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WIN_Streamflow\ChickenCreek\"/>
    </mc:Choice>
  </mc:AlternateContent>
  <bookViews>
    <workbookView xWindow="0" yWindow="0" windowWidth="25200" windowHeight="12105"/>
  </bookViews>
  <sheets>
    <sheet name="WatershedCalcs" sheetId="4" r:id="rId1"/>
    <sheet name="TOC" sheetId="2" r:id="rId2"/>
    <sheet name="Pivot_Tables" sheetId="3" r:id="rId3"/>
    <sheet name="ChickenCreek_all_years" sheetId="1" r:id="rId4"/>
    <sheet name="Sheet1" sheetId="5" r:id="rId5"/>
  </sheets>
  <definedNames>
    <definedName name="_xlnm._FilterDatabase" localSheetId="3" hidden="1">ChickenCreek_all_years!$A$1:$N$5114</definedName>
  </definedNames>
  <calcPr calcId="162913"/>
  <pivotCaches>
    <pivotCache cacheId="8" r:id="rId6"/>
    <pivotCache cacheId="9" r:id="rId7"/>
    <pivotCache cacheId="44" r:id="rId8"/>
  </pivotCaches>
</workbook>
</file>

<file path=xl/calcChain.xml><?xml version="1.0" encoding="utf-8"?>
<calcChain xmlns="http://schemas.openxmlformats.org/spreadsheetml/2006/main">
  <c r="O5114" i="1" l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F81" i="3"/>
  <c r="E81" i="3"/>
  <c r="F79" i="3"/>
  <c r="F90" i="3"/>
  <c r="F89" i="3"/>
  <c r="F88" i="3"/>
  <c r="F87" i="3"/>
  <c r="F86" i="3"/>
  <c r="F85" i="3"/>
  <c r="F84" i="3"/>
  <c r="F83" i="3"/>
  <c r="F82" i="3"/>
  <c r="F80" i="3"/>
  <c r="E80" i="3"/>
  <c r="E82" i="3"/>
  <c r="E83" i="3"/>
  <c r="E84" i="3"/>
  <c r="E85" i="3"/>
  <c r="E86" i="3"/>
  <c r="E87" i="3"/>
  <c r="E88" i="3"/>
  <c r="E89" i="3"/>
  <c r="E90" i="3"/>
  <c r="E79" i="3"/>
  <c r="E6" i="3"/>
  <c r="E7" i="3"/>
  <c r="E8" i="3"/>
  <c r="E9" i="3"/>
  <c r="E10" i="3"/>
  <c r="E11" i="3"/>
  <c r="E12" i="3"/>
  <c r="E13" i="3"/>
  <c r="E14" i="3"/>
  <c r="E15" i="3"/>
  <c r="E16" i="3"/>
  <c r="E5" i="3"/>
  <c r="C37" i="4"/>
  <c r="B38" i="3"/>
  <c r="D5" i="3"/>
  <c r="H3" i="4" l="1"/>
  <c r="F3" i="4"/>
  <c r="K2" i="1"/>
  <c r="F15" i="4" l="1"/>
  <c r="H15" i="4" s="1"/>
  <c r="F14" i="4"/>
  <c r="H14" i="4" s="1"/>
  <c r="B59" i="3"/>
  <c r="C59" i="3"/>
  <c r="M228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2" i="1"/>
  <c r="F12" i="4"/>
  <c r="D16" i="3"/>
  <c r="D6" i="3"/>
  <c r="D7" i="3"/>
  <c r="D8" i="3"/>
  <c r="D9" i="3"/>
  <c r="D10" i="3"/>
  <c r="D11" i="3"/>
  <c r="D12" i="3"/>
  <c r="D13" i="3"/>
  <c r="D14" i="3"/>
  <c r="D15" i="3"/>
  <c r="F11" i="4"/>
  <c r="H11" i="4" s="1"/>
  <c r="F10" i="4"/>
  <c r="H10" i="4" s="1"/>
  <c r="K5114" i="1" l="1"/>
  <c r="B5114" i="1"/>
  <c r="A5114" i="1"/>
  <c r="K5113" i="1"/>
  <c r="B5113" i="1"/>
  <c r="A5113" i="1"/>
  <c r="K5112" i="1"/>
  <c r="B5112" i="1"/>
  <c r="A5112" i="1"/>
  <c r="K5111" i="1"/>
  <c r="B5111" i="1"/>
  <c r="A5111" i="1"/>
  <c r="K5110" i="1"/>
  <c r="B5110" i="1"/>
  <c r="A5110" i="1"/>
  <c r="K5109" i="1"/>
  <c r="B5109" i="1"/>
  <c r="A5109" i="1"/>
  <c r="K5108" i="1"/>
  <c r="B5108" i="1"/>
  <c r="A5108" i="1"/>
  <c r="K5107" i="1"/>
  <c r="B5107" i="1"/>
  <c r="A5107" i="1"/>
  <c r="K5106" i="1"/>
  <c r="B5106" i="1"/>
  <c r="A5106" i="1"/>
  <c r="K5105" i="1"/>
  <c r="B5105" i="1"/>
  <c r="A5105" i="1"/>
  <c r="K5104" i="1"/>
  <c r="B5104" i="1"/>
  <c r="A5104" i="1"/>
  <c r="K5103" i="1"/>
  <c r="B5103" i="1"/>
  <c r="A5103" i="1"/>
  <c r="K5102" i="1"/>
  <c r="B5102" i="1"/>
  <c r="A5102" i="1"/>
  <c r="K5101" i="1"/>
  <c r="B5101" i="1"/>
  <c r="A5101" i="1"/>
  <c r="K5100" i="1"/>
  <c r="B5100" i="1"/>
  <c r="A5100" i="1"/>
  <c r="K5099" i="1"/>
  <c r="B5099" i="1"/>
  <c r="A5099" i="1"/>
  <c r="K5098" i="1"/>
  <c r="B5098" i="1"/>
  <c r="A5098" i="1"/>
  <c r="K5097" i="1"/>
  <c r="B5097" i="1"/>
  <c r="A5097" i="1"/>
  <c r="K5096" i="1"/>
  <c r="B5096" i="1"/>
  <c r="A5096" i="1"/>
  <c r="K5095" i="1"/>
  <c r="B5095" i="1"/>
  <c r="A5095" i="1"/>
  <c r="K5094" i="1"/>
  <c r="B5094" i="1"/>
  <c r="A5094" i="1"/>
  <c r="K5093" i="1"/>
  <c r="B5093" i="1"/>
  <c r="A5093" i="1"/>
  <c r="K5092" i="1"/>
  <c r="B5092" i="1"/>
  <c r="A5092" i="1"/>
  <c r="K5091" i="1"/>
  <c r="B5091" i="1"/>
  <c r="A5091" i="1"/>
  <c r="K5090" i="1"/>
  <c r="B5090" i="1"/>
  <c r="A5090" i="1"/>
  <c r="K5089" i="1"/>
  <c r="B5089" i="1"/>
  <c r="A5089" i="1"/>
  <c r="K5088" i="1"/>
  <c r="B5088" i="1"/>
  <c r="A5088" i="1"/>
  <c r="K5087" i="1"/>
  <c r="B5087" i="1"/>
  <c r="A5087" i="1"/>
  <c r="K5086" i="1"/>
  <c r="B5086" i="1"/>
  <c r="A5086" i="1"/>
  <c r="K5085" i="1"/>
  <c r="B5085" i="1"/>
  <c r="A5085" i="1"/>
  <c r="K5084" i="1"/>
  <c r="B5084" i="1"/>
  <c r="A5084" i="1"/>
  <c r="K5083" i="1"/>
  <c r="B5083" i="1"/>
  <c r="A5083" i="1"/>
  <c r="K5082" i="1"/>
  <c r="B5082" i="1"/>
  <c r="A5082" i="1"/>
  <c r="K5081" i="1"/>
  <c r="B5081" i="1"/>
  <c r="A5081" i="1"/>
  <c r="K5080" i="1"/>
  <c r="B5080" i="1"/>
  <c r="A5080" i="1"/>
  <c r="K5079" i="1"/>
  <c r="B5079" i="1"/>
  <c r="A5079" i="1"/>
  <c r="K5078" i="1"/>
  <c r="B5078" i="1"/>
  <c r="A5078" i="1"/>
  <c r="K5077" i="1"/>
  <c r="B5077" i="1"/>
  <c r="A5077" i="1"/>
  <c r="K5076" i="1"/>
  <c r="B5076" i="1"/>
  <c r="A5076" i="1"/>
  <c r="K5075" i="1"/>
  <c r="B5075" i="1"/>
  <c r="A5075" i="1"/>
  <c r="K5074" i="1"/>
  <c r="B5074" i="1"/>
  <c r="A5074" i="1"/>
  <c r="K5073" i="1"/>
  <c r="B5073" i="1"/>
  <c r="A5073" i="1"/>
  <c r="K5072" i="1"/>
  <c r="B5072" i="1"/>
  <c r="A5072" i="1"/>
  <c r="K5071" i="1"/>
  <c r="B5071" i="1"/>
  <c r="A5071" i="1"/>
  <c r="K5070" i="1"/>
  <c r="B5070" i="1"/>
  <c r="A5070" i="1"/>
  <c r="K5069" i="1"/>
  <c r="B5069" i="1"/>
  <c r="A5069" i="1"/>
  <c r="K5068" i="1"/>
  <c r="B5068" i="1"/>
  <c r="A5068" i="1"/>
  <c r="K5067" i="1"/>
  <c r="B5067" i="1"/>
  <c r="A5067" i="1"/>
  <c r="K5066" i="1"/>
  <c r="B5066" i="1"/>
  <c r="A5066" i="1"/>
  <c r="K5065" i="1"/>
  <c r="B5065" i="1"/>
  <c r="A5065" i="1"/>
  <c r="K5064" i="1"/>
  <c r="B5064" i="1"/>
  <c r="A5064" i="1"/>
  <c r="K5063" i="1"/>
  <c r="B5063" i="1"/>
  <c r="A5063" i="1"/>
  <c r="K5062" i="1"/>
  <c r="B5062" i="1"/>
  <c r="A5062" i="1"/>
  <c r="K5061" i="1"/>
  <c r="B5061" i="1"/>
  <c r="A5061" i="1"/>
  <c r="K5060" i="1"/>
  <c r="B5060" i="1"/>
  <c r="A5060" i="1"/>
  <c r="K5059" i="1"/>
  <c r="B5059" i="1"/>
  <c r="A5059" i="1"/>
  <c r="K5058" i="1"/>
  <c r="B5058" i="1"/>
  <c r="A5058" i="1"/>
  <c r="K5057" i="1"/>
  <c r="B5057" i="1"/>
  <c r="A5057" i="1"/>
  <c r="K5056" i="1"/>
  <c r="B5056" i="1"/>
  <c r="A5056" i="1"/>
  <c r="K5055" i="1"/>
  <c r="B5055" i="1"/>
  <c r="A5055" i="1"/>
  <c r="K5054" i="1"/>
  <c r="B5054" i="1"/>
  <c r="A5054" i="1"/>
  <c r="K5053" i="1"/>
  <c r="B5053" i="1"/>
  <c r="A5053" i="1"/>
  <c r="K5052" i="1"/>
  <c r="B5052" i="1"/>
  <c r="A5052" i="1"/>
  <c r="K5051" i="1"/>
  <c r="B5051" i="1"/>
  <c r="A5051" i="1"/>
  <c r="K5050" i="1"/>
  <c r="B5050" i="1"/>
  <c r="A5050" i="1"/>
  <c r="K5049" i="1"/>
  <c r="B5049" i="1"/>
  <c r="A5049" i="1"/>
  <c r="K5048" i="1"/>
  <c r="B5048" i="1"/>
  <c r="A5048" i="1"/>
  <c r="K5047" i="1"/>
  <c r="B5047" i="1"/>
  <c r="A5047" i="1"/>
  <c r="K5046" i="1"/>
  <c r="B5046" i="1"/>
  <c r="A5046" i="1"/>
  <c r="K5045" i="1"/>
  <c r="B5045" i="1"/>
  <c r="A5045" i="1"/>
  <c r="K5044" i="1"/>
  <c r="B5044" i="1"/>
  <c r="A5044" i="1"/>
  <c r="K5043" i="1"/>
  <c r="B5043" i="1"/>
  <c r="A5043" i="1"/>
  <c r="K5042" i="1"/>
  <c r="B5042" i="1"/>
  <c r="A5042" i="1"/>
  <c r="K5041" i="1"/>
  <c r="B5041" i="1"/>
  <c r="A5041" i="1"/>
  <c r="K5040" i="1"/>
  <c r="B5040" i="1"/>
  <c r="A5040" i="1"/>
  <c r="K5039" i="1"/>
  <c r="B5039" i="1"/>
  <c r="A5039" i="1"/>
  <c r="K5038" i="1"/>
  <c r="B5038" i="1"/>
  <c r="A5038" i="1"/>
  <c r="K5037" i="1"/>
  <c r="B5037" i="1"/>
  <c r="A5037" i="1"/>
  <c r="K5036" i="1"/>
  <c r="B5036" i="1"/>
  <c r="A5036" i="1"/>
  <c r="K5035" i="1"/>
  <c r="B5035" i="1"/>
  <c r="A5035" i="1"/>
  <c r="K5034" i="1"/>
  <c r="B5034" i="1"/>
  <c r="A5034" i="1"/>
  <c r="K5033" i="1"/>
  <c r="B5033" i="1"/>
  <c r="A5033" i="1"/>
  <c r="K5032" i="1"/>
  <c r="B5032" i="1"/>
  <c r="A5032" i="1"/>
  <c r="K5031" i="1"/>
  <c r="B5031" i="1"/>
  <c r="A5031" i="1"/>
  <c r="K5030" i="1"/>
  <c r="B5030" i="1"/>
  <c r="A5030" i="1"/>
  <c r="K5029" i="1"/>
  <c r="B5029" i="1"/>
  <c r="A5029" i="1"/>
  <c r="K5028" i="1"/>
  <c r="B5028" i="1"/>
  <c r="A5028" i="1"/>
  <c r="K5027" i="1"/>
  <c r="B5027" i="1"/>
  <c r="A5027" i="1"/>
  <c r="K5026" i="1"/>
  <c r="B5026" i="1"/>
  <c r="A5026" i="1"/>
  <c r="K5025" i="1"/>
  <c r="B5025" i="1"/>
  <c r="A5025" i="1"/>
  <c r="K5024" i="1"/>
  <c r="B5024" i="1"/>
  <c r="A5024" i="1"/>
  <c r="K5023" i="1"/>
  <c r="B5023" i="1"/>
  <c r="A5023" i="1"/>
  <c r="K5022" i="1"/>
  <c r="B5022" i="1"/>
  <c r="A5022" i="1"/>
  <c r="K5021" i="1"/>
  <c r="B5021" i="1"/>
  <c r="A5021" i="1"/>
  <c r="K5020" i="1"/>
  <c r="B5020" i="1"/>
  <c r="A5020" i="1"/>
  <c r="K5019" i="1"/>
  <c r="B5019" i="1"/>
  <c r="A5019" i="1"/>
  <c r="K5018" i="1"/>
  <c r="B5018" i="1"/>
  <c r="A5018" i="1"/>
  <c r="K5017" i="1"/>
  <c r="B5017" i="1"/>
  <c r="A5017" i="1"/>
  <c r="K5016" i="1"/>
  <c r="B5016" i="1"/>
  <c r="A5016" i="1"/>
  <c r="K5015" i="1"/>
  <c r="B5015" i="1"/>
  <c r="A5015" i="1"/>
  <c r="K5014" i="1"/>
  <c r="B5014" i="1"/>
  <c r="A5014" i="1"/>
  <c r="K5013" i="1"/>
  <c r="B5013" i="1"/>
  <c r="A5013" i="1"/>
  <c r="K5012" i="1"/>
  <c r="B5012" i="1"/>
  <c r="A5012" i="1"/>
  <c r="K5011" i="1"/>
  <c r="B5011" i="1"/>
  <c r="A5011" i="1"/>
  <c r="K5010" i="1"/>
  <c r="B5010" i="1"/>
  <c r="A5010" i="1"/>
  <c r="K5009" i="1"/>
  <c r="B5009" i="1"/>
  <c r="A5009" i="1"/>
  <c r="K5008" i="1"/>
  <c r="B5008" i="1"/>
  <c r="A5008" i="1"/>
  <c r="K5007" i="1"/>
  <c r="B5007" i="1"/>
  <c r="A5007" i="1"/>
  <c r="K5006" i="1"/>
  <c r="B5006" i="1"/>
  <c r="A5006" i="1"/>
  <c r="K5005" i="1"/>
  <c r="B5005" i="1"/>
  <c r="A5005" i="1"/>
  <c r="K5004" i="1"/>
  <c r="B5004" i="1"/>
  <c r="A5004" i="1"/>
  <c r="K5003" i="1"/>
  <c r="B5003" i="1"/>
  <c r="A5003" i="1"/>
  <c r="K5002" i="1"/>
  <c r="B5002" i="1"/>
  <c r="A5002" i="1"/>
  <c r="K5001" i="1"/>
  <c r="B5001" i="1"/>
  <c r="A5001" i="1"/>
  <c r="K5000" i="1"/>
  <c r="B5000" i="1"/>
  <c r="A5000" i="1"/>
  <c r="K4999" i="1"/>
  <c r="B4999" i="1"/>
  <c r="A4999" i="1"/>
  <c r="K4998" i="1"/>
  <c r="B4998" i="1"/>
  <c r="A4998" i="1"/>
  <c r="K4997" i="1"/>
  <c r="B4997" i="1"/>
  <c r="A4997" i="1"/>
  <c r="K4996" i="1"/>
  <c r="B4996" i="1"/>
  <c r="A4996" i="1"/>
  <c r="K4995" i="1"/>
  <c r="B4995" i="1"/>
  <c r="A4995" i="1"/>
  <c r="K4994" i="1"/>
  <c r="B4994" i="1"/>
  <c r="A4994" i="1"/>
  <c r="K4993" i="1"/>
  <c r="B4993" i="1"/>
  <c r="A4993" i="1"/>
  <c r="K4992" i="1"/>
  <c r="B4992" i="1"/>
  <c r="A4992" i="1"/>
  <c r="K4991" i="1"/>
  <c r="B4991" i="1"/>
  <c r="A4991" i="1"/>
  <c r="K4990" i="1"/>
  <c r="B4990" i="1"/>
  <c r="A4990" i="1"/>
  <c r="K4989" i="1"/>
  <c r="B4989" i="1"/>
  <c r="A4989" i="1"/>
  <c r="K4988" i="1"/>
  <c r="B4988" i="1"/>
  <c r="A4988" i="1"/>
  <c r="K4987" i="1"/>
  <c r="B4987" i="1"/>
  <c r="A4987" i="1"/>
  <c r="K4986" i="1"/>
  <c r="B4986" i="1"/>
  <c r="A4986" i="1"/>
  <c r="K4985" i="1"/>
  <c r="B4985" i="1"/>
  <c r="A4985" i="1"/>
  <c r="K4984" i="1"/>
  <c r="B4984" i="1"/>
  <c r="A4984" i="1"/>
  <c r="K4983" i="1"/>
  <c r="B4983" i="1"/>
  <c r="A4983" i="1"/>
  <c r="K4982" i="1"/>
  <c r="B4982" i="1"/>
  <c r="A4982" i="1"/>
  <c r="K4981" i="1"/>
  <c r="B4981" i="1"/>
  <c r="A4981" i="1"/>
  <c r="K4980" i="1"/>
  <c r="B4980" i="1"/>
  <c r="A4980" i="1"/>
  <c r="K4979" i="1"/>
  <c r="B4979" i="1"/>
  <c r="A4979" i="1"/>
  <c r="K4978" i="1"/>
  <c r="B4978" i="1"/>
  <c r="A4978" i="1"/>
  <c r="K4977" i="1"/>
  <c r="B4977" i="1"/>
  <c r="A4977" i="1"/>
  <c r="K4976" i="1"/>
  <c r="B4976" i="1"/>
  <c r="A4976" i="1"/>
  <c r="K4975" i="1"/>
  <c r="B4975" i="1"/>
  <c r="A4975" i="1"/>
  <c r="K4974" i="1"/>
  <c r="B4974" i="1"/>
  <c r="A4974" i="1"/>
  <c r="K4973" i="1"/>
  <c r="B4973" i="1"/>
  <c r="A4973" i="1"/>
  <c r="K4972" i="1"/>
  <c r="B4972" i="1"/>
  <c r="A4972" i="1"/>
  <c r="K4971" i="1"/>
  <c r="B4971" i="1"/>
  <c r="A4971" i="1"/>
  <c r="K4970" i="1"/>
  <c r="B4970" i="1"/>
  <c r="A4970" i="1"/>
  <c r="K4969" i="1"/>
  <c r="B4969" i="1"/>
  <c r="A4969" i="1"/>
  <c r="K4968" i="1"/>
  <c r="B4968" i="1"/>
  <c r="A4968" i="1"/>
  <c r="K4967" i="1"/>
  <c r="B4967" i="1"/>
  <c r="A4967" i="1"/>
  <c r="K4966" i="1"/>
  <c r="B4966" i="1"/>
  <c r="A4966" i="1"/>
  <c r="K4965" i="1"/>
  <c r="B4965" i="1"/>
  <c r="A4965" i="1"/>
  <c r="K4964" i="1"/>
  <c r="B4964" i="1"/>
  <c r="A4964" i="1"/>
  <c r="K4963" i="1"/>
  <c r="B4963" i="1"/>
  <c r="A4963" i="1"/>
  <c r="K4962" i="1"/>
  <c r="B4962" i="1"/>
  <c r="A4962" i="1"/>
  <c r="K4961" i="1"/>
  <c r="B4961" i="1"/>
  <c r="A4961" i="1"/>
  <c r="K4960" i="1"/>
  <c r="B4960" i="1"/>
  <c r="A4960" i="1"/>
  <c r="K4959" i="1"/>
  <c r="B4959" i="1"/>
  <c r="A4959" i="1"/>
  <c r="K4958" i="1"/>
  <c r="B4958" i="1"/>
  <c r="A4958" i="1"/>
  <c r="K4957" i="1"/>
  <c r="B4957" i="1"/>
  <c r="A4957" i="1"/>
  <c r="K4956" i="1"/>
  <c r="B4956" i="1"/>
  <c r="A4956" i="1"/>
  <c r="K4955" i="1"/>
  <c r="B4955" i="1"/>
  <c r="A4955" i="1"/>
  <c r="K4954" i="1"/>
  <c r="B4954" i="1"/>
  <c r="A4954" i="1"/>
  <c r="K4953" i="1"/>
  <c r="B4953" i="1"/>
  <c r="A4953" i="1"/>
  <c r="K4952" i="1"/>
  <c r="B4952" i="1"/>
  <c r="A4952" i="1"/>
  <c r="K4951" i="1"/>
  <c r="B4951" i="1"/>
  <c r="A4951" i="1"/>
  <c r="K4950" i="1"/>
  <c r="B4950" i="1"/>
  <c r="A4950" i="1"/>
  <c r="K4949" i="1"/>
  <c r="B4949" i="1"/>
  <c r="A4949" i="1"/>
  <c r="K4948" i="1"/>
  <c r="B4948" i="1"/>
  <c r="A4948" i="1"/>
  <c r="K4947" i="1"/>
  <c r="B4947" i="1"/>
  <c r="A4947" i="1"/>
  <c r="K4946" i="1"/>
  <c r="B4946" i="1"/>
  <c r="A4946" i="1"/>
  <c r="K4945" i="1"/>
  <c r="B4945" i="1"/>
  <c r="A4945" i="1"/>
  <c r="K4944" i="1"/>
  <c r="B4944" i="1"/>
  <c r="A4944" i="1"/>
  <c r="K4943" i="1"/>
  <c r="B4943" i="1"/>
  <c r="A4943" i="1"/>
  <c r="K4942" i="1"/>
  <c r="B4942" i="1"/>
  <c r="A4942" i="1"/>
  <c r="K4941" i="1"/>
  <c r="B4941" i="1"/>
  <c r="A4941" i="1"/>
  <c r="K4940" i="1"/>
  <c r="B4940" i="1"/>
  <c r="A4940" i="1"/>
  <c r="K4939" i="1"/>
  <c r="B4939" i="1"/>
  <c r="A4939" i="1"/>
  <c r="K4938" i="1"/>
  <c r="B4938" i="1"/>
  <c r="A4938" i="1"/>
  <c r="K4937" i="1"/>
  <c r="B4937" i="1"/>
  <c r="A4937" i="1"/>
  <c r="K4936" i="1"/>
  <c r="B4936" i="1"/>
  <c r="A4936" i="1"/>
  <c r="K4935" i="1"/>
  <c r="B4935" i="1"/>
  <c r="A4935" i="1"/>
  <c r="K4934" i="1"/>
  <c r="B4934" i="1"/>
  <c r="A4934" i="1"/>
  <c r="K4933" i="1"/>
  <c r="B4933" i="1"/>
  <c r="A4933" i="1"/>
  <c r="K4932" i="1"/>
  <c r="B4932" i="1"/>
  <c r="A4932" i="1"/>
  <c r="K4931" i="1"/>
  <c r="B4931" i="1"/>
  <c r="A4931" i="1"/>
  <c r="K4930" i="1"/>
  <c r="B4930" i="1"/>
  <c r="A4930" i="1"/>
  <c r="K4929" i="1"/>
  <c r="B4929" i="1"/>
  <c r="A4929" i="1"/>
  <c r="K4928" i="1"/>
  <c r="B4928" i="1"/>
  <c r="A4928" i="1"/>
  <c r="K4927" i="1"/>
  <c r="B4927" i="1"/>
  <c r="A4927" i="1"/>
  <c r="K4926" i="1"/>
  <c r="B4926" i="1"/>
  <c r="A4926" i="1"/>
  <c r="K4925" i="1"/>
  <c r="B4925" i="1"/>
  <c r="A4925" i="1"/>
  <c r="K4924" i="1"/>
  <c r="B4924" i="1"/>
  <c r="A4924" i="1"/>
  <c r="K4923" i="1"/>
  <c r="B4923" i="1"/>
  <c r="A4923" i="1"/>
  <c r="K4922" i="1"/>
  <c r="B4922" i="1"/>
  <c r="A4922" i="1"/>
  <c r="K4921" i="1"/>
  <c r="B4921" i="1"/>
  <c r="A4921" i="1"/>
  <c r="K4920" i="1"/>
  <c r="B4920" i="1"/>
  <c r="A4920" i="1"/>
  <c r="K4919" i="1"/>
  <c r="B4919" i="1"/>
  <c r="A4919" i="1"/>
  <c r="K4918" i="1"/>
  <c r="B4918" i="1"/>
  <c r="A4918" i="1"/>
  <c r="K4917" i="1"/>
  <c r="B4917" i="1"/>
  <c r="A4917" i="1"/>
  <c r="K4916" i="1"/>
  <c r="B4916" i="1"/>
  <c r="A4916" i="1"/>
  <c r="K4915" i="1"/>
  <c r="B4915" i="1"/>
  <c r="A4915" i="1"/>
  <c r="K4914" i="1"/>
  <c r="B4914" i="1"/>
  <c r="A4914" i="1"/>
  <c r="K4913" i="1"/>
  <c r="B4913" i="1"/>
  <c r="A4913" i="1"/>
  <c r="K4912" i="1"/>
  <c r="B4912" i="1"/>
  <c r="A4912" i="1"/>
  <c r="K4911" i="1"/>
  <c r="B4911" i="1"/>
  <c r="A4911" i="1"/>
  <c r="K4910" i="1"/>
  <c r="B4910" i="1"/>
  <c r="A4910" i="1"/>
  <c r="K4909" i="1"/>
  <c r="B4909" i="1"/>
  <c r="A4909" i="1"/>
  <c r="K4908" i="1"/>
  <c r="B4908" i="1"/>
  <c r="A4908" i="1"/>
  <c r="K4907" i="1"/>
  <c r="B4907" i="1"/>
  <c r="A4907" i="1"/>
  <c r="K4906" i="1"/>
  <c r="B4906" i="1"/>
  <c r="A4906" i="1"/>
  <c r="K4905" i="1"/>
  <c r="B4905" i="1"/>
  <c r="A4905" i="1"/>
  <c r="K4904" i="1"/>
  <c r="B4904" i="1"/>
  <c r="A4904" i="1"/>
  <c r="K4903" i="1"/>
  <c r="B4903" i="1"/>
  <c r="A4903" i="1"/>
  <c r="K4902" i="1"/>
  <c r="B4902" i="1"/>
  <c r="A4902" i="1"/>
  <c r="K4901" i="1"/>
  <c r="B4901" i="1"/>
  <c r="A4901" i="1"/>
  <c r="K4900" i="1"/>
  <c r="B4900" i="1"/>
  <c r="A4900" i="1"/>
  <c r="K4899" i="1"/>
  <c r="B4899" i="1"/>
  <c r="A4899" i="1"/>
  <c r="K4898" i="1"/>
  <c r="B4898" i="1"/>
  <c r="A4898" i="1"/>
  <c r="K4897" i="1"/>
  <c r="B4897" i="1"/>
  <c r="A4897" i="1"/>
  <c r="K4896" i="1"/>
  <c r="B4896" i="1"/>
  <c r="A4896" i="1"/>
  <c r="K4895" i="1"/>
  <c r="B4895" i="1"/>
  <c r="A4895" i="1"/>
  <c r="K4894" i="1"/>
  <c r="B4894" i="1"/>
  <c r="A4894" i="1"/>
  <c r="K4893" i="1"/>
  <c r="B4893" i="1"/>
  <c r="A4893" i="1"/>
  <c r="K4892" i="1"/>
  <c r="B4892" i="1"/>
  <c r="A4892" i="1"/>
  <c r="K4891" i="1"/>
  <c r="B4891" i="1"/>
  <c r="A4891" i="1"/>
  <c r="K4890" i="1"/>
  <c r="B4890" i="1"/>
  <c r="A4890" i="1"/>
  <c r="K4889" i="1"/>
  <c r="B4889" i="1"/>
  <c r="A4889" i="1"/>
  <c r="K4888" i="1"/>
  <c r="B4888" i="1"/>
  <c r="A4888" i="1"/>
  <c r="K4887" i="1"/>
  <c r="B4887" i="1"/>
  <c r="A4887" i="1"/>
  <c r="K4886" i="1"/>
  <c r="B4886" i="1"/>
  <c r="A4886" i="1"/>
  <c r="K4885" i="1"/>
  <c r="B4885" i="1"/>
  <c r="A4885" i="1"/>
  <c r="K4884" i="1"/>
  <c r="B4884" i="1"/>
  <c r="A4884" i="1"/>
  <c r="K4883" i="1"/>
  <c r="B4883" i="1"/>
  <c r="A4883" i="1"/>
  <c r="K4882" i="1"/>
  <c r="B4882" i="1"/>
  <c r="A4882" i="1"/>
  <c r="K4881" i="1"/>
  <c r="B4881" i="1"/>
  <c r="A4881" i="1"/>
  <c r="K4880" i="1"/>
  <c r="B4880" i="1"/>
  <c r="A4880" i="1"/>
  <c r="K4879" i="1"/>
  <c r="B4879" i="1"/>
  <c r="A4879" i="1"/>
  <c r="K4878" i="1"/>
  <c r="B4878" i="1"/>
  <c r="A4878" i="1"/>
  <c r="K4877" i="1"/>
  <c r="B4877" i="1"/>
  <c r="A4877" i="1"/>
  <c r="K4876" i="1"/>
  <c r="B4876" i="1"/>
  <c r="A4876" i="1"/>
  <c r="K4875" i="1"/>
  <c r="B4875" i="1"/>
  <c r="A4875" i="1"/>
  <c r="K4874" i="1"/>
  <c r="B4874" i="1"/>
  <c r="A4874" i="1"/>
  <c r="K4873" i="1"/>
  <c r="B4873" i="1"/>
  <c r="A4873" i="1"/>
  <c r="K4872" i="1"/>
  <c r="B4872" i="1"/>
  <c r="A4872" i="1"/>
  <c r="K4871" i="1"/>
  <c r="B4871" i="1"/>
  <c r="A4871" i="1"/>
  <c r="K4870" i="1"/>
  <c r="B4870" i="1"/>
  <c r="A4870" i="1"/>
  <c r="K4869" i="1"/>
  <c r="B4869" i="1"/>
  <c r="A4869" i="1"/>
  <c r="K4868" i="1"/>
  <c r="B4868" i="1"/>
  <c r="A4868" i="1"/>
  <c r="K4867" i="1"/>
  <c r="B4867" i="1"/>
  <c r="A4867" i="1"/>
  <c r="K4866" i="1"/>
  <c r="B4866" i="1"/>
  <c r="A4866" i="1"/>
  <c r="K4865" i="1"/>
  <c r="B4865" i="1"/>
  <c r="A4865" i="1"/>
  <c r="K4864" i="1"/>
  <c r="B4864" i="1"/>
  <c r="A4864" i="1"/>
  <c r="K4863" i="1"/>
  <c r="B4863" i="1"/>
  <c r="A4863" i="1"/>
  <c r="K4862" i="1"/>
  <c r="B4862" i="1"/>
  <c r="A4862" i="1"/>
  <c r="K4861" i="1"/>
  <c r="B4861" i="1"/>
  <c r="A4861" i="1"/>
  <c r="K4860" i="1"/>
  <c r="B4860" i="1"/>
  <c r="A4860" i="1"/>
  <c r="K4859" i="1"/>
  <c r="B4859" i="1"/>
  <c r="A4859" i="1"/>
  <c r="K4858" i="1"/>
  <c r="B4858" i="1"/>
  <c r="A4858" i="1"/>
  <c r="K4857" i="1"/>
  <c r="B4857" i="1"/>
  <c r="A4857" i="1"/>
  <c r="K4856" i="1"/>
  <c r="B4856" i="1"/>
  <c r="A4856" i="1"/>
  <c r="K4855" i="1"/>
  <c r="B4855" i="1"/>
  <c r="A4855" i="1"/>
  <c r="K4854" i="1"/>
  <c r="B4854" i="1"/>
  <c r="A4854" i="1"/>
  <c r="K4853" i="1"/>
  <c r="B4853" i="1"/>
  <c r="A4853" i="1"/>
  <c r="K4852" i="1"/>
  <c r="B4852" i="1"/>
  <c r="A4852" i="1"/>
  <c r="K4851" i="1"/>
  <c r="B4851" i="1"/>
  <c r="A4851" i="1"/>
  <c r="K4850" i="1"/>
  <c r="B4850" i="1"/>
  <c r="A4850" i="1"/>
  <c r="K4849" i="1"/>
  <c r="B4849" i="1"/>
  <c r="A4849" i="1"/>
  <c r="K4848" i="1"/>
  <c r="B4848" i="1"/>
  <c r="A4848" i="1"/>
  <c r="K4847" i="1"/>
  <c r="B4847" i="1"/>
  <c r="A4847" i="1"/>
  <c r="K4846" i="1"/>
  <c r="B4846" i="1"/>
  <c r="A4846" i="1"/>
  <c r="K4845" i="1"/>
  <c r="B4845" i="1"/>
  <c r="A4845" i="1"/>
  <c r="K4844" i="1"/>
  <c r="B4844" i="1"/>
  <c r="A4844" i="1"/>
  <c r="K4843" i="1"/>
  <c r="B4843" i="1"/>
  <c r="A4843" i="1"/>
  <c r="K4842" i="1"/>
  <c r="B4842" i="1"/>
  <c r="A4842" i="1"/>
  <c r="K4841" i="1"/>
  <c r="B4841" i="1"/>
  <c r="A4841" i="1"/>
  <c r="K4840" i="1"/>
  <c r="B4840" i="1"/>
  <c r="A4840" i="1"/>
  <c r="K4839" i="1"/>
  <c r="B4839" i="1"/>
  <c r="A4839" i="1"/>
  <c r="K4838" i="1"/>
  <c r="B4838" i="1"/>
  <c r="A4838" i="1"/>
  <c r="K4837" i="1"/>
  <c r="B4837" i="1"/>
  <c r="A4837" i="1"/>
  <c r="K4836" i="1"/>
  <c r="B4836" i="1"/>
  <c r="A4836" i="1"/>
  <c r="K4835" i="1"/>
  <c r="B4835" i="1"/>
  <c r="A4835" i="1"/>
  <c r="K4834" i="1"/>
  <c r="B4834" i="1"/>
  <c r="A4834" i="1"/>
  <c r="K4833" i="1"/>
  <c r="B4833" i="1"/>
  <c r="A4833" i="1"/>
  <c r="K4832" i="1"/>
  <c r="B4832" i="1"/>
  <c r="A4832" i="1"/>
  <c r="K4831" i="1"/>
  <c r="B4831" i="1"/>
  <c r="A4831" i="1"/>
  <c r="K4830" i="1"/>
  <c r="B4830" i="1"/>
  <c r="A4830" i="1"/>
  <c r="K4829" i="1"/>
  <c r="B4829" i="1"/>
  <c r="A4829" i="1"/>
  <c r="K4828" i="1"/>
  <c r="B4828" i="1"/>
  <c r="A4828" i="1"/>
  <c r="K4827" i="1"/>
  <c r="B4827" i="1"/>
  <c r="A4827" i="1"/>
  <c r="K4826" i="1"/>
  <c r="B4826" i="1"/>
  <c r="A4826" i="1"/>
  <c r="K4825" i="1"/>
  <c r="B4825" i="1"/>
  <c r="A4825" i="1"/>
  <c r="K4824" i="1"/>
  <c r="B4824" i="1"/>
  <c r="A4824" i="1"/>
  <c r="K4823" i="1"/>
  <c r="B4823" i="1"/>
  <c r="A4823" i="1"/>
  <c r="K4822" i="1"/>
  <c r="B4822" i="1"/>
  <c r="A4822" i="1"/>
  <c r="K4821" i="1"/>
  <c r="B4821" i="1"/>
  <c r="A4821" i="1"/>
  <c r="K4820" i="1"/>
  <c r="B4820" i="1"/>
  <c r="A4820" i="1"/>
  <c r="K4819" i="1"/>
  <c r="B4819" i="1"/>
  <c r="A4819" i="1"/>
  <c r="K4818" i="1"/>
  <c r="B4818" i="1"/>
  <c r="A4818" i="1"/>
  <c r="K4817" i="1"/>
  <c r="B4817" i="1"/>
  <c r="A4817" i="1"/>
  <c r="K4816" i="1"/>
  <c r="B4816" i="1"/>
  <c r="A4816" i="1"/>
  <c r="K4815" i="1"/>
  <c r="B4815" i="1"/>
  <c r="A4815" i="1"/>
  <c r="K4814" i="1"/>
  <c r="B4814" i="1"/>
  <c r="A4814" i="1"/>
  <c r="K4813" i="1"/>
  <c r="B4813" i="1"/>
  <c r="A4813" i="1"/>
  <c r="K4812" i="1"/>
  <c r="B4812" i="1"/>
  <c r="A4812" i="1"/>
  <c r="K4811" i="1"/>
  <c r="B4811" i="1"/>
  <c r="A4811" i="1"/>
  <c r="K4810" i="1"/>
  <c r="B4810" i="1"/>
  <c r="A4810" i="1"/>
  <c r="K4809" i="1"/>
  <c r="B4809" i="1"/>
  <c r="A4809" i="1"/>
  <c r="K4808" i="1"/>
  <c r="B4808" i="1"/>
  <c r="A4808" i="1"/>
  <c r="K4807" i="1"/>
  <c r="B4807" i="1"/>
  <c r="A4807" i="1"/>
  <c r="K4806" i="1"/>
  <c r="B4806" i="1"/>
  <c r="A4806" i="1"/>
  <c r="K4805" i="1"/>
  <c r="B4805" i="1"/>
  <c r="A4805" i="1"/>
  <c r="K4804" i="1"/>
  <c r="B4804" i="1"/>
  <c r="A4804" i="1"/>
  <c r="K4803" i="1"/>
  <c r="B4803" i="1"/>
  <c r="A4803" i="1"/>
  <c r="K4802" i="1"/>
  <c r="B4802" i="1"/>
  <c r="A4802" i="1"/>
  <c r="K4801" i="1"/>
  <c r="B4801" i="1"/>
  <c r="A4801" i="1"/>
  <c r="K4800" i="1"/>
  <c r="B4800" i="1"/>
  <c r="A4800" i="1"/>
  <c r="K4799" i="1"/>
  <c r="B4799" i="1"/>
  <c r="A4799" i="1"/>
  <c r="K4798" i="1"/>
  <c r="B4798" i="1"/>
  <c r="A4798" i="1"/>
  <c r="K4797" i="1"/>
  <c r="B4797" i="1"/>
  <c r="A4797" i="1"/>
  <c r="K4796" i="1"/>
  <c r="B4796" i="1"/>
  <c r="A4796" i="1"/>
  <c r="K4795" i="1"/>
  <c r="B4795" i="1"/>
  <c r="A4795" i="1"/>
  <c r="K4794" i="1"/>
  <c r="B4794" i="1"/>
  <c r="A4794" i="1"/>
  <c r="K4793" i="1"/>
  <c r="B4793" i="1"/>
  <c r="A4793" i="1"/>
  <c r="K4792" i="1"/>
  <c r="B4792" i="1"/>
  <c r="A4792" i="1"/>
  <c r="K4791" i="1"/>
  <c r="B4791" i="1"/>
  <c r="A4791" i="1"/>
  <c r="K4790" i="1"/>
  <c r="B4790" i="1"/>
  <c r="A4790" i="1"/>
  <c r="K4789" i="1"/>
  <c r="B4789" i="1"/>
  <c r="A4789" i="1"/>
  <c r="K4788" i="1"/>
  <c r="B4788" i="1"/>
  <c r="A4788" i="1"/>
  <c r="K4787" i="1"/>
  <c r="B4787" i="1"/>
  <c r="A4787" i="1"/>
  <c r="K4786" i="1"/>
  <c r="B4786" i="1"/>
  <c r="A4786" i="1"/>
  <c r="K4785" i="1"/>
  <c r="B4785" i="1"/>
  <c r="A4785" i="1"/>
  <c r="K4784" i="1"/>
  <c r="B4784" i="1"/>
  <c r="A4784" i="1"/>
  <c r="K4783" i="1"/>
  <c r="B4783" i="1"/>
  <c r="A4783" i="1"/>
  <c r="K4782" i="1"/>
  <c r="B4782" i="1"/>
  <c r="A4782" i="1"/>
  <c r="K4781" i="1"/>
  <c r="B4781" i="1"/>
  <c r="A4781" i="1"/>
  <c r="K4780" i="1"/>
  <c r="B4780" i="1"/>
  <c r="A4780" i="1"/>
  <c r="K4779" i="1"/>
  <c r="B4779" i="1"/>
  <c r="A4779" i="1"/>
  <c r="K4778" i="1"/>
  <c r="B4778" i="1"/>
  <c r="A4778" i="1"/>
  <c r="K4777" i="1"/>
  <c r="B4777" i="1"/>
  <c r="A4777" i="1"/>
  <c r="K4776" i="1"/>
  <c r="B4776" i="1"/>
  <c r="A4776" i="1"/>
  <c r="K4775" i="1"/>
  <c r="B4775" i="1"/>
  <c r="A4775" i="1"/>
  <c r="K4774" i="1"/>
  <c r="B4774" i="1"/>
  <c r="A4774" i="1"/>
  <c r="K4773" i="1"/>
  <c r="B4773" i="1"/>
  <c r="A4773" i="1"/>
  <c r="K4772" i="1"/>
  <c r="B4772" i="1"/>
  <c r="A4772" i="1"/>
  <c r="K4771" i="1"/>
  <c r="B4771" i="1"/>
  <c r="A4771" i="1"/>
  <c r="K4770" i="1"/>
  <c r="B4770" i="1"/>
  <c r="A4770" i="1"/>
  <c r="K4769" i="1"/>
  <c r="B4769" i="1"/>
  <c r="A4769" i="1"/>
  <c r="K4768" i="1"/>
  <c r="B4768" i="1"/>
  <c r="A4768" i="1"/>
  <c r="K4767" i="1"/>
  <c r="B4767" i="1"/>
  <c r="A4767" i="1"/>
  <c r="K4766" i="1"/>
  <c r="B4766" i="1"/>
  <c r="A4766" i="1"/>
  <c r="K4765" i="1"/>
  <c r="B4765" i="1"/>
  <c r="A4765" i="1"/>
  <c r="K4764" i="1"/>
  <c r="B4764" i="1"/>
  <c r="A4764" i="1"/>
  <c r="K4763" i="1"/>
  <c r="B4763" i="1"/>
  <c r="A4763" i="1"/>
  <c r="K4762" i="1"/>
  <c r="B4762" i="1"/>
  <c r="A4762" i="1"/>
  <c r="K4761" i="1"/>
  <c r="B4761" i="1"/>
  <c r="A4761" i="1"/>
  <c r="K4760" i="1"/>
  <c r="B4760" i="1"/>
  <c r="A4760" i="1"/>
  <c r="K4759" i="1"/>
  <c r="B4759" i="1"/>
  <c r="A4759" i="1"/>
  <c r="K4758" i="1"/>
  <c r="B4758" i="1"/>
  <c r="A4758" i="1"/>
  <c r="K4757" i="1"/>
  <c r="B4757" i="1"/>
  <c r="A4757" i="1"/>
  <c r="K4756" i="1"/>
  <c r="B4756" i="1"/>
  <c r="A4756" i="1"/>
  <c r="K4755" i="1"/>
  <c r="B4755" i="1"/>
  <c r="A4755" i="1"/>
  <c r="K4754" i="1"/>
  <c r="B4754" i="1"/>
  <c r="A4754" i="1"/>
  <c r="K4753" i="1"/>
  <c r="B4753" i="1"/>
  <c r="A4753" i="1"/>
  <c r="K4752" i="1"/>
  <c r="B4752" i="1"/>
  <c r="A4752" i="1"/>
  <c r="K4751" i="1"/>
  <c r="B4751" i="1"/>
  <c r="A4751" i="1"/>
  <c r="K4750" i="1"/>
  <c r="B4750" i="1"/>
  <c r="A4750" i="1"/>
  <c r="K4749" i="1"/>
  <c r="B4749" i="1"/>
  <c r="A4749" i="1"/>
  <c r="K4748" i="1"/>
  <c r="B4748" i="1"/>
  <c r="A4748" i="1"/>
  <c r="K4747" i="1"/>
  <c r="B4747" i="1"/>
  <c r="A4747" i="1"/>
  <c r="K4746" i="1"/>
  <c r="B4746" i="1"/>
  <c r="A4746" i="1"/>
  <c r="K4745" i="1"/>
  <c r="B4745" i="1"/>
  <c r="A4745" i="1"/>
  <c r="K4744" i="1"/>
  <c r="B4744" i="1"/>
  <c r="A4744" i="1"/>
  <c r="K4743" i="1"/>
  <c r="B4743" i="1"/>
  <c r="A4743" i="1"/>
  <c r="K4742" i="1"/>
  <c r="B4742" i="1"/>
  <c r="A4742" i="1"/>
  <c r="K4741" i="1"/>
  <c r="B4741" i="1"/>
  <c r="A4741" i="1"/>
  <c r="K4740" i="1"/>
  <c r="B4740" i="1"/>
  <c r="A4740" i="1"/>
  <c r="K4739" i="1"/>
  <c r="B4739" i="1"/>
  <c r="A4739" i="1"/>
  <c r="K4738" i="1"/>
  <c r="B4738" i="1"/>
  <c r="A4738" i="1"/>
  <c r="K4737" i="1"/>
  <c r="B4737" i="1"/>
  <c r="A4737" i="1"/>
  <c r="K4736" i="1"/>
  <c r="B4736" i="1"/>
  <c r="A4736" i="1"/>
  <c r="K4735" i="1"/>
  <c r="B4735" i="1"/>
  <c r="A4735" i="1"/>
  <c r="K4734" i="1"/>
  <c r="B4734" i="1"/>
  <c r="A4734" i="1"/>
  <c r="K4733" i="1"/>
  <c r="B4733" i="1"/>
  <c r="A4733" i="1"/>
  <c r="K4732" i="1"/>
  <c r="B4732" i="1"/>
  <c r="A4732" i="1"/>
  <c r="K4731" i="1"/>
  <c r="B4731" i="1"/>
  <c r="A4731" i="1"/>
  <c r="K4730" i="1"/>
  <c r="B4730" i="1"/>
  <c r="A4730" i="1"/>
  <c r="K4729" i="1"/>
  <c r="B4729" i="1"/>
  <c r="A4729" i="1"/>
  <c r="K4728" i="1"/>
  <c r="B4728" i="1"/>
  <c r="A4728" i="1"/>
  <c r="K4727" i="1"/>
  <c r="B4727" i="1"/>
  <c r="A4727" i="1"/>
  <c r="K4726" i="1"/>
  <c r="B4726" i="1"/>
  <c r="A4726" i="1"/>
  <c r="K4725" i="1"/>
  <c r="B4725" i="1"/>
  <c r="A4725" i="1"/>
  <c r="K4724" i="1"/>
  <c r="B4724" i="1"/>
  <c r="A4724" i="1"/>
  <c r="K4723" i="1"/>
  <c r="B4723" i="1"/>
  <c r="A4723" i="1"/>
  <c r="K4722" i="1"/>
  <c r="B4722" i="1"/>
  <c r="A4722" i="1"/>
  <c r="K4721" i="1"/>
  <c r="B4721" i="1"/>
  <c r="A4721" i="1"/>
  <c r="K4720" i="1"/>
  <c r="B4720" i="1"/>
  <c r="A4720" i="1"/>
  <c r="K4719" i="1"/>
  <c r="B4719" i="1"/>
  <c r="A4719" i="1"/>
  <c r="K4718" i="1"/>
  <c r="B4718" i="1"/>
  <c r="A4718" i="1"/>
  <c r="K4717" i="1"/>
  <c r="B4717" i="1"/>
  <c r="A4717" i="1"/>
  <c r="K4716" i="1"/>
  <c r="B4716" i="1"/>
  <c r="A4716" i="1"/>
  <c r="K4715" i="1"/>
  <c r="B4715" i="1"/>
  <c r="A4715" i="1"/>
  <c r="K4714" i="1"/>
  <c r="B4714" i="1"/>
  <c r="A4714" i="1"/>
  <c r="K4713" i="1"/>
  <c r="B4713" i="1"/>
  <c r="A4713" i="1"/>
  <c r="K4712" i="1"/>
  <c r="B4712" i="1"/>
  <c r="A4712" i="1"/>
  <c r="K4711" i="1"/>
  <c r="B4711" i="1"/>
  <c r="A4711" i="1"/>
  <c r="K4710" i="1"/>
  <c r="B4710" i="1"/>
  <c r="A4710" i="1"/>
  <c r="K4709" i="1"/>
  <c r="B4709" i="1"/>
  <c r="A4709" i="1"/>
  <c r="K4708" i="1"/>
  <c r="B4708" i="1"/>
  <c r="A4708" i="1"/>
  <c r="K4707" i="1"/>
  <c r="B4707" i="1"/>
  <c r="A4707" i="1"/>
  <c r="K4706" i="1"/>
  <c r="B4706" i="1"/>
  <c r="A4706" i="1"/>
  <c r="K4705" i="1"/>
  <c r="B4705" i="1"/>
  <c r="A4705" i="1"/>
  <c r="K4704" i="1"/>
  <c r="B4704" i="1"/>
  <c r="A4704" i="1"/>
  <c r="K4703" i="1"/>
  <c r="B4703" i="1"/>
  <c r="A4703" i="1"/>
  <c r="K4702" i="1"/>
  <c r="B4702" i="1"/>
  <c r="A4702" i="1"/>
  <c r="K4701" i="1"/>
  <c r="B4701" i="1"/>
  <c r="A4701" i="1"/>
  <c r="K4700" i="1"/>
  <c r="B4700" i="1"/>
  <c r="A4700" i="1"/>
  <c r="K4699" i="1"/>
  <c r="B4699" i="1"/>
  <c r="A4699" i="1"/>
  <c r="K4698" i="1"/>
  <c r="B4698" i="1"/>
  <c r="A4698" i="1"/>
  <c r="K4697" i="1"/>
  <c r="B4697" i="1"/>
  <c r="A4697" i="1"/>
  <c r="K4696" i="1"/>
  <c r="B4696" i="1"/>
  <c r="A4696" i="1"/>
  <c r="K4695" i="1"/>
  <c r="B4695" i="1"/>
  <c r="A4695" i="1"/>
  <c r="K4694" i="1"/>
  <c r="B4694" i="1"/>
  <c r="A4694" i="1"/>
  <c r="K4693" i="1"/>
  <c r="B4693" i="1"/>
  <c r="A4693" i="1"/>
  <c r="K4692" i="1"/>
  <c r="B4692" i="1"/>
  <c r="A4692" i="1"/>
  <c r="K4691" i="1"/>
  <c r="B4691" i="1"/>
  <c r="A4691" i="1"/>
  <c r="K4690" i="1"/>
  <c r="B4690" i="1"/>
  <c r="A4690" i="1"/>
  <c r="K4689" i="1"/>
  <c r="B4689" i="1"/>
  <c r="A4689" i="1"/>
  <c r="K4688" i="1"/>
  <c r="B4688" i="1"/>
  <c r="A4688" i="1"/>
  <c r="K4687" i="1"/>
  <c r="B4687" i="1"/>
  <c r="A4687" i="1"/>
  <c r="K4686" i="1"/>
  <c r="B4686" i="1"/>
  <c r="A4686" i="1"/>
  <c r="K4685" i="1"/>
  <c r="B4685" i="1"/>
  <c r="A4685" i="1"/>
  <c r="K4684" i="1"/>
  <c r="B4684" i="1"/>
  <c r="A4684" i="1"/>
  <c r="K4683" i="1"/>
  <c r="B4683" i="1"/>
  <c r="A4683" i="1"/>
  <c r="K4682" i="1"/>
  <c r="B4682" i="1"/>
  <c r="A4682" i="1"/>
  <c r="K4681" i="1"/>
  <c r="B4681" i="1"/>
  <c r="A4681" i="1"/>
  <c r="K4680" i="1"/>
  <c r="B4680" i="1"/>
  <c r="A4680" i="1"/>
  <c r="K4679" i="1"/>
  <c r="B4679" i="1"/>
  <c r="A4679" i="1"/>
  <c r="K4678" i="1"/>
  <c r="B4678" i="1"/>
  <c r="A4678" i="1"/>
  <c r="K4677" i="1"/>
  <c r="B4677" i="1"/>
  <c r="A4677" i="1"/>
  <c r="K4676" i="1"/>
  <c r="B4676" i="1"/>
  <c r="A4676" i="1"/>
  <c r="K4675" i="1"/>
  <c r="B4675" i="1"/>
  <c r="A4675" i="1"/>
  <c r="K4674" i="1"/>
  <c r="B4674" i="1"/>
  <c r="A4674" i="1"/>
  <c r="K4673" i="1"/>
  <c r="B4673" i="1"/>
  <c r="A4673" i="1"/>
  <c r="K4672" i="1"/>
  <c r="B4672" i="1"/>
  <c r="A4672" i="1"/>
  <c r="K4671" i="1"/>
  <c r="B4671" i="1"/>
  <c r="A4671" i="1"/>
  <c r="K4670" i="1"/>
  <c r="B4670" i="1"/>
  <c r="A4670" i="1"/>
  <c r="K4669" i="1"/>
  <c r="B4669" i="1"/>
  <c r="A4669" i="1"/>
  <c r="K4668" i="1"/>
  <c r="B4668" i="1"/>
  <c r="A4668" i="1"/>
  <c r="K4667" i="1"/>
  <c r="B4667" i="1"/>
  <c r="A4667" i="1"/>
  <c r="K4666" i="1"/>
  <c r="B4666" i="1"/>
  <c r="A4666" i="1"/>
  <c r="K4665" i="1"/>
  <c r="B4665" i="1"/>
  <c r="A4665" i="1"/>
  <c r="K4664" i="1"/>
  <c r="B4664" i="1"/>
  <c r="A4664" i="1"/>
  <c r="K4663" i="1"/>
  <c r="B4663" i="1"/>
  <c r="A4663" i="1"/>
  <c r="K4662" i="1"/>
  <c r="B4662" i="1"/>
  <c r="A4662" i="1"/>
  <c r="K4661" i="1"/>
  <c r="B4661" i="1"/>
  <c r="A4661" i="1"/>
  <c r="K4660" i="1"/>
  <c r="B4660" i="1"/>
  <c r="A4660" i="1"/>
  <c r="K4659" i="1"/>
  <c r="B4659" i="1"/>
  <c r="A4659" i="1"/>
  <c r="K4658" i="1"/>
  <c r="B4658" i="1"/>
  <c r="A4658" i="1"/>
  <c r="K4657" i="1"/>
  <c r="B4657" i="1"/>
  <c r="A4657" i="1"/>
  <c r="K4656" i="1"/>
  <c r="B4656" i="1"/>
  <c r="A4656" i="1"/>
  <c r="K4655" i="1"/>
  <c r="B4655" i="1"/>
  <c r="A4655" i="1"/>
  <c r="K4654" i="1"/>
  <c r="B4654" i="1"/>
  <c r="A4654" i="1"/>
  <c r="K4653" i="1"/>
  <c r="B4653" i="1"/>
  <c r="A4653" i="1"/>
  <c r="K4652" i="1"/>
  <c r="B4652" i="1"/>
  <c r="A4652" i="1"/>
  <c r="K4651" i="1"/>
  <c r="B4651" i="1"/>
  <c r="A4651" i="1"/>
  <c r="K4650" i="1"/>
  <c r="B4650" i="1"/>
  <c r="A4650" i="1"/>
  <c r="K4649" i="1"/>
  <c r="B4649" i="1"/>
  <c r="A4649" i="1"/>
  <c r="K4648" i="1"/>
  <c r="B4648" i="1"/>
  <c r="A4648" i="1"/>
  <c r="K4647" i="1"/>
  <c r="B4647" i="1"/>
  <c r="A4647" i="1"/>
  <c r="K4646" i="1"/>
  <c r="B4646" i="1"/>
  <c r="A4646" i="1"/>
  <c r="K4645" i="1"/>
  <c r="B4645" i="1"/>
  <c r="A4645" i="1"/>
  <c r="K4644" i="1"/>
  <c r="B4644" i="1"/>
  <c r="A4644" i="1"/>
  <c r="K4643" i="1"/>
  <c r="B4643" i="1"/>
  <c r="A4643" i="1"/>
  <c r="K4642" i="1"/>
  <c r="B4642" i="1"/>
  <c r="A4642" i="1"/>
  <c r="K4641" i="1"/>
  <c r="B4641" i="1"/>
  <c r="A4641" i="1"/>
  <c r="K4640" i="1"/>
  <c r="B4640" i="1"/>
  <c r="A4640" i="1"/>
  <c r="K4639" i="1"/>
  <c r="B4639" i="1"/>
  <c r="A4639" i="1"/>
  <c r="K4638" i="1"/>
  <c r="B4638" i="1"/>
  <c r="A4638" i="1"/>
  <c r="K4637" i="1"/>
  <c r="B4637" i="1"/>
  <c r="A4637" i="1"/>
  <c r="K4636" i="1"/>
  <c r="B4636" i="1"/>
  <c r="A4636" i="1"/>
  <c r="K4635" i="1"/>
  <c r="B4635" i="1"/>
  <c r="A4635" i="1"/>
  <c r="K4634" i="1"/>
  <c r="B4634" i="1"/>
  <c r="A4634" i="1"/>
  <c r="K4633" i="1"/>
  <c r="B4633" i="1"/>
  <c r="A4633" i="1"/>
  <c r="K4632" i="1"/>
  <c r="B4632" i="1"/>
  <c r="A4632" i="1"/>
  <c r="K4631" i="1"/>
  <c r="B4631" i="1"/>
  <c r="A4631" i="1"/>
  <c r="K4630" i="1"/>
  <c r="B4630" i="1"/>
  <c r="A4630" i="1"/>
  <c r="K4629" i="1"/>
  <c r="B4629" i="1"/>
  <c r="A4629" i="1"/>
  <c r="K4628" i="1"/>
  <c r="B4628" i="1"/>
  <c r="A4628" i="1"/>
  <c r="K4627" i="1"/>
  <c r="B4627" i="1"/>
  <c r="A4627" i="1"/>
  <c r="K4626" i="1"/>
  <c r="B4626" i="1"/>
  <c r="A4626" i="1"/>
  <c r="K4625" i="1"/>
  <c r="B4625" i="1"/>
  <c r="A4625" i="1"/>
  <c r="K4624" i="1"/>
  <c r="B4624" i="1"/>
  <c r="A4624" i="1"/>
  <c r="K4623" i="1"/>
  <c r="B4623" i="1"/>
  <c r="A4623" i="1"/>
  <c r="K4622" i="1"/>
  <c r="B4622" i="1"/>
  <c r="A4622" i="1"/>
  <c r="K4621" i="1"/>
  <c r="B4621" i="1"/>
  <c r="A4621" i="1"/>
  <c r="K4620" i="1"/>
  <c r="B4620" i="1"/>
  <c r="A4620" i="1"/>
  <c r="K4619" i="1"/>
  <c r="B4619" i="1"/>
  <c r="A4619" i="1"/>
  <c r="K4618" i="1"/>
  <c r="B4618" i="1"/>
  <c r="A4618" i="1"/>
  <c r="K4617" i="1"/>
  <c r="B4617" i="1"/>
  <c r="A4617" i="1"/>
  <c r="K4616" i="1"/>
  <c r="B4616" i="1"/>
  <c r="A4616" i="1"/>
  <c r="K4615" i="1"/>
  <c r="B4615" i="1"/>
  <c r="A4615" i="1"/>
  <c r="K4614" i="1"/>
  <c r="B4614" i="1"/>
  <c r="A4614" i="1"/>
  <c r="K4613" i="1"/>
  <c r="B4613" i="1"/>
  <c r="A4613" i="1"/>
  <c r="K4612" i="1"/>
  <c r="B4612" i="1"/>
  <c r="A4612" i="1"/>
  <c r="K4611" i="1"/>
  <c r="B4611" i="1"/>
  <c r="A4611" i="1"/>
  <c r="K4610" i="1"/>
  <c r="B4610" i="1"/>
  <c r="A4610" i="1"/>
  <c r="K4609" i="1"/>
  <c r="B4609" i="1"/>
  <c r="A4609" i="1"/>
  <c r="K4608" i="1"/>
  <c r="B4608" i="1"/>
  <c r="A4608" i="1"/>
  <c r="K4607" i="1"/>
  <c r="B4607" i="1"/>
  <c r="A4607" i="1"/>
  <c r="K4606" i="1"/>
  <c r="B4606" i="1"/>
  <c r="A4606" i="1"/>
  <c r="K4605" i="1"/>
  <c r="B4605" i="1"/>
  <c r="A4605" i="1"/>
  <c r="K4604" i="1"/>
  <c r="B4604" i="1"/>
  <c r="A4604" i="1"/>
  <c r="K4603" i="1"/>
  <c r="B4603" i="1"/>
  <c r="A4603" i="1"/>
  <c r="K4602" i="1"/>
  <c r="B4602" i="1"/>
  <c r="A4602" i="1"/>
  <c r="K4601" i="1"/>
  <c r="B4601" i="1"/>
  <c r="A4601" i="1"/>
  <c r="K4600" i="1"/>
  <c r="B4600" i="1"/>
  <c r="A4600" i="1"/>
  <c r="K4599" i="1"/>
  <c r="B4599" i="1"/>
  <c r="A4599" i="1"/>
  <c r="K4598" i="1"/>
  <c r="B4598" i="1"/>
  <c r="A4598" i="1"/>
  <c r="K4597" i="1"/>
  <c r="B4597" i="1"/>
  <c r="A4597" i="1"/>
  <c r="K4596" i="1"/>
  <c r="B4596" i="1"/>
  <c r="A4596" i="1"/>
  <c r="K4595" i="1"/>
  <c r="B4595" i="1"/>
  <c r="A4595" i="1"/>
  <c r="K4594" i="1"/>
  <c r="B4594" i="1"/>
  <c r="A4594" i="1"/>
  <c r="K4593" i="1"/>
  <c r="B4593" i="1"/>
  <c r="A4593" i="1"/>
  <c r="K4592" i="1"/>
  <c r="B4592" i="1"/>
  <c r="A4592" i="1"/>
  <c r="K4591" i="1"/>
  <c r="B4591" i="1"/>
  <c r="A4591" i="1"/>
  <c r="K4590" i="1"/>
  <c r="B4590" i="1"/>
  <c r="A4590" i="1"/>
  <c r="K4589" i="1"/>
  <c r="B4589" i="1"/>
  <c r="A4589" i="1"/>
  <c r="K4588" i="1"/>
  <c r="B4588" i="1"/>
  <c r="A4588" i="1"/>
  <c r="K4587" i="1"/>
  <c r="B4587" i="1"/>
  <c r="A4587" i="1"/>
  <c r="K4586" i="1"/>
  <c r="B4586" i="1"/>
  <c r="A4586" i="1"/>
  <c r="K4585" i="1"/>
  <c r="B4585" i="1"/>
  <c r="A4585" i="1"/>
  <c r="K4584" i="1"/>
  <c r="B4584" i="1"/>
  <c r="A4584" i="1"/>
  <c r="K4583" i="1"/>
  <c r="B4583" i="1"/>
  <c r="A4583" i="1"/>
  <c r="K4582" i="1"/>
  <c r="B4582" i="1"/>
  <c r="A4582" i="1"/>
  <c r="K4581" i="1"/>
  <c r="B4581" i="1"/>
  <c r="A4581" i="1"/>
  <c r="K4580" i="1"/>
  <c r="B4580" i="1"/>
  <c r="A4580" i="1"/>
  <c r="K4579" i="1"/>
  <c r="B4579" i="1"/>
  <c r="A4579" i="1"/>
  <c r="K4578" i="1"/>
  <c r="B4578" i="1"/>
  <c r="A4578" i="1"/>
  <c r="K4577" i="1"/>
  <c r="B4577" i="1"/>
  <c r="A4577" i="1"/>
  <c r="K4576" i="1"/>
  <c r="B4576" i="1"/>
  <c r="A4576" i="1"/>
  <c r="K4575" i="1"/>
  <c r="B4575" i="1"/>
  <c r="A4575" i="1"/>
  <c r="K4574" i="1"/>
  <c r="B4574" i="1"/>
  <c r="A4574" i="1"/>
  <c r="K4573" i="1"/>
  <c r="B4573" i="1"/>
  <c r="A4573" i="1"/>
  <c r="K4572" i="1"/>
  <c r="B4572" i="1"/>
  <c r="A4572" i="1"/>
  <c r="K4571" i="1"/>
  <c r="B4571" i="1"/>
  <c r="A4571" i="1"/>
  <c r="K4570" i="1"/>
  <c r="B4570" i="1"/>
  <c r="A4570" i="1"/>
  <c r="K4569" i="1"/>
  <c r="B4569" i="1"/>
  <c r="A4569" i="1"/>
  <c r="K4568" i="1"/>
  <c r="B4568" i="1"/>
  <c r="A4568" i="1"/>
  <c r="K4567" i="1"/>
  <c r="B4567" i="1"/>
  <c r="A4567" i="1"/>
  <c r="K4566" i="1"/>
  <c r="B4566" i="1"/>
  <c r="A4566" i="1"/>
  <c r="K4565" i="1"/>
  <c r="B4565" i="1"/>
  <c r="A4565" i="1"/>
  <c r="K4564" i="1"/>
  <c r="B4564" i="1"/>
  <c r="A4564" i="1"/>
  <c r="K4563" i="1"/>
  <c r="B4563" i="1"/>
  <c r="A4563" i="1"/>
  <c r="K4562" i="1"/>
  <c r="B4562" i="1"/>
  <c r="A4562" i="1"/>
  <c r="K4561" i="1"/>
  <c r="B4561" i="1"/>
  <c r="A4561" i="1"/>
  <c r="K4560" i="1"/>
  <c r="B4560" i="1"/>
  <c r="A4560" i="1"/>
  <c r="K4559" i="1"/>
  <c r="B4559" i="1"/>
  <c r="A4559" i="1"/>
  <c r="K4558" i="1"/>
  <c r="B4558" i="1"/>
  <c r="A4558" i="1"/>
  <c r="K4557" i="1"/>
  <c r="B4557" i="1"/>
  <c r="A4557" i="1"/>
  <c r="K4556" i="1"/>
  <c r="B4556" i="1"/>
  <c r="A4556" i="1"/>
  <c r="K4555" i="1"/>
  <c r="B4555" i="1"/>
  <c r="A4555" i="1"/>
  <c r="K4554" i="1"/>
  <c r="B4554" i="1"/>
  <c r="A4554" i="1"/>
  <c r="K4553" i="1"/>
  <c r="B4553" i="1"/>
  <c r="A4553" i="1"/>
  <c r="K4552" i="1"/>
  <c r="B4552" i="1"/>
  <c r="A4552" i="1"/>
  <c r="K4551" i="1"/>
  <c r="B4551" i="1"/>
  <c r="A4551" i="1"/>
  <c r="K4550" i="1"/>
  <c r="B4550" i="1"/>
  <c r="A4550" i="1"/>
  <c r="K4549" i="1"/>
  <c r="B4549" i="1"/>
  <c r="A4549" i="1"/>
  <c r="K4548" i="1"/>
  <c r="B4548" i="1"/>
  <c r="A4548" i="1"/>
  <c r="K4547" i="1"/>
  <c r="B4547" i="1"/>
  <c r="A4547" i="1"/>
  <c r="K4546" i="1"/>
  <c r="B4546" i="1"/>
  <c r="A4546" i="1"/>
  <c r="K4545" i="1"/>
  <c r="B4545" i="1"/>
  <c r="A4545" i="1"/>
  <c r="K4544" i="1"/>
  <c r="B4544" i="1"/>
  <c r="A4544" i="1"/>
  <c r="K4543" i="1"/>
  <c r="B4543" i="1"/>
  <c r="A4543" i="1"/>
  <c r="K4542" i="1"/>
  <c r="B4542" i="1"/>
  <c r="A4542" i="1"/>
  <c r="K4541" i="1"/>
  <c r="B4541" i="1"/>
  <c r="A4541" i="1"/>
  <c r="K4540" i="1"/>
  <c r="B4540" i="1"/>
  <c r="A4540" i="1"/>
  <c r="K4539" i="1"/>
  <c r="B4539" i="1"/>
  <c r="A4539" i="1"/>
  <c r="K4538" i="1"/>
  <c r="B4538" i="1"/>
  <c r="A4538" i="1"/>
  <c r="K4537" i="1"/>
  <c r="B4537" i="1"/>
  <c r="A4537" i="1"/>
  <c r="K4536" i="1"/>
  <c r="B4536" i="1"/>
  <c r="A4536" i="1"/>
  <c r="K4535" i="1"/>
  <c r="B4535" i="1"/>
  <c r="A4535" i="1"/>
  <c r="K4534" i="1"/>
  <c r="B4534" i="1"/>
  <c r="A4534" i="1"/>
  <c r="K4533" i="1"/>
  <c r="B4533" i="1"/>
  <c r="A4533" i="1"/>
  <c r="K4532" i="1"/>
  <c r="B4532" i="1"/>
  <c r="A4532" i="1"/>
  <c r="K4531" i="1"/>
  <c r="B4531" i="1"/>
  <c r="A4531" i="1"/>
  <c r="K4530" i="1"/>
  <c r="B4530" i="1"/>
  <c r="A4530" i="1"/>
  <c r="K4529" i="1"/>
  <c r="B4529" i="1"/>
  <c r="A4529" i="1"/>
  <c r="K4528" i="1"/>
  <c r="B4528" i="1"/>
  <c r="A4528" i="1"/>
  <c r="K4527" i="1"/>
  <c r="B4527" i="1"/>
  <c r="A4527" i="1"/>
  <c r="K4526" i="1"/>
  <c r="B4526" i="1"/>
  <c r="A4526" i="1"/>
  <c r="K4525" i="1"/>
  <c r="B4525" i="1"/>
  <c r="A4525" i="1"/>
  <c r="K4524" i="1"/>
  <c r="B4524" i="1"/>
  <c r="A4524" i="1"/>
  <c r="K4523" i="1"/>
  <c r="B4523" i="1"/>
  <c r="A4523" i="1"/>
  <c r="K4522" i="1"/>
  <c r="B4522" i="1"/>
  <c r="A4522" i="1"/>
  <c r="K4521" i="1"/>
  <c r="B4521" i="1"/>
  <c r="A4521" i="1"/>
  <c r="K4520" i="1"/>
  <c r="B4520" i="1"/>
  <c r="A4520" i="1"/>
  <c r="K4519" i="1"/>
  <c r="B4519" i="1"/>
  <c r="A4519" i="1"/>
  <c r="K4518" i="1"/>
  <c r="B4518" i="1"/>
  <c r="A4518" i="1"/>
  <c r="K4517" i="1"/>
  <c r="B4517" i="1"/>
  <c r="A4517" i="1"/>
  <c r="K4516" i="1"/>
  <c r="B4516" i="1"/>
  <c r="A4516" i="1"/>
  <c r="K4515" i="1"/>
  <c r="B4515" i="1"/>
  <c r="A4515" i="1"/>
  <c r="K4514" i="1"/>
  <c r="B4514" i="1"/>
  <c r="A4514" i="1"/>
  <c r="K4513" i="1"/>
  <c r="B4513" i="1"/>
  <c r="A4513" i="1"/>
  <c r="K4512" i="1"/>
  <c r="B4512" i="1"/>
  <c r="A4512" i="1"/>
  <c r="K4511" i="1"/>
  <c r="B4511" i="1"/>
  <c r="A4511" i="1"/>
  <c r="K4510" i="1"/>
  <c r="B4510" i="1"/>
  <c r="A4510" i="1"/>
  <c r="K4509" i="1"/>
  <c r="B4509" i="1"/>
  <c r="A4509" i="1"/>
  <c r="K4508" i="1"/>
  <c r="B4508" i="1"/>
  <c r="A4508" i="1"/>
  <c r="K4507" i="1"/>
  <c r="B4507" i="1"/>
  <c r="A4507" i="1"/>
  <c r="K4506" i="1"/>
  <c r="B4506" i="1"/>
  <c r="A4506" i="1"/>
  <c r="K4505" i="1"/>
  <c r="B4505" i="1"/>
  <c r="A4505" i="1"/>
  <c r="K4504" i="1"/>
  <c r="B4504" i="1"/>
  <c r="A4504" i="1"/>
  <c r="K4503" i="1"/>
  <c r="B4503" i="1"/>
  <c r="A4503" i="1"/>
  <c r="K4502" i="1"/>
  <c r="B4502" i="1"/>
  <c r="A4502" i="1"/>
  <c r="K4501" i="1"/>
  <c r="B4501" i="1"/>
  <c r="A4501" i="1"/>
  <c r="K4500" i="1"/>
  <c r="B4500" i="1"/>
  <c r="A4500" i="1"/>
  <c r="K4499" i="1"/>
  <c r="B4499" i="1"/>
  <c r="A4499" i="1"/>
  <c r="K4498" i="1"/>
  <c r="B4498" i="1"/>
  <c r="A4498" i="1"/>
  <c r="K4497" i="1"/>
  <c r="B4497" i="1"/>
  <c r="A4497" i="1"/>
  <c r="K4496" i="1"/>
  <c r="B4496" i="1"/>
  <c r="A4496" i="1"/>
  <c r="K4495" i="1"/>
  <c r="B4495" i="1"/>
  <c r="A4495" i="1"/>
  <c r="K4494" i="1"/>
  <c r="B4494" i="1"/>
  <c r="A4494" i="1"/>
  <c r="K4493" i="1"/>
  <c r="B4493" i="1"/>
  <c r="A4493" i="1"/>
  <c r="K4492" i="1"/>
  <c r="B4492" i="1"/>
  <c r="A4492" i="1"/>
  <c r="K4491" i="1"/>
  <c r="B4491" i="1"/>
  <c r="A4491" i="1"/>
  <c r="K4490" i="1"/>
  <c r="B4490" i="1"/>
  <c r="A4490" i="1"/>
  <c r="K4489" i="1"/>
  <c r="B4489" i="1"/>
  <c r="A4489" i="1"/>
  <c r="K4488" i="1"/>
  <c r="B4488" i="1"/>
  <c r="A4488" i="1"/>
  <c r="K4487" i="1"/>
  <c r="B4487" i="1"/>
  <c r="A4487" i="1"/>
  <c r="K4486" i="1"/>
  <c r="B4486" i="1"/>
  <c r="A4486" i="1"/>
  <c r="K4485" i="1"/>
  <c r="B4485" i="1"/>
  <c r="A4485" i="1"/>
  <c r="K4484" i="1"/>
  <c r="B4484" i="1"/>
  <c r="A4484" i="1"/>
  <c r="K4483" i="1"/>
  <c r="B4483" i="1"/>
  <c r="A4483" i="1"/>
  <c r="K4482" i="1"/>
  <c r="B4482" i="1"/>
  <c r="A4482" i="1"/>
  <c r="K4481" i="1"/>
  <c r="B4481" i="1"/>
  <c r="A4481" i="1"/>
  <c r="K4480" i="1"/>
  <c r="B4480" i="1"/>
  <c r="A4480" i="1"/>
  <c r="K4479" i="1"/>
  <c r="B4479" i="1"/>
  <c r="A4479" i="1"/>
  <c r="K4478" i="1"/>
  <c r="B4478" i="1"/>
  <c r="A4478" i="1"/>
  <c r="K4477" i="1"/>
  <c r="B4477" i="1"/>
  <c r="A4477" i="1"/>
  <c r="K4476" i="1"/>
  <c r="B4476" i="1"/>
  <c r="A4476" i="1"/>
  <c r="K4475" i="1"/>
  <c r="B4475" i="1"/>
  <c r="A4475" i="1"/>
  <c r="K4474" i="1"/>
  <c r="B4474" i="1"/>
  <c r="A4474" i="1"/>
  <c r="K4473" i="1"/>
  <c r="B4473" i="1"/>
  <c r="A4473" i="1"/>
  <c r="K4472" i="1"/>
  <c r="B4472" i="1"/>
  <c r="A4472" i="1"/>
  <c r="K4471" i="1"/>
  <c r="B4471" i="1"/>
  <c r="A4471" i="1"/>
  <c r="K4470" i="1"/>
  <c r="B4470" i="1"/>
  <c r="A4470" i="1"/>
  <c r="K4469" i="1"/>
  <c r="B4469" i="1"/>
  <c r="A4469" i="1"/>
  <c r="K4468" i="1"/>
  <c r="B4468" i="1"/>
  <c r="A4468" i="1"/>
  <c r="K4467" i="1"/>
  <c r="B4467" i="1"/>
  <c r="A4467" i="1"/>
  <c r="K4466" i="1"/>
  <c r="B4466" i="1"/>
  <c r="A4466" i="1"/>
  <c r="K4465" i="1"/>
  <c r="B4465" i="1"/>
  <c r="A4465" i="1"/>
  <c r="K4464" i="1"/>
  <c r="B4464" i="1"/>
  <c r="A4464" i="1"/>
  <c r="K4463" i="1"/>
  <c r="B4463" i="1"/>
  <c r="A4463" i="1"/>
  <c r="K4462" i="1"/>
  <c r="B4462" i="1"/>
  <c r="A4462" i="1"/>
  <c r="K4461" i="1"/>
  <c r="B4461" i="1"/>
  <c r="A4461" i="1"/>
  <c r="K4460" i="1"/>
  <c r="B4460" i="1"/>
  <c r="A4460" i="1"/>
  <c r="K4459" i="1"/>
  <c r="B4459" i="1"/>
  <c r="A4459" i="1"/>
  <c r="K4458" i="1"/>
  <c r="B4458" i="1"/>
  <c r="A4458" i="1"/>
  <c r="K4457" i="1"/>
  <c r="B4457" i="1"/>
  <c r="A4457" i="1"/>
  <c r="K4456" i="1"/>
  <c r="B4456" i="1"/>
  <c r="A4456" i="1"/>
  <c r="K4455" i="1"/>
  <c r="B4455" i="1"/>
  <c r="A4455" i="1"/>
  <c r="K4454" i="1"/>
  <c r="B4454" i="1"/>
  <c r="A4454" i="1"/>
  <c r="K4453" i="1"/>
  <c r="B4453" i="1"/>
  <c r="A4453" i="1"/>
  <c r="K4452" i="1"/>
  <c r="B4452" i="1"/>
  <c r="A4452" i="1"/>
  <c r="K4451" i="1"/>
  <c r="B4451" i="1"/>
  <c r="A4451" i="1"/>
  <c r="K4450" i="1"/>
  <c r="B4450" i="1"/>
  <c r="A4450" i="1"/>
  <c r="K4449" i="1"/>
  <c r="B4449" i="1"/>
  <c r="A4449" i="1"/>
  <c r="K4448" i="1"/>
  <c r="B4448" i="1"/>
  <c r="A4448" i="1"/>
  <c r="K4447" i="1"/>
  <c r="B4447" i="1"/>
  <c r="A4447" i="1"/>
  <c r="K4446" i="1"/>
  <c r="B4446" i="1"/>
  <c r="A4446" i="1"/>
  <c r="K4445" i="1"/>
  <c r="B4445" i="1"/>
  <c r="A4445" i="1"/>
  <c r="K4444" i="1"/>
  <c r="B4444" i="1"/>
  <c r="A4444" i="1"/>
  <c r="K4443" i="1"/>
  <c r="B4443" i="1"/>
  <c r="A4443" i="1"/>
  <c r="K4442" i="1"/>
  <c r="B4442" i="1"/>
  <c r="A4442" i="1"/>
  <c r="K4441" i="1"/>
  <c r="B4441" i="1"/>
  <c r="A4441" i="1"/>
  <c r="K4440" i="1"/>
  <c r="B4440" i="1"/>
  <c r="A4440" i="1"/>
  <c r="K4439" i="1"/>
  <c r="B4439" i="1"/>
  <c r="A4439" i="1"/>
  <c r="K4438" i="1"/>
  <c r="B4438" i="1"/>
  <c r="A4438" i="1"/>
  <c r="K4437" i="1"/>
  <c r="B4437" i="1"/>
  <c r="A4437" i="1"/>
  <c r="K4436" i="1"/>
  <c r="B4436" i="1"/>
  <c r="A4436" i="1"/>
  <c r="K4435" i="1"/>
  <c r="B4435" i="1"/>
  <c r="A4435" i="1"/>
  <c r="K4434" i="1"/>
  <c r="B4434" i="1"/>
  <c r="A4434" i="1"/>
  <c r="K4433" i="1"/>
  <c r="B4433" i="1"/>
  <c r="A4433" i="1"/>
  <c r="K4432" i="1"/>
  <c r="B4432" i="1"/>
  <c r="A4432" i="1"/>
  <c r="K4431" i="1"/>
  <c r="B4431" i="1"/>
  <c r="A4431" i="1"/>
  <c r="K4430" i="1"/>
  <c r="B4430" i="1"/>
  <c r="A4430" i="1"/>
  <c r="K4429" i="1"/>
  <c r="B4429" i="1"/>
  <c r="A4429" i="1"/>
  <c r="K4428" i="1"/>
  <c r="B4428" i="1"/>
  <c r="A4428" i="1"/>
  <c r="K4427" i="1"/>
  <c r="B4427" i="1"/>
  <c r="A4427" i="1"/>
  <c r="K4426" i="1"/>
  <c r="B4426" i="1"/>
  <c r="A4426" i="1"/>
  <c r="K4425" i="1"/>
  <c r="B4425" i="1"/>
  <c r="A4425" i="1"/>
  <c r="K4424" i="1"/>
  <c r="B4424" i="1"/>
  <c r="A4424" i="1"/>
  <c r="K4423" i="1"/>
  <c r="B4423" i="1"/>
  <c r="A4423" i="1"/>
  <c r="K4422" i="1"/>
  <c r="B4422" i="1"/>
  <c r="A4422" i="1"/>
  <c r="K4421" i="1"/>
  <c r="B4421" i="1"/>
  <c r="A4421" i="1"/>
  <c r="K4420" i="1"/>
  <c r="B4420" i="1"/>
  <c r="A4420" i="1"/>
  <c r="K4419" i="1"/>
  <c r="B4419" i="1"/>
  <c r="A4419" i="1"/>
  <c r="K4418" i="1"/>
  <c r="B4418" i="1"/>
  <c r="A4418" i="1"/>
  <c r="K4417" i="1"/>
  <c r="B4417" i="1"/>
  <c r="A4417" i="1"/>
  <c r="K4416" i="1"/>
  <c r="B4416" i="1"/>
  <c r="A4416" i="1"/>
  <c r="K4415" i="1"/>
  <c r="B4415" i="1"/>
  <c r="A4415" i="1"/>
  <c r="K4414" i="1"/>
  <c r="B4414" i="1"/>
  <c r="A4414" i="1"/>
  <c r="K4413" i="1"/>
  <c r="B4413" i="1"/>
  <c r="A4413" i="1"/>
  <c r="K4412" i="1"/>
  <c r="B4412" i="1"/>
  <c r="A4412" i="1"/>
  <c r="K4411" i="1"/>
  <c r="B4411" i="1"/>
  <c r="A4411" i="1"/>
  <c r="K4410" i="1"/>
  <c r="B4410" i="1"/>
  <c r="A4410" i="1"/>
  <c r="K4409" i="1"/>
  <c r="B4409" i="1"/>
  <c r="A4409" i="1"/>
  <c r="K4408" i="1"/>
  <c r="B4408" i="1"/>
  <c r="A4408" i="1"/>
  <c r="K4407" i="1"/>
  <c r="B4407" i="1"/>
  <c r="A4407" i="1"/>
  <c r="K4406" i="1"/>
  <c r="B4406" i="1"/>
  <c r="A4406" i="1"/>
  <c r="K4405" i="1"/>
  <c r="B4405" i="1"/>
  <c r="A4405" i="1"/>
  <c r="K4404" i="1"/>
  <c r="B4404" i="1"/>
  <c r="A4404" i="1"/>
  <c r="K4403" i="1"/>
  <c r="B4403" i="1"/>
  <c r="A4403" i="1"/>
  <c r="K4402" i="1"/>
  <c r="B4402" i="1"/>
  <c r="A4402" i="1"/>
  <c r="K4401" i="1"/>
  <c r="B4401" i="1"/>
  <c r="A4401" i="1"/>
  <c r="K4400" i="1"/>
  <c r="B4400" i="1"/>
  <c r="A4400" i="1"/>
  <c r="K4399" i="1"/>
  <c r="B4399" i="1"/>
  <c r="A4399" i="1"/>
  <c r="K4398" i="1"/>
  <c r="B4398" i="1"/>
  <c r="A4398" i="1"/>
  <c r="K4397" i="1"/>
  <c r="B4397" i="1"/>
  <c r="A4397" i="1"/>
  <c r="K4396" i="1"/>
  <c r="B4396" i="1"/>
  <c r="A4396" i="1"/>
  <c r="K4395" i="1"/>
  <c r="B4395" i="1"/>
  <c r="A4395" i="1"/>
  <c r="K4394" i="1"/>
  <c r="B4394" i="1"/>
  <c r="A4394" i="1"/>
  <c r="K4393" i="1"/>
  <c r="B4393" i="1"/>
  <c r="A4393" i="1"/>
  <c r="K4392" i="1"/>
  <c r="B4392" i="1"/>
  <c r="A4392" i="1"/>
  <c r="K4391" i="1"/>
  <c r="B4391" i="1"/>
  <c r="A4391" i="1"/>
  <c r="K4390" i="1"/>
  <c r="B4390" i="1"/>
  <c r="A4390" i="1"/>
  <c r="K4389" i="1"/>
  <c r="B4389" i="1"/>
  <c r="A4389" i="1"/>
  <c r="K4388" i="1"/>
  <c r="B4388" i="1"/>
  <c r="A4388" i="1"/>
  <c r="K4387" i="1"/>
  <c r="B4387" i="1"/>
  <c r="A4387" i="1"/>
  <c r="K4386" i="1"/>
  <c r="B4386" i="1"/>
  <c r="A4386" i="1"/>
  <c r="K4385" i="1"/>
  <c r="B4385" i="1"/>
  <c r="A4385" i="1"/>
  <c r="K4384" i="1"/>
  <c r="B4384" i="1"/>
  <c r="A4384" i="1"/>
  <c r="K4383" i="1"/>
  <c r="B4383" i="1"/>
  <c r="A4383" i="1"/>
  <c r="K4382" i="1"/>
  <c r="B4382" i="1"/>
  <c r="A4382" i="1"/>
  <c r="K4381" i="1"/>
  <c r="B4381" i="1"/>
  <c r="A4381" i="1"/>
  <c r="K4380" i="1"/>
  <c r="B4380" i="1"/>
  <c r="A4380" i="1"/>
  <c r="K4379" i="1"/>
  <c r="B4379" i="1"/>
  <c r="A4379" i="1"/>
  <c r="K4378" i="1"/>
  <c r="B4378" i="1"/>
  <c r="A4378" i="1"/>
  <c r="K4377" i="1"/>
  <c r="B4377" i="1"/>
  <c r="A4377" i="1"/>
  <c r="K4376" i="1"/>
  <c r="B4376" i="1"/>
  <c r="A4376" i="1"/>
  <c r="K4375" i="1"/>
  <c r="B4375" i="1"/>
  <c r="A4375" i="1"/>
  <c r="K4374" i="1"/>
  <c r="B4374" i="1"/>
  <c r="A4374" i="1"/>
  <c r="K4373" i="1"/>
  <c r="B4373" i="1"/>
  <c r="A4373" i="1"/>
  <c r="K4372" i="1"/>
  <c r="B4372" i="1"/>
  <c r="A4372" i="1"/>
  <c r="K4371" i="1"/>
  <c r="B4371" i="1"/>
  <c r="A4371" i="1"/>
  <c r="K4370" i="1"/>
  <c r="B4370" i="1"/>
  <c r="A4370" i="1"/>
  <c r="K4369" i="1"/>
  <c r="B4369" i="1"/>
  <c r="A4369" i="1"/>
  <c r="K4368" i="1"/>
  <c r="B4368" i="1"/>
  <c r="A4368" i="1"/>
  <c r="K4367" i="1"/>
  <c r="B4367" i="1"/>
  <c r="A4367" i="1"/>
  <c r="K4366" i="1"/>
  <c r="B4366" i="1"/>
  <c r="A4366" i="1"/>
  <c r="K4365" i="1"/>
  <c r="B4365" i="1"/>
  <c r="A4365" i="1"/>
  <c r="K4364" i="1"/>
  <c r="B4364" i="1"/>
  <c r="A4364" i="1"/>
  <c r="K4363" i="1"/>
  <c r="B4363" i="1"/>
  <c r="A4363" i="1"/>
  <c r="K4362" i="1"/>
  <c r="B4362" i="1"/>
  <c r="A4362" i="1"/>
  <c r="K4361" i="1"/>
  <c r="B4361" i="1"/>
  <c r="A4361" i="1"/>
  <c r="K4360" i="1"/>
  <c r="B4360" i="1"/>
  <c r="A4360" i="1"/>
  <c r="K4359" i="1"/>
  <c r="B4359" i="1"/>
  <c r="A4359" i="1"/>
  <c r="K4358" i="1"/>
  <c r="B4358" i="1"/>
  <c r="A4358" i="1"/>
  <c r="K4357" i="1"/>
  <c r="B4357" i="1"/>
  <c r="A4357" i="1"/>
  <c r="K4356" i="1"/>
  <c r="B4356" i="1"/>
  <c r="A4356" i="1"/>
  <c r="K4355" i="1"/>
  <c r="B4355" i="1"/>
  <c r="A4355" i="1"/>
  <c r="K4354" i="1"/>
  <c r="B4354" i="1"/>
  <c r="A4354" i="1"/>
  <c r="K4353" i="1"/>
  <c r="B4353" i="1"/>
  <c r="A4353" i="1"/>
  <c r="K4352" i="1"/>
  <c r="B4352" i="1"/>
  <c r="A4352" i="1"/>
  <c r="K4351" i="1"/>
  <c r="B4351" i="1"/>
  <c r="A4351" i="1"/>
  <c r="K4350" i="1"/>
  <c r="B4350" i="1"/>
  <c r="A4350" i="1"/>
  <c r="K4349" i="1"/>
  <c r="B4349" i="1"/>
  <c r="A4349" i="1"/>
  <c r="K4348" i="1"/>
  <c r="B4348" i="1"/>
  <c r="A4348" i="1"/>
  <c r="K4347" i="1"/>
  <c r="B4347" i="1"/>
  <c r="A4347" i="1"/>
  <c r="K4346" i="1"/>
  <c r="B4346" i="1"/>
  <c r="A4346" i="1"/>
  <c r="K4345" i="1"/>
  <c r="B4345" i="1"/>
  <c r="A4345" i="1"/>
  <c r="K4344" i="1"/>
  <c r="B4344" i="1"/>
  <c r="A4344" i="1"/>
  <c r="K4343" i="1"/>
  <c r="B4343" i="1"/>
  <c r="A4343" i="1"/>
  <c r="K4342" i="1"/>
  <c r="B4342" i="1"/>
  <c r="A4342" i="1"/>
  <c r="K4341" i="1"/>
  <c r="B4341" i="1"/>
  <c r="A4341" i="1"/>
  <c r="K4340" i="1"/>
  <c r="B4340" i="1"/>
  <c r="A4340" i="1"/>
  <c r="K4339" i="1"/>
  <c r="B4339" i="1"/>
  <c r="A4339" i="1"/>
  <c r="K4338" i="1"/>
  <c r="B4338" i="1"/>
  <c r="A4338" i="1"/>
  <c r="K4337" i="1"/>
  <c r="B4337" i="1"/>
  <c r="A4337" i="1"/>
  <c r="K4336" i="1"/>
  <c r="B4336" i="1"/>
  <c r="A4336" i="1"/>
  <c r="K4335" i="1"/>
  <c r="B4335" i="1"/>
  <c r="A4335" i="1"/>
  <c r="K4334" i="1"/>
  <c r="B4334" i="1"/>
  <c r="A4334" i="1"/>
  <c r="K4333" i="1"/>
  <c r="B4333" i="1"/>
  <c r="A4333" i="1"/>
  <c r="K4332" i="1"/>
  <c r="B4332" i="1"/>
  <c r="A4332" i="1"/>
  <c r="K4331" i="1"/>
  <c r="B4331" i="1"/>
  <c r="A4331" i="1"/>
  <c r="K4330" i="1"/>
  <c r="B4330" i="1"/>
  <c r="A4330" i="1"/>
  <c r="K4329" i="1"/>
  <c r="B4329" i="1"/>
  <c r="A4329" i="1"/>
  <c r="K4328" i="1"/>
  <c r="B4328" i="1"/>
  <c r="A4328" i="1"/>
  <c r="K4327" i="1"/>
  <c r="B4327" i="1"/>
  <c r="A4327" i="1"/>
  <c r="K4326" i="1"/>
  <c r="B4326" i="1"/>
  <c r="A4326" i="1"/>
  <c r="K4325" i="1"/>
  <c r="B4325" i="1"/>
  <c r="A4325" i="1"/>
  <c r="K4324" i="1"/>
  <c r="B4324" i="1"/>
  <c r="A4324" i="1"/>
  <c r="K4323" i="1"/>
  <c r="B4323" i="1"/>
  <c r="A4323" i="1"/>
  <c r="K4322" i="1"/>
  <c r="B4322" i="1"/>
  <c r="A4322" i="1"/>
  <c r="K4321" i="1"/>
  <c r="B4321" i="1"/>
  <c r="A4321" i="1"/>
  <c r="K4320" i="1"/>
  <c r="B4320" i="1"/>
  <c r="A4320" i="1"/>
  <c r="K4319" i="1"/>
  <c r="B4319" i="1"/>
  <c r="A4319" i="1"/>
  <c r="K4318" i="1"/>
  <c r="B4318" i="1"/>
  <c r="A4318" i="1"/>
  <c r="K4317" i="1"/>
  <c r="B4317" i="1"/>
  <c r="A4317" i="1"/>
  <c r="K4316" i="1"/>
  <c r="B4316" i="1"/>
  <c r="A4316" i="1"/>
  <c r="K4315" i="1"/>
  <c r="B4315" i="1"/>
  <c r="A4315" i="1"/>
  <c r="K4314" i="1"/>
  <c r="B4314" i="1"/>
  <c r="A4314" i="1"/>
  <c r="K4313" i="1"/>
  <c r="B4313" i="1"/>
  <c r="A4313" i="1"/>
  <c r="K4312" i="1"/>
  <c r="B4312" i="1"/>
  <c r="A4312" i="1"/>
  <c r="K4311" i="1"/>
  <c r="B4311" i="1"/>
  <c r="A4311" i="1"/>
  <c r="K4310" i="1"/>
  <c r="B4310" i="1"/>
  <c r="A4310" i="1"/>
  <c r="K4309" i="1"/>
  <c r="B4309" i="1"/>
  <c r="A4309" i="1"/>
  <c r="K4308" i="1"/>
  <c r="B4308" i="1"/>
  <c r="A4308" i="1"/>
  <c r="K4307" i="1"/>
  <c r="B4307" i="1"/>
  <c r="A4307" i="1"/>
  <c r="K4306" i="1"/>
  <c r="B4306" i="1"/>
  <c r="A4306" i="1"/>
  <c r="K4305" i="1"/>
  <c r="B4305" i="1"/>
  <c r="A4305" i="1"/>
  <c r="K4304" i="1"/>
  <c r="B4304" i="1"/>
  <c r="A4304" i="1"/>
  <c r="K4303" i="1"/>
  <c r="B4303" i="1"/>
  <c r="A4303" i="1"/>
  <c r="K4302" i="1"/>
  <c r="B4302" i="1"/>
  <c r="A4302" i="1"/>
  <c r="K4301" i="1"/>
  <c r="B4301" i="1"/>
  <c r="A4301" i="1"/>
  <c r="K4300" i="1"/>
  <c r="B4300" i="1"/>
  <c r="A4300" i="1"/>
  <c r="K4299" i="1"/>
  <c r="B4299" i="1"/>
  <c r="A4299" i="1"/>
  <c r="K4298" i="1"/>
  <c r="B4298" i="1"/>
  <c r="A4298" i="1"/>
  <c r="K4297" i="1"/>
  <c r="B4297" i="1"/>
  <c r="A4297" i="1"/>
  <c r="K4296" i="1"/>
  <c r="B4296" i="1"/>
  <c r="A4296" i="1"/>
  <c r="K4295" i="1"/>
  <c r="B4295" i="1"/>
  <c r="A4295" i="1"/>
  <c r="K4294" i="1"/>
  <c r="B4294" i="1"/>
  <c r="A4294" i="1"/>
  <c r="K4293" i="1"/>
  <c r="B4293" i="1"/>
  <c r="A4293" i="1"/>
  <c r="K4292" i="1"/>
  <c r="B4292" i="1"/>
  <c r="A4292" i="1"/>
  <c r="K4291" i="1"/>
  <c r="B4291" i="1"/>
  <c r="A4291" i="1"/>
  <c r="K4290" i="1"/>
  <c r="B4290" i="1"/>
  <c r="A4290" i="1"/>
  <c r="K4289" i="1"/>
  <c r="B4289" i="1"/>
  <c r="A4289" i="1"/>
  <c r="K4288" i="1"/>
  <c r="B4288" i="1"/>
  <c r="A4288" i="1"/>
  <c r="K4287" i="1"/>
  <c r="B4287" i="1"/>
  <c r="A4287" i="1"/>
  <c r="K4286" i="1"/>
  <c r="B4286" i="1"/>
  <c r="A4286" i="1"/>
  <c r="K4285" i="1"/>
  <c r="B4285" i="1"/>
  <c r="A4285" i="1"/>
  <c r="K4284" i="1"/>
  <c r="B4284" i="1"/>
  <c r="A4284" i="1"/>
  <c r="K4283" i="1"/>
  <c r="B4283" i="1"/>
  <c r="A4283" i="1"/>
  <c r="K4282" i="1"/>
  <c r="B4282" i="1"/>
  <c r="A4282" i="1"/>
  <c r="K4281" i="1"/>
  <c r="B4281" i="1"/>
  <c r="A4281" i="1"/>
  <c r="K4280" i="1"/>
  <c r="B4280" i="1"/>
  <c r="A4280" i="1"/>
  <c r="K4279" i="1"/>
  <c r="B4279" i="1"/>
  <c r="A4279" i="1"/>
  <c r="K4278" i="1"/>
  <c r="B4278" i="1"/>
  <c r="A4278" i="1"/>
  <c r="K4277" i="1"/>
  <c r="B4277" i="1"/>
  <c r="A4277" i="1"/>
  <c r="K4276" i="1"/>
  <c r="B4276" i="1"/>
  <c r="A4276" i="1"/>
  <c r="K4275" i="1"/>
  <c r="B4275" i="1"/>
  <c r="A4275" i="1"/>
  <c r="K4274" i="1"/>
  <c r="B4274" i="1"/>
  <c r="A4274" i="1"/>
  <c r="K4273" i="1"/>
  <c r="B4273" i="1"/>
  <c r="A4273" i="1"/>
  <c r="K4272" i="1"/>
  <c r="B4272" i="1"/>
  <c r="A4272" i="1"/>
  <c r="K4271" i="1"/>
  <c r="B4271" i="1"/>
  <c r="A4271" i="1"/>
  <c r="K4270" i="1"/>
  <c r="B4270" i="1"/>
  <c r="A4270" i="1"/>
  <c r="K4269" i="1"/>
  <c r="B4269" i="1"/>
  <c r="A4269" i="1"/>
  <c r="K4268" i="1"/>
  <c r="B4268" i="1"/>
  <c r="A4268" i="1"/>
  <c r="K4267" i="1"/>
  <c r="B4267" i="1"/>
  <c r="A4267" i="1"/>
  <c r="K4266" i="1"/>
  <c r="B4266" i="1"/>
  <c r="A4266" i="1"/>
  <c r="K4265" i="1"/>
  <c r="B4265" i="1"/>
  <c r="A4265" i="1"/>
  <c r="K4264" i="1"/>
  <c r="B4264" i="1"/>
  <c r="A4264" i="1"/>
  <c r="K4263" i="1"/>
  <c r="B4263" i="1"/>
  <c r="A4263" i="1"/>
  <c r="K4262" i="1"/>
  <c r="B4262" i="1"/>
  <c r="A4262" i="1"/>
  <c r="K4261" i="1"/>
  <c r="B4261" i="1"/>
  <c r="A4261" i="1"/>
  <c r="K4260" i="1"/>
  <c r="B4260" i="1"/>
  <c r="A4260" i="1"/>
  <c r="K4259" i="1"/>
  <c r="B4259" i="1"/>
  <c r="A4259" i="1"/>
  <c r="K4258" i="1"/>
  <c r="B4258" i="1"/>
  <c r="A4258" i="1"/>
  <c r="K4257" i="1"/>
  <c r="B4257" i="1"/>
  <c r="A4257" i="1"/>
  <c r="K4256" i="1"/>
  <c r="B4256" i="1"/>
  <c r="A4256" i="1"/>
  <c r="K4255" i="1"/>
  <c r="B4255" i="1"/>
  <c r="A4255" i="1"/>
  <c r="K4254" i="1"/>
  <c r="B4254" i="1"/>
  <c r="A4254" i="1"/>
  <c r="K4253" i="1"/>
  <c r="B4253" i="1"/>
  <c r="A4253" i="1"/>
  <c r="K4252" i="1"/>
  <c r="B4252" i="1"/>
  <c r="A4252" i="1"/>
  <c r="K4251" i="1"/>
  <c r="B4251" i="1"/>
  <c r="A4251" i="1"/>
  <c r="K4250" i="1"/>
  <c r="B4250" i="1"/>
  <c r="A4250" i="1"/>
  <c r="K4249" i="1"/>
  <c r="B4249" i="1"/>
  <c r="A4249" i="1"/>
  <c r="K4248" i="1"/>
  <c r="B4248" i="1"/>
  <c r="A4248" i="1"/>
  <c r="K4247" i="1"/>
  <c r="B4247" i="1"/>
  <c r="A4247" i="1"/>
  <c r="K4246" i="1"/>
  <c r="B4246" i="1"/>
  <c r="A4246" i="1"/>
  <c r="K4245" i="1"/>
  <c r="B4245" i="1"/>
  <c r="A4245" i="1"/>
  <c r="K4244" i="1"/>
  <c r="B4244" i="1"/>
  <c r="A4244" i="1"/>
  <c r="K4243" i="1"/>
  <c r="B4243" i="1"/>
  <c r="A4243" i="1"/>
  <c r="K4242" i="1"/>
  <c r="B4242" i="1"/>
  <c r="A4242" i="1"/>
  <c r="K4241" i="1"/>
  <c r="B4241" i="1"/>
  <c r="A4241" i="1"/>
  <c r="K4240" i="1"/>
  <c r="B4240" i="1"/>
  <c r="A4240" i="1"/>
  <c r="K4239" i="1"/>
  <c r="B4239" i="1"/>
  <c r="A4239" i="1"/>
  <c r="K4238" i="1"/>
  <c r="B4238" i="1"/>
  <c r="A4238" i="1"/>
  <c r="K4237" i="1"/>
  <c r="B4237" i="1"/>
  <c r="A4237" i="1"/>
  <c r="K4236" i="1"/>
  <c r="B4236" i="1"/>
  <c r="A4236" i="1"/>
  <c r="K4235" i="1"/>
  <c r="B4235" i="1"/>
  <c r="A4235" i="1"/>
  <c r="K4234" i="1"/>
  <c r="B4234" i="1"/>
  <c r="A4234" i="1"/>
  <c r="K4233" i="1"/>
  <c r="B4233" i="1"/>
  <c r="A4233" i="1"/>
  <c r="K4232" i="1"/>
  <c r="B4232" i="1"/>
  <c r="A4232" i="1"/>
  <c r="K4231" i="1"/>
  <c r="B4231" i="1"/>
  <c r="A4231" i="1"/>
  <c r="K4230" i="1"/>
  <c r="B4230" i="1"/>
  <c r="A4230" i="1"/>
  <c r="K4229" i="1"/>
  <c r="B4229" i="1"/>
  <c r="A4229" i="1"/>
  <c r="K4228" i="1"/>
  <c r="B4228" i="1"/>
  <c r="A4228" i="1"/>
  <c r="K4227" i="1"/>
  <c r="B4227" i="1"/>
  <c r="A4227" i="1"/>
  <c r="K4226" i="1"/>
  <c r="B4226" i="1"/>
  <c r="A4226" i="1"/>
  <c r="K4225" i="1"/>
  <c r="B4225" i="1"/>
  <c r="A4225" i="1"/>
  <c r="K4224" i="1"/>
  <c r="B4224" i="1"/>
  <c r="A4224" i="1"/>
  <c r="K4223" i="1"/>
  <c r="B4223" i="1"/>
  <c r="A4223" i="1"/>
  <c r="K4222" i="1"/>
  <c r="B4222" i="1"/>
  <c r="A4222" i="1"/>
  <c r="K4221" i="1"/>
  <c r="B4221" i="1"/>
  <c r="A4221" i="1"/>
  <c r="K4220" i="1"/>
  <c r="B4220" i="1"/>
  <c r="A4220" i="1"/>
  <c r="K4219" i="1"/>
  <c r="B4219" i="1"/>
  <c r="A4219" i="1"/>
  <c r="K4218" i="1"/>
  <c r="B4218" i="1"/>
  <c r="A4218" i="1"/>
  <c r="K4217" i="1"/>
  <c r="B4217" i="1"/>
  <c r="A4217" i="1"/>
  <c r="K4216" i="1"/>
  <c r="B4216" i="1"/>
  <c r="A4216" i="1"/>
  <c r="K4215" i="1"/>
  <c r="B4215" i="1"/>
  <c r="A4215" i="1"/>
  <c r="K4214" i="1"/>
  <c r="B4214" i="1"/>
  <c r="A4214" i="1"/>
  <c r="K4213" i="1"/>
  <c r="B4213" i="1"/>
  <c r="A4213" i="1"/>
  <c r="K4212" i="1"/>
  <c r="B4212" i="1"/>
  <c r="A4212" i="1"/>
  <c r="K4211" i="1"/>
  <c r="B4211" i="1"/>
  <c r="A4211" i="1"/>
  <c r="K4210" i="1"/>
  <c r="B4210" i="1"/>
  <c r="A4210" i="1"/>
  <c r="K4209" i="1"/>
  <c r="B4209" i="1"/>
  <c r="A4209" i="1"/>
  <c r="K4208" i="1"/>
  <c r="B4208" i="1"/>
  <c r="A4208" i="1"/>
  <c r="K4207" i="1"/>
  <c r="B4207" i="1"/>
  <c r="A4207" i="1"/>
  <c r="K4206" i="1"/>
  <c r="B4206" i="1"/>
  <c r="A4206" i="1"/>
  <c r="K4205" i="1"/>
  <c r="B4205" i="1"/>
  <c r="A4205" i="1"/>
  <c r="K4204" i="1"/>
  <c r="B4204" i="1"/>
  <c r="A4204" i="1"/>
  <c r="K4203" i="1"/>
  <c r="B4203" i="1"/>
  <c r="A4203" i="1"/>
  <c r="K4202" i="1"/>
  <c r="B4202" i="1"/>
  <c r="A4202" i="1"/>
  <c r="K4201" i="1"/>
  <c r="B4201" i="1"/>
  <c r="A4201" i="1"/>
  <c r="K4200" i="1"/>
  <c r="B4200" i="1"/>
  <c r="A4200" i="1"/>
  <c r="K4199" i="1"/>
  <c r="B4199" i="1"/>
  <c r="A4199" i="1"/>
  <c r="K4198" i="1"/>
  <c r="B4198" i="1"/>
  <c r="A4198" i="1"/>
  <c r="K4197" i="1"/>
  <c r="B4197" i="1"/>
  <c r="A4197" i="1"/>
  <c r="K4196" i="1"/>
  <c r="B4196" i="1"/>
  <c r="A4196" i="1"/>
  <c r="K4195" i="1"/>
  <c r="B4195" i="1"/>
  <c r="A4195" i="1"/>
  <c r="K4194" i="1"/>
  <c r="B4194" i="1"/>
  <c r="A4194" i="1"/>
  <c r="K4193" i="1"/>
  <c r="B4193" i="1"/>
  <c r="A4193" i="1"/>
  <c r="K4192" i="1"/>
  <c r="B4192" i="1"/>
  <c r="A4192" i="1"/>
  <c r="K4191" i="1"/>
  <c r="B4191" i="1"/>
  <c r="A4191" i="1"/>
  <c r="K4190" i="1"/>
  <c r="B4190" i="1"/>
  <c r="A4190" i="1"/>
  <c r="K4189" i="1"/>
  <c r="B4189" i="1"/>
  <c r="A4189" i="1"/>
  <c r="K4188" i="1"/>
  <c r="B4188" i="1"/>
  <c r="A4188" i="1"/>
  <c r="K4187" i="1"/>
  <c r="B4187" i="1"/>
  <c r="A4187" i="1"/>
  <c r="K4186" i="1"/>
  <c r="B4186" i="1"/>
  <c r="A4186" i="1"/>
  <c r="K4185" i="1"/>
  <c r="B4185" i="1"/>
  <c r="A4185" i="1"/>
  <c r="K4184" i="1"/>
  <c r="B4184" i="1"/>
  <c r="A4184" i="1"/>
  <c r="K4183" i="1"/>
  <c r="B4183" i="1"/>
  <c r="A4183" i="1"/>
  <c r="K4182" i="1"/>
  <c r="B4182" i="1"/>
  <c r="A4182" i="1"/>
  <c r="K4181" i="1"/>
  <c r="B4181" i="1"/>
  <c r="A4181" i="1"/>
  <c r="K4180" i="1"/>
  <c r="B4180" i="1"/>
  <c r="A4180" i="1"/>
  <c r="K4179" i="1"/>
  <c r="B4179" i="1"/>
  <c r="A4179" i="1"/>
  <c r="K4178" i="1"/>
  <c r="B4178" i="1"/>
  <c r="A4178" i="1"/>
  <c r="K4177" i="1"/>
  <c r="B4177" i="1"/>
  <c r="A4177" i="1"/>
  <c r="K4176" i="1"/>
  <c r="B4176" i="1"/>
  <c r="A4176" i="1"/>
  <c r="K4175" i="1"/>
  <c r="B4175" i="1"/>
  <c r="A4175" i="1"/>
  <c r="K4174" i="1"/>
  <c r="B4174" i="1"/>
  <c r="A4174" i="1"/>
  <c r="K4173" i="1"/>
  <c r="B4173" i="1"/>
  <c r="A4173" i="1"/>
  <c r="K4172" i="1"/>
  <c r="B4172" i="1"/>
  <c r="A4172" i="1"/>
  <c r="K4171" i="1"/>
  <c r="B4171" i="1"/>
  <c r="A4171" i="1"/>
  <c r="K4170" i="1"/>
  <c r="B4170" i="1"/>
  <c r="A4170" i="1"/>
  <c r="K4169" i="1"/>
  <c r="B4169" i="1"/>
  <c r="A4169" i="1"/>
  <c r="K4168" i="1"/>
  <c r="B4168" i="1"/>
  <c r="A4168" i="1"/>
  <c r="K4167" i="1"/>
  <c r="B4167" i="1"/>
  <c r="A4167" i="1"/>
  <c r="K4166" i="1"/>
  <c r="B4166" i="1"/>
  <c r="A4166" i="1"/>
  <c r="K4165" i="1"/>
  <c r="B4165" i="1"/>
  <c r="A4165" i="1"/>
  <c r="K4164" i="1"/>
  <c r="B4164" i="1"/>
  <c r="A4164" i="1"/>
  <c r="K4163" i="1"/>
  <c r="B4163" i="1"/>
  <c r="A4163" i="1"/>
  <c r="K4162" i="1"/>
  <c r="B4162" i="1"/>
  <c r="A4162" i="1"/>
  <c r="K4161" i="1"/>
  <c r="B4161" i="1"/>
  <c r="A4161" i="1"/>
  <c r="K4160" i="1"/>
  <c r="B4160" i="1"/>
  <c r="A4160" i="1"/>
  <c r="K4159" i="1"/>
  <c r="B4159" i="1"/>
  <c r="A4159" i="1"/>
  <c r="K4158" i="1"/>
  <c r="B4158" i="1"/>
  <c r="A4158" i="1"/>
  <c r="K4157" i="1"/>
  <c r="B4157" i="1"/>
  <c r="A4157" i="1"/>
  <c r="K4156" i="1"/>
  <c r="B4156" i="1"/>
  <c r="A4156" i="1"/>
  <c r="K4155" i="1"/>
  <c r="B4155" i="1"/>
  <c r="A4155" i="1"/>
  <c r="K4154" i="1"/>
  <c r="B4154" i="1"/>
  <c r="A4154" i="1"/>
  <c r="K4153" i="1"/>
  <c r="B4153" i="1"/>
  <c r="A4153" i="1"/>
  <c r="K4152" i="1"/>
  <c r="B4152" i="1"/>
  <c r="A4152" i="1"/>
  <c r="K4151" i="1"/>
  <c r="B4151" i="1"/>
  <c r="A4151" i="1"/>
  <c r="K4150" i="1"/>
  <c r="B4150" i="1"/>
  <c r="A4150" i="1"/>
  <c r="K4149" i="1"/>
  <c r="B4149" i="1"/>
  <c r="A4149" i="1"/>
  <c r="K4148" i="1"/>
  <c r="B4148" i="1"/>
  <c r="A4148" i="1"/>
  <c r="K4147" i="1"/>
  <c r="B4147" i="1"/>
  <c r="A4147" i="1"/>
  <c r="K4146" i="1"/>
  <c r="B4146" i="1"/>
  <c r="A4146" i="1"/>
  <c r="K4145" i="1"/>
  <c r="B4145" i="1"/>
  <c r="A4145" i="1"/>
  <c r="K4144" i="1"/>
  <c r="B4144" i="1"/>
  <c r="A4144" i="1"/>
  <c r="K4143" i="1"/>
  <c r="B4143" i="1"/>
  <c r="A4143" i="1"/>
  <c r="K4142" i="1"/>
  <c r="B4142" i="1"/>
  <c r="A4142" i="1"/>
  <c r="K4141" i="1"/>
  <c r="B4141" i="1"/>
  <c r="A4141" i="1"/>
  <c r="K4140" i="1"/>
  <c r="B4140" i="1"/>
  <c r="A4140" i="1"/>
  <c r="K4139" i="1"/>
  <c r="B4139" i="1"/>
  <c r="A4139" i="1"/>
  <c r="K4138" i="1"/>
  <c r="B4138" i="1"/>
  <c r="A4138" i="1"/>
  <c r="K4137" i="1"/>
  <c r="B4137" i="1"/>
  <c r="A4137" i="1"/>
  <c r="K4136" i="1"/>
  <c r="B4136" i="1"/>
  <c r="A4136" i="1"/>
  <c r="K4135" i="1"/>
  <c r="B4135" i="1"/>
  <c r="A4135" i="1"/>
  <c r="K4134" i="1"/>
  <c r="B4134" i="1"/>
  <c r="A4134" i="1"/>
  <c r="K4133" i="1"/>
  <c r="B4133" i="1"/>
  <c r="A4133" i="1"/>
  <c r="K4132" i="1"/>
  <c r="B4132" i="1"/>
  <c r="A4132" i="1"/>
  <c r="K4131" i="1"/>
  <c r="B4131" i="1"/>
  <c r="A4131" i="1"/>
  <c r="K4130" i="1"/>
  <c r="B4130" i="1"/>
  <c r="A4130" i="1"/>
  <c r="K4129" i="1"/>
  <c r="B4129" i="1"/>
  <c r="A4129" i="1"/>
  <c r="K4128" i="1"/>
  <c r="B4128" i="1"/>
  <c r="A4128" i="1"/>
  <c r="K4127" i="1"/>
  <c r="B4127" i="1"/>
  <c r="A4127" i="1"/>
  <c r="K4126" i="1"/>
  <c r="B4126" i="1"/>
  <c r="A4126" i="1"/>
  <c r="K4125" i="1"/>
  <c r="B4125" i="1"/>
  <c r="A4125" i="1"/>
  <c r="K4124" i="1"/>
  <c r="B4124" i="1"/>
  <c r="A4124" i="1"/>
  <c r="K4123" i="1"/>
  <c r="B4123" i="1"/>
  <c r="A4123" i="1"/>
  <c r="K4122" i="1"/>
  <c r="B4122" i="1"/>
  <c r="A4122" i="1"/>
  <c r="K4121" i="1"/>
  <c r="B4121" i="1"/>
  <c r="A4121" i="1"/>
  <c r="K4120" i="1"/>
  <c r="B4120" i="1"/>
  <c r="A4120" i="1"/>
  <c r="K4119" i="1"/>
  <c r="B4119" i="1"/>
  <c r="A4119" i="1"/>
  <c r="K4118" i="1"/>
  <c r="B4118" i="1"/>
  <c r="A4118" i="1"/>
  <c r="K4117" i="1"/>
  <c r="B4117" i="1"/>
  <c r="A4117" i="1"/>
  <c r="K4116" i="1"/>
  <c r="B4116" i="1"/>
  <c r="A4116" i="1"/>
  <c r="K4115" i="1"/>
  <c r="B4115" i="1"/>
  <c r="A4115" i="1"/>
  <c r="K4114" i="1"/>
  <c r="B4114" i="1"/>
  <c r="A4114" i="1"/>
  <c r="K4113" i="1"/>
  <c r="B4113" i="1"/>
  <c r="A4113" i="1"/>
  <c r="K4112" i="1"/>
  <c r="B4112" i="1"/>
  <c r="A4112" i="1"/>
  <c r="K4111" i="1"/>
  <c r="B4111" i="1"/>
  <c r="A4111" i="1"/>
  <c r="K4110" i="1"/>
  <c r="B4110" i="1"/>
  <c r="A4110" i="1"/>
  <c r="K4109" i="1"/>
  <c r="B4109" i="1"/>
  <c r="A4109" i="1"/>
  <c r="K4108" i="1"/>
  <c r="B4108" i="1"/>
  <c r="A4108" i="1"/>
  <c r="K4107" i="1"/>
  <c r="B4107" i="1"/>
  <c r="A4107" i="1"/>
  <c r="K4106" i="1"/>
  <c r="B4106" i="1"/>
  <c r="A4106" i="1"/>
  <c r="K4105" i="1"/>
  <c r="B4105" i="1"/>
  <c r="A4105" i="1"/>
  <c r="K4104" i="1"/>
  <c r="B4104" i="1"/>
  <c r="A4104" i="1"/>
  <c r="K4103" i="1"/>
  <c r="B4103" i="1"/>
  <c r="A4103" i="1"/>
  <c r="K4102" i="1"/>
  <c r="B4102" i="1"/>
  <c r="A4102" i="1"/>
  <c r="K4101" i="1"/>
  <c r="B4101" i="1"/>
  <c r="A4101" i="1"/>
  <c r="K4100" i="1"/>
  <c r="B4100" i="1"/>
  <c r="A4100" i="1"/>
  <c r="K4099" i="1"/>
  <c r="B4099" i="1"/>
  <c r="A4099" i="1"/>
  <c r="K4098" i="1"/>
  <c r="B4098" i="1"/>
  <c r="A4098" i="1"/>
  <c r="K4097" i="1"/>
  <c r="B4097" i="1"/>
  <c r="A4097" i="1"/>
  <c r="K4096" i="1"/>
  <c r="B4096" i="1"/>
  <c r="A4096" i="1"/>
  <c r="K4095" i="1"/>
  <c r="B4095" i="1"/>
  <c r="A4095" i="1"/>
  <c r="K4094" i="1"/>
  <c r="B4094" i="1"/>
  <c r="A4094" i="1"/>
  <c r="K4093" i="1"/>
  <c r="B4093" i="1"/>
  <c r="A4093" i="1"/>
  <c r="K4092" i="1"/>
  <c r="B4092" i="1"/>
  <c r="A4092" i="1"/>
  <c r="K4091" i="1"/>
  <c r="B4091" i="1"/>
  <c r="A4091" i="1"/>
  <c r="K4090" i="1"/>
  <c r="B4090" i="1"/>
  <c r="A4090" i="1"/>
  <c r="K4089" i="1"/>
  <c r="B4089" i="1"/>
  <c r="A4089" i="1"/>
  <c r="K4088" i="1"/>
  <c r="B4088" i="1"/>
  <c r="A4088" i="1"/>
  <c r="K4087" i="1"/>
  <c r="B4087" i="1"/>
  <c r="A4087" i="1"/>
  <c r="K4086" i="1"/>
  <c r="B4086" i="1"/>
  <c r="A4086" i="1"/>
  <c r="K4085" i="1"/>
  <c r="B4085" i="1"/>
  <c r="A4085" i="1"/>
  <c r="K4084" i="1"/>
  <c r="B4084" i="1"/>
  <c r="A4084" i="1"/>
  <c r="K4083" i="1"/>
  <c r="B4083" i="1"/>
  <c r="A4083" i="1"/>
  <c r="K4082" i="1"/>
  <c r="B4082" i="1"/>
  <c r="A4082" i="1"/>
  <c r="K4081" i="1"/>
  <c r="B4081" i="1"/>
  <c r="A4081" i="1"/>
  <c r="K4080" i="1"/>
  <c r="B4080" i="1"/>
  <c r="A4080" i="1"/>
  <c r="K4079" i="1"/>
  <c r="B4079" i="1"/>
  <c r="A4079" i="1"/>
  <c r="K4078" i="1"/>
  <c r="B4078" i="1"/>
  <c r="A4078" i="1"/>
  <c r="K4077" i="1"/>
  <c r="B4077" i="1"/>
  <c r="A4077" i="1"/>
  <c r="K4076" i="1"/>
  <c r="B4076" i="1"/>
  <c r="A4076" i="1"/>
  <c r="K4075" i="1"/>
  <c r="B4075" i="1"/>
  <c r="A4075" i="1"/>
  <c r="K4074" i="1"/>
  <c r="B4074" i="1"/>
  <c r="A4074" i="1"/>
  <c r="K4073" i="1"/>
  <c r="B4073" i="1"/>
  <c r="A4073" i="1"/>
  <c r="K4072" i="1"/>
  <c r="B4072" i="1"/>
  <c r="A4072" i="1"/>
  <c r="K4071" i="1"/>
  <c r="B4071" i="1"/>
  <c r="A4071" i="1"/>
  <c r="K4070" i="1"/>
  <c r="B4070" i="1"/>
  <c r="A4070" i="1"/>
  <c r="K4069" i="1"/>
  <c r="B4069" i="1"/>
  <c r="A4069" i="1"/>
  <c r="K4068" i="1"/>
  <c r="B4068" i="1"/>
  <c r="A4068" i="1"/>
  <c r="K4067" i="1"/>
  <c r="B4067" i="1"/>
  <c r="A4067" i="1"/>
  <c r="K4066" i="1"/>
  <c r="B4066" i="1"/>
  <c r="A4066" i="1"/>
  <c r="K4065" i="1"/>
  <c r="B4065" i="1"/>
  <c r="A4065" i="1"/>
  <c r="K4064" i="1"/>
  <c r="B4064" i="1"/>
  <c r="A4064" i="1"/>
  <c r="K4063" i="1"/>
  <c r="B4063" i="1"/>
  <c r="A4063" i="1"/>
  <c r="K4062" i="1"/>
  <c r="B4062" i="1"/>
  <c r="A4062" i="1"/>
  <c r="K4061" i="1"/>
  <c r="B4061" i="1"/>
  <c r="A4061" i="1"/>
  <c r="K4060" i="1"/>
  <c r="B4060" i="1"/>
  <c r="A4060" i="1"/>
  <c r="K4059" i="1"/>
  <c r="B4059" i="1"/>
  <c r="A4059" i="1"/>
  <c r="K4058" i="1"/>
  <c r="B4058" i="1"/>
  <c r="A4058" i="1"/>
  <c r="K4057" i="1"/>
  <c r="B4057" i="1"/>
  <c r="A4057" i="1"/>
  <c r="K4056" i="1"/>
  <c r="B4056" i="1"/>
  <c r="A4056" i="1"/>
  <c r="K4055" i="1"/>
  <c r="B4055" i="1"/>
  <c r="A4055" i="1"/>
  <c r="K4054" i="1"/>
  <c r="B4054" i="1"/>
  <c r="A4054" i="1"/>
  <c r="K4053" i="1"/>
  <c r="B4053" i="1"/>
  <c r="A4053" i="1"/>
  <c r="K4052" i="1"/>
  <c r="B4052" i="1"/>
  <c r="A4052" i="1"/>
  <c r="K4051" i="1"/>
  <c r="B4051" i="1"/>
  <c r="A4051" i="1"/>
  <c r="K4050" i="1"/>
  <c r="B4050" i="1"/>
  <c r="A4050" i="1"/>
  <c r="K4049" i="1"/>
  <c r="B4049" i="1"/>
  <c r="A4049" i="1"/>
  <c r="K4048" i="1"/>
  <c r="B4048" i="1"/>
  <c r="A4048" i="1"/>
  <c r="K4047" i="1"/>
  <c r="B4047" i="1"/>
  <c r="A4047" i="1"/>
  <c r="K4046" i="1"/>
  <c r="B4046" i="1"/>
  <c r="A4046" i="1"/>
  <c r="K4045" i="1"/>
  <c r="B4045" i="1"/>
  <c r="A4045" i="1"/>
  <c r="K4044" i="1"/>
  <c r="B4044" i="1"/>
  <c r="A4044" i="1"/>
  <c r="K4043" i="1"/>
  <c r="B4043" i="1"/>
  <c r="A4043" i="1"/>
  <c r="K4042" i="1"/>
  <c r="B4042" i="1"/>
  <c r="A4042" i="1"/>
  <c r="K4041" i="1"/>
  <c r="B4041" i="1"/>
  <c r="A4041" i="1"/>
  <c r="K4040" i="1"/>
  <c r="B4040" i="1"/>
  <c r="A4040" i="1"/>
  <c r="K4039" i="1"/>
  <c r="B4039" i="1"/>
  <c r="A4039" i="1"/>
  <c r="K4038" i="1"/>
  <c r="B4038" i="1"/>
  <c r="A4038" i="1"/>
  <c r="K4037" i="1"/>
  <c r="B4037" i="1"/>
  <c r="A4037" i="1"/>
  <c r="K4036" i="1"/>
  <c r="B4036" i="1"/>
  <c r="A4036" i="1"/>
  <c r="K4035" i="1"/>
  <c r="B4035" i="1"/>
  <c r="A4035" i="1"/>
  <c r="K4034" i="1"/>
  <c r="B4034" i="1"/>
  <c r="A4034" i="1"/>
  <c r="K4033" i="1"/>
  <c r="B4033" i="1"/>
  <c r="A4033" i="1"/>
  <c r="K4032" i="1"/>
  <c r="B4032" i="1"/>
  <c r="A4032" i="1"/>
  <c r="K4031" i="1"/>
  <c r="B4031" i="1"/>
  <c r="A4031" i="1"/>
  <c r="K4030" i="1"/>
  <c r="B4030" i="1"/>
  <c r="A4030" i="1"/>
  <c r="K4029" i="1"/>
  <c r="B4029" i="1"/>
  <c r="A4029" i="1"/>
  <c r="K4028" i="1"/>
  <c r="B4028" i="1"/>
  <c r="A4028" i="1"/>
  <c r="K4027" i="1"/>
  <c r="B4027" i="1"/>
  <c r="A4027" i="1"/>
  <c r="K4026" i="1"/>
  <c r="B4026" i="1"/>
  <c r="A4026" i="1"/>
  <c r="K4025" i="1"/>
  <c r="B4025" i="1"/>
  <c r="A4025" i="1"/>
  <c r="K4024" i="1"/>
  <c r="B4024" i="1"/>
  <c r="A4024" i="1"/>
  <c r="K4023" i="1"/>
  <c r="B4023" i="1"/>
  <c r="A4023" i="1"/>
  <c r="K4022" i="1"/>
  <c r="B4022" i="1"/>
  <c r="A4022" i="1"/>
  <c r="K4021" i="1"/>
  <c r="B4021" i="1"/>
  <c r="A4021" i="1"/>
  <c r="K4020" i="1"/>
  <c r="B4020" i="1"/>
  <c r="A4020" i="1"/>
  <c r="K4019" i="1"/>
  <c r="B4019" i="1"/>
  <c r="A4019" i="1"/>
  <c r="K4018" i="1"/>
  <c r="B4018" i="1"/>
  <c r="A4018" i="1"/>
  <c r="K4017" i="1"/>
  <c r="B4017" i="1"/>
  <c r="A4017" i="1"/>
  <c r="K4016" i="1"/>
  <c r="B4016" i="1"/>
  <c r="A4016" i="1"/>
  <c r="K4015" i="1"/>
  <c r="B4015" i="1"/>
  <c r="A4015" i="1"/>
  <c r="K4014" i="1"/>
  <c r="B4014" i="1"/>
  <c r="A4014" i="1"/>
  <c r="K4013" i="1"/>
  <c r="B4013" i="1"/>
  <c r="A4013" i="1"/>
  <c r="K4012" i="1"/>
  <c r="B4012" i="1"/>
  <c r="A4012" i="1"/>
  <c r="K4011" i="1"/>
  <c r="B4011" i="1"/>
  <c r="A4011" i="1"/>
  <c r="K4010" i="1"/>
  <c r="B4010" i="1"/>
  <c r="A4010" i="1"/>
  <c r="K4009" i="1"/>
  <c r="B4009" i="1"/>
  <c r="A4009" i="1"/>
  <c r="K4008" i="1"/>
  <c r="B4008" i="1"/>
  <c r="A4008" i="1"/>
  <c r="K4007" i="1"/>
  <c r="B4007" i="1"/>
  <c r="A4007" i="1"/>
  <c r="K4006" i="1"/>
  <c r="B4006" i="1"/>
  <c r="A4006" i="1"/>
  <c r="K4005" i="1"/>
  <c r="B4005" i="1"/>
  <c r="A4005" i="1"/>
  <c r="K4004" i="1"/>
  <c r="B4004" i="1"/>
  <c r="A4004" i="1"/>
  <c r="K4003" i="1"/>
  <c r="B4003" i="1"/>
  <c r="A4003" i="1"/>
  <c r="K4002" i="1"/>
  <c r="B4002" i="1"/>
  <c r="A4002" i="1"/>
  <c r="K4001" i="1"/>
  <c r="B4001" i="1"/>
  <c r="A4001" i="1"/>
  <c r="K4000" i="1"/>
  <c r="B4000" i="1"/>
  <c r="A4000" i="1"/>
  <c r="K3999" i="1"/>
  <c r="B3999" i="1"/>
  <c r="A3999" i="1"/>
  <c r="K3998" i="1"/>
  <c r="B3998" i="1"/>
  <c r="A3998" i="1"/>
  <c r="K3997" i="1"/>
  <c r="B3997" i="1"/>
  <c r="A3997" i="1"/>
  <c r="K3996" i="1"/>
  <c r="B3996" i="1"/>
  <c r="A3996" i="1"/>
  <c r="K3995" i="1"/>
  <c r="B3995" i="1"/>
  <c r="A3995" i="1"/>
  <c r="K3994" i="1"/>
  <c r="B3994" i="1"/>
  <c r="A3994" i="1"/>
  <c r="K3993" i="1"/>
  <c r="B3993" i="1"/>
  <c r="A3993" i="1"/>
  <c r="K3992" i="1"/>
  <c r="B3992" i="1"/>
  <c r="A3992" i="1"/>
  <c r="K3991" i="1"/>
  <c r="B3991" i="1"/>
  <c r="A3991" i="1"/>
  <c r="K3990" i="1"/>
  <c r="B3990" i="1"/>
  <c r="A3990" i="1"/>
  <c r="K3989" i="1"/>
  <c r="B3989" i="1"/>
  <c r="A3989" i="1"/>
  <c r="K3988" i="1"/>
  <c r="B3988" i="1"/>
  <c r="A3988" i="1"/>
  <c r="K3987" i="1"/>
  <c r="B3987" i="1"/>
  <c r="A3987" i="1"/>
  <c r="K3986" i="1"/>
  <c r="B3986" i="1"/>
  <c r="A3986" i="1"/>
  <c r="K3985" i="1"/>
  <c r="B3985" i="1"/>
  <c r="A3985" i="1"/>
  <c r="K3984" i="1"/>
  <c r="B3984" i="1"/>
  <c r="A3984" i="1"/>
  <c r="K3983" i="1"/>
  <c r="B3983" i="1"/>
  <c r="A3983" i="1"/>
  <c r="K3982" i="1"/>
  <c r="B3982" i="1"/>
  <c r="A3982" i="1"/>
  <c r="K3981" i="1"/>
  <c r="B3981" i="1"/>
  <c r="A3981" i="1"/>
  <c r="K3980" i="1"/>
  <c r="B3980" i="1"/>
  <c r="A3980" i="1"/>
  <c r="K3979" i="1"/>
  <c r="B3979" i="1"/>
  <c r="A3979" i="1"/>
  <c r="K3978" i="1"/>
  <c r="B3978" i="1"/>
  <c r="A3978" i="1"/>
  <c r="K3977" i="1"/>
  <c r="B3977" i="1"/>
  <c r="A3977" i="1"/>
  <c r="K3976" i="1"/>
  <c r="B3976" i="1"/>
  <c r="A3976" i="1"/>
  <c r="K3975" i="1"/>
  <c r="B3975" i="1"/>
  <c r="A3975" i="1"/>
  <c r="K3974" i="1"/>
  <c r="B3974" i="1"/>
  <c r="A3974" i="1"/>
  <c r="K3973" i="1"/>
  <c r="B3973" i="1"/>
  <c r="A3973" i="1"/>
  <c r="K3972" i="1"/>
  <c r="B3972" i="1"/>
  <c r="A3972" i="1"/>
  <c r="K3971" i="1"/>
  <c r="B3971" i="1"/>
  <c r="A3971" i="1"/>
  <c r="K3970" i="1"/>
  <c r="B3970" i="1"/>
  <c r="A3970" i="1"/>
  <c r="K3969" i="1"/>
  <c r="B3969" i="1"/>
  <c r="A3969" i="1"/>
  <c r="K3968" i="1"/>
  <c r="B3968" i="1"/>
  <c r="A3968" i="1"/>
  <c r="K3967" i="1"/>
  <c r="B3967" i="1"/>
  <c r="A3967" i="1"/>
  <c r="K3966" i="1"/>
  <c r="B3966" i="1"/>
  <c r="A3966" i="1"/>
  <c r="K3965" i="1"/>
  <c r="B3965" i="1"/>
  <c r="A3965" i="1"/>
  <c r="K3964" i="1"/>
  <c r="B3964" i="1"/>
  <c r="A3964" i="1"/>
  <c r="K3963" i="1"/>
  <c r="B3963" i="1"/>
  <c r="A3963" i="1"/>
  <c r="K3962" i="1"/>
  <c r="B3962" i="1"/>
  <c r="A3962" i="1"/>
  <c r="K3961" i="1"/>
  <c r="B3961" i="1"/>
  <c r="A3961" i="1"/>
  <c r="K3960" i="1"/>
  <c r="B3960" i="1"/>
  <c r="A3960" i="1"/>
  <c r="K3959" i="1"/>
  <c r="B3959" i="1"/>
  <c r="A3959" i="1"/>
  <c r="K3958" i="1"/>
  <c r="B3958" i="1"/>
  <c r="A3958" i="1"/>
  <c r="K3957" i="1"/>
  <c r="B3957" i="1"/>
  <c r="A3957" i="1"/>
  <c r="K3956" i="1"/>
  <c r="B3956" i="1"/>
  <c r="A3956" i="1"/>
  <c r="K3955" i="1"/>
  <c r="B3955" i="1"/>
  <c r="A3955" i="1"/>
  <c r="K3954" i="1"/>
  <c r="B3954" i="1"/>
  <c r="A3954" i="1"/>
  <c r="K3953" i="1"/>
  <c r="B3953" i="1"/>
  <c r="A3953" i="1"/>
  <c r="K3952" i="1"/>
  <c r="B3952" i="1"/>
  <c r="A3952" i="1"/>
  <c r="K3951" i="1"/>
  <c r="B3951" i="1"/>
  <c r="A3951" i="1"/>
  <c r="K3950" i="1"/>
  <c r="B3950" i="1"/>
  <c r="A3950" i="1"/>
  <c r="K3949" i="1"/>
  <c r="B3949" i="1"/>
  <c r="A3949" i="1"/>
  <c r="K3948" i="1"/>
  <c r="B3948" i="1"/>
  <c r="A3948" i="1"/>
  <c r="K3947" i="1"/>
  <c r="B3947" i="1"/>
  <c r="A3947" i="1"/>
  <c r="K3946" i="1"/>
  <c r="B3946" i="1"/>
  <c r="A3946" i="1"/>
  <c r="K3945" i="1"/>
  <c r="B3945" i="1"/>
  <c r="A3945" i="1"/>
  <c r="K3944" i="1"/>
  <c r="B3944" i="1"/>
  <c r="A3944" i="1"/>
  <c r="K3943" i="1"/>
  <c r="B3943" i="1"/>
  <c r="A3943" i="1"/>
  <c r="K3942" i="1"/>
  <c r="B3942" i="1"/>
  <c r="A3942" i="1"/>
  <c r="K3941" i="1"/>
  <c r="B3941" i="1"/>
  <c r="A3941" i="1"/>
  <c r="K3940" i="1"/>
  <c r="B3940" i="1"/>
  <c r="A3940" i="1"/>
  <c r="K3939" i="1"/>
  <c r="B3939" i="1"/>
  <c r="A3939" i="1"/>
  <c r="K3938" i="1"/>
  <c r="B3938" i="1"/>
  <c r="A3938" i="1"/>
  <c r="K3937" i="1"/>
  <c r="B3937" i="1"/>
  <c r="A3937" i="1"/>
  <c r="K3936" i="1"/>
  <c r="B3936" i="1"/>
  <c r="A3936" i="1"/>
  <c r="K3935" i="1"/>
  <c r="B3935" i="1"/>
  <c r="A3935" i="1"/>
  <c r="K3934" i="1"/>
  <c r="B3934" i="1"/>
  <c r="A3934" i="1"/>
  <c r="K3933" i="1"/>
  <c r="B3933" i="1"/>
  <c r="A3933" i="1"/>
  <c r="K3932" i="1"/>
  <c r="B3932" i="1"/>
  <c r="A3932" i="1"/>
  <c r="K3931" i="1"/>
  <c r="B3931" i="1"/>
  <c r="A3931" i="1"/>
  <c r="K3930" i="1"/>
  <c r="B3930" i="1"/>
  <c r="A3930" i="1"/>
  <c r="K3929" i="1"/>
  <c r="B3929" i="1"/>
  <c r="A3929" i="1"/>
  <c r="K3928" i="1"/>
  <c r="B3928" i="1"/>
  <c r="A3928" i="1"/>
  <c r="K3927" i="1"/>
  <c r="B3927" i="1"/>
  <c r="A3927" i="1"/>
  <c r="K3926" i="1"/>
  <c r="B3926" i="1"/>
  <c r="A3926" i="1"/>
  <c r="K3925" i="1"/>
  <c r="B3925" i="1"/>
  <c r="A3925" i="1"/>
  <c r="K3924" i="1"/>
  <c r="B3924" i="1"/>
  <c r="A3924" i="1"/>
  <c r="K3923" i="1"/>
  <c r="B3923" i="1"/>
  <c r="A3923" i="1"/>
  <c r="K3922" i="1"/>
  <c r="B3922" i="1"/>
  <c r="A3922" i="1"/>
  <c r="K3921" i="1"/>
  <c r="B3921" i="1"/>
  <c r="A3921" i="1"/>
  <c r="K3920" i="1"/>
  <c r="B3920" i="1"/>
  <c r="A3920" i="1"/>
  <c r="K3919" i="1"/>
  <c r="B3919" i="1"/>
  <c r="A3919" i="1"/>
  <c r="K3918" i="1"/>
  <c r="B3918" i="1"/>
  <c r="A3918" i="1"/>
  <c r="K3917" i="1"/>
  <c r="B3917" i="1"/>
  <c r="A3917" i="1"/>
  <c r="K3916" i="1"/>
  <c r="B3916" i="1"/>
  <c r="A3916" i="1"/>
  <c r="K3915" i="1"/>
  <c r="B3915" i="1"/>
  <c r="A3915" i="1"/>
  <c r="K3914" i="1"/>
  <c r="B3914" i="1"/>
  <c r="A3914" i="1"/>
  <c r="K3913" i="1"/>
  <c r="B3913" i="1"/>
  <c r="A3913" i="1"/>
  <c r="K3912" i="1"/>
  <c r="B3912" i="1"/>
  <c r="A3912" i="1"/>
  <c r="K3911" i="1"/>
  <c r="B3911" i="1"/>
  <c r="A3911" i="1"/>
  <c r="K3910" i="1"/>
  <c r="B3910" i="1"/>
  <c r="A3910" i="1"/>
  <c r="K3909" i="1"/>
  <c r="B3909" i="1"/>
  <c r="A3909" i="1"/>
  <c r="K3908" i="1"/>
  <c r="B3908" i="1"/>
  <c r="A3908" i="1"/>
  <c r="K3907" i="1"/>
  <c r="B3907" i="1"/>
  <c r="A3907" i="1"/>
  <c r="K3906" i="1"/>
  <c r="B3906" i="1"/>
  <c r="A3906" i="1"/>
  <c r="K3905" i="1"/>
  <c r="B3905" i="1"/>
  <c r="A3905" i="1"/>
  <c r="K3904" i="1"/>
  <c r="B3904" i="1"/>
  <c r="A3904" i="1"/>
  <c r="K3903" i="1"/>
  <c r="B3903" i="1"/>
  <c r="A3903" i="1"/>
  <c r="K3902" i="1"/>
  <c r="B3902" i="1"/>
  <c r="A3902" i="1"/>
  <c r="K3901" i="1"/>
  <c r="B3901" i="1"/>
  <c r="A3901" i="1"/>
  <c r="K3900" i="1"/>
  <c r="B3900" i="1"/>
  <c r="A3900" i="1"/>
  <c r="K3899" i="1"/>
  <c r="B3899" i="1"/>
  <c r="A3899" i="1"/>
  <c r="K3898" i="1"/>
  <c r="B3898" i="1"/>
  <c r="A3898" i="1"/>
  <c r="K3897" i="1"/>
  <c r="B3897" i="1"/>
  <c r="A3897" i="1"/>
  <c r="K3896" i="1"/>
  <c r="B3896" i="1"/>
  <c r="A3896" i="1"/>
  <c r="K3895" i="1"/>
  <c r="B3895" i="1"/>
  <c r="A3895" i="1"/>
  <c r="K3894" i="1"/>
  <c r="B3894" i="1"/>
  <c r="A3894" i="1"/>
  <c r="K3893" i="1"/>
  <c r="B3893" i="1"/>
  <c r="A3893" i="1"/>
  <c r="K3892" i="1"/>
  <c r="B3892" i="1"/>
  <c r="A3892" i="1"/>
  <c r="K3891" i="1"/>
  <c r="B3891" i="1"/>
  <c r="A3891" i="1"/>
  <c r="K3890" i="1"/>
  <c r="B3890" i="1"/>
  <c r="A3890" i="1"/>
  <c r="K3889" i="1"/>
  <c r="B3889" i="1"/>
  <c r="A3889" i="1"/>
  <c r="K3888" i="1"/>
  <c r="B3888" i="1"/>
  <c r="A3888" i="1"/>
  <c r="K3887" i="1"/>
  <c r="B3887" i="1"/>
  <c r="A3887" i="1"/>
  <c r="K3886" i="1"/>
  <c r="B3886" i="1"/>
  <c r="A3886" i="1"/>
  <c r="K3885" i="1"/>
  <c r="B3885" i="1"/>
  <c r="A3885" i="1"/>
  <c r="K3884" i="1"/>
  <c r="B3884" i="1"/>
  <c r="A3884" i="1"/>
  <c r="K3883" i="1"/>
  <c r="B3883" i="1"/>
  <c r="A3883" i="1"/>
  <c r="K3882" i="1"/>
  <c r="B3882" i="1"/>
  <c r="A3882" i="1"/>
  <c r="K3881" i="1"/>
  <c r="B3881" i="1"/>
  <c r="A3881" i="1"/>
  <c r="K3880" i="1"/>
  <c r="B3880" i="1"/>
  <c r="A3880" i="1"/>
  <c r="K3879" i="1"/>
  <c r="B3879" i="1"/>
  <c r="A3879" i="1"/>
  <c r="K3878" i="1"/>
  <c r="B3878" i="1"/>
  <c r="A3878" i="1"/>
  <c r="K3877" i="1"/>
  <c r="B3877" i="1"/>
  <c r="A3877" i="1"/>
  <c r="K3876" i="1"/>
  <c r="B3876" i="1"/>
  <c r="A3876" i="1"/>
  <c r="K3875" i="1"/>
  <c r="B3875" i="1"/>
  <c r="A3875" i="1"/>
  <c r="K3874" i="1"/>
  <c r="B3874" i="1"/>
  <c r="A3874" i="1"/>
  <c r="K3873" i="1"/>
  <c r="B3873" i="1"/>
  <c r="A3873" i="1"/>
  <c r="K3872" i="1"/>
  <c r="B3872" i="1"/>
  <c r="A3872" i="1"/>
  <c r="K3871" i="1"/>
  <c r="B3871" i="1"/>
  <c r="A3871" i="1"/>
  <c r="K3870" i="1"/>
  <c r="B3870" i="1"/>
  <c r="A3870" i="1"/>
  <c r="K3869" i="1"/>
  <c r="B3869" i="1"/>
  <c r="A3869" i="1"/>
  <c r="K3868" i="1"/>
  <c r="B3868" i="1"/>
  <c r="A3868" i="1"/>
  <c r="K3867" i="1"/>
  <c r="B3867" i="1"/>
  <c r="A3867" i="1"/>
  <c r="K3866" i="1"/>
  <c r="B3866" i="1"/>
  <c r="A3866" i="1"/>
  <c r="K3865" i="1"/>
  <c r="B3865" i="1"/>
  <c r="A3865" i="1"/>
  <c r="K3864" i="1"/>
  <c r="B3864" i="1"/>
  <c r="A3864" i="1"/>
  <c r="K3863" i="1"/>
  <c r="B3863" i="1"/>
  <c r="A3863" i="1"/>
  <c r="K3862" i="1"/>
  <c r="B3862" i="1"/>
  <c r="A3862" i="1"/>
  <c r="K3861" i="1"/>
  <c r="B3861" i="1"/>
  <c r="A3861" i="1"/>
  <c r="K3860" i="1"/>
  <c r="B3860" i="1"/>
  <c r="A3860" i="1"/>
  <c r="K3859" i="1"/>
  <c r="B3859" i="1"/>
  <c r="A3859" i="1"/>
  <c r="K3858" i="1"/>
  <c r="B3858" i="1"/>
  <c r="A3858" i="1"/>
  <c r="K3857" i="1"/>
  <c r="B3857" i="1"/>
  <c r="A3857" i="1"/>
  <c r="K3856" i="1"/>
  <c r="B3856" i="1"/>
  <c r="A3856" i="1"/>
  <c r="K3855" i="1"/>
  <c r="B3855" i="1"/>
  <c r="A3855" i="1"/>
  <c r="K3854" i="1"/>
  <c r="B3854" i="1"/>
  <c r="A3854" i="1"/>
  <c r="K3853" i="1"/>
  <c r="B3853" i="1"/>
  <c r="A3853" i="1"/>
  <c r="K3852" i="1"/>
  <c r="B3852" i="1"/>
  <c r="A3852" i="1"/>
  <c r="K3851" i="1"/>
  <c r="B3851" i="1"/>
  <c r="A3851" i="1"/>
  <c r="K3850" i="1"/>
  <c r="B3850" i="1"/>
  <c r="A3850" i="1"/>
  <c r="K3849" i="1"/>
  <c r="B3849" i="1"/>
  <c r="A3849" i="1"/>
  <c r="K3848" i="1"/>
  <c r="B3848" i="1"/>
  <c r="A3848" i="1"/>
  <c r="K3847" i="1"/>
  <c r="B3847" i="1"/>
  <c r="A3847" i="1"/>
  <c r="K3846" i="1"/>
  <c r="B3846" i="1"/>
  <c r="A3846" i="1"/>
  <c r="K3845" i="1"/>
  <c r="B3845" i="1"/>
  <c r="A3845" i="1"/>
  <c r="K3844" i="1"/>
  <c r="B3844" i="1"/>
  <c r="A3844" i="1"/>
  <c r="K3843" i="1"/>
  <c r="B3843" i="1"/>
  <c r="A3843" i="1"/>
  <c r="K3842" i="1"/>
  <c r="B3842" i="1"/>
  <c r="A3842" i="1"/>
  <c r="K3841" i="1"/>
  <c r="B3841" i="1"/>
  <c r="A3841" i="1"/>
  <c r="K3840" i="1"/>
  <c r="B3840" i="1"/>
  <c r="A3840" i="1"/>
  <c r="K3839" i="1"/>
  <c r="B3839" i="1"/>
  <c r="A3839" i="1"/>
  <c r="K3838" i="1"/>
  <c r="B3838" i="1"/>
  <c r="A3838" i="1"/>
  <c r="K3837" i="1"/>
  <c r="B3837" i="1"/>
  <c r="A3837" i="1"/>
  <c r="K3836" i="1"/>
  <c r="B3836" i="1"/>
  <c r="A3836" i="1"/>
  <c r="K3835" i="1"/>
  <c r="B3835" i="1"/>
  <c r="A3835" i="1"/>
  <c r="K3834" i="1"/>
  <c r="B3834" i="1"/>
  <c r="A3834" i="1"/>
  <c r="K3833" i="1"/>
  <c r="B3833" i="1"/>
  <c r="A3833" i="1"/>
  <c r="K3832" i="1"/>
  <c r="B3832" i="1"/>
  <c r="A3832" i="1"/>
  <c r="K3831" i="1"/>
  <c r="B3831" i="1"/>
  <c r="A3831" i="1"/>
  <c r="K3830" i="1"/>
  <c r="B3830" i="1"/>
  <c r="A3830" i="1"/>
  <c r="K3829" i="1"/>
  <c r="B3829" i="1"/>
  <c r="A3829" i="1"/>
  <c r="K3828" i="1"/>
  <c r="B3828" i="1"/>
  <c r="A3828" i="1"/>
  <c r="K3827" i="1"/>
  <c r="B3827" i="1"/>
  <c r="A3827" i="1"/>
  <c r="K3826" i="1"/>
  <c r="B3826" i="1"/>
  <c r="A3826" i="1"/>
  <c r="K3825" i="1"/>
  <c r="B3825" i="1"/>
  <c r="A3825" i="1"/>
  <c r="K3824" i="1"/>
  <c r="B3824" i="1"/>
  <c r="A3824" i="1"/>
  <c r="K3823" i="1"/>
  <c r="B3823" i="1"/>
  <c r="A3823" i="1"/>
  <c r="K3822" i="1"/>
  <c r="B3822" i="1"/>
  <c r="A3822" i="1"/>
  <c r="K3821" i="1"/>
  <c r="B3821" i="1"/>
  <c r="A3821" i="1"/>
  <c r="K3820" i="1"/>
  <c r="B3820" i="1"/>
  <c r="A3820" i="1"/>
  <c r="K3819" i="1"/>
  <c r="B3819" i="1"/>
  <c r="A3819" i="1"/>
  <c r="K3818" i="1"/>
  <c r="B3818" i="1"/>
  <c r="A3818" i="1"/>
  <c r="K3817" i="1"/>
  <c r="B3817" i="1"/>
  <c r="A3817" i="1"/>
  <c r="K3816" i="1"/>
  <c r="B3816" i="1"/>
  <c r="A3816" i="1"/>
  <c r="K3815" i="1"/>
  <c r="B3815" i="1"/>
  <c r="A3815" i="1"/>
  <c r="K3814" i="1"/>
  <c r="B3814" i="1"/>
  <c r="A3814" i="1"/>
  <c r="K3813" i="1"/>
  <c r="B3813" i="1"/>
  <c r="A3813" i="1"/>
  <c r="K3812" i="1"/>
  <c r="B3812" i="1"/>
  <c r="A3812" i="1"/>
  <c r="K3811" i="1"/>
  <c r="B3811" i="1"/>
  <c r="A3811" i="1"/>
  <c r="K3810" i="1"/>
  <c r="B3810" i="1"/>
  <c r="A3810" i="1"/>
  <c r="K3809" i="1"/>
  <c r="B3809" i="1"/>
  <c r="A3809" i="1"/>
  <c r="K3808" i="1"/>
  <c r="B3808" i="1"/>
  <c r="A3808" i="1"/>
  <c r="K3807" i="1"/>
  <c r="B3807" i="1"/>
  <c r="A3807" i="1"/>
  <c r="K3806" i="1"/>
  <c r="B3806" i="1"/>
  <c r="A3806" i="1"/>
  <c r="K3805" i="1"/>
  <c r="B3805" i="1"/>
  <c r="A3805" i="1"/>
  <c r="K3804" i="1"/>
  <c r="B3804" i="1"/>
  <c r="A3804" i="1"/>
  <c r="K3803" i="1"/>
  <c r="B3803" i="1"/>
  <c r="A3803" i="1"/>
  <c r="K3802" i="1"/>
  <c r="B3802" i="1"/>
  <c r="A3802" i="1"/>
  <c r="K3801" i="1"/>
  <c r="B3801" i="1"/>
  <c r="A3801" i="1"/>
  <c r="K3800" i="1"/>
  <c r="B3800" i="1"/>
  <c r="A3800" i="1"/>
  <c r="K3799" i="1"/>
  <c r="B3799" i="1"/>
  <c r="A3799" i="1"/>
  <c r="K3798" i="1"/>
  <c r="B3798" i="1"/>
  <c r="A3798" i="1"/>
  <c r="K3797" i="1"/>
  <c r="B3797" i="1"/>
  <c r="A3797" i="1"/>
  <c r="K3796" i="1"/>
  <c r="B3796" i="1"/>
  <c r="A3796" i="1"/>
  <c r="K3795" i="1"/>
  <c r="B3795" i="1"/>
  <c r="A3795" i="1"/>
  <c r="K3794" i="1"/>
  <c r="B3794" i="1"/>
  <c r="A3794" i="1"/>
  <c r="K3793" i="1"/>
  <c r="B3793" i="1"/>
  <c r="A3793" i="1"/>
  <c r="K3792" i="1"/>
  <c r="B3792" i="1"/>
  <c r="A3792" i="1"/>
  <c r="K3791" i="1"/>
  <c r="B3791" i="1"/>
  <c r="A3791" i="1"/>
  <c r="K3790" i="1"/>
  <c r="B3790" i="1"/>
  <c r="A3790" i="1"/>
  <c r="K3789" i="1"/>
  <c r="B3789" i="1"/>
  <c r="A3789" i="1"/>
  <c r="K3788" i="1"/>
  <c r="B3788" i="1"/>
  <c r="A3788" i="1"/>
  <c r="K3787" i="1"/>
  <c r="B3787" i="1"/>
  <c r="A3787" i="1"/>
  <c r="K3786" i="1"/>
  <c r="B3786" i="1"/>
  <c r="A3786" i="1"/>
  <c r="K3785" i="1"/>
  <c r="B3785" i="1"/>
  <c r="A3785" i="1"/>
  <c r="K3784" i="1"/>
  <c r="B3784" i="1"/>
  <c r="A3784" i="1"/>
  <c r="K3783" i="1"/>
  <c r="B3783" i="1"/>
  <c r="A3783" i="1"/>
  <c r="K3782" i="1"/>
  <c r="B3782" i="1"/>
  <c r="A3782" i="1"/>
  <c r="K3781" i="1"/>
  <c r="B3781" i="1"/>
  <c r="A3781" i="1"/>
  <c r="K3780" i="1"/>
  <c r="B3780" i="1"/>
  <c r="A3780" i="1"/>
  <c r="K3779" i="1"/>
  <c r="B3779" i="1"/>
  <c r="A3779" i="1"/>
  <c r="K3778" i="1"/>
  <c r="B3778" i="1"/>
  <c r="A3778" i="1"/>
  <c r="K3777" i="1"/>
  <c r="B3777" i="1"/>
  <c r="A3777" i="1"/>
  <c r="K3776" i="1"/>
  <c r="B3776" i="1"/>
  <c r="A3776" i="1"/>
  <c r="K3775" i="1"/>
  <c r="B3775" i="1"/>
  <c r="A3775" i="1"/>
  <c r="K3774" i="1"/>
  <c r="B3774" i="1"/>
  <c r="A3774" i="1"/>
  <c r="K3773" i="1"/>
  <c r="B3773" i="1"/>
  <c r="A3773" i="1"/>
  <c r="K3772" i="1"/>
  <c r="B3772" i="1"/>
  <c r="A3772" i="1"/>
  <c r="K3771" i="1"/>
  <c r="B3771" i="1"/>
  <c r="A3771" i="1"/>
  <c r="K3770" i="1"/>
  <c r="B3770" i="1"/>
  <c r="A3770" i="1"/>
  <c r="K3769" i="1"/>
  <c r="B3769" i="1"/>
  <c r="A3769" i="1"/>
  <c r="K3768" i="1"/>
  <c r="B3768" i="1"/>
  <c r="A3768" i="1"/>
  <c r="K3767" i="1"/>
  <c r="B3767" i="1"/>
  <c r="A3767" i="1"/>
  <c r="K3766" i="1"/>
  <c r="B3766" i="1"/>
  <c r="A3766" i="1"/>
  <c r="K3765" i="1"/>
  <c r="B3765" i="1"/>
  <c r="A3765" i="1"/>
  <c r="K3764" i="1"/>
  <c r="B3764" i="1"/>
  <c r="A3764" i="1"/>
  <c r="K3763" i="1"/>
  <c r="B3763" i="1"/>
  <c r="A3763" i="1"/>
  <c r="K3762" i="1"/>
  <c r="B3762" i="1"/>
  <c r="A3762" i="1"/>
  <c r="K3761" i="1"/>
  <c r="B3761" i="1"/>
  <c r="A3761" i="1"/>
  <c r="K3760" i="1"/>
  <c r="B3760" i="1"/>
  <c r="A3760" i="1"/>
  <c r="K3759" i="1"/>
  <c r="B3759" i="1"/>
  <c r="A3759" i="1"/>
  <c r="K3758" i="1"/>
  <c r="B3758" i="1"/>
  <c r="A3758" i="1"/>
  <c r="K3757" i="1"/>
  <c r="B3757" i="1"/>
  <c r="A3757" i="1"/>
  <c r="K3756" i="1"/>
  <c r="B3756" i="1"/>
  <c r="A3756" i="1"/>
  <c r="K3755" i="1"/>
  <c r="B3755" i="1"/>
  <c r="A3755" i="1"/>
  <c r="K3754" i="1"/>
  <c r="B3754" i="1"/>
  <c r="A3754" i="1"/>
  <c r="K3753" i="1"/>
  <c r="B3753" i="1"/>
  <c r="A3753" i="1"/>
  <c r="K3752" i="1"/>
  <c r="B3752" i="1"/>
  <c r="A3752" i="1"/>
  <c r="K3751" i="1"/>
  <c r="B3751" i="1"/>
  <c r="A3751" i="1"/>
  <c r="K3750" i="1"/>
  <c r="B3750" i="1"/>
  <c r="A3750" i="1"/>
  <c r="K3749" i="1"/>
  <c r="B3749" i="1"/>
  <c r="A3749" i="1"/>
  <c r="K3748" i="1"/>
  <c r="B3748" i="1"/>
  <c r="A3748" i="1"/>
  <c r="K3747" i="1"/>
  <c r="B3747" i="1"/>
  <c r="A3747" i="1"/>
  <c r="K3746" i="1"/>
  <c r="B3746" i="1"/>
  <c r="A3746" i="1"/>
  <c r="K3745" i="1"/>
  <c r="B3745" i="1"/>
  <c r="A3745" i="1"/>
  <c r="K3744" i="1"/>
  <c r="B3744" i="1"/>
  <c r="A3744" i="1"/>
  <c r="K3743" i="1"/>
  <c r="B3743" i="1"/>
  <c r="A3743" i="1"/>
  <c r="K3742" i="1"/>
  <c r="B3742" i="1"/>
  <c r="A3742" i="1"/>
  <c r="K3741" i="1"/>
  <c r="B3741" i="1"/>
  <c r="A3741" i="1"/>
  <c r="K3740" i="1"/>
  <c r="B3740" i="1"/>
  <c r="A3740" i="1"/>
  <c r="K3739" i="1"/>
  <c r="B3739" i="1"/>
  <c r="A3739" i="1"/>
  <c r="K3738" i="1"/>
  <c r="B3738" i="1"/>
  <c r="A3738" i="1"/>
  <c r="K3737" i="1"/>
  <c r="B3737" i="1"/>
  <c r="A3737" i="1"/>
  <c r="K3736" i="1"/>
  <c r="B3736" i="1"/>
  <c r="A3736" i="1"/>
  <c r="K3735" i="1"/>
  <c r="B3735" i="1"/>
  <c r="A3735" i="1"/>
  <c r="K3734" i="1"/>
  <c r="B3734" i="1"/>
  <c r="A3734" i="1"/>
  <c r="K3733" i="1"/>
  <c r="B3733" i="1"/>
  <c r="A3733" i="1"/>
  <c r="K3732" i="1"/>
  <c r="B3732" i="1"/>
  <c r="A3732" i="1"/>
  <c r="K3731" i="1"/>
  <c r="B3731" i="1"/>
  <c r="A3731" i="1"/>
  <c r="K3730" i="1"/>
  <c r="B3730" i="1"/>
  <c r="A3730" i="1"/>
  <c r="K3729" i="1"/>
  <c r="B3729" i="1"/>
  <c r="A3729" i="1"/>
  <c r="K3728" i="1"/>
  <c r="B3728" i="1"/>
  <c r="A3728" i="1"/>
  <c r="K3727" i="1"/>
  <c r="B3727" i="1"/>
  <c r="A3727" i="1"/>
  <c r="K3726" i="1"/>
  <c r="B3726" i="1"/>
  <c r="A3726" i="1"/>
  <c r="K3725" i="1"/>
  <c r="B3725" i="1"/>
  <c r="A3725" i="1"/>
  <c r="K3724" i="1"/>
  <c r="B3724" i="1"/>
  <c r="A3724" i="1"/>
  <c r="K3723" i="1"/>
  <c r="B3723" i="1"/>
  <c r="A3723" i="1"/>
  <c r="K3722" i="1"/>
  <c r="B3722" i="1"/>
  <c r="A3722" i="1"/>
  <c r="K3721" i="1"/>
  <c r="B3721" i="1"/>
  <c r="A3721" i="1"/>
  <c r="K3720" i="1"/>
  <c r="B3720" i="1"/>
  <c r="A3720" i="1"/>
  <c r="K3719" i="1"/>
  <c r="B3719" i="1"/>
  <c r="A3719" i="1"/>
  <c r="K3718" i="1"/>
  <c r="B3718" i="1"/>
  <c r="A3718" i="1"/>
  <c r="K3717" i="1"/>
  <c r="B3717" i="1"/>
  <c r="A3717" i="1"/>
  <c r="K3716" i="1"/>
  <c r="B3716" i="1"/>
  <c r="A3716" i="1"/>
  <c r="K3715" i="1"/>
  <c r="B3715" i="1"/>
  <c r="A3715" i="1"/>
  <c r="K3714" i="1"/>
  <c r="B3714" i="1"/>
  <c r="A3714" i="1"/>
  <c r="K3713" i="1"/>
  <c r="B3713" i="1"/>
  <c r="A3713" i="1"/>
  <c r="K3712" i="1"/>
  <c r="B3712" i="1"/>
  <c r="A3712" i="1"/>
  <c r="K3711" i="1"/>
  <c r="B3711" i="1"/>
  <c r="A3711" i="1"/>
  <c r="K3710" i="1"/>
  <c r="B3710" i="1"/>
  <c r="A3710" i="1"/>
  <c r="K3709" i="1"/>
  <c r="B3709" i="1"/>
  <c r="A3709" i="1"/>
  <c r="K3708" i="1"/>
  <c r="B3708" i="1"/>
  <c r="A3708" i="1"/>
  <c r="K3707" i="1"/>
  <c r="B3707" i="1"/>
  <c r="A3707" i="1"/>
  <c r="K3706" i="1"/>
  <c r="B3706" i="1"/>
  <c r="A3706" i="1"/>
  <c r="K3705" i="1"/>
  <c r="B3705" i="1"/>
  <c r="A3705" i="1"/>
  <c r="K3704" i="1"/>
  <c r="B3704" i="1"/>
  <c r="A3704" i="1"/>
  <c r="K3703" i="1"/>
  <c r="B3703" i="1"/>
  <c r="A3703" i="1"/>
  <c r="K3702" i="1"/>
  <c r="B3702" i="1"/>
  <c r="A3702" i="1"/>
  <c r="K3701" i="1"/>
  <c r="B3701" i="1"/>
  <c r="A3701" i="1"/>
  <c r="K3700" i="1"/>
  <c r="B3700" i="1"/>
  <c r="A3700" i="1"/>
  <c r="K3699" i="1"/>
  <c r="B3699" i="1"/>
  <c r="A3699" i="1"/>
  <c r="K3698" i="1"/>
  <c r="B3698" i="1"/>
  <c r="A3698" i="1"/>
  <c r="K3697" i="1"/>
  <c r="B3697" i="1"/>
  <c r="A3697" i="1"/>
  <c r="K3696" i="1"/>
  <c r="B3696" i="1"/>
  <c r="A3696" i="1"/>
  <c r="K3695" i="1"/>
  <c r="B3695" i="1"/>
  <c r="A3695" i="1"/>
  <c r="K3694" i="1"/>
  <c r="B3694" i="1"/>
  <c r="A3694" i="1"/>
  <c r="K3693" i="1"/>
  <c r="B3693" i="1"/>
  <c r="A3693" i="1"/>
  <c r="K3692" i="1"/>
  <c r="B3692" i="1"/>
  <c r="A3692" i="1"/>
  <c r="K3691" i="1"/>
  <c r="B3691" i="1"/>
  <c r="A3691" i="1"/>
  <c r="K3690" i="1"/>
  <c r="B3690" i="1"/>
  <c r="A3690" i="1"/>
  <c r="K3689" i="1"/>
  <c r="B3689" i="1"/>
  <c r="A3689" i="1"/>
  <c r="K3688" i="1"/>
  <c r="B3688" i="1"/>
  <c r="A3688" i="1"/>
  <c r="K3687" i="1"/>
  <c r="B3687" i="1"/>
  <c r="A3687" i="1"/>
  <c r="K3686" i="1"/>
  <c r="B3686" i="1"/>
  <c r="A3686" i="1"/>
  <c r="K3685" i="1"/>
  <c r="B3685" i="1"/>
  <c r="A3685" i="1"/>
  <c r="K3684" i="1"/>
  <c r="B3684" i="1"/>
  <c r="A3684" i="1"/>
  <c r="K3683" i="1"/>
  <c r="B3683" i="1"/>
  <c r="A3683" i="1"/>
  <c r="K3682" i="1"/>
  <c r="B3682" i="1"/>
  <c r="A3682" i="1"/>
  <c r="K3681" i="1"/>
  <c r="B3681" i="1"/>
  <c r="A3681" i="1"/>
  <c r="K3680" i="1"/>
  <c r="B3680" i="1"/>
  <c r="A3680" i="1"/>
  <c r="K3679" i="1"/>
  <c r="B3679" i="1"/>
  <c r="A3679" i="1"/>
  <c r="K3678" i="1"/>
  <c r="B3678" i="1"/>
  <c r="A3678" i="1"/>
  <c r="K3677" i="1"/>
  <c r="B3677" i="1"/>
  <c r="A3677" i="1"/>
  <c r="K3676" i="1"/>
  <c r="B3676" i="1"/>
  <c r="A3676" i="1"/>
  <c r="K3675" i="1"/>
  <c r="B3675" i="1"/>
  <c r="A3675" i="1"/>
  <c r="K3674" i="1"/>
  <c r="B3674" i="1"/>
  <c r="A3674" i="1"/>
  <c r="K3673" i="1"/>
  <c r="B3673" i="1"/>
  <c r="A3673" i="1"/>
  <c r="K3672" i="1"/>
  <c r="B3672" i="1"/>
  <c r="A3672" i="1"/>
  <c r="K3671" i="1"/>
  <c r="B3671" i="1"/>
  <c r="A3671" i="1"/>
  <c r="K3670" i="1"/>
  <c r="B3670" i="1"/>
  <c r="A3670" i="1"/>
  <c r="K3669" i="1"/>
  <c r="B3669" i="1"/>
  <c r="A3669" i="1"/>
  <c r="K3668" i="1"/>
  <c r="B3668" i="1"/>
  <c r="A3668" i="1"/>
  <c r="K3667" i="1"/>
  <c r="B3667" i="1"/>
  <c r="A3667" i="1"/>
  <c r="K3666" i="1"/>
  <c r="B3666" i="1"/>
  <c r="A3666" i="1"/>
  <c r="K3665" i="1"/>
  <c r="B3665" i="1"/>
  <c r="A3665" i="1"/>
  <c r="K3664" i="1"/>
  <c r="B3664" i="1"/>
  <c r="A3664" i="1"/>
  <c r="K3663" i="1"/>
  <c r="B3663" i="1"/>
  <c r="A3663" i="1"/>
  <c r="K3662" i="1"/>
  <c r="B3662" i="1"/>
  <c r="A3662" i="1"/>
  <c r="K3661" i="1"/>
  <c r="B3661" i="1"/>
  <c r="A3661" i="1"/>
  <c r="K3660" i="1"/>
  <c r="B3660" i="1"/>
  <c r="A3660" i="1"/>
  <c r="K3659" i="1"/>
  <c r="B3659" i="1"/>
  <c r="A3659" i="1"/>
  <c r="K3658" i="1"/>
  <c r="B3658" i="1"/>
  <c r="A3658" i="1"/>
  <c r="K3657" i="1"/>
  <c r="B3657" i="1"/>
  <c r="A3657" i="1"/>
  <c r="K3656" i="1"/>
  <c r="B3656" i="1"/>
  <c r="A3656" i="1"/>
  <c r="K3655" i="1"/>
  <c r="B3655" i="1"/>
  <c r="A3655" i="1"/>
  <c r="K3654" i="1"/>
  <c r="B3654" i="1"/>
  <c r="A3654" i="1"/>
  <c r="K3653" i="1"/>
  <c r="B3653" i="1"/>
  <c r="A3653" i="1"/>
  <c r="K3652" i="1"/>
  <c r="B3652" i="1"/>
  <c r="A3652" i="1"/>
  <c r="K3651" i="1"/>
  <c r="B3651" i="1"/>
  <c r="A3651" i="1"/>
  <c r="K3650" i="1"/>
  <c r="B3650" i="1"/>
  <c r="A3650" i="1"/>
  <c r="K3649" i="1"/>
  <c r="B3649" i="1"/>
  <c r="A3649" i="1"/>
  <c r="K3648" i="1"/>
  <c r="B3648" i="1"/>
  <c r="A3648" i="1"/>
  <c r="K3647" i="1"/>
  <c r="B3647" i="1"/>
  <c r="A3647" i="1"/>
  <c r="K3646" i="1"/>
  <c r="B3646" i="1"/>
  <c r="A3646" i="1"/>
  <c r="K3645" i="1"/>
  <c r="B3645" i="1"/>
  <c r="A3645" i="1"/>
  <c r="K3644" i="1"/>
  <c r="B3644" i="1"/>
  <c r="A3644" i="1"/>
  <c r="K3643" i="1"/>
  <c r="B3643" i="1"/>
  <c r="A3643" i="1"/>
  <c r="K3642" i="1"/>
  <c r="B3642" i="1"/>
  <c r="A3642" i="1"/>
  <c r="K3641" i="1"/>
  <c r="B3641" i="1"/>
  <c r="A3641" i="1"/>
  <c r="K3640" i="1"/>
  <c r="B3640" i="1"/>
  <c r="A3640" i="1"/>
  <c r="K3639" i="1"/>
  <c r="B3639" i="1"/>
  <c r="A3639" i="1"/>
  <c r="K3638" i="1"/>
  <c r="B3638" i="1"/>
  <c r="A3638" i="1"/>
  <c r="K3637" i="1"/>
  <c r="B3637" i="1"/>
  <c r="A3637" i="1"/>
  <c r="K3636" i="1"/>
  <c r="B3636" i="1"/>
  <c r="A3636" i="1"/>
  <c r="K3635" i="1"/>
  <c r="B3635" i="1"/>
  <c r="A3635" i="1"/>
  <c r="K3634" i="1"/>
  <c r="B3634" i="1"/>
  <c r="A3634" i="1"/>
  <c r="K3633" i="1"/>
  <c r="B3633" i="1"/>
  <c r="A3633" i="1"/>
  <c r="K3632" i="1"/>
  <c r="B3632" i="1"/>
  <c r="A3632" i="1"/>
  <c r="K3631" i="1"/>
  <c r="B3631" i="1"/>
  <c r="A3631" i="1"/>
  <c r="K3630" i="1"/>
  <c r="B3630" i="1"/>
  <c r="A3630" i="1"/>
  <c r="K3629" i="1"/>
  <c r="B3629" i="1"/>
  <c r="A3629" i="1"/>
  <c r="K3628" i="1"/>
  <c r="B3628" i="1"/>
  <c r="A3628" i="1"/>
  <c r="K3627" i="1"/>
  <c r="B3627" i="1"/>
  <c r="A3627" i="1"/>
  <c r="K3626" i="1"/>
  <c r="B3626" i="1"/>
  <c r="A3626" i="1"/>
  <c r="K3625" i="1"/>
  <c r="B3625" i="1"/>
  <c r="A3625" i="1"/>
  <c r="K3624" i="1"/>
  <c r="B3624" i="1"/>
  <c r="A3624" i="1"/>
  <c r="K3623" i="1"/>
  <c r="B3623" i="1"/>
  <c r="A3623" i="1"/>
  <c r="K3622" i="1"/>
  <c r="B3622" i="1"/>
  <c r="A3622" i="1"/>
  <c r="K3621" i="1"/>
  <c r="B3621" i="1"/>
  <c r="A3621" i="1"/>
  <c r="K3620" i="1"/>
  <c r="B3620" i="1"/>
  <c r="A3620" i="1"/>
  <c r="K3619" i="1"/>
  <c r="B3619" i="1"/>
  <c r="A3619" i="1"/>
  <c r="K3618" i="1"/>
  <c r="B3618" i="1"/>
  <c r="A3618" i="1"/>
  <c r="K3617" i="1"/>
  <c r="B3617" i="1"/>
  <c r="A3617" i="1"/>
  <c r="K3616" i="1"/>
  <c r="B3616" i="1"/>
  <c r="A3616" i="1"/>
  <c r="K3615" i="1"/>
  <c r="B3615" i="1"/>
  <c r="A3615" i="1"/>
  <c r="K3614" i="1"/>
  <c r="B3614" i="1"/>
  <c r="A3614" i="1"/>
  <c r="K3613" i="1"/>
  <c r="B3613" i="1"/>
  <c r="A3613" i="1"/>
  <c r="K3612" i="1"/>
  <c r="B3612" i="1"/>
  <c r="A3612" i="1"/>
  <c r="K3611" i="1"/>
  <c r="B3611" i="1"/>
  <c r="A3611" i="1"/>
  <c r="K3610" i="1"/>
  <c r="B3610" i="1"/>
  <c r="A3610" i="1"/>
  <c r="K3609" i="1"/>
  <c r="B3609" i="1"/>
  <c r="A3609" i="1"/>
  <c r="K3608" i="1"/>
  <c r="B3608" i="1"/>
  <c r="A3608" i="1"/>
  <c r="K3607" i="1"/>
  <c r="B3607" i="1"/>
  <c r="A3607" i="1"/>
  <c r="K3606" i="1"/>
  <c r="B3606" i="1"/>
  <c r="A3606" i="1"/>
  <c r="K3605" i="1"/>
  <c r="B3605" i="1"/>
  <c r="A3605" i="1"/>
  <c r="K3604" i="1"/>
  <c r="B3604" i="1"/>
  <c r="A3604" i="1"/>
  <c r="K3603" i="1"/>
  <c r="B3603" i="1"/>
  <c r="A3603" i="1"/>
  <c r="K3602" i="1"/>
  <c r="B3602" i="1"/>
  <c r="A3602" i="1"/>
  <c r="K3601" i="1"/>
  <c r="B3601" i="1"/>
  <c r="A3601" i="1"/>
  <c r="K3600" i="1"/>
  <c r="B3600" i="1"/>
  <c r="A3600" i="1"/>
  <c r="K3599" i="1"/>
  <c r="B3599" i="1"/>
  <c r="A3599" i="1"/>
  <c r="K3598" i="1"/>
  <c r="B3598" i="1"/>
  <c r="A3598" i="1"/>
  <c r="K3597" i="1"/>
  <c r="B3597" i="1"/>
  <c r="A3597" i="1"/>
  <c r="K3596" i="1"/>
  <c r="B3596" i="1"/>
  <c r="A3596" i="1"/>
  <c r="K3595" i="1"/>
  <c r="B3595" i="1"/>
  <c r="A3595" i="1"/>
  <c r="K3594" i="1"/>
  <c r="B3594" i="1"/>
  <c r="A3594" i="1"/>
  <c r="K3593" i="1"/>
  <c r="B3593" i="1"/>
  <c r="A3593" i="1"/>
  <c r="K3592" i="1"/>
  <c r="B3592" i="1"/>
  <c r="A3592" i="1"/>
  <c r="K3591" i="1"/>
  <c r="B3591" i="1"/>
  <c r="A3591" i="1"/>
  <c r="K3590" i="1"/>
  <c r="B3590" i="1"/>
  <c r="A3590" i="1"/>
  <c r="K3589" i="1"/>
  <c r="B3589" i="1"/>
  <c r="A3589" i="1"/>
  <c r="K3588" i="1"/>
  <c r="B3588" i="1"/>
  <c r="A3588" i="1"/>
  <c r="K3587" i="1"/>
  <c r="B3587" i="1"/>
  <c r="A3587" i="1"/>
  <c r="K3586" i="1"/>
  <c r="B3586" i="1"/>
  <c r="A3586" i="1"/>
  <c r="K3585" i="1"/>
  <c r="B3585" i="1"/>
  <c r="A3585" i="1"/>
  <c r="K3584" i="1"/>
  <c r="B3584" i="1"/>
  <c r="A3584" i="1"/>
  <c r="K3583" i="1"/>
  <c r="B3583" i="1"/>
  <c r="A3583" i="1"/>
  <c r="K3582" i="1"/>
  <c r="B3582" i="1"/>
  <c r="A3582" i="1"/>
  <c r="K3581" i="1"/>
  <c r="B3581" i="1"/>
  <c r="A3581" i="1"/>
  <c r="K3580" i="1"/>
  <c r="B3580" i="1"/>
  <c r="A3580" i="1"/>
  <c r="K3579" i="1"/>
  <c r="B3579" i="1"/>
  <c r="A3579" i="1"/>
  <c r="K3578" i="1"/>
  <c r="B3578" i="1"/>
  <c r="A3578" i="1"/>
  <c r="K3577" i="1"/>
  <c r="B3577" i="1"/>
  <c r="A3577" i="1"/>
  <c r="K3576" i="1"/>
  <c r="B3576" i="1"/>
  <c r="A3576" i="1"/>
  <c r="K3575" i="1"/>
  <c r="B3575" i="1"/>
  <c r="A3575" i="1"/>
  <c r="K3574" i="1"/>
  <c r="B3574" i="1"/>
  <c r="A3574" i="1"/>
  <c r="K3573" i="1"/>
  <c r="B3573" i="1"/>
  <c r="A3573" i="1"/>
  <c r="K3572" i="1"/>
  <c r="B3572" i="1"/>
  <c r="A3572" i="1"/>
  <c r="K3571" i="1"/>
  <c r="B3571" i="1"/>
  <c r="A3571" i="1"/>
  <c r="K3570" i="1"/>
  <c r="B3570" i="1"/>
  <c r="A3570" i="1"/>
  <c r="K3569" i="1"/>
  <c r="B3569" i="1"/>
  <c r="A3569" i="1"/>
  <c r="K3568" i="1"/>
  <c r="B3568" i="1"/>
  <c r="A3568" i="1"/>
  <c r="K3567" i="1"/>
  <c r="B3567" i="1"/>
  <c r="A3567" i="1"/>
  <c r="K3566" i="1"/>
  <c r="B3566" i="1"/>
  <c r="A3566" i="1"/>
  <c r="K3565" i="1"/>
  <c r="B3565" i="1"/>
  <c r="A3565" i="1"/>
  <c r="K3564" i="1"/>
  <c r="B3564" i="1"/>
  <c r="A3564" i="1"/>
  <c r="K3563" i="1"/>
  <c r="B3563" i="1"/>
  <c r="A3563" i="1"/>
  <c r="K3562" i="1"/>
  <c r="B3562" i="1"/>
  <c r="A3562" i="1"/>
  <c r="K3561" i="1"/>
  <c r="B3561" i="1"/>
  <c r="A3561" i="1"/>
  <c r="K3560" i="1"/>
  <c r="B3560" i="1"/>
  <c r="A3560" i="1"/>
  <c r="K3559" i="1"/>
  <c r="B3559" i="1"/>
  <c r="A3559" i="1"/>
  <c r="K3558" i="1"/>
  <c r="B3558" i="1"/>
  <c r="A3558" i="1"/>
  <c r="K3557" i="1"/>
  <c r="B3557" i="1"/>
  <c r="A3557" i="1"/>
  <c r="K3556" i="1"/>
  <c r="B3556" i="1"/>
  <c r="A3556" i="1"/>
  <c r="K3555" i="1"/>
  <c r="B3555" i="1"/>
  <c r="A3555" i="1"/>
  <c r="K3554" i="1"/>
  <c r="B3554" i="1"/>
  <c r="A3554" i="1"/>
  <c r="K3553" i="1"/>
  <c r="B3553" i="1"/>
  <c r="A3553" i="1"/>
  <c r="K3552" i="1"/>
  <c r="B3552" i="1"/>
  <c r="A3552" i="1"/>
  <c r="K3551" i="1"/>
  <c r="B3551" i="1"/>
  <c r="A3551" i="1"/>
  <c r="K3550" i="1"/>
  <c r="B3550" i="1"/>
  <c r="A3550" i="1"/>
  <c r="K3549" i="1"/>
  <c r="B3549" i="1"/>
  <c r="A3549" i="1"/>
  <c r="K3548" i="1"/>
  <c r="B3548" i="1"/>
  <c r="A3548" i="1"/>
  <c r="K3547" i="1"/>
  <c r="B3547" i="1"/>
  <c r="A3547" i="1"/>
  <c r="K3546" i="1"/>
  <c r="B3546" i="1"/>
  <c r="A3546" i="1"/>
  <c r="K3545" i="1"/>
  <c r="B3545" i="1"/>
  <c r="A3545" i="1"/>
  <c r="K3544" i="1"/>
  <c r="B3544" i="1"/>
  <c r="A3544" i="1"/>
  <c r="K3543" i="1"/>
  <c r="B3543" i="1"/>
  <c r="A3543" i="1"/>
  <c r="K3542" i="1"/>
  <c r="B3542" i="1"/>
  <c r="A3542" i="1"/>
  <c r="K3541" i="1"/>
  <c r="B3541" i="1"/>
  <c r="A3541" i="1"/>
  <c r="K3540" i="1"/>
  <c r="B3540" i="1"/>
  <c r="A3540" i="1"/>
  <c r="K3539" i="1"/>
  <c r="B3539" i="1"/>
  <c r="A3539" i="1"/>
  <c r="K3538" i="1"/>
  <c r="B3538" i="1"/>
  <c r="A3538" i="1"/>
  <c r="K3537" i="1"/>
  <c r="B3537" i="1"/>
  <c r="A3537" i="1"/>
  <c r="K3536" i="1"/>
  <c r="B3536" i="1"/>
  <c r="A3536" i="1"/>
  <c r="K3535" i="1"/>
  <c r="B3535" i="1"/>
  <c r="A3535" i="1"/>
  <c r="K3534" i="1"/>
  <c r="B3534" i="1"/>
  <c r="A3534" i="1"/>
  <c r="K3533" i="1"/>
  <c r="B3533" i="1"/>
  <c r="A3533" i="1"/>
  <c r="K3532" i="1"/>
  <c r="B3532" i="1"/>
  <c r="A3532" i="1"/>
  <c r="K3531" i="1"/>
  <c r="B3531" i="1"/>
  <c r="A3531" i="1"/>
  <c r="K3530" i="1"/>
  <c r="B3530" i="1"/>
  <c r="A3530" i="1"/>
  <c r="K3529" i="1"/>
  <c r="B3529" i="1"/>
  <c r="A3529" i="1"/>
  <c r="K3528" i="1"/>
  <c r="B3528" i="1"/>
  <c r="A3528" i="1"/>
  <c r="K3527" i="1"/>
  <c r="B3527" i="1"/>
  <c r="A3527" i="1"/>
  <c r="K3526" i="1"/>
  <c r="B3526" i="1"/>
  <c r="A3526" i="1"/>
  <c r="K3525" i="1"/>
  <c r="B3525" i="1"/>
  <c r="A3525" i="1"/>
  <c r="K3524" i="1"/>
  <c r="B3524" i="1"/>
  <c r="A3524" i="1"/>
  <c r="K3523" i="1"/>
  <c r="B3523" i="1"/>
  <c r="A3523" i="1"/>
  <c r="K3522" i="1"/>
  <c r="B3522" i="1"/>
  <c r="A3522" i="1"/>
  <c r="K3521" i="1"/>
  <c r="B3521" i="1"/>
  <c r="A3521" i="1"/>
  <c r="K3520" i="1"/>
  <c r="B3520" i="1"/>
  <c r="A3520" i="1"/>
  <c r="K3519" i="1"/>
  <c r="B3519" i="1"/>
  <c r="A3519" i="1"/>
  <c r="K3518" i="1"/>
  <c r="B3518" i="1"/>
  <c r="A3518" i="1"/>
  <c r="K3517" i="1"/>
  <c r="B3517" i="1"/>
  <c r="A3517" i="1"/>
  <c r="K3516" i="1"/>
  <c r="B3516" i="1"/>
  <c r="A3516" i="1"/>
  <c r="K3515" i="1"/>
  <c r="B3515" i="1"/>
  <c r="A3515" i="1"/>
  <c r="K3514" i="1"/>
  <c r="B3514" i="1"/>
  <c r="A3514" i="1"/>
  <c r="K3513" i="1"/>
  <c r="B3513" i="1"/>
  <c r="A3513" i="1"/>
  <c r="K3512" i="1"/>
  <c r="B3512" i="1"/>
  <c r="A3512" i="1"/>
  <c r="K3511" i="1"/>
  <c r="B3511" i="1"/>
  <c r="A3511" i="1"/>
  <c r="K3510" i="1"/>
  <c r="B3510" i="1"/>
  <c r="A3510" i="1"/>
  <c r="K3509" i="1"/>
  <c r="B3509" i="1"/>
  <c r="A3509" i="1"/>
  <c r="K3508" i="1"/>
  <c r="B3508" i="1"/>
  <c r="A3508" i="1"/>
  <c r="K3507" i="1"/>
  <c r="B3507" i="1"/>
  <c r="A3507" i="1"/>
  <c r="K3506" i="1"/>
  <c r="B3506" i="1"/>
  <c r="A3506" i="1"/>
  <c r="K3505" i="1"/>
  <c r="B3505" i="1"/>
  <c r="A3505" i="1"/>
  <c r="K3504" i="1"/>
  <c r="B3504" i="1"/>
  <c r="A3504" i="1"/>
  <c r="K3503" i="1"/>
  <c r="B3503" i="1"/>
  <c r="A3503" i="1"/>
  <c r="K3502" i="1"/>
  <c r="B3502" i="1"/>
  <c r="A3502" i="1"/>
  <c r="K3501" i="1"/>
  <c r="B3501" i="1"/>
  <c r="A3501" i="1"/>
  <c r="K3500" i="1"/>
  <c r="B3500" i="1"/>
  <c r="A3500" i="1"/>
  <c r="K3499" i="1"/>
  <c r="B3499" i="1"/>
  <c r="A3499" i="1"/>
  <c r="K3498" i="1"/>
  <c r="B3498" i="1"/>
  <c r="A3498" i="1"/>
  <c r="K3497" i="1"/>
  <c r="B3497" i="1"/>
  <c r="A3497" i="1"/>
  <c r="K3496" i="1"/>
  <c r="B3496" i="1"/>
  <c r="A3496" i="1"/>
  <c r="K3495" i="1"/>
  <c r="B3495" i="1"/>
  <c r="A3495" i="1"/>
  <c r="K3494" i="1"/>
  <c r="B3494" i="1"/>
  <c r="A3494" i="1"/>
  <c r="K3493" i="1"/>
  <c r="B3493" i="1"/>
  <c r="A3493" i="1"/>
  <c r="K3492" i="1"/>
  <c r="B3492" i="1"/>
  <c r="A3492" i="1"/>
  <c r="K3491" i="1"/>
  <c r="B3491" i="1"/>
  <c r="A3491" i="1"/>
  <c r="K3490" i="1"/>
  <c r="B3490" i="1"/>
  <c r="A3490" i="1"/>
  <c r="K3489" i="1"/>
  <c r="B3489" i="1"/>
  <c r="A3489" i="1"/>
  <c r="K3488" i="1"/>
  <c r="B3488" i="1"/>
  <c r="A3488" i="1"/>
  <c r="K3487" i="1"/>
  <c r="B3487" i="1"/>
  <c r="A3487" i="1"/>
  <c r="K3486" i="1"/>
  <c r="B3486" i="1"/>
  <c r="A3486" i="1"/>
  <c r="K3485" i="1"/>
  <c r="B3485" i="1"/>
  <c r="A3485" i="1"/>
  <c r="K3484" i="1"/>
  <c r="B3484" i="1"/>
  <c r="A3484" i="1"/>
  <c r="K3483" i="1"/>
  <c r="B3483" i="1"/>
  <c r="A3483" i="1"/>
  <c r="K3482" i="1"/>
  <c r="B3482" i="1"/>
  <c r="A3482" i="1"/>
  <c r="K3481" i="1"/>
  <c r="B3481" i="1"/>
  <c r="A3481" i="1"/>
  <c r="K3480" i="1"/>
  <c r="B3480" i="1"/>
  <c r="A3480" i="1"/>
  <c r="K3479" i="1"/>
  <c r="B3479" i="1"/>
  <c r="A3479" i="1"/>
  <c r="K3478" i="1"/>
  <c r="B3478" i="1"/>
  <c r="A3478" i="1"/>
  <c r="K3477" i="1"/>
  <c r="B3477" i="1"/>
  <c r="A3477" i="1"/>
  <c r="K3476" i="1"/>
  <c r="B3476" i="1"/>
  <c r="A3476" i="1"/>
  <c r="K3475" i="1"/>
  <c r="B3475" i="1"/>
  <c r="A3475" i="1"/>
  <c r="K3474" i="1"/>
  <c r="B3474" i="1"/>
  <c r="A3474" i="1"/>
  <c r="K3473" i="1"/>
  <c r="B3473" i="1"/>
  <c r="A3473" i="1"/>
  <c r="K3472" i="1"/>
  <c r="B3472" i="1"/>
  <c r="A3472" i="1"/>
  <c r="K3471" i="1"/>
  <c r="B3471" i="1"/>
  <c r="A3471" i="1"/>
  <c r="K3470" i="1"/>
  <c r="B3470" i="1"/>
  <c r="A3470" i="1"/>
  <c r="K3469" i="1"/>
  <c r="B3469" i="1"/>
  <c r="A3469" i="1"/>
  <c r="K3468" i="1"/>
  <c r="B3468" i="1"/>
  <c r="A3468" i="1"/>
  <c r="K3467" i="1"/>
  <c r="B3467" i="1"/>
  <c r="A3467" i="1"/>
  <c r="K3466" i="1"/>
  <c r="B3466" i="1"/>
  <c r="A3466" i="1"/>
  <c r="K3465" i="1"/>
  <c r="B3465" i="1"/>
  <c r="A3465" i="1"/>
  <c r="K3464" i="1"/>
  <c r="B3464" i="1"/>
  <c r="A3464" i="1"/>
  <c r="K3463" i="1"/>
  <c r="B3463" i="1"/>
  <c r="A3463" i="1"/>
  <c r="K3462" i="1"/>
  <c r="B3462" i="1"/>
  <c r="A3462" i="1"/>
  <c r="K3461" i="1"/>
  <c r="B3461" i="1"/>
  <c r="A3461" i="1"/>
  <c r="K3460" i="1"/>
  <c r="B3460" i="1"/>
  <c r="A3460" i="1"/>
  <c r="K3459" i="1"/>
  <c r="B3459" i="1"/>
  <c r="A3459" i="1"/>
  <c r="K3458" i="1"/>
  <c r="B3458" i="1"/>
  <c r="A3458" i="1"/>
  <c r="K3457" i="1"/>
  <c r="B3457" i="1"/>
  <c r="A3457" i="1"/>
  <c r="K3456" i="1"/>
  <c r="B3456" i="1"/>
  <c r="A3456" i="1"/>
  <c r="K3455" i="1"/>
  <c r="B3455" i="1"/>
  <c r="A3455" i="1"/>
  <c r="K3454" i="1"/>
  <c r="B3454" i="1"/>
  <c r="A3454" i="1"/>
  <c r="K3453" i="1"/>
  <c r="B3453" i="1"/>
  <c r="A3453" i="1"/>
  <c r="K3452" i="1"/>
  <c r="B3452" i="1"/>
  <c r="A3452" i="1"/>
  <c r="K3451" i="1"/>
  <c r="B3451" i="1"/>
  <c r="A3451" i="1"/>
  <c r="K3450" i="1"/>
  <c r="B3450" i="1"/>
  <c r="A3450" i="1"/>
  <c r="K3449" i="1"/>
  <c r="B3449" i="1"/>
  <c r="A3449" i="1"/>
  <c r="K3448" i="1"/>
  <c r="B3448" i="1"/>
  <c r="A3448" i="1"/>
  <c r="K3447" i="1"/>
  <c r="B3447" i="1"/>
  <c r="A3447" i="1"/>
  <c r="K3446" i="1"/>
  <c r="B3446" i="1"/>
  <c r="A3446" i="1"/>
  <c r="K3445" i="1"/>
  <c r="B3445" i="1"/>
  <c r="A3445" i="1"/>
  <c r="K3444" i="1"/>
  <c r="B3444" i="1"/>
  <c r="A3444" i="1"/>
  <c r="K3443" i="1"/>
  <c r="B3443" i="1"/>
  <c r="A3443" i="1"/>
  <c r="K3442" i="1"/>
  <c r="B3442" i="1"/>
  <c r="A3442" i="1"/>
  <c r="K3441" i="1"/>
  <c r="B3441" i="1"/>
  <c r="A3441" i="1"/>
  <c r="K3440" i="1"/>
  <c r="B3440" i="1"/>
  <c r="A3440" i="1"/>
  <c r="K3439" i="1"/>
  <c r="B3439" i="1"/>
  <c r="A3439" i="1"/>
  <c r="K3438" i="1"/>
  <c r="B3438" i="1"/>
  <c r="A3438" i="1"/>
  <c r="K3437" i="1"/>
  <c r="B3437" i="1"/>
  <c r="A3437" i="1"/>
  <c r="K3436" i="1"/>
  <c r="B3436" i="1"/>
  <c r="A3436" i="1"/>
  <c r="K3435" i="1"/>
  <c r="B3435" i="1"/>
  <c r="A3435" i="1"/>
  <c r="K3434" i="1"/>
  <c r="B3434" i="1"/>
  <c r="A3434" i="1"/>
  <c r="K3433" i="1"/>
  <c r="B3433" i="1"/>
  <c r="A3433" i="1"/>
  <c r="K3432" i="1"/>
  <c r="B3432" i="1"/>
  <c r="A3432" i="1"/>
  <c r="K3431" i="1"/>
  <c r="B3431" i="1"/>
  <c r="A3431" i="1"/>
  <c r="K3430" i="1"/>
  <c r="B3430" i="1"/>
  <c r="A3430" i="1"/>
  <c r="K3429" i="1"/>
  <c r="B3429" i="1"/>
  <c r="A3429" i="1"/>
  <c r="K3428" i="1"/>
  <c r="B3428" i="1"/>
  <c r="A3428" i="1"/>
  <c r="K3427" i="1"/>
  <c r="B3427" i="1"/>
  <c r="A3427" i="1"/>
  <c r="K3426" i="1"/>
  <c r="B3426" i="1"/>
  <c r="A3426" i="1"/>
  <c r="K3425" i="1"/>
  <c r="B3425" i="1"/>
  <c r="A3425" i="1"/>
  <c r="K3424" i="1"/>
  <c r="B3424" i="1"/>
  <c r="A3424" i="1"/>
  <c r="K3423" i="1"/>
  <c r="B3423" i="1"/>
  <c r="A3423" i="1"/>
  <c r="K3422" i="1"/>
  <c r="B3422" i="1"/>
  <c r="A3422" i="1"/>
  <c r="K3421" i="1"/>
  <c r="B3421" i="1"/>
  <c r="A3421" i="1"/>
  <c r="K3420" i="1"/>
  <c r="B3420" i="1"/>
  <c r="A3420" i="1"/>
  <c r="K3419" i="1"/>
  <c r="B3419" i="1"/>
  <c r="A3419" i="1"/>
  <c r="K3418" i="1"/>
  <c r="B3418" i="1"/>
  <c r="A3418" i="1"/>
  <c r="K3417" i="1"/>
  <c r="B3417" i="1"/>
  <c r="A3417" i="1"/>
  <c r="K3416" i="1"/>
  <c r="B3416" i="1"/>
  <c r="A3416" i="1"/>
  <c r="K3415" i="1"/>
  <c r="B3415" i="1"/>
  <c r="A3415" i="1"/>
  <c r="K3414" i="1"/>
  <c r="B3414" i="1"/>
  <c r="A3414" i="1"/>
  <c r="K3413" i="1"/>
  <c r="B3413" i="1"/>
  <c r="A3413" i="1"/>
  <c r="K3412" i="1"/>
  <c r="B3412" i="1"/>
  <c r="A3412" i="1"/>
  <c r="K3411" i="1"/>
  <c r="B3411" i="1"/>
  <c r="A3411" i="1"/>
  <c r="K3410" i="1"/>
  <c r="B3410" i="1"/>
  <c r="A3410" i="1"/>
  <c r="K3409" i="1"/>
  <c r="B3409" i="1"/>
  <c r="A3409" i="1"/>
  <c r="K3408" i="1"/>
  <c r="B3408" i="1"/>
  <c r="A3408" i="1"/>
  <c r="K3407" i="1"/>
  <c r="B3407" i="1"/>
  <c r="A3407" i="1"/>
  <c r="K3406" i="1"/>
  <c r="B3406" i="1"/>
  <c r="A3406" i="1"/>
  <c r="K3405" i="1"/>
  <c r="B3405" i="1"/>
  <c r="A3405" i="1"/>
  <c r="K3404" i="1"/>
  <c r="B3404" i="1"/>
  <c r="A3404" i="1"/>
  <c r="K3403" i="1"/>
  <c r="B3403" i="1"/>
  <c r="A3403" i="1"/>
  <c r="K3402" i="1"/>
  <c r="B3402" i="1"/>
  <c r="A3402" i="1"/>
  <c r="K3401" i="1"/>
  <c r="B3401" i="1"/>
  <c r="A3401" i="1"/>
  <c r="K3400" i="1"/>
  <c r="B3400" i="1"/>
  <c r="A3400" i="1"/>
  <c r="K3399" i="1"/>
  <c r="B3399" i="1"/>
  <c r="A3399" i="1"/>
  <c r="K3398" i="1"/>
  <c r="B3398" i="1"/>
  <c r="A3398" i="1"/>
  <c r="K3397" i="1"/>
  <c r="B3397" i="1"/>
  <c r="A3397" i="1"/>
  <c r="K3396" i="1"/>
  <c r="B3396" i="1"/>
  <c r="A3396" i="1"/>
  <c r="K3395" i="1"/>
  <c r="B3395" i="1"/>
  <c r="A3395" i="1"/>
  <c r="K3394" i="1"/>
  <c r="B3394" i="1"/>
  <c r="A3394" i="1"/>
  <c r="K3393" i="1"/>
  <c r="B3393" i="1"/>
  <c r="A3393" i="1"/>
  <c r="K3392" i="1"/>
  <c r="B3392" i="1"/>
  <c r="A3392" i="1"/>
  <c r="K3391" i="1"/>
  <c r="B3391" i="1"/>
  <c r="A3391" i="1"/>
  <c r="K3390" i="1"/>
  <c r="B3390" i="1"/>
  <c r="A3390" i="1"/>
  <c r="K3389" i="1"/>
  <c r="B3389" i="1"/>
  <c r="A3389" i="1"/>
  <c r="K3388" i="1"/>
  <c r="B3388" i="1"/>
  <c r="A3388" i="1"/>
  <c r="K3387" i="1"/>
  <c r="B3387" i="1"/>
  <c r="A3387" i="1"/>
  <c r="K3386" i="1"/>
  <c r="B3386" i="1"/>
  <c r="A3386" i="1"/>
  <c r="K3385" i="1"/>
  <c r="B3385" i="1"/>
  <c r="A3385" i="1"/>
  <c r="K3384" i="1"/>
  <c r="B3384" i="1"/>
  <c r="A3384" i="1"/>
  <c r="K3383" i="1"/>
  <c r="B3383" i="1"/>
  <c r="A3383" i="1"/>
  <c r="K3382" i="1"/>
  <c r="B3382" i="1"/>
  <c r="A3382" i="1"/>
  <c r="K3381" i="1"/>
  <c r="B3381" i="1"/>
  <c r="A3381" i="1"/>
  <c r="K3380" i="1"/>
  <c r="B3380" i="1"/>
  <c r="A3380" i="1"/>
  <c r="K3379" i="1"/>
  <c r="B3379" i="1"/>
  <c r="A3379" i="1"/>
  <c r="K3378" i="1"/>
  <c r="B3378" i="1"/>
  <c r="A3378" i="1"/>
  <c r="K3377" i="1"/>
  <c r="B3377" i="1"/>
  <c r="A3377" i="1"/>
  <c r="K3376" i="1"/>
  <c r="B3376" i="1"/>
  <c r="A3376" i="1"/>
  <c r="K3375" i="1"/>
  <c r="B3375" i="1"/>
  <c r="A3375" i="1"/>
  <c r="K3374" i="1"/>
  <c r="B3374" i="1"/>
  <c r="A3374" i="1"/>
  <c r="K3373" i="1"/>
  <c r="B3373" i="1"/>
  <c r="A3373" i="1"/>
  <c r="K3372" i="1"/>
  <c r="B3372" i="1"/>
  <c r="A3372" i="1"/>
  <c r="K3371" i="1"/>
  <c r="B3371" i="1"/>
  <c r="A3371" i="1"/>
  <c r="K3370" i="1"/>
  <c r="B3370" i="1"/>
  <c r="A3370" i="1"/>
  <c r="K3369" i="1"/>
  <c r="B3369" i="1"/>
  <c r="A3369" i="1"/>
  <c r="K3368" i="1"/>
  <c r="B3368" i="1"/>
  <c r="A3368" i="1"/>
  <c r="K3367" i="1"/>
  <c r="B3367" i="1"/>
  <c r="A3367" i="1"/>
  <c r="K3366" i="1"/>
  <c r="B3366" i="1"/>
  <c r="A3366" i="1"/>
  <c r="K3365" i="1"/>
  <c r="B3365" i="1"/>
  <c r="A3365" i="1"/>
  <c r="K3364" i="1"/>
  <c r="B3364" i="1"/>
  <c r="A3364" i="1"/>
  <c r="K3363" i="1"/>
  <c r="B3363" i="1"/>
  <c r="A3363" i="1"/>
  <c r="K3362" i="1"/>
  <c r="B3362" i="1"/>
  <c r="A3362" i="1"/>
  <c r="K3361" i="1"/>
  <c r="B3361" i="1"/>
  <c r="A3361" i="1"/>
  <c r="K3360" i="1"/>
  <c r="B3360" i="1"/>
  <c r="A3360" i="1"/>
  <c r="K3359" i="1"/>
  <c r="B3359" i="1"/>
  <c r="A3359" i="1"/>
  <c r="K3358" i="1"/>
  <c r="B3358" i="1"/>
  <c r="A3358" i="1"/>
  <c r="K3357" i="1"/>
  <c r="B3357" i="1"/>
  <c r="A3357" i="1"/>
  <c r="K3356" i="1"/>
  <c r="B3356" i="1"/>
  <c r="A3356" i="1"/>
  <c r="K3355" i="1"/>
  <c r="B3355" i="1"/>
  <c r="A3355" i="1"/>
  <c r="K3354" i="1"/>
  <c r="B3354" i="1"/>
  <c r="A3354" i="1"/>
  <c r="K3353" i="1"/>
  <c r="B3353" i="1"/>
  <c r="A3353" i="1"/>
  <c r="K3352" i="1"/>
  <c r="B3352" i="1"/>
  <c r="A3352" i="1"/>
  <c r="K3351" i="1"/>
  <c r="B3351" i="1"/>
  <c r="A3351" i="1"/>
  <c r="K3350" i="1"/>
  <c r="B3350" i="1"/>
  <c r="A3350" i="1"/>
  <c r="K3349" i="1"/>
  <c r="B3349" i="1"/>
  <c r="A3349" i="1"/>
  <c r="K3348" i="1"/>
  <c r="B3348" i="1"/>
  <c r="A3348" i="1"/>
  <c r="K3347" i="1"/>
  <c r="B3347" i="1"/>
  <c r="A3347" i="1"/>
  <c r="K3346" i="1"/>
  <c r="B3346" i="1"/>
  <c r="A3346" i="1"/>
  <c r="K3345" i="1"/>
  <c r="B3345" i="1"/>
  <c r="A3345" i="1"/>
  <c r="K3344" i="1"/>
  <c r="B3344" i="1"/>
  <c r="A3344" i="1"/>
  <c r="K3343" i="1"/>
  <c r="B3343" i="1"/>
  <c r="A3343" i="1"/>
  <c r="K3342" i="1"/>
  <c r="B3342" i="1"/>
  <c r="A3342" i="1"/>
  <c r="K3341" i="1"/>
  <c r="B3341" i="1"/>
  <c r="A3341" i="1"/>
  <c r="K3340" i="1"/>
  <c r="B3340" i="1"/>
  <c r="A3340" i="1"/>
  <c r="K3339" i="1"/>
  <c r="B3339" i="1"/>
  <c r="A3339" i="1"/>
  <c r="K3338" i="1"/>
  <c r="B3338" i="1"/>
  <c r="A3338" i="1"/>
  <c r="K3337" i="1"/>
  <c r="B3337" i="1"/>
  <c r="A3337" i="1"/>
  <c r="K3336" i="1"/>
  <c r="B3336" i="1"/>
  <c r="A3336" i="1"/>
  <c r="K3335" i="1"/>
  <c r="B3335" i="1"/>
  <c r="A3335" i="1"/>
  <c r="K3334" i="1"/>
  <c r="B3334" i="1"/>
  <c r="A3334" i="1"/>
  <c r="K3333" i="1"/>
  <c r="B3333" i="1"/>
  <c r="A3333" i="1"/>
  <c r="K3332" i="1"/>
  <c r="B3332" i="1"/>
  <c r="A3332" i="1"/>
  <c r="K3331" i="1"/>
  <c r="B3331" i="1"/>
  <c r="A3331" i="1"/>
  <c r="K3330" i="1"/>
  <c r="B3330" i="1"/>
  <c r="A3330" i="1"/>
  <c r="K3329" i="1"/>
  <c r="B3329" i="1"/>
  <c r="A3329" i="1"/>
  <c r="K3328" i="1"/>
  <c r="B3328" i="1"/>
  <c r="A3328" i="1"/>
  <c r="K3327" i="1"/>
  <c r="B3327" i="1"/>
  <c r="A3327" i="1"/>
  <c r="K3326" i="1"/>
  <c r="B3326" i="1"/>
  <c r="A3326" i="1"/>
  <c r="K3325" i="1"/>
  <c r="B3325" i="1"/>
  <c r="A3325" i="1"/>
  <c r="K3324" i="1"/>
  <c r="B3324" i="1"/>
  <c r="A3324" i="1"/>
  <c r="K3323" i="1"/>
  <c r="B3323" i="1"/>
  <c r="A3323" i="1"/>
  <c r="K3322" i="1"/>
  <c r="B3322" i="1"/>
  <c r="A3322" i="1"/>
  <c r="K3321" i="1"/>
  <c r="B3321" i="1"/>
  <c r="A3321" i="1"/>
  <c r="K3320" i="1"/>
  <c r="B3320" i="1"/>
  <c r="A3320" i="1"/>
  <c r="K3319" i="1"/>
  <c r="B3319" i="1"/>
  <c r="A3319" i="1"/>
  <c r="K3318" i="1"/>
  <c r="B3318" i="1"/>
  <c r="A3318" i="1"/>
  <c r="K3317" i="1"/>
  <c r="B3317" i="1"/>
  <c r="A3317" i="1"/>
  <c r="K3316" i="1"/>
  <c r="B3316" i="1"/>
  <c r="A3316" i="1"/>
  <c r="K3315" i="1"/>
  <c r="B3315" i="1"/>
  <c r="A3315" i="1"/>
  <c r="K3314" i="1"/>
  <c r="B3314" i="1"/>
  <c r="A3314" i="1"/>
  <c r="K3313" i="1"/>
  <c r="B3313" i="1"/>
  <c r="A3313" i="1"/>
  <c r="K3312" i="1"/>
  <c r="B3312" i="1"/>
  <c r="A3312" i="1"/>
  <c r="K3311" i="1"/>
  <c r="B3311" i="1"/>
  <c r="A3311" i="1"/>
  <c r="K3310" i="1"/>
  <c r="B3310" i="1"/>
  <c r="A3310" i="1"/>
  <c r="K3309" i="1"/>
  <c r="B3309" i="1"/>
  <c r="A3309" i="1"/>
  <c r="K3308" i="1"/>
  <c r="B3308" i="1"/>
  <c r="A3308" i="1"/>
  <c r="K3307" i="1"/>
  <c r="B3307" i="1"/>
  <c r="A3307" i="1"/>
  <c r="K3306" i="1"/>
  <c r="B3306" i="1"/>
  <c r="A3306" i="1"/>
  <c r="K3305" i="1"/>
  <c r="B3305" i="1"/>
  <c r="A3305" i="1"/>
  <c r="K3304" i="1"/>
  <c r="B3304" i="1"/>
  <c r="A3304" i="1"/>
  <c r="K3303" i="1"/>
  <c r="B3303" i="1"/>
  <c r="A3303" i="1"/>
  <c r="K3302" i="1"/>
  <c r="B3302" i="1"/>
  <c r="A3302" i="1"/>
  <c r="K3301" i="1"/>
  <c r="B3301" i="1"/>
  <c r="A3301" i="1"/>
  <c r="K3300" i="1"/>
  <c r="B3300" i="1"/>
  <c r="A3300" i="1"/>
  <c r="K3299" i="1"/>
  <c r="B3299" i="1"/>
  <c r="A3299" i="1"/>
  <c r="K3298" i="1"/>
  <c r="B3298" i="1"/>
  <c r="A3298" i="1"/>
  <c r="K3297" i="1"/>
  <c r="B3297" i="1"/>
  <c r="A3297" i="1"/>
  <c r="K3296" i="1"/>
  <c r="B3296" i="1"/>
  <c r="A3296" i="1"/>
  <c r="K3295" i="1"/>
  <c r="B3295" i="1"/>
  <c r="A3295" i="1"/>
  <c r="K3294" i="1"/>
  <c r="B3294" i="1"/>
  <c r="A3294" i="1"/>
  <c r="K3293" i="1"/>
  <c r="B3293" i="1"/>
  <c r="A3293" i="1"/>
  <c r="K3292" i="1"/>
  <c r="B3292" i="1"/>
  <c r="A3292" i="1"/>
  <c r="K3291" i="1"/>
  <c r="B3291" i="1"/>
  <c r="A3291" i="1"/>
  <c r="K3290" i="1"/>
  <c r="B3290" i="1"/>
  <c r="A3290" i="1"/>
  <c r="K3289" i="1"/>
  <c r="B3289" i="1"/>
  <c r="A3289" i="1"/>
  <c r="K3288" i="1"/>
  <c r="B3288" i="1"/>
  <c r="A3288" i="1"/>
  <c r="K3287" i="1"/>
  <c r="B3287" i="1"/>
  <c r="A3287" i="1"/>
  <c r="K3286" i="1"/>
  <c r="B3286" i="1"/>
  <c r="A3286" i="1"/>
  <c r="K3285" i="1"/>
  <c r="B3285" i="1"/>
  <c r="A3285" i="1"/>
  <c r="K3284" i="1"/>
  <c r="B3284" i="1"/>
  <c r="A3284" i="1"/>
  <c r="K3283" i="1"/>
  <c r="B3283" i="1"/>
  <c r="A3283" i="1"/>
  <c r="K3282" i="1"/>
  <c r="B3282" i="1"/>
  <c r="A3282" i="1"/>
  <c r="K3281" i="1"/>
  <c r="B3281" i="1"/>
  <c r="A3281" i="1"/>
  <c r="K3280" i="1"/>
  <c r="B3280" i="1"/>
  <c r="A3280" i="1"/>
  <c r="K3279" i="1"/>
  <c r="B3279" i="1"/>
  <c r="A3279" i="1"/>
  <c r="K3278" i="1"/>
  <c r="B3278" i="1"/>
  <c r="A3278" i="1"/>
  <c r="K3277" i="1"/>
  <c r="B3277" i="1"/>
  <c r="A3277" i="1"/>
  <c r="K3276" i="1"/>
  <c r="B3276" i="1"/>
  <c r="A3276" i="1"/>
  <c r="K3275" i="1"/>
  <c r="B3275" i="1"/>
  <c r="A3275" i="1"/>
  <c r="K3274" i="1"/>
  <c r="B3274" i="1"/>
  <c r="A3274" i="1"/>
  <c r="K3273" i="1"/>
  <c r="B3273" i="1"/>
  <c r="A3273" i="1"/>
  <c r="K3272" i="1"/>
  <c r="B3272" i="1"/>
  <c r="A3272" i="1"/>
  <c r="K3271" i="1"/>
  <c r="B3271" i="1"/>
  <c r="A3271" i="1"/>
  <c r="K3270" i="1"/>
  <c r="B3270" i="1"/>
  <c r="A3270" i="1"/>
  <c r="K3269" i="1"/>
  <c r="B3269" i="1"/>
  <c r="A3269" i="1"/>
  <c r="K3268" i="1"/>
  <c r="B3268" i="1"/>
  <c r="A3268" i="1"/>
  <c r="K3267" i="1"/>
  <c r="B3267" i="1"/>
  <c r="A3267" i="1"/>
  <c r="K3266" i="1"/>
  <c r="B3266" i="1"/>
  <c r="A3266" i="1"/>
  <c r="K3265" i="1"/>
  <c r="B3265" i="1"/>
  <c r="A3265" i="1"/>
  <c r="K3264" i="1"/>
  <c r="B3264" i="1"/>
  <c r="A3264" i="1"/>
  <c r="K3263" i="1"/>
  <c r="B3263" i="1"/>
  <c r="A3263" i="1"/>
  <c r="K3262" i="1"/>
  <c r="B3262" i="1"/>
  <c r="A3262" i="1"/>
  <c r="K3261" i="1"/>
  <c r="B3261" i="1"/>
  <c r="A3261" i="1"/>
  <c r="K3260" i="1"/>
  <c r="B3260" i="1"/>
  <c r="A3260" i="1"/>
  <c r="K3259" i="1"/>
  <c r="B3259" i="1"/>
  <c r="A3259" i="1"/>
  <c r="K3258" i="1"/>
  <c r="B3258" i="1"/>
  <c r="A3258" i="1"/>
  <c r="K3257" i="1"/>
  <c r="B3257" i="1"/>
  <c r="A3257" i="1"/>
  <c r="K3256" i="1"/>
  <c r="B3256" i="1"/>
  <c r="A3256" i="1"/>
  <c r="K3255" i="1"/>
  <c r="B3255" i="1"/>
  <c r="A3255" i="1"/>
  <c r="K3254" i="1"/>
  <c r="B3254" i="1"/>
  <c r="A3254" i="1"/>
  <c r="K3253" i="1"/>
  <c r="B3253" i="1"/>
  <c r="A3253" i="1"/>
  <c r="K3252" i="1"/>
  <c r="B3252" i="1"/>
  <c r="A3252" i="1"/>
  <c r="K3251" i="1"/>
  <c r="B3251" i="1"/>
  <c r="A3251" i="1"/>
  <c r="K3250" i="1"/>
  <c r="B3250" i="1"/>
  <c r="A3250" i="1"/>
  <c r="K3249" i="1"/>
  <c r="B3249" i="1"/>
  <c r="A3249" i="1"/>
  <c r="K3248" i="1"/>
  <c r="B3248" i="1"/>
  <c r="A3248" i="1"/>
  <c r="K3247" i="1"/>
  <c r="B3247" i="1"/>
  <c r="A3247" i="1"/>
  <c r="K3246" i="1"/>
  <c r="B3246" i="1"/>
  <c r="A3246" i="1"/>
  <c r="K3245" i="1"/>
  <c r="B3245" i="1"/>
  <c r="A3245" i="1"/>
  <c r="K3244" i="1"/>
  <c r="B3244" i="1"/>
  <c r="A3244" i="1"/>
  <c r="K3243" i="1"/>
  <c r="B3243" i="1"/>
  <c r="A3243" i="1"/>
  <c r="K3242" i="1"/>
  <c r="B3242" i="1"/>
  <c r="A3242" i="1"/>
  <c r="K3241" i="1"/>
  <c r="B3241" i="1"/>
  <c r="A3241" i="1"/>
  <c r="K3240" i="1"/>
  <c r="B3240" i="1"/>
  <c r="A3240" i="1"/>
  <c r="K3239" i="1"/>
  <c r="B3239" i="1"/>
  <c r="A3239" i="1"/>
  <c r="K3238" i="1"/>
  <c r="B3238" i="1"/>
  <c r="A3238" i="1"/>
  <c r="K3237" i="1"/>
  <c r="B3237" i="1"/>
  <c r="A3237" i="1"/>
  <c r="K3236" i="1"/>
  <c r="B3236" i="1"/>
  <c r="A3236" i="1"/>
  <c r="K3235" i="1"/>
  <c r="B3235" i="1"/>
  <c r="A3235" i="1"/>
  <c r="K3234" i="1"/>
  <c r="B3234" i="1"/>
  <c r="A3234" i="1"/>
  <c r="K3233" i="1"/>
  <c r="B3233" i="1"/>
  <c r="A3233" i="1"/>
  <c r="K3232" i="1"/>
  <c r="B3232" i="1"/>
  <c r="A3232" i="1"/>
  <c r="K3231" i="1"/>
  <c r="B3231" i="1"/>
  <c r="A3231" i="1"/>
  <c r="K3230" i="1"/>
  <c r="B3230" i="1"/>
  <c r="A3230" i="1"/>
  <c r="K3229" i="1"/>
  <c r="B3229" i="1"/>
  <c r="A3229" i="1"/>
  <c r="K3228" i="1"/>
  <c r="B3228" i="1"/>
  <c r="A3228" i="1"/>
  <c r="K3227" i="1"/>
  <c r="B3227" i="1"/>
  <c r="A3227" i="1"/>
  <c r="K3226" i="1"/>
  <c r="B3226" i="1"/>
  <c r="A3226" i="1"/>
  <c r="K3225" i="1"/>
  <c r="B3225" i="1"/>
  <c r="A3225" i="1"/>
  <c r="K3224" i="1"/>
  <c r="B3224" i="1"/>
  <c r="A3224" i="1"/>
  <c r="K3223" i="1"/>
  <c r="B3223" i="1"/>
  <c r="A3223" i="1"/>
  <c r="K3222" i="1"/>
  <c r="B3222" i="1"/>
  <c r="A3222" i="1"/>
  <c r="K3221" i="1"/>
  <c r="B3221" i="1"/>
  <c r="A3221" i="1"/>
  <c r="K3220" i="1"/>
  <c r="B3220" i="1"/>
  <c r="A3220" i="1"/>
  <c r="K3219" i="1"/>
  <c r="B3219" i="1"/>
  <c r="A3219" i="1"/>
  <c r="K3218" i="1"/>
  <c r="B3218" i="1"/>
  <c r="A3218" i="1"/>
  <c r="K3217" i="1"/>
  <c r="B3217" i="1"/>
  <c r="A3217" i="1"/>
  <c r="K3216" i="1"/>
  <c r="B3216" i="1"/>
  <c r="A3216" i="1"/>
  <c r="K3215" i="1"/>
  <c r="B3215" i="1"/>
  <c r="A3215" i="1"/>
  <c r="K3214" i="1"/>
  <c r="B3214" i="1"/>
  <c r="A3214" i="1"/>
  <c r="K3213" i="1"/>
  <c r="B3213" i="1"/>
  <c r="A3213" i="1"/>
  <c r="K3212" i="1"/>
  <c r="B3212" i="1"/>
  <c r="A3212" i="1"/>
  <c r="K3211" i="1"/>
  <c r="B3211" i="1"/>
  <c r="A3211" i="1"/>
  <c r="K3210" i="1"/>
  <c r="B3210" i="1"/>
  <c r="A3210" i="1"/>
  <c r="K3209" i="1"/>
  <c r="B3209" i="1"/>
  <c r="A3209" i="1"/>
  <c r="K3208" i="1"/>
  <c r="B3208" i="1"/>
  <c r="A3208" i="1"/>
  <c r="K3207" i="1"/>
  <c r="B3207" i="1"/>
  <c r="A3207" i="1"/>
  <c r="K3206" i="1"/>
  <c r="B3206" i="1"/>
  <c r="A3206" i="1"/>
  <c r="K3205" i="1"/>
  <c r="B3205" i="1"/>
  <c r="A3205" i="1"/>
  <c r="K3204" i="1"/>
  <c r="B3204" i="1"/>
  <c r="A3204" i="1"/>
  <c r="K3203" i="1"/>
  <c r="B3203" i="1"/>
  <c r="A3203" i="1"/>
  <c r="K3202" i="1"/>
  <c r="B3202" i="1"/>
  <c r="A3202" i="1"/>
  <c r="K3201" i="1"/>
  <c r="B3201" i="1"/>
  <c r="A3201" i="1"/>
  <c r="K3200" i="1"/>
  <c r="B3200" i="1"/>
  <c r="A3200" i="1"/>
  <c r="K3199" i="1"/>
  <c r="B3199" i="1"/>
  <c r="A3199" i="1"/>
  <c r="K3198" i="1"/>
  <c r="B3198" i="1"/>
  <c r="A3198" i="1"/>
  <c r="K3197" i="1"/>
  <c r="B3197" i="1"/>
  <c r="A3197" i="1"/>
  <c r="K3196" i="1"/>
  <c r="B3196" i="1"/>
  <c r="A3196" i="1"/>
  <c r="K3195" i="1"/>
  <c r="B3195" i="1"/>
  <c r="A3195" i="1"/>
  <c r="K3194" i="1"/>
  <c r="B3194" i="1"/>
  <c r="A3194" i="1"/>
  <c r="K3193" i="1"/>
  <c r="B3193" i="1"/>
  <c r="A3193" i="1"/>
  <c r="K3192" i="1"/>
  <c r="B3192" i="1"/>
  <c r="A3192" i="1"/>
  <c r="K3191" i="1"/>
  <c r="B3191" i="1"/>
  <c r="A3191" i="1"/>
  <c r="K3190" i="1"/>
  <c r="B3190" i="1"/>
  <c r="A3190" i="1"/>
  <c r="K3189" i="1"/>
  <c r="B3189" i="1"/>
  <c r="A3189" i="1"/>
  <c r="K3188" i="1"/>
  <c r="B3188" i="1"/>
  <c r="A3188" i="1"/>
  <c r="K3187" i="1"/>
  <c r="B3187" i="1"/>
  <c r="A3187" i="1"/>
  <c r="K3186" i="1"/>
  <c r="B3186" i="1"/>
  <c r="A3186" i="1"/>
  <c r="K3185" i="1"/>
  <c r="B3185" i="1"/>
  <c r="A3185" i="1"/>
  <c r="K3184" i="1"/>
  <c r="B3184" i="1"/>
  <c r="A3184" i="1"/>
  <c r="K3183" i="1"/>
  <c r="B3183" i="1"/>
  <c r="A3183" i="1"/>
  <c r="K3182" i="1"/>
  <c r="B3182" i="1"/>
  <c r="A3182" i="1"/>
  <c r="K3181" i="1"/>
  <c r="B3181" i="1"/>
  <c r="A3181" i="1"/>
  <c r="K3180" i="1"/>
  <c r="B3180" i="1"/>
  <c r="A3180" i="1"/>
  <c r="K3179" i="1"/>
  <c r="B3179" i="1"/>
  <c r="A3179" i="1"/>
  <c r="K3178" i="1"/>
  <c r="B3178" i="1"/>
  <c r="A3178" i="1"/>
  <c r="K3177" i="1"/>
  <c r="B3177" i="1"/>
  <c r="A3177" i="1"/>
  <c r="K3176" i="1"/>
  <c r="B3176" i="1"/>
  <c r="A3176" i="1"/>
  <c r="K3175" i="1"/>
  <c r="B3175" i="1"/>
  <c r="A3175" i="1"/>
  <c r="K3174" i="1"/>
  <c r="B3174" i="1"/>
  <c r="A3174" i="1"/>
  <c r="K3173" i="1"/>
  <c r="B3173" i="1"/>
  <c r="A3173" i="1"/>
  <c r="K3172" i="1"/>
  <c r="B3172" i="1"/>
  <c r="A3172" i="1"/>
  <c r="K3171" i="1"/>
  <c r="B3171" i="1"/>
  <c r="A3171" i="1"/>
  <c r="K3170" i="1"/>
  <c r="B3170" i="1"/>
  <c r="A3170" i="1"/>
  <c r="K3169" i="1"/>
  <c r="B3169" i="1"/>
  <c r="A3169" i="1"/>
  <c r="K3168" i="1"/>
  <c r="B3168" i="1"/>
  <c r="A3168" i="1"/>
  <c r="K3167" i="1"/>
  <c r="B3167" i="1"/>
  <c r="A3167" i="1"/>
  <c r="K3166" i="1"/>
  <c r="B3166" i="1"/>
  <c r="A3166" i="1"/>
  <c r="K3165" i="1"/>
  <c r="B3165" i="1"/>
  <c r="A3165" i="1"/>
  <c r="K3164" i="1"/>
  <c r="B3164" i="1"/>
  <c r="A3164" i="1"/>
  <c r="K3163" i="1"/>
  <c r="B3163" i="1"/>
  <c r="A3163" i="1"/>
  <c r="K3162" i="1"/>
  <c r="B3162" i="1"/>
  <c r="A3162" i="1"/>
  <c r="K3161" i="1"/>
  <c r="B3161" i="1"/>
  <c r="A3161" i="1"/>
  <c r="K3160" i="1"/>
  <c r="B3160" i="1"/>
  <c r="A3160" i="1"/>
  <c r="K3159" i="1"/>
  <c r="B3159" i="1"/>
  <c r="A3159" i="1"/>
  <c r="K3158" i="1"/>
  <c r="B3158" i="1"/>
  <c r="A3158" i="1"/>
  <c r="K3157" i="1"/>
  <c r="B3157" i="1"/>
  <c r="A3157" i="1"/>
  <c r="K3156" i="1"/>
  <c r="B3156" i="1"/>
  <c r="A3156" i="1"/>
  <c r="K3155" i="1"/>
  <c r="B3155" i="1"/>
  <c r="A3155" i="1"/>
  <c r="K3154" i="1"/>
  <c r="B3154" i="1"/>
  <c r="A3154" i="1"/>
  <c r="K3153" i="1"/>
  <c r="B3153" i="1"/>
  <c r="A3153" i="1"/>
  <c r="K3152" i="1"/>
  <c r="B3152" i="1"/>
  <c r="A3152" i="1"/>
  <c r="K3151" i="1"/>
  <c r="B3151" i="1"/>
  <c r="A3151" i="1"/>
  <c r="K3150" i="1"/>
  <c r="B3150" i="1"/>
  <c r="A3150" i="1"/>
  <c r="K3149" i="1"/>
  <c r="B3149" i="1"/>
  <c r="A3149" i="1"/>
  <c r="K3148" i="1"/>
  <c r="B3148" i="1"/>
  <c r="A3148" i="1"/>
  <c r="K3147" i="1"/>
  <c r="B3147" i="1"/>
  <c r="A3147" i="1"/>
  <c r="K3146" i="1"/>
  <c r="B3146" i="1"/>
  <c r="A3146" i="1"/>
  <c r="K3145" i="1"/>
  <c r="B3145" i="1"/>
  <c r="A3145" i="1"/>
  <c r="K3144" i="1"/>
  <c r="B3144" i="1"/>
  <c r="A3144" i="1"/>
  <c r="K3143" i="1"/>
  <c r="B3143" i="1"/>
  <c r="A3143" i="1"/>
  <c r="K3142" i="1"/>
  <c r="B3142" i="1"/>
  <c r="A3142" i="1"/>
  <c r="K3141" i="1"/>
  <c r="B3141" i="1"/>
  <c r="A3141" i="1"/>
  <c r="K3140" i="1"/>
  <c r="B3140" i="1"/>
  <c r="A3140" i="1"/>
  <c r="K3139" i="1"/>
  <c r="B3139" i="1"/>
  <c r="A3139" i="1"/>
  <c r="K3138" i="1"/>
  <c r="B3138" i="1"/>
  <c r="A3138" i="1"/>
  <c r="K3137" i="1"/>
  <c r="B3137" i="1"/>
  <c r="A3137" i="1"/>
  <c r="K3136" i="1"/>
  <c r="B3136" i="1"/>
  <c r="A3136" i="1"/>
  <c r="K3135" i="1"/>
  <c r="B3135" i="1"/>
  <c r="A3135" i="1"/>
  <c r="K3134" i="1"/>
  <c r="B3134" i="1"/>
  <c r="A3134" i="1"/>
  <c r="K3133" i="1"/>
  <c r="B3133" i="1"/>
  <c r="A3133" i="1"/>
  <c r="K3132" i="1"/>
  <c r="B3132" i="1"/>
  <c r="A3132" i="1"/>
  <c r="K3131" i="1"/>
  <c r="B3131" i="1"/>
  <c r="A3131" i="1"/>
  <c r="K3130" i="1"/>
  <c r="B3130" i="1"/>
  <c r="A3130" i="1"/>
  <c r="K3129" i="1"/>
  <c r="B3129" i="1"/>
  <c r="A3129" i="1"/>
  <c r="K3128" i="1"/>
  <c r="B3128" i="1"/>
  <c r="A3128" i="1"/>
  <c r="K3127" i="1"/>
  <c r="B3127" i="1"/>
  <c r="A3127" i="1"/>
  <c r="K3126" i="1"/>
  <c r="B3126" i="1"/>
  <c r="A3126" i="1"/>
  <c r="K3125" i="1"/>
  <c r="B3125" i="1"/>
  <c r="A3125" i="1"/>
  <c r="K3124" i="1"/>
  <c r="B3124" i="1"/>
  <c r="A3124" i="1"/>
  <c r="K3123" i="1"/>
  <c r="B3123" i="1"/>
  <c r="A3123" i="1"/>
  <c r="K3122" i="1"/>
  <c r="B3122" i="1"/>
  <c r="A3122" i="1"/>
  <c r="K3121" i="1"/>
  <c r="B3121" i="1"/>
  <c r="A3121" i="1"/>
  <c r="K3120" i="1"/>
  <c r="B3120" i="1"/>
  <c r="A3120" i="1"/>
  <c r="K3119" i="1"/>
  <c r="B3119" i="1"/>
  <c r="A3119" i="1"/>
  <c r="K3118" i="1"/>
  <c r="B3118" i="1"/>
  <c r="A3118" i="1"/>
  <c r="K3117" i="1"/>
  <c r="B3117" i="1"/>
  <c r="A3117" i="1"/>
  <c r="K3116" i="1"/>
  <c r="B3116" i="1"/>
  <c r="A3116" i="1"/>
  <c r="K3115" i="1"/>
  <c r="B3115" i="1"/>
  <c r="A3115" i="1"/>
  <c r="K3114" i="1"/>
  <c r="B3114" i="1"/>
  <c r="A3114" i="1"/>
  <c r="K3113" i="1"/>
  <c r="B3113" i="1"/>
  <c r="A3113" i="1"/>
  <c r="K3112" i="1"/>
  <c r="B3112" i="1"/>
  <c r="A3112" i="1"/>
  <c r="K3111" i="1"/>
  <c r="B3111" i="1"/>
  <c r="A3111" i="1"/>
  <c r="K3110" i="1"/>
  <c r="B3110" i="1"/>
  <c r="A3110" i="1"/>
  <c r="K3109" i="1"/>
  <c r="B3109" i="1"/>
  <c r="A3109" i="1"/>
  <c r="K3108" i="1"/>
  <c r="B3108" i="1"/>
  <c r="A3108" i="1"/>
  <c r="K3107" i="1"/>
  <c r="B3107" i="1"/>
  <c r="A3107" i="1"/>
  <c r="K3106" i="1"/>
  <c r="B3106" i="1"/>
  <c r="A3106" i="1"/>
  <c r="K3105" i="1"/>
  <c r="B3105" i="1"/>
  <c r="A3105" i="1"/>
  <c r="K3104" i="1"/>
  <c r="B3104" i="1"/>
  <c r="A3104" i="1"/>
  <c r="K3103" i="1"/>
  <c r="B3103" i="1"/>
  <c r="A3103" i="1"/>
  <c r="K3102" i="1"/>
  <c r="B3102" i="1"/>
  <c r="A3102" i="1"/>
  <c r="K3101" i="1"/>
  <c r="B3101" i="1"/>
  <c r="A3101" i="1"/>
  <c r="K3100" i="1"/>
  <c r="B3100" i="1"/>
  <c r="A3100" i="1"/>
  <c r="K3099" i="1"/>
  <c r="B3099" i="1"/>
  <c r="A3099" i="1"/>
  <c r="K3098" i="1"/>
  <c r="B3098" i="1"/>
  <c r="A3098" i="1"/>
  <c r="K3097" i="1"/>
  <c r="B3097" i="1"/>
  <c r="A3097" i="1"/>
  <c r="K3096" i="1"/>
  <c r="B3096" i="1"/>
  <c r="A3096" i="1"/>
  <c r="K3095" i="1"/>
  <c r="B3095" i="1"/>
  <c r="A3095" i="1"/>
  <c r="K3094" i="1"/>
  <c r="B3094" i="1"/>
  <c r="A3094" i="1"/>
  <c r="K3093" i="1"/>
  <c r="B3093" i="1"/>
  <c r="A3093" i="1"/>
  <c r="K3092" i="1"/>
  <c r="B3092" i="1"/>
  <c r="A3092" i="1"/>
  <c r="K3091" i="1"/>
  <c r="B3091" i="1"/>
  <c r="A3091" i="1"/>
  <c r="K3090" i="1"/>
  <c r="B3090" i="1"/>
  <c r="A3090" i="1"/>
  <c r="K3089" i="1"/>
  <c r="B3089" i="1"/>
  <c r="A3089" i="1"/>
  <c r="K3088" i="1"/>
  <c r="B3088" i="1"/>
  <c r="A3088" i="1"/>
  <c r="K3087" i="1"/>
  <c r="B3087" i="1"/>
  <c r="A3087" i="1"/>
  <c r="K3086" i="1"/>
  <c r="B3086" i="1"/>
  <c r="A3086" i="1"/>
  <c r="K3085" i="1"/>
  <c r="B3085" i="1"/>
  <c r="A3085" i="1"/>
  <c r="K3084" i="1"/>
  <c r="B3084" i="1"/>
  <c r="A3084" i="1"/>
  <c r="K3083" i="1"/>
  <c r="B3083" i="1"/>
  <c r="A3083" i="1"/>
  <c r="K3082" i="1"/>
  <c r="B3082" i="1"/>
  <c r="A3082" i="1"/>
  <c r="K3081" i="1"/>
  <c r="B3081" i="1"/>
  <c r="A3081" i="1"/>
  <c r="K3080" i="1"/>
  <c r="B3080" i="1"/>
  <c r="A3080" i="1"/>
  <c r="K3079" i="1"/>
  <c r="B3079" i="1"/>
  <c r="A3079" i="1"/>
  <c r="K3078" i="1"/>
  <c r="B3078" i="1"/>
  <c r="A3078" i="1"/>
  <c r="K3077" i="1"/>
  <c r="B3077" i="1"/>
  <c r="A3077" i="1"/>
  <c r="K3076" i="1"/>
  <c r="B3076" i="1"/>
  <c r="A3076" i="1"/>
  <c r="K3075" i="1"/>
  <c r="B3075" i="1"/>
  <c r="A3075" i="1"/>
  <c r="K3074" i="1"/>
  <c r="B3074" i="1"/>
  <c r="A3074" i="1"/>
  <c r="K3073" i="1"/>
  <c r="B3073" i="1"/>
  <c r="A3073" i="1"/>
  <c r="K3072" i="1"/>
  <c r="B3072" i="1"/>
  <c r="A3072" i="1"/>
  <c r="K3071" i="1"/>
  <c r="B3071" i="1"/>
  <c r="A3071" i="1"/>
  <c r="K3070" i="1"/>
  <c r="B3070" i="1"/>
  <c r="A3070" i="1"/>
  <c r="K3069" i="1"/>
  <c r="B3069" i="1"/>
  <c r="A3069" i="1"/>
  <c r="K3068" i="1"/>
  <c r="B3068" i="1"/>
  <c r="A3068" i="1"/>
  <c r="K3067" i="1"/>
  <c r="B3067" i="1"/>
  <c r="A3067" i="1"/>
  <c r="K3066" i="1"/>
  <c r="B3066" i="1"/>
  <c r="A3066" i="1"/>
  <c r="K3065" i="1"/>
  <c r="B3065" i="1"/>
  <c r="A3065" i="1"/>
  <c r="K3064" i="1"/>
  <c r="B3064" i="1"/>
  <c r="A3064" i="1"/>
  <c r="K3063" i="1"/>
  <c r="B3063" i="1"/>
  <c r="A3063" i="1"/>
  <c r="K3062" i="1"/>
  <c r="B3062" i="1"/>
  <c r="A3062" i="1"/>
  <c r="K3061" i="1"/>
  <c r="B3061" i="1"/>
  <c r="A3061" i="1"/>
  <c r="K3060" i="1"/>
  <c r="B3060" i="1"/>
  <c r="A3060" i="1"/>
  <c r="K3059" i="1"/>
  <c r="B3059" i="1"/>
  <c r="A3059" i="1"/>
  <c r="K3058" i="1"/>
  <c r="B3058" i="1"/>
  <c r="A3058" i="1"/>
  <c r="K3057" i="1"/>
  <c r="B3057" i="1"/>
  <c r="A3057" i="1"/>
  <c r="K3056" i="1"/>
  <c r="B3056" i="1"/>
  <c r="A3056" i="1"/>
  <c r="K3055" i="1"/>
  <c r="B3055" i="1"/>
  <c r="A3055" i="1"/>
  <c r="K3054" i="1"/>
  <c r="B3054" i="1"/>
  <c r="A3054" i="1"/>
  <c r="K3053" i="1"/>
  <c r="B3053" i="1"/>
  <c r="A3053" i="1"/>
  <c r="K3052" i="1"/>
  <c r="B3052" i="1"/>
  <c r="A3052" i="1"/>
  <c r="K3051" i="1"/>
  <c r="B3051" i="1"/>
  <c r="A3051" i="1"/>
  <c r="K3050" i="1"/>
  <c r="B3050" i="1"/>
  <c r="A3050" i="1"/>
  <c r="K3049" i="1"/>
  <c r="B3049" i="1"/>
  <c r="A3049" i="1"/>
  <c r="K3048" i="1"/>
  <c r="B3048" i="1"/>
  <c r="A3048" i="1"/>
  <c r="K3047" i="1"/>
  <c r="B3047" i="1"/>
  <c r="A3047" i="1"/>
  <c r="K3046" i="1"/>
  <c r="B3046" i="1"/>
  <c r="A3046" i="1"/>
  <c r="K3045" i="1"/>
  <c r="B3045" i="1"/>
  <c r="A3045" i="1"/>
  <c r="K3044" i="1"/>
  <c r="B3044" i="1"/>
  <c r="A3044" i="1"/>
  <c r="K3043" i="1"/>
  <c r="B3043" i="1"/>
  <c r="A3043" i="1"/>
  <c r="K3042" i="1"/>
  <c r="B3042" i="1"/>
  <c r="A3042" i="1"/>
  <c r="K3041" i="1"/>
  <c r="B3041" i="1"/>
  <c r="A3041" i="1"/>
  <c r="K3040" i="1"/>
  <c r="B3040" i="1"/>
  <c r="A3040" i="1"/>
  <c r="K3039" i="1"/>
  <c r="B3039" i="1"/>
  <c r="A3039" i="1"/>
  <c r="K3038" i="1"/>
  <c r="B3038" i="1"/>
  <c r="A3038" i="1"/>
  <c r="K3037" i="1"/>
  <c r="B3037" i="1"/>
  <c r="A3037" i="1"/>
  <c r="K3036" i="1"/>
  <c r="B3036" i="1"/>
  <c r="A3036" i="1"/>
  <c r="K3035" i="1"/>
  <c r="B3035" i="1"/>
  <c r="A3035" i="1"/>
  <c r="K3034" i="1"/>
  <c r="B3034" i="1"/>
  <c r="A3034" i="1"/>
  <c r="K3033" i="1"/>
  <c r="B3033" i="1"/>
  <c r="A3033" i="1"/>
  <c r="K3032" i="1"/>
  <c r="B3032" i="1"/>
  <c r="A3032" i="1"/>
  <c r="K3031" i="1"/>
  <c r="B3031" i="1"/>
  <c r="A3031" i="1"/>
  <c r="K3030" i="1"/>
  <c r="B3030" i="1"/>
  <c r="A3030" i="1"/>
  <c r="K3029" i="1"/>
  <c r="B3029" i="1"/>
  <c r="A3029" i="1"/>
  <c r="K3028" i="1"/>
  <c r="B3028" i="1"/>
  <c r="A3028" i="1"/>
  <c r="K3027" i="1"/>
  <c r="B3027" i="1"/>
  <c r="A3027" i="1"/>
  <c r="K3026" i="1"/>
  <c r="B3026" i="1"/>
  <c r="A3026" i="1"/>
  <c r="K3025" i="1"/>
  <c r="B3025" i="1"/>
  <c r="A3025" i="1"/>
  <c r="K3024" i="1"/>
  <c r="B3024" i="1"/>
  <c r="A3024" i="1"/>
  <c r="K3023" i="1"/>
  <c r="B3023" i="1"/>
  <c r="A3023" i="1"/>
  <c r="K3022" i="1"/>
  <c r="B3022" i="1"/>
  <c r="A3022" i="1"/>
  <c r="K3021" i="1"/>
  <c r="B3021" i="1"/>
  <c r="A3021" i="1"/>
  <c r="K3020" i="1"/>
  <c r="B3020" i="1"/>
  <c r="A3020" i="1"/>
  <c r="K3019" i="1"/>
  <c r="B3019" i="1"/>
  <c r="A3019" i="1"/>
  <c r="K3018" i="1"/>
  <c r="B3018" i="1"/>
  <c r="A3018" i="1"/>
  <c r="K3017" i="1"/>
  <c r="B3017" i="1"/>
  <c r="A3017" i="1"/>
  <c r="K3016" i="1"/>
  <c r="B3016" i="1"/>
  <c r="A3016" i="1"/>
  <c r="K3015" i="1"/>
  <c r="B3015" i="1"/>
  <c r="A3015" i="1"/>
  <c r="K3014" i="1"/>
  <c r="B3014" i="1"/>
  <c r="A3014" i="1"/>
  <c r="K3013" i="1"/>
  <c r="B3013" i="1"/>
  <c r="A3013" i="1"/>
  <c r="K3012" i="1"/>
  <c r="B3012" i="1"/>
  <c r="A3012" i="1"/>
  <c r="K3011" i="1"/>
  <c r="B3011" i="1"/>
  <c r="A3011" i="1"/>
  <c r="K3010" i="1"/>
  <c r="B3010" i="1"/>
  <c r="A3010" i="1"/>
  <c r="K3009" i="1"/>
  <c r="B3009" i="1"/>
  <c r="A3009" i="1"/>
  <c r="K3008" i="1"/>
  <c r="B3008" i="1"/>
  <c r="A3008" i="1"/>
  <c r="K3007" i="1"/>
  <c r="B3007" i="1"/>
  <c r="A3007" i="1"/>
  <c r="K3006" i="1"/>
  <c r="B3006" i="1"/>
  <c r="A3006" i="1"/>
  <c r="K3005" i="1"/>
  <c r="B3005" i="1"/>
  <c r="A3005" i="1"/>
  <c r="K3004" i="1"/>
  <c r="B3004" i="1"/>
  <c r="A3004" i="1"/>
  <c r="K3003" i="1"/>
  <c r="B3003" i="1"/>
  <c r="A3003" i="1"/>
  <c r="K3002" i="1"/>
  <c r="B3002" i="1"/>
  <c r="A3002" i="1"/>
  <c r="K3001" i="1"/>
  <c r="B3001" i="1"/>
  <c r="A3001" i="1"/>
  <c r="K3000" i="1"/>
  <c r="B3000" i="1"/>
  <c r="A3000" i="1"/>
  <c r="K2999" i="1"/>
  <c r="B2999" i="1"/>
  <c r="A2999" i="1"/>
  <c r="K2998" i="1"/>
  <c r="B2998" i="1"/>
  <c r="A2998" i="1"/>
  <c r="K2997" i="1"/>
  <c r="B2997" i="1"/>
  <c r="A2997" i="1"/>
  <c r="K2996" i="1"/>
  <c r="B2996" i="1"/>
  <c r="A2996" i="1"/>
  <c r="K2995" i="1"/>
  <c r="B2995" i="1"/>
  <c r="A2995" i="1"/>
  <c r="K2994" i="1"/>
  <c r="B2994" i="1"/>
  <c r="A2994" i="1"/>
  <c r="K2993" i="1"/>
  <c r="B2993" i="1"/>
  <c r="A2993" i="1"/>
  <c r="K2992" i="1"/>
  <c r="B2992" i="1"/>
  <c r="A2992" i="1"/>
  <c r="K2991" i="1"/>
  <c r="B2991" i="1"/>
  <c r="A2991" i="1"/>
  <c r="K2990" i="1"/>
  <c r="B2990" i="1"/>
  <c r="A2990" i="1"/>
  <c r="K2989" i="1"/>
  <c r="B2989" i="1"/>
  <c r="A2989" i="1"/>
  <c r="K2988" i="1"/>
  <c r="B2988" i="1"/>
  <c r="A2988" i="1"/>
  <c r="K2987" i="1"/>
  <c r="B2987" i="1"/>
  <c r="A2987" i="1"/>
  <c r="K2986" i="1"/>
  <c r="B2986" i="1"/>
  <c r="A2986" i="1"/>
  <c r="K2985" i="1"/>
  <c r="B2985" i="1"/>
  <c r="A2985" i="1"/>
  <c r="K2984" i="1"/>
  <c r="B2984" i="1"/>
  <c r="A2984" i="1"/>
  <c r="K2983" i="1"/>
  <c r="B2983" i="1"/>
  <c r="A2983" i="1"/>
  <c r="K2982" i="1"/>
  <c r="B2982" i="1"/>
  <c r="A2982" i="1"/>
  <c r="K2981" i="1"/>
  <c r="B2981" i="1"/>
  <c r="A2981" i="1"/>
  <c r="K2980" i="1"/>
  <c r="B2980" i="1"/>
  <c r="A2980" i="1"/>
  <c r="K2979" i="1"/>
  <c r="B2979" i="1"/>
  <c r="A2979" i="1"/>
  <c r="K2978" i="1"/>
  <c r="B2978" i="1"/>
  <c r="A2978" i="1"/>
  <c r="K2977" i="1"/>
  <c r="B2977" i="1"/>
  <c r="A2977" i="1"/>
  <c r="K2976" i="1"/>
  <c r="B2976" i="1"/>
  <c r="A2976" i="1"/>
  <c r="K2975" i="1"/>
  <c r="B2975" i="1"/>
  <c r="A2975" i="1"/>
  <c r="K2974" i="1"/>
  <c r="B2974" i="1"/>
  <c r="A2974" i="1"/>
  <c r="K2973" i="1"/>
  <c r="B2973" i="1"/>
  <c r="A2973" i="1"/>
  <c r="K2972" i="1"/>
  <c r="B2972" i="1"/>
  <c r="A2972" i="1"/>
  <c r="K2971" i="1"/>
  <c r="B2971" i="1"/>
  <c r="A2971" i="1"/>
  <c r="K2970" i="1"/>
  <c r="B2970" i="1"/>
  <c r="A2970" i="1"/>
  <c r="K2969" i="1"/>
  <c r="B2969" i="1"/>
  <c r="A2969" i="1"/>
  <c r="K2968" i="1"/>
  <c r="B2968" i="1"/>
  <c r="A2968" i="1"/>
  <c r="K2967" i="1"/>
  <c r="B2967" i="1"/>
  <c r="A2967" i="1"/>
  <c r="K2966" i="1"/>
  <c r="B2966" i="1"/>
  <c r="A2966" i="1"/>
  <c r="K2965" i="1"/>
  <c r="B2965" i="1"/>
  <c r="A2965" i="1"/>
  <c r="K2964" i="1"/>
  <c r="B2964" i="1"/>
  <c r="A2964" i="1"/>
  <c r="K2963" i="1"/>
  <c r="B2963" i="1"/>
  <c r="A2963" i="1"/>
  <c r="K2962" i="1"/>
  <c r="B2962" i="1"/>
  <c r="A2962" i="1"/>
  <c r="K2961" i="1"/>
  <c r="B2961" i="1"/>
  <c r="A2961" i="1"/>
  <c r="K2960" i="1"/>
  <c r="B2960" i="1"/>
  <c r="A2960" i="1"/>
  <c r="K2959" i="1"/>
  <c r="B2959" i="1"/>
  <c r="A2959" i="1"/>
  <c r="K2958" i="1"/>
  <c r="B2958" i="1"/>
  <c r="A2958" i="1"/>
  <c r="K2957" i="1"/>
  <c r="B2957" i="1"/>
  <c r="A2957" i="1"/>
  <c r="K2956" i="1"/>
  <c r="B2956" i="1"/>
  <c r="A2956" i="1"/>
  <c r="K2955" i="1"/>
  <c r="B2955" i="1"/>
  <c r="A2955" i="1"/>
  <c r="K2954" i="1"/>
  <c r="B2954" i="1"/>
  <c r="A2954" i="1"/>
  <c r="K2953" i="1"/>
  <c r="B2953" i="1"/>
  <c r="A2953" i="1"/>
  <c r="K2952" i="1"/>
  <c r="B2952" i="1"/>
  <c r="A2952" i="1"/>
  <c r="K2951" i="1"/>
  <c r="B2951" i="1"/>
  <c r="A2951" i="1"/>
  <c r="K2950" i="1"/>
  <c r="B2950" i="1"/>
  <c r="A2950" i="1"/>
  <c r="K2949" i="1"/>
  <c r="B2949" i="1"/>
  <c r="A2949" i="1"/>
  <c r="K2948" i="1"/>
  <c r="B2948" i="1"/>
  <c r="A2948" i="1"/>
  <c r="K2947" i="1"/>
  <c r="B2947" i="1"/>
  <c r="A2947" i="1"/>
  <c r="K2946" i="1"/>
  <c r="B2946" i="1"/>
  <c r="A2946" i="1"/>
  <c r="K2945" i="1"/>
  <c r="B2945" i="1"/>
  <c r="A2945" i="1"/>
  <c r="K2944" i="1"/>
  <c r="B2944" i="1"/>
  <c r="A2944" i="1"/>
  <c r="K2943" i="1"/>
  <c r="B2943" i="1"/>
  <c r="A2943" i="1"/>
  <c r="K2942" i="1"/>
  <c r="B2942" i="1"/>
  <c r="A2942" i="1"/>
  <c r="K2941" i="1"/>
  <c r="B2941" i="1"/>
  <c r="A2941" i="1"/>
  <c r="K2940" i="1"/>
  <c r="B2940" i="1"/>
  <c r="A2940" i="1"/>
  <c r="K2939" i="1"/>
  <c r="B2939" i="1"/>
  <c r="A2939" i="1"/>
  <c r="K2938" i="1"/>
  <c r="B2938" i="1"/>
  <c r="A2938" i="1"/>
  <c r="K2937" i="1"/>
  <c r="B2937" i="1"/>
  <c r="A2937" i="1"/>
  <c r="K2936" i="1"/>
  <c r="B2936" i="1"/>
  <c r="A2936" i="1"/>
  <c r="K2935" i="1"/>
  <c r="B2935" i="1"/>
  <c r="A2935" i="1"/>
  <c r="K2934" i="1"/>
  <c r="B2934" i="1"/>
  <c r="A2934" i="1"/>
  <c r="K2933" i="1"/>
  <c r="B2933" i="1"/>
  <c r="A2933" i="1"/>
  <c r="K2932" i="1"/>
  <c r="B2932" i="1"/>
  <c r="A2932" i="1"/>
  <c r="K2931" i="1"/>
  <c r="B2931" i="1"/>
  <c r="A2931" i="1"/>
  <c r="K2930" i="1"/>
  <c r="B2930" i="1"/>
  <c r="A2930" i="1"/>
  <c r="K2929" i="1"/>
  <c r="B2929" i="1"/>
  <c r="A2929" i="1"/>
  <c r="K2928" i="1"/>
  <c r="B2928" i="1"/>
  <c r="A2928" i="1"/>
  <c r="K2927" i="1"/>
  <c r="B2927" i="1"/>
  <c r="A2927" i="1"/>
  <c r="K2926" i="1"/>
  <c r="B2926" i="1"/>
  <c r="A2926" i="1"/>
  <c r="K2925" i="1"/>
  <c r="B2925" i="1"/>
  <c r="A2925" i="1"/>
  <c r="K2924" i="1"/>
  <c r="B2924" i="1"/>
  <c r="A2924" i="1"/>
  <c r="K2923" i="1"/>
  <c r="B2923" i="1"/>
  <c r="A2923" i="1"/>
  <c r="K2922" i="1"/>
  <c r="B2922" i="1"/>
  <c r="A2922" i="1"/>
  <c r="K2921" i="1"/>
  <c r="B2921" i="1"/>
  <c r="A2921" i="1"/>
  <c r="K2920" i="1"/>
  <c r="B2920" i="1"/>
  <c r="A2920" i="1"/>
  <c r="K2919" i="1"/>
  <c r="B2919" i="1"/>
  <c r="A2919" i="1"/>
  <c r="K2918" i="1"/>
  <c r="B2918" i="1"/>
  <c r="A2918" i="1"/>
  <c r="K2917" i="1"/>
  <c r="B2917" i="1"/>
  <c r="A2917" i="1"/>
  <c r="K2916" i="1"/>
  <c r="B2916" i="1"/>
  <c r="A2916" i="1"/>
  <c r="K2915" i="1"/>
  <c r="B2915" i="1"/>
  <c r="A2915" i="1"/>
  <c r="K2914" i="1"/>
  <c r="B2914" i="1"/>
  <c r="A2914" i="1"/>
  <c r="K2913" i="1"/>
  <c r="B2913" i="1"/>
  <c r="A2913" i="1"/>
  <c r="K2912" i="1"/>
  <c r="B2912" i="1"/>
  <c r="A2912" i="1"/>
  <c r="K2911" i="1"/>
  <c r="B2911" i="1"/>
  <c r="A2911" i="1"/>
  <c r="K2910" i="1"/>
  <c r="B2910" i="1"/>
  <c r="A2910" i="1"/>
  <c r="K2909" i="1"/>
  <c r="B2909" i="1"/>
  <c r="A2909" i="1"/>
  <c r="K2908" i="1"/>
  <c r="B2908" i="1"/>
  <c r="A2908" i="1"/>
  <c r="K2907" i="1"/>
  <c r="B2907" i="1"/>
  <c r="A2907" i="1"/>
  <c r="K2906" i="1"/>
  <c r="B2906" i="1"/>
  <c r="A2906" i="1"/>
  <c r="K2905" i="1"/>
  <c r="B2905" i="1"/>
  <c r="A2905" i="1"/>
  <c r="K2904" i="1"/>
  <c r="B2904" i="1"/>
  <c r="A2904" i="1"/>
  <c r="K2903" i="1"/>
  <c r="B2903" i="1"/>
  <c r="A2903" i="1"/>
  <c r="K2902" i="1"/>
  <c r="B2902" i="1"/>
  <c r="A2902" i="1"/>
  <c r="K2901" i="1"/>
  <c r="B2901" i="1"/>
  <c r="A2901" i="1"/>
  <c r="K2900" i="1"/>
  <c r="B2900" i="1"/>
  <c r="A2900" i="1"/>
  <c r="K2899" i="1"/>
  <c r="B2899" i="1"/>
  <c r="A2899" i="1"/>
  <c r="K2898" i="1"/>
  <c r="B2898" i="1"/>
  <c r="A2898" i="1"/>
  <c r="K2897" i="1"/>
  <c r="B2897" i="1"/>
  <c r="A2897" i="1"/>
  <c r="K2896" i="1"/>
  <c r="B2896" i="1"/>
  <c r="A2896" i="1"/>
  <c r="K2895" i="1"/>
  <c r="B2895" i="1"/>
  <c r="A2895" i="1"/>
  <c r="K2894" i="1"/>
  <c r="B2894" i="1"/>
  <c r="A2894" i="1"/>
  <c r="K2893" i="1"/>
  <c r="B2893" i="1"/>
  <c r="A2893" i="1"/>
  <c r="K2892" i="1"/>
  <c r="B2892" i="1"/>
  <c r="A2892" i="1"/>
  <c r="K2891" i="1"/>
  <c r="B2891" i="1"/>
  <c r="A2891" i="1"/>
  <c r="K2890" i="1"/>
  <c r="B2890" i="1"/>
  <c r="A2890" i="1"/>
  <c r="K2889" i="1"/>
  <c r="B2889" i="1"/>
  <c r="A2889" i="1"/>
  <c r="K2888" i="1"/>
  <c r="B2888" i="1"/>
  <c r="A2888" i="1"/>
  <c r="K2887" i="1"/>
  <c r="B2887" i="1"/>
  <c r="A2887" i="1"/>
  <c r="K2886" i="1"/>
  <c r="B2886" i="1"/>
  <c r="A2886" i="1"/>
  <c r="K2885" i="1"/>
  <c r="B2885" i="1"/>
  <c r="A2885" i="1"/>
  <c r="K2884" i="1"/>
  <c r="B2884" i="1"/>
  <c r="A2884" i="1"/>
  <c r="K2883" i="1"/>
  <c r="B2883" i="1"/>
  <c r="A2883" i="1"/>
  <c r="K2882" i="1"/>
  <c r="B2882" i="1"/>
  <c r="A2882" i="1"/>
  <c r="K2881" i="1"/>
  <c r="B2881" i="1"/>
  <c r="A2881" i="1"/>
  <c r="K2880" i="1"/>
  <c r="B2880" i="1"/>
  <c r="A2880" i="1"/>
  <c r="K2879" i="1"/>
  <c r="B2879" i="1"/>
  <c r="A2879" i="1"/>
  <c r="K2878" i="1"/>
  <c r="B2878" i="1"/>
  <c r="A2878" i="1"/>
  <c r="K2877" i="1"/>
  <c r="B2877" i="1"/>
  <c r="A2877" i="1"/>
  <c r="K2876" i="1"/>
  <c r="B2876" i="1"/>
  <c r="A2876" i="1"/>
  <c r="K2875" i="1"/>
  <c r="B2875" i="1"/>
  <c r="A2875" i="1"/>
  <c r="K2874" i="1"/>
  <c r="B2874" i="1"/>
  <c r="A2874" i="1"/>
  <c r="K2873" i="1"/>
  <c r="B2873" i="1"/>
  <c r="A2873" i="1"/>
  <c r="K2872" i="1"/>
  <c r="B2872" i="1"/>
  <c r="A2872" i="1"/>
  <c r="K2871" i="1"/>
  <c r="B2871" i="1"/>
  <c r="A2871" i="1"/>
  <c r="K2870" i="1"/>
  <c r="B2870" i="1"/>
  <c r="A2870" i="1"/>
  <c r="K2869" i="1"/>
  <c r="B2869" i="1"/>
  <c r="A2869" i="1"/>
  <c r="K2868" i="1"/>
  <c r="B2868" i="1"/>
  <c r="A2868" i="1"/>
  <c r="K2867" i="1"/>
  <c r="B2867" i="1"/>
  <c r="A2867" i="1"/>
  <c r="K2866" i="1"/>
  <c r="B2866" i="1"/>
  <c r="A2866" i="1"/>
  <c r="K2865" i="1"/>
  <c r="B2865" i="1"/>
  <c r="A2865" i="1"/>
  <c r="K2864" i="1"/>
  <c r="B2864" i="1"/>
  <c r="A2864" i="1"/>
  <c r="K2863" i="1"/>
  <c r="B2863" i="1"/>
  <c r="A2863" i="1"/>
  <c r="K2862" i="1"/>
  <c r="B2862" i="1"/>
  <c r="A2862" i="1"/>
  <c r="K2861" i="1"/>
  <c r="B2861" i="1"/>
  <c r="A2861" i="1"/>
  <c r="K2860" i="1"/>
  <c r="B2860" i="1"/>
  <c r="A2860" i="1"/>
  <c r="K2859" i="1"/>
  <c r="B2859" i="1"/>
  <c r="A2859" i="1"/>
  <c r="K2858" i="1"/>
  <c r="B2858" i="1"/>
  <c r="A2858" i="1"/>
  <c r="K2857" i="1"/>
  <c r="B2857" i="1"/>
  <c r="A2857" i="1"/>
  <c r="K2856" i="1"/>
  <c r="B2856" i="1"/>
  <c r="A2856" i="1"/>
  <c r="K2855" i="1"/>
  <c r="B2855" i="1"/>
  <c r="A2855" i="1"/>
  <c r="K2854" i="1"/>
  <c r="B2854" i="1"/>
  <c r="A2854" i="1"/>
  <c r="K2853" i="1"/>
  <c r="B2853" i="1"/>
  <c r="A2853" i="1"/>
  <c r="K2852" i="1"/>
  <c r="B2852" i="1"/>
  <c r="A2852" i="1"/>
  <c r="K2851" i="1"/>
  <c r="B2851" i="1"/>
  <c r="A2851" i="1"/>
  <c r="K2850" i="1"/>
  <c r="B2850" i="1"/>
  <c r="A2850" i="1"/>
  <c r="K2849" i="1"/>
  <c r="B2849" i="1"/>
  <c r="A2849" i="1"/>
  <c r="K2848" i="1"/>
  <c r="B2848" i="1"/>
  <c r="A2848" i="1"/>
  <c r="K2847" i="1"/>
  <c r="B2847" i="1"/>
  <c r="A2847" i="1"/>
  <c r="K2846" i="1"/>
  <c r="B2846" i="1"/>
  <c r="A2846" i="1"/>
  <c r="K2845" i="1"/>
  <c r="B2845" i="1"/>
  <c r="A2845" i="1"/>
  <c r="K2844" i="1"/>
  <c r="B2844" i="1"/>
  <c r="A2844" i="1"/>
  <c r="K2843" i="1"/>
  <c r="B2843" i="1"/>
  <c r="A2843" i="1"/>
  <c r="K2842" i="1"/>
  <c r="B2842" i="1"/>
  <c r="A2842" i="1"/>
  <c r="K2841" i="1"/>
  <c r="B2841" i="1"/>
  <c r="A2841" i="1"/>
  <c r="K2840" i="1"/>
  <c r="B2840" i="1"/>
  <c r="A2840" i="1"/>
  <c r="K2839" i="1"/>
  <c r="B2839" i="1"/>
  <c r="A2839" i="1"/>
  <c r="K2838" i="1"/>
  <c r="B2838" i="1"/>
  <c r="A2838" i="1"/>
  <c r="K2837" i="1"/>
  <c r="B2837" i="1"/>
  <c r="A2837" i="1"/>
  <c r="K2836" i="1"/>
  <c r="B2836" i="1"/>
  <c r="A2836" i="1"/>
  <c r="K2835" i="1"/>
  <c r="B2835" i="1"/>
  <c r="A2835" i="1"/>
  <c r="K2834" i="1"/>
  <c r="B2834" i="1"/>
  <c r="A2834" i="1"/>
  <c r="K2833" i="1"/>
  <c r="B2833" i="1"/>
  <c r="A2833" i="1"/>
  <c r="K2832" i="1"/>
  <c r="B2832" i="1"/>
  <c r="A2832" i="1"/>
  <c r="K2831" i="1"/>
  <c r="B2831" i="1"/>
  <c r="A2831" i="1"/>
  <c r="K2830" i="1"/>
  <c r="B2830" i="1"/>
  <c r="A2830" i="1"/>
  <c r="K2829" i="1"/>
  <c r="B2829" i="1"/>
  <c r="A2829" i="1"/>
  <c r="K2828" i="1"/>
  <c r="B2828" i="1"/>
  <c r="A2828" i="1"/>
  <c r="K2827" i="1"/>
  <c r="B2827" i="1"/>
  <c r="A2827" i="1"/>
  <c r="K2826" i="1"/>
  <c r="B2826" i="1"/>
  <c r="A2826" i="1"/>
  <c r="K2825" i="1"/>
  <c r="B2825" i="1"/>
  <c r="A2825" i="1"/>
  <c r="K2824" i="1"/>
  <c r="B2824" i="1"/>
  <c r="A2824" i="1"/>
  <c r="K2823" i="1"/>
  <c r="B2823" i="1"/>
  <c r="A2823" i="1"/>
  <c r="K2822" i="1"/>
  <c r="B2822" i="1"/>
  <c r="A2822" i="1"/>
  <c r="K2821" i="1"/>
  <c r="B2821" i="1"/>
  <c r="A2821" i="1"/>
  <c r="K2820" i="1"/>
  <c r="B2820" i="1"/>
  <c r="A2820" i="1"/>
  <c r="K2819" i="1"/>
  <c r="B2819" i="1"/>
  <c r="A2819" i="1"/>
  <c r="K2818" i="1"/>
  <c r="B2818" i="1"/>
  <c r="A2818" i="1"/>
  <c r="K2817" i="1"/>
  <c r="B2817" i="1"/>
  <c r="A2817" i="1"/>
  <c r="K2816" i="1"/>
  <c r="B2816" i="1"/>
  <c r="A2816" i="1"/>
  <c r="K2815" i="1"/>
  <c r="B2815" i="1"/>
  <c r="A2815" i="1"/>
  <c r="K2814" i="1"/>
  <c r="B2814" i="1"/>
  <c r="A2814" i="1"/>
  <c r="K2813" i="1"/>
  <c r="B2813" i="1"/>
  <c r="A2813" i="1"/>
  <c r="K2812" i="1"/>
  <c r="B2812" i="1"/>
  <c r="A2812" i="1"/>
  <c r="K2811" i="1"/>
  <c r="B2811" i="1"/>
  <c r="A2811" i="1"/>
  <c r="K2810" i="1"/>
  <c r="B2810" i="1"/>
  <c r="A2810" i="1"/>
  <c r="K2809" i="1"/>
  <c r="B2809" i="1"/>
  <c r="A2809" i="1"/>
  <c r="K2808" i="1"/>
  <c r="B2808" i="1"/>
  <c r="A2808" i="1"/>
  <c r="K2807" i="1"/>
  <c r="B2807" i="1"/>
  <c r="A2807" i="1"/>
  <c r="K2806" i="1"/>
  <c r="B2806" i="1"/>
  <c r="A2806" i="1"/>
  <c r="K2805" i="1"/>
  <c r="B2805" i="1"/>
  <c r="A2805" i="1"/>
  <c r="K2804" i="1"/>
  <c r="B2804" i="1"/>
  <c r="A2804" i="1"/>
  <c r="K2803" i="1"/>
  <c r="B2803" i="1"/>
  <c r="A2803" i="1"/>
  <c r="K2802" i="1"/>
  <c r="B2802" i="1"/>
  <c r="A2802" i="1"/>
  <c r="K2801" i="1"/>
  <c r="B2801" i="1"/>
  <c r="A2801" i="1"/>
  <c r="K2800" i="1"/>
  <c r="B2800" i="1"/>
  <c r="A2800" i="1"/>
  <c r="K2799" i="1"/>
  <c r="B2799" i="1"/>
  <c r="A2799" i="1"/>
  <c r="K2798" i="1"/>
  <c r="B2798" i="1"/>
  <c r="A2798" i="1"/>
  <c r="K2797" i="1"/>
  <c r="B2797" i="1"/>
  <c r="A2797" i="1"/>
  <c r="K2796" i="1"/>
  <c r="B2796" i="1"/>
  <c r="A2796" i="1"/>
  <c r="K2795" i="1"/>
  <c r="B2795" i="1"/>
  <c r="A2795" i="1"/>
  <c r="K2794" i="1"/>
  <c r="B2794" i="1"/>
  <c r="A2794" i="1"/>
  <c r="K2793" i="1"/>
  <c r="B2793" i="1"/>
  <c r="A2793" i="1"/>
  <c r="K2792" i="1"/>
  <c r="B2792" i="1"/>
  <c r="A2792" i="1"/>
  <c r="K2791" i="1"/>
  <c r="B2791" i="1"/>
  <c r="A2791" i="1"/>
  <c r="K2790" i="1"/>
  <c r="B2790" i="1"/>
  <c r="A2790" i="1"/>
  <c r="K2789" i="1"/>
  <c r="B2789" i="1"/>
  <c r="A2789" i="1"/>
  <c r="K2788" i="1"/>
  <c r="B2788" i="1"/>
  <c r="A2788" i="1"/>
  <c r="K2787" i="1"/>
  <c r="B2787" i="1"/>
  <c r="A2787" i="1"/>
  <c r="K2786" i="1"/>
  <c r="B2786" i="1"/>
  <c r="A2786" i="1"/>
  <c r="K2785" i="1"/>
  <c r="B2785" i="1"/>
  <c r="A2785" i="1"/>
  <c r="K2784" i="1"/>
  <c r="B2784" i="1"/>
  <c r="A2784" i="1"/>
  <c r="K2783" i="1"/>
  <c r="B2783" i="1"/>
  <c r="A2783" i="1"/>
  <c r="K2782" i="1"/>
  <c r="B2782" i="1"/>
  <c r="A2782" i="1"/>
  <c r="K2781" i="1"/>
  <c r="B2781" i="1"/>
  <c r="A2781" i="1"/>
  <c r="K2780" i="1"/>
  <c r="B2780" i="1"/>
  <c r="A2780" i="1"/>
  <c r="K2779" i="1"/>
  <c r="B2779" i="1"/>
  <c r="A2779" i="1"/>
  <c r="K2778" i="1"/>
  <c r="B2778" i="1"/>
  <c r="A2778" i="1"/>
  <c r="K2777" i="1"/>
  <c r="B2777" i="1"/>
  <c r="A2777" i="1"/>
  <c r="K2776" i="1"/>
  <c r="B2776" i="1"/>
  <c r="A2776" i="1"/>
  <c r="K2775" i="1"/>
  <c r="B2775" i="1"/>
  <c r="A2775" i="1"/>
  <c r="K2774" i="1"/>
  <c r="B2774" i="1"/>
  <c r="A2774" i="1"/>
  <c r="K2773" i="1"/>
  <c r="B2773" i="1"/>
  <c r="A2773" i="1"/>
  <c r="K2772" i="1"/>
  <c r="B2772" i="1"/>
  <c r="A2772" i="1"/>
  <c r="K2771" i="1"/>
  <c r="B2771" i="1"/>
  <c r="A2771" i="1"/>
  <c r="K2770" i="1"/>
  <c r="B2770" i="1"/>
  <c r="A2770" i="1"/>
  <c r="K2769" i="1"/>
  <c r="B2769" i="1"/>
  <c r="A2769" i="1"/>
  <c r="K2768" i="1"/>
  <c r="B2768" i="1"/>
  <c r="A2768" i="1"/>
  <c r="K2767" i="1"/>
  <c r="B2767" i="1"/>
  <c r="A2767" i="1"/>
  <c r="K2766" i="1"/>
  <c r="B2766" i="1"/>
  <c r="A2766" i="1"/>
  <c r="K2765" i="1"/>
  <c r="B2765" i="1"/>
  <c r="A2765" i="1"/>
  <c r="K2764" i="1"/>
  <c r="B2764" i="1"/>
  <c r="A2764" i="1"/>
  <c r="K2763" i="1"/>
  <c r="B2763" i="1"/>
  <c r="A2763" i="1"/>
  <c r="K2762" i="1"/>
  <c r="B2762" i="1"/>
  <c r="A2762" i="1"/>
  <c r="K2761" i="1"/>
  <c r="B2761" i="1"/>
  <c r="A2761" i="1"/>
  <c r="K2760" i="1"/>
  <c r="B2760" i="1"/>
  <c r="A2760" i="1"/>
  <c r="K2759" i="1"/>
  <c r="B2759" i="1"/>
  <c r="A2759" i="1"/>
  <c r="K2758" i="1"/>
  <c r="B2758" i="1"/>
  <c r="A2758" i="1"/>
  <c r="K2757" i="1"/>
  <c r="B2757" i="1"/>
  <c r="A2757" i="1"/>
  <c r="K2756" i="1"/>
  <c r="B2756" i="1"/>
  <c r="A2756" i="1"/>
  <c r="K2755" i="1"/>
  <c r="B2755" i="1"/>
  <c r="A2755" i="1"/>
  <c r="K2754" i="1"/>
  <c r="B2754" i="1"/>
  <c r="A2754" i="1"/>
  <c r="K2753" i="1"/>
  <c r="B2753" i="1"/>
  <c r="A2753" i="1"/>
  <c r="K2752" i="1"/>
  <c r="B2752" i="1"/>
  <c r="A2752" i="1"/>
  <c r="K2751" i="1"/>
  <c r="B2751" i="1"/>
  <c r="A2751" i="1"/>
  <c r="K2750" i="1"/>
  <c r="B2750" i="1"/>
  <c r="A2750" i="1"/>
  <c r="K2749" i="1"/>
  <c r="B2749" i="1"/>
  <c r="A2749" i="1"/>
  <c r="K2748" i="1"/>
  <c r="B2748" i="1"/>
  <c r="A2748" i="1"/>
  <c r="K2747" i="1"/>
  <c r="B2747" i="1"/>
  <c r="A2747" i="1"/>
  <c r="K2746" i="1"/>
  <c r="B2746" i="1"/>
  <c r="A2746" i="1"/>
  <c r="K2745" i="1"/>
  <c r="B2745" i="1"/>
  <c r="A2745" i="1"/>
  <c r="K2744" i="1"/>
  <c r="B2744" i="1"/>
  <c r="A2744" i="1"/>
  <c r="K2743" i="1"/>
  <c r="B2743" i="1"/>
  <c r="A2743" i="1"/>
  <c r="K2742" i="1"/>
  <c r="B2742" i="1"/>
  <c r="A2742" i="1"/>
  <c r="K2741" i="1"/>
  <c r="B2741" i="1"/>
  <c r="A2741" i="1"/>
  <c r="K2740" i="1"/>
  <c r="B2740" i="1"/>
  <c r="A2740" i="1"/>
  <c r="K2739" i="1"/>
  <c r="B2739" i="1"/>
  <c r="A2739" i="1"/>
  <c r="K2738" i="1"/>
  <c r="B2738" i="1"/>
  <c r="A2738" i="1"/>
  <c r="K2737" i="1"/>
  <c r="B2737" i="1"/>
  <c r="A2737" i="1"/>
  <c r="K2736" i="1"/>
  <c r="B2736" i="1"/>
  <c r="A2736" i="1"/>
  <c r="K2735" i="1"/>
  <c r="B2735" i="1"/>
  <c r="A2735" i="1"/>
  <c r="K2734" i="1"/>
  <c r="B2734" i="1"/>
  <c r="A2734" i="1"/>
  <c r="K2733" i="1"/>
  <c r="B2733" i="1"/>
  <c r="A2733" i="1"/>
  <c r="K2732" i="1"/>
  <c r="B2732" i="1"/>
  <c r="A2732" i="1"/>
  <c r="K2731" i="1"/>
  <c r="B2731" i="1"/>
  <c r="A2731" i="1"/>
  <c r="K2730" i="1"/>
  <c r="B2730" i="1"/>
  <c r="A2730" i="1"/>
  <c r="K2729" i="1"/>
  <c r="B2729" i="1"/>
  <c r="A2729" i="1"/>
  <c r="K2728" i="1"/>
  <c r="B2728" i="1"/>
  <c r="A2728" i="1"/>
  <c r="K2727" i="1"/>
  <c r="B2727" i="1"/>
  <c r="A2727" i="1"/>
  <c r="K2726" i="1"/>
  <c r="B2726" i="1"/>
  <c r="A2726" i="1"/>
  <c r="K2725" i="1"/>
  <c r="B2725" i="1"/>
  <c r="A2725" i="1"/>
  <c r="K2724" i="1"/>
  <c r="B2724" i="1"/>
  <c r="A2724" i="1"/>
  <c r="K2723" i="1"/>
  <c r="B2723" i="1"/>
  <c r="A2723" i="1"/>
  <c r="K2722" i="1"/>
  <c r="B2722" i="1"/>
  <c r="A2722" i="1"/>
  <c r="K2721" i="1"/>
  <c r="B2721" i="1"/>
  <c r="A2721" i="1"/>
  <c r="K2720" i="1"/>
  <c r="B2720" i="1"/>
  <c r="A2720" i="1"/>
  <c r="K2719" i="1"/>
  <c r="B2719" i="1"/>
  <c r="A2719" i="1"/>
  <c r="K2718" i="1"/>
  <c r="B2718" i="1"/>
  <c r="A2718" i="1"/>
  <c r="K2717" i="1"/>
  <c r="B2717" i="1"/>
  <c r="A2717" i="1"/>
  <c r="K2716" i="1"/>
  <c r="B2716" i="1"/>
  <c r="A2716" i="1"/>
  <c r="K2715" i="1"/>
  <c r="B2715" i="1"/>
  <c r="A2715" i="1"/>
  <c r="K2714" i="1"/>
  <c r="B2714" i="1"/>
  <c r="A2714" i="1"/>
  <c r="K2713" i="1"/>
  <c r="B2713" i="1"/>
  <c r="A2713" i="1"/>
  <c r="K2712" i="1"/>
  <c r="B2712" i="1"/>
  <c r="A2712" i="1"/>
  <c r="K2711" i="1"/>
  <c r="B2711" i="1"/>
  <c r="A2711" i="1"/>
  <c r="K2710" i="1"/>
  <c r="B2710" i="1"/>
  <c r="A2710" i="1"/>
  <c r="K2709" i="1"/>
  <c r="B2709" i="1"/>
  <c r="A2709" i="1"/>
  <c r="K2708" i="1"/>
  <c r="B2708" i="1"/>
  <c r="A2708" i="1"/>
  <c r="K2707" i="1"/>
  <c r="B2707" i="1"/>
  <c r="A2707" i="1"/>
  <c r="K2706" i="1"/>
  <c r="B2706" i="1"/>
  <c r="A2706" i="1"/>
  <c r="K2705" i="1"/>
  <c r="B2705" i="1"/>
  <c r="A2705" i="1"/>
  <c r="K2704" i="1"/>
  <c r="B2704" i="1"/>
  <c r="A2704" i="1"/>
  <c r="K2703" i="1"/>
  <c r="B2703" i="1"/>
  <c r="A2703" i="1"/>
  <c r="K2702" i="1"/>
  <c r="B2702" i="1"/>
  <c r="A2702" i="1"/>
  <c r="K2701" i="1"/>
  <c r="B2701" i="1"/>
  <c r="A2701" i="1"/>
  <c r="K2700" i="1"/>
  <c r="B2700" i="1"/>
  <c r="A2700" i="1"/>
  <c r="K2699" i="1"/>
  <c r="B2699" i="1"/>
  <c r="A2699" i="1"/>
  <c r="K2698" i="1"/>
  <c r="B2698" i="1"/>
  <c r="A2698" i="1"/>
  <c r="K2697" i="1"/>
  <c r="B2697" i="1"/>
  <c r="A2697" i="1"/>
  <c r="K2696" i="1"/>
  <c r="B2696" i="1"/>
  <c r="A2696" i="1"/>
  <c r="K2695" i="1"/>
  <c r="B2695" i="1"/>
  <c r="A2695" i="1"/>
  <c r="K2694" i="1"/>
  <c r="B2694" i="1"/>
  <c r="A2694" i="1"/>
  <c r="K2693" i="1"/>
  <c r="B2693" i="1"/>
  <c r="A2693" i="1"/>
  <c r="K2692" i="1"/>
  <c r="B2692" i="1"/>
  <c r="A2692" i="1"/>
  <c r="K2691" i="1"/>
  <c r="B2691" i="1"/>
  <c r="A2691" i="1"/>
  <c r="K2690" i="1"/>
  <c r="B2690" i="1"/>
  <c r="A2690" i="1"/>
  <c r="K2689" i="1"/>
  <c r="B2689" i="1"/>
  <c r="A2689" i="1"/>
  <c r="K2688" i="1"/>
  <c r="B2688" i="1"/>
  <c r="A2688" i="1"/>
  <c r="K2687" i="1"/>
  <c r="B2687" i="1"/>
  <c r="A2687" i="1"/>
  <c r="K2686" i="1"/>
  <c r="B2686" i="1"/>
  <c r="A2686" i="1"/>
  <c r="K2685" i="1"/>
  <c r="B2685" i="1"/>
  <c r="A2685" i="1"/>
  <c r="K2684" i="1"/>
  <c r="B2684" i="1"/>
  <c r="A2684" i="1"/>
  <c r="K2683" i="1"/>
  <c r="B2683" i="1"/>
  <c r="A2683" i="1"/>
  <c r="K2682" i="1"/>
  <c r="B2682" i="1"/>
  <c r="A2682" i="1"/>
  <c r="K2681" i="1"/>
  <c r="B2681" i="1"/>
  <c r="A2681" i="1"/>
  <c r="K2680" i="1"/>
  <c r="B2680" i="1"/>
  <c r="A2680" i="1"/>
  <c r="K2679" i="1"/>
  <c r="B2679" i="1"/>
  <c r="A2679" i="1"/>
  <c r="K2678" i="1"/>
  <c r="B2678" i="1"/>
  <c r="A2678" i="1"/>
  <c r="K2677" i="1"/>
  <c r="B2677" i="1"/>
  <c r="A2677" i="1"/>
  <c r="K2676" i="1"/>
  <c r="B2676" i="1"/>
  <c r="A2676" i="1"/>
  <c r="K2675" i="1"/>
  <c r="B2675" i="1"/>
  <c r="A2675" i="1"/>
  <c r="K2674" i="1"/>
  <c r="B2674" i="1"/>
  <c r="A2674" i="1"/>
  <c r="K2673" i="1"/>
  <c r="B2673" i="1"/>
  <c r="A2673" i="1"/>
  <c r="K2672" i="1"/>
  <c r="B2672" i="1"/>
  <c r="A2672" i="1"/>
  <c r="K2671" i="1"/>
  <c r="B2671" i="1"/>
  <c r="A2671" i="1"/>
  <c r="K2670" i="1"/>
  <c r="B2670" i="1"/>
  <c r="A2670" i="1"/>
  <c r="K2669" i="1"/>
  <c r="B2669" i="1"/>
  <c r="A2669" i="1"/>
  <c r="K2668" i="1"/>
  <c r="B2668" i="1"/>
  <c r="A2668" i="1"/>
  <c r="K2667" i="1"/>
  <c r="B2667" i="1"/>
  <c r="A2667" i="1"/>
  <c r="K2666" i="1"/>
  <c r="B2666" i="1"/>
  <c r="A2666" i="1"/>
  <c r="K2665" i="1"/>
  <c r="B2665" i="1"/>
  <c r="A2665" i="1"/>
  <c r="K2664" i="1"/>
  <c r="B2664" i="1"/>
  <c r="A2664" i="1"/>
  <c r="K2663" i="1"/>
  <c r="B2663" i="1"/>
  <c r="A2663" i="1"/>
  <c r="K2662" i="1"/>
  <c r="B2662" i="1"/>
  <c r="A2662" i="1"/>
  <c r="K2661" i="1"/>
  <c r="B2661" i="1"/>
  <c r="A2661" i="1"/>
  <c r="K2660" i="1"/>
  <c r="B2660" i="1"/>
  <c r="A2660" i="1"/>
  <c r="K2659" i="1"/>
  <c r="B2659" i="1"/>
  <c r="A2659" i="1"/>
  <c r="K2658" i="1"/>
  <c r="B2658" i="1"/>
  <c r="A2658" i="1"/>
  <c r="K2657" i="1"/>
  <c r="B2657" i="1"/>
  <c r="A2657" i="1"/>
  <c r="K2656" i="1"/>
  <c r="B2656" i="1"/>
  <c r="A2656" i="1"/>
  <c r="K2655" i="1"/>
  <c r="B2655" i="1"/>
  <c r="A2655" i="1"/>
  <c r="K2654" i="1"/>
  <c r="B2654" i="1"/>
  <c r="A2654" i="1"/>
  <c r="K2653" i="1"/>
  <c r="B2653" i="1"/>
  <c r="A2653" i="1"/>
  <c r="K2652" i="1"/>
  <c r="B2652" i="1"/>
  <c r="A2652" i="1"/>
  <c r="K2651" i="1"/>
  <c r="B2651" i="1"/>
  <c r="A2651" i="1"/>
  <c r="K2650" i="1"/>
  <c r="B2650" i="1"/>
  <c r="A2650" i="1"/>
  <c r="K2649" i="1"/>
  <c r="B2649" i="1"/>
  <c r="A2649" i="1"/>
  <c r="K2648" i="1"/>
  <c r="B2648" i="1"/>
  <c r="A2648" i="1"/>
  <c r="K2647" i="1"/>
  <c r="B2647" i="1"/>
  <c r="A2647" i="1"/>
  <c r="K2646" i="1"/>
  <c r="B2646" i="1"/>
  <c r="A2646" i="1"/>
  <c r="K2645" i="1"/>
  <c r="B2645" i="1"/>
  <c r="A2645" i="1"/>
  <c r="K2644" i="1"/>
  <c r="B2644" i="1"/>
  <c r="A2644" i="1"/>
  <c r="K2643" i="1"/>
  <c r="B2643" i="1"/>
  <c r="A2643" i="1"/>
  <c r="K2642" i="1"/>
  <c r="B2642" i="1"/>
  <c r="A2642" i="1"/>
  <c r="K2641" i="1"/>
  <c r="B2641" i="1"/>
  <c r="A2641" i="1"/>
  <c r="K2640" i="1"/>
  <c r="B2640" i="1"/>
  <c r="A2640" i="1"/>
  <c r="K2639" i="1"/>
  <c r="B2639" i="1"/>
  <c r="A2639" i="1"/>
  <c r="K2638" i="1"/>
  <c r="B2638" i="1"/>
  <c r="A2638" i="1"/>
  <c r="K2637" i="1"/>
  <c r="B2637" i="1"/>
  <c r="A2637" i="1"/>
  <c r="K2636" i="1"/>
  <c r="B2636" i="1"/>
  <c r="A2636" i="1"/>
  <c r="K2635" i="1"/>
  <c r="B2635" i="1"/>
  <c r="A2635" i="1"/>
  <c r="K2634" i="1"/>
  <c r="B2634" i="1"/>
  <c r="A2634" i="1"/>
  <c r="K2633" i="1"/>
  <c r="B2633" i="1"/>
  <c r="A2633" i="1"/>
  <c r="K2632" i="1"/>
  <c r="B2632" i="1"/>
  <c r="A2632" i="1"/>
  <c r="K2631" i="1"/>
  <c r="B2631" i="1"/>
  <c r="A2631" i="1"/>
  <c r="K2630" i="1"/>
  <c r="B2630" i="1"/>
  <c r="A2630" i="1"/>
  <c r="K2629" i="1"/>
  <c r="B2629" i="1"/>
  <c r="A2629" i="1"/>
  <c r="K2628" i="1"/>
  <c r="B2628" i="1"/>
  <c r="A2628" i="1"/>
  <c r="K2627" i="1"/>
  <c r="B2627" i="1"/>
  <c r="A2627" i="1"/>
  <c r="K2626" i="1"/>
  <c r="B2626" i="1"/>
  <c r="A2626" i="1"/>
  <c r="K2625" i="1"/>
  <c r="B2625" i="1"/>
  <c r="A2625" i="1"/>
  <c r="K2624" i="1"/>
  <c r="B2624" i="1"/>
  <c r="A2624" i="1"/>
  <c r="K2623" i="1"/>
  <c r="B2623" i="1"/>
  <c r="A2623" i="1"/>
  <c r="K2622" i="1"/>
  <c r="B2622" i="1"/>
  <c r="A2622" i="1"/>
  <c r="K2621" i="1"/>
  <c r="B2621" i="1"/>
  <c r="A2621" i="1"/>
  <c r="K2620" i="1"/>
  <c r="B2620" i="1"/>
  <c r="A2620" i="1"/>
  <c r="K2619" i="1"/>
  <c r="B2619" i="1"/>
  <c r="A2619" i="1"/>
  <c r="K2618" i="1"/>
  <c r="B2618" i="1"/>
  <c r="A2618" i="1"/>
  <c r="K2617" i="1"/>
  <c r="B2617" i="1"/>
  <c r="A2617" i="1"/>
  <c r="K2616" i="1"/>
  <c r="B2616" i="1"/>
  <c r="A2616" i="1"/>
  <c r="K2615" i="1"/>
  <c r="B2615" i="1"/>
  <c r="A2615" i="1"/>
  <c r="K2614" i="1"/>
  <c r="B2614" i="1"/>
  <c r="A2614" i="1"/>
  <c r="K2613" i="1"/>
  <c r="B2613" i="1"/>
  <c r="A2613" i="1"/>
  <c r="K2612" i="1"/>
  <c r="B2612" i="1"/>
  <c r="A2612" i="1"/>
  <c r="K2611" i="1"/>
  <c r="B2611" i="1"/>
  <c r="A2611" i="1"/>
  <c r="K2610" i="1"/>
  <c r="B2610" i="1"/>
  <c r="A2610" i="1"/>
  <c r="K2609" i="1"/>
  <c r="B2609" i="1"/>
  <c r="A2609" i="1"/>
  <c r="K2608" i="1"/>
  <c r="B2608" i="1"/>
  <c r="A2608" i="1"/>
  <c r="K2607" i="1"/>
  <c r="B2607" i="1"/>
  <c r="A2607" i="1"/>
  <c r="K2606" i="1"/>
  <c r="B2606" i="1"/>
  <c r="A2606" i="1"/>
  <c r="K2605" i="1"/>
  <c r="B2605" i="1"/>
  <c r="A2605" i="1"/>
  <c r="K2604" i="1"/>
  <c r="B2604" i="1"/>
  <c r="A2604" i="1"/>
  <c r="K2603" i="1"/>
  <c r="B2603" i="1"/>
  <c r="A2603" i="1"/>
  <c r="K2602" i="1"/>
  <c r="B2602" i="1"/>
  <c r="A2602" i="1"/>
  <c r="K2601" i="1"/>
  <c r="B2601" i="1"/>
  <c r="A2601" i="1"/>
  <c r="K2600" i="1"/>
  <c r="B2600" i="1"/>
  <c r="A2600" i="1"/>
  <c r="K2599" i="1"/>
  <c r="B2599" i="1"/>
  <c r="A2599" i="1"/>
  <c r="K2598" i="1"/>
  <c r="B2598" i="1"/>
  <c r="A2598" i="1"/>
  <c r="K2597" i="1"/>
  <c r="B2597" i="1"/>
  <c r="A2597" i="1"/>
  <c r="K2596" i="1"/>
  <c r="B2596" i="1"/>
  <c r="A2596" i="1"/>
  <c r="K2595" i="1"/>
  <c r="B2595" i="1"/>
  <c r="A2595" i="1"/>
  <c r="K2594" i="1"/>
  <c r="B2594" i="1"/>
  <c r="A2594" i="1"/>
  <c r="K2593" i="1"/>
  <c r="B2593" i="1"/>
  <c r="A2593" i="1"/>
  <c r="K2592" i="1"/>
  <c r="B2592" i="1"/>
  <c r="A2592" i="1"/>
  <c r="K2591" i="1"/>
  <c r="B2591" i="1"/>
  <c r="A2591" i="1"/>
  <c r="K2590" i="1"/>
  <c r="B2590" i="1"/>
  <c r="A2590" i="1"/>
  <c r="K2589" i="1"/>
  <c r="B2589" i="1"/>
  <c r="A2589" i="1"/>
  <c r="K2588" i="1"/>
  <c r="B2588" i="1"/>
  <c r="A2588" i="1"/>
  <c r="K2587" i="1"/>
  <c r="B2587" i="1"/>
  <c r="A2587" i="1"/>
  <c r="K2586" i="1"/>
  <c r="B2586" i="1"/>
  <c r="A2586" i="1"/>
  <c r="K2585" i="1"/>
  <c r="B2585" i="1"/>
  <c r="A2585" i="1"/>
  <c r="K2584" i="1"/>
  <c r="B2584" i="1"/>
  <c r="A2584" i="1"/>
  <c r="K2583" i="1"/>
  <c r="B2583" i="1"/>
  <c r="A2583" i="1"/>
  <c r="K2582" i="1"/>
  <c r="B2582" i="1"/>
  <c r="A2582" i="1"/>
  <c r="K2581" i="1"/>
  <c r="B2581" i="1"/>
  <c r="A2581" i="1"/>
  <c r="K2580" i="1"/>
  <c r="B2580" i="1"/>
  <c r="A2580" i="1"/>
  <c r="K2579" i="1"/>
  <c r="B2579" i="1"/>
  <c r="A2579" i="1"/>
  <c r="K2578" i="1"/>
  <c r="B2578" i="1"/>
  <c r="A2578" i="1"/>
  <c r="K2577" i="1"/>
  <c r="B2577" i="1"/>
  <c r="A2577" i="1"/>
  <c r="K2576" i="1"/>
  <c r="B2576" i="1"/>
  <c r="A2576" i="1"/>
  <c r="K2575" i="1"/>
  <c r="B2575" i="1"/>
  <c r="A2575" i="1"/>
  <c r="K2574" i="1"/>
  <c r="B2574" i="1"/>
  <c r="A2574" i="1"/>
  <c r="K2573" i="1"/>
  <c r="B2573" i="1"/>
  <c r="A2573" i="1"/>
  <c r="K2572" i="1"/>
  <c r="B2572" i="1"/>
  <c r="A2572" i="1"/>
  <c r="K2571" i="1"/>
  <c r="B2571" i="1"/>
  <c r="A2571" i="1"/>
  <c r="K2570" i="1"/>
  <c r="B2570" i="1"/>
  <c r="A2570" i="1"/>
  <c r="K2569" i="1"/>
  <c r="B2569" i="1"/>
  <c r="A2569" i="1"/>
  <c r="K2568" i="1"/>
  <c r="B2568" i="1"/>
  <c r="A2568" i="1"/>
  <c r="K2567" i="1"/>
  <c r="B2567" i="1"/>
  <c r="A2567" i="1"/>
  <c r="K2566" i="1"/>
  <c r="B2566" i="1"/>
  <c r="A2566" i="1"/>
  <c r="K2565" i="1"/>
  <c r="B2565" i="1"/>
  <c r="A2565" i="1"/>
  <c r="K2564" i="1"/>
  <c r="B2564" i="1"/>
  <c r="A2564" i="1"/>
  <c r="K2563" i="1"/>
  <c r="B2563" i="1"/>
  <c r="A2563" i="1"/>
  <c r="K2562" i="1"/>
  <c r="B2562" i="1"/>
  <c r="A2562" i="1"/>
  <c r="K2561" i="1"/>
  <c r="B2561" i="1"/>
  <c r="A2561" i="1"/>
  <c r="K2560" i="1"/>
  <c r="B2560" i="1"/>
  <c r="A2560" i="1"/>
  <c r="K2559" i="1"/>
  <c r="B2559" i="1"/>
  <c r="A2559" i="1"/>
  <c r="K2558" i="1"/>
  <c r="B2558" i="1"/>
  <c r="A2558" i="1"/>
  <c r="K2557" i="1"/>
  <c r="B2557" i="1"/>
  <c r="A2557" i="1"/>
  <c r="K2556" i="1"/>
  <c r="B2556" i="1"/>
  <c r="A2556" i="1"/>
  <c r="K2555" i="1"/>
  <c r="B2555" i="1"/>
  <c r="A2555" i="1"/>
  <c r="K2554" i="1"/>
  <c r="B2554" i="1"/>
  <c r="A2554" i="1"/>
  <c r="K2553" i="1"/>
  <c r="B2553" i="1"/>
  <c r="A2553" i="1"/>
  <c r="K2552" i="1"/>
  <c r="B2552" i="1"/>
  <c r="A2552" i="1"/>
  <c r="K2551" i="1"/>
  <c r="B2551" i="1"/>
  <c r="A2551" i="1"/>
  <c r="K2550" i="1"/>
  <c r="B2550" i="1"/>
  <c r="A2550" i="1"/>
  <c r="K2549" i="1"/>
  <c r="B2549" i="1"/>
  <c r="A2549" i="1"/>
  <c r="K2548" i="1"/>
  <c r="B2548" i="1"/>
  <c r="A2548" i="1"/>
  <c r="K2547" i="1"/>
  <c r="B2547" i="1"/>
  <c r="A2547" i="1"/>
  <c r="K2546" i="1"/>
  <c r="B2546" i="1"/>
  <c r="A2546" i="1"/>
  <c r="K2545" i="1"/>
  <c r="B2545" i="1"/>
  <c r="A2545" i="1"/>
  <c r="K2544" i="1"/>
  <c r="B2544" i="1"/>
  <c r="A2544" i="1"/>
  <c r="K2543" i="1"/>
  <c r="B2543" i="1"/>
  <c r="A2543" i="1"/>
  <c r="K2542" i="1"/>
  <c r="B2542" i="1"/>
  <c r="A2542" i="1"/>
  <c r="K2541" i="1"/>
  <c r="B2541" i="1"/>
  <c r="A2541" i="1"/>
  <c r="K2540" i="1"/>
  <c r="B2540" i="1"/>
  <c r="A2540" i="1"/>
  <c r="K2539" i="1"/>
  <c r="B2539" i="1"/>
  <c r="A2539" i="1"/>
  <c r="K2538" i="1"/>
  <c r="B2538" i="1"/>
  <c r="A2538" i="1"/>
  <c r="K2537" i="1"/>
  <c r="B2537" i="1"/>
  <c r="A2537" i="1"/>
  <c r="K2536" i="1"/>
  <c r="B2536" i="1"/>
  <c r="A2536" i="1"/>
  <c r="K2535" i="1"/>
  <c r="B2535" i="1"/>
  <c r="A2535" i="1"/>
  <c r="K2534" i="1"/>
  <c r="B2534" i="1"/>
  <c r="A2534" i="1"/>
  <c r="K2533" i="1"/>
  <c r="B2533" i="1"/>
  <c r="A2533" i="1"/>
  <c r="K2532" i="1"/>
  <c r="B2532" i="1"/>
  <c r="A2532" i="1"/>
  <c r="K2531" i="1"/>
  <c r="B2531" i="1"/>
  <c r="A2531" i="1"/>
  <c r="K2530" i="1"/>
  <c r="B2530" i="1"/>
  <c r="A2530" i="1"/>
  <c r="K2529" i="1"/>
  <c r="B2529" i="1"/>
  <c r="A2529" i="1"/>
  <c r="K2528" i="1"/>
  <c r="B2528" i="1"/>
  <c r="A2528" i="1"/>
  <c r="K2527" i="1"/>
  <c r="B2527" i="1"/>
  <c r="A2527" i="1"/>
  <c r="K2526" i="1"/>
  <c r="B2526" i="1"/>
  <c r="A2526" i="1"/>
  <c r="K2525" i="1"/>
  <c r="B2525" i="1"/>
  <c r="A2525" i="1"/>
  <c r="K2524" i="1"/>
  <c r="B2524" i="1"/>
  <c r="A2524" i="1"/>
  <c r="K2523" i="1"/>
  <c r="B2523" i="1"/>
  <c r="A2523" i="1"/>
  <c r="K2522" i="1"/>
  <c r="B2522" i="1"/>
  <c r="A2522" i="1"/>
  <c r="K2521" i="1"/>
  <c r="B2521" i="1"/>
  <c r="A2521" i="1"/>
  <c r="K2520" i="1"/>
  <c r="B2520" i="1"/>
  <c r="A2520" i="1"/>
  <c r="K2519" i="1"/>
  <c r="B2519" i="1"/>
  <c r="A2519" i="1"/>
  <c r="K2518" i="1"/>
  <c r="B2518" i="1"/>
  <c r="A2518" i="1"/>
  <c r="K2517" i="1"/>
  <c r="B2517" i="1"/>
  <c r="A2517" i="1"/>
  <c r="K2516" i="1"/>
  <c r="B2516" i="1"/>
  <c r="A2516" i="1"/>
  <c r="K2515" i="1"/>
  <c r="B2515" i="1"/>
  <c r="A2515" i="1"/>
  <c r="K2514" i="1"/>
  <c r="B2514" i="1"/>
  <c r="A2514" i="1"/>
  <c r="K2513" i="1"/>
  <c r="B2513" i="1"/>
  <c r="A2513" i="1"/>
  <c r="K2512" i="1"/>
  <c r="B2512" i="1"/>
  <c r="A2512" i="1"/>
  <c r="K2511" i="1"/>
  <c r="B2511" i="1"/>
  <c r="A2511" i="1"/>
  <c r="K2510" i="1"/>
  <c r="B2510" i="1"/>
  <c r="A2510" i="1"/>
  <c r="K2509" i="1"/>
  <c r="B2509" i="1"/>
  <c r="A2509" i="1"/>
  <c r="K2508" i="1"/>
  <c r="B2508" i="1"/>
  <c r="A2508" i="1"/>
  <c r="K2507" i="1"/>
  <c r="B2507" i="1"/>
  <c r="A2507" i="1"/>
  <c r="K2506" i="1"/>
  <c r="B2506" i="1"/>
  <c r="A2506" i="1"/>
  <c r="K2505" i="1"/>
  <c r="B2505" i="1"/>
  <c r="A2505" i="1"/>
  <c r="K2504" i="1"/>
  <c r="B2504" i="1"/>
  <c r="A2504" i="1"/>
  <c r="K2503" i="1"/>
  <c r="B2503" i="1"/>
  <c r="A2503" i="1"/>
  <c r="K2502" i="1"/>
  <c r="B2502" i="1"/>
  <c r="A2502" i="1"/>
  <c r="K2501" i="1"/>
  <c r="B2501" i="1"/>
  <c r="A2501" i="1"/>
  <c r="K2500" i="1"/>
  <c r="B2500" i="1"/>
  <c r="A2500" i="1"/>
  <c r="K2499" i="1"/>
  <c r="B2499" i="1"/>
  <c r="A2499" i="1"/>
  <c r="K2498" i="1"/>
  <c r="B2498" i="1"/>
  <c r="A2498" i="1"/>
  <c r="K2497" i="1"/>
  <c r="B2497" i="1"/>
  <c r="A2497" i="1"/>
  <c r="K2496" i="1"/>
  <c r="B2496" i="1"/>
  <c r="A2496" i="1"/>
  <c r="K2495" i="1"/>
  <c r="B2495" i="1"/>
  <c r="A2495" i="1"/>
  <c r="K2494" i="1"/>
  <c r="B2494" i="1"/>
  <c r="A2494" i="1"/>
  <c r="K2493" i="1"/>
  <c r="B2493" i="1"/>
  <c r="A2493" i="1"/>
  <c r="K2492" i="1"/>
  <c r="B2492" i="1"/>
  <c r="A2492" i="1"/>
  <c r="K2491" i="1"/>
  <c r="B2491" i="1"/>
  <c r="A2491" i="1"/>
  <c r="K2490" i="1"/>
  <c r="B2490" i="1"/>
  <c r="A2490" i="1"/>
  <c r="K2489" i="1"/>
  <c r="B2489" i="1"/>
  <c r="A2489" i="1"/>
  <c r="K2488" i="1"/>
  <c r="B2488" i="1"/>
  <c r="A2488" i="1"/>
  <c r="K2487" i="1"/>
  <c r="B2487" i="1"/>
  <c r="A2487" i="1"/>
  <c r="K2486" i="1"/>
  <c r="B2486" i="1"/>
  <c r="A2486" i="1"/>
  <c r="K2485" i="1"/>
  <c r="B2485" i="1"/>
  <c r="A2485" i="1"/>
  <c r="K2484" i="1"/>
  <c r="B2484" i="1"/>
  <c r="A2484" i="1"/>
  <c r="K2483" i="1"/>
  <c r="B2483" i="1"/>
  <c r="A2483" i="1"/>
  <c r="K2482" i="1"/>
  <c r="B2482" i="1"/>
  <c r="A2482" i="1"/>
  <c r="K2481" i="1"/>
  <c r="B2481" i="1"/>
  <c r="A2481" i="1"/>
  <c r="K2480" i="1"/>
  <c r="B2480" i="1"/>
  <c r="A2480" i="1"/>
  <c r="K2479" i="1"/>
  <c r="B2479" i="1"/>
  <c r="A2479" i="1"/>
  <c r="K2478" i="1"/>
  <c r="B2478" i="1"/>
  <c r="A2478" i="1"/>
  <c r="K2477" i="1"/>
  <c r="B2477" i="1"/>
  <c r="A2477" i="1"/>
  <c r="K2476" i="1"/>
  <c r="B2476" i="1"/>
  <c r="A2476" i="1"/>
  <c r="K2475" i="1"/>
  <c r="B2475" i="1"/>
  <c r="A2475" i="1"/>
  <c r="K2474" i="1"/>
  <c r="B2474" i="1"/>
  <c r="A2474" i="1"/>
  <c r="K2473" i="1"/>
  <c r="B2473" i="1"/>
  <c r="A2473" i="1"/>
  <c r="K2472" i="1"/>
  <c r="B2472" i="1"/>
  <c r="A2472" i="1"/>
  <c r="K2471" i="1"/>
  <c r="B2471" i="1"/>
  <c r="A2471" i="1"/>
  <c r="K2470" i="1"/>
  <c r="B2470" i="1"/>
  <c r="A2470" i="1"/>
  <c r="K2469" i="1"/>
  <c r="B2469" i="1"/>
  <c r="A2469" i="1"/>
  <c r="K2468" i="1"/>
  <c r="B2468" i="1"/>
  <c r="A2468" i="1"/>
  <c r="K2467" i="1"/>
  <c r="B2467" i="1"/>
  <c r="A2467" i="1"/>
  <c r="K2466" i="1"/>
  <c r="B2466" i="1"/>
  <c r="A2466" i="1"/>
  <c r="K2465" i="1"/>
  <c r="B2465" i="1"/>
  <c r="A2465" i="1"/>
  <c r="K2464" i="1"/>
  <c r="B2464" i="1"/>
  <c r="A2464" i="1"/>
  <c r="K2463" i="1"/>
  <c r="B2463" i="1"/>
  <c r="A2463" i="1"/>
  <c r="K2462" i="1"/>
  <c r="B2462" i="1"/>
  <c r="A2462" i="1"/>
  <c r="K2461" i="1"/>
  <c r="B2461" i="1"/>
  <c r="A2461" i="1"/>
  <c r="K2460" i="1"/>
  <c r="B2460" i="1"/>
  <c r="A2460" i="1"/>
  <c r="K2459" i="1"/>
  <c r="B2459" i="1"/>
  <c r="A2459" i="1"/>
  <c r="K2458" i="1"/>
  <c r="B2458" i="1"/>
  <c r="A2458" i="1"/>
  <c r="K2457" i="1"/>
  <c r="B2457" i="1"/>
  <c r="A2457" i="1"/>
  <c r="K2456" i="1"/>
  <c r="B2456" i="1"/>
  <c r="A2456" i="1"/>
  <c r="K2455" i="1"/>
  <c r="B2455" i="1"/>
  <c r="A2455" i="1"/>
  <c r="K2454" i="1"/>
  <c r="B2454" i="1"/>
  <c r="A2454" i="1"/>
  <c r="K2453" i="1"/>
  <c r="B2453" i="1"/>
  <c r="A2453" i="1"/>
  <c r="K2452" i="1"/>
  <c r="B2452" i="1"/>
  <c r="A2452" i="1"/>
  <c r="K2451" i="1"/>
  <c r="B2451" i="1"/>
  <c r="A2451" i="1"/>
  <c r="K2450" i="1"/>
  <c r="B2450" i="1"/>
  <c r="A2450" i="1"/>
  <c r="K2449" i="1"/>
  <c r="B2449" i="1"/>
  <c r="A2449" i="1"/>
  <c r="K2448" i="1"/>
  <c r="B2448" i="1"/>
  <c r="A2448" i="1"/>
  <c r="K2447" i="1"/>
  <c r="B2447" i="1"/>
  <c r="A2447" i="1"/>
  <c r="K2446" i="1"/>
  <c r="B2446" i="1"/>
  <c r="A2446" i="1"/>
  <c r="K2445" i="1"/>
  <c r="B2445" i="1"/>
  <c r="A2445" i="1"/>
  <c r="K2444" i="1"/>
  <c r="B2444" i="1"/>
  <c r="A2444" i="1"/>
  <c r="K2443" i="1"/>
  <c r="B2443" i="1"/>
  <c r="A2443" i="1"/>
  <c r="K2442" i="1"/>
  <c r="B2442" i="1"/>
  <c r="A2442" i="1"/>
  <c r="K2441" i="1"/>
  <c r="B2441" i="1"/>
  <c r="A2441" i="1"/>
  <c r="K2440" i="1"/>
  <c r="B2440" i="1"/>
  <c r="A2440" i="1"/>
  <c r="K2439" i="1"/>
  <c r="B2439" i="1"/>
  <c r="A2439" i="1"/>
  <c r="K2438" i="1"/>
  <c r="B2438" i="1"/>
  <c r="A2438" i="1"/>
  <c r="K2437" i="1"/>
  <c r="B2437" i="1"/>
  <c r="A2437" i="1"/>
  <c r="K2436" i="1"/>
  <c r="B2436" i="1"/>
  <c r="A2436" i="1"/>
  <c r="K2435" i="1"/>
  <c r="B2435" i="1"/>
  <c r="A2435" i="1"/>
  <c r="K2434" i="1"/>
  <c r="B2434" i="1"/>
  <c r="A2434" i="1"/>
  <c r="K2433" i="1"/>
  <c r="B2433" i="1"/>
  <c r="A2433" i="1"/>
  <c r="K2432" i="1"/>
  <c r="B2432" i="1"/>
  <c r="A2432" i="1"/>
  <c r="K2431" i="1"/>
  <c r="B2431" i="1"/>
  <c r="A2431" i="1"/>
  <c r="K2430" i="1"/>
  <c r="B2430" i="1"/>
  <c r="A2430" i="1"/>
  <c r="K2429" i="1"/>
  <c r="B2429" i="1"/>
  <c r="A2429" i="1"/>
  <c r="K2428" i="1"/>
  <c r="B2428" i="1"/>
  <c r="A2428" i="1"/>
  <c r="K2427" i="1"/>
  <c r="B2427" i="1"/>
  <c r="A2427" i="1"/>
  <c r="K2426" i="1"/>
  <c r="B2426" i="1"/>
  <c r="A2426" i="1"/>
  <c r="K2425" i="1"/>
  <c r="B2425" i="1"/>
  <c r="A2425" i="1"/>
  <c r="K2424" i="1"/>
  <c r="B2424" i="1"/>
  <c r="A2424" i="1"/>
  <c r="K2423" i="1"/>
  <c r="B2423" i="1"/>
  <c r="A2423" i="1"/>
  <c r="K2422" i="1"/>
  <c r="B2422" i="1"/>
  <c r="A2422" i="1"/>
  <c r="K2421" i="1"/>
  <c r="B2421" i="1"/>
  <c r="A2421" i="1"/>
  <c r="K2420" i="1"/>
  <c r="B2420" i="1"/>
  <c r="A2420" i="1"/>
  <c r="K2419" i="1"/>
  <c r="B2419" i="1"/>
  <c r="A2419" i="1"/>
  <c r="K2418" i="1"/>
  <c r="B2418" i="1"/>
  <c r="A2418" i="1"/>
  <c r="K2417" i="1"/>
  <c r="B2417" i="1"/>
  <c r="A2417" i="1"/>
  <c r="K2416" i="1"/>
  <c r="B2416" i="1"/>
  <c r="A2416" i="1"/>
  <c r="K2415" i="1"/>
  <c r="B2415" i="1"/>
  <c r="A2415" i="1"/>
  <c r="K2414" i="1"/>
  <c r="B2414" i="1"/>
  <c r="A2414" i="1"/>
  <c r="K2413" i="1"/>
  <c r="B2413" i="1"/>
  <c r="A2413" i="1"/>
  <c r="K2412" i="1"/>
  <c r="B2412" i="1"/>
  <c r="A2412" i="1"/>
  <c r="K2411" i="1"/>
  <c r="B2411" i="1"/>
  <c r="A2411" i="1"/>
  <c r="K2410" i="1"/>
  <c r="B2410" i="1"/>
  <c r="A2410" i="1"/>
  <c r="K2409" i="1"/>
  <c r="B2409" i="1"/>
  <c r="A2409" i="1"/>
  <c r="K2408" i="1"/>
  <c r="B2408" i="1"/>
  <c r="A2408" i="1"/>
  <c r="K2407" i="1"/>
  <c r="B2407" i="1"/>
  <c r="A2407" i="1"/>
  <c r="K2406" i="1"/>
  <c r="B2406" i="1"/>
  <c r="A2406" i="1"/>
  <c r="K2405" i="1"/>
  <c r="B2405" i="1"/>
  <c r="A2405" i="1"/>
  <c r="K2404" i="1"/>
  <c r="B2404" i="1"/>
  <c r="A2404" i="1"/>
  <c r="K2403" i="1"/>
  <c r="B2403" i="1"/>
  <c r="A2403" i="1"/>
  <c r="K2402" i="1"/>
  <c r="B2402" i="1"/>
  <c r="A2402" i="1"/>
  <c r="K2401" i="1"/>
  <c r="B2401" i="1"/>
  <c r="A2401" i="1"/>
  <c r="K2400" i="1"/>
  <c r="B2400" i="1"/>
  <c r="A2400" i="1"/>
  <c r="K2399" i="1"/>
  <c r="B2399" i="1"/>
  <c r="A2399" i="1"/>
  <c r="K2398" i="1"/>
  <c r="B2398" i="1"/>
  <c r="A2398" i="1"/>
  <c r="K2397" i="1"/>
  <c r="B2397" i="1"/>
  <c r="A2397" i="1"/>
  <c r="K2396" i="1"/>
  <c r="B2396" i="1"/>
  <c r="A2396" i="1"/>
  <c r="K2395" i="1"/>
  <c r="B2395" i="1"/>
  <c r="A2395" i="1"/>
  <c r="K2394" i="1"/>
  <c r="B2394" i="1"/>
  <c r="A2394" i="1"/>
  <c r="K2393" i="1"/>
  <c r="B2393" i="1"/>
  <c r="A2393" i="1"/>
  <c r="K2392" i="1"/>
  <c r="B2392" i="1"/>
  <c r="A2392" i="1"/>
  <c r="K2391" i="1"/>
  <c r="B2391" i="1"/>
  <c r="A2391" i="1"/>
  <c r="K2390" i="1"/>
  <c r="B2390" i="1"/>
  <c r="A2390" i="1"/>
  <c r="K2389" i="1"/>
  <c r="B2389" i="1"/>
  <c r="A2389" i="1"/>
  <c r="K2388" i="1"/>
  <c r="B2388" i="1"/>
  <c r="A2388" i="1"/>
  <c r="K2387" i="1"/>
  <c r="B2387" i="1"/>
  <c r="A2387" i="1"/>
  <c r="K2386" i="1"/>
  <c r="B2386" i="1"/>
  <c r="A2386" i="1"/>
  <c r="K2385" i="1"/>
  <c r="B2385" i="1"/>
  <c r="A2385" i="1"/>
  <c r="K2384" i="1"/>
  <c r="B2384" i="1"/>
  <c r="A2384" i="1"/>
  <c r="K2383" i="1"/>
  <c r="B2383" i="1"/>
  <c r="A2383" i="1"/>
  <c r="K2382" i="1"/>
  <c r="B2382" i="1"/>
  <c r="A2382" i="1"/>
  <c r="K2381" i="1"/>
  <c r="B2381" i="1"/>
  <c r="A2381" i="1"/>
  <c r="K2380" i="1"/>
  <c r="B2380" i="1"/>
  <c r="A2380" i="1"/>
  <c r="K2379" i="1"/>
  <c r="B2379" i="1"/>
  <c r="A2379" i="1"/>
  <c r="K2378" i="1"/>
  <c r="B2378" i="1"/>
  <c r="A2378" i="1"/>
  <c r="K2377" i="1"/>
  <c r="B2377" i="1"/>
  <c r="A2377" i="1"/>
  <c r="K2376" i="1"/>
  <c r="B2376" i="1"/>
  <c r="A2376" i="1"/>
  <c r="K2375" i="1"/>
  <c r="B2375" i="1"/>
  <c r="A2375" i="1"/>
  <c r="K2374" i="1"/>
  <c r="B2374" i="1"/>
  <c r="A2374" i="1"/>
  <c r="K2373" i="1"/>
  <c r="B2373" i="1"/>
  <c r="A2373" i="1"/>
  <c r="K2372" i="1"/>
  <c r="B2372" i="1"/>
  <c r="A2372" i="1"/>
  <c r="K2371" i="1"/>
  <c r="B2371" i="1"/>
  <c r="A2371" i="1"/>
  <c r="K2370" i="1"/>
  <c r="B2370" i="1"/>
  <c r="A2370" i="1"/>
  <c r="K2369" i="1"/>
  <c r="B2369" i="1"/>
  <c r="A2369" i="1"/>
  <c r="K2368" i="1"/>
  <c r="B2368" i="1"/>
  <c r="A2368" i="1"/>
  <c r="K2367" i="1"/>
  <c r="B2367" i="1"/>
  <c r="A2367" i="1"/>
  <c r="K2366" i="1"/>
  <c r="B2366" i="1"/>
  <c r="A2366" i="1"/>
  <c r="K2365" i="1"/>
  <c r="B2365" i="1"/>
  <c r="A2365" i="1"/>
  <c r="K2364" i="1"/>
  <c r="B2364" i="1"/>
  <c r="A2364" i="1"/>
  <c r="K2363" i="1"/>
  <c r="B2363" i="1"/>
  <c r="A2363" i="1"/>
  <c r="K2362" i="1"/>
  <c r="B2362" i="1"/>
  <c r="A2362" i="1"/>
  <c r="K2361" i="1"/>
  <c r="B2361" i="1"/>
  <c r="A2361" i="1"/>
  <c r="K2360" i="1"/>
  <c r="B2360" i="1"/>
  <c r="A2360" i="1"/>
  <c r="K2359" i="1"/>
  <c r="B2359" i="1"/>
  <c r="A2359" i="1"/>
  <c r="K2358" i="1"/>
  <c r="B2358" i="1"/>
  <c r="A2358" i="1"/>
  <c r="K2357" i="1"/>
  <c r="B2357" i="1"/>
  <c r="A2357" i="1"/>
  <c r="K2356" i="1"/>
  <c r="B2356" i="1"/>
  <c r="A2356" i="1"/>
  <c r="K2355" i="1"/>
  <c r="B2355" i="1"/>
  <c r="A2355" i="1"/>
  <c r="K2354" i="1"/>
  <c r="B2354" i="1"/>
  <c r="A2354" i="1"/>
  <c r="K2353" i="1"/>
  <c r="B2353" i="1"/>
  <c r="A2353" i="1"/>
  <c r="K2352" i="1"/>
  <c r="B2352" i="1"/>
  <c r="A2352" i="1"/>
  <c r="K2351" i="1"/>
  <c r="B2351" i="1"/>
  <c r="A2351" i="1"/>
  <c r="K2350" i="1"/>
  <c r="B2350" i="1"/>
  <c r="A2350" i="1"/>
  <c r="K2349" i="1"/>
  <c r="B2349" i="1"/>
  <c r="A2349" i="1"/>
  <c r="K2348" i="1"/>
  <c r="B2348" i="1"/>
  <c r="A2348" i="1"/>
  <c r="K2347" i="1"/>
  <c r="B2347" i="1"/>
  <c r="A2347" i="1"/>
  <c r="K2346" i="1"/>
  <c r="B2346" i="1"/>
  <c r="A2346" i="1"/>
  <c r="K2345" i="1"/>
  <c r="B2345" i="1"/>
  <c r="A2345" i="1"/>
  <c r="K2344" i="1"/>
  <c r="B2344" i="1"/>
  <c r="A2344" i="1"/>
  <c r="K2343" i="1"/>
  <c r="B2343" i="1"/>
  <c r="A2343" i="1"/>
  <c r="K2342" i="1"/>
  <c r="B2342" i="1"/>
  <c r="A2342" i="1"/>
  <c r="K2341" i="1"/>
  <c r="B2341" i="1"/>
  <c r="A2341" i="1"/>
  <c r="K2340" i="1"/>
  <c r="B2340" i="1"/>
  <c r="A2340" i="1"/>
  <c r="K2339" i="1"/>
  <c r="B2339" i="1"/>
  <c r="A2339" i="1"/>
  <c r="K2338" i="1"/>
  <c r="B2338" i="1"/>
  <c r="A2338" i="1"/>
  <c r="K2337" i="1"/>
  <c r="B2337" i="1"/>
  <c r="A2337" i="1"/>
  <c r="K2336" i="1"/>
  <c r="B2336" i="1"/>
  <c r="A2336" i="1"/>
  <c r="K2335" i="1"/>
  <c r="B2335" i="1"/>
  <c r="A2335" i="1"/>
  <c r="K2334" i="1"/>
  <c r="B2334" i="1"/>
  <c r="A2334" i="1"/>
  <c r="K2333" i="1"/>
  <c r="B2333" i="1"/>
  <c r="A2333" i="1"/>
  <c r="K2332" i="1"/>
  <c r="B2332" i="1"/>
  <c r="A2332" i="1"/>
  <c r="K2331" i="1"/>
  <c r="B2331" i="1"/>
  <c r="A2331" i="1"/>
  <c r="K2330" i="1"/>
  <c r="B2330" i="1"/>
  <c r="A2330" i="1"/>
  <c r="K2329" i="1"/>
  <c r="B2329" i="1"/>
  <c r="A2329" i="1"/>
  <c r="K2328" i="1"/>
  <c r="B2328" i="1"/>
  <c r="A2328" i="1"/>
  <c r="K2327" i="1"/>
  <c r="B2327" i="1"/>
  <c r="A2327" i="1"/>
  <c r="K2326" i="1"/>
  <c r="B2326" i="1"/>
  <c r="A2326" i="1"/>
  <c r="K2325" i="1"/>
  <c r="B2325" i="1"/>
  <c r="A2325" i="1"/>
  <c r="K2324" i="1"/>
  <c r="B2324" i="1"/>
  <c r="A2324" i="1"/>
  <c r="K2323" i="1"/>
  <c r="B2323" i="1"/>
  <c r="A2323" i="1"/>
  <c r="K2322" i="1"/>
  <c r="B2322" i="1"/>
  <c r="A2322" i="1"/>
  <c r="K2321" i="1"/>
  <c r="B2321" i="1"/>
  <c r="A2321" i="1"/>
  <c r="K2320" i="1"/>
  <c r="B2320" i="1"/>
  <c r="A2320" i="1"/>
  <c r="K2319" i="1"/>
  <c r="B2319" i="1"/>
  <c r="A2319" i="1"/>
  <c r="K2318" i="1"/>
  <c r="B2318" i="1"/>
  <c r="A2318" i="1"/>
  <c r="K2317" i="1"/>
  <c r="B2317" i="1"/>
  <c r="A2317" i="1"/>
  <c r="K2316" i="1"/>
  <c r="B2316" i="1"/>
  <c r="A2316" i="1"/>
  <c r="K2315" i="1"/>
  <c r="B2315" i="1"/>
  <c r="A2315" i="1"/>
  <c r="K2314" i="1"/>
  <c r="B2314" i="1"/>
  <c r="A2314" i="1"/>
  <c r="K2313" i="1"/>
  <c r="B2313" i="1"/>
  <c r="A2313" i="1"/>
  <c r="K2312" i="1"/>
  <c r="B2312" i="1"/>
  <c r="A2312" i="1"/>
  <c r="K2311" i="1"/>
  <c r="B2311" i="1"/>
  <c r="A2311" i="1"/>
  <c r="K2310" i="1"/>
  <c r="B2310" i="1"/>
  <c r="A2310" i="1"/>
  <c r="K2309" i="1"/>
  <c r="B2309" i="1"/>
  <c r="A2309" i="1"/>
  <c r="K2308" i="1"/>
  <c r="B2308" i="1"/>
  <c r="A2308" i="1"/>
  <c r="K2307" i="1"/>
  <c r="B2307" i="1"/>
  <c r="A2307" i="1"/>
  <c r="K2306" i="1"/>
  <c r="B2306" i="1"/>
  <c r="A2306" i="1"/>
  <c r="K2305" i="1"/>
  <c r="B2305" i="1"/>
  <c r="A2305" i="1"/>
  <c r="K2304" i="1"/>
  <c r="B2304" i="1"/>
  <c r="A2304" i="1"/>
  <c r="K2303" i="1"/>
  <c r="B2303" i="1"/>
  <c r="A2303" i="1"/>
  <c r="K2302" i="1"/>
  <c r="B2302" i="1"/>
  <c r="A2302" i="1"/>
  <c r="K2301" i="1"/>
  <c r="B2301" i="1"/>
  <c r="A2301" i="1"/>
  <c r="K2300" i="1"/>
  <c r="B2300" i="1"/>
  <c r="A2300" i="1"/>
  <c r="K2299" i="1"/>
  <c r="B2299" i="1"/>
  <c r="A2299" i="1"/>
  <c r="K2298" i="1"/>
  <c r="B2298" i="1"/>
  <c r="A2298" i="1"/>
  <c r="K2297" i="1"/>
  <c r="B2297" i="1"/>
  <c r="A2297" i="1"/>
  <c r="K2296" i="1"/>
  <c r="B2296" i="1"/>
  <c r="A2296" i="1"/>
  <c r="K2295" i="1"/>
  <c r="B2295" i="1"/>
  <c r="A2295" i="1"/>
  <c r="K2294" i="1"/>
  <c r="B2294" i="1"/>
  <c r="A2294" i="1"/>
  <c r="K2293" i="1"/>
  <c r="B2293" i="1"/>
  <c r="A2293" i="1"/>
  <c r="K2292" i="1"/>
  <c r="B2292" i="1"/>
  <c r="A2292" i="1"/>
  <c r="K2291" i="1"/>
  <c r="B2291" i="1"/>
  <c r="A2291" i="1"/>
  <c r="K2290" i="1"/>
  <c r="B2290" i="1"/>
  <c r="A2290" i="1"/>
  <c r="K2289" i="1"/>
  <c r="B2289" i="1"/>
  <c r="A2289" i="1"/>
  <c r="K2288" i="1"/>
  <c r="B2288" i="1"/>
  <c r="A2288" i="1"/>
  <c r="K2287" i="1"/>
  <c r="B2287" i="1"/>
  <c r="A2287" i="1"/>
  <c r="K2286" i="1"/>
  <c r="B2286" i="1"/>
  <c r="A2286" i="1"/>
  <c r="K2285" i="1"/>
  <c r="B2285" i="1"/>
  <c r="A2285" i="1"/>
  <c r="K2284" i="1"/>
  <c r="B2284" i="1"/>
  <c r="A2284" i="1"/>
  <c r="K2283" i="1"/>
  <c r="B2283" i="1"/>
  <c r="A2283" i="1"/>
  <c r="K2282" i="1"/>
  <c r="B2282" i="1"/>
  <c r="A2282" i="1"/>
  <c r="K2281" i="1"/>
  <c r="B2281" i="1"/>
  <c r="A2281" i="1"/>
  <c r="K2280" i="1"/>
  <c r="B2280" i="1"/>
  <c r="A2280" i="1"/>
  <c r="K2279" i="1"/>
  <c r="B2279" i="1"/>
  <c r="A2279" i="1"/>
  <c r="K2278" i="1"/>
  <c r="B2278" i="1"/>
  <c r="A2278" i="1"/>
  <c r="K2277" i="1"/>
  <c r="B2277" i="1"/>
  <c r="A2277" i="1"/>
  <c r="K2276" i="1"/>
  <c r="B2276" i="1"/>
  <c r="A2276" i="1"/>
  <c r="K2275" i="1"/>
  <c r="B2275" i="1"/>
  <c r="A2275" i="1"/>
  <c r="K2274" i="1"/>
  <c r="B2274" i="1"/>
  <c r="A2274" i="1"/>
  <c r="K2273" i="1"/>
  <c r="B2273" i="1"/>
  <c r="A2273" i="1"/>
  <c r="K2272" i="1"/>
  <c r="B2272" i="1"/>
  <c r="A2272" i="1"/>
  <c r="K2271" i="1"/>
  <c r="B2271" i="1"/>
  <c r="A2271" i="1"/>
  <c r="K2270" i="1"/>
  <c r="B2270" i="1"/>
  <c r="A2270" i="1"/>
  <c r="K2269" i="1"/>
  <c r="B2269" i="1"/>
  <c r="A2269" i="1"/>
  <c r="K2268" i="1"/>
  <c r="B2268" i="1"/>
  <c r="A2268" i="1"/>
  <c r="K2267" i="1"/>
  <c r="B2267" i="1"/>
  <c r="A2267" i="1"/>
  <c r="K2266" i="1"/>
  <c r="B2266" i="1"/>
  <c r="A2266" i="1"/>
  <c r="K2265" i="1"/>
  <c r="B2265" i="1"/>
  <c r="A2265" i="1"/>
  <c r="K2264" i="1"/>
  <c r="B2264" i="1"/>
  <c r="A2264" i="1"/>
  <c r="K2263" i="1"/>
  <c r="B2263" i="1"/>
  <c r="A2263" i="1"/>
  <c r="K2262" i="1"/>
  <c r="B2262" i="1"/>
  <c r="A2262" i="1"/>
  <c r="K2261" i="1"/>
  <c r="B2261" i="1"/>
  <c r="A2261" i="1"/>
  <c r="K2260" i="1"/>
  <c r="B2260" i="1"/>
  <c r="A2260" i="1"/>
  <c r="K2259" i="1"/>
  <c r="B2259" i="1"/>
  <c r="A2259" i="1"/>
  <c r="K2258" i="1"/>
  <c r="B2258" i="1"/>
  <c r="A2258" i="1"/>
  <c r="K2257" i="1"/>
  <c r="B2257" i="1"/>
  <c r="A2257" i="1"/>
  <c r="K2256" i="1"/>
  <c r="B2256" i="1"/>
  <c r="A2256" i="1"/>
  <c r="K2255" i="1"/>
  <c r="B2255" i="1"/>
  <c r="A2255" i="1"/>
  <c r="K2254" i="1"/>
  <c r="B2254" i="1"/>
  <c r="A2254" i="1"/>
  <c r="K2253" i="1"/>
  <c r="B2253" i="1"/>
  <c r="A2253" i="1"/>
  <c r="K2252" i="1"/>
  <c r="B2252" i="1"/>
  <c r="A2252" i="1"/>
  <c r="K2251" i="1"/>
  <c r="B2251" i="1"/>
  <c r="A2251" i="1"/>
  <c r="K2250" i="1"/>
  <c r="B2250" i="1"/>
  <c r="A2250" i="1"/>
  <c r="K2249" i="1"/>
  <c r="B2249" i="1"/>
  <c r="A2249" i="1"/>
  <c r="K2248" i="1"/>
  <c r="B2248" i="1"/>
  <c r="A2248" i="1"/>
  <c r="K2247" i="1"/>
  <c r="B2247" i="1"/>
  <c r="A2247" i="1"/>
  <c r="K2246" i="1"/>
  <c r="B2246" i="1"/>
  <c r="A2246" i="1"/>
  <c r="K2245" i="1"/>
  <c r="B2245" i="1"/>
  <c r="A2245" i="1"/>
  <c r="K2244" i="1"/>
  <c r="B2244" i="1"/>
  <c r="A2244" i="1"/>
  <c r="K2243" i="1"/>
  <c r="B2243" i="1"/>
  <c r="A2243" i="1"/>
  <c r="K2242" i="1"/>
  <c r="B2242" i="1"/>
  <c r="A2242" i="1"/>
  <c r="K2241" i="1"/>
  <c r="B2241" i="1"/>
  <c r="A2241" i="1"/>
  <c r="K2240" i="1"/>
  <c r="B2240" i="1"/>
  <c r="A2240" i="1"/>
  <c r="K2239" i="1"/>
  <c r="B2239" i="1"/>
  <c r="A2239" i="1"/>
  <c r="K2238" i="1"/>
  <c r="B2238" i="1"/>
  <c r="A2238" i="1"/>
  <c r="K2237" i="1"/>
  <c r="B2237" i="1"/>
  <c r="A2237" i="1"/>
  <c r="K2236" i="1"/>
  <c r="B2236" i="1"/>
  <c r="A2236" i="1"/>
  <c r="K2235" i="1"/>
  <c r="B2235" i="1"/>
  <c r="A2235" i="1"/>
  <c r="K2234" i="1"/>
  <c r="B2234" i="1"/>
  <c r="A2234" i="1"/>
  <c r="K2233" i="1"/>
  <c r="B2233" i="1"/>
  <c r="A2233" i="1"/>
  <c r="K2232" i="1"/>
  <c r="B2232" i="1"/>
  <c r="A2232" i="1"/>
  <c r="K2231" i="1"/>
  <c r="B2231" i="1"/>
  <c r="A2231" i="1"/>
  <c r="K2230" i="1"/>
  <c r="B2230" i="1"/>
  <c r="A2230" i="1"/>
  <c r="K2229" i="1"/>
  <c r="B2229" i="1"/>
  <c r="A2229" i="1"/>
  <c r="K2228" i="1"/>
  <c r="B2228" i="1"/>
  <c r="A2228" i="1"/>
  <c r="K2227" i="1"/>
  <c r="B2227" i="1"/>
  <c r="A2227" i="1"/>
  <c r="K2226" i="1"/>
  <c r="B2226" i="1"/>
  <c r="A2226" i="1"/>
  <c r="K2225" i="1"/>
  <c r="B2225" i="1"/>
  <c r="A2225" i="1"/>
  <c r="K2224" i="1"/>
  <c r="B2224" i="1"/>
  <c r="A2224" i="1"/>
  <c r="K2223" i="1"/>
  <c r="B2223" i="1"/>
  <c r="A2223" i="1"/>
  <c r="K2222" i="1"/>
  <c r="B2222" i="1"/>
  <c r="A2222" i="1"/>
  <c r="K2221" i="1"/>
  <c r="B2221" i="1"/>
  <c r="A2221" i="1"/>
  <c r="K2220" i="1"/>
  <c r="B2220" i="1"/>
  <c r="A2220" i="1"/>
  <c r="K2219" i="1"/>
  <c r="B2219" i="1"/>
  <c r="A2219" i="1"/>
  <c r="K2218" i="1"/>
  <c r="B2218" i="1"/>
  <c r="A2218" i="1"/>
  <c r="K2217" i="1"/>
  <c r="B2217" i="1"/>
  <c r="A2217" i="1"/>
  <c r="K2216" i="1"/>
  <c r="B2216" i="1"/>
  <c r="A2216" i="1"/>
  <c r="K2215" i="1"/>
  <c r="B2215" i="1"/>
  <c r="A2215" i="1"/>
  <c r="K2214" i="1"/>
  <c r="B2214" i="1"/>
  <c r="A2214" i="1"/>
  <c r="K2213" i="1"/>
  <c r="B2213" i="1"/>
  <c r="A2213" i="1"/>
  <c r="K2212" i="1"/>
  <c r="B2212" i="1"/>
  <c r="A2212" i="1"/>
  <c r="K2211" i="1"/>
  <c r="B2211" i="1"/>
  <c r="A2211" i="1"/>
  <c r="K2210" i="1"/>
  <c r="B2210" i="1"/>
  <c r="A2210" i="1"/>
  <c r="K2209" i="1"/>
  <c r="B2209" i="1"/>
  <c r="A2209" i="1"/>
  <c r="K2208" i="1"/>
  <c r="B2208" i="1"/>
  <c r="A2208" i="1"/>
  <c r="K2207" i="1"/>
  <c r="B2207" i="1"/>
  <c r="A2207" i="1"/>
  <c r="K2206" i="1"/>
  <c r="B2206" i="1"/>
  <c r="A2206" i="1"/>
  <c r="K2205" i="1"/>
  <c r="B2205" i="1"/>
  <c r="A2205" i="1"/>
  <c r="K2204" i="1"/>
  <c r="B2204" i="1"/>
  <c r="A2204" i="1"/>
  <c r="K2203" i="1"/>
  <c r="B2203" i="1"/>
  <c r="A2203" i="1"/>
  <c r="K2202" i="1"/>
  <c r="B2202" i="1"/>
  <c r="A2202" i="1"/>
  <c r="K2201" i="1"/>
  <c r="B2201" i="1"/>
  <c r="A2201" i="1"/>
  <c r="K2200" i="1"/>
  <c r="B2200" i="1"/>
  <c r="A2200" i="1"/>
  <c r="K2199" i="1"/>
  <c r="B2199" i="1"/>
  <c r="A2199" i="1"/>
  <c r="K2198" i="1"/>
  <c r="B2198" i="1"/>
  <c r="A2198" i="1"/>
  <c r="K2197" i="1"/>
  <c r="B2197" i="1"/>
  <c r="A2197" i="1"/>
  <c r="K2196" i="1"/>
  <c r="B2196" i="1"/>
  <c r="A2196" i="1"/>
  <c r="K2195" i="1"/>
  <c r="B2195" i="1"/>
  <c r="A2195" i="1"/>
  <c r="K2194" i="1"/>
  <c r="B2194" i="1"/>
  <c r="A2194" i="1"/>
  <c r="K2193" i="1"/>
  <c r="B2193" i="1"/>
  <c r="A2193" i="1"/>
  <c r="K2192" i="1"/>
  <c r="B2192" i="1"/>
  <c r="A2192" i="1"/>
  <c r="K2191" i="1"/>
  <c r="B2191" i="1"/>
  <c r="A2191" i="1"/>
  <c r="K2190" i="1"/>
  <c r="B2190" i="1"/>
  <c r="A2190" i="1"/>
  <c r="K2189" i="1"/>
  <c r="B2189" i="1"/>
  <c r="A2189" i="1"/>
  <c r="K2188" i="1"/>
  <c r="B2188" i="1"/>
  <c r="A2188" i="1"/>
  <c r="K2187" i="1"/>
  <c r="B2187" i="1"/>
  <c r="A2187" i="1"/>
  <c r="K2186" i="1"/>
  <c r="B2186" i="1"/>
  <c r="A2186" i="1"/>
  <c r="K2185" i="1"/>
  <c r="B2185" i="1"/>
  <c r="A2185" i="1"/>
  <c r="K2184" i="1"/>
  <c r="B2184" i="1"/>
  <c r="A2184" i="1"/>
  <c r="K2183" i="1"/>
  <c r="B2183" i="1"/>
  <c r="A2183" i="1"/>
  <c r="K2182" i="1"/>
  <c r="B2182" i="1"/>
  <c r="A2182" i="1"/>
  <c r="K2181" i="1"/>
  <c r="B2181" i="1"/>
  <c r="A2181" i="1"/>
  <c r="K2180" i="1"/>
  <c r="B2180" i="1"/>
  <c r="A2180" i="1"/>
  <c r="K2179" i="1"/>
  <c r="B2179" i="1"/>
  <c r="A2179" i="1"/>
  <c r="K2178" i="1"/>
  <c r="B2178" i="1"/>
  <c r="A2178" i="1"/>
  <c r="K2177" i="1"/>
  <c r="B2177" i="1"/>
  <c r="A2177" i="1"/>
  <c r="K2176" i="1"/>
  <c r="B2176" i="1"/>
  <c r="A2176" i="1"/>
  <c r="K2175" i="1"/>
  <c r="B2175" i="1"/>
  <c r="A2175" i="1"/>
  <c r="K2174" i="1"/>
  <c r="B2174" i="1"/>
  <c r="A2174" i="1"/>
  <c r="K2173" i="1"/>
  <c r="B2173" i="1"/>
  <c r="A2173" i="1"/>
  <c r="K2172" i="1"/>
  <c r="B2172" i="1"/>
  <c r="A2172" i="1"/>
  <c r="K2171" i="1"/>
  <c r="B2171" i="1"/>
  <c r="A2171" i="1"/>
  <c r="K2170" i="1"/>
  <c r="B2170" i="1"/>
  <c r="A2170" i="1"/>
  <c r="K2169" i="1"/>
  <c r="B2169" i="1"/>
  <c r="A2169" i="1"/>
  <c r="K2168" i="1"/>
  <c r="B2168" i="1"/>
  <c r="A2168" i="1"/>
  <c r="K2167" i="1"/>
  <c r="B2167" i="1"/>
  <c r="A2167" i="1"/>
  <c r="K2166" i="1"/>
  <c r="B2166" i="1"/>
  <c r="A2166" i="1"/>
  <c r="K2165" i="1"/>
  <c r="B2165" i="1"/>
  <c r="A2165" i="1"/>
  <c r="K2164" i="1"/>
  <c r="B2164" i="1"/>
  <c r="A2164" i="1"/>
  <c r="K2163" i="1"/>
  <c r="B2163" i="1"/>
  <c r="A2163" i="1"/>
  <c r="K2162" i="1"/>
  <c r="B2162" i="1"/>
  <c r="A2162" i="1"/>
  <c r="K2161" i="1"/>
  <c r="B2161" i="1"/>
  <c r="A2161" i="1"/>
  <c r="K2160" i="1"/>
  <c r="B2160" i="1"/>
  <c r="A2160" i="1"/>
  <c r="K2159" i="1"/>
  <c r="B2159" i="1"/>
  <c r="A2159" i="1"/>
  <c r="K2158" i="1"/>
  <c r="B2158" i="1"/>
  <c r="A2158" i="1"/>
  <c r="K2157" i="1"/>
  <c r="B2157" i="1"/>
  <c r="A2157" i="1"/>
  <c r="K2156" i="1"/>
  <c r="B2156" i="1"/>
  <c r="A2156" i="1"/>
  <c r="K2155" i="1"/>
  <c r="B2155" i="1"/>
  <c r="A2155" i="1"/>
  <c r="K2154" i="1"/>
  <c r="B2154" i="1"/>
  <c r="A2154" i="1"/>
  <c r="K2153" i="1"/>
  <c r="B2153" i="1"/>
  <c r="A2153" i="1"/>
  <c r="K2152" i="1"/>
  <c r="B2152" i="1"/>
  <c r="A2152" i="1"/>
  <c r="K2151" i="1"/>
  <c r="B2151" i="1"/>
  <c r="A2151" i="1"/>
  <c r="K2150" i="1"/>
  <c r="B2150" i="1"/>
  <c r="A2150" i="1"/>
  <c r="K2149" i="1"/>
  <c r="B2149" i="1"/>
  <c r="A2149" i="1"/>
  <c r="K2148" i="1"/>
  <c r="B2148" i="1"/>
  <c r="A2148" i="1"/>
  <c r="K2147" i="1"/>
  <c r="B2147" i="1"/>
  <c r="A2147" i="1"/>
  <c r="K2146" i="1"/>
  <c r="B2146" i="1"/>
  <c r="A2146" i="1"/>
  <c r="K2145" i="1"/>
  <c r="B2145" i="1"/>
  <c r="A2145" i="1"/>
  <c r="K2144" i="1"/>
  <c r="B2144" i="1"/>
  <c r="A2144" i="1"/>
  <c r="K2143" i="1"/>
  <c r="B2143" i="1"/>
  <c r="A2143" i="1"/>
  <c r="K2142" i="1"/>
  <c r="B2142" i="1"/>
  <c r="A2142" i="1"/>
  <c r="K2141" i="1"/>
  <c r="B2141" i="1"/>
  <c r="A2141" i="1"/>
  <c r="K2140" i="1"/>
  <c r="B2140" i="1"/>
  <c r="A2140" i="1"/>
  <c r="K2139" i="1"/>
  <c r="B2139" i="1"/>
  <c r="A2139" i="1"/>
  <c r="K2138" i="1"/>
  <c r="B2138" i="1"/>
  <c r="A2138" i="1"/>
  <c r="K2137" i="1"/>
  <c r="B2137" i="1"/>
  <c r="A2137" i="1"/>
  <c r="K2136" i="1"/>
  <c r="B2136" i="1"/>
  <c r="A2136" i="1"/>
  <c r="K2135" i="1"/>
  <c r="B2135" i="1"/>
  <c r="A2135" i="1"/>
  <c r="K2134" i="1"/>
  <c r="B2134" i="1"/>
  <c r="A2134" i="1"/>
  <c r="K2133" i="1"/>
  <c r="B2133" i="1"/>
  <c r="A2133" i="1"/>
  <c r="K2132" i="1"/>
  <c r="B2132" i="1"/>
  <c r="A2132" i="1"/>
  <c r="K2131" i="1"/>
  <c r="B2131" i="1"/>
  <c r="A2131" i="1"/>
  <c r="K2130" i="1"/>
  <c r="B2130" i="1"/>
  <c r="A2130" i="1"/>
  <c r="K2129" i="1"/>
  <c r="B2129" i="1"/>
  <c r="A2129" i="1"/>
  <c r="K2128" i="1"/>
  <c r="B2128" i="1"/>
  <c r="A2128" i="1"/>
  <c r="K2127" i="1"/>
  <c r="B2127" i="1"/>
  <c r="A2127" i="1"/>
  <c r="K2126" i="1"/>
  <c r="B2126" i="1"/>
  <c r="A2126" i="1"/>
  <c r="K2125" i="1"/>
  <c r="B2125" i="1"/>
  <c r="A2125" i="1"/>
  <c r="K2124" i="1"/>
  <c r="B2124" i="1"/>
  <c r="A2124" i="1"/>
  <c r="K2123" i="1"/>
  <c r="B2123" i="1"/>
  <c r="A2123" i="1"/>
  <c r="K2122" i="1"/>
  <c r="B2122" i="1"/>
  <c r="A2122" i="1"/>
  <c r="K2121" i="1"/>
  <c r="B2121" i="1"/>
  <c r="A2121" i="1"/>
  <c r="K2120" i="1"/>
  <c r="B2120" i="1"/>
  <c r="A2120" i="1"/>
  <c r="K2119" i="1"/>
  <c r="B2119" i="1"/>
  <c r="A2119" i="1"/>
  <c r="K2118" i="1"/>
  <c r="B2118" i="1"/>
  <c r="A2118" i="1"/>
  <c r="K2117" i="1"/>
  <c r="B2117" i="1"/>
  <c r="A2117" i="1"/>
  <c r="K2116" i="1"/>
  <c r="B2116" i="1"/>
  <c r="A2116" i="1"/>
  <c r="K2115" i="1"/>
  <c r="B2115" i="1"/>
  <c r="A2115" i="1"/>
  <c r="K2114" i="1"/>
  <c r="B2114" i="1"/>
  <c r="A2114" i="1"/>
  <c r="K2113" i="1"/>
  <c r="B2113" i="1"/>
  <c r="A2113" i="1"/>
  <c r="K2112" i="1"/>
  <c r="B2112" i="1"/>
  <c r="A2112" i="1"/>
  <c r="K2111" i="1"/>
  <c r="B2111" i="1"/>
  <c r="A2111" i="1"/>
  <c r="K2110" i="1"/>
  <c r="B2110" i="1"/>
  <c r="A2110" i="1"/>
  <c r="K2109" i="1"/>
  <c r="B2109" i="1"/>
  <c r="A2109" i="1"/>
  <c r="K2108" i="1"/>
  <c r="B2108" i="1"/>
  <c r="A2108" i="1"/>
  <c r="K2107" i="1"/>
  <c r="B2107" i="1"/>
  <c r="A2107" i="1"/>
  <c r="K2106" i="1"/>
  <c r="B2106" i="1"/>
  <c r="A2106" i="1"/>
  <c r="K2105" i="1"/>
  <c r="B2105" i="1"/>
  <c r="A2105" i="1"/>
  <c r="K2104" i="1"/>
  <c r="B2104" i="1"/>
  <c r="A2104" i="1"/>
  <c r="K2103" i="1"/>
  <c r="B2103" i="1"/>
  <c r="A2103" i="1"/>
  <c r="K2102" i="1"/>
  <c r="B2102" i="1"/>
  <c r="A2102" i="1"/>
  <c r="K2101" i="1"/>
  <c r="B2101" i="1"/>
  <c r="A2101" i="1"/>
  <c r="K2100" i="1"/>
  <c r="B2100" i="1"/>
  <c r="A2100" i="1"/>
  <c r="K2099" i="1"/>
  <c r="B2099" i="1"/>
  <c r="A2099" i="1"/>
  <c r="K2098" i="1"/>
  <c r="B2098" i="1"/>
  <c r="A2098" i="1"/>
  <c r="K2097" i="1"/>
  <c r="B2097" i="1"/>
  <c r="A2097" i="1"/>
  <c r="K2096" i="1"/>
  <c r="B2096" i="1"/>
  <c r="A2096" i="1"/>
  <c r="K2095" i="1"/>
  <c r="B2095" i="1"/>
  <c r="A2095" i="1"/>
  <c r="K2094" i="1"/>
  <c r="B2094" i="1"/>
  <c r="A2094" i="1"/>
  <c r="K2093" i="1"/>
  <c r="B2093" i="1"/>
  <c r="A2093" i="1"/>
  <c r="K2092" i="1"/>
  <c r="B2092" i="1"/>
  <c r="A2092" i="1"/>
  <c r="K2091" i="1"/>
  <c r="B2091" i="1"/>
  <c r="A2091" i="1"/>
  <c r="K2090" i="1"/>
  <c r="B2090" i="1"/>
  <c r="A2090" i="1"/>
  <c r="K2089" i="1"/>
  <c r="B2089" i="1"/>
  <c r="A2089" i="1"/>
  <c r="K2088" i="1"/>
  <c r="B2088" i="1"/>
  <c r="A2088" i="1"/>
  <c r="K2087" i="1"/>
  <c r="B2087" i="1"/>
  <c r="A2087" i="1"/>
  <c r="K2086" i="1"/>
  <c r="B2086" i="1"/>
  <c r="A2086" i="1"/>
  <c r="K2085" i="1"/>
  <c r="B2085" i="1"/>
  <c r="A2085" i="1"/>
  <c r="K2084" i="1"/>
  <c r="B2084" i="1"/>
  <c r="A2084" i="1"/>
  <c r="K2083" i="1"/>
  <c r="B2083" i="1"/>
  <c r="A2083" i="1"/>
  <c r="K2082" i="1"/>
  <c r="B2082" i="1"/>
  <c r="A2082" i="1"/>
  <c r="K2081" i="1"/>
  <c r="B2081" i="1"/>
  <c r="A2081" i="1"/>
  <c r="K2080" i="1"/>
  <c r="B2080" i="1"/>
  <c r="A2080" i="1"/>
  <c r="K2079" i="1"/>
  <c r="B2079" i="1"/>
  <c r="A2079" i="1"/>
  <c r="K2078" i="1"/>
  <c r="B2078" i="1"/>
  <c r="A2078" i="1"/>
  <c r="K2077" i="1"/>
  <c r="B2077" i="1"/>
  <c r="A2077" i="1"/>
  <c r="K2076" i="1"/>
  <c r="B2076" i="1"/>
  <c r="A2076" i="1"/>
  <c r="K2075" i="1"/>
  <c r="B2075" i="1"/>
  <c r="A2075" i="1"/>
  <c r="K2074" i="1"/>
  <c r="B2074" i="1"/>
  <c r="A2074" i="1"/>
  <c r="K2073" i="1"/>
  <c r="B2073" i="1"/>
  <c r="A2073" i="1"/>
  <c r="K2072" i="1"/>
  <c r="B2072" i="1"/>
  <c r="A2072" i="1"/>
  <c r="K2071" i="1"/>
  <c r="B2071" i="1"/>
  <c r="A2071" i="1"/>
  <c r="K2070" i="1"/>
  <c r="B2070" i="1"/>
  <c r="A2070" i="1"/>
  <c r="K2069" i="1"/>
  <c r="B2069" i="1"/>
  <c r="A2069" i="1"/>
  <c r="K2068" i="1"/>
  <c r="B2068" i="1"/>
  <c r="A2068" i="1"/>
  <c r="K2067" i="1"/>
  <c r="B2067" i="1"/>
  <c r="A2067" i="1"/>
  <c r="K2066" i="1"/>
  <c r="B2066" i="1"/>
  <c r="A2066" i="1"/>
  <c r="K2065" i="1"/>
  <c r="B2065" i="1"/>
  <c r="A2065" i="1"/>
  <c r="K2064" i="1"/>
  <c r="B2064" i="1"/>
  <c r="A2064" i="1"/>
  <c r="K2063" i="1"/>
  <c r="B2063" i="1"/>
  <c r="A2063" i="1"/>
  <c r="K2062" i="1"/>
  <c r="B2062" i="1"/>
  <c r="A2062" i="1"/>
  <c r="K2061" i="1"/>
  <c r="B2061" i="1"/>
  <c r="A2061" i="1"/>
  <c r="K2060" i="1"/>
  <c r="B2060" i="1"/>
  <c r="A2060" i="1"/>
  <c r="K2059" i="1"/>
  <c r="B2059" i="1"/>
  <c r="A2059" i="1"/>
  <c r="K2058" i="1"/>
  <c r="B2058" i="1"/>
  <c r="A2058" i="1"/>
  <c r="K2057" i="1"/>
  <c r="B2057" i="1"/>
  <c r="A2057" i="1"/>
  <c r="K2056" i="1"/>
  <c r="B2056" i="1"/>
  <c r="A2056" i="1"/>
  <c r="K2055" i="1"/>
  <c r="B2055" i="1"/>
  <c r="A2055" i="1"/>
  <c r="K2054" i="1"/>
  <c r="B2054" i="1"/>
  <c r="A2054" i="1"/>
  <c r="K2053" i="1"/>
  <c r="B2053" i="1"/>
  <c r="A2053" i="1"/>
  <c r="K2052" i="1"/>
  <c r="B2052" i="1"/>
  <c r="A2052" i="1"/>
  <c r="K2051" i="1"/>
  <c r="B2051" i="1"/>
  <c r="A2051" i="1"/>
  <c r="K2050" i="1"/>
  <c r="B2050" i="1"/>
  <c r="A2050" i="1"/>
  <c r="K2049" i="1"/>
  <c r="B2049" i="1"/>
  <c r="A2049" i="1"/>
  <c r="K2048" i="1"/>
  <c r="B2048" i="1"/>
  <c r="A2048" i="1"/>
  <c r="K2047" i="1"/>
  <c r="B2047" i="1"/>
  <c r="A2047" i="1"/>
  <c r="K2046" i="1"/>
  <c r="B2046" i="1"/>
  <c r="A2046" i="1"/>
  <c r="K2045" i="1"/>
  <c r="B2045" i="1"/>
  <c r="A2045" i="1"/>
  <c r="K2044" i="1"/>
  <c r="B2044" i="1"/>
  <c r="A2044" i="1"/>
  <c r="K2043" i="1"/>
  <c r="B2043" i="1"/>
  <c r="A2043" i="1"/>
  <c r="K2042" i="1"/>
  <c r="B2042" i="1"/>
  <c r="A2042" i="1"/>
  <c r="K2041" i="1"/>
  <c r="B2041" i="1"/>
  <c r="A2041" i="1"/>
  <c r="K2040" i="1"/>
  <c r="B2040" i="1"/>
  <c r="A2040" i="1"/>
  <c r="K2039" i="1"/>
  <c r="B2039" i="1"/>
  <c r="A2039" i="1"/>
  <c r="K2038" i="1"/>
  <c r="B2038" i="1"/>
  <c r="A2038" i="1"/>
  <c r="K2037" i="1"/>
  <c r="B2037" i="1"/>
  <c r="A2037" i="1"/>
  <c r="K2036" i="1"/>
  <c r="B2036" i="1"/>
  <c r="A2036" i="1"/>
  <c r="K2035" i="1"/>
  <c r="B2035" i="1"/>
  <c r="A2035" i="1"/>
  <c r="K2034" i="1"/>
  <c r="B2034" i="1"/>
  <c r="A2034" i="1"/>
  <c r="K2033" i="1"/>
  <c r="B2033" i="1"/>
  <c r="A2033" i="1"/>
  <c r="K2032" i="1"/>
  <c r="B2032" i="1"/>
  <c r="A2032" i="1"/>
  <c r="K2031" i="1"/>
  <c r="B2031" i="1"/>
  <c r="A2031" i="1"/>
  <c r="K2030" i="1"/>
  <c r="B2030" i="1"/>
  <c r="A2030" i="1"/>
  <c r="K2029" i="1"/>
  <c r="B2029" i="1"/>
  <c r="A2029" i="1"/>
  <c r="K2028" i="1"/>
  <c r="B2028" i="1"/>
  <c r="A2028" i="1"/>
  <c r="K2027" i="1"/>
  <c r="B2027" i="1"/>
  <c r="A2027" i="1"/>
  <c r="K2026" i="1"/>
  <c r="B2026" i="1"/>
  <c r="A2026" i="1"/>
  <c r="K2025" i="1"/>
  <c r="B2025" i="1"/>
  <c r="A2025" i="1"/>
  <c r="K2024" i="1"/>
  <c r="B2024" i="1"/>
  <c r="A2024" i="1"/>
  <c r="K2023" i="1"/>
  <c r="B2023" i="1"/>
  <c r="A2023" i="1"/>
  <c r="K2022" i="1"/>
  <c r="B2022" i="1"/>
  <c r="A2022" i="1"/>
  <c r="K2021" i="1"/>
  <c r="B2021" i="1"/>
  <c r="A2021" i="1"/>
  <c r="K2020" i="1"/>
  <c r="B2020" i="1"/>
  <c r="A2020" i="1"/>
  <c r="K2019" i="1"/>
  <c r="B2019" i="1"/>
  <c r="A2019" i="1"/>
  <c r="K2018" i="1"/>
  <c r="B2018" i="1"/>
  <c r="A2018" i="1"/>
  <c r="K2017" i="1"/>
  <c r="B2017" i="1"/>
  <c r="A2017" i="1"/>
  <c r="K2016" i="1"/>
  <c r="B2016" i="1"/>
  <c r="A2016" i="1"/>
  <c r="K2015" i="1"/>
  <c r="B2015" i="1"/>
  <c r="A2015" i="1"/>
  <c r="K2014" i="1"/>
  <c r="B2014" i="1"/>
  <c r="A2014" i="1"/>
  <c r="K2013" i="1"/>
  <c r="B2013" i="1"/>
  <c r="A2013" i="1"/>
  <c r="K2012" i="1"/>
  <c r="B2012" i="1"/>
  <c r="A2012" i="1"/>
  <c r="K2011" i="1"/>
  <c r="B2011" i="1"/>
  <c r="A2011" i="1"/>
  <c r="K2010" i="1"/>
  <c r="B2010" i="1"/>
  <c r="A2010" i="1"/>
  <c r="K2009" i="1"/>
  <c r="B2009" i="1"/>
  <c r="A2009" i="1"/>
  <c r="K2008" i="1"/>
  <c r="B2008" i="1"/>
  <c r="A2008" i="1"/>
  <c r="K2007" i="1"/>
  <c r="B2007" i="1"/>
  <c r="A2007" i="1"/>
  <c r="K2006" i="1"/>
  <c r="B2006" i="1"/>
  <c r="A2006" i="1"/>
  <c r="K2005" i="1"/>
  <c r="B2005" i="1"/>
  <c r="A2005" i="1"/>
  <c r="K2004" i="1"/>
  <c r="B2004" i="1"/>
  <c r="A2004" i="1"/>
  <c r="K2003" i="1"/>
  <c r="B2003" i="1"/>
  <c r="A2003" i="1"/>
  <c r="K2002" i="1"/>
  <c r="B2002" i="1"/>
  <c r="A2002" i="1"/>
  <c r="K2001" i="1"/>
  <c r="B2001" i="1"/>
  <c r="A2001" i="1"/>
  <c r="K2000" i="1"/>
  <c r="B2000" i="1"/>
  <c r="A2000" i="1"/>
  <c r="K1999" i="1"/>
  <c r="B1999" i="1"/>
  <c r="A1999" i="1"/>
  <c r="K1998" i="1"/>
  <c r="B1998" i="1"/>
  <c r="A1998" i="1"/>
  <c r="K1997" i="1"/>
  <c r="B1997" i="1"/>
  <c r="A1997" i="1"/>
  <c r="K1996" i="1"/>
  <c r="B1996" i="1"/>
  <c r="A1996" i="1"/>
  <c r="K1995" i="1"/>
  <c r="B1995" i="1"/>
  <c r="A1995" i="1"/>
  <c r="K1994" i="1"/>
  <c r="B1994" i="1"/>
  <c r="A1994" i="1"/>
  <c r="K1993" i="1"/>
  <c r="B1993" i="1"/>
  <c r="A1993" i="1"/>
  <c r="K1992" i="1"/>
  <c r="B1992" i="1"/>
  <c r="A1992" i="1"/>
  <c r="K1991" i="1"/>
  <c r="B1991" i="1"/>
  <c r="A1991" i="1"/>
  <c r="K1990" i="1"/>
  <c r="B1990" i="1"/>
  <c r="A1990" i="1"/>
  <c r="K1989" i="1"/>
  <c r="B1989" i="1"/>
  <c r="A1989" i="1"/>
  <c r="K1988" i="1"/>
  <c r="B1988" i="1"/>
  <c r="A1988" i="1"/>
  <c r="K1987" i="1"/>
  <c r="B1987" i="1"/>
  <c r="A1987" i="1"/>
  <c r="K1986" i="1"/>
  <c r="B1986" i="1"/>
  <c r="A1986" i="1"/>
  <c r="K1985" i="1"/>
  <c r="B1985" i="1"/>
  <c r="A1985" i="1"/>
  <c r="K1984" i="1"/>
  <c r="B1984" i="1"/>
  <c r="A1984" i="1"/>
  <c r="K1983" i="1"/>
  <c r="B1983" i="1"/>
  <c r="A1983" i="1"/>
  <c r="K1982" i="1"/>
  <c r="B1982" i="1"/>
  <c r="A1982" i="1"/>
  <c r="K1981" i="1"/>
  <c r="B1981" i="1"/>
  <c r="A1981" i="1"/>
  <c r="K1980" i="1"/>
  <c r="B1980" i="1"/>
  <c r="A1980" i="1"/>
  <c r="K1979" i="1"/>
  <c r="B1979" i="1"/>
  <c r="A1979" i="1"/>
  <c r="K1978" i="1"/>
  <c r="B1978" i="1"/>
  <c r="A1978" i="1"/>
  <c r="K1977" i="1"/>
  <c r="B1977" i="1"/>
  <c r="A1977" i="1"/>
  <c r="K1976" i="1"/>
  <c r="B1976" i="1"/>
  <c r="A1976" i="1"/>
  <c r="K1975" i="1"/>
  <c r="B1975" i="1"/>
  <c r="A1975" i="1"/>
  <c r="K1974" i="1"/>
  <c r="B1974" i="1"/>
  <c r="A1974" i="1"/>
  <c r="K1973" i="1"/>
  <c r="B1973" i="1"/>
  <c r="A1973" i="1"/>
  <c r="K1972" i="1"/>
  <c r="B1972" i="1"/>
  <c r="A1972" i="1"/>
  <c r="K1971" i="1"/>
  <c r="B1971" i="1"/>
  <c r="A1971" i="1"/>
  <c r="K1970" i="1"/>
  <c r="B1970" i="1"/>
  <c r="A1970" i="1"/>
  <c r="K1969" i="1"/>
  <c r="B1969" i="1"/>
  <c r="A1969" i="1"/>
  <c r="K1968" i="1"/>
  <c r="B1968" i="1"/>
  <c r="A1968" i="1"/>
  <c r="K1967" i="1"/>
  <c r="B1967" i="1"/>
  <c r="A1967" i="1"/>
  <c r="K1966" i="1"/>
  <c r="B1966" i="1"/>
  <c r="A1966" i="1"/>
  <c r="K1965" i="1"/>
  <c r="B1965" i="1"/>
  <c r="A1965" i="1"/>
  <c r="K1964" i="1"/>
  <c r="B1964" i="1"/>
  <c r="A1964" i="1"/>
  <c r="K1963" i="1"/>
  <c r="B1963" i="1"/>
  <c r="A1963" i="1"/>
  <c r="K1962" i="1"/>
  <c r="B1962" i="1"/>
  <c r="A1962" i="1"/>
  <c r="K1961" i="1"/>
  <c r="B1961" i="1"/>
  <c r="A1961" i="1"/>
  <c r="K1960" i="1"/>
  <c r="B1960" i="1"/>
  <c r="A1960" i="1"/>
  <c r="K1959" i="1"/>
  <c r="B1959" i="1"/>
  <c r="A1959" i="1"/>
  <c r="K1958" i="1"/>
  <c r="B1958" i="1"/>
  <c r="A1958" i="1"/>
  <c r="K1957" i="1"/>
  <c r="B1957" i="1"/>
  <c r="A1957" i="1"/>
  <c r="K1956" i="1"/>
  <c r="B1956" i="1"/>
  <c r="A1956" i="1"/>
  <c r="K1955" i="1"/>
  <c r="B1955" i="1"/>
  <c r="A1955" i="1"/>
  <c r="K1954" i="1"/>
  <c r="B1954" i="1"/>
  <c r="A1954" i="1"/>
  <c r="K1953" i="1"/>
  <c r="B1953" i="1"/>
  <c r="A1953" i="1"/>
  <c r="K1952" i="1"/>
  <c r="B1952" i="1"/>
  <c r="A1952" i="1"/>
  <c r="K1951" i="1"/>
  <c r="B1951" i="1"/>
  <c r="A1951" i="1"/>
  <c r="K1950" i="1"/>
  <c r="B1950" i="1"/>
  <c r="A1950" i="1"/>
  <c r="K1949" i="1"/>
  <c r="B1949" i="1"/>
  <c r="A1949" i="1"/>
  <c r="K1948" i="1"/>
  <c r="B1948" i="1"/>
  <c r="A1948" i="1"/>
  <c r="K1947" i="1"/>
  <c r="B1947" i="1"/>
  <c r="A1947" i="1"/>
  <c r="K1946" i="1"/>
  <c r="B1946" i="1"/>
  <c r="A1946" i="1"/>
  <c r="K1945" i="1"/>
  <c r="B1945" i="1"/>
  <c r="A1945" i="1"/>
  <c r="K1944" i="1"/>
  <c r="B1944" i="1"/>
  <c r="A1944" i="1"/>
  <c r="K1943" i="1"/>
  <c r="B1943" i="1"/>
  <c r="A1943" i="1"/>
  <c r="K1942" i="1"/>
  <c r="B1942" i="1"/>
  <c r="A1942" i="1"/>
  <c r="K1941" i="1"/>
  <c r="B1941" i="1"/>
  <c r="A1941" i="1"/>
  <c r="K1940" i="1"/>
  <c r="B1940" i="1"/>
  <c r="A1940" i="1"/>
  <c r="K1939" i="1"/>
  <c r="B1939" i="1"/>
  <c r="A1939" i="1"/>
  <c r="K1938" i="1"/>
  <c r="B1938" i="1"/>
  <c r="A1938" i="1"/>
  <c r="K1937" i="1"/>
  <c r="B1937" i="1"/>
  <c r="A1937" i="1"/>
  <c r="K1936" i="1"/>
  <c r="B1936" i="1"/>
  <c r="A1936" i="1"/>
  <c r="K1935" i="1"/>
  <c r="B1935" i="1"/>
  <c r="A1935" i="1"/>
  <c r="K1934" i="1"/>
  <c r="B1934" i="1"/>
  <c r="A1934" i="1"/>
  <c r="K1933" i="1"/>
  <c r="B1933" i="1"/>
  <c r="A1933" i="1"/>
  <c r="K1932" i="1"/>
  <c r="B1932" i="1"/>
  <c r="A1932" i="1"/>
  <c r="K1931" i="1"/>
  <c r="B1931" i="1"/>
  <c r="A1931" i="1"/>
  <c r="K1930" i="1"/>
  <c r="B1930" i="1"/>
  <c r="A1930" i="1"/>
  <c r="K1929" i="1"/>
  <c r="B1929" i="1"/>
  <c r="A1929" i="1"/>
  <c r="K1928" i="1"/>
  <c r="B1928" i="1"/>
  <c r="A1928" i="1"/>
  <c r="K1927" i="1"/>
  <c r="B1927" i="1"/>
  <c r="A1927" i="1"/>
  <c r="K1926" i="1"/>
  <c r="B1926" i="1"/>
  <c r="A1926" i="1"/>
  <c r="K1925" i="1"/>
  <c r="B1925" i="1"/>
  <c r="A1925" i="1"/>
  <c r="K1924" i="1"/>
  <c r="B1924" i="1"/>
  <c r="A1924" i="1"/>
  <c r="K1923" i="1"/>
  <c r="B1923" i="1"/>
  <c r="A1923" i="1"/>
  <c r="K1922" i="1"/>
  <c r="B1922" i="1"/>
  <c r="A1922" i="1"/>
  <c r="K1921" i="1"/>
  <c r="B1921" i="1"/>
  <c r="A1921" i="1"/>
  <c r="K1920" i="1"/>
  <c r="B1920" i="1"/>
  <c r="A1920" i="1"/>
  <c r="K1919" i="1"/>
  <c r="B1919" i="1"/>
  <c r="A1919" i="1"/>
  <c r="K1918" i="1"/>
  <c r="B1918" i="1"/>
  <c r="A1918" i="1"/>
  <c r="K1917" i="1"/>
  <c r="B1917" i="1"/>
  <c r="A1917" i="1"/>
  <c r="K1916" i="1"/>
  <c r="B1916" i="1"/>
  <c r="A1916" i="1"/>
  <c r="K1915" i="1"/>
  <c r="B1915" i="1"/>
  <c r="A1915" i="1"/>
  <c r="K1914" i="1"/>
  <c r="B1914" i="1"/>
  <c r="A1914" i="1"/>
  <c r="K1913" i="1"/>
  <c r="B1913" i="1"/>
  <c r="A1913" i="1"/>
  <c r="K1912" i="1"/>
  <c r="B1912" i="1"/>
  <c r="A1912" i="1"/>
  <c r="K1911" i="1"/>
  <c r="B1911" i="1"/>
  <c r="A1911" i="1"/>
  <c r="K1910" i="1"/>
  <c r="B1910" i="1"/>
  <c r="A1910" i="1"/>
  <c r="K1909" i="1"/>
  <c r="B1909" i="1"/>
  <c r="A1909" i="1"/>
  <c r="K1908" i="1"/>
  <c r="B1908" i="1"/>
  <c r="A1908" i="1"/>
  <c r="K1907" i="1"/>
  <c r="B1907" i="1"/>
  <c r="A1907" i="1"/>
  <c r="K1906" i="1"/>
  <c r="B1906" i="1"/>
  <c r="A1906" i="1"/>
  <c r="K1905" i="1"/>
  <c r="B1905" i="1"/>
  <c r="A1905" i="1"/>
  <c r="K1904" i="1"/>
  <c r="B1904" i="1"/>
  <c r="A1904" i="1"/>
  <c r="K1903" i="1"/>
  <c r="B1903" i="1"/>
  <c r="A1903" i="1"/>
  <c r="K1902" i="1"/>
  <c r="B1902" i="1"/>
  <c r="A1902" i="1"/>
  <c r="K1901" i="1"/>
  <c r="B1901" i="1"/>
  <c r="A1901" i="1"/>
  <c r="K1900" i="1"/>
  <c r="B1900" i="1"/>
  <c r="A1900" i="1"/>
  <c r="K1899" i="1"/>
  <c r="B1899" i="1"/>
  <c r="A1899" i="1"/>
  <c r="K1898" i="1"/>
  <c r="B1898" i="1"/>
  <c r="A1898" i="1"/>
  <c r="K1897" i="1"/>
  <c r="B1897" i="1"/>
  <c r="A1897" i="1"/>
  <c r="K1896" i="1"/>
  <c r="B1896" i="1"/>
  <c r="A1896" i="1"/>
  <c r="K1895" i="1"/>
  <c r="B1895" i="1"/>
  <c r="A1895" i="1"/>
  <c r="K1894" i="1"/>
  <c r="B1894" i="1"/>
  <c r="A1894" i="1"/>
  <c r="K1893" i="1"/>
  <c r="B1893" i="1"/>
  <c r="A1893" i="1"/>
  <c r="K1892" i="1"/>
  <c r="B1892" i="1"/>
  <c r="A1892" i="1"/>
  <c r="K1891" i="1"/>
  <c r="B1891" i="1"/>
  <c r="A1891" i="1"/>
  <c r="K1890" i="1"/>
  <c r="B1890" i="1"/>
  <c r="A1890" i="1"/>
  <c r="K1889" i="1"/>
  <c r="B1889" i="1"/>
  <c r="A1889" i="1"/>
  <c r="K1888" i="1"/>
  <c r="B1888" i="1"/>
  <c r="A1888" i="1"/>
  <c r="K1887" i="1"/>
  <c r="B1887" i="1"/>
  <c r="A1887" i="1"/>
  <c r="K1886" i="1"/>
  <c r="B1886" i="1"/>
  <c r="A1886" i="1"/>
  <c r="K1885" i="1"/>
  <c r="B1885" i="1"/>
  <c r="A1885" i="1"/>
  <c r="K1884" i="1"/>
  <c r="B1884" i="1"/>
  <c r="A1884" i="1"/>
  <c r="K1883" i="1"/>
  <c r="B1883" i="1"/>
  <c r="A1883" i="1"/>
  <c r="K1882" i="1"/>
  <c r="B1882" i="1"/>
  <c r="A1882" i="1"/>
  <c r="K1881" i="1"/>
  <c r="B1881" i="1"/>
  <c r="A1881" i="1"/>
  <c r="K1880" i="1"/>
  <c r="B1880" i="1"/>
  <c r="A1880" i="1"/>
  <c r="K1879" i="1"/>
  <c r="B1879" i="1"/>
  <c r="A1879" i="1"/>
  <c r="K1878" i="1"/>
  <c r="B1878" i="1"/>
  <c r="A1878" i="1"/>
  <c r="K1877" i="1"/>
  <c r="B1877" i="1"/>
  <c r="A1877" i="1"/>
  <c r="K1876" i="1"/>
  <c r="B1876" i="1"/>
  <c r="A1876" i="1"/>
  <c r="K1875" i="1"/>
  <c r="B1875" i="1"/>
  <c r="A1875" i="1"/>
  <c r="K1874" i="1"/>
  <c r="B1874" i="1"/>
  <c r="A1874" i="1"/>
  <c r="K1873" i="1"/>
  <c r="B1873" i="1"/>
  <c r="A1873" i="1"/>
  <c r="K1872" i="1"/>
  <c r="B1872" i="1"/>
  <c r="A1872" i="1"/>
  <c r="K1871" i="1"/>
  <c r="B1871" i="1"/>
  <c r="A1871" i="1"/>
  <c r="K1870" i="1"/>
  <c r="B1870" i="1"/>
  <c r="A1870" i="1"/>
  <c r="K1869" i="1"/>
  <c r="B1869" i="1"/>
  <c r="A1869" i="1"/>
  <c r="K1868" i="1"/>
  <c r="B1868" i="1"/>
  <c r="A1868" i="1"/>
  <c r="K1867" i="1"/>
  <c r="B1867" i="1"/>
  <c r="A1867" i="1"/>
  <c r="K1866" i="1"/>
  <c r="B1866" i="1"/>
  <c r="A1866" i="1"/>
  <c r="K1865" i="1"/>
  <c r="B1865" i="1"/>
  <c r="A1865" i="1"/>
  <c r="K1864" i="1"/>
  <c r="B1864" i="1"/>
  <c r="A1864" i="1"/>
  <c r="K1863" i="1"/>
  <c r="B1863" i="1"/>
  <c r="A1863" i="1"/>
  <c r="K1862" i="1"/>
  <c r="B1862" i="1"/>
  <c r="A1862" i="1"/>
  <c r="K1861" i="1"/>
  <c r="B1861" i="1"/>
  <c r="A1861" i="1"/>
  <c r="K1860" i="1"/>
  <c r="B1860" i="1"/>
  <c r="A1860" i="1"/>
  <c r="K1859" i="1"/>
  <c r="B1859" i="1"/>
  <c r="A1859" i="1"/>
  <c r="K1858" i="1"/>
  <c r="B1858" i="1"/>
  <c r="A1858" i="1"/>
  <c r="K1857" i="1"/>
  <c r="B1857" i="1"/>
  <c r="A1857" i="1"/>
  <c r="K1856" i="1"/>
  <c r="B1856" i="1"/>
  <c r="A1856" i="1"/>
  <c r="K1855" i="1"/>
  <c r="B1855" i="1"/>
  <c r="A1855" i="1"/>
  <c r="K1854" i="1"/>
  <c r="B1854" i="1"/>
  <c r="A1854" i="1"/>
  <c r="K1853" i="1"/>
  <c r="B1853" i="1"/>
  <c r="A1853" i="1"/>
  <c r="K1852" i="1"/>
  <c r="B1852" i="1"/>
  <c r="A1852" i="1"/>
  <c r="K1851" i="1"/>
  <c r="B1851" i="1"/>
  <c r="A1851" i="1"/>
  <c r="K1850" i="1"/>
  <c r="B1850" i="1"/>
  <c r="A1850" i="1"/>
  <c r="K1849" i="1"/>
  <c r="B1849" i="1"/>
  <c r="A1849" i="1"/>
  <c r="K1848" i="1"/>
  <c r="B1848" i="1"/>
  <c r="A1848" i="1"/>
  <c r="K1847" i="1"/>
  <c r="B1847" i="1"/>
  <c r="A1847" i="1"/>
  <c r="K1846" i="1"/>
  <c r="B1846" i="1"/>
  <c r="A1846" i="1"/>
  <c r="K1845" i="1"/>
  <c r="B1845" i="1"/>
  <c r="A1845" i="1"/>
  <c r="K1844" i="1"/>
  <c r="B1844" i="1"/>
  <c r="A1844" i="1"/>
  <c r="K1843" i="1"/>
  <c r="B1843" i="1"/>
  <c r="A1843" i="1"/>
  <c r="K1842" i="1"/>
  <c r="B1842" i="1"/>
  <c r="A1842" i="1"/>
  <c r="K1841" i="1"/>
  <c r="B1841" i="1"/>
  <c r="A1841" i="1"/>
  <c r="K1840" i="1"/>
  <c r="B1840" i="1"/>
  <c r="A1840" i="1"/>
  <c r="K1839" i="1"/>
  <c r="B1839" i="1"/>
  <c r="A1839" i="1"/>
  <c r="K1838" i="1"/>
  <c r="B1838" i="1"/>
  <c r="A1838" i="1"/>
  <c r="K1837" i="1"/>
  <c r="B1837" i="1"/>
  <c r="A1837" i="1"/>
  <c r="K1836" i="1"/>
  <c r="B1836" i="1"/>
  <c r="A1836" i="1"/>
  <c r="K1835" i="1"/>
  <c r="B1835" i="1"/>
  <c r="A1835" i="1"/>
  <c r="K1834" i="1"/>
  <c r="B1834" i="1"/>
  <c r="A1834" i="1"/>
  <c r="K1833" i="1"/>
  <c r="B1833" i="1"/>
  <c r="A1833" i="1"/>
  <c r="K1832" i="1"/>
  <c r="B1832" i="1"/>
  <c r="A1832" i="1"/>
  <c r="K1831" i="1"/>
  <c r="B1831" i="1"/>
  <c r="A1831" i="1"/>
  <c r="K1830" i="1"/>
  <c r="B1830" i="1"/>
  <c r="A1830" i="1"/>
  <c r="K1829" i="1"/>
  <c r="B1829" i="1"/>
  <c r="A1829" i="1"/>
  <c r="K1828" i="1"/>
  <c r="B1828" i="1"/>
  <c r="A1828" i="1"/>
  <c r="K1827" i="1"/>
  <c r="B1827" i="1"/>
  <c r="A1827" i="1"/>
  <c r="K1826" i="1"/>
  <c r="B1826" i="1"/>
  <c r="A1826" i="1"/>
  <c r="K1825" i="1"/>
  <c r="B1825" i="1"/>
  <c r="A1825" i="1"/>
  <c r="K1824" i="1"/>
  <c r="B1824" i="1"/>
  <c r="A1824" i="1"/>
  <c r="K1823" i="1"/>
  <c r="B1823" i="1"/>
  <c r="A1823" i="1"/>
  <c r="K1822" i="1"/>
  <c r="B1822" i="1"/>
  <c r="A1822" i="1"/>
  <c r="K1821" i="1"/>
  <c r="B1821" i="1"/>
  <c r="A1821" i="1"/>
  <c r="K1820" i="1"/>
  <c r="B1820" i="1"/>
  <c r="A1820" i="1"/>
  <c r="K1819" i="1"/>
  <c r="B1819" i="1"/>
  <c r="A1819" i="1"/>
  <c r="K1818" i="1"/>
  <c r="B1818" i="1"/>
  <c r="A1818" i="1"/>
  <c r="K1817" i="1"/>
  <c r="B1817" i="1"/>
  <c r="A1817" i="1"/>
  <c r="K1816" i="1"/>
  <c r="B1816" i="1"/>
  <c r="A1816" i="1"/>
  <c r="K1815" i="1"/>
  <c r="B1815" i="1"/>
  <c r="A1815" i="1"/>
  <c r="K1814" i="1"/>
  <c r="B1814" i="1"/>
  <c r="A1814" i="1"/>
  <c r="K1813" i="1"/>
  <c r="B1813" i="1"/>
  <c r="A1813" i="1"/>
  <c r="K1812" i="1"/>
  <c r="B1812" i="1"/>
  <c r="A1812" i="1"/>
  <c r="K1811" i="1"/>
  <c r="B1811" i="1"/>
  <c r="A1811" i="1"/>
  <c r="K1810" i="1"/>
  <c r="B1810" i="1"/>
  <c r="A1810" i="1"/>
  <c r="K1809" i="1"/>
  <c r="B1809" i="1"/>
  <c r="A1809" i="1"/>
  <c r="K1808" i="1"/>
  <c r="B1808" i="1"/>
  <c r="A1808" i="1"/>
  <c r="K1807" i="1"/>
  <c r="B1807" i="1"/>
  <c r="A1807" i="1"/>
  <c r="K1806" i="1"/>
  <c r="B1806" i="1"/>
  <c r="A1806" i="1"/>
  <c r="K1805" i="1"/>
  <c r="B1805" i="1"/>
  <c r="A1805" i="1"/>
  <c r="K1804" i="1"/>
  <c r="B1804" i="1"/>
  <c r="A1804" i="1"/>
  <c r="K1803" i="1"/>
  <c r="B1803" i="1"/>
  <c r="A1803" i="1"/>
  <c r="K1802" i="1"/>
  <c r="B1802" i="1"/>
  <c r="A1802" i="1"/>
  <c r="K1801" i="1"/>
  <c r="B1801" i="1"/>
  <c r="A1801" i="1"/>
  <c r="K1800" i="1"/>
  <c r="B1800" i="1"/>
  <c r="A1800" i="1"/>
  <c r="K1799" i="1"/>
  <c r="B1799" i="1"/>
  <c r="A1799" i="1"/>
  <c r="K1798" i="1"/>
  <c r="B1798" i="1"/>
  <c r="A1798" i="1"/>
  <c r="K1797" i="1"/>
  <c r="B1797" i="1"/>
  <c r="A1797" i="1"/>
  <c r="K1796" i="1"/>
  <c r="B1796" i="1"/>
  <c r="A1796" i="1"/>
  <c r="K1795" i="1"/>
  <c r="B1795" i="1"/>
  <c r="A1795" i="1"/>
  <c r="K1794" i="1"/>
  <c r="B1794" i="1"/>
  <c r="A1794" i="1"/>
  <c r="K1793" i="1"/>
  <c r="B1793" i="1"/>
  <c r="A1793" i="1"/>
  <c r="K1792" i="1"/>
  <c r="B1792" i="1"/>
  <c r="A1792" i="1"/>
  <c r="K1791" i="1"/>
  <c r="B1791" i="1"/>
  <c r="A1791" i="1"/>
  <c r="K1790" i="1"/>
  <c r="B1790" i="1"/>
  <c r="A1790" i="1"/>
  <c r="K1789" i="1"/>
  <c r="B1789" i="1"/>
  <c r="A1789" i="1"/>
  <c r="K1788" i="1"/>
  <c r="B1788" i="1"/>
  <c r="A1788" i="1"/>
  <c r="K1787" i="1"/>
  <c r="B1787" i="1"/>
  <c r="A1787" i="1"/>
  <c r="K1786" i="1"/>
  <c r="B1786" i="1"/>
  <c r="A1786" i="1"/>
  <c r="K1785" i="1"/>
  <c r="B1785" i="1"/>
  <c r="A1785" i="1"/>
  <c r="K1784" i="1"/>
  <c r="B1784" i="1"/>
  <c r="A1784" i="1"/>
  <c r="K1783" i="1"/>
  <c r="B1783" i="1"/>
  <c r="A1783" i="1"/>
  <c r="K1782" i="1"/>
  <c r="B1782" i="1"/>
  <c r="A1782" i="1"/>
  <c r="K1781" i="1"/>
  <c r="B1781" i="1"/>
  <c r="A1781" i="1"/>
  <c r="K1780" i="1"/>
  <c r="B1780" i="1"/>
  <c r="A1780" i="1"/>
  <c r="K1779" i="1"/>
  <c r="B1779" i="1"/>
  <c r="A1779" i="1"/>
  <c r="K1778" i="1"/>
  <c r="B1778" i="1"/>
  <c r="A1778" i="1"/>
  <c r="K1777" i="1"/>
  <c r="B1777" i="1"/>
  <c r="A1777" i="1"/>
  <c r="K1776" i="1"/>
  <c r="B1776" i="1"/>
  <c r="A1776" i="1"/>
  <c r="K1775" i="1"/>
  <c r="B1775" i="1"/>
  <c r="A1775" i="1"/>
  <c r="K1774" i="1"/>
  <c r="B1774" i="1"/>
  <c r="A1774" i="1"/>
  <c r="K1773" i="1"/>
  <c r="B1773" i="1"/>
  <c r="A1773" i="1"/>
  <c r="K1772" i="1"/>
  <c r="B1772" i="1"/>
  <c r="A1772" i="1"/>
  <c r="K1771" i="1"/>
  <c r="B1771" i="1"/>
  <c r="A1771" i="1"/>
  <c r="K1770" i="1"/>
  <c r="B1770" i="1"/>
  <c r="A1770" i="1"/>
  <c r="K1769" i="1"/>
  <c r="B1769" i="1"/>
  <c r="A1769" i="1"/>
  <c r="K1768" i="1"/>
  <c r="B1768" i="1"/>
  <c r="A1768" i="1"/>
  <c r="K1767" i="1"/>
  <c r="B1767" i="1"/>
  <c r="A1767" i="1"/>
  <c r="K1766" i="1"/>
  <c r="B1766" i="1"/>
  <c r="A1766" i="1"/>
  <c r="K1765" i="1"/>
  <c r="B1765" i="1"/>
  <c r="A1765" i="1"/>
  <c r="K1764" i="1"/>
  <c r="B1764" i="1"/>
  <c r="A1764" i="1"/>
  <c r="K1763" i="1"/>
  <c r="B1763" i="1"/>
  <c r="A1763" i="1"/>
  <c r="K1762" i="1"/>
  <c r="B1762" i="1"/>
  <c r="A1762" i="1"/>
  <c r="K1761" i="1"/>
  <c r="B1761" i="1"/>
  <c r="A1761" i="1"/>
  <c r="K1760" i="1"/>
  <c r="B1760" i="1"/>
  <c r="A1760" i="1"/>
  <c r="K1759" i="1"/>
  <c r="B1759" i="1"/>
  <c r="A1759" i="1"/>
  <c r="K1758" i="1"/>
  <c r="B1758" i="1"/>
  <c r="A1758" i="1"/>
  <c r="K1757" i="1"/>
  <c r="B1757" i="1"/>
  <c r="A1757" i="1"/>
  <c r="K1756" i="1"/>
  <c r="B1756" i="1"/>
  <c r="A1756" i="1"/>
  <c r="K1755" i="1"/>
  <c r="B1755" i="1"/>
  <c r="A1755" i="1"/>
  <c r="K1754" i="1"/>
  <c r="B1754" i="1"/>
  <c r="A1754" i="1"/>
  <c r="K1753" i="1"/>
  <c r="B1753" i="1"/>
  <c r="A1753" i="1"/>
  <c r="K1752" i="1"/>
  <c r="B1752" i="1"/>
  <c r="A1752" i="1"/>
  <c r="K1751" i="1"/>
  <c r="B1751" i="1"/>
  <c r="A1751" i="1"/>
  <c r="K1750" i="1"/>
  <c r="B1750" i="1"/>
  <c r="A1750" i="1"/>
  <c r="K1749" i="1"/>
  <c r="B1749" i="1"/>
  <c r="A1749" i="1"/>
  <c r="K1748" i="1"/>
  <c r="B1748" i="1"/>
  <c r="A1748" i="1"/>
  <c r="K1747" i="1"/>
  <c r="B1747" i="1"/>
  <c r="A1747" i="1"/>
  <c r="K1746" i="1"/>
  <c r="B1746" i="1"/>
  <c r="A1746" i="1"/>
  <c r="K1745" i="1"/>
  <c r="B1745" i="1"/>
  <c r="A1745" i="1"/>
  <c r="K1744" i="1"/>
  <c r="B1744" i="1"/>
  <c r="A1744" i="1"/>
  <c r="K1743" i="1"/>
  <c r="B1743" i="1"/>
  <c r="A1743" i="1"/>
  <c r="K1742" i="1"/>
  <c r="B1742" i="1"/>
  <c r="A1742" i="1"/>
  <c r="K1741" i="1"/>
  <c r="B1741" i="1"/>
  <c r="A1741" i="1"/>
  <c r="K1740" i="1"/>
  <c r="B1740" i="1"/>
  <c r="A1740" i="1"/>
  <c r="K1739" i="1"/>
  <c r="B1739" i="1"/>
  <c r="A1739" i="1"/>
  <c r="K1738" i="1"/>
  <c r="B1738" i="1"/>
  <c r="A1738" i="1"/>
  <c r="K1737" i="1"/>
  <c r="B1737" i="1"/>
  <c r="A1737" i="1"/>
  <c r="K1736" i="1"/>
  <c r="B1736" i="1"/>
  <c r="A1736" i="1"/>
  <c r="K1735" i="1"/>
  <c r="B1735" i="1"/>
  <c r="A1735" i="1"/>
  <c r="K1734" i="1"/>
  <c r="B1734" i="1"/>
  <c r="A1734" i="1"/>
  <c r="K1733" i="1"/>
  <c r="B1733" i="1"/>
  <c r="A1733" i="1"/>
  <c r="K1732" i="1"/>
  <c r="B1732" i="1"/>
  <c r="A1732" i="1"/>
  <c r="K1731" i="1"/>
  <c r="B1731" i="1"/>
  <c r="A1731" i="1"/>
  <c r="K1730" i="1"/>
  <c r="B1730" i="1"/>
  <c r="A1730" i="1"/>
  <c r="K1729" i="1"/>
  <c r="B1729" i="1"/>
  <c r="A1729" i="1"/>
  <c r="K1728" i="1"/>
  <c r="B1728" i="1"/>
  <c r="A1728" i="1"/>
  <c r="K1727" i="1"/>
  <c r="B1727" i="1"/>
  <c r="A1727" i="1"/>
  <c r="K1726" i="1"/>
  <c r="B1726" i="1"/>
  <c r="A1726" i="1"/>
  <c r="K1725" i="1"/>
  <c r="B1725" i="1"/>
  <c r="A1725" i="1"/>
  <c r="K1724" i="1"/>
  <c r="B1724" i="1"/>
  <c r="A1724" i="1"/>
  <c r="K1723" i="1"/>
  <c r="B1723" i="1"/>
  <c r="A1723" i="1"/>
  <c r="K1722" i="1"/>
  <c r="B1722" i="1"/>
  <c r="A1722" i="1"/>
  <c r="K1721" i="1"/>
  <c r="B1721" i="1"/>
  <c r="A1721" i="1"/>
  <c r="K1720" i="1"/>
  <c r="B1720" i="1"/>
  <c r="A1720" i="1"/>
  <c r="K1719" i="1"/>
  <c r="B1719" i="1"/>
  <c r="A1719" i="1"/>
  <c r="K1718" i="1"/>
  <c r="B1718" i="1"/>
  <c r="A1718" i="1"/>
  <c r="K1717" i="1"/>
  <c r="B1717" i="1"/>
  <c r="A1717" i="1"/>
  <c r="K1716" i="1"/>
  <c r="B1716" i="1"/>
  <c r="A1716" i="1"/>
  <c r="K1715" i="1"/>
  <c r="B1715" i="1"/>
  <c r="A1715" i="1"/>
  <c r="K1714" i="1"/>
  <c r="B1714" i="1"/>
  <c r="A1714" i="1"/>
  <c r="K1713" i="1"/>
  <c r="B1713" i="1"/>
  <c r="A1713" i="1"/>
  <c r="K1712" i="1"/>
  <c r="B1712" i="1"/>
  <c r="A1712" i="1"/>
  <c r="K1711" i="1"/>
  <c r="B1711" i="1"/>
  <c r="A1711" i="1"/>
  <c r="K1710" i="1"/>
  <c r="B1710" i="1"/>
  <c r="A1710" i="1"/>
  <c r="K1709" i="1"/>
  <c r="B1709" i="1"/>
  <c r="A1709" i="1"/>
  <c r="K1708" i="1"/>
  <c r="B1708" i="1"/>
  <c r="A1708" i="1"/>
  <c r="K1707" i="1"/>
  <c r="B1707" i="1"/>
  <c r="A1707" i="1"/>
  <c r="K1706" i="1"/>
  <c r="B1706" i="1"/>
  <c r="A1706" i="1"/>
  <c r="K1705" i="1"/>
  <c r="B1705" i="1"/>
  <c r="A1705" i="1"/>
  <c r="K1704" i="1"/>
  <c r="B1704" i="1"/>
  <c r="A1704" i="1"/>
  <c r="K1703" i="1"/>
  <c r="B1703" i="1"/>
  <c r="A1703" i="1"/>
  <c r="K1702" i="1"/>
  <c r="B1702" i="1"/>
  <c r="A1702" i="1"/>
  <c r="K1701" i="1"/>
  <c r="B1701" i="1"/>
  <c r="A1701" i="1"/>
  <c r="K1700" i="1"/>
  <c r="B1700" i="1"/>
  <c r="A1700" i="1"/>
  <c r="K1699" i="1"/>
  <c r="B1699" i="1"/>
  <c r="A1699" i="1"/>
  <c r="K1698" i="1"/>
  <c r="B1698" i="1"/>
  <c r="A1698" i="1"/>
  <c r="K1697" i="1"/>
  <c r="B1697" i="1"/>
  <c r="A1697" i="1"/>
  <c r="K1696" i="1"/>
  <c r="B1696" i="1"/>
  <c r="A1696" i="1"/>
  <c r="K1695" i="1"/>
  <c r="B1695" i="1"/>
  <c r="A1695" i="1"/>
  <c r="K1694" i="1"/>
  <c r="B1694" i="1"/>
  <c r="A1694" i="1"/>
  <c r="K1693" i="1"/>
  <c r="B1693" i="1"/>
  <c r="A1693" i="1"/>
  <c r="K1692" i="1"/>
  <c r="B1692" i="1"/>
  <c r="A1692" i="1"/>
  <c r="K1691" i="1"/>
  <c r="B1691" i="1"/>
  <c r="A1691" i="1"/>
  <c r="K1690" i="1"/>
  <c r="B1690" i="1"/>
  <c r="A1690" i="1"/>
  <c r="K1689" i="1"/>
  <c r="B1689" i="1"/>
  <c r="A1689" i="1"/>
  <c r="K1688" i="1"/>
  <c r="B1688" i="1"/>
  <c r="A1688" i="1"/>
  <c r="K1687" i="1"/>
  <c r="B1687" i="1"/>
  <c r="A1687" i="1"/>
  <c r="K1686" i="1"/>
  <c r="B1686" i="1"/>
  <c r="A1686" i="1"/>
  <c r="K1685" i="1"/>
  <c r="B1685" i="1"/>
  <c r="A1685" i="1"/>
  <c r="K1684" i="1"/>
  <c r="B1684" i="1"/>
  <c r="A1684" i="1"/>
  <c r="K1683" i="1"/>
  <c r="B1683" i="1"/>
  <c r="A1683" i="1"/>
  <c r="K1682" i="1"/>
  <c r="B1682" i="1"/>
  <c r="A1682" i="1"/>
  <c r="K1681" i="1"/>
  <c r="B1681" i="1"/>
  <c r="A1681" i="1"/>
  <c r="K1680" i="1"/>
  <c r="B1680" i="1"/>
  <c r="A1680" i="1"/>
  <c r="K1679" i="1"/>
  <c r="B1679" i="1"/>
  <c r="A1679" i="1"/>
  <c r="K1678" i="1"/>
  <c r="B1678" i="1"/>
  <c r="A1678" i="1"/>
  <c r="K1677" i="1"/>
  <c r="B1677" i="1"/>
  <c r="A1677" i="1"/>
  <c r="K1676" i="1"/>
  <c r="B1676" i="1"/>
  <c r="A1676" i="1"/>
  <c r="K1675" i="1"/>
  <c r="B1675" i="1"/>
  <c r="A1675" i="1"/>
  <c r="K1674" i="1"/>
  <c r="B1674" i="1"/>
  <c r="A1674" i="1"/>
  <c r="K1673" i="1"/>
  <c r="B1673" i="1"/>
  <c r="A1673" i="1"/>
  <c r="K1672" i="1"/>
  <c r="B1672" i="1"/>
  <c r="A1672" i="1"/>
  <c r="K1671" i="1"/>
  <c r="B1671" i="1"/>
  <c r="A1671" i="1"/>
  <c r="K1670" i="1"/>
  <c r="B1670" i="1"/>
  <c r="A1670" i="1"/>
  <c r="K1669" i="1"/>
  <c r="B1669" i="1"/>
  <c r="A1669" i="1"/>
  <c r="K1668" i="1"/>
  <c r="B1668" i="1"/>
  <c r="A1668" i="1"/>
  <c r="K1667" i="1"/>
  <c r="B1667" i="1"/>
  <c r="A1667" i="1"/>
  <c r="K1666" i="1"/>
  <c r="B1666" i="1"/>
  <c r="A1666" i="1"/>
  <c r="K1665" i="1"/>
  <c r="B1665" i="1"/>
  <c r="A1665" i="1"/>
  <c r="K1664" i="1"/>
  <c r="B1664" i="1"/>
  <c r="A1664" i="1"/>
  <c r="K1663" i="1"/>
  <c r="B1663" i="1"/>
  <c r="A1663" i="1"/>
  <c r="K1662" i="1"/>
  <c r="B1662" i="1"/>
  <c r="A1662" i="1"/>
  <c r="K1661" i="1"/>
  <c r="B1661" i="1"/>
  <c r="A1661" i="1"/>
  <c r="K1660" i="1"/>
  <c r="B1660" i="1"/>
  <c r="A1660" i="1"/>
  <c r="K1659" i="1"/>
  <c r="B1659" i="1"/>
  <c r="A1659" i="1"/>
  <c r="K1658" i="1"/>
  <c r="B1658" i="1"/>
  <c r="A1658" i="1"/>
  <c r="K1657" i="1"/>
  <c r="B1657" i="1"/>
  <c r="A1657" i="1"/>
  <c r="K1656" i="1"/>
  <c r="B1656" i="1"/>
  <c r="A1656" i="1"/>
  <c r="K1655" i="1"/>
  <c r="B1655" i="1"/>
  <c r="A1655" i="1"/>
  <c r="K1654" i="1"/>
  <c r="B1654" i="1"/>
  <c r="A1654" i="1"/>
  <c r="K1653" i="1"/>
  <c r="B1653" i="1"/>
  <c r="A1653" i="1"/>
  <c r="K1652" i="1"/>
  <c r="B1652" i="1"/>
  <c r="A1652" i="1"/>
  <c r="K1651" i="1"/>
  <c r="B1651" i="1"/>
  <c r="A1651" i="1"/>
  <c r="K1650" i="1"/>
  <c r="B1650" i="1"/>
  <c r="A1650" i="1"/>
  <c r="K1649" i="1"/>
  <c r="B1649" i="1"/>
  <c r="A1649" i="1"/>
  <c r="K1648" i="1"/>
  <c r="B1648" i="1"/>
  <c r="A1648" i="1"/>
  <c r="K1647" i="1"/>
  <c r="B1647" i="1"/>
  <c r="A1647" i="1"/>
  <c r="K1646" i="1"/>
  <c r="B1646" i="1"/>
  <c r="A1646" i="1"/>
  <c r="K1645" i="1"/>
  <c r="B1645" i="1"/>
  <c r="A1645" i="1"/>
  <c r="K1644" i="1"/>
  <c r="B1644" i="1"/>
  <c r="A1644" i="1"/>
  <c r="K1643" i="1"/>
  <c r="B1643" i="1"/>
  <c r="A1643" i="1"/>
  <c r="K1642" i="1"/>
  <c r="B1642" i="1"/>
  <c r="A1642" i="1"/>
  <c r="K1641" i="1"/>
  <c r="B1641" i="1"/>
  <c r="A1641" i="1"/>
  <c r="K1640" i="1"/>
  <c r="B1640" i="1"/>
  <c r="A1640" i="1"/>
  <c r="K1639" i="1"/>
  <c r="B1639" i="1"/>
  <c r="A1639" i="1"/>
  <c r="K1638" i="1"/>
  <c r="B1638" i="1"/>
  <c r="A1638" i="1"/>
  <c r="K1637" i="1"/>
  <c r="B1637" i="1"/>
  <c r="A1637" i="1"/>
  <c r="K1636" i="1"/>
  <c r="B1636" i="1"/>
  <c r="A1636" i="1"/>
  <c r="K1635" i="1"/>
  <c r="B1635" i="1"/>
  <c r="A1635" i="1"/>
  <c r="K1634" i="1"/>
  <c r="B1634" i="1"/>
  <c r="A1634" i="1"/>
  <c r="K1633" i="1"/>
  <c r="B1633" i="1"/>
  <c r="A1633" i="1"/>
  <c r="K1632" i="1"/>
  <c r="B1632" i="1"/>
  <c r="A1632" i="1"/>
  <c r="K1631" i="1"/>
  <c r="B1631" i="1"/>
  <c r="A1631" i="1"/>
  <c r="K1630" i="1"/>
  <c r="B1630" i="1"/>
  <c r="A1630" i="1"/>
  <c r="K1629" i="1"/>
  <c r="B1629" i="1"/>
  <c r="A1629" i="1"/>
  <c r="K1628" i="1"/>
  <c r="B1628" i="1"/>
  <c r="A1628" i="1"/>
  <c r="K1627" i="1"/>
  <c r="B1627" i="1"/>
  <c r="A1627" i="1"/>
  <c r="K1626" i="1"/>
  <c r="B1626" i="1"/>
  <c r="A1626" i="1"/>
  <c r="K1625" i="1"/>
  <c r="B1625" i="1"/>
  <c r="A1625" i="1"/>
  <c r="K1624" i="1"/>
  <c r="B1624" i="1"/>
  <c r="A1624" i="1"/>
  <c r="K1623" i="1"/>
  <c r="B1623" i="1"/>
  <c r="A1623" i="1"/>
  <c r="K1622" i="1"/>
  <c r="B1622" i="1"/>
  <c r="A1622" i="1"/>
  <c r="K1621" i="1"/>
  <c r="B1621" i="1"/>
  <c r="A1621" i="1"/>
  <c r="K1620" i="1"/>
  <c r="B1620" i="1"/>
  <c r="A1620" i="1"/>
  <c r="K1619" i="1"/>
  <c r="B1619" i="1"/>
  <c r="A1619" i="1"/>
  <c r="K1618" i="1"/>
  <c r="B1618" i="1"/>
  <c r="A1618" i="1"/>
  <c r="K1617" i="1"/>
  <c r="B1617" i="1"/>
  <c r="A1617" i="1"/>
  <c r="K1616" i="1"/>
  <c r="B1616" i="1"/>
  <c r="A1616" i="1"/>
  <c r="K1615" i="1"/>
  <c r="B1615" i="1"/>
  <c r="A1615" i="1"/>
  <c r="K1614" i="1"/>
  <c r="B1614" i="1"/>
  <c r="A1614" i="1"/>
  <c r="K1613" i="1"/>
  <c r="B1613" i="1"/>
  <c r="A1613" i="1"/>
  <c r="K1612" i="1"/>
  <c r="B1612" i="1"/>
  <c r="A1612" i="1"/>
  <c r="K1611" i="1"/>
  <c r="B1611" i="1"/>
  <c r="A1611" i="1"/>
  <c r="K1610" i="1"/>
  <c r="B1610" i="1"/>
  <c r="A1610" i="1"/>
  <c r="K1609" i="1"/>
  <c r="B1609" i="1"/>
  <c r="A1609" i="1"/>
  <c r="K1608" i="1"/>
  <c r="B1608" i="1"/>
  <c r="A1608" i="1"/>
  <c r="K1607" i="1"/>
  <c r="B1607" i="1"/>
  <c r="A1607" i="1"/>
  <c r="K1606" i="1"/>
  <c r="B1606" i="1"/>
  <c r="A1606" i="1"/>
  <c r="K1605" i="1"/>
  <c r="B1605" i="1"/>
  <c r="A1605" i="1"/>
  <c r="K1604" i="1"/>
  <c r="B1604" i="1"/>
  <c r="A1604" i="1"/>
  <c r="K1603" i="1"/>
  <c r="B1603" i="1"/>
  <c r="A1603" i="1"/>
  <c r="K1602" i="1"/>
  <c r="B1602" i="1"/>
  <c r="A1602" i="1"/>
  <c r="K1601" i="1"/>
  <c r="B1601" i="1"/>
  <c r="A1601" i="1"/>
  <c r="K1600" i="1"/>
  <c r="B1600" i="1"/>
  <c r="A1600" i="1"/>
  <c r="K1599" i="1"/>
  <c r="B1599" i="1"/>
  <c r="A1599" i="1"/>
  <c r="K1598" i="1"/>
  <c r="B1598" i="1"/>
  <c r="A1598" i="1"/>
  <c r="K1597" i="1"/>
  <c r="B1597" i="1"/>
  <c r="A1597" i="1"/>
  <c r="K1596" i="1"/>
  <c r="B1596" i="1"/>
  <c r="A1596" i="1"/>
  <c r="K1595" i="1"/>
  <c r="B1595" i="1"/>
  <c r="A1595" i="1"/>
  <c r="K1594" i="1"/>
  <c r="B1594" i="1"/>
  <c r="A1594" i="1"/>
  <c r="K1593" i="1"/>
  <c r="B1593" i="1"/>
  <c r="A1593" i="1"/>
  <c r="K1592" i="1"/>
  <c r="B1592" i="1"/>
  <c r="A1592" i="1"/>
  <c r="K1591" i="1"/>
  <c r="B1591" i="1"/>
  <c r="A1591" i="1"/>
  <c r="K1590" i="1"/>
  <c r="B1590" i="1"/>
  <c r="A1590" i="1"/>
  <c r="K1589" i="1"/>
  <c r="B1589" i="1"/>
  <c r="A1589" i="1"/>
  <c r="K1588" i="1"/>
  <c r="B1588" i="1"/>
  <c r="A1588" i="1"/>
  <c r="K1587" i="1"/>
  <c r="B1587" i="1"/>
  <c r="A1587" i="1"/>
  <c r="K1586" i="1"/>
  <c r="B1586" i="1"/>
  <c r="A1586" i="1"/>
  <c r="K1585" i="1"/>
  <c r="B1585" i="1"/>
  <c r="A1585" i="1"/>
  <c r="K1584" i="1"/>
  <c r="B1584" i="1"/>
  <c r="A1584" i="1"/>
  <c r="K1583" i="1"/>
  <c r="B1583" i="1"/>
  <c r="A1583" i="1"/>
  <c r="K1582" i="1"/>
  <c r="B1582" i="1"/>
  <c r="A1582" i="1"/>
  <c r="K1581" i="1"/>
  <c r="B1581" i="1"/>
  <c r="A1581" i="1"/>
  <c r="K1580" i="1"/>
  <c r="B1580" i="1"/>
  <c r="A1580" i="1"/>
  <c r="K1579" i="1"/>
  <c r="B1579" i="1"/>
  <c r="A1579" i="1"/>
  <c r="K1578" i="1"/>
  <c r="B1578" i="1"/>
  <c r="A1578" i="1"/>
  <c r="K1577" i="1"/>
  <c r="B1577" i="1"/>
  <c r="A1577" i="1"/>
  <c r="K1576" i="1"/>
  <c r="B1576" i="1"/>
  <c r="A1576" i="1"/>
  <c r="K1575" i="1"/>
  <c r="B1575" i="1"/>
  <c r="A1575" i="1"/>
  <c r="K1574" i="1"/>
  <c r="B1574" i="1"/>
  <c r="A1574" i="1"/>
  <c r="K1573" i="1"/>
  <c r="B1573" i="1"/>
  <c r="A1573" i="1"/>
  <c r="K1572" i="1"/>
  <c r="B1572" i="1"/>
  <c r="A1572" i="1"/>
  <c r="K1571" i="1"/>
  <c r="B1571" i="1"/>
  <c r="A1571" i="1"/>
  <c r="K1570" i="1"/>
  <c r="B1570" i="1"/>
  <c r="A1570" i="1"/>
  <c r="K1569" i="1"/>
  <c r="B1569" i="1"/>
  <c r="A1569" i="1"/>
  <c r="K1568" i="1"/>
  <c r="B1568" i="1"/>
  <c r="A1568" i="1"/>
  <c r="K1567" i="1"/>
  <c r="B1567" i="1"/>
  <c r="A1567" i="1"/>
  <c r="K1566" i="1"/>
  <c r="B1566" i="1"/>
  <c r="A1566" i="1"/>
  <c r="K1565" i="1"/>
  <c r="B1565" i="1"/>
  <c r="A1565" i="1"/>
  <c r="K1564" i="1"/>
  <c r="B1564" i="1"/>
  <c r="A1564" i="1"/>
  <c r="K1563" i="1"/>
  <c r="B1563" i="1"/>
  <c r="A1563" i="1"/>
  <c r="K1562" i="1"/>
  <c r="B1562" i="1"/>
  <c r="A1562" i="1"/>
  <c r="K1561" i="1"/>
  <c r="B1561" i="1"/>
  <c r="A1561" i="1"/>
  <c r="K1560" i="1"/>
  <c r="B1560" i="1"/>
  <c r="A1560" i="1"/>
  <c r="K1559" i="1"/>
  <c r="B1559" i="1"/>
  <c r="A1559" i="1"/>
  <c r="K1558" i="1"/>
  <c r="B1558" i="1"/>
  <c r="A1558" i="1"/>
  <c r="K1557" i="1"/>
  <c r="B1557" i="1"/>
  <c r="A1557" i="1"/>
  <c r="K1556" i="1"/>
  <c r="B1556" i="1"/>
  <c r="A1556" i="1"/>
  <c r="K1555" i="1"/>
  <c r="B1555" i="1"/>
  <c r="A1555" i="1"/>
  <c r="K1554" i="1"/>
  <c r="B1554" i="1"/>
  <c r="A1554" i="1"/>
  <c r="K1553" i="1"/>
  <c r="B1553" i="1"/>
  <c r="A1553" i="1"/>
  <c r="K1552" i="1"/>
  <c r="B1552" i="1"/>
  <c r="A1552" i="1"/>
  <c r="K1551" i="1"/>
  <c r="B1551" i="1"/>
  <c r="A1551" i="1"/>
  <c r="K1550" i="1"/>
  <c r="B1550" i="1"/>
  <c r="A1550" i="1"/>
  <c r="K1549" i="1"/>
  <c r="B1549" i="1"/>
  <c r="A1549" i="1"/>
  <c r="K1548" i="1"/>
  <c r="B1548" i="1"/>
  <c r="A1548" i="1"/>
  <c r="K1547" i="1"/>
  <c r="B1547" i="1"/>
  <c r="A1547" i="1"/>
  <c r="K1546" i="1"/>
  <c r="B1546" i="1"/>
  <c r="A1546" i="1"/>
  <c r="K1545" i="1"/>
  <c r="B1545" i="1"/>
  <c r="A1545" i="1"/>
  <c r="K1544" i="1"/>
  <c r="B1544" i="1"/>
  <c r="A1544" i="1"/>
  <c r="K1543" i="1"/>
  <c r="B1543" i="1"/>
  <c r="A1543" i="1"/>
  <c r="K1542" i="1"/>
  <c r="B1542" i="1"/>
  <c r="A1542" i="1"/>
  <c r="K1541" i="1"/>
  <c r="B1541" i="1"/>
  <c r="A1541" i="1"/>
  <c r="K1540" i="1"/>
  <c r="B1540" i="1"/>
  <c r="A1540" i="1"/>
  <c r="K1539" i="1"/>
  <c r="B1539" i="1"/>
  <c r="A1539" i="1"/>
  <c r="K1538" i="1"/>
  <c r="B1538" i="1"/>
  <c r="A1538" i="1"/>
  <c r="K1537" i="1"/>
  <c r="B1537" i="1"/>
  <c r="A1537" i="1"/>
  <c r="K1536" i="1"/>
  <c r="B1536" i="1"/>
  <c r="A1536" i="1"/>
  <c r="K1535" i="1"/>
  <c r="B1535" i="1"/>
  <c r="A1535" i="1"/>
  <c r="K1534" i="1"/>
  <c r="B1534" i="1"/>
  <c r="A1534" i="1"/>
  <c r="K1533" i="1"/>
  <c r="B1533" i="1"/>
  <c r="A1533" i="1"/>
  <c r="K1532" i="1"/>
  <c r="B1532" i="1"/>
  <c r="A1532" i="1"/>
  <c r="K1531" i="1"/>
  <c r="B1531" i="1"/>
  <c r="A1531" i="1"/>
  <c r="K1530" i="1"/>
  <c r="B1530" i="1"/>
  <c r="A1530" i="1"/>
  <c r="K1529" i="1"/>
  <c r="B1529" i="1"/>
  <c r="A1529" i="1"/>
  <c r="K1528" i="1"/>
  <c r="B1528" i="1"/>
  <c r="A1528" i="1"/>
  <c r="K1527" i="1"/>
  <c r="B1527" i="1"/>
  <c r="A1527" i="1"/>
  <c r="K1526" i="1"/>
  <c r="B1526" i="1"/>
  <c r="A1526" i="1"/>
  <c r="K1525" i="1"/>
  <c r="B1525" i="1"/>
  <c r="A1525" i="1"/>
  <c r="K1524" i="1"/>
  <c r="B1524" i="1"/>
  <c r="A1524" i="1"/>
  <c r="K1523" i="1"/>
  <c r="B1523" i="1"/>
  <c r="A1523" i="1"/>
  <c r="K1522" i="1"/>
  <c r="B1522" i="1"/>
  <c r="A1522" i="1"/>
  <c r="K1521" i="1"/>
  <c r="B1521" i="1"/>
  <c r="A1521" i="1"/>
  <c r="K1520" i="1"/>
  <c r="B1520" i="1"/>
  <c r="A1520" i="1"/>
  <c r="K1519" i="1"/>
  <c r="B1519" i="1"/>
  <c r="A1519" i="1"/>
  <c r="K1518" i="1"/>
  <c r="B1518" i="1"/>
  <c r="A1518" i="1"/>
  <c r="K1517" i="1"/>
  <c r="B1517" i="1"/>
  <c r="A1517" i="1"/>
  <c r="K1516" i="1"/>
  <c r="B1516" i="1"/>
  <c r="A1516" i="1"/>
  <c r="K1515" i="1"/>
  <c r="B1515" i="1"/>
  <c r="A1515" i="1"/>
  <c r="K1514" i="1"/>
  <c r="B1514" i="1"/>
  <c r="A1514" i="1"/>
  <c r="K1513" i="1"/>
  <c r="B1513" i="1"/>
  <c r="A1513" i="1"/>
  <c r="K1512" i="1"/>
  <c r="B1512" i="1"/>
  <c r="A1512" i="1"/>
  <c r="K1511" i="1"/>
  <c r="B1511" i="1"/>
  <c r="A1511" i="1"/>
  <c r="K1510" i="1"/>
  <c r="B1510" i="1"/>
  <c r="A1510" i="1"/>
  <c r="K1509" i="1"/>
  <c r="B1509" i="1"/>
  <c r="A1509" i="1"/>
  <c r="K1508" i="1"/>
  <c r="B1508" i="1"/>
  <c r="A1508" i="1"/>
  <c r="K1507" i="1"/>
  <c r="B1507" i="1"/>
  <c r="A1507" i="1"/>
  <c r="K1506" i="1"/>
  <c r="B1506" i="1"/>
  <c r="A1506" i="1"/>
  <c r="K1505" i="1"/>
  <c r="B1505" i="1"/>
  <c r="A1505" i="1"/>
  <c r="K1504" i="1"/>
  <c r="B1504" i="1"/>
  <c r="A1504" i="1"/>
  <c r="K1503" i="1"/>
  <c r="B1503" i="1"/>
  <c r="A1503" i="1"/>
  <c r="K1502" i="1"/>
  <c r="B1502" i="1"/>
  <c r="A1502" i="1"/>
  <c r="K1501" i="1"/>
  <c r="B1501" i="1"/>
  <c r="A1501" i="1"/>
  <c r="K1500" i="1"/>
  <c r="B1500" i="1"/>
  <c r="A1500" i="1"/>
  <c r="K1499" i="1"/>
  <c r="B1499" i="1"/>
  <c r="A1499" i="1"/>
  <c r="K1498" i="1"/>
  <c r="B1498" i="1"/>
  <c r="A1498" i="1"/>
  <c r="K1497" i="1"/>
  <c r="B1497" i="1"/>
  <c r="A1497" i="1"/>
  <c r="K1496" i="1"/>
  <c r="B1496" i="1"/>
  <c r="A1496" i="1"/>
  <c r="K1495" i="1"/>
  <c r="B1495" i="1"/>
  <c r="A1495" i="1"/>
  <c r="K1494" i="1"/>
  <c r="B1494" i="1"/>
  <c r="A1494" i="1"/>
  <c r="K1493" i="1"/>
  <c r="B1493" i="1"/>
  <c r="A1493" i="1"/>
  <c r="K1492" i="1"/>
  <c r="B1492" i="1"/>
  <c r="A1492" i="1"/>
  <c r="K1491" i="1"/>
  <c r="B1491" i="1"/>
  <c r="A1491" i="1"/>
  <c r="K1490" i="1"/>
  <c r="B1490" i="1"/>
  <c r="A1490" i="1"/>
  <c r="K1489" i="1"/>
  <c r="B1489" i="1"/>
  <c r="A1489" i="1"/>
  <c r="K1488" i="1"/>
  <c r="B1488" i="1"/>
  <c r="A1488" i="1"/>
  <c r="K1487" i="1"/>
  <c r="B1487" i="1"/>
  <c r="A1487" i="1"/>
  <c r="K1486" i="1"/>
  <c r="B1486" i="1"/>
  <c r="A1486" i="1"/>
  <c r="K1485" i="1"/>
  <c r="B1485" i="1"/>
  <c r="A1485" i="1"/>
  <c r="K1484" i="1"/>
  <c r="B1484" i="1"/>
  <c r="A1484" i="1"/>
  <c r="K1483" i="1"/>
  <c r="B1483" i="1"/>
  <c r="A1483" i="1"/>
  <c r="K1482" i="1"/>
  <c r="B1482" i="1"/>
  <c r="A1482" i="1"/>
  <c r="K1481" i="1"/>
  <c r="B1481" i="1"/>
  <c r="A1481" i="1"/>
  <c r="K1480" i="1"/>
  <c r="B1480" i="1"/>
  <c r="A1480" i="1"/>
  <c r="K1479" i="1"/>
  <c r="B1479" i="1"/>
  <c r="A1479" i="1"/>
  <c r="K1478" i="1"/>
  <c r="B1478" i="1"/>
  <c r="A1478" i="1"/>
  <c r="K1477" i="1"/>
  <c r="B1477" i="1"/>
  <c r="A1477" i="1"/>
  <c r="K1476" i="1"/>
  <c r="B1476" i="1"/>
  <c r="A1476" i="1"/>
  <c r="K1475" i="1"/>
  <c r="B1475" i="1"/>
  <c r="A1475" i="1"/>
  <c r="K1474" i="1"/>
  <c r="B1474" i="1"/>
  <c r="A1474" i="1"/>
  <c r="K1473" i="1"/>
  <c r="B1473" i="1"/>
  <c r="A1473" i="1"/>
  <c r="K1472" i="1"/>
  <c r="B1472" i="1"/>
  <c r="A1472" i="1"/>
  <c r="K1471" i="1"/>
  <c r="B1471" i="1"/>
  <c r="A1471" i="1"/>
  <c r="K1470" i="1"/>
  <c r="B1470" i="1"/>
  <c r="A1470" i="1"/>
  <c r="K1469" i="1"/>
  <c r="B1469" i="1"/>
  <c r="A1469" i="1"/>
  <c r="K1468" i="1"/>
  <c r="B1468" i="1"/>
  <c r="A1468" i="1"/>
  <c r="K1467" i="1"/>
  <c r="B1467" i="1"/>
  <c r="A1467" i="1"/>
  <c r="K1466" i="1"/>
  <c r="B1466" i="1"/>
  <c r="A1466" i="1"/>
  <c r="K1465" i="1"/>
  <c r="B1465" i="1"/>
  <c r="A1465" i="1"/>
  <c r="K1464" i="1"/>
  <c r="B1464" i="1"/>
  <c r="A1464" i="1"/>
  <c r="K1463" i="1"/>
  <c r="B1463" i="1"/>
  <c r="A1463" i="1"/>
  <c r="K1462" i="1"/>
  <c r="B1462" i="1"/>
  <c r="A1462" i="1"/>
  <c r="K1461" i="1"/>
  <c r="B1461" i="1"/>
  <c r="A1461" i="1"/>
  <c r="K1460" i="1"/>
  <c r="B1460" i="1"/>
  <c r="A1460" i="1"/>
  <c r="K1459" i="1"/>
  <c r="B1459" i="1"/>
  <c r="A1459" i="1"/>
  <c r="K1458" i="1"/>
  <c r="B1458" i="1"/>
  <c r="A1458" i="1"/>
  <c r="K1457" i="1"/>
  <c r="B1457" i="1"/>
  <c r="A1457" i="1"/>
  <c r="K1456" i="1"/>
  <c r="B1456" i="1"/>
  <c r="A1456" i="1"/>
  <c r="K1455" i="1"/>
  <c r="B1455" i="1"/>
  <c r="A1455" i="1"/>
  <c r="K1454" i="1"/>
  <c r="B1454" i="1"/>
  <c r="A1454" i="1"/>
  <c r="K1453" i="1"/>
  <c r="B1453" i="1"/>
  <c r="A1453" i="1"/>
  <c r="K1452" i="1"/>
  <c r="B1452" i="1"/>
  <c r="A1452" i="1"/>
  <c r="K1451" i="1"/>
  <c r="B1451" i="1"/>
  <c r="A1451" i="1"/>
  <c r="K1450" i="1"/>
  <c r="B1450" i="1"/>
  <c r="A1450" i="1"/>
  <c r="K1449" i="1"/>
  <c r="B1449" i="1"/>
  <c r="A1449" i="1"/>
  <c r="K1448" i="1"/>
  <c r="B1448" i="1"/>
  <c r="A1448" i="1"/>
  <c r="K1447" i="1"/>
  <c r="B1447" i="1"/>
  <c r="A1447" i="1"/>
  <c r="K1446" i="1"/>
  <c r="B1446" i="1"/>
  <c r="A1446" i="1"/>
  <c r="K1445" i="1"/>
  <c r="B1445" i="1"/>
  <c r="A1445" i="1"/>
  <c r="K1444" i="1"/>
  <c r="B1444" i="1"/>
  <c r="A1444" i="1"/>
  <c r="K1443" i="1"/>
  <c r="B1443" i="1"/>
  <c r="A1443" i="1"/>
  <c r="K1442" i="1"/>
  <c r="B1442" i="1"/>
  <c r="A1442" i="1"/>
  <c r="K1441" i="1"/>
  <c r="B1441" i="1"/>
  <c r="A1441" i="1"/>
  <c r="K1440" i="1"/>
  <c r="B1440" i="1"/>
  <c r="A1440" i="1"/>
  <c r="K1439" i="1"/>
  <c r="B1439" i="1"/>
  <c r="A1439" i="1"/>
  <c r="K1438" i="1"/>
  <c r="B1438" i="1"/>
  <c r="A1438" i="1"/>
  <c r="K1437" i="1"/>
  <c r="B1437" i="1"/>
  <c r="A1437" i="1"/>
  <c r="K1436" i="1"/>
  <c r="B1436" i="1"/>
  <c r="A1436" i="1"/>
  <c r="K1435" i="1"/>
  <c r="B1435" i="1"/>
  <c r="A1435" i="1"/>
  <c r="K1434" i="1"/>
  <c r="B1434" i="1"/>
  <c r="A1434" i="1"/>
  <c r="K1433" i="1"/>
  <c r="B1433" i="1"/>
  <c r="A1433" i="1"/>
  <c r="K1432" i="1"/>
  <c r="B1432" i="1"/>
  <c r="A1432" i="1"/>
  <c r="K1431" i="1"/>
  <c r="B1431" i="1"/>
  <c r="A1431" i="1"/>
  <c r="K1430" i="1"/>
  <c r="B1430" i="1"/>
  <c r="A1430" i="1"/>
  <c r="K1429" i="1"/>
  <c r="B1429" i="1"/>
  <c r="A1429" i="1"/>
  <c r="K1428" i="1"/>
  <c r="B1428" i="1"/>
  <c r="A1428" i="1"/>
  <c r="K1427" i="1"/>
  <c r="B1427" i="1"/>
  <c r="A1427" i="1"/>
  <c r="K1426" i="1"/>
  <c r="B1426" i="1"/>
  <c r="A1426" i="1"/>
  <c r="K1425" i="1"/>
  <c r="B1425" i="1"/>
  <c r="A1425" i="1"/>
  <c r="K1424" i="1"/>
  <c r="B1424" i="1"/>
  <c r="A1424" i="1"/>
  <c r="K1423" i="1"/>
  <c r="B1423" i="1"/>
  <c r="A1423" i="1"/>
  <c r="K1422" i="1"/>
  <c r="B1422" i="1"/>
  <c r="A1422" i="1"/>
  <c r="K1421" i="1"/>
  <c r="B1421" i="1"/>
  <c r="A1421" i="1"/>
  <c r="K1420" i="1"/>
  <c r="B1420" i="1"/>
  <c r="A1420" i="1"/>
  <c r="K1419" i="1"/>
  <c r="B1419" i="1"/>
  <c r="A1419" i="1"/>
  <c r="K1418" i="1"/>
  <c r="B1418" i="1"/>
  <c r="A1418" i="1"/>
  <c r="K1417" i="1"/>
  <c r="B1417" i="1"/>
  <c r="A1417" i="1"/>
  <c r="K1416" i="1"/>
  <c r="B1416" i="1"/>
  <c r="A1416" i="1"/>
  <c r="K1415" i="1"/>
  <c r="B1415" i="1"/>
  <c r="A1415" i="1"/>
  <c r="K1414" i="1"/>
  <c r="B1414" i="1"/>
  <c r="A1414" i="1"/>
  <c r="K1413" i="1"/>
  <c r="B1413" i="1"/>
  <c r="A1413" i="1"/>
  <c r="K1412" i="1"/>
  <c r="B1412" i="1"/>
  <c r="A1412" i="1"/>
  <c r="K1411" i="1"/>
  <c r="B1411" i="1"/>
  <c r="A1411" i="1"/>
  <c r="K1410" i="1"/>
  <c r="B1410" i="1"/>
  <c r="A1410" i="1"/>
  <c r="K1409" i="1"/>
  <c r="B1409" i="1"/>
  <c r="A1409" i="1"/>
  <c r="K1408" i="1"/>
  <c r="B1408" i="1"/>
  <c r="A1408" i="1"/>
  <c r="K1407" i="1"/>
  <c r="B1407" i="1"/>
  <c r="A1407" i="1"/>
  <c r="K1406" i="1"/>
  <c r="B1406" i="1"/>
  <c r="A1406" i="1"/>
  <c r="K1405" i="1"/>
  <c r="B1405" i="1"/>
  <c r="A1405" i="1"/>
  <c r="K1404" i="1"/>
  <c r="B1404" i="1"/>
  <c r="A1404" i="1"/>
  <c r="K1403" i="1"/>
  <c r="B1403" i="1"/>
  <c r="A1403" i="1"/>
  <c r="K1402" i="1"/>
  <c r="B1402" i="1"/>
  <c r="A1402" i="1"/>
  <c r="K1401" i="1"/>
  <c r="B1401" i="1"/>
  <c r="A1401" i="1"/>
  <c r="K1400" i="1"/>
  <c r="B1400" i="1"/>
  <c r="A1400" i="1"/>
  <c r="K1399" i="1"/>
  <c r="B1399" i="1"/>
  <c r="A1399" i="1"/>
  <c r="K1398" i="1"/>
  <c r="B1398" i="1"/>
  <c r="A1398" i="1"/>
  <c r="K1397" i="1"/>
  <c r="B1397" i="1"/>
  <c r="A1397" i="1"/>
  <c r="K1396" i="1"/>
  <c r="B1396" i="1"/>
  <c r="A1396" i="1"/>
  <c r="K1395" i="1"/>
  <c r="B1395" i="1"/>
  <c r="A1395" i="1"/>
  <c r="K1394" i="1"/>
  <c r="B1394" i="1"/>
  <c r="A1394" i="1"/>
  <c r="K1393" i="1"/>
  <c r="B1393" i="1"/>
  <c r="A1393" i="1"/>
  <c r="K1392" i="1"/>
  <c r="B1392" i="1"/>
  <c r="A1392" i="1"/>
  <c r="K1391" i="1"/>
  <c r="B1391" i="1"/>
  <c r="A1391" i="1"/>
  <c r="K1390" i="1"/>
  <c r="B1390" i="1"/>
  <c r="A1390" i="1"/>
  <c r="K1389" i="1"/>
  <c r="B1389" i="1"/>
  <c r="A1389" i="1"/>
  <c r="K1388" i="1"/>
  <c r="B1388" i="1"/>
  <c r="A1388" i="1"/>
  <c r="K1387" i="1"/>
  <c r="B1387" i="1"/>
  <c r="A1387" i="1"/>
  <c r="K1386" i="1"/>
  <c r="B1386" i="1"/>
  <c r="A1386" i="1"/>
  <c r="K1385" i="1"/>
  <c r="B1385" i="1"/>
  <c r="A1385" i="1"/>
  <c r="K1384" i="1"/>
  <c r="B1384" i="1"/>
  <c r="A1384" i="1"/>
  <c r="K1383" i="1"/>
  <c r="B1383" i="1"/>
  <c r="A1383" i="1"/>
  <c r="K1382" i="1"/>
  <c r="B1382" i="1"/>
  <c r="A1382" i="1"/>
  <c r="K1381" i="1"/>
  <c r="B1381" i="1"/>
  <c r="A1381" i="1"/>
  <c r="K1380" i="1"/>
  <c r="B1380" i="1"/>
  <c r="A1380" i="1"/>
  <c r="K1379" i="1"/>
  <c r="B1379" i="1"/>
  <c r="A1379" i="1"/>
  <c r="K1378" i="1"/>
  <c r="B1378" i="1"/>
  <c r="A1378" i="1"/>
  <c r="K1377" i="1"/>
  <c r="B1377" i="1"/>
  <c r="A1377" i="1"/>
  <c r="K1376" i="1"/>
  <c r="B1376" i="1"/>
  <c r="A1376" i="1"/>
  <c r="K1375" i="1"/>
  <c r="B1375" i="1"/>
  <c r="A1375" i="1"/>
  <c r="K1374" i="1"/>
  <c r="B1374" i="1"/>
  <c r="A1374" i="1"/>
  <c r="K1373" i="1"/>
  <c r="B1373" i="1"/>
  <c r="A1373" i="1"/>
  <c r="K1372" i="1"/>
  <c r="B1372" i="1"/>
  <c r="A1372" i="1"/>
  <c r="K1371" i="1"/>
  <c r="B1371" i="1"/>
  <c r="A1371" i="1"/>
  <c r="K1370" i="1"/>
  <c r="B1370" i="1"/>
  <c r="A1370" i="1"/>
  <c r="K1369" i="1"/>
  <c r="B1369" i="1"/>
  <c r="A1369" i="1"/>
  <c r="K1368" i="1"/>
  <c r="B1368" i="1"/>
  <c r="A1368" i="1"/>
  <c r="K1367" i="1"/>
  <c r="B1367" i="1"/>
  <c r="A1367" i="1"/>
  <c r="K1366" i="1"/>
  <c r="B1366" i="1"/>
  <c r="A1366" i="1"/>
  <c r="K1365" i="1"/>
  <c r="B1365" i="1"/>
  <c r="A1365" i="1"/>
  <c r="K1364" i="1"/>
  <c r="B1364" i="1"/>
  <c r="A1364" i="1"/>
  <c r="K1363" i="1"/>
  <c r="B1363" i="1"/>
  <c r="A1363" i="1"/>
  <c r="K1362" i="1"/>
  <c r="B1362" i="1"/>
  <c r="A1362" i="1"/>
  <c r="K1361" i="1"/>
  <c r="B1361" i="1"/>
  <c r="A1361" i="1"/>
  <c r="K1360" i="1"/>
  <c r="B1360" i="1"/>
  <c r="A1360" i="1"/>
  <c r="K1359" i="1"/>
  <c r="B1359" i="1"/>
  <c r="A1359" i="1"/>
  <c r="K1358" i="1"/>
  <c r="B1358" i="1"/>
  <c r="A1358" i="1"/>
  <c r="K1357" i="1"/>
  <c r="B1357" i="1"/>
  <c r="A1357" i="1"/>
  <c r="K1356" i="1"/>
  <c r="B1356" i="1"/>
  <c r="A1356" i="1"/>
  <c r="K1355" i="1"/>
  <c r="B1355" i="1"/>
  <c r="A1355" i="1"/>
  <c r="K1354" i="1"/>
  <c r="B1354" i="1"/>
  <c r="A1354" i="1"/>
  <c r="K1353" i="1"/>
  <c r="B1353" i="1"/>
  <c r="A1353" i="1"/>
  <c r="K1352" i="1"/>
  <c r="B1352" i="1"/>
  <c r="A1352" i="1"/>
  <c r="K1351" i="1"/>
  <c r="B1351" i="1"/>
  <c r="A1351" i="1"/>
  <c r="K1350" i="1"/>
  <c r="B1350" i="1"/>
  <c r="A1350" i="1"/>
  <c r="K1349" i="1"/>
  <c r="B1349" i="1"/>
  <c r="A1349" i="1"/>
  <c r="K1348" i="1"/>
  <c r="B1348" i="1"/>
  <c r="A1348" i="1"/>
  <c r="K1347" i="1"/>
  <c r="B1347" i="1"/>
  <c r="A1347" i="1"/>
  <c r="K1346" i="1"/>
  <c r="B1346" i="1"/>
  <c r="A1346" i="1"/>
  <c r="K1345" i="1"/>
  <c r="B1345" i="1"/>
  <c r="A1345" i="1"/>
  <c r="K1344" i="1"/>
  <c r="B1344" i="1"/>
  <c r="A1344" i="1"/>
  <c r="K1343" i="1"/>
  <c r="B1343" i="1"/>
  <c r="A1343" i="1"/>
  <c r="K1342" i="1"/>
  <c r="B1342" i="1"/>
  <c r="A1342" i="1"/>
  <c r="K1341" i="1"/>
  <c r="B1341" i="1"/>
  <c r="A1341" i="1"/>
  <c r="K1340" i="1"/>
  <c r="B1340" i="1"/>
  <c r="A1340" i="1"/>
  <c r="K1339" i="1"/>
  <c r="B1339" i="1"/>
  <c r="A1339" i="1"/>
  <c r="K1338" i="1"/>
  <c r="B1338" i="1"/>
  <c r="A1338" i="1"/>
  <c r="K1337" i="1"/>
  <c r="B1337" i="1"/>
  <c r="A1337" i="1"/>
  <c r="K1336" i="1"/>
  <c r="B1336" i="1"/>
  <c r="A1336" i="1"/>
  <c r="K1335" i="1"/>
  <c r="B1335" i="1"/>
  <c r="A1335" i="1"/>
  <c r="K1334" i="1"/>
  <c r="B1334" i="1"/>
  <c r="A1334" i="1"/>
  <c r="K1333" i="1"/>
  <c r="B1333" i="1"/>
  <c r="A1333" i="1"/>
  <c r="K1332" i="1"/>
  <c r="B1332" i="1"/>
  <c r="A1332" i="1"/>
  <c r="K1331" i="1"/>
  <c r="B1331" i="1"/>
  <c r="A1331" i="1"/>
  <c r="K1330" i="1"/>
  <c r="B1330" i="1"/>
  <c r="A1330" i="1"/>
  <c r="K1329" i="1"/>
  <c r="B1329" i="1"/>
  <c r="A1329" i="1"/>
  <c r="K1328" i="1"/>
  <c r="B1328" i="1"/>
  <c r="A1328" i="1"/>
  <c r="K1327" i="1"/>
  <c r="B1327" i="1"/>
  <c r="A1327" i="1"/>
  <c r="K1326" i="1"/>
  <c r="B1326" i="1"/>
  <c r="A1326" i="1"/>
  <c r="K1325" i="1"/>
  <c r="B1325" i="1"/>
  <c r="A1325" i="1"/>
  <c r="K1324" i="1"/>
  <c r="B1324" i="1"/>
  <c r="A1324" i="1"/>
  <c r="K1323" i="1"/>
  <c r="B1323" i="1"/>
  <c r="A1323" i="1"/>
  <c r="K1322" i="1"/>
  <c r="B1322" i="1"/>
  <c r="A1322" i="1"/>
  <c r="K1321" i="1"/>
  <c r="B1321" i="1"/>
  <c r="A1321" i="1"/>
  <c r="K1320" i="1"/>
  <c r="B1320" i="1"/>
  <c r="A1320" i="1"/>
  <c r="K1319" i="1"/>
  <c r="B1319" i="1"/>
  <c r="A1319" i="1"/>
  <c r="K1318" i="1"/>
  <c r="B1318" i="1"/>
  <c r="A1318" i="1"/>
  <c r="K1317" i="1"/>
  <c r="B1317" i="1"/>
  <c r="A1317" i="1"/>
  <c r="K1316" i="1"/>
  <c r="B1316" i="1"/>
  <c r="A1316" i="1"/>
  <c r="K1315" i="1"/>
  <c r="B1315" i="1"/>
  <c r="A1315" i="1"/>
  <c r="K1314" i="1"/>
  <c r="B1314" i="1"/>
  <c r="A1314" i="1"/>
  <c r="K1313" i="1"/>
  <c r="B1313" i="1"/>
  <c r="A1313" i="1"/>
  <c r="K1312" i="1"/>
  <c r="B1312" i="1"/>
  <c r="A1312" i="1"/>
  <c r="K1311" i="1"/>
  <c r="B1311" i="1"/>
  <c r="A1311" i="1"/>
  <c r="K1310" i="1"/>
  <c r="B1310" i="1"/>
  <c r="A1310" i="1"/>
  <c r="K1309" i="1"/>
  <c r="B1309" i="1"/>
  <c r="A1309" i="1"/>
  <c r="K1308" i="1"/>
  <c r="B1308" i="1"/>
  <c r="A1308" i="1"/>
  <c r="K1307" i="1"/>
  <c r="B1307" i="1"/>
  <c r="A1307" i="1"/>
  <c r="K1306" i="1"/>
  <c r="B1306" i="1"/>
  <c r="A1306" i="1"/>
  <c r="K1305" i="1"/>
  <c r="B1305" i="1"/>
  <c r="A1305" i="1"/>
  <c r="K1304" i="1"/>
  <c r="B1304" i="1"/>
  <c r="A1304" i="1"/>
  <c r="K1303" i="1"/>
  <c r="B1303" i="1"/>
  <c r="A1303" i="1"/>
  <c r="K1302" i="1"/>
  <c r="B1302" i="1"/>
  <c r="A1302" i="1"/>
  <c r="K1301" i="1"/>
  <c r="B1301" i="1"/>
  <c r="A1301" i="1"/>
  <c r="K1300" i="1"/>
  <c r="B1300" i="1"/>
  <c r="A1300" i="1"/>
  <c r="K1299" i="1"/>
  <c r="B1299" i="1"/>
  <c r="A1299" i="1"/>
  <c r="K1298" i="1"/>
  <c r="B1298" i="1"/>
  <c r="A1298" i="1"/>
  <c r="K1297" i="1"/>
  <c r="B1297" i="1"/>
  <c r="A1297" i="1"/>
  <c r="K1296" i="1"/>
  <c r="B1296" i="1"/>
  <c r="A1296" i="1"/>
  <c r="K1295" i="1"/>
  <c r="B1295" i="1"/>
  <c r="A1295" i="1"/>
  <c r="K1294" i="1"/>
  <c r="B1294" i="1"/>
  <c r="A1294" i="1"/>
  <c r="K1293" i="1"/>
  <c r="B1293" i="1"/>
  <c r="A1293" i="1"/>
  <c r="K1292" i="1"/>
  <c r="B1292" i="1"/>
  <c r="A1292" i="1"/>
  <c r="K1291" i="1"/>
  <c r="B1291" i="1"/>
  <c r="A1291" i="1"/>
  <c r="K1290" i="1"/>
  <c r="B1290" i="1"/>
  <c r="A1290" i="1"/>
  <c r="K1289" i="1"/>
  <c r="B1289" i="1"/>
  <c r="A1289" i="1"/>
  <c r="K1288" i="1"/>
  <c r="B1288" i="1"/>
  <c r="A1288" i="1"/>
  <c r="K1287" i="1"/>
  <c r="B1287" i="1"/>
  <c r="A1287" i="1"/>
  <c r="K1286" i="1"/>
  <c r="B1286" i="1"/>
  <c r="A1286" i="1"/>
  <c r="K1285" i="1"/>
  <c r="B1285" i="1"/>
  <c r="A1285" i="1"/>
  <c r="K1284" i="1"/>
  <c r="B1284" i="1"/>
  <c r="A1284" i="1"/>
  <c r="K1283" i="1"/>
  <c r="B1283" i="1"/>
  <c r="A1283" i="1"/>
  <c r="K1282" i="1"/>
  <c r="B1282" i="1"/>
  <c r="A1282" i="1"/>
  <c r="K1281" i="1"/>
  <c r="B1281" i="1"/>
  <c r="A1281" i="1"/>
  <c r="K1280" i="1"/>
  <c r="B1280" i="1"/>
  <c r="A1280" i="1"/>
  <c r="K1279" i="1"/>
  <c r="B1279" i="1"/>
  <c r="A1279" i="1"/>
  <c r="K1278" i="1"/>
  <c r="B1278" i="1"/>
  <c r="A1278" i="1"/>
  <c r="K1277" i="1"/>
  <c r="B1277" i="1"/>
  <c r="A1277" i="1"/>
  <c r="K1276" i="1"/>
  <c r="B1276" i="1"/>
  <c r="A1276" i="1"/>
  <c r="K1275" i="1"/>
  <c r="B1275" i="1"/>
  <c r="A1275" i="1"/>
  <c r="K1274" i="1"/>
  <c r="B1274" i="1"/>
  <c r="A1274" i="1"/>
  <c r="K1273" i="1"/>
  <c r="B1273" i="1"/>
  <c r="A1273" i="1"/>
  <c r="K1272" i="1"/>
  <c r="B1272" i="1"/>
  <c r="A1272" i="1"/>
  <c r="K1271" i="1"/>
  <c r="B1271" i="1"/>
  <c r="A1271" i="1"/>
  <c r="K1270" i="1"/>
  <c r="B1270" i="1"/>
  <c r="A1270" i="1"/>
  <c r="K1269" i="1"/>
  <c r="B1269" i="1"/>
  <c r="A1269" i="1"/>
  <c r="K1268" i="1"/>
  <c r="B1268" i="1"/>
  <c r="A1268" i="1"/>
  <c r="K1267" i="1"/>
  <c r="B1267" i="1"/>
  <c r="A1267" i="1"/>
  <c r="K1266" i="1"/>
  <c r="B1266" i="1"/>
  <c r="A1266" i="1"/>
  <c r="K1265" i="1"/>
  <c r="B1265" i="1"/>
  <c r="A1265" i="1"/>
  <c r="K1264" i="1"/>
  <c r="B1264" i="1"/>
  <c r="A1264" i="1"/>
  <c r="K1263" i="1"/>
  <c r="B1263" i="1"/>
  <c r="A1263" i="1"/>
  <c r="K1262" i="1"/>
  <c r="B1262" i="1"/>
  <c r="A1262" i="1"/>
  <c r="K1261" i="1"/>
  <c r="B1261" i="1"/>
  <c r="A1261" i="1"/>
  <c r="K1260" i="1"/>
  <c r="B1260" i="1"/>
  <c r="A1260" i="1"/>
  <c r="K1259" i="1"/>
  <c r="B1259" i="1"/>
  <c r="A1259" i="1"/>
  <c r="K1258" i="1"/>
  <c r="B1258" i="1"/>
  <c r="A1258" i="1"/>
  <c r="K1257" i="1"/>
  <c r="B1257" i="1"/>
  <c r="A1257" i="1"/>
  <c r="K1256" i="1"/>
  <c r="B1256" i="1"/>
  <c r="A1256" i="1"/>
  <c r="K1255" i="1"/>
  <c r="B1255" i="1"/>
  <c r="A1255" i="1"/>
  <c r="K1254" i="1"/>
  <c r="B1254" i="1"/>
  <c r="A1254" i="1"/>
  <c r="K1253" i="1"/>
  <c r="B1253" i="1"/>
  <c r="A1253" i="1"/>
  <c r="K1252" i="1"/>
  <c r="B1252" i="1"/>
  <c r="A1252" i="1"/>
  <c r="K1251" i="1"/>
  <c r="B1251" i="1"/>
  <c r="A1251" i="1"/>
  <c r="K1250" i="1"/>
  <c r="B1250" i="1"/>
  <c r="A1250" i="1"/>
  <c r="K1249" i="1"/>
  <c r="B1249" i="1"/>
  <c r="A1249" i="1"/>
  <c r="K1248" i="1"/>
  <c r="B1248" i="1"/>
  <c r="A1248" i="1"/>
  <c r="K1247" i="1"/>
  <c r="B1247" i="1"/>
  <c r="A1247" i="1"/>
  <c r="K1246" i="1"/>
  <c r="B1246" i="1"/>
  <c r="A1246" i="1"/>
  <c r="K1245" i="1"/>
  <c r="B1245" i="1"/>
  <c r="A1245" i="1"/>
  <c r="K1244" i="1"/>
  <c r="B1244" i="1"/>
  <c r="A1244" i="1"/>
  <c r="K1243" i="1"/>
  <c r="B1243" i="1"/>
  <c r="A1243" i="1"/>
  <c r="K1242" i="1"/>
  <c r="B1242" i="1"/>
  <c r="A1242" i="1"/>
  <c r="K1241" i="1"/>
  <c r="B1241" i="1"/>
  <c r="A1241" i="1"/>
  <c r="K1240" i="1"/>
  <c r="B1240" i="1"/>
  <c r="A1240" i="1"/>
  <c r="K1239" i="1"/>
  <c r="B1239" i="1"/>
  <c r="A1239" i="1"/>
  <c r="K1238" i="1"/>
  <c r="B1238" i="1"/>
  <c r="A1238" i="1"/>
  <c r="K1237" i="1"/>
  <c r="B1237" i="1"/>
  <c r="A1237" i="1"/>
  <c r="K1236" i="1"/>
  <c r="B1236" i="1"/>
  <c r="A1236" i="1"/>
  <c r="K1235" i="1"/>
  <c r="B1235" i="1"/>
  <c r="A1235" i="1"/>
  <c r="K1234" i="1"/>
  <c r="B1234" i="1"/>
  <c r="A1234" i="1"/>
  <c r="K1233" i="1"/>
  <c r="B1233" i="1"/>
  <c r="A1233" i="1"/>
  <c r="K1232" i="1"/>
  <c r="B1232" i="1"/>
  <c r="A1232" i="1"/>
  <c r="K1231" i="1"/>
  <c r="B1231" i="1"/>
  <c r="A1231" i="1"/>
  <c r="K1230" i="1"/>
  <c r="B1230" i="1"/>
  <c r="A1230" i="1"/>
  <c r="K1229" i="1"/>
  <c r="B1229" i="1"/>
  <c r="A1229" i="1"/>
  <c r="K1228" i="1"/>
  <c r="B1228" i="1"/>
  <c r="A1228" i="1"/>
  <c r="K1227" i="1"/>
  <c r="B1227" i="1"/>
  <c r="A1227" i="1"/>
  <c r="K1226" i="1"/>
  <c r="B1226" i="1"/>
  <c r="A1226" i="1"/>
  <c r="K1225" i="1"/>
  <c r="B1225" i="1"/>
  <c r="A1225" i="1"/>
  <c r="K1224" i="1"/>
  <c r="B1224" i="1"/>
  <c r="A1224" i="1"/>
  <c r="K1223" i="1"/>
  <c r="B1223" i="1"/>
  <c r="A1223" i="1"/>
  <c r="K1222" i="1"/>
  <c r="B1222" i="1"/>
  <c r="A1222" i="1"/>
  <c r="K1221" i="1"/>
  <c r="B1221" i="1"/>
  <c r="A1221" i="1"/>
  <c r="K1220" i="1"/>
  <c r="B1220" i="1"/>
  <c r="A1220" i="1"/>
  <c r="K1219" i="1"/>
  <c r="B1219" i="1"/>
  <c r="A1219" i="1"/>
  <c r="K1218" i="1"/>
  <c r="B1218" i="1"/>
  <c r="A1218" i="1"/>
  <c r="K1217" i="1"/>
  <c r="B1217" i="1"/>
  <c r="A1217" i="1"/>
  <c r="K1216" i="1"/>
  <c r="B1216" i="1"/>
  <c r="A1216" i="1"/>
  <c r="K1215" i="1"/>
  <c r="B1215" i="1"/>
  <c r="A1215" i="1"/>
  <c r="K1214" i="1"/>
  <c r="B1214" i="1"/>
  <c r="A1214" i="1"/>
  <c r="K1213" i="1"/>
  <c r="B1213" i="1"/>
  <c r="A1213" i="1"/>
  <c r="K1212" i="1"/>
  <c r="B1212" i="1"/>
  <c r="A1212" i="1"/>
  <c r="K1211" i="1"/>
  <c r="B1211" i="1"/>
  <c r="A1211" i="1"/>
  <c r="K1210" i="1"/>
  <c r="B1210" i="1"/>
  <c r="A1210" i="1"/>
  <c r="K1209" i="1"/>
  <c r="B1209" i="1"/>
  <c r="A1209" i="1"/>
  <c r="K1208" i="1"/>
  <c r="B1208" i="1"/>
  <c r="A1208" i="1"/>
  <c r="K1207" i="1"/>
  <c r="B1207" i="1"/>
  <c r="A1207" i="1"/>
  <c r="K1206" i="1"/>
  <c r="B1206" i="1"/>
  <c r="A1206" i="1"/>
  <c r="K1205" i="1"/>
  <c r="B1205" i="1"/>
  <c r="A1205" i="1"/>
  <c r="K1204" i="1"/>
  <c r="B1204" i="1"/>
  <c r="A1204" i="1"/>
  <c r="K1203" i="1"/>
  <c r="B1203" i="1"/>
  <c r="A1203" i="1"/>
  <c r="K1202" i="1"/>
  <c r="B1202" i="1"/>
  <c r="A1202" i="1"/>
  <c r="K1201" i="1"/>
  <c r="B1201" i="1"/>
  <c r="A1201" i="1"/>
  <c r="K1200" i="1"/>
  <c r="B1200" i="1"/>
  <c r="A1200" i="1"/>
  <c r="K1199" i="1"/>
  <c r="B1199" i="1"/>
  <c r="A1199" i="1"/>
  <c r="K1198" i="1"/>
  <c r="B1198" i="1"/>
  <c r="A1198" i="1"/>
  <c r="K1197" i="1"/>
  <c r="B1197" i="1"/>
  <c r="A1197" i="1"/>
  <c r="K1196" i="1"/>
  <c r="B1196" i="1"/>
  <c r="A1196" i="1"/>
  <c r="K1195" i="1"/>
  <c r="B1195" i="1"/>
  <c r="A1195" i="1"/>
  <c r="K1194" i="1"/>
  <c r="B1194" i="1"/>
  <c r="A1194" i="1"/>
  <c r="K1193" i="1"/>
  <c r="B1193" i="1"/>
  <c r="A1193" i="1"/>
  <c r="K1192" i="1"/>
  <c r="B1192" i="1"/>
  <c r="A1192" i="1"/>
  <c r="K1191" i="1"/>
  <c r="B1191" i="1"/>
  <c r="A1191" i="1"/>
  <c r="K1190" i="1"/>
  <c r="B1190" i="1"/>
  <c r="A1190" i="1"/>
  <c r="K1189" i="1"/>
  <c r="B1189" i="1"/>
  <c r="A1189" i="1"/>
  <c r="K1188" i="1"/>
  <c r="B1188" i="1"/>
  <c r="A1188" i="1"/>
  <c r="K1187" i="1"/>
  <c r="B1187" i="1"/>
  <c r="A1187" i="1"/>
  <c r="K1186" i="1"/>
  <c r="B1186" i="1"/>
  <c r="A1186" i="1"/>
  <c r="K1185" i="1"/>
  <c r="B1185" i="1"/>
  <c r="A1185" i="1"/>
  <c r="K1184" i="1"/>
  <c r="B1184" i="1"/>
  <c r="A1184" i="1"/>
  <c r="K1183" i="1"/>
  <c r="B1183" i="1"/>
  <c r="A1183" i="1"/>
  <c r="K1182" i="1"/>
  <c r="B1182" i="1"/>
  <c r="A1182" i="1"/>
  <c r="K1181" i="1"/>
  <c r="B1181" i="1"/>
  <c r="A1181" i="1"/>
  <c r="K1180" i="1"/>
  <c r="B1180" i="1"/>
  <c r="A1180" i="1"/>
  <c r="K1179" i="1"/>
  <c r="B1179" i="1"/>
  <c r="A1179" i="1"/>
  <c r="K1178" i="1"/>
  <c r="B1178" i="1"/>
  <c r="A1178" i="1"/>
  <c r="K1177" i="1"/>
  <c r="B1177" i="1"/>
  <c r="A1177" i="1"/>
  <c r="K1176" i="1"/>
  <c r="B1176" i="1"/>
  <c r="A1176" i="1"/>
  <c r="K1175" i="1"/>
  <c r="B1175" i="1"/>
  <c r="A1175" i="1"/>
  <c r="K1174" i="1"/>
  <c r="B1174" i="1"/>
  <c r="A1174" i="1"/>
  <c r="K1173" i="1"/>
  <c r="B1173" i="1"/>
  <c r="A1173" i="1"/>
  <c r="K1172" i="1"/>
  <c r="B1172" i="1"/>
  <c r="A1172" i="1"/>
  <c r="K1171" i="1"/>
  <c r="B1171" i="1"/>
  <c r="A1171" i="1"/>
  <c r="K1170" i="1"/>
  <c r="B1170" i="1"/>
  <c r="A1170" i="1"/>
  <c r="K1169" i="1"/>
  <c r="B1169" i="1"/>
  <c r="A1169" i="1"/>
  <c r="K1168" i="1"/>
  <c r="B1168" i="1"/>
  <c r="A1168" i="1"/>
  <c r="K1167" i="1"/>
  <c r="B1167" i="1"/>
  <c r="A1167" i="1"/>
  <c r="K1166" i="1"/>
  <c r="B1166" i="1"/>
  <c r="A1166" i="1"/>
  <c r="K1165" i="1"/>
  <c r="B1165" i="1"/>
  <c r="A1165" i="1"/>
  <c r="K1164" i="1"/>
  <c r="B1164" i="1"/>
  <c r="A1164" i="1"/>
  <c r="K1163" i="1"/>
  <c r="B1163" i="1"/>
  <c r="A1163" i="1"/>
  <c r="K1162" i="1"/>
  <c r="B1162" i="1"/>
  <c r="A1162" i="1"/>
  <c r="K1161" i="1"/>
  <c r="B1161" i="1"/>
  <c r="A1161" i="1"/>
  <c r="K1160" i="1"/>
  <c r="B1160" i="1"/>
  <c r="A1160" i="1"/>
  <c r="K1159" i="1"/>
  <c r="B1159" i="1"/>
  <c r="A1159" i="1"/>
  <c r="K1158" i="1"/>
  <c r="B1158" i="1"/>
  <c r="A1158" i="1"/>
  <c r="K1157" i="1"/>
  <c r="B1157" i="1"/>
  <c r="A1157" i="1"/>
  <c r="K1156" i="1"/>
  <c r="B1156" i="1"/>
  <c r="A1156" i="1"/>
  <c r="K1155" i="1"/>
  <c r="B1155" i="1"/>
  <c r="A1155" i="1"/>
  <c r="K1154" i="1"/>
  <c r="B1154" i="1"/>
  <c r="A1154" i="1"/>
  <c r="K1153" i="1"/>
  <c r="B1153" i="1"/>
  <c r="A1153" i="1"/>
  <c r="K1152" i="1"/>
  <c r="B1152" i="1"/>
  <c r="A1152" i="1"/>
  <c r="K1151" i="1"/>
  <c r="B1151" i="1"/>
  <c r="A1151" i="1"/>
  <c r="K1150" i="1"/>
  <c r="B1150" i="1"/>
  <c r="A1150" i="1"/>
  <c r="K1149" i="1"/>
  <c r="B1149" i="1"/>
  <c r="A1149" i="1"/>
  <c r="K1148" i="1"/>
  <c r="B1148" i="1"/>
  <c r="A1148" i="1"/>
  <c r="K1147" i="1"/>
  <c r="B1147" i="1"/>
  <c r="A1147" i="1"/>
  <c r="K1146" i="1"/>
  <c r="B1146" i="1"/>
  <c r="A1146" i="1"/>
  <c r="K1145" i="1"/>
  <c r="B1145" i="1"/>
  <c r="A1145" i="1"/>
  <c r="K1144" i="1"/>
  <c r="B1144" i="1"/>
  <c r="A1144" i="1"/>
  <c r="K1143" i="1"/>
  <c r="B1143" i="1"/>
  <c r="A1143" i="1"/>
  <c r="K1142" i="1"/>
  <c r="B1142" i="1"/>
  <c r="A1142" i="1"/>
  <c r="K1141" i="1"/>
  <c r="B1141" i="1"/>
  <c r="A1141" i="1"/>
  <c r="K1140" i="1"/>
  <c r="B1140" i="1"/>
  <c r="A1140" i="1"/>
  <c r="K1139" i="1"/>
  <c r="B1139" i="1"/>
  <c r="A1139" i="1"/>
  <c r="K1138" i="1"/>
  <c r="B1138" i="1"/>
  <c r="A1138" i="1"/>
  <c r="K1137" i="1"/>
  <c r="B1137" i="1"/>
  <c r="A1137" i="1"/>
  <c r="K1136" i="1"/>
  <c r="B1136" i="1"/>
  <c r="A1136" i="1"/>
  <c r="K1135" i="1"/>
  <c r="B1135" i="1"/>
  <c r="A1135" i="1"/>
  <c r="K1134" i="1"/>
  <c r="B1134" i="1"/>
  <c r="A1134" i="1"/>
  <c r="K1133" i="1"/>
  <c r="B1133" i="1"/>
  <c r="A1133" i="1"/>
  <c r="K1132" i="1"/>
  <c r="B1132" i="1"/>
  <c r="A1132" i="1"/>
  <c r="K1131" i="1"/>
  <c r="B1131" i="1"/>
  <c r="A1131" i="1"/>
  <c r="K1130" i="1"/>
  <c r="B1130" i="1"/>
  <c r="A1130" i="1"/>
  <c r="K1129" i="1"/>
  <c r="B1129" i="1"/>
  <c r="A1129" i="1"/>
  <c r="K1128" i="1"/>
  <c r="B1128" i="1"/>
  <c r="A1128" i="1"/>
  <c r="K1127" i="1"/>
  <c r="B1127" i="1"/>
  <c r="A1127" i="1"/>
  <c r="K1126" i="1"/>
  <c r="B1126" i="1"/>
  <c r="A1126" i="1"/>
  <c r="K1125" i="1"/>
  <c r="B1125" i="1"/>
  <c r="A1125" i="1"/>
  <c r="K1124" i="1"/>
  <c r="B1124" i="1"/>
  <c r="A1124" i="1"/>
  <c r="K1123" i="1"/>
  <c r="B1123" i="1"/>
  <c r="A1123" i="1"/>
  <c r="K1122" i="1"/>
  <c r="B1122" i="1"/>
  <c r="A1122" i="1"/>
  <c r="K1121" i="1"/>
  <c r="B1121" i="1"/>
  <c r="A1121" i="1"/>
  <c r="K1120" i="1"/>
  <c r="B1120" i="1"/>
  <c r="A1120" i="1"/>
  <c r="K1119" i="1"/>
  <c r="B1119" i="1"/>
  <c r="A1119" i="1"/>
  <c r="K1118" i="1"/>
  <c r="B1118" i="1"/>
  <c r="A1118" i="1"/>
  <c r="K1117" i="1"/>
  <c r="B1117" i="1"/>
  <c r="A1117" i="1"/>
  <c r="K1116" i="1"/>
  <c r="B1116" i="1"/>
  <c r="A1116" i="1"/>
  <c r="K1115" i="1"/>
  <c r="B1115" i="1"/>
  <c r="A1115" i="1"/>
  <c r="K1114" i="1"/>
  <c r="B1114" i="1"/>
  <c r="A1114" i="1"/>
  <c r="K1113" i="1"/>
  <c r="B1113" i="1"/>
  <c r="A1113" i="1"/>
  <c r="K1112" i="1"/>
  <c r="B1112" i="1"/>
  <c r="A1112" i="1"/>
  <c r="K1111" i="1"/>
  <c r="B1111" i="1"/>
  <c r="A1111" i="1"/>
  <c r="K1110" i="1"/>
  <c r="B1110" i="1"/>
  <c r="A1110" i="1"/>
  <c r="K1109" i="1"/>
  <c r="B1109" i="1"/>
  <c r="A1109" i="1"/>
  <c r="K1108" i="1"/>
  <c r="B1108" i="1"/>
  <c r="A1108" i="1"/>
  <c r="K1107" i="1"/>
  <c r="B1107" i="1"/>
  <c r="A1107" i="1"/>
  <c r="K1106" i="1"/>
  <c r="B1106" i="1"/>
  <c r="A1106" i="1"/>
  <c r="K1105" i="1"/>
  <c r="B1105" i="1"/>
  <c r="A1105" i="1"/>
  <c r="K1104" i="1"/>
  <c r="B1104" i="1"/>
  <c r="A1104" i="1"/>
  <c r="K1103" i="1"/>
  <c r="B1103" i="1"/>
  <c r="A1103" i="1"/>
  <c r="K1102" i="1"/>
  <c r="B1102" i="1"/>
  <c r="A1102" i="1"/>
  <c r="K1101" i="1"/>
  <c r="B1101" i="1"/>
  <c r="A1101" i="1"/>
  <c r="K1100" i="1"/>
  <c r="B1100" i="1"/>
  <c r="A1100" i="1"/>
  <c r="K1099" i="1"/>
  <c r="B1099" i="1"/>
  <c r="A1099" i="1"/>
  <c r="K1098" i="1"/>
  <c r="B1098" i="1"/>
  <c r="A1098" i="1"/>
  <c r="K1097" i="1"/>
  <c r="B1097" i="1"/>
  <c r="A1097" i="1"/>
  <c r="K1096" i="1"/>
  <c r="B1096" i="1"/>
  <c r="A1096" i="1"/>
  <c r="K1095" i="1"/>
  <c r="B1095" i="1"/>
  <c r="A1095" i="1"/>
  <c r="K1094" i="1"/>
  <c r="B1094" i="1"/>
  <c r="A1094" i="1"/>
  <c r="K1093" i="1"/>
  <c r="B1093" i="1"/>
  <c r="A1093" i="1"/>
  <c r="K1092" i="1"/>
  <c r="B1092" i="1"/>
  <c r="A1092" i="1"/>
  <c r="K1091" i="1"/>
  <c r="B1091" i="1"/>
  <c r="A1091" i="1"/>
  <c r="K1090" i="1"/>
  <c r="B1090" i="1"/>
  <c r="A1090" i="1"/>
  <c r="K1089" i="1"/>
  <c r="B1089" i="1"/>
  <c r="A1089" i="1"/>
  <c r="K1088" i="1"/>
  <c r="B1088" i="1"/>
  <c r="A1088" i="1"/>
  <c r="K1087" i="1"/>
  <c r="B1087" i="1"/>
  <c r="A1087" i="1"/>
  <c r="K1086" i="1"/>
  <c r="B1086" i="1"/>
  <c r="A1086" i="1"/>
  <c r="K1085" i="1"/>
  <c r="B1085" i="1"/>
  <c r="A1085" i="1"/>
  <c r="K1084" i="1"/>
  <c r="B1084" i="1"/>
  <c r="A1084" i="1"/>
  <c r="K1083" i="1"/>
  <c r="B1083" i="1"/>
  <c r="A1083" i="1"/>
  <c r="K1082" i="1"/>
  <c r="B1082" i="1"/>
  <c r="A1082" i="1"/>
  <c r="K1081" i="1"/>
  <c r="B1081" i="1"/>
  <c r="A1081" i="1"/>
  <c r="K1080" i="1"/>
  <c r="B1080" i="1"/>
  <c r="A1080" i="1"/>
  <c r="K1079" i="1"/>
  <c r="B1079" i="1"/>
  <c r="A1079" i="1"/>
  <c r="K1078" i="1"/>
  <c r="B1078" i="1"/>
  <c r="A1078" i="1"/>
  <c r="K1077" i="1"/>
  <c r="B1077" i="1"/>
  <c r="A1077" i="1"/>
  <c r="K1076" i="1"/>
  <c r="B1076" i="1"/>
  <c r="A1076" i="1"/>
  <c r="K1075" i="1"/>
  <c r="B1075" i="1"/>
  <c r="A1075" i="1"/>
  <c r="K1074" i="1"/>
  <c r="B1074" i="1"/>
  <c r="A1074" i="1"/>
  <c r="K1073" i="1"/>
  <c r="B1073" i="1"/>
  <c r="A1073" i="1"/>
  <c r="K1072" i="1"/>
  <c r="B1072" i="1"/>
  <c r="A1072" i="1"/>
  <c r="K1071" i="1"/>
  <c r="B1071" i="1"/>
  <c r="A1071" i="1"/>
  <c r="K1070" i="1"/>
  <c r="B1070" i="1"/>
  <c r="A1070" i="1"/>
  <c r="K1069" i="1"/>
  <c r="B1069" i="1"/>
  <c r="A1069" i="1"/>
  <c r="K1068" i="1"/>
  <c r="B1068" i="1"/>
  <c r="A1068" i="1"/>
  <c r="K1067" i="1"/>
  <c r="B1067" i="1"/>
  <c r="A1067" i="1"/>
  <c r="K1066" i="1"/>
  <c r="B1066" i="1"/>
  <c r="A1066" i="1"/>
  <c r="K1065" i="1"/>
  <c r="B1065" i="1"/>
  <c r="A1065" i="1"/>
  <c r="K1064" i="1"/>
  <c r="B1064" i="1"/>
  <c r="A1064" i="1"/>
  <c r="K1063" i="1"/>
  <c r="B1063" i="1"/>
  <c r="A1063" i="1"/>
  <c r="K1062" i="1"/>
  <c r="B1062" i="1"/>
  <c r="A1062" i="1"/>
  <c r="K1061" i="1"/>
  <c r="B1061" i="1"/>
  <c r="A1061" i="1"/>
  <c r="K1060" i="1"/>
  <c r="B1060" i="1"/>
  <c r="A1060" i="1"/>
  <c r="K1059" i="1"/>
  <c r="B1059" i="1"/>
  <c r="A1059" i="1"/>
  <c r="K1058" i="1"/>
  <c r="B1058" i="1"/>
  <c r="A1058" i="1"/>
  <c r="K1057" i="1"/>
  <c r="B1057" i="1"/>
  <c r="A1057" i="1"/>
  <c r="K1056" i="1"/>
  <c r="B1056" i="1"/>
  <c r="A1056" i="1"/>
  <c r="K1055" i="1"/>
  <c r="B1055" i="1"/>
  <c r="A1055" i="1"/>
  <c r="K1054" i="1"/>
  <c r="B1054" i="1"/>
  <c r="A1054" i="1"/>
  <c r="K1053" i="1"/>
  <c r="B1053" i="1"/>
  <c r="A1053" i="1"/>
  <c r="K1052" i="1"/>
  <c r="B1052" i="1"/>
  <c r="A1052" i="1"/>
  <c r="K1051" i="1"/>
  <c r="B1051" i="1"/>
  <c r="A1051" i="1"/>
  <c r="K1050" i="1"/>
  <c r="B1050" i="1"/>
  <c r="A1050" i="1"/>
  <c r="K1049" i="1"/>
  <c r="B1049" i="1"/>
  <c r="A1049" i="1"/>
  <c r="K1048" i="1"/>
  <c r="B1048" i="1"/>
  <c r="A1048" i="1"/>
  <c r="K1047" i="1"/>
  <c r="B1047" i="1"/>
  <c r="A1047" i="1"/>
  <c r="K1046" i="1"/>
  <c r="B1046" i="1"/>
  <c r="A1046" i="1"/>
  <c r="K1045" i="1"/>
  <c r="B1045" i="1"/>
  <c r="A1045" i="1"/>
  <c r="K1044" i="1"/>
  <c r="B1044" i="1"/>
  <c r="A1044" i="1"/>
  <c r="K1043" i="1"/>
  <c r="B1043" i="1"/>
  <c r="A1043" i="1"/>
  <c r="K1042" i="1"/>
  <c r="B1042" i="1"/>
  <c r="A1042" i="1"/>
  <c r="K1041" i="1"/>
  <c r="B1041" i="1"/>
  <c r="A1041" i="1"/>
  <c r="K1040" i="1"/>
  <c r="B1040" i="1"/>
  <c r="A1040" i="1"/>
  <c r="K1039" i="1"/>
  <c r="B1039" i="1"/>
  <c r="A1039" i="1"/>
  <c r="K1038" i="1"/>
  <c r="B1038" i="1"/>
  <c r="A1038" i="1"/>
  <c r="K1037" i="1"/>
  <c r="B1037" i="1"/>
  <c r="A1037" i="1"/>
  <c r="K1036" i="1"/>
  <c r="B1036" i="1"/>
  <c r="A1036" i="1"/>
  <c r="K1035" i="1"/>
  <c r="B1035" i="1"/>
  <c r="A1035" i="1"/>
  <c r="K1034" i="1"/>
  <c r="B1034" i="1"/>
  <c r="A1034" i="1"/>
  <c r="K1033" i="1"/>
  <c r="B1033" i="1"/>
  <c r="A1033" i="1"/>
  <c r="K1032" i="1"/>
  <c r="B1032" i="1"/>
  <c r="A1032" i="1"/>
  <c r="K1031" i="1"/>
  <c r="B1031" i="1"/>
  <c r="A1031" i="1"/>
  <c r="K1030" i="1"/>
  <c r="B1030" i="1"/>
  <c r="A1030" i="1"/>
  <c r="K1029" i="1"/>
  <c r="B1029" i="1"/>
  <c r="A1029" i="1"/>
  <c r="K1028" i="1"/>
  <c r="B1028" i="1"/>
  <c r="A1028" i="1"/>
  <c r="K1027" i="1"/>
  <c r="B1027" i="1"/>
  <c r="A1027" i="1"/>
  <c r="K1026" i="1"/>
  <c r="B1026" i="1"/>
  <c r="A1026" i="1"/>
  <c r="K1025" i="1"/>
  <c r="B1025" i="1"/>
  <c r="A1025" i="1"/>
  <c r="K1024" i="1"/>
  <c r="B1024" i="1"/>
  <c r="A1024" i="1"/>
  <c r="K1023" i="1"/>
  <c r="B1023" i="1"/>
  <c r="A1023" i="1"/>
  <c r="K1022" i="1"/>
  <c r="B1022" i="1"/>
  <c r="A1022" i="1"/>
  <c r="K1021" i="1"/>
  <c r="B1021" i="1"/>
  <c r="A1021" i="1"/>
  <c r="K1020" i="1"/>
  <c r="B1020" i="1"/>
  <c r="A1020" i="1"/>
  <c r="K1019" i="1"/>
  <c r="B1019" i="1"/>
  <c r="A1019" i="1"/>
  <c r="K1018" i="1"/>
  <c r="B1018" i="1"/>
  <c r="A1018" i="1"/>
  <c r="K1017" i="1"/>
  <c r="B1017" i="1"/>
  <c r="A1017" i="1"/>
  <c r="K1016" i="1"/>
  <c r="B1016" i="1"/>
  <c r="A1016" i="1"/>
  <c r="K1015" i="1"/>
  <c r="B1015" i="1"/>
  <c r="A1015" i="1"/>
  <c r="K1014" i="1"/>
  <c r="B1014" i="1"/>
  <c r="A1014" i="1"/>
  <c r="K1013" i="1"/>
  <c r="B1013" i="1"/>
  <c r="A1013" i="1"/>
  <c r="K1012" i="1"/>
  <c r="B1012" i="1"/>
  <c r="A1012" i="1"/>
  <c r="K1011" i="1"/>
  <c r="B1011" i="1"/>
  <c r="A1011" i="1"/>
  <c r="K1010" i="1"/>
  <c r="B1010" i="1"/>
  <c r="A1010" i="1"/>
  <c r="K1009" i="1"/>
  <c r="B1009" i="1"/>
  <c r="A1009" i="1"/>
  <c r="K1008" i="1"/>
  <c r="B1008" i="1"/>
  <c r="A1008" i="1"/>
  <c r="K1007" i="1"/>
  <c r="B1007" i="1"/>
  <c r="A1007" i="1"/>
  <c r="K1006" i="1"/>
  <c r="B1006" i="1"/>
  <c r="A1006" i="1"/>
  <c r="K1005" i="1"/>
  <c r="B1005" i="1"/>
  <c r="A1005" i="1"/>
  <c r="K1004" i="1"/>
  <c r="B1004" i="1"/>
  <c r="A1004" i="1"/>
  <c r="K1003" i="1"/>
  <c r="B1003" i="1"/>
  <c r="A1003" i="1"/>
  <c r="K1002" i="1"/>
  <c r="B1002" i="1"/>
  <c r="A1002" i="1"/>
  <c r="K1001" i="1"/>
  <c r="B1001" i="1"/>
  <c r="A1001" i="1"/>
  <c r="K1000" i="1"/>
  <c r="B1000" i="1"/>
  <c r="A1000" i="1"/>
  <c r="K999" i="1"/>
  <c r="B999" i="1"/>
  <c r="A999" i="1"/>
  <c r="K998" i="1"/>
  <c r="B998" i="1"/>
  <c r="A998" i="1"/>
  <c r="K997" i="1"/>
  <c r="B997" i="1"/>
  <c r="A997" i="1"/>
  <c r="K996" i="1"/>
  <c r="B996" i="1"/>
  <c r="A996" i="1"/>
  <c r="K995" i="1"/>
  <c r="B995" i="1"/>
  <c r="A995" i="1"/>
  <c r="K994" i="1"/>
  <c r="B994" i="1"/>
  <c r="A994" i="1"/>
  <c r="K993" i="1"/>
  <c r="B993" i="1"/>
  <c r="A993" i="1"/>
  <c r="K992" i="1"/>
  <c r="B992" i="1"/>
  <c r="A992" i="1"/>
  <c r="K991" i="1"/>
  <c r="B991" i="1"/>
  <c r="A991" i="1"/>
  <c r="K990" i="1"/>
  <c r="B990" i="1"/>
  <c r="A990" i="1"/>
  <c r="K989" i="1"/>
  <c r="B989" i="1"/>
  <c r="A989" i="1"/>
  <c r="K988" i="1"/>
  <c r="B988" i="1"/>
  <c r="A988" i="1"/>
  <c r="K987" i="1"/>
  <c r="B987" i="1"/>
  <c r="A987" i="1"/>
  <c r="K986" i="1"/>
  <c r="B986" i="1"/>
  <c r="A986" i="1"/>
  <c r="K985" i="1"/>
  <c r="B985" i="1"/>
  <c r="A985" i="1"/>
  <c r="K984" i="1"/>
  <c r="B984" i="1"/>
  <c r="A984" i="1"/>
  <c r="K983" i="1"/>
  <c r="B983" i="1"/>
  <c r="A983" i="1"/>
  <c r="K982" i="1"/>
  <c r="B982" i="1"/>
  <c r="A982" i="1"/>
  <c r="K981" i="1"/>
  <c r="B981" i="1"/>
  <c r="A981" i="1"/>
  <c r="K980" i="1"/>
  <c r="B980" i="1"/>
  <c r="A980" i="1"/>
  <c r="K979" i="1"/>
  <c r="B979" i="1"/>
  <c r="A979" i="1"/>
  <c r="K978" i="1"/>
  <c r="B978" i="1"/>
  <c r="A978" i="1"/>
  <c r="K977" i="1"/>
  <c r="B977" i="1"/>
  <c r="A977" i="1"/>
  <c r="K976" i="1"/>
  <c r="B976" i="1"/>
  <c r="A976" i="1"/>
  <c r="K975" i="1"/>
  <c r="B975" i="1"/>
  <c r="A975" i="1"/>
  <c r="K974" i="1"/>
  <c r="B974" i="1"/>
  <c r="A974" i="1"/>
  <c r="K973" i="1"/>
  <c r="B973" i="1"/>
  <c r="A973" i="1"/>
  <c r="K972" i="1"/>
  <c r="B972" i="1"/>
  <c r="A972" i="1"/>
  <c r="K971" i="1"/>
  <c r="B971" i="1"/>
  <c r="A971" i="1"/>
  <c r="K970" i="1"/>
  <c r="B970" i="1"/>
  <c r="A970" i="1"/>
  <c r="K969" i="1"/>
  <c r="B969" i="1"/>
  <c r="A969" i="1"/>
  <c r="K968" i="1"/>
  <c r="B968" i="1"/>
  <c r="A968" i="1"/>
  <c r="K967" i="1"/>
  <c r="B967" i="1"/>
  <c r="A967" i="1"/>
  <c r="K966" i="1"/>
  <c r="B966" i="1"/>
  <c r="A966" i="1"/>
  <c r="K965" i="1"/>
  <c r="B965" i="1"/>
  <c r="A965" i="1"/>
  <c r="K964" i="1"/>
  <c r="B964" i="1"/>
  <c r="A964" i="1"/>
  <c r="K963" i="1"/>
  <c r="B963" i="1"/>
  <c r="A963" i="1"/>
  <c r="K962" i="1"/>
  <c r="B962" i="1"/>
  <c r="A962" i="1"/>
  <c r="K961" i="1"/>
  <c r="B961" i="1"/>
  <c r="A961" i="1"/>
  <c r="K960" i="1"/>
  <c r="B960" i="1"/>
  <c r="A960" i="1"/>
  <c r="K959" i="1"/>
  <c r="B959" i="1"/>
  <c r="A959" i="1"/>
  <c r="K958" i="1"/>
  <c r="B958" i="1"/>
  <c r="A958" i="1"/>
  <c r="K957" i="1"/>
  <c r="B957" i="1"/>
  <c r="A957" i="1"/>
  <c r="K956" i="1"/>
  <c r="B956" i="1"/>
  <c r="A956" i="1"/>
  <c r="K955" i="1"/>
  <c r="B955" i="1"/>
  <c r="A955" i="1"/>
  <c r="K954" i="1"/>
  <c r="B954" i="1"/>
  <c r="A954" i="1"/>
  <c r="K953" i="1"/>
  <c r="B953" i="1"/>
  <c r="A953" i="1"/>
  <c r="K952" i="1"/>
  <c r="B952" i="1"/>
  <c r="A952" i="1"/>
  <c r="K951" i="1"/>
  <c r="B951" i="1"/>
  <c r="A951" i="1"/>
  <c r="K950" i="1"/>
  <c r="B950" i="1"/>
  <c r="A950" i="1"/>
  <c r="K949" i="1"/>
  <c r="B949" i="1"/>
  <c r="A949" i="1"/>
  <c r="K948" i="1"/>
  <c r="B948" i="1"/>
  <c r="A948" i="1"/>
  <c r="K947" i="1"/>
  <c r="B947" i="1"/>
  <c r="A947" i="1"/>
  <c r="K946" i="1"/>
  <c r="B946" i="1"/>
  <c r="A946" i="1"/>
  <c r="K945" i="1"/>
  <c r="B945" i="1"/>
  <c r="A945" i="1"/>
  <c r="K944" i="1"/>
  <c r="B944" i="1"/>
  <c r="A944" i="1"/>
  <c r="K943" i="1"/>
  <c r="B943" i="1"/>
  <c r="A943" i="1"/>
  <c r="K942" i="1"/>
  <c r="B942" i="1"/>
  <c r="A942" i="1"/>
  <c r="K941" i="1"/>
  <c r="B941" i="1"/>
  <c r="A941" i="1"/>
  <c r="K940" i="1"/>
  <c r="B940" i="1"/>
  <c r="A940" i="1"/>
  <c r="K939" i="1"/>
  <c r="B939" i="1"/>
  <c r="A939" i="1"/>
  <c r="K938" i="1"/>
  <c r="B938" i="1"/>
  <c r="A938" i="1"/>
  <c r="K937" i="1"/>
  <c r="B937" i="1"/>
  <c r="A937" i="1"/>
  <c r="K936" i="1"/>
  <c r="B936" i="1"/>
  <c r="A936" i="1"/>
  <c r="K935" i="1"/>
  <c r="B935" i="1"/>
  <c r="A935" i="1"/>
  <c r="K934" i="1"/>
  <c r="B934" i="1"/>
  <c r="A934" i="1"/>
  <c r="K933" i="1"/>
  <c r="B933" i="1"/>
  <c r="A933" i="1"/>
  <c r="K932" i="1"/>
  <c r="B932" i="1"/>
  <c r="A932" i="1"/>
  <c r="K931" i="1"/>
  <c r="B931" i="1"/>
  <c r="A931" i="1"/>
  <c r="K930" i="1"/>
  <c r="B930" i="1"/>
  <c r="A930" i="1"/>
  <c r="K929" i="1"/>
  <c r="B929" i="1"/>
  <c r="A929" i="1"/>
  <c r="K928" i="1"/>
  <c r="B928" i="1"/>
  <c r="A928" i="1"/>
  <c r="K927" i="1"/>
  <c r="B927" i="1"/>
  <c r="A927" i="1"/>
  <c r="K926" i="1"/>
  <c r="B926" i="1"/>
  <c r="A926" i="1"/>
  <c r="K925" i="1"/>
  <c r="B925" i="1"/>
  <c r="A925" i="1"/>
  <c r="K924" i="1"/>
  <c r="B924" i="1"/>
  <c r="A924" i="1"/>
  <c r="K923" i="1"/>
  <c r="B923" i="1"/>
  <c r="A923" i="1"/>
  <c r="K922" i="1"/>
  <c r="B922" i="1"/>
  <c r="A922" i="1"/>
  <c r="K921" i="1"/>
  <c r="B921" i="1"/>
  <c r="A921" i="1"/>
  <c r="K920" i="1"/>
  <c r="B920" i="1"/>
  <c r="A920" i="1"/>
  <c r="K919" i="1"/>
  <c r="B919" i="1"/>
  <c r="A919" i="1"/>
  <c r="K918" i="1"/>
  <c r="B918" i="1"/>
  <c r="A918" i="1"/>
  <c r="K917" i="1"/>
  <c r="B917" i="1"/>
  <c r="A917" i="1"/>
  <c r="K916" i="1"/>
  <c r="B916" i="1"/>
  <c r="A916" i="1"/>
  <c r="K915" i="1"/>
  <c r="B915" i="1"/>
  <c r="A915" i="1"/>
  <c r="K914" i="1"/>
  <c r="B914" i="1"/>
  <c r="A914" i="1"/>
  <c r="K913" i="1"/>
  <c r="B913" i="1"/>
  <c r="A913" i="1"/>
  <c r="K912" i="1"/>
  <c r="B912" i="1"/>
  <c r="A912" i="1"/>
  <c r="K911" i="1"/>
  <c r="B911" i="1"/>
  <c r="A911" i="1"/>
  <c r="K910" i="1"/>
  <c r="B910" i="1"/>
  <c r="A910" i="1"/>
  <c r="K909" i="1"/>
  <c r="B909" i="1"/>
  <c r="A909" i="1"/>
  <c r="K908" i="1"/>
  <c r="B908" i="1"/>
  <c r="A908" i="1"/>
  <c r="K907" i="1"/>
  <c r="B907" i="1"/>
  <c r="A907" i="1"/>
  <c r="K906" i="1"/>
  <c r="B906" i="1"/>
  <c r="A906" i="1"/>
  <c r="K905" i="1"/>
  <c r="B905" i="1"/>
  <c r="A905" i="1"/>
  <c r="K904" i="1"/>
  <c r="B904" i="1"/>
  <c r="A904" i="1"/>
  <c r="K903" i="1"/>
  <c r="B903" i="1"/>
  <c r="A903" i="1"/>
  <c r="K902" i="1"/>
  <c r="B902" i="1"/>
  <c r="A902" i="1"/>
  <c r="K901" i="1"/>
  <c r="B901" i="1"/>
  <c r="A901" i="1"/>
  <c r="K900" i="1"/>
  <c r="B900" i="1"/>
  <c r="A900" i="1"/>
  <c r="K899" i="1"/>
  <c r="B899" i="1"/>
  <c r="A899" i="1"/>
  <c r="K898" i="1"/>
  <c r="B898" i="1"/>
  <c r="A898" i="1"/>
  <c r="K897" i="1"/>
  <c r="B897" i="1"/>
  <c r="A897" i="1"/>
  <c r="K896" i="1"/>
  <c r="B896" i="1"/>
  <c r="A896" i="1"/>
  <c r="K895" i="1"/>
  <c r="B895" i="1"/>
  <c r="A895" i="1"/>
  <c r="K894" i="1"/>
  <c r="B894" i="1"/>
  <c r="A894" i="1"/>
  <c r="K893" i="1"/>
  <c r="B893" i="1"/>
  <c r="A893" i="1"/>
  <c r="K892" i="1"/>
  <c r="B892" i="1"/>
  <c r="A892" i="1"/>
  <c r="K891" i="1"/>
  <c r="B891" i="1"/>
  <c r="A891" i="1"/>
  <c r="K890" i="1"/>
  <c r="B890" i="1"/>
  <c r="A890" i="1"/>
  <c r="K889" i="1"/>
  <c r="B889" i="1"/>
  <c r="A889" i="1"/>
  <c r="K888" i="1"/>
  <c r="B888" i="1"/>
  <c r="A888" i="1"/>
  <c r="K887" i="1"/>
  <c r="B887" i="1"/>
  <c r="A887" i="1"/>
  <c r="K886" i="1"/>
  <c r="B886" i="1"/>
  <c r="A886" i="1"/>
  <c r="K885" i="1"/>
  <c r="B885" i="1"/>
  <c r="A885" i="1"/>
  <c r="K884" i="1"/>
  <c r="B884" i="1"/>
  <c r="A884" i="1"/>
  <c r="K883" i="1"/>
  <c r="B883" i="1"/>
  <c r="A883" i="1"/>
  <c r="K882" i="1"/>
  <c r="B882" i="1"/>
  <c r="A882" i="1"/>
  <c r="K881" i="1"/>
  <c r="B881" i="1"/>
  <c r="A881" i="1"/>
  <c r="K880" i="1"/>
  <c r="B880" i="1"/>
  <c r="A880" i="1"/>
  <c r="K879" i="1"/>
  <c r="B879" i="1"/>
  <c r="A879" i="1"/>
  <c r="K878" i="1"/>
  <c r="B878" i="1"/>
  <c r="A878" i="1"/>
  <c r="K877" i="1"/>
  <c r="B877" i="1"/>
  <c r="A877" i="1"/>
  <c r="K876" i="1"/>
  <c r="B876" i="1"/>
  <c r="A876" i="1"/>
  <c r="K875" i="1"/>
  <c r="B875" i="1"/>
  <c r="A875" i="1"/>
  <c r="K874" i="1"/>
  <c r="B874" i="1"/>
  <c r="A874" i="1"/>
  <c r="K873" i="1"/>
  <c r="B873" i="1"/>
  <c r="A873" i="1"/>
  <c r="K872" i="1"/>
  <c r="B872" i="1"/>
  <c r="A872" i="1"/>
  <c r="K871" i="1"/>
  <c r="B871" i="1"/>
  <c r="A871" i="1"/>
  <c r="K870" i="1"/>
  <c r="B870" i="1"/>
  <c r="A870" i="1"/>
  <c r="K869" i="1"/>
  <c r="B869" i="1"/>
  <c r="A869" i="1"/>
  <c r="K868" i="1"/>
  <c r="B868" i="1"/>
  <c r="A868" i="1"/>
  <c r="K867" i="1"/>
  <c r="B867" i="1"/>
  <c r="A867" i="1"/>
  <c r="K866" i="1"/>
  <c r="B866" i="1"/>
  <c r="A866" i="1"/>
  <c r="K865" i="1"/>
  <c r="B865" i="1"/>
  <c r="A865" i="1"/>
  <c r="K864" i="1"/>
  <c r="B864" i="1"/>
  <c r="A864" i="1"/>
  <c r="K863" i="1"/>
  <c r="B863" i="1"/>
  <c r="A863" i="1"/>
  <c r="K862" i="1"/>
  <c r="B862" i="1"/>
  <c r="A862" i="1"/>
  <c r="K861" i="1"/>
  <c r="B861" i="1"/>
  <c r="A861" i="1"/>
  <c r="K860" i="1"/>
  <c r="B860" i="1"/>
  <c r="A860" i="1"/>
  <c r="K859" i="1"/>
  <c r="B859" i="1"/>
  <c r="A859" i="1"/>
  <c r="K858" i="1"/>
  <c r="B858" i="1"/>
  <c r="A858" i="1"/>
  <c r="K857" i="1"/>
  <c r="B857" i="1"/>
  <c r="A857" i="1"/>
  <c r="K856" i="1"/>
  <c r="B856" i="1"/>
  <c r="A856" i="1"/>
  <c r="K855" i="1"/>
  <c r="B855" i="1"/>
  <c r="A855" i="1"/>
  <c r="K854" i="1"/>
  <c r="B854" i="1"/>
  <c r="A854" i="1"/>
  <c r="K853" i="1"/>
  <c r="B853" i="1"/>
  <c r="A853" i="1"/>
  <c r="K852" i="1"/>
  <c r="B852" i="1"/>
  <c r="A852" i="1"/>
  <c r="K851" i="1"/>
  <c r="B851" i="1"/>
  <c r="A851" i="1"/>
  <c r="K850" i="1"/>
  <c r="B850" i="1"/>
  <c r="A850" i="1"/>
  <c r="K849" i="1"/>
  <c r="B849" i="1"/>
  <c r="A849" i="1"/>
  <c r="K848" i="1"/>
  <c r="B848" i="1"/>
  <c r="A848" i="1"/>
  <c r="K847" i="1"/>
  <c r="B847" i="1"/>
  <c r="A847" i="1"/>
  <c r="K846" i="1"/>
  <c r="B846" i="1"/>
  <c r="A846" i="1"/>
  <c r="K845" i="1"/>
  <c r="B845" i="1"/>
  <c r="A845" i="1"/>
  <c r="K844" i="1"/>
  <c r="B844" i="1"/>
  <c r="A844" i="1"/>
  <c r="K843" i="1"/>
  <c r="B843" i="1"/>
  <c r="A843" i="1"/>
  <c r="K842" i="1"/>
  <c r="B842" i="1"/>
  <c r="A842" i="1"/>
  <c r="K841" i="1"/>
  <c r="B841" i="1"/>
  <c r="A841" i="1"/>
  <c r="K840" i="1"/>
  <c r="B840" i="1"/>
  <c r="A840" i="1"/>
  <c r="K839" i="1"/>
  <c r="B839" i="1"/>
  <c r="A839" i="1"/>
  <c r="K838" i="1"/>
  <c r="B838" i="1"/>
  <c r="A838" i="1"/>
  <c r="K837" i="1"/>
  <c r="B837" i="1"/>
  <c r="A837" i="1"/>
  <c r="K836" i="1"/>
  <c r="B836" i="1"/>
  <c r="A836" i="1"/>
  <c r="K835" i="1"/>
  <c r="B835" i="1"/>
  <c r="A835" i="1"/>
  <c r="K834" i="1"/>
  <c r="B834" i="1"/>
  <c r="A834" i="1"/>
  <c r="K833" i="1"/>
  <c r="B833" i="1"/>
  <c r="A833" i="1"/>
  <c r="K832" i="1"/>
  <c r="B832" i="1"/>
  <c r="A832" i="1"/>
  <c r="K831" i="1"/>
  <c r="B831" i="1"/>
  <c r="A831" i="1"/>
  <c r="K830" i="1"/>
  <c r="B830" i="1"/>
  <c r="A830" i="1"/>
  <c r="K829" i="1"/>
  <c r="B829" i="1"/>
  <c r="A829" i="1"/>
  <c r="K828" i="1"/>
  <c r="B828" i="1"/>
  <c r="A828" i="1"/>
  <c r="K827" i="1"/>
  <c r="B827" i="1"/>
  <c r="A827" i="1"/>
  <c r="K826" i="1"/>
  <c r="B826" i="1"/>
  <c r="A826" i="1"/>
  <c r="K825" i="1"/>
  <c r="B825" i="1"/>
  <c r="A825" i="1"/>
  <c r="K824" i="1"/>
  <c r="B824" i="1"/>
  <c r="A824" i="1"/>
  <c r="K823" i="1"/>
  <c r="B823" i="1"/>
  <c r="A823" i="1"/>
  <c r="K822" i="1"/>
  <c r="B822" i="1"/>
  <c r="A822" i="1"/>
  <c r="K821" i="1"/>
  <c r="B821" i="1"/>
  <c r="A821" i="1"/>
  <c r="K820" i="1"/>
  <c r="B820" i="1"/>
  <c r="A820" i="1"/>
  <c r="K819" i="1"/>
  <c r="B819" i="1"/>
  <c r="A819" i="1"/>
  <c r="K818" i="1"/>
  <c r="B818" i="1"/>
  <c r="A818" i="1"/>
  <c r="K817" i="1"/>
  <c r="B817" i="1"/>
  <c r="A817" i="1"/>
  <c r="K816" i="1"/>
  <c r="B816" i="1"/>
  <c r="A816" i="1"/>
  <c r="K815" i="1"/>
  <c r="B815" i="1"/>
  <c r="A815" i="1"/>
  <c r="K814" i="1"/>
  <c r="B814" i="1"/>
  <c r="A814" i="1"/>
  <c r="K813" i="1"/>
  <c r="B813" i="1"/>
  <c r="A813" i="1"/>
  <c r="K812" i="1"/>
  <c r="B812" i="1"/>
  <c r="A812" i="1"/>
  <c r="K811" i="1"/>
  <c r="B811" i="1"/>
  <c r="A811" i="1"/>
  <c r="K810" i="1"/>
  <c r="B810" i="1"/>
  <c r="A810" i="1"/>
  <c r="K809" i="1"/>
  <c r="B809" i="1"/>
  <c r="A809" i="1"/>
  <c r="K808" i="1"/>
  <c r="B808" i="1"/>
  <c r="A808" i="1"/>
  <c r="K807" i="1"/>
  <c r="B807" i="1"/>
  <c r="A807" i="1"/>
  <c r="K806" i="1"/>
  <c r="B806" i="1"/>
  <c r="A806" i="1"/>
  <c r="K805" i="1"/>
  <c r="B805" i="1"/>
  <c r="A805" i="1"/>
  <c r="K804" i="1"/>
  <c r="B804" i="1"/>
  <c r="A804" i="1"/>
  <c r="K803" i="1"/>
  <c r="B803" i="1"/>
  <c r="A803" i="1"/>
  <c r="K802" i="1"/>
  <c r="B802" i="1"/>
  <c r="A802" i="1"/>
  <c r="K801" i="1"/>
  <c r="B801" i="1"/>
  <c r="A801" i="1"/>
  <c r="K800" i="1"/>
  <c r="B800" i="1"/>
  <c r="A800" i="1"/>
  <c r="K799" i="1"/>
  <c r="B799" i="1"/>
  <c r="A799" i="1"/>
  <c r="K798" i="1"/>
  <c r="B798" i="1"/>
  <c r="A798" i="1"/>
  <c r="K797" i="1"/>
  <c r="B797" i="1"/>
  <c r="A797" i="1"/>
  <c r="K796" i="1"/>
  <c r="B796" i="1"/>
  <c r="A796" i="1"/>
  <c r="K795" i="1"/>
  <c r="B795" i="1"/>
  <c r="A795" i="1"/>
  <c r="K794" i="1"/>
  <c r="B794" i="1"/>
  <c r="A794" i="1"/>
  <c r="K793" i="1"/>
  <c r="B793" i="1"/>
  <c r="A793" i="1"/>
  <c r="K792" i="1"/>
  <c r="B792" i="1"/>
  <c r="A792" i="1"/>
  <c r="K791" i="1"/>
  <c r="B791" i="1"/>
  <c r="A791" i="1"/>
  <c r="K790" i="1"/>
  <c r="B790" i="1"/>
  <c r="A790" i="1"/>
  <c r="K789" i="1"/>
  <c r="B789" i="1"/>
  <c r="A789" i="1"/>
  <c r="K788" i="1"/>
  <c r="B788" i="1"/>
  <c r="A788" i="1"/>
  <c r="K787" i="1"/>
  <c r="B787" i="1"/>
  <c r="A787" i="1"/>
  <c r="K786" i="1"/>
  <c r="B786" i="1"/>
  <c r="A786" i="1"/>
  <c r="K785" i="1"/>
  <c r="B785" i="1"/>
  <c r="A785" i="1"/>
  <c r="K784" i="1"/>
  <c r="B784" i="1"/>
  <c r="A784" i="1"/>
  <c r="K783" i="1"/>
  <c r="B783" i="1"/>
  <c r="A783" i="1"/>
  <c r="K782" i="1"/>
  <c r="B782" i="1"/>
  <c r="A782" i="1"/>
  <c r="K781" i="1"/>
  <c r="B781" i="1"/>
  <c r="A781" i="1"/>
  <c r="K780" i="1"/>
  <c r="B780" i="1"/>
  <c r="A780" i="1"/>
  <c r="K779" i="1"/>
  <c r="B779" i="1"/>
  <c r="A779" i="1"/>
  <c r="K778" i="1"/>
  <c r="B778" i="1"/>
  <c r="A778" i="1"/>
  <c r="K777" i="1"/>
  <c r="B777" i="1"/>
  <c r="A777" i="1"/>
  <c r="K776" i="1"/>
  <c r="B776" i="1"/>
  <c r="A776" i="1"/>
  <c r="K775" i="1"/>
  <c r="B775" i="1"/>
  <c r="A775" i="1"/>
  <c r="K774" i="1"/>
  <c r="B774" i="1"/>
  <c r="A774" i="1"/>
  <c r="K773" i="1"/>
  <c r="B773" i="1"/>
  <c r="A773" i="1"/>
  <c r="K772" i="1"/>
  <c r="B772" i="1"/>
  <c r="A772" i="1"/>
  <c r="K771" i="1"/>
  <c r="B771" i="1"/>
  <c r="A771" i="1"/>
  <c r="K770" i="1"/>
  <c r="B770" i="1"/>
  <c r="A770" i="1"/>
  <c r="K769" i="1"/>
  <c r="B769" i="1"/>
  <c r="A769" i="1"/>
  <c r="K768" i="1"/>
  <c r="B768" i="1"/>
  <c r="A768" i="1"/>
  <c r="K767" i="1"/>
  <c r="B767" i="1"/>
  <c r="A767" i="1"/>
  <c r="K766" i="1"/>
  <c r="B766" i="1"/>
  <c r="A766" i="1"/>
  <c r="K765" i="1"/>
  <c r="B765" i="1"/>
  <c r="A765" i="1"/>
  <c r="K764" i="1"/>
  <c r="B764" i="1"/>
  <c r="A764" i="1"/>
  <c r="K763" i="1"/>
  <c r="B763" i="1"/>
  <c r="A763" i="1"/>
  <c r="K762" i="1"/>
  <c r="B762" i="1"/>
  <c r="A762" i="1"/>
  <c r="K761" i="1"/>
  <c r="B761" i="1"/>
  <c r="A761" i="1"/>
  <c r="K760" i="1"/>
  <c r="B760" i="1"/>
  <c r="A760" i="1"/>
  <c r="K759" i="1"/>
  <c r="B759" i="1"/>
  <c r="A759" i="1"/>
  <c r="K758" i="1"/>
  <c r="B758" i="1"/>
  <c r="A758" i="1"/>
  <c r="K757" i="1"/>
  <c r="B757" i="1"/>
  <c r="A757" i="1"/>
  <c r="K756" i="1"/>
  <c r="B756" i="1"/>
  <c r="A756" i="1"/>
  <c r="K755" i="1"/>
  <c r="B755" i="1"/>
  <c r="A755" i="1"/>
  <c r="K754" i="1"/>
  <c r="B754" i="1"/>
  <c r="A754" i="1"/>
  <c r="K753" i="1"/>
  <c r="B753" i="1"/>
  <c r="A753" i="1"/>
  <c r="K752" i="1"/>
  <c r="B752" i="1"/>
  <c r="A752" i="1"/>
  <c r="K751" i="1"/>
  <c r="B751" i="1"/>
  <c r="A751" i="1"/>
  <c r="K750" i="1"/>
  <c r="B750" i="1"/>
  <c r="A750" i="1"/>
  <c r="K749" i="1"/>
  <c r="B749" i="1"/>
  <c r="A749" i="1"/>
  <c r="K748" i="1"/>
  <c r="B748" i="1"/>
  <c r="A748" i="1"/>
  <c r="K747" i="1"/>
  <c r="B747" i="1"/>
  <c r="A747" i="1"/>
  <c r="K746" i="1"/>
  <c r="B746" i="1"/>
  <c r="A746" i="1"/>
  <c r="K745" i="1"/>
  <c r="B745" i="1"/>
  <c r="A745" i="1"/>
  <c r="K744" i="1"/>
  <c r="B744" i="1"/>
  <c r="A744" i="1"/>
  <c r="K743" i="1"/>
  <c r="B743" i="1"/>
  <c r="A743" i="1"/>
  <c r="K742" i="1"/>
  <c r="B742" i="1"/>
  <c r="A742" i="1"/>
  <c r="K741" i="1"/>
  <c r="B741" i="1"/>
  <c r="A741" i="1"/>
  <c r="K740" i="1"/>
  <c r="B740" i="1"/>
  <c r="A740" i="1"/>
  <c r="K739" i="1"/>
  <c r="B739" i="1"/>
  <c r="A739" i="1"/>
  <c r="K738" i="1"/>
  <c r="B738" i="1"/>
  <c r="A738" i="1"/>
  <c r="K737" i="1"/>
  <c r="B737" i="1"/>
  <c r="A737" i="1"/>
  <c r="K736" i="1"/>
  <c r="B736" i="1"/>
  <c r="A736" i="1"/>
  <c r="K735" i="1"/>
  <c r="B735" i="1"/>
  <c r="A735" i="1"/>
  <c r="K734" i="1"/>
  <c r="B734" i="1"/>
  <c r="A734" i="1"/>
  <c r="K733" i="1"/>
  <c r="B733" i="1"/>
  <c r="A733" i="1"/>
  <c r="K732" i="1"/>
  <c r="B732" i="1"/>
  <c r="A732" i="1"/>
  <c r="K731" i="1"/>
  <c r="B731" i="1"/>
  <c r="A731" i="1"/>
  <c r="K730" i="1"/>
  <c r="B730" i="1"/>
  <c r="A730" i="1"/>
  <c r="K729" i="1"/>
  <c r="B729" i="1"/>
  <c r="A729" i="1"/>
  <c r="K728" i="1"/>
  <c r="B728" i="1"/>
  <c r="A728" i="1"/>
  <c r="K727" i="1"/>
  <c r="B727" i="1"/>
  <c r="A727" i="1"/>
  <c r="K726" i="1"/>
  <c r="B726" i="1"/>
  <c r="A726" i="1"/>
  <c r="K725" i="1"/>
  <c r="B725" i="1"/>
  <c r="A725" i="1"/>
  <c r="K724" i="1"/>
  <c r="B724" i="1"/>
  <c r="A724" i="1"/>
  <c r="K723" i="1"/>
  <c r="B723" i="1"/>
  <c r="A723" i="1"/>
  <c r="K722" i="1"/>
  <c r="B722" i="1"/>
  <c r="A722" i="1"/>
  <c r="K721" i="1"/>
  <c r="B721" i="1"/>
  <c r="A721" i="1"/>
  <c r="K720" i="1"/>
  <c r="B720" i="1"/>
  <c r="A720" i="1"/>
  <c r="K719" i="1"/>
  <c r="B719" i="1"/>
  <c r="A719" i="1"/>
  <c r="K718" i="1"/>
  <c r="B718" i="1"/>
  <c r="A718" i="1"/>
  <c r="K717" i="1"/>
  <c r="B717" i="1"/>
  <c r="A717" i="1"/>
  <c r="K716" i="1"/>
  <c r="B716" i="1"/>
  <c r="A716" i="1"/>
  <c r="K715" i="1"/>
  <c r="B715" i="1"/>
  <c r="A715" i="1"/>
  <c r="K714" i="1"/>
  <c r="B714" i="1"/>
  <c r="A714" i="1"/>
  <c r="K713" i="1"/>
  <c r="B713" i="1"/>
  <c r="A713" i="1"/>
  <c r="K712" i="1"/>
  <c r="B712" i="1"/>
  <c r="A712" i="1"/>
  <c r="K711" i="1"/>
  <c r="B711" i="1"/>
  <c r="A711" i="1"/>
  <c r="K710" i="1"/>
  <c r="B710" i="1"/>
  <c r="A710" i="1"/>
  <c r="K709" i="1"/>
  <c r="B709" i="1"/>
  <c r="A709" i="1"/>
  <c r="K708" i="1"/>
  <c r="B708" i="1"/>
  <c r="A708" i="1"/>
  <c r="K707" i="1"/>
  <c r="B707" i="1"/>
  <c r="A707" i="1"/>
  <c r="K706" i="1"/>
  <c r="B706" i="1"/>
  <c r="A706" i="1"/>
  <c r="K705" i="1"/>
  <c r="B705" i="1"/>
  <c r="A705" i="1"/>
  <c r="K704" i="1"/>
  <c r="B704" i="1"/>
  <c r="A704" i="1"/>
  <c r="K703" i="1"/>
  <c r="B703" i="1"/>
  <c r="A703" i="1"/>
  <c r="K702" i="1"/>
  <c r="B702" i="1"/>
  <c r="A702" i="1"/>
  <c r="K701" i="1"/>
  <c r="B701" i="1"/>
  <c r="A701" i="1"/>
  <c r="K700" i="1"/>
  <c r="B700" i="1"/>
  <c r="A700" i="1"/>
  <c r="K699" i="1"/>
  <c r="B699" i="1"/>
  <c r="A699" i="1"/>
  <c r="K698" i="1"/>
  <c r="B698" i="1"/>
  <c r="A698" i="1"/>
  <c r="K697" i="1"/>
  <c r="B697" i="1"/>
  <c r="A697" i="1"/>
  <c r="K696" i="1"/>
  <c r="B696" i="1"/>
  <c r="A696" i="1"/>
  <c r="K695" i="1"/>
  <c r="B695" i="1"/>
  <c r="A695" i="1"/>
  <c r="K694" i="1"/>
  <c r="B694" i="1"/>
  <c r="A694" i="1"/>
  <c r="K693" i="1"/>
  <c r="B693" i="1"/>
  <c r="A693" i="1"/>
  <c r="K692" i="1"/>
  <c r="B692" i="1"/>
  <c r="A692" i="1"/>
  <c r="K691" i="1"/>
  <c r="B691" i="1"/>
  <c r="A691" i="1"/>
  <c r="K690" i="1"/>
  <c r="B690" i="1"/>
  <c r="A690" i="1"/>
  <c r="K689" i="1"/>
  <c r="B689" i="1"/>
  <c r="A689" i="1"/>
  <c r="K688" i="1"/>
  <c r="B688" i="1"/>
  <c r="A688" i="1"/>
  <c r="K687" i="1"/>
  <c r="B687" i="1"/>
  <c r="A687" i="1"/>
  <c r="K686" i="1"/>
  <c r="B686" i="1"/>
  <c r="A686" i="1"/>
  <c r="K685" i="1"/>
  <c r="B685" i="1"/>
  <c r="A685" i="1"/>
  <c r="K684" i="1"/>
  <c r="B684" i="1"/>
  <c r="A684" i="1"/>
  <c r="K683" i="1"/>
  <c r="B683" i="1"/>
  <c r="A683" i="1"/>
  <c r="K682" i="1"/>
  <c r="B682" i="1"/>
  <c r="A682" i="1"/>
  <c r="K681" i="1"/>
  <c r="B681" i="1"/>
  <c r="A681" i="1"/>
  <c r="K680" i="1"/>
  <c r="B680" i="1"/>
  <c r="A680" i="1"/>
  <c r="K679" i="1"/>
  <c r="B679" i="1"/>
  <c r="A679" i="1"/>
  <c r="K678" i="1"/>
  <c r="B678" i="1"/>
  <c r="A678" i="1"/>
  <c r="K677" i="1"/>
  <c r="B677" i="1"/>
  <c r="A677" i="1"/>
  <c r="K676" i="1"/>
  <c r="B676" i="1"/>
  <c r="A676" i="1"/>
  <c r="K675" i="1"/>
  <c r="B675" i="1"/>
  <c r="A675" i="1"/>
  <c r="K674" i="1"/>
  <c r="B674" i="1"/>
  <c r="A674" i="1"/>
  <c r="K673" i="1"/>
  <c r="B673" i="1"/>
  <c r="A673" i="1"/>
  <c r="K672" i="1"/>
  <c r="B672" i="1"/>
  <c r="A672" i="1"/>
  <c r="K671" i="1"/>
  <c r="B671" i="1"/>
  <c r="A671" i="1"/>
  <c r="K670" i="1"/>
  <c r="B670" i="1"/>
  <c r="A670" i="1"/>
  <c r="K669" i="1"/>
  <c r="B669" i="1"/>
  <c r="A669" i="1"/>
  <c r="K668" i="1"/>
  <c r="B668" i="1"/>
  <c r="A668" i="1"/>
  <c r="K667" i="1"/>
  <c r="B667" i="1"/>
  <c r="A667" i="1"/>
  <c r="K666" i="1"/>
  <c r="B666" i="1"/>
  <c r="A666" i="1"/>
  <c r="K665" i="1"/>
  <c r="B665" i="1"/>
  <c r="A665" i="1"/>
  <c r="K664" i="1"/>
  <c r="B664" i="1"/>
  <c r="A664" i="1"/>
  <c r="K663" i="1"/>
  <c r="B663" i="1"/>
  <c r="A663" i="1"/>
  <c r="K662" i="1"/>
  <c r="B662" i="1"/>
  <c r="A662" i="1"/>
  <c r="K661" i="1"/>
  <c r="B661" i="1"/>
  <c r="A661" i="1"/>
  <c r="K660" i="1"/>
  <c r="B660" i="1"/>
  <c r="A660" i="1"/>
  <c r="K659" i="1"/>
  <c r="B659" i="1"/>
  <c r="A659" i="1"/>
  <c r="K658" i="1"/>
  <c r="B658" i="1"/>
  <c r="A658" i="1"/>
  <c r="K657" i="1"/>
  <c r="B657" i="1"/>
  <c r="A657" i="1"/>
  <c r="K656" i="1"/>
  <c r="B656" i="1"/>
  <c r="A656" i="1"/>
  <c r="K655" i="1"/>
  <c r="B655" i="1"/>
  <c r="A655" i="1"/>
  <c r="K654" i="1"/>
  <c r="B654" i="1"/>
  <c r="A654" i="1"/>
  <c r="K653" i="1"/>
  <c r="B653" i="1"/>
  <c r="A653" i="1"/>
  <c r="K652" i="1"/>
  <c r="B652" i="1"/>
  <c r="A652" i="1"/>
  <c r="K651" i="1"/>
  <c r="B651" i="1"/>
  <c r="A651" i="1"/>
  <c r="K650" i="1"/>
  <c r="B650" i="1"/>
  <c r="A650" i="1"/>
  <c r="K649" i="1"/>
  <c r="B649" i="1"/>
  <c r="A649" i="1"/>
  <c r="K648" i="1"/>
  <c r="B648" i="1"/>
  <c r="A648" i="1"/>
  <c r="K647" i="1"/>
  <c r="B647" i="1"/>
  <c r="A647" i="1"/>
  <c r="K646" i="1"/>
  <c r="B646" i="1"/>
  <c r="A646" i="1"/>
  <c r="K645" i="1"/>
  <c r="B645" i="1"/>
  <c r="A645" i="1"/>
  <c r="K644" i="1"/>
  <c r="B644" i="1"/>
  <c r="A644" i="1"/>
  <c r="K643" i="1"/>
  <c r="B643" i="1"/>
  <c r="A643" i="1"/>
  <c r="K642" i="1"/>
  <c r="B642" i="1"/>
  <c r="A642" i="1"/>
  <c r="K641" i="1"/>
  <c r="B641" i="1"/>
  <c r="A641" i="1"/>
  <c r="K640" i="1"/>
  <c r="B640" i="1"/>
  <c r="A640" i="1"/>
  <c r="K639" i="1"/>
  <c r="B639" i="1"/>
  <c r="A639" i="1"/>
  <c r="K638" i="1"/>
  <c r="B638" i="1"/>
  <c r="A638" i="1"/>
  <c r="K637" i="1"/>
  <c r="B637" i="1"/>
  <c r="A637" i="1"/>
  <c r="K636" i="1"/>
  <c r="B636" i="1"/>
  <c r="A636" i="1"/>
  <c r="K635" i="1"/>
  <c r="B635" i="1"/>
  <c r="A635" i="1"/>
  <c r="K634" i="1"/>
  <c r="B634" i="1"/>
  <c r="A634" i="1"/>
  <c r="K633" i="1"/>
  <c r="B633" i="1"/>
  <c r="A633" i="1"/>
  <c r="K632" i="1"/>
  <c r="B632" i="1"/>
  <c r="A632" i="1"/>
  <c r="K631" i="1"/>
  <c r="B631" i="1"/>
  <c r="A631" i="1"/>
  <c r="K630" i="1"/>
  <c r="B630" i="1"/>
  <c r="A630" i="1"/>
  <c r="K629" i="1"/>
  <c r="B629" i="1"/>
  <c r="A629" i="1"/>
  <c r="K628" i="1"/>
  <c r="B628" i="1"/>
  <c r="A628" i="1"/>
  <c r="K627" i="1"/>
  <c r="B627" i="1"/>
  <c r="A627" i="1"/>
  <c r="K626" i="1"/>
  <c r="B626" i="1"/>
  <c r="A626" i="1"/>
  <c r="K625" i="1"/>
  <c r="B625" i="1"/>
  <c r="A625" i="1"/>
  <c r="K624" i="1"/>
  <c r="B624" i="1"/>
  <c r="A624" i="1"/>
  <c r="K623" i="1"/>
  <c r="B623" i="1"/>
  <c r="A623" i="1"/>
  <c r="K622" i="1"/>
  <c r="B622" i="1"/>
  <c r="A622" i="1"/>
  <c r="K621" i="1"/>
  <c r="B621" i="1"/>
  <c r="A621" i="1"/>
  <c r="K620" i="1"/>
  <c r="B620" i="1"/>
  <c r="A620" i="1"/>
  <c r="K619" i="1"/>
  <c r="B619" i="1"/>
  <c r="A619" i="1"/>
  <c r="K618" i="1"/>
  <c r="B618" i="1"/>
  <c r="A618" i="1"/>
  <c r="K617" i="1"/>
  <c r="B617" i="1"/>
  <c r="A617" i="1"/>
  <c r="K616" i="1"/>
  <c r="B616" i="1"/>
  <c r="A616" i="1"/>
  <c r="K615" i="1"/>
  <c r="B615" i="1"/>
  <c r="A615" i="1"/>
  <c r="K614" i="1"/>
  <c r="B614" i="1"/>
  <c r="A614" i="1"/>
  <c r="K613" i="1"/>
  <c r="B613" i="1"/>
  <c r="A613" i="1"/>
  <c r="K612" i="1"/>
  <c r="B612" i="1"/>
  <c r="A612" i="1"/>
  <c r="K611" i="1"/>
  <c r="B611" i="1"/>
  <c r="A611" i="1"/>
  <c r="K610" i="1"/>
  <c r="B610" i="1"/>
  <c r="A610" i="1"/>
  <c r="K609" i="1"/>
  <c r="B609" i="1"/>
  <c r="A609" i="1"/>
  <c r="K608" i="1"/>
  <c r="B608" i="1"/>
  <c r="A608" i="1"/>
  <c r="K607" i="1"/>
  <c r="B607" i="1"/>
  <c r="A607" i="1"/>
  <c r="K606" i="1"/>
  <c r="B606" i="1"/>
  <c r="A606" i="1"/>
  <c r="K605" i="1"/>
  <c r="B605" i="1"/>
  <c r="A605" i="1"/>
  <c r="K604" i="1"/>
  <c r="B604" i="1"/>
  <c r="A604" i="1"/>
  <c r="K603" i="1"/>
  <c r="B603" i="1"/>
  <c r="A603" i="1"/>
  <c r="K602" i="1"/>
  <c r="B602" i="1"/>
  <c r="A602" i="1"/>
  <c r="K601" i="1"/>
  <c r="B601" i="1"/>
  <c r="A601" i="1"/>
  <c r="K600" i="1"/>
  <c r="B600" i="1"/>
  <c r="A600" i="1"/>
  <c r="K599" i="1"/>
  <c r="B599" i="1"/>
  <c r="A599" i="1"/>
  <c r="K598" i="1"/>
  <c r="B598" i="1"/>
  <c r="A598" i="1"/>
  <c r="K597" i="1"/>
  <c r="B597" i="1"/>
  <c r="A597" i="1"/>
  <c r="K596" i="1"/>
  <c r="B596" i="1"/>
  <c r="A596" i="1"/>
  <c r="K595" i="1"/>
  <c r="B595" i="1"/>
  <c r="A595" i="1"/>
  <c r="K594" i="1"/>
  <c r="B594" i="1"/>
  <c r="A594" i="1"/>
  <c r="K593" i="1"/>
  <c r="B593" i="1"/>
  <c r="A593" i="1"/>
  <c r="K592" i="1"/>
  <c r="B592" i="1"/>
  <c r="A592" i="1"/>
  <c r="K591" i="1"/>
  <c r="B591" i="1"/>
  <c r="A591" i="1"/>
  <c r="K590" i="1"/>
  <c r="B590" i="1"/>
  <c r="A590" i="1"/>
  <c r="K589" i="1"/>
  <c r="B589" i="1"/>
  <c r="A589" i="1"/>
  <c r="K588" i="1"/>
  <c r="B588" i="1"/>
  <c r="A588" i="1"/>
  <c r="K587" i="1"/>
  <c r="B587" i="1"/>
  <c r="A587" i="1"/>
  <c r="K586" i="1"/>
  <c r="B586" i="1"/>
  <c r="A586" i="1"/>
  <c r="K585" i="1"/>
  <c r="B585" i="1"/>
  <c r="A585" i="1"/>
  <c r="K584" i="1"/>
  <c r="B584" i="1"/>
  <c r="A584" i="1"/>
  <c r="K583" i="1"/>
  <c r="B583" i="1"/>
  <c r="A583" i="1"/>
  <c r="K582" i="1"/>
  <c r="B582" i="1"/>
  <c r="A582" i="1"/>
  <c r="K581" i="1"/>
  <c r="B581" i="1"/>
  <c r="A581" i="1"/>
  <c r="K580" i="1"/>
  <c r="B580" i="1"/>
  <c r="A580" i="1"/>
  <c r="K579" i="1"/>
  <c r="B579" i="1"/>
  <c r="A579" i="1"/>
  <c r="K578" i="1"/>
  <c r="B578" i="1"/>
  <c r="A578" i="1"/>
  <c r="K577" i="1"/>
  <c r="B577" i="1"/>
  <c r="A577" i="1"/>
  <c r="K576" i="1"/>
  <c r="B576" i="1"/>
  <c r="A576" i="1"/>
  <c r="K575" i="1"/>
  <c r="B575" i="1"/>
  <c r="A575" i="1"/>
  <c r="K574" i="1"/>
  <c r="B574" i="1"/>
  <c r="A574" i="1"/>
  <c r="K573" i="1"/>
  <c r="B573" i="1"/>
  <c r="A573" i="1"/>
  <c r="K572" i="1"/>
  <c r="B572" i="1"/>
  <c r="A572" i="1"/>
  <c r="K571" i="1"/>
  <c r="B571" i="1"/>
  <c r="A571" i="1"/>
  <c r="K570" i="1"/>
  <c r="B570" i="1"/>
  <c r="A570" i="1"/>
  <c r="K569" i="1"/>
  <c r="B569" i="1"/>
  <c r="A569" i="1"/>
  <c r="K568" i="1"/>
  <c r="B568" i="1"/>
  <c r="A568" i="1"/>
  <c r="K567" i="1"/>
  <c r="B567" i="1"/>
  <c r="A567" i="1"/>
  <c r="K566" i="1"/>
  <c r="B566" i="1"/>
  <c r="A566" i="1"/>
  <c r="K565" i="1"/>
  <c r="B565" i="1"/>
  <c r="A565" i="1"/>
  <c r="K564" i="1"/>
  <c r="B564" i="1"/>
  <c r="A564" i="1"/>
  <c r="K563" i="1"/>
  <c r="B563" i="1"/>
  <c r="A563" i="1"/>
  <c r="K562" i="1"/>
  <c r="B562" i="1"/>
  <c r="A562" i="1"/>
  <c r="K561" i="1"/>
  <c r="B561" i="1"/>
  <c r="A561" i="1"/>
  <c r="K560" i="1"/>
  <c r="B560" i="1"/>
  <c r="A560" i="1"/>
  <c r="K559" i="1"/>
  <c r="B559" i="1"/>
  <c r="A559" i="1"/>
  <c r="K558" i="1"/>
  <c r="B558" i="1"/>
  <c r="A558" i="1"/>
  <c r="K557" i="1"/>
  <c r="B557" i="1"/>
  <c r="A557" i="1"/>
  <c r="K556" i="1"/>
  <c r="B556" i="1"/>
  <c r="A556" i="1"/>
  <c r="K555" i="1"/>
  <c r="B555" i="1"/>
  <c r="A555" i="1"/>
  <c r="K554" i="1"/>
  <c r="B554" i="1"/>
  <c r="A554" i="1"/>
  <c r="K553" i="1"/>
  <c r="B553" i="1"/>
  <c r="A553" i="1"/>
  <c r="K552" i="1"/>
  <c r="B552" i="1"/>
  <c r="A552" i="1"/>
  <c r="K551" i="1"/>
  <c r="B551" i="1"/>
  <c r="A551" i="1"/>
  <c r="K550" i="1"/>
  <c r="B550" i="1"/>
  <c r="A550" i="1"/>
  <c r="K549" i="1"/>
  <c r="B549" i="1"/>
  <c r="A549" i="1"/>
  <c r="K548" i="1"/>
  <c r="B548" i="1"/>
  <c r="A548" i="1"/>
  <c r="K547" i="1"/>
  <c r="B547" i="1"/>
  <c r="A547" i="1"/>
  <c r="K546" i="1"/>
  <c r="B546" i="1"/>
  <c r="A546" i="1"/>
  <c r="K545" i="1"/>
  <c r="B545" i="1"/>
  <c r="A545" i="1"/>
  <c r="K544" i="1"/>
  <c r="B544" i="1"/>
  <c r="A544" i="1"/>
  <c r="K543" i="1"/>
  <c r="B543" i="1"/>
  <c r="A543" i="1"/>
  <c r="K542" i="1"/>
  <c r="B542" i="1"/>
  <c r="A542" i="1"/>
  <c r="K541" i="1"/>
  <c r="B541" i="1"/>
  <c r="A541" i="1"/>
  <c r="K540" i="1"/>
  <c r="B540" i="1"/>
  <c r="A540" i="1"/>
  <c r="K539" i="1"/>
  <c r="B539" i="1"/>
  <c r="A539" i="1"/>
  <c r="K538" i="1"/>
  <c r="B538" i="1"/>
  <c r="A538" i="1"/>
  <c r="K537" i="1"/>
  <c r="B537" i="1"/>
  <c r="A537" i="1"/>
  <c r="K536" i="1"/>
  <c r="B536" i="1"/>
  <c r="A536" i="1"/>
  <c r="K535" i="1"/>
  <c r="B535" i="1"/>
  <c r="A535" i="1"/>
  <c r="K534" i="1"/>
  <c r="B534" i="1"/>
  <c r="A534" i="1"/>
  <c r="K533" i="1"/>
  <c r="B533" i="1"/>
  <c r="A533" i="1"/>
  <c r="K532" i="1"/>
  <c r="B532" i="1"/>
  <c r="A532" i="1"/>
  <c r="K531" i="1"/>
  <c r="B531" i="1"/>
  <c r="A531" i="1"/>
  <c r="K530" i="1"/>
  <c r="B530" i="1"/>
  <c r="A530" i="1"/>
  <c r="K529" i="1"/>
  <c r="B529" i="1"/>
  <c r="A529" i="1"/>
  <c r="K528" i="1"/>
  <c r="B528" i="1"/>
  <c r="A528" i="1"/>
  <c r="K527" i="1"/>
  <c r="B527" i="1"/>
  <c r="A527" i="1"/>
  <c r="K526" i="1"/>
  <c r="B526" i="1"/>
  <c r="A526" i="1"/>
  <c r="K525" i="1"/>
  <c r="B525" i="1"/>
  <c r="A525" i="1"/>
  <c r="K524" i="1"/>
  <c r="B524" i="1"/>
  <c r="A524" i="1"/>
  <c r="K523" i="1"/>
  <c r="B523" i="1"/>
  <c r="A523" i="1"/>
  <c r="K522" i="1"/>
  <c r="B522" i="1"/>
  <c r="A522" i="1"/>
  <c r="K521" i="1"/>
  <c r="B521" i="1"/>
  <c r="A521" i="1"/>
  <c r="K520" i="1"/>
  <c r="B520" i="1"/>
  <c r="A520" i="1"/>
  <c r="K519" i="1"/>
  <c r="B519" i="1"/>
  <c r="A519" i="1"/>
  <c r="K518" i="1"/>
  <c r="B518" i="1"/>
  <c r="A518" i="1"/>
  <c r="K517" i="1"/>
  <c r="B517" i="1"/>
  <c r="A517" i="1"/>
  <c r="K516" i="1"/>
  <c r="B516" i="1"/>
  <c r="A516" i="1"/>
  <c r="K515" i="1"/>
  <c r="B515" i="1"/>
  <c r="A515" i="1"/>
  <c r="K514" i="1"/>
  <c r="B514" i="1"/>
  <c r="A514" i="1"/>
  <c r="K513" i="1"/>
  <c r="B513" i="1"/>
  <c r="A513" i="1"/>
  <c r="K512" i="1"/>
  <c r="B512" i="1"/>
  <c r="A512" i="1"/>
  <c r="K511" i="1"/>
  <c r="B511" i="1"/>
  <c r="A511" i="1"/>
  <c r="K510" i="1"/>
  <c r="B510" i="1"/>
  <c r="A510" i="1"/>
  <c r="K509" i="1"/>
  <c r="B509" i="1"/>
  <c r="A509" i="1"/>
  <c r="K508" i="1"/>
  <c r="B508" i="1"/>
  <c r="A508" i="1"/>
  <c r="K507" i="1"/>
  <c r="B507" i="1"/>
  <c r="A507" i="1"/>
  <c r="K506" i="1"/>
  <c r="B506" i="1"/>
  <c r="A506" i="1"/>
  <c r="K505" i="1"/>
  <c r="B505" i="1"/>
  <c r="A505" i="1"/>
  <c r="K504" i="1"/>
  <c r="B504" i="1"/>
  <c r="A504" i="1"/>
  <c r="K503" i="1"/>
  <c r="B503" i="1"/>
  <c r="A503" i="1"/>
  <c r="K502" i="1"/>
  <c r="B502" i="1"/>
  <c r="A502" i="1"/>
  <c r="K501" i="1"/>
  <c r="B501" i="1"/>
  <c r="A501" i="1"/>
  <c r="K500" i="1"/>
  <c r="B500" i="1"/>
  <c r="A500" i="1"/>
  <c r="K499" i="1"/>
  <c r="B499" i="1"/>
  <c r="A499" i="1"/>
  <c r="K498" i="1"/>
  <c r="B498" i="1"/>
  <c r="A498" i="1"/>
  <c r="K497" i="1"/>
  <c r="B497" i="1"/>
  <c r="A497" i="1"/>
  <c r="K496" i="1"/>
  <c r="B496" i="1"/>
  <c r="A496" i="1"/>
  <c r="K495" i="1"/>
  <c r="B495" i="1"/>
  <c r="A495" i="1"/>
  <c r="K494" i="1"/>
  <c r="B494" i="1"/>
  <c r="A494" i="1"/>
  <c r="K493" i="1"/>
  <c r="B493" i="1"/>
  <c r="A493" i="1"/>
  <c r="K492" i="1"/>
  <c r="B492" i="1"/>
  <c r="A492" i="1"/>
  <c r="K491" i="1"/>
  <c r="B491" i="1"/>
  <c r="A491" i="1"/>
  <c r="K490" i="1"/>
  <c r="B490" i="1"/>
  <c r="A490" i="1"/>
  <c r="K489" i="1"/>
  <c r="B489" i="1"/>
  <c r="A489" i="1"/>
  <c r="K488" i="1"/>
  <c r="B488" i="1"/>
  <c r="A488" i="1"/>
  <c r="K487" i="1"/>
  <c r="B487" i="1"/>
  <c r="A487" i="1"/>
  <c r="K486" i="1"/>
  <c r="B486" i="1"/>
  <c r="A486" i="1"/>
  <c r="K485" i="1"/>
  <c r="B485" i="1"/>
  <c r="A485" i="1"/>
  <c r="K484" i="1"/>
  <c r="B484" i="1"/>
  <c r="A484" i="1"/>
  <c r="K483" i="1"/>
  <c r="B483" i="1"/>
  <c r="A483" i="1"/>
  <c r="K482" i="1"/>
  <c r="B482" i="1"/>
  <c r="A482" i="1"/>
  <c r="K481" i="1"/>
  <c r="B481" i="1"/>
  <c r="A481" i="1"/>
  <c r="K480" i="1"/>
  <c r="B480" i="1"/>
  <c r="A480" i="1"/>
  <c r="K479" i="1"/>
  <c r="B479" i="1"/>
  <c r="A479" i="1"/>
  <c r="K478" i="1"/>
  <c r="B478" i="1"/>
  <c r="A478" i="1"/>
  <c r="K477" i="1"/>
  <c r="B477" i="1"/>
  <c r="A477" i="1"/>
  <c r="K476" i="1"/>
  <c r="B476" i="1"/>
  <c r="A476" i="1"/>
  <c r="K475" i="1"/>
  <c r="B475" i="1"/>
  <c r="A475" i="1"/>
  <c r="K474" i="1"/>
  <c r="B474" i="1"/>
  <c r="A474" i="1"/>
  <c r="K473" i="1"/>
  <c r="B473" i="1"/>
  <c r="A473" i="1"/>
  <c r="K472" i="1"/>
  <c r="B472" i="1"/>
  <c r="A472" i="1"/>
  <c r="K471" i="1"/>
  <c r="B471" i="1"/>
  <c r="A471" i="1"/>
  <c r="K470" i="1"/>
  <c r="B470" i="1"/>
  <c r="A470" i="1"/>
  <c r="K469" i="1"/>
  <c r="B469" i="1"/>
  <c r="A469" i="1"/>
  <c r="K468" i="1"/>
  <c r="B468" i="1"/>
  <c r="A468" i="1"/>
  <c r="K467" i="1"/>
  <c r="B467" i="1"/>
  <c r="A467" i="1"/>
  <c r="K466" i="1"/>
  <c r="B466" i="1"/>
  <c r="A466" i="1"/>
  <c r="K465" i="1"/>
  <c r="B465" i="1"/>
  <c r="A465" i="1"/>
  <c r="K464" i="1"/>
  <c r="B464" i="1"/>
  <c r="A464" i="1"/>
  <c r="K463" i="1"/>
  <c r="B463" i="1"/>
  <c r="A463" i="1"/>
  <c r="K462" i="1"/>
  <c r="B462" i="1"/>
  <c r="A462" i="1"/>
  <c r="K461" i="1"/>
  <c r="B461" i="1"/>
  <c r="A461" i="1"/>
  <c r="K460" i="1"/>
  <c r="B460" i="1"/>
  <c r="A460" i="1"/>
  <c r="K459" i="1"/>
  <c r="B459" i="1"/>
  <c r="A459" i="1"/>
  <c r="K458" i="1"/>
  <c r="B458" i="1"/>
  <c r="A458" i="1"/>
  <c r="K457" i="1"/>
  <c r="B457" i="1"/>
  <c r="A457" i="1"/>
  <c r="K456" i="1"/>
  <c r="B456" i="1"/>
  <c r="A456" i="1"/>
  <c r="K455" i="1"/>
  <c r="B455" i="1"/>
  <c r="A455" i="1"/>
  <c r="K454" i="1"/>
  <c r="B454" i="1"/>
  <c r="A454" i="1"/>
  <c r="K453" i="1"/>
  <c r="B453" i="1"/>
  <c r="A453" i="1"/>
  <c r="K452" i="1"/>
  <c r="B452" i="1"/>
  <c r="A452" i="1"/>
  <c r="K451" i="1"/>
  <c r="B451" i="1"/>
  <c r="A451" i="1"/>
  <c r="K450" i="1"/>
  <c r="B450" i="1"/>
  <c r="A450" i="1"/>
  <c r="K449" i="1"/>
  <c r="B449" i="1"/>
  <c r="A449" i="1"/>
  <c r="K448" i="1"/>
  <c r="B448" i="1"/>
  <c r="A448" i="1"/>
  <c r="K447" i="1"/>
  <c r="B447" i="1"/>
  <c r="A447" i="1"/>
  <c r="K446" i="1"/>
  <c r="B446" i="1"/>
  <c r="A446" i="1"/>
  <c r="K445" i="1"/>
  <c r="B445" i="1"/>
  <c r="A445" i="1"/>
  <c r="K444" i="1"/>
  <c r="B444" i="1"/>
  <c r="A444" i="1"/>
  <c r="K443" i="1"/>
  <c r="B443" i="1"/>
  <c r="A443" i="1"/>
  <c r="K442" i="1"/>
  <c r="B442" i="1"/>
  <c r="A442" i="1"/>
  <c r="K441" i="1"/>
  <c r="B441" i="1"/>
  <c r="A441" i="1"/>
  <c r="K440" i="1"/>
  <c r="B440" i="1"/>
  <c r="A440" i="1"/>
  <c r="K439" i="1"/>
  <c r="B439" i="1"/>
  <c r="A439" i="1"/>
  <c r="K438" i="1"/>
  <c r="B438" i="1"/>
  <c r="A438" i="1"/>
  <c r="K437" i="1"/>
  <c r="B437" i="1"/>
  <c r="A437" i="1"/>
  <c r="K436" i="1"/>
  <c r="B436" i="1"/>
  <c r="A436" i="1"/>
  <c r="K435" i="1"/>
  <c r="B435" i="1"/>
  <c r="A435" i="1"/>
  <c r="K434" i="1"/>
  <c r="B434" i="1"/>
  <c r="A434" i="1"/>
  <c r="K433" i="1"/>
  <c r="B433" i="1"/>
  <c r="A433" i="1"/>
  <c r="K432" i="1"/>
  <c r="B432" i="1"/>
  <c r="A432" i="1"/>
  <c r="K431" i="1"/>
  <c r="B431" i="1"/>
  <c r="A431" i="1"/>
  <c r="K430" i="1"/>
  <c r="B430" i="1"/>
  <c r="A430" i="1"/>
  <c r="K429" i="1"/>
  <c r="B429" i="1"/>
  <c r="A429" i="1"/>
  <c r="K428" i="1"/>
  <c r="B428" i="1"/>
  <c r="A428" i="1"/>
  <c r="K427" i="1"/>
  <c r="B427" i="1"/>
  <c r="A427" i="1"/>
  <c r="K426" i="1"/>
  <c r="B426" i="1"/>
  <c r="A426" i="1"/>
  <c r="K425" i="1"/>
  <c r="B425" i="1"/>
  <c r="A425" i="1"/>
  <c r="K424" i="1"/>
  <c r="B424" i="1"/>
  <c r="A424" i="1"/>
  <c r="K423" i="1"/>
  <c r="B423" i="1"/>
  <c r="A423" i="1"/>
  <c r="K422" i="1"/>
  <c r="B422" i="1"/>
  <c r="A422" i="1"/>
  <c r="K421" i="1"/>
  <c r="B421" i="1"/>
  <c r="A421" i="1"/>
  <c r="K420" i="1"/>
  <c r="B420" i="1"/>
  <c r="A420" i="1"/>
  <c r="K419" i="1"/>
  <c r="B419" i="1"/>
  <c r="A419" i="1"/>
  <c r="K418" i="1"/>
  <c r="B418" i="1"/>
  <c r="A418" i="1"/>
  <c r="K417" i="1"/>
  <c r="B417" i="1"/>
  <c r="A417" i="1"/>
  <c r="K416" i="1"/>
  <c r="B416" i="1"/>
  <c r="A416" i="1"/>
  <c r="K415" i="1"/>
  <c r="B415" i="1"/>
  <c r="A415" i="1"/>
  <c r="K414" i="1"/>
  <c r="B414" i="1"/>
  <c r="A414" i="1"/>
  <c r="K413" i="1"/>
  <c r="B413" i="1"/>
  <c r="A413" i="1"/>
  <c r="K412" i="1"/>
  <c r="B412" i="1"/>
  <c r="A412" i="1"/>
  <c r="K411" i="1"/>
  <c r="B411" i="1"/>
  <c r="A411" i="1"/>
  <c r="K410" i="1"/>
  <c r="B410" i="1"/>
  <c r="A410" i="1"/>
  <c r="K409" i="1"/>
  <c r="B409" i="1"/>
  <c r="A409" i="1"/>
  <c r="K408" i="1"/>
  <c r="B408" i="1"/>
  <c r="A408" i="1"/>
  <c r="K407" i="1"/>
  <c r="B407" i="1"/>
  <c r="A407" i="1"/>
  <c r="K406" i="1"/>
  <c r="B406" i="1"/>
  <c r="A406" i="1"/>
  <c r="K405" i="1"/>
  <c r="B405" i="1"/>
  <c r="A405" i="1"/>
  <c r="K404" i="1"/>
  <c r="B404" i="1"/>
  <c r="A404" i="1"/>
  <c r="K403" i="1"/>
  <c r="B403" i="1"/>
  <c r="A403" i="1"/>
  <c r="K402" i="1"/>
  <c r="B402" i="1"/>
  <c r="A402" i="1"/>
  <c r="K401" i="1"/>
  <c r="B401" i="1"/>
  <c r="A401" i="1"/>
  <c r="K400" i="1"/>
  <c r="B400" i="1"/>
  <c r="A400" i="1"/>
  <c r="K399" i="1"/>
  <c r="B399" i="1"/>
  <c r="A399" i="1"/>
  <c r="K398" i="1"/>
  <c r="B398" i="1"/>
  <c r="A398" i="1"/>
  <c r="K397" i="1"/>
  <c r="B397" i="1"/>
  <c r="A397" i="1"/>
  <c r="K396" i="1"/>
  <c r="B396" i="1"/>
  <c r="A396" i="1"/>
  <c r="K395" i="1"/>
  <c r="B395" i="1"/>
  <c r="A395" i="1"/>
  <c r="K394" i="1"/>
  <c r="B394" i="1"/>
  <c r="A394" i="1"/>
  <c r="K393" i="1"/>
  <c r="B393" i="1"/>
  <c r="A393" i="1"/>
  <c r="K392" i="1"/>
  <c r="B392" i="1"/>
  <c r="A392" i="1"/>
  <c r="K391" i="1"/>
  <c r="B391" i="1"/>
  <c r="A391" i="1"/>
  <c r="K390" i="1"/>
  <c r="B390" i="1"/>
  <c r="A390" i="1"/>
  <c r="K389" i="1"/>
  <c r="B389" i="1"/>
  <c r="A389" i="1"/>
  <c r="K388" i="1"/>
  <c r="B388" i="1"/>
  <c r="A388" i="1"/>
  <c r="K387" i="1"/>
  <c r="B387" i="1"/>
  <c r="A387" i="1"/>
  <c r="K386" i="1"/>
  <c r="B386" i="1"/>
  <c r="A386" i="1"/>
  <c r="K385" i="1"/>
  <c r="B385" i="1"/>
  <c r="A385" i="1"/>
  <c r="K384" i="1"/>
  <c r="B384" i="1"/>
  <c r="A384" i="1"/>
  <c r="K383" i="1"/>
  <c r="B383" i="1"/>
  <c r="A383" i="1"/>
  <c r="K382" i="1"/>
  <c r="B382" i="1"/>
  <c r="A382" i="1"/>
  <c r="K381" i="1"/>
  <c r="B381" i="1"/>
  <c r="A381" i="1"/>
  <c r="K380" i="1"/>
  <c r="B380" i="1"/>
  <c r="A380" i="1"/>
  <c r="K379" i="1"/>
  <c r="B379" i="1"/>
  <c r="A379" i="1"/>
  <c r="K378" i="1"/>
  <c r="B378" i="1"/>
  <c r="A378" i="1"/>
  <c r="K377" i="1"/>
  <c r="B377" i="1"/>
  <c r="A377" i="1"/>
  <c r="K376" i="1"/>
  <c r="B376" i="1"/>
  <c r="A376" i="1"/>
  <c r="K375" i="1"/>
  <c r="B375" i="1"/>
  <c r="A375" i="1"/>
  <c r="K374" i="1"/>
  <c r="B374" i="1"/>
  <c r="A374" i="1"/>
  <c r="K373" i="1"/>
  <c r="B373" i="1"/>
  <c r="A373" i="1"/>
  <c r="K372" i="1"/>
  <c r="B372" i="1"/>
  <c r="A372" i="1"/>
  <c r="K371" i="1"/>
  <c r="B371" i="1"/>
  <c r="A371" i="1"/>
  <c r="K370" i="1"/>
  <c r="B370" i="1"/>
  <c r="A370" i="1"/>
  <c r="K369" i="1"/>
  <c r="B369" i="1"/>
  <c r="A369" i="1"/>
  <c r="K368" i="1"/>
  <c r="B368" i="1"/>
  <c r="A368" i="1"/>
  <c r="K367" i="1"/>
  <c r="B367" i="1"/>
  <c r="A367" i="1"/>
  <c r="K366" i="1"/>
  <c r="B366" i="1"/>
  <c r="A366" i="1"/>
  <c r="K365" i="1"/>
  <c r="B365" i="1"/>
  <c r="A365" i="1"/>
  <c r="K364" i="1"/>
  <c r="B364" i="1"/>
  <c r="A364" i="1"/>
  <c r="K363" i="1"/>
  <c r="B363" i="1"/>
  <c r="A363" i="1"/>
  <c r="K362" i="1"/>
  <c r="B362" i="1"/>
  <c r="A362" i="1"/>
  <c r="K361" i="1"/>
  <c r="B361" i="1"/>
  <c r="A361" i="1"/>
  <c r="K360" i="1"/>
  <c r="B360" i="1"/>
  <c r="A360" i="1"/>
  <c r="K359" i="1"/>
  <c r="B359" i="1"/>
  <c r="A359" i="1"/>
  <c r="K358" i="1"/>
  <c r="B358" i="1"/>
  <c r="A358" i="1"/>
  <c r="K357" i="1"/>
  <c r="B357" i="1"/>
  <c r="A357" i="1"/>
  <c r="K356" i="1"/>
  <c r="B356" i="1"/>
  <c r="A356" i="1"/>
  <c r="K355" i="1"/>
  <c r="B355" i="1"/>
  <c r="A355" i="1"/>
  <c r="K354" i="1"/>
  <c r="B354" i="1"/>
  <c r="A354" i="1"/>
  <c r="K353" i="1"/>
  <c r="B353" i="1"/>
  <c r="A353" i="1"/>
  <c r="K352" i="1"/>
  <c r="B352" i="1"/>
  <c r="A352" i="1"/>
  <c r="K351" i="1"/>
  <c r="B351" i="1"/>
  <c r="A351" i="1"/>
  <c r="K350" i="1"/>
  <c r="B350" i="1"/>
  <c r="A350" i="1"/>
  <c r="K349" i="1"/>
  <c r="B349" i="1"/>
  <c r="A349" i="1"/>
  <c r="K348" i="1"/>
  <c r="B348" i="1"/>
  <c r="A348" i="1"/>
  <c r="K347" i="1"/>
  <c r="B347" i="1"/>
  <c r="A347" i="1"/>
  <c r="K346" i="1"/>
  <c r="B346" i="1"/>
  <c r="A346" i="1"/>
  <c r="K345" i="1"/>
  <c r="B345" i="1"/>
  <c r="A345" i="1"/>
  <c r="K344" i="1"/>
  <c r="B344" i="1"/>
  <c r="A344" i="1"/>
  <c r="K343" i="1"/>
  <c r="B343" i="1"/>
  <c r="A343" i="1"/>
  <c r="K342" i="1"/>
  <c r="B342" i="1"/>
  <c r="A342" i="1"/>
  <c r="K341" i="1"/>
  <c r="B341" i="1"/>
  <c r="A341" i="1"/>
  <c r="K340" i="1"/>
  <c r="B340" i="1"/>
  <c r="A340" i="1"/>
  <c r="K339" i="1"/>
  <c r="B339" i="1"/>
  <c r="A339" i="1"/>
  <c r="K338" i="1"/>
  <c r="B338" i="1"/>
  <c r="A338" i="1"/>
  <c r="K337" i="1"/>
  <c r="B337" i="1"/>
  <c r="A337" i="1"/>
  <c r="K336" i="1"/>
  <c r="B336" i="1"/>
  <c r="A336" i="1"/>
  <c r="K335" i="1"/>
  <c r="B335" i="1"/>
  <c r="A335" i="1"/>
  <c r="K334" i="1"/>
  <c r="B334" i="1"/>
  <c r="A334" i="1"/>
  <c r="K333" i="1"/>
  <c r="B333" i="1"/>
  <c r="A333" i="1"/>
  <c r="K332" i="1"/>
  <c r="B332" i="1"/>
  <c r="A332" i="1"/>
  <c r="K331" i="1"/>
  <c r="B331" i="1"/>
  <c r="A331" i="1"/>
  <c r="K330" i="1"/>
  <c r="B330" i="1"/>
  <c r="A330" i="1"/>
  <c r="K329" i="1"/>
  <c r="B329" i="1"/>
  <c r="A329" i="1"/>
  <c r="K328" i="1"/>
  <c r="B328" i="1"/>
  <c r="A328" i="1"/>
  <c r="K327" i="1"/>
  <c r="B327" i="1"/>
  <c r="A327" i="1"/>
  <c r="K326" i="1"/>
  <c r="B326" i="1"/>
  <c r="A326" i="1"/>
  <c r="K325" i="1"/>
  <c r="B325" i="1"/>
  <c r="A325" i="1"/>
  <c r="K324" i="1"/>
  <c r="B324" i="1"/>
  <c r="A324" i="1"/>
  <c r="K323" i="1"/>
  <c r="B323" i="1"/>
  <c r="A323" i="1"/>
  <c r="K322" i="1"/>
  <c r="B322" i="1"/>
  <c r="A322" i="1"/>
  <c r="K321" i="1"/>
  <c r="B321" i="1"/>
  <c r="A321" i="1"/>
  <c r="K320" i="1"/>
  <c r="B320" i="1"/>
  <c r="A320" i="1"/>
  <c r="K319" i="1"/>
  <c r="B319" i="1"/>
  <c r="A319" i="1"/>
  <c r="K318" i="1"/>
  <c r="B318" i="1"/>
  <c r="A318" i="1"/>
  <c r="K317" i="1"/>
  <c r="B317" i="1"/>
  <c r="A317" i="1"/>
  <c r="K316" i="1"/>
  <c r="B316" i="1"/>
  <c r="A316" i="1"/>
  <c r="K315" i="1"/>
  <c r="B315" i="1"/>
  <c r="A315" i="1"/>
  <c r="K314" i="1"/>
  <c r="B314" i="1"/>
  <c r="A314" i="1"/>
  <c r="K313" i="1"/>
  <c r="B313" i="1"/>
  <c r="A313" i="1"/>
  <c r="K312" i="1"/>
  <c r="B312" i="1"/>
  <c r="A312" i="1"/>
  <c r="K311" i="1"/>
  <c r="B311" i="1"/>
  <c r="A311" i="1"/>
  <c r="K310" i="1"/>
  <c r="B310" i="1"/>
  <c r="A310" i="1"/>
  <c r="K309" i="1"/>
  <c r="B309" i="1"/>
  <c r="A309" i="1"/>
  <c r="K308" i="1"/>
  <c r="B308" i="1"/>
  <c r="A308" i="1"/>
  <c r="K307" i="1"/>
  <c r="B307" i="1"/>
  <c r="A307" i="1"/>
  <c r="K306" i="1"/>
  <c r="B306" i="1"/>
  <c r="A306" i="1"/>
  <c r="K305" i="1"/>
  <c r="B305" i="1"/>
  <c r="A305" i="1"/>
  <c r="K304" i="1"/>
  <c r="B304" i="1"/>
  <c r="A304" i="1"/>
  <c r="K303" i="1"/>
  <c r="B303" i="1"/>
  <c r="A303" i="1"/>
  <c r="K302" i="1"/>
  <c r="B302" i="1"/>
  <c r="A302" i="1"/>
  <c r="K301" i="1"/>
  <c r="B301" i="1"/>
  <c r="A301" i="1"/>
  <c r="K300" i="1"/>
  <c r="B300" i="1"/>
  <c r="A300" i="1"/>
  <c r="K299" i="1"/>
  <c r="B299" i="1"/>
  <c r="A299" i="1"/>
  <c r="K298" i="1"/>
  <c r="B298" i="1"/>
  <c r="A298" i="1"/>
  <c r="K297" i="1"/>
  <c r="B297" i="1"/>
  <c r="A297" i="1"/>
  <c r="K296" i="1"/>
  <c r="B296" i="1"/>
  <c r="A296" i="1"/>
  <c r="K295" i="1"/>
  <c r="B295" i="1"/>
  <c r="A295" i="1"/>
  <c r="K294" i="1"/>
  <c r="B294" i="1"/>
  <c r="A294" i="1"/>
  <c r="K293" i="1"/>
  <c r="B293" i="1"/>
  <c r="A293" i="1"/>
  <c r="K292" i="1"/>
  <c r="B292" i="1"/>
  <c r="A292" i="1"/>
  <c r="K291" i="1"/>
  <c r="B291" i="1"/>
  <c r="A291" i="1"/>
  <c r="K290" i="1"/>
  <c r="B290" i="1"/>
  <c r="A290" i="1"/>
  <c r="K289" i="1"/>
  <c r="B289" i="1"/>
  <c r="A289" i="1"/>
  <c r="K288" i="1"/>
  <c r="B288" i="1"/>
  <c r="A288" i="1"/>
  <c r="K287" i="1"/>
  <c r="B287" i="1"/>
  <c r="A287" i="1"/>
  <c r="K286" i="1"/>
  <c r="B286" i="1"/>
  <c r="A286" i="1"/>
  <c r="K285" i="1"/>
  <c r="B285" i="1"/>
  <c r="A285" i="1"/>
  <c r="K284" i="1"/>
  <c r="B284" i="1"/>
  <c r="A284" i="1"/>
  <c r="K283" i="1"/>
  <c r="B283" i="1"/>
  <c r="A283" i="1"/>
  <c r="K282" i="1"/>
  <c r="B282" i="1"/>
  <c r="A282" i="1"/>
  <c r="K281" i="1"/>
  <c r="B281" i="1"/>
  <c r="A281" i="1"/>
  <c r="K280" i="1"/>
  <c r="B280" i="1"/>
  <c r="A280" i="1"/>
  <c r="K279" i="1"/>
  <c r="B279" i="1"/>
  <c r="A279" i="1"/>
  <c r="K278" i="1"/>
  <c r="B278" i="1"/>
  <c r="A278" i="1"/>
  <c r="K277" i="1"/>
  <c r="B277" i="1"/>
  <c r="A277" i="1"/>
  <c r="K276" i="1"/>
  <c r="B276" i="1"/>
  <c r="A276" i="1"/>
  <c r="K275" i="1"/>
  <c r="B275" i="1"/>
  <c r="A275" i="1"/>
  <c r="K274" i="1"/>
  <c r="B274" i="1"/>
  <c r="A274" i="1"/>
  <c r="K273" i="1"/>
  <c r="B273" i="1"/>
  <c r="A273" i="1"/>
  <c r="K272" i="1"/>
  <c r="B272" i="1"/>
  <c r="A272" i="1"/>
  <c r="K271" i="1"/>
  <c r="B271" i="1"/>
  <c r="A271" i="1"/>
  <c r="K270" i="1"/>
  <c r="B270" i="1"/>
  <c r="A270" i="1"/>
  <c r="K269" i="1"/>
  <c r="B269" i="1"/>
  <c r="A269" i="1"/>
  <c r="K268" i="1"/>
  <c r="B268" i="1"/>
  <c r="A268" i="1"/>
  <c r="K267" i="1"/>
  <c r="B267" i="1"/>
  <c r="A267" i="1"/>
  <c r="K266" i="1"/>
  <c r="B266" i="1"/>
  <c r="A266" i="1"/>
  <c r="K265" i="1"/>
  <c r="B265" i="1"/>
  <c r="A265" i="1"/>
  <c r="K264" i="1"/>
  <c r="B264" i="1"/>
  <c r="A264" i="1"/>
  <c r="K263" i="1"/>
  <c r="B263" i="1"/>
  <c r="A263" i="1"/>
  <c r="K262" i="1"/>
  <c r="B262" i="1"/>
  <c r="A262" i="1"/>
  <c r="K261" i="1"/>
  <c r="B261" i="1"/>
  <c r="A261" i="1"/>
  <c r="K260" i="1"/>
  <c r="B260" i="1"/>
  <c r="A260" i="1"/>
  <c r="K259" i="1"/>
  <c r="B259" i="1"/>
  <c r="A259" i="1"/>
  <c r="K258" i="1"/>
  <c r="B258" i="1"/>
  <c r="A258" i="1"/>
  <c r="K257" i="1"/>
  <c r="B257" i="1"/>
  <c r="A257" i="1"/>
  <c r="K256" i="1"/>
  <c r="B256" i="1"/>
  <c r="A256" i="1"/>
  <c r="K255" i="1"/>
  <c r="B255" i="1"/>
  <c r="A255" i="1"/>
  <c r="K254" i="1"/>
  <c r="B254" i="1"/>
  <c r="A254" i="1"/>
  <c r="K253" i="1"/>
  <c r="B253" i="1"/>
  <c r="A253" i="1"/>
  <c r="K252" i="1"/>
  <c r="B252" i="1"/>
  <c r="A252" i="1"/>
  <c r="K251" i="1"/>
  <c r="B251" i="1"/>
  <c r="A251" i="1"/>
  <c r="K250" i="1"/>
  <c r="B250" i="1"/>
  <c r="A250" i="1"/>
  <c r="K249" i="1"/>
  <c r="B249" i="1"/>
  <c r="A249" i="1"/>
  <c r="K248" i="1"/>
  <c r="B248" i="1"/>
  <c r="A248" i="1"/>
  <c r="K247" i="1"/>
  <c r="B247" i="1"/>
  <c r="A247" i="1"/>
  <c r="K246" i="1"/>
  <c r="B246" i="1"/>
  <c r="A246" i="1"/>
  <c r="K245" i="1"/>
  <c r="B245" i="1"/>
  <c r="A245" i="1"/>
  <c r="K244" i="1"/>
  <c r="B244" i="1"/>
  <c r="A244" i="1"/>
  <c r="K243" i="1"/>
  <c r="B243" i="1"/>
  <c r="A243" i="1"/>
  <c r="K242" i="1"/>
  <c r="B242" i="1"/>
  <c r="A242" i="1"/>
  <c r="K241" i="1"/>
  <c r="B241" i="1"/>
  <c r="A241" i="1"/>
  <c r="K240" i="1"/>
  <c r="B240" i="1"/>
  <c r="A240" i="1"/>
  <c r="K239" i="1"/>
  <c r="B239" i="1"/>
  <c r="A239" i="1"/>
  <c r="K238" i="1"/>
  <c r="B238" i="1"/>
  <c r="A238" i="1"/>
  <c r="K237" i="1"/>
  <c r="B237" i="1"/>
  <c r="A237" i="1"/>
  <c r="K236" i="1"/>
  <c r="B236" i="1"/>
  <c r="A236" i="1"/>
  <c r="K235" i="1"/>
  <c r="B235" i="1"/>
  <c r="A235" i="1"/>
  <c r="K234" i="1"/>
  <c r="B234" i="1"/>
  <c r="A234" i="1"/>
  <c r="K233" i="1"/>
  <c r="B233" i="1"/>
  <c r="A233" i="1"/>
  <c r="K232" i="1"/>
  <c r="B232" i="1"/>
  <c r="A232" i="1"/>
  <c r="K231" i="1"/>
  <c r="B231" i="1"/>
  <c r="A231" i="1"/>
  <c r="K230" i="1"/>
  <c r="B230" i="1"/>
  <c r="A230" i="1"/>
  <c r="K229" i="1"/>
  <c r="B229" i="1"/>
  <c r="A229" i="1"/>
  <c r="K228" i="1"/>
  <c r="B228" i="1"/>
  <c r="A228" i="1"/>
  <c r="K227" i="1"/>
  <c r="B227" i="1"/>
  <c r="A227" i="1"/>
  <c r="K226" i="1"/>
  <c r="B226" i="1"/>
  <c r="A226" i="1"/>
  <c r="K225" i="1"/>
  <c r="B225" i="1"/>
  <c r="A225" i="1"/>
  <c r="K224" i="1"/>
  <c r="B224" i="1"/>
  <c r="A224" i="1"/>
  <c r="K223" i="1"/>
  <c r="B223" i="1"/>
  <c r="A223" i="1"/>
  <c r="K222" i="1"/>
  <c r="B222" i="1"/>
  <c r="A222" i="1"/>
  <c r="K221" i="1"/>
  <c r="B221" i="1"/>
  <c r="A221" i="1"/>
  <c r="K220" i="1"/>
  <c r="B220" i="1"/>
  <c r="A220" i="1"/>
  <c r="K219" i="1"/>
  <c r="B219" i="1"/>
  <c r="A219" i="1"/>
  <c r="K218" i="1"/>
  <c r="B218" i="1"/>
  <c r="A218" i="1"/>
  <c r="K217" i="1"/>
  <c r="B217" i="1"/>
  <c r="A217" i="1"/>
  <c r="K216" i="1"/>
  <c r="B216" i="1"/>
  <c r="A216" i="1"/>
  <c r="K215" i="1"/>
  <c r="B215" i="1"/>
  <c r="A215" i="1"/>
  <c r="K214" i="1"/>
  <c r="B214" i="1"/>
  <c r="A214" i="1"/>
  <c r="K213" i="1"/>
  <c r="B213" i="1"/>
  <c r="A213" i="1"/>
  <c r="K212" i="1"/>
  <c r="B212" i="1"/>
  <c r="A212" i="1"/>
  <c r="K211" i="1"/>
  <c r="B211" i="1"/>
  <c r="A211" i="1"/>
  <c r="K210" i="1"/>
  <c r="B210" i="1"/>
  <c r="A210" i="1"/>
  <c r="K209" i="1"/>
  <c r="B209" i="1"/>
  <c r="A209" i="1"/>
  <c r="K208" i="1"/>
  <c r="B208" i="1"/>
  <c r="A208" i="1"/>
  <c r="K207" i="1"/>
  <c r="B207" i="1"/>
  <c r="A207" i="1"/>
  <c r="K206" i="1"/>
  <c r="B206" i="1"/>
  <c r="A206" i="1"/>
  <c r="K205" i="1"/>
  <c r="B205" i="1"/>
  <c r="A205" i="1"/>
  <c r="K204" i="1"/>
  <c r="B204" i="1"/>
  <c r="A204" i="1"/>
  <c r="K203" i="1"/>
  <c r="B203" i="1"/>
  <c r="A203" i="1"/>
  <c r="K202" i="1"/>
  <c r="B202" i="1"/>
  <c r="A202" i="1"/>
  <c r="K201" i="1"/>
  <c r="B201" i="1"/>
  <c r="A201" i="1"/>
  <c r="K200" i="1"/>
  <c r="B200" i="1"/>
  <c r="A200" i="1"/>
  <c r="K199" i="1"/>
  <c r="B199" i="1"/>
  <c r="A199" i="1"/>
  <c r="K198" i="1"/>
  <c r="B198" i="1"/>
  <c r="A198" i="1"/>
  <c r="K197" i="1"/>
  <c r="B197" i="1"/>
  <c r="A197" i="1"/>
  <c r="K196" i="1"/>
  <c r="B196" i="1"/>
  <c r="A196" i="1"/>
  <c r="K195" i="1"/>
  <c r="B195" i="1"/>
  <c r="A195" i="1"/>
  <c r="K194" i="1"/>
  <c r="B194" i="1"/>
  <c r="A194" i="1"/>
  <c r="K193" i="1"/>
  <c r="B193" i="1"/>
  <c r="A193" i="1"/>
  <c r="K192" i="1"/>
  <c r="B192" i="1"/>
  <c r="A192" i="1"/>
  <c r="K191" i="1"/>
  <c r="B191" i="1"/>
  <c r="A191" i="1"/>
  <c r="K190" i="1"/>
  <c r="B190" i="1"/>
  <c r="A190" i="1"/>
  <c r="K189" i="1"/>
  <c r="B189" i="1"/>
  <c r="A189" i="1"/>
  <c r="K188" i="1"/>
  <c r="B188" i="1"/>
  <c r="A188" i="1"/>
  <c r="K187" i="1"/>
  <c r="B187" i="1"/>
  <c r="A187" i="1"/>
  <c r="K186" i="1"/>
  <c r="B186" i="1"/>
  <c r="A186" i="1"/>
  <c r="K185" i="1"/>
  <c r="B185" i="1"/>
  <c r="A185" i="1"/>
  <c r="K184" i="1"/>
  <c r="B184" i="1"/>
  <c r="A184" i="1"/>
  <c r="K183" i="1"/>
  <c r="B183" i="1"/>
  <c r="A183" i="1"/>
  <c r="K182" i="1"/>
  <c r="B182" i="1"/>
  <c r="A182" i="1"/>
  <c r="K181" i="1"/>
  <c r="B181" i="1"/>
  <c r="A181" i="1"/>
  <c r="K180" i="1"/>
  <c r="B180" i="1"/>
  <c r="A180" i="1"/>
  <c r="K179" i="1"/>
  <c r="B179" i="1"/>
  <c r="A179" i="1"/>
  <c r="K178" i="1"/>
  <c r="B178" i="1"/>
  <c r="A178" i="1"/>
  <c r="K177" i="1"/>
  <c r="B177" i="1"/>
  <c r="A177" i="1"/>
  <c r="K176" i="1"/>
  <c r="B176" i="1"/>
  <c r="A176" i="1"/>
  <c r="K175" i="1"/>
  <c r="B175" i="1"/>
  <c r="A175" i="1"/>
  <c r="K174" i="1"/>
  <c r="B174" i="1"/>
  <c r="A174" i="1"/>
  <c r="K173" i="1"/>
  <c r="B173" i="1"/>
  <c r="A173" i="1"/>
  <c r="K172" i="1"/>
  <c r="B172" i="1"/>
  <c r="A172" i="1"/>
  <c r="K171" i="1"/>
  <c r="B171" i="1"/>
  <c r="A171" i="1"/>
  <c r="K170" i="1"/>
  <c r="B170" i="1"/>
  <c r="A170" i="1"/>
  <c r="K169" i="1"/>
  <c r="B169" i="1"/>
  <c r="A169" i="1"/>
  <c r="K168" i="1"/>
  <c r="B168" i="1"/>
  <c r="A168" i="1"/>
  <c r="K167" i="1"/>
  <c r="B167" i="1"/>
  <c r="A167" i="1"/>
  <c r="K166" i="1"/>
  <c r="B166" i="1"/>
  <c r="A166" i="1"/>
  <c r="K165" i="1"/>
  <c r="B165" i="1"/>
  <c r="A165" i="1"/>
  <c r="K164" i="1"/>
  <c r="B164" i="1"/>
  <c r="A164" i="1"/>
  <c r="K163" i="1"/>
  <c r="B163" i="1"/>
  <c r="A163" i="1"/>
  <c r="K162" i="1"/>
  <c r="B162" i="1"/>
  <c r="A162" i="1"/>
  <c r="K161" i="1"/>
  <c r="B161" i="1"/>
  <c r="A161" i="1"/>
  <c r="K160" i="1"/>
  <c r="B160" i="1"/>
  <c r="A160" i="1"/>
  <c r="K159" i="1"/>
  <c r="B159" i="1"/>
  <c r="A159" i="1"/>
  <c r="K158" i="1"/>
  <c r="B158" i="1"/>
  <c r="A158" i="1"/>
  <c r="K157" i="1"/>
  <c r="B157" i="1"/>
  <c r="A157" i="1"/>
  <c r="K156" i="1"/>
  <c r="B156" i="1"/>
  <c r="A156" i="1"/>
  <c r="K155" i="1"/>
  <c r="B155" i="1"/>
  <c r="A155" i="1"/>
  <c r="K154" i="1"/>
  <c r="B154" i="1"/>
  <c r="A154" i="1"/>
  <c r="K153" i="1"/>
  <c r="B153" i="1"/>
  <c r="A153" i="1"/>
  <c r="K152" i="1"/>
  <c r="B152" i="1"/>
  <c r="A152" i="1"/>
  <c r="K151" i="1"/>
  <c r="B151" i="1"/>
  <c r="A151" i="1"/>
  <c r="K150" i="1"/>
  <c r="B150" i="1"/>
  <c r="A150" i="1"/>
  <c r="K149" i="1"/>
  <c r="B149" i="1"/>
  <c r="A149" i="1"/>
  <c r="K148" i="1"/>
  <c r="B148" i="1"/>
  <c r="A148" i="1"/>
  <c r="K147" i="1"/>
  <c r="B147" i="1"/>
  <c r="A147" i="1"/>
  <c r="K146" i="1"/>
  <c r="B146" i="1"/>
  <c r="A146" i="1"/>
  <c r="K145" i="1"/>
  <c r="B145" i="1"/>
  <c r="A145" i="1"/>
  <c r="K144" i="1"/>
  <c r="B144" i="1"/>
  <c r="A144" i="1"/>
  <c r="K143" i="1"/>
  <c r="B143" i="1"/>
  <c r="A143" i="1"/>
  <c r="K142" i="1"/>
  <c r="B142" i="1"/>
  <c r="A142" i="1"/>
  <c r="K141" i="1"/>
  <c r="B141" i="1"/>
  <c r="A141" i="1"/>
  <c r="K140" i="1"/>
  <c r="B140" i="1"/>
  <c r="A140" i="1"/>
  <c r="K139" i="1"/>
  <c r="B139" i="1"/>
  <c r="A139" i="1"/>
  <c r="K138" i="1"/>
  <c r="B138" i="1"/>
  <c r="A138" i="1"/>
  <c r="K137" i="1"/>
  <c r="B137" i="1"/>
  <c r="A137" i="1"/>
  <c r="K136" i="1"/>
  <c r="B136" i="1"/>
  <c r="A136" i="1"/>
  <c r="K135" i="1"/>
  <c r="B135" i="1"/>
  <c r="A135" i="1"/>
  <c r="K134" i="1"/>
  <c r="B134" i="1"/>
  <c r="A134" i="1"/>
  <c r="K133" i="1"/>
  <c r="B133" i="1"/>
  <c r="A133" i="1"/>
  <c r="K132" i="1"/>
  <c r="B132" i="1"/>
  <c r="A132" i="1"/>
  <c r="K131" i="1"/>
  <c r="B131" i="1"/>
  <c r="A131" i="1"/>
  <c r="K130" i="1"/>
  <c r="B130" i="1"/>
  <c r="A130" i="1"/>
  <c r="K129" i="1"/>
  <c r="B129" i="1"/>
  <c r="A129" i="1"/>
  <c r="K128" i="1"/>
  <c r="B128" i="1"/>
  <c r="A128" i="1"/>
  <c r="K127" i="1"/>
  <c r="B127" i="1"/>
  <c r="A127" i="1"/>
  <c r="K126" i="1"/>
  <c r="B126" i="1"/>
  <c r="A126" i="1"/>
  <c r="K125" i="1"/>
  <c r="B125" i="1"/>
  <c r="A125" i="1"/>
  <c r="K124" i="1"/>
  <c r="B124" i="1"/>
  <c r="A124" i="1"/>
  <c r="K123" i="1"/>
  <c r="B123" i="1"/>
  <c r="A123" i="1"/>
  <c r="K122" i="1"/>
  <c r="B122" i="1"/>
  <c r="A122" i="1"/>
  <c r="K121" i="1"/>
  <c r="B121" i="1"/>
  <c r="A121" i="1"/>
  <c r="K120" i="1"/>
  <c r="B120" i="1"/>
  <c r="A120" i="1"/>
  <c r="K119" i="1"/>
  <c r="B119" i="1"/>
  <c r="A119" i="1"/>
  <c r="K118" i="1"/>
  <c r="B118" i="1"/>
  <c r="A118" i="1"/>
  <c r="K117" i="1"/>
  <c r="B117" i="1"/>
  <c r="A117" i="1"/>
  <c r="K116" i="1"/>
  <c r="B116" i="1"/>
  <c r="A116" i="1"/>
  <c r="K115" i="1"/>
  <c r="B115" i="1"/>
  <c r="A115" i="1"/>
  <c r="K114" i="1"/>
  <c r="B114" i="1"/>
  <c r="A114" i="1"/>
  <c r="K113" i="1"/>
  <c r="B113" i="1"/>
  <c r="A113" i="1"/>
  <c r="K112" i="1"/>
  <c r="B112" i="1"/>
  <c r="A112" i="1"/>
  <c r="K111" i="1"/>
  <c r="B111" i="1"/>
  <c r="A111" i="1"/>
  <c r="K110" i="1"/>
  <c r="B110" i="1"/>
  <c r="A110" i="1"/>
  <c r="K109" i="1"/>
  <c r="B109" i="1"/>
  <c r="A109" i="1"/>
  <c r="K108" i="1"/>
  <c r="B108" i="1"/>
  <c r="A108" i="1"/>
  <c r="K107" i="1"/>
  <c r="B107" i="1"/>
  <c r="A107" i="1"/>
  <c r="K106" i="1"/>
  <c r="B106" i="1"/>
  <c r="A106" i="1"/>
  <c r="K105" i="1"/>
  <c r="B105" i="1"/>
  <c r="A105" i="1"/>
  <c r="K104" i="1"/>
  <c r="B104" i="1"/>
  <c r="A104" i="1"/>
  <c r="K103" i="1"/>
  <c r="B103" i="1"/>
  <c r="A103" i="1"/>
  <c r="K102" i="1"/>
  <c r="B102" i="1"/>
  <c r="A102" i="1"/>
  <c r="K101" i="1"/>
  <c r="B101" i="1"/>
  <c r="A101" i="1"/>
  <c r="K100" i="1"/>
  <c r="B100" i="1"/>
  <c r="A100" i="1"/>
  <c r="K99" i="1"/>
  <c r="B99" i="1"/>
  <c r="A99" i="1"/>
  <c r="K98" i="1"/>
  <c r="B98" i="1"/>
  <c r="A98" i="1"/>
  <c r="K97" i="1"/>
  <c r="B97" i="1"/>
  <c r="A97" i="1"/>
  <c r="K96" i="1"/>
  <c r="B96" i="1"/>
  <c r="A96" i="1"/>
  <c r="K95" i="1"/>
  <c r="B95" i="1"/>
  <c r="A95" i="1"/>
  <c r="K94" i="1"/>
  <c r="B94" i="1"/>
  <c r="A94" i="1"/>
  <c r="K93" i="1"/>
  <c r="B93" i="1"/>
  <c r="A93" i="1"/>
  <c r="K92" i="1"/>
  <c r="B92" i="1"/>
  <c r="A92" i="1"/>
  <c r="K91" i="1"/>
  <c r="B91" i="1"/>
  <c r="A91" i="1"/>
  <c r="K90" i="1"/>
  <c r="B90" i="1"/>
  <c r="A90" i="1"/>
  <c r="K89" i="1"/>
  <c r="B89" i="1"/>
  <c r="A89" i="1"/>
  <c r="K88" i="1"/>
  <c r="B88" i="1"/>
  <c r="A88" i="1"/>
  <c r="K87" i="1"/>
  <c r="B87" i="1"/>
  <c r="A87" i="1"/>
  <c r="K86" i="1"/>
  <c r="B86" i="1"/>
  <c r="A86" i="1"/>
  <c r="K85" i="1"/>
  <c r="B85" i="1"/>
  <c r="A85" i="1"/>
  <c r="K84" i="1"/>
  <c r="B84" i="1"/>
  <c r="A84" i="1"/>
  <c r="K83" i="1"/>
  <c r="B83" i="1"/>
  <c r="A83" i="1"/>
  <c r="K82" i="1"/>
  <c r="B82" i="1"/>
  <c r="A82" i="1"/>
  <c r="K81" i="1"/>
  <c r="B81" i="1"/>
  <c r="A81" i="1"/>
  <c r="K80" i="1"/>
  <c r="B80" i="1"/>
  <c r="A80" i="1"/>
  <c r="K79" i="1"/>
  <c r="B79" i="1"/>
  <c r="A79" i="1"/>
  <c r="K78" i="1"/>
  <c r="B78" i="1"/>
  <c r="A78" i="1"/>
  <c r="K77" i="1"/>
  <c r="B77" i="1"/>
  <c r="A77" i="1"/>
  <c r="K76" i="1"/>
  <c r="B76" i="1"/>
  <c r="A76" i="1"/>
  <c r="K75" i="1"/>
  <c r="B75" i="1"/>
  <c r="A75" i="1"/>
  <c r="K74" i="1"/>
  <c r="B74" i="1"/>
  <c r="A74" i="1"/>
  <c r="K73" i="1"/>
  <c r="B73" i="1"/>
  <c r="A73" i="1"/>
  <c r="K72" i="1"/>
  <c r="B72" i="1"/>
  <c r="A72" i="1"/>
  <c r="K71" i="1"/>
  <c r="B71" i="1"/>
  <c r="A71" i="1"/>
  <c r="K70" i="1"/>
  <c r="B70" i="1"/>
  <c r="A70" i="1"/>
  <c r="K69" i="1"/>
  <c r="B69" i="1"/>
  <c r="A69" i="1"/>
  <c r="K68" i="1"/>
  <c r="B68" i="1"/>
  <c r="A68" i="1"/>
  <c r="K67" i="1"/>
  <c r="B67" i="1"/>
  <c r="A67" i="1"/>
  <c r="K66" i="1"/>
  <c r="B66" i="1"/>
  <c r="A66" i="1"/>
  <c r="K65" i="1"/>
  <c r="B65" i="1"/>
  <c r="A65" i="1"/>
  <c r="K64" i="1"/>
  <c r="B64" i="1"/>
  <c r="A64" i="1"/>
  <c r="K63" i="1"/>
  <c r="B63" i="1"/>
  <c r="A63" i="1"/>
  <c r="K62" i="1"/>
  <c r="B62" i="1"/>
  <c r="A62" i="1"/>
  <c r="K61" i="1"/>
  <c r="B61" i="1"/>
  <c r="A61" i="1"/>
  <c r="K60" i="1"/>
  <c r="B60" i="1"/>
  <c r="A60" i="1"/>
  <c r="K59" i="1"/>
  <c r="B59" i="1"/>
  <c r="A59" i="1"/>
  <c r="K58" i="1"/>
  <c r="B58" i="1"/>
  <c r="A58" i="1"/>
  <c r="K57" i="1"/>
  <c r="B57" i="1"/>
  <c r="A57" i="1"/>
  <c r="K56" i="1"/>
  <c r="B56" i="1"/>
  <c r="A56" i="1"/>
  <c r="K55" i="1"/>
  <c r="B55" i="1"/>
  <c r="A55" i="1"/>
  <c r="K54" i="1"/>
  <c r="B54" i="1"/>
  <c r="A54" i="1"/>
  <c r="K53" i="1"/>
  <c r="B53" i="1"/>
  <c r="A53" i="1"/>
  <c r="K52" i="1"/>
  <c r="B52" i="1"/>
  <c r="A52" i="1"/>
  <c r="K51" i="1"/>
  <c r="B51" i="1"/>
  <c r="A51" i="1"/>
  <c r="K50" i="1"/>
  <c r="B50" i="1"/>
  <c r="A50" i="1"/>
  <c r="K49" i="1"/>
  <c r="B49" i="1"/>
  <c r="A49" i="1"/>
  <c r="K48" i="1"/>
  <c r="B48" i="1"/>
  <c r="A48" i="1"/>
  <c r="K47" i="1"/>
  <c r="B47" i="1"/>
  <c r="A47" i="1"/>
  <c r="K46" i="1"/>
  <c r="B46" i="1"/>
  <c r="A46" i="1"/>
  <c r="K45" i="1"/>
  <c r="B45" i="1"/>
  <c r="A45" i="1"/>
  <c r="K44" i="1"/>
  <c r="B44" i="1"/>
  <c r="A44" i="1"/>
  <c r="K43" i="1"/>
  <c r="B43" i="1"/>
  <c r="A43" i="1"/>
  <c r="K42" i="1"/>
  <c r="B42" i="1"/>
  <c r="A42" i="1"/>
  <c r="K41" i="1"/>
  <c r="B41" i="1"/>
  <c r="A41" i="1"/>
  <c r="K40" i="1"/>
  <c r="B40" i="1"/>
  <c r="A40" i="1"/>
  <c r="K39" i="1"/>
  <c r="B39" i="1"/>
  <c r="A39" i="1"/>
  <c r="K38" i="1"/>
  <c r="B38" i="1"/>
  <c r="A38" i="1"/>
  <c r="K37" i="1"/>
  <c r="B37" i="1"/>
  <c r="A37" i="1"/>
  <c r="K36" i="1"/>
  <c r="B36" i="1"/>
  <c r="A36" i="1"/>
  <c r="K35" i="1"/>
  <c r="B35" i="1"/>
  <c r="A35" i="1"/>
  <c r="K34" i="1"/>
  <c r="B34" i="1"/>
  <c r="A34" i="1"/>
  <c r="K33" i="1"/>
  <c r="B33" i="1"/>
  <c r="A33" i="1"/>
  <c r="K32" i="1"/>
  <c r="B32" i="1"/>
  <c r="A32" i="1"/>
  <c r="K31" i="1"/>
  <c r="B31" i="1"/>
  <c r="A31" i="1"/>
  <c r="K30" i="1"/>
  <c r="B30" i="1"/>
  <c r="A30" i="1"/>
  <c r="K29" i="1"/>
  <c r="B29" i="1"/>
  <c r="A29" i="1"/>
  <c r="K28" i="1"/>
  <c r="B28" i="1"/>
  <c r="A28" i="1"/>
  <c r="K27" i="1"/>
  <c r="B27" i="1"/>
  <c r="A27" i="1"/>
  <c r="K26" i="1"/>
  <c r="B26" i="1"/>
  <c r="A26" i="1"/>
  <c r="K25" i="1"/>
  <c r="B25" i="1"/>
  <c r="A25" i="1"/>
  <c r="K24" i="1"/>
  <c r="B24" i="1"/>
  <c r="A24" i="1"/>
  <c r="K23" i="1"/>
  <c r="B23" i="1"/>
  <c r="A23" i="1"/>
  <c r="K22" i="1"/>
  <c r="B22" i="1"/>
  <c r="A22" i="1"/>
  <c r="K21" i="1"/>
  <c r="B21" i="1"/>
  <c r="A21" i="1"/>
  <c r="K20" i="1"/>
  <c r="B20" i="1"/>
  <c r="A20" i="1"/>
  <c r="K19" i="1"/>
  <c r="B19" i="1"/>
  <c r="A19" i="1"/>
  <c r="K18" i="1"/>
  <c r="B18" i="1"/>
  <c r="A18" i="1"/>
  <c r="K17" i="1"/>
  <c r="B17" i="1"/>
  <c r="A17" i="1"/>
  <c r="K16" i="1"/>
  <c r="B16" i="1"/>
  <c r="A16" i="1"/>
  <c r="K15" i="1"/>
  <c r="B15" i="1"/>
  <c r="A15" i="1"/>
  <c r="K14" i="1"/>
  <c r="B14" i="1"/>
  <c r="A14" i="1"/>
  <c r="K13" i="1"/>
  <c r="B13" i="1"/>
  <c r="A13" i="1"/>
  <c r="K12" i="1"/>
  <c r="B12" i="1"/>
  <c r="A12" i="1"/>
  <c r="K11" i="1"/>
  <c r="B11" i="1"/>
  <c r="A11" i="1"/>
  <c r="K10" i="1"/>
  <c r="B10" i="1"/>
  <c r="A10" i="1"/>
  <c r="K9" i="1"/>
  <c r="B9" i="1"/>
  <c r="A9" i="1"/>
  <c r="K8" i="1"/>
  <c r="B8" i="1"/>
  <c r="A8" i="1"/>
  <c r="K7" i="1"/>
  <c r="B7" i="1"/>
  <c r="A7" i="1"/>
  <c r="K6" i="1"/>
  <c r="B6" i="1"/>
  <c r="A6" i="1"/>
  <c r="K5" i="1"/>
  <c r="B5" i="1"/>
  <c r="A5" i="1"/>
  <c r="K4" i="1"/>
  <c r="B4" i="1"/>
  <c r="A4" i="1"/>
  <c r="K3" i="1"/>
  <c r="B3" i="1"/>
  <c r="A3" i="1"/>
  <c r="B2" i="1"/>
  <c r="A2" i="1"/>
  <c r="Q1" i="1"/>
  <c r="L38" i="3"/>
  <c r="K38" i="3"/>
  <c r="J38" i="3"/>
  <c r="I38" i="3"/>
  <c r="H38" i="3"/>
  <c r="E38" i="3"/>
  <c r="C25" i="4"/>
  <c r="C24" i="4"/>
  <c r="C33" i="4"/>
  <c r="C32" i="4"/>
  <c r="C31" i="4"/>
  <c r="C30" i="4"/>
  <c r="C29" i="4"/>
  <c r="C28" i="4"/>
  <c r="M12" i="2"/>
  <c r="M11" i="2"/>
  <c r="M7" i="2"/>
  <c r="M6" i="2"/>
  <c r="O5" i="2"/>
  <c r="C35" i="4"/>
  <c r="C34" i="4"/>
  <c r="C27" i="4"/>
  <c r="C26" i="4"/>
  <c r="N23" i="4"/>
  <c r="F18" i="4"/>
  <c r="F7" i="4"/>
  <c r="H7" i="4" s="1"/>
  <c r="F6" i="4"/>
  <c r="H6" i="4" s="1"/>
  <c r="E6" i="4"/>
  <c r="F5" i="4"/>
  <c r="H5" i="4" s="1"/>
  <c r="E5" i="4"/>
  <c r="F4" i="4"/>
  <c r="F19" i="4" s="1"/>
  <c r="P1" i="1" l="1"/>
  <c r="L2" i="1"/>
  <c r="L318" i="1"/>
  <c r="L326" i="1"/>
  <c r="L382" i="1"/>
  <c r="L398" i="1"/>
  <c r="L28" i="1"/>
  <c r="L412" i="1"/>
  <c r="L44" i="1"/>
  <c r="L68" i="1"/>
  <c r="L188" i="1"/>
  <c r="L236" i="1"/>
  <c r="L304" i="1"/>
  <c r="L84" i="1"/>
  <c r="L156" i="1"/>
  <c r="L204" i="1"/>
  <c r="L1970" i="1"/>
  <c r="L354" i="1"/>
  <c r="L434" i="1"/>
  <c r="C38" i="4"/>
  <c r="L48" i="1"/>
  <c r="L80" i="1"/>
  <c r="L112" i="1"/>
  <c r="L151" i="1"/>
  <c r="L183" i="1"/>
  <c r="L215" i="1"/>
  <c r="L256" i="1"/>
  <c r="L286" i="1"/>
  <c r="L335" i="1"/>
  <c r="L372" i="1"/>
  <c r="L407" i="1"/>
  <c r="L414" i="1"/>
  <c r="L443" i="1"/>
  <c r="L525" i="1"/>
  <c r="L530" i="1"/>
  <c r="L566" i="1"/>
  <c r="L648" i="1"/>
  <c r="L682" i="1"/>
  <c r="L740" i="1"/>
  <c r="L764" i="1"/>
  <c r="L813" i="1"/>
  <c r="L898" i="1"/>
  <c r="L1011" i="1"/>
  <c r="L1051" i="1"/>
  <c r="L1174" i="1"/>
  <c r="L1302" i="1"/>
  <c r="L1327" i="1"/>
  <c r="L1332" i="1"/>
  <c r="L1352" i="1"/>
  <c r="L1372" i="1"/>
  <c r="L1450" i="1"/>
  <c r="L1576" i="1"/>
  <c r="L1733" i="1"/>
  <c r="L5107" i="1"/>
  <c r="L37" i="1"/>
  <c r="L69" i="1"/>
  <c r="L110" i="1"/>
  <c r="L142" i="1"/>
  <c r="L174" i="1"/>
  <c r="L213" i="1"/>
  <c r="L254" i="1"/>
  <c r="L291" i="1"/>
  <c r="L342" i="1"/>
  <c r="L377" i="1"/>
  <c r="L405" i="1"/>
  <c r="L499" i="1"/>
  <c r="L523" i="1"/>
  <c r="L617" i="1"/>
  <c r="L646" i="1"/>
  <c r="L38" i="1"/>
  <c r="L54" i="1"/>
  <c r="L93" i="1"/>
  <c r="L118" i="1"/>
  <c r="L134" i="1"/>
  <c r="L150" i="1"/>
  <c r="L166" i="1"/>
  <c r="L182" i="1"/>
  <c r="L198" i="1"/>
  <c r="L214" i="1"/>
  <c r="L230" i="1"/>
  <c r="L246" i="1"/>
  <c r="L262" i="1"/>
  <c r="L278" i="1"/>
  <c r="L292" i="1"/>
  <c r="L313" i="1"/>
  <c r="L334" i="1"/>
  <c r="L355" i="1"/>
  <c r="L383" i="1"/>
  <c r="L397" i="1"/>
  <c r="L36" i="1"/>
  <c r="L52" i="1"/>
  <c r="L100" i="1"/>
  <c r="L116" i="1"/>
  <c r="L132" i="1"/>
  <c r="L155" i="1"/>
  <c r="L171" i="1"/>
  <c r="L187" i="1"/>
  <c r="L203" i="1"/>
  <c r="L219" i="1"/>
  <c r="L235" i="1"/>
  <c r="L251" i="1"/>
  <c r="L267" i="1"/>
  <c r="L290" i="1"/>
  <c r="L339" i="1"/>
  <c r="L367" i="1"/>
  <c r="L381" i="1"/>
  <c r="L395" i="1"/>
  <c r="L404" i="1"/>
  <c r="L452" i="1"/>
  <c r="L476" i="1"/>
  <c r="L493" i="1"/>
  <c r="L498" i="1"/>
  <c r="L515" i="1"/>
  <c r="L527" i="1"/>
  <c r="L539" i="1"/>
  <c r="L580" i="1"/>
  <c r="L604" i="1"/>
  <c r="L621" i="1"/>
  <c r="L626" i="1"/>
  <c r="L643" i="1"/>
  <c r="L655" i="1"/>
  <c r="L667" i="1"/>
  <c r="L708" i="1"/>
  <c r="L732" i="1"/>
  <c r="L749" i="1"/>
  <c r="L754" i="1"/>
  <c r="L761" i="1"/>
  <c r="L771" i="1"/>
  <c r="L778" i="1"/>
  <c r="L783" i="1"/>
  <c r="L788" i="1"/>
  <c r="L803" i="1"/>
  <c r="L810" i="1"/>
  <c r="L815" i="1"/>
  <c r="L820" i="1"/>
  <c r="L835" i="1"/>
  <c r="L842" i="1"/>
  <c r="L847" i="1"/>
  <c r="L852" i="1"/>
  <c r="L872" i="1"/>
  <c r="L892" i="1"/>
  <c r="L915" i="1"/>
  <c r="L930" i="1"/>
  <c r="L950" i="1"/>
  <c r="L955" i="1"/>
  <c r="L970" i="1"/>
  <c r="L975" i="1"/>
  <c r="L980" i="1"/>
  <c r="L1000" i="1"/>
  <c r="L1020" i="1"/>
  <c r="L1043" i="1"/>
  <c r="L1058" i="1"/>
  <c r="L1078" i="1"/>
  <c r="L1083" i="1"/>
  <c r="L1098" i="1"/>
  <c r="L1103" i="1"/>
  <c r="L1108" i="1"/>
  <c r="L1128" i="1"/>
  <c r="L1148" i="1"/>
  <c r="L1171" i="1"/>
  <c r="L1186" i="1"/>
  <c r="L1206" i="1"/>
  <c r="L1211" i="1"/>
  <c r="L1226" i="1"/>
  <c r="L1231" i="1"/>
  <c r="L1236" i="1"/>
  <c r="L1256" i="1"/>
  <c r="L1276" i="1"/>
  <c r="L1299" i="1"/>
  <c r="L1314" i="1"/>
  <c r="L1334" i="1"/>
  <c r="L1339" i="1"/>
  <c r="L1354" i="1"/>
  <c r="L1359" i="1"/>
  <c r="L1364" i="1"/>
  <c r="L1384" i="1"/>
  <c r="L1404" i="1"/>
  <c r="L1427" i="1"/>
  <c r="L1442" i="1"/>
  <c r="L1462" i="1"/>
  <c r="L1467" i="1"/>
  <c r="L1482" i="1"/>
  <c r="L1487" i="1"/>
  <c r="L1492" i="1"/>
  <c r="L1512" i="1"/>
  <c r="L1532" i="1"/>
  <c r="L1540" i="1"/>
  <c r="L1545" i="1"/>
  <c r="L1565" i="1"/>
  <c r="L1611" i="1"/>
  <c r="L1660" i="1"/>
  <c r="L1668" i="1"/>
  <c r="L1701" i="1"/>
  <c r="L1740" i="1"/>
  <c r="L1868" i="1"/>
  <c r="L2260" i="1"/>
  <c r="L39" i="1"/>
  <c r="L71" i="1"/>
  <c r="L103" i="1"/>
  <c r="L135" i="1"/>
  <c r="L167" i="1"/>
  <c r="L208" i="1"/>
  <c r="L240" i="1"/>
  <c r="L307" i="1"/>
  <c r="L349" i="1"/>
  <c r="L386" i="1"/>
  <c r="L438" i="1"/>
  <c r="L520" i="1"/>
  <c r="L554" i="1"/>
  <c r="L576" i="1"/>
  <c r="L675" i="1"/>
  <c r="L699" i="1"/>
  <c r="L781" i="1"/>
  <c r="L883" i="1"/>
  <c r="L918" i="1"/>
  <c r="L1026" i="1"/>
  <c r="L1066" i="1"/>
  <c r="L1179" i="1"/>
  <c r="L1282" i="1"/>
  <c r="L1322" i="1"/>
  <c r="L1435" i="1"/>
  <c r="L1556" i="1"/>
  <c r="L1640" i="1"/>
  <c r="L3371" i="1"/>
  <c r="L53" i="1"/>
  <c r="L78" i="1"/>
  <c r="L117" i="1"/>
  <c r="L149" i="1"/>
  <c r="L181" i="1"/>
  <c r="L222" i="1"/>
  <c r="L245" i="1"/>
  <c r="L277" i="1"/>
  <c r="L284" i="1"/>
  <c r="L333" i="1"/>
  <c r="L370" i="1"/>
  <c r="L489" i="1"/>
  <c r="L506" i="1"/>
  <c r="L564" i="1"/>
  <c r="L588" i="1"/>
  <c r="L627" i="1"/>
  <c r="L651" i="1"/>
  <c r="L29" i="1"/>
  <c r="L45" i="1"/>
  <c r="L61" i="1"/>
  <c r="L70" i="1"/>
  <c r="L77" i="1"/>
  <c r="L86" i="1"/>
  <c r="L102" i="1"/>
  <c r="L109" i="1"/>
  <c r="L125" i="1"/>
  <c r="L141" i="1"/>
  <c r="L157" i="1"/>
  <c r="L173" i="1"/>
  <c r="L189" i="1"/>
  <c r="L205" i="1"/>
  <c r="L221" i="1"/>
  <c r="L237" i="1"/>
  <c r="L253" i="1"/>
  <c r="L269" i="1"/>
  <c r="L283" i="1"/>
  <c r="L306" i="1"/>
  <c r="L320" i="1"/>
  <c r="L327" i="1"/>
  <c r="L341" i="1"/>
  <c r="L348" i="1"/>
  <c r="L362" i="1"/>
  <c r="L392" i="1"/>
  <c r="L27" i="1"/>
  <c r="L43" i="1"/>
  <c r="L59" i="1"/>
  <c r="L75" i="1"/>
  <c r="L91" i="1"/>
  <c r="L107" i="1"/>
  <c r="L123" i="1"/>
  <c r="L139" i="1"/>
  <c r="L148" i="1"/>
  <c r="L164" i="1"/>
  <c r="L180" i="1"/>
  <c r="L196" i="1"/>
  <c r="L212" i="1"/>
  <c r="L228" i="1"/>
  <c r="L244" i="1"/>
  <c r="L260" i="1"/>
  <c r="L276" i="1"/>
  <c r="L297" i="1"/>
  <c r="L311" i="1"/>
  <c r="L325" i="1"/>
  <c r="L332" i="1"/>
  <c r="L346" i="1"/>
  <c r="L376" i="1"/>
  <c r="L390" i="1"/>
  <c r="L416" i="1"/>
  <c r="L488" i="1"/>
  <c r="L505" i="1"/>
  <c r="L522" i="1"/>
  <c r="L534" i="1"/>
  <c r="L544" i="1"/>
  <c r="L616" i="1"/>
  <c r="L633" i="1"/>
  <c r="L650" i="1"/>
  <c r="L662" i="1"/>
  <c r="L672" i="1"/>
  <c r="L744" i="1"/>
  <c r="L25" i="1"/>
  <c r="L34" i="1"/>
  <c r="L41" i="1"/>
  <c r="L50" i="1"/>
  <c r="L57" i="1"/>
  <c r="L66" i="1"/>
  <c r="L73" i="1"/>
  <c r="L82" i="1"/>
  <c r="L89" i="1"/>
  <c r="L98" i="1"/>
  <c r="L105" i="1"/>
  <c r="L114" i="1"/>
  <c r="L121" i="1"/>
  <c r="L130" i="1"/>
  <c r="L137" i="1"/>
  <c r="L146" i="1"/>
  <c r="L153" i="1"/>
  <c r="L162" i="1"/>
  <c r="L169" i="1"/>
  <c r="L178" i="1"/>
  <c r="L185" i="1"/>
  <c r="L194" i="1"/>
  <c r="L201" i="1"/>
  <c r="L210" i="1"/>
  <c r="L217" i="1"/>
  <c r="L226" i="1"/>
  <c r="L233" i="1"/>
  <c r="L242" i="1"/>
  <c r="L249" i="1"/>
  <c r="L258" i="1"/>
  <c r="L265" i="1"/>
  <c r="L274" i="1"/>
  <c r="L281" i="1"/>
  <c r="L288" i="1"/>
  <c r="L295" i="1"/>
  <c r="L302" i="1"/>
  <c r="L309" i="1"/>
  <c r="L316" i="1"/>
  <c r="L323" i="1"/>
  <c r="L330" i="1"/>
  <c r="L351" i="1"/>
  <c r="L360" i="1"/>
  <c r="L365" i="1"/>
  <c r="L374" i="1"/>
  <c r="L379" i="1"/>
  <c r="L388" i="1"/>
  <c r="L402" i="1"/>
  <c r="L409" i="1"/>
  <c r="L428" i="1"/>
  <c r="L440" i="1"/>
  <c r="L445" i="1"/>
  <c r="L450" i="1"/>
  <c r="L457" i="1"/>
  <c r="L467" i="1"/>
  <c r="L474" i="1"/>
  <c r="L479" i="1"/>
  <c r="L486" i="1"/>
  <c r="L491" i="1"/>
  <c r="L496" i="1"/>
  <c r="L532" i="1"/>
  <c r="L556" i="1"/>
  <c r="L568" i="1"/>
  <c r="L573" i="1"/>
  <c r="L578" i="1"/>
  <c r="L585" i="1"/>
  <c r="L595" i="1"/>
  <c r="L602" i="1"/>
  <c r="L607" i="1"/>
  <c r="L614" i="1"/>
  <c r="L619" i="1"/>
  <c r="L624" i="1"/>
  <c r="L660" i="1"/>
  <c r="L684" i="1"/>
  <c r="L696" i="1"/>
  <c r="L701" i="1"/>
  <c r="L706" i="1"/>
  <c r="L713" i="1"/>
  <c r="L723" i="1"/>
  <c r="L730" i="1"/>
  <c r="L735" i="1"/>
  <c r="L742" i="1"/>
  <c r="L747" i="1"/>
  <c r="L752" i="1"/>
  <c r="L786" i="1"/>
  <c r="L818" i="1"/>
  <c r="L850" i="1"/>
  <c r="L870" i="1"/>
  <c r="L875" i="1"/>
  <c r="L890" i="1"/>
  <c r="L895" i="1"/>
  <c r="L900" i="1"/>
  <c r="L920" i="1"/>
  <c r="L940" i="1"/>
  <c r="L963" i="1"/>
  <c r="L978" i="1"/>
  <c r="L998" i="1"/>
  <c r="L1003" i="1"/>
  <c r="L1018" i="1"/>
  <c r="L1023" i="1"/>
  <c r="L1028" i="1"/>
  <c r="L1048" i="1"/>
  <c r="L1068" i="1"/>
  <c r="L1091" i="1"/>
  <c r="L1106" i="1"/>
  <c r="L1126" i="1"/>
  <c r="L1131" i="1"/>
  <c r="L1146" i="1"/>
  <c r="L1151" i="1"/>
  <c r="L1156" i="1"/>
  <c r="L1176" i="1"/>
  <c r="L1196" i="1"/>
  <c r="L1219" i="1"/>
  <c r="L1234" i="1"/>
  <c r="L1254" i="1"/>
  <c r="L1259" i="1"/>
  <c r="L1274" i="1"/>
  <c r="L1279" i="1"/>
  <c r="L1284" i="1"/>
  <c r="L1304" i="1"/>
  <c r="L1324" i="1"/>
  <c r="L1347" i="1"/>
  <c r="L1362" i="1"/>
  <c r="L1382" i="1"/>
  <c r="L1387" i="1"/>
  <c r="L1402" i="1"/>
  <c r="L1407" i="1"/>
  <c r="L1412" i="1"/>
  <c r="L1432" i="1"/>
  <c r="L1452" i="1"/>
  <c r="L1475" i="1"/>
  <c r="L1490" i="1"/>
  <c r="L1510" i="1"/>
  <c r="L1515" i="1"/>
  <c r="L1530" i="1"/>
  <c r="L1535" i="1"/>
  <c r="L1543" i="1"/>
  <c r="L1563" i="1"/>
  <c r="L1573" i="1"/>
  <c r="L1604" i="1"/>
  <c r="L1614" i="1"/>
  <c r="L1619" i="1"/>
  <c r="L1629" i="1"/>
  <c r="L1655" i="1"/>
  <c r="L1663" i="1"/>
  <c r="L1681" i="1"/>
  <c r="L1735" i="1"/>
  <c r="L1753" i="1"/>
  <c r="L1777" i="1"/>
  <c r="L1842" i="1"/>
  <c r="L2104" i="1"/>
  <c r="L2112" i="1"/>
  <c r="L2205" i="1"/>
  <c r="L2210" i="1"/>
  <c r="L2242" i="1"/>
  <c r="L3" i="1"/>
  <c r="L5" i="1"/>
  <c r="L7" i="1"/>
  <c r="L9" i="1"/>
  <c r="L11" i="1"/>
  <c r="L13" i="1"/>
  <c r="L15" i="1"/>
  <c r="L17" i="1"/>
  <c r="L19" i="1"/>
  <c r="L21" i="1"/>
  <c r="L23" i="1"/>
  <c r="L55" i="1"/>
  <c r="L96" i="1"/>
  <c r="L128" i="1"/>
  <c r="L160" i="1"/>
  <c r="L199" i="1"/>
  <c r="L231" i="1"/>
  <c r="L263" i="1"/>
  <c r="L272" i="1"/>
  <c r="L314" i="1"/>
  <c r="L358" i="1"/>
  <c r="L393" i="1"/>
  <c r="L426" i="1"/>
  <c r="L448" i="1"/>
  <c r="L537" i="1"/>
  <c r="L571" i="1"/>
  <c r="L653" i="1"/>
  <c r="L658" i="1"/>
  <c r="L694" i="1"/>
  <c r="L776" i="1"/>
  <c r="L845" i="1"/>
  <c r="L923" i="1"/>
  <c r="L1046" i="1"/>
  <c r="L1154" i="1"/>
  <c r="L1194" i="1"/>
  <c r="L1307" i="1"/>
  <c r="L1430" i="1"/>
  <c r="L1455" i="1"/>
  <c r="L1460" i="1"/>
  <c r="L1480" i="1"/>
  <c r="L1500" i="1"/>
  <c r="L1599" i="1"/>
  <c r="L1609" i="1"/>
  <c r="L1874" i="1"/>
  <c r="L1924" i="1"/>
  <c r="L2390" i="1"/>
  <c r="L3323" i="1"/>
  <c r="L62" i="1"/>
  <c r="L94" i="1"/>
  <c r="L126" i="1"/>
  <c r="L165" i="1"/>
  <c r="L197" i="1"/>
  <c r="L229" i="1"/>
  <c r="L270" i="1"/>
  <c r="L319" i="1"/>
  <c r="L347" i="1"/>
  <c r="L391" i="1"/>
  <c r="L472" i="1"/>
  <c r="L600" i="1"/>
  <c r="L639" i="1"/>
  <c r="L692" i="1"/>
  <c r="L716" i="1"/>
  <c r="L728" i="1"/>
  <c r="L733" i="1"/>
  <c r="L738" i="1"/>
  <c r="L745" i="1"/>
  <c r="L755" i="1"/>
  <c r="L762" i="1"/>
  <c r="L767" i="1"/>
  <c r="L774" i="1"/>
  <c r="L779" i="1"/>
  <c r="L796" i="1"/>
  <c r="L806" i="1"/>
  <c r="L811" i="1"/>
  <c r="L828" i="1"/>
  <c r="L838" i="1"/>
  <c r="L843" i="1"/>
  <c r="L858" i="1"/>
  <c r="L863" i="1"/>
  <c r="L868" i="1"/>
  <c r="L888" i="1"/>
  <c r="L908" i="1"/>
  <c r="L931" i="1"/>
  <c r="L946" i="1"/>
  <c r="L966" i="1"/>
  <c r="L971" i="1"/>
  <c r="L986" i="1"/>
  <c r="L991" i="1"/>
  <c r="L996" i="1"/>
  <c r="L1016" i="1"/>
  <c r="L1036" i="1"/>
  <c r="L1059" i="1"/>
  <c r="L1074" i="1"/>
  <c r="L1094" i="1"/>
  <c r="L1099" i="1"/>
  <c r="L1114" i="1"/>
  <c r="L1119" i="1"/>
  <c r="L1124" i="1"/>
  <c r="L1144" i="1"/>
  <c r="L1164" i="1"/>
  <c r="L1187" i="1"/>
  <c r="L1202" i="1"/>
  <c r="L1222" i="1"/>
  <c r="L1227" i="1"/>
  <c r="L1242" i="1"/>
  <c r="L1247" i="1"/>
  <c r="L1252" i="1"/>
  <c r="L1272" i="1"/>
  <c r="L1292" i="1"/>
  <c r="L1315" i="1"/>
  <c r="L1330" i="1"/>
  <c r="L1350" i="1"/>
  <c r="L1355" i="1"/>
  <c r="L1370" i="1"/>
  <c r="L1375" i="1"/>
  <c r="L1380" i="1"/>
  <c r="L1400" i="1"/>
  <c r="L1420" i="1"/>
  <c r="L1443" i="1"/>
  <c r="L1458" i="1"/>
  <c r="L1478" i="1"/>
  <c r="L1483" i="1"/>
  <c r="L1498" i="1"/>
  <c r="L1503" i="1"/>
  <c r="L1508" i="1"/>
  <c r="L1528" i="1"/>
  <c r="L1551" i="1"/>
  <c r="L1561" i="1"/>
  <c r="L1607" i="1"/>
  <c r="L1617" i="1"/>
  <c r="L1648" i="1"/>
  <c r="L1692" i="1"/>
  <c r="L1801" i="1"/>
  <c r="L2054" i="1"/>
  <c r="L2187" i="1"/>
  <c r="L2372" i="1"/>
  <c r="L2388" i="1"/>
  <c r="L35" i="1"/>
  <c r="L51" i="1"/>
  <c r="L60" i="1"/>
  <c r="L67" i="1"/>
  <c r="L76" i="1"/>
  <c r="L83" i="1"/>
  <c r="L92" i="1"/>
  <c r="L99" i="1"/>
  <c r="L108" i="1"/>
  <c r="L115" i="1"/>
  <c r="L124" i="1"/>
  <c r="L131" i="1"/>
  <c r="L140" i="1"/>
  <c r="L147" i="1"/>
  <c r="L163" i="1"/>
  <c r="L172" i="1"/>
  <c r="L179" i="1"/>
  <c r="L195" i="1"/>
  <c r="L211" i="1"/>
  <c r="L220" i="1"/>
  <c r="L227" i="1"/>
  <c r="L243" i="1"/>
  <c r="L252" i="1"/>
  <c r="L259" i="1"/>
  <c r="L268" i="1"/>
  <c r="L275" i="1"/>
  <c r="L282" i="1"/>
  <c r="L303" i="1"/>
  <c r="L312" i="1"/>
  <c r="L317" i="1"/>
  <c r="L331" i="1"/>
  <c r="L340" i="1"/>
  <c r="L361" i="1"/>
  <c r="L368" i="1"/>
  <c r="L375" i="1"/>
  <c r="L389" i="1"/>
  <c r="L396" i="1"/>
  <c r="L403" i="1"/>
  <c r="L410" i="1"/>
  <c r="L424" i="1"/>
  <c r="L429" i="1"/>
  <c r="L441" i="1"/>
  <c r="L451" i="1"/>
  <c r="L458" i="1"/>
  <c r="L463" i="1"/>
  <c r="L470" i="1"/>
  <c r="L475" i="1"/>
  <c r="L480" i="1"/>
  <c r="L516" i="1"/>
  <c r="L540" i="1"/>
  <c r="L552" i="1"/>
  <c r="L557" i="1"/>
  <c r="L562" i="1"/>
  <c r="L569" i="1"/>
  <c r="L579" i="1"/>
  <c r="L586" i="1"/>
  <c r="L591" i="1"/>
  <c r="L598" i="1"/>
  <c r="L603" i="1"/>
  <c r="L608" i="1"/>
  <c r="L644" i="1"/>
  <c r="L668" i="1"/>
  <c r="L680" i="1"/>
  <c r="L685" i="1"/>
  <c r="L690" i="1"/>
  <c r="L697" i="1"/>
  <c r="L707" i="1"/>
  <c r="L714" i="1"/>
  <c r="L719" i="1"/>
  <c r="L726" i="1"/>
  <c r="L731" i="1"/>
  <c r="L736" i="1"/>
  <c r="L772" i="1"/>
  <c r="L787" i="1"/>
  <c r="L794" i="1"/>
  <c r="L799" i="1"/>
  <c r="L804" i="1"/>
  <c r="L819" i="1"/>
  <c r="L826" i="1"/>
  <c r="L831" i="1"/>
  <c r="L836" i="1"/>
  <c r="L851" i="1"/>
  <c r="L866" i="1"/>
  <c r="L886" i="1"/>
  <c r="L891" i="1"/>
  <c r="L906" i="1"/>
  <c r="L911" i="1"/>
  <c r="L916" i="1"/>
  <c r="L936" i="1"/>
  <c r="L956" i="1"/>
  <c r="L979" i="1"/>
  <c r="L994" i="1"/>
  <c r="L1014" i="1"/>
  <c r="L1019" i="1"/>
  <c r="L1034" i="1"/>
  <c r="L1039" i="1"/>
  <c r="L1044" i="1"/>
  <c r="L1064" i="1"/>
  <c r="L1084" i="1"/>
  <c r="L1107" i="1"/>
  <c r="L1122" i="1"/>
  <c r="L1142" i="1"/>
  <c r="L1147" i="1"/>
  <c r="L1162" i="1"/>
  <c r="L1167" i="1"/>
  <c r="L1172" i="1"/>
  <c r="L1192" i="1"/>
  <c r="L1212" i="1"/>
  <c r="L1235" i="1"/>
  <c r="L1250" i="1"/>
  <c r="L1270" i="1"/>
  <c r="L1275" i="1"/>
  <c r="L1290" i="1"/>
  <c r="L1295" i="1"/>
  <c r="L1300" i="1"/>
  <c r="L1320" i="1"/>
  <c r="L1340" i="1"/>
  <c r="L1363" i="1"/>
  <c r="L1378" i="1"/>
  <c r="L1398" i="1"/>
  <c r="L1403" i="1"/>
  <c r="L1418" i="1"/>
  <c r="L1423" i="1"/>
  <c r="L1428" i="1"/>
  <c r="L1448" i="1"/>
  <c r="L1468" i="1"/>
  <c r="L1491" i="1"/>
  <c r="L1506" i="1"/>
  <c r="L1526" i="1"/>
  <c r="L1531" i="1"/>
  <c r="L1544" i="1"/>
  <c r="L1554" i="1"/>
  <c r="L1559" i="1"/>
  <c r="L1564" i="1"/>
  <c r="L1597" i="1"/>
  <c r="L1643" i="1"/>
  <c r="L1651" i="1"/>
  <c r="L1669" i="1"/>
  <c r="L1687" i="1"/>
  <c r="L1710" i="1"/>
  <c r="L1731" i="1"/>
  <c r="L1744" i="1"/>
  <c r="L1749" i="1"/>
  <c r="L1788" i="1"/>
  <c r="L2020" i="1"/>
  <c r="L2036" i="1"/>
  <c r="L2137" i="1"/>
  <c r="L2166" i="1"/>
  <c r="L2333" i="1"/>
  <c r="L2338" i="1"/>
  <c r="L64" i="1"/>
  <c r="L119" i="1"/>
  <c r="L176" i="1"/>
  <c r="L224" i="1"/>
  <c r="L279" i="1"/>
  <c r="L344" i="1"/>
  <c r="L400" i="1"/>
  <c r="L431" i="1"/>
  <c r="L547" i="1"/>
  <c r="L612" i="1"/>
  <c r="L636" i="1"/>
  <c r="L687" i="1"/>
  <c r="L808" i="1"/>
  <c r="L943" i="1"/>
  <c r="L968" i="1"/>
  <c r="L1139" i="1"/>
  <c r="L1199" i="1"/>
  <c r="L1204" i="1"/>
  <c r="L1224" i="1"/>
  <c r="L1244" i="1"/>
  <c r="L1395" i="1"/>
  <c r="L1538" i="1"/>
  <c r="L1751" i="1"/>
  <c r="L1832" i="1"/>
  <c r="L30" i="1"/>
  <c r="L85" i="1"/>
  <c r="L133" i="1"/>
  <c r="L190" i="1"/>
  <c r="L238" i="1"/>
  <c r="L298" i="1"/>
  <c r="L356" i="1"/>
  <c r="L436" i="1"/>
  <c r="L460" i="1"/>
  <c r="L511" i="1"/>
  <c r="L518" i="1"/>
  <c r="L605" i="1"/>
  <c r="L610" i="1"/>
  <c r="L656" i="1"/>
  <c r="L26" i="1"/>
  <c r="L33" i="1"/>
  <c r="L42" i="1"/>
  <c r="L49" i="1"/>
  <c r="L58" i="1"/>
  <c r="L65" i="1"/>
  <c r="L74" i="1"/>
  <c r="L81" i="1"/>
  <c r="L90" i="1"/>
  <c r="L97" i="1"/>
  <c r="L106" i="1"/>
  <c r="L113" i="1"/>
  <c r="L122" i="1"/>
  <c r="L129" i="1"/>
  <c r="L138" i="1"/>
  <c r="L145" i="1"/>
  <c r="L154" i="1"/>
  <c r="L161" i="1"/>
  <c r="L170" i="1"/>
  <c r="L177" i="1"/>
  <c r="L186" i="1"/>
  <c r="L193" i="1"/>
  <c r="L202" i="1"/>
  <c r="L209" i="1"/>
  <c r="L218" i="1"/>
  <c r="L225" i="1"/>
  <c r="L234" i="1"/>
  <c r="L241" i="1"/>
  <c r="L250" i="1"/>
  <c r="L257" i="1"/>
  <c r="L266" i="1"/>
  <c r="L273" i="1"/>
  <c r="L287" i="1"/>
  <c r="L296" i="1"/>
  <c r="L301" i="1"/>
  <c r="L310" i="1"/>
  <c r="L315" i="1"/>
  <c r="L324" i="1"/>
  <c r="L338" i="1"/>
  <c r="L345" i="1"/>
  <c r="L352" i="1"/>
  <c r="L359" i="1"/>
  <c r="L366" i="1"/>
  <c r="L373" i="1"/>
  <c r="L380" i="1"/>
  <c r="L387" i="1"/>
  <c r="L394" i="1"/>
  <c r="L415" i="1"/>
  <c r="L422" i="1"/>
  <c r="L427" i="1"/>
  <c r="L432" i="1"/>
  <c r="L468" i="1"/>
  <c r="L492" i="1"/>
  <c r="L504" i="1"/>
  <c r="L509" i="1"/>
  <c r="L514" i="1"/>
  <c r="L521" i="1"/>
  <c r="L531" i="1"/>
  <c r="L538" i="1"/>
  <c r="L543" i="1"/>
  <c r="L550" i="1"/>
  <c r="L555" i="1"/>
  <c r="L560" i="1"/>
  <c r="L596" i="1"/>
  <c r="L620" i="1"/>
  <c r="L632" i="1"/>
  <c r="L637" i="1"/>
  <c r="L642" i="1"/>
  <c r="L649" i="1"/>
  <c r="L659" i="1"/>
  <c r="L666" i="1"/>
  <c r="L671" i="1"/>
  <c r="L678" i="1"/>
  <c r="L683" i="1"/>
  <c r="L688" i="1"/>
  <c r="L724" i="1"/>
  <c r="L748" i="1"/>
  <c r="L760" i="1"/>
  <c r="L765" i="1"/>
  <c r="L770" i="1"/>
  <c r="L777" i="1"/>
  <c r="L802" i="1"/>
  <c r="L834" i="1"/>
  <c r="L856" i="1"/>
  <c r="L876" i="1"/>
  <c r="L899" i="1"/>
  <c r="L914" i="1"/>
  <c r="L934" i="1"/>
  <c r="L939" i="1"/>
  <c r="L954" i="1"/>
  <c r="L959" i="1"/>
  <c r="L964" i="1"/>
  <c r="L984" i="1"/>
  <c r="L1004" i="1"/>
  <c r="L1027" i="1"/>
  <c r="L1042" i="1"/>
  <c r="L1062" i="1"/>
  <c r="L1067" i="1"/>
  <c r="L1082" i="1"/>
  <c r="L1087" i="1"/>
  <c r="L1092" i="1"/>
  <c r="L1112" i="1"/>
  <c r="L1132" i="1"/>
  <c r="L1155" i="1"/>
  <c r="L1170" i="1"/>
  <c r="L1190" i="1"/>
  <c r="L1195" i="1"/>
  <c r="L1210" i="1"/>
  <c r="L1215" i="1"/>
  <c r="L1220" i="1"/>
  <c r="L1240" i="1"/>
  <c r="L1260" i="1"/>
  <c r="L1283" i="1"/>
  <c r="L1298" i="1"/>
  <c r="L1318" i="1"/>
  <c r="L1323" i="1"/>
  <c r="L1338" i="1"/>
  <c r="L1343" i="1"/>
  <c r="L1348" i="1"/>
  <c r="L1368" i="1"/>
  <c r="L1388" i="1"/>
  <c r="L1411" i="1"/>
  <c r="L1426" i="1"/>
  <c r="L1446" i="1"/>
  <c r="L1451" i="1"/>
  <c r="L1466" i="1"/>
  <c r="L1471" i="1"/>
  <c r="L1476" i="1"/>
  <c r="L1496" i="1"/>
  <c r="L1516" i="1"/>
  <c r="L1549" i="1"/>
  <c r="L1582" i="1"/>
  <c r="L1587" i="1"/>
  <c r="L1605" i="1"/>
  <c r="L1628" i="1"/>
  <c r="L1646" i="1"/>
  <c r="L1672" i="1"/>
  <c r="L1680" i="1"/>
  <c r="L1685" i="1"/>
  <c r="L1705" i="1"/>
  <c r="L1786" i="1"/>
  <c r="L1965" i="1"/>
  <c r="L32" i="1"/>
  <c r="L87" i="1"/>
  <c r="L144" i="1"/>
  <c r="L192" i="1"/>
  <c r="L247" i="1"/>
  <c r="L293" i="1"/>
  <c r="L300" i="1"/>
  <c r="L363" i="1"/>
  <c r="L419" i="1"/>
  <c r="L484" i="1"/>
  <c r="L508" i="1"/>
  <c r="L559" i="1"/>
  <c r="L665" i="1"/>
  <c r="L704" i="1"/>
  <c r="L840" i="1"/>
  <c r="L860" i="1"/>
  <c r="L938" i="1"/>
  <c r="L948" i="1"/>
  <c r="L988" i="1"/>
  <c r="L1071" i="1"/>
  <c r="L1076" i="1"/>
  <c r="L1096" i="1"/>
  <c r="L1116" i="1"/>
  <c r="L1267" i="1"/>
  <c r="L1410" i="1"/>
  <c r="L1523" i="1"/>
  <c r="L1653" i="1"/>
  <c r="L46" i="1"/>
  <c r="L101" i="1"/>
  <c r="L158" i="1"/>
  <c r="L206" i="1"/>
  <c r="L261" i="1"/>
  <c r="L328" i="1"/>
  <c r="L384" i="1"/>
  <c r="L477" i="1"/>
  <c r="L482" i="1"/>
  <c r="L528" i="1"/>
  <c r="L634" i="1"/>
  <c r="L5011" i="1"/>
  <c r="L4995" i="1"/>
  <c r="L4979" i="1"/>
  <c r="L4963" i="1"/>
  <c r="L4947" i="1"/>
  <c r="L4931" i="1"/>
  <c r="L4915" i="1"/>
  <c r="L4899" i="1"/>
  <c r="L4883" i="1"/>
  <c r="L4867" i="1"/>
  <c r="L4851" i="1"/>
  <c r="L4835" i="1"/>
  <c r="L4819" i="1"/>
  <c r="L4803" i="1"/>
  <c r="L4787" i="1"/>
  <c r="L4771" i="1"/>
  <c r="L4755" i="1"/>
  <c r="L4739" i="1"/>
  <c r="L4723" i="1"/>
  <c r="L4707" i="1"/>
  <c r="L4691" i="1"/>
  <c r="L4675" i="1"/>
  <c r="L4659" i="1"/>
  <c r="L4643" i="1"/>
  <c r="L4627" i="1"/>
  <c r="L4611" i="1"/>
  <c r="L4595" i="1"/>
  <c r="L4579" i="1"/>
  <c r="L4563" i="1"/>
  <c r="L4547" i="1"/>
  <c r="L4531" i="1"/>
  <c r="L4515" i="1"/>
  <c r="L4499" i="1"/>
  <c r="L4483" i="1"/>
  <c r="L4467" i="1"/>
  <c r="L4451" i="1"/>
  <c r="L4435" i="1"/>
  <c r="L5113" i="1"/>
  <c r="L4633" i="1"/>
  <c r="L4617" i="1"/>
  <c r="L4432" i="1"/>
  <c r="L4430" i="1"/>
  <c r="L4428" i="1"/>
  <c r="L4426" i="1"/>
  <c r="L4424" i="1"/>
  <c r="L4422" i="1"/>
  <c r="L4420" i="1"/>
  <c r="L4418" i="1"/>
  <c r="L4416" i="1"/>
  <c r="L4414" i="1"/>
  <c r="L4412" i="1"/>
  <c r="L4410" i="1"/>
  <c r="L4408" i="1"/>
  <c r="L4406" i="1"/>
  <c r="L4404" i="1"/>
  <c r="L4402" i="1"/>
  <c r="L4400" i="1"/>
  <c r="L4398" i="1"/>
  <c r="L4396" i="1"/>
  <c r="L4394" i="1"/>
  <c r="L4392" i="1"/>
  <c r="L4390" i="1"/>
  <c r="L4388" i="1"/>
  <c r="L4386" i="1"/>
  <c r="L4384" i="1"/>
  <c r="L4382" i="1"/>
  <c r="L4380" i="1"/>
  <c r="L4378" i="1"/>
  <c r="L4376" i="1"/>
  <c r="L4374" i="1"/>
  <c r="L4372" i="1"/>
  <c r="L4370" i="1"/>
  <c r="L4368" i="1"/>
  <c r="L4366" i="1"/>
  <c r="L4364" i="1"/>
  <c r="L4362" i="1"/>
  <c r="L4360" i="1"/>
  <c r="L4358" i="1"/>
  <c r="L4356" i="1"/>
  <c r="L4354" i="1"/>
  <c r="L4352" i="1"/>
  <c r="L4350" i="1"/>
  <c r="L4348" i="1"/>
  <c r="L4346" i="1"/>
  <c r="L4344" i="1"/>
  <c r="L4342" i="1"/>
  <c r="L4340" i="1"/>
  <c r="L4338" i="1"/>
  <c r="L4336" i="1"/>
  <c r="L4334" i="1"/>
  <c r="L4332" i="1"/>
  <c r="L4330" i="1"/>
  <c r="L4328" i="1"/>
  <c r="L4326" i="1"/>
  <c r="L4324" i="1"/>
  <c r="L4322" i="1"/>
  <c r="L4320" i="1"/>
  <c r="L5097" i="1"/>
  <c r="L5081" i="1"/>
  <c r="L5065" i="1"/>
  <c r="L5049" i="1"/>
  <c r="L5033" i="1"/>
  <c r="L5017" i="1"/>
  <c r="L5001" i="1"/>
  <c r="L4985" i="1"/>
  <c r="L4969" i="1"/>
  <c r="L4953" i="1"/>
  <c r="L4937" i="1"/>
  <c r="L4921" i="1"/>
  <c r="L4905" i="1"/>
  <c r="L4889" i="1"/>
  <c r="L4873" i="1"/>
  <c r="L4857" i="1"/>
  <c r="L4841" i="1"/>
  <c r="L4825" i="1"/>
  <c r="L4809" i="1"/>
  <c r="L4793" i="1"/>
  <c r="L4777" i="1"/>
  <c r="L4761" i="1"/>
  <c r="L4745" i="1"/>
  <c r="L4729" i="1"/>
  <c r="L4713" i="1"/>
  <c r="L4697" i="1"/>
  <c r="L4681" i="1"/>
  <c r="L4665" i="1"/>
  <c r="L4649" i="1"/>
  <c r="L4601" i="1"/>
  <c r="L4585" i="1"/>
  <c r="L4569" i="1"/>
  <c r="L4553" i="1"/>
  <c r="L4537" i="1"/>
  <c r="L4521" i="1"/>
  <c r="L4505" i="1"/>
  <c r="L4489" i="1"/>
  <c r="L4473" i="1"/>
  <c r="L4457" i="1"/>
  <c r="L4441" i="1"/>
  <c r="L4993" i="1"/>
  <c r="L4865" i="1"/>
  <c r="L4737" i="1"/>
  <c r="L4609" i="1"/>
  <c r="L4481" i="1"/>
  <c r="L4431" i="1"/>
  <c r="L4415" i="1"/>
  <c r="L4399" i="1"/>
  <c r="L4383" i="1"/>
  <c r="L4367" i="1"/>
  <c r="L4351" i="1"/>
  <c r="L4303" i="1"/>
  <c r="L4287" i="1"/>
  <c r="L4271" i="1"/>
  <c r="L4255" i="1"/>
  <c r="L4239" i="1"/>
  <c r="L4223" i="1"/>
  <c r="L4207" i="1"/>
  <c r="L4191" i="1"/>
  <c r="L4175" i="1"/>
  <c r="L4159" i="1"/>
  <c r="L4143" i="1"/>
  <c r="L4111" i="1"/>
  <c r="L4095" i="1"/>
  <c r="L4079" i="1"/>
  <c r="L4063" i="1"/>
  <c r="L4047" i="1"/>
  <c r="L4031" i="1"/>
  <c r="L4015" i="1"/>
  <c r="L5073" i="1"/>
  <c r="L4945" i="1"/>
  <c r="L4817" i="1"/>
  <c r="L4689" i="1"/>
  <c r="L4561" i="1"/>
  <c r="L4433" i="1"/>
  <c r="L4417" i="1"/>
  <c r="L4401" i="1"/>
  <c r="L4385" i="1"/>
  <c r="L4369" i="1"/>
  <c r="L4353" i="1"/>
  <c r="L4337" i="1"/>
  <c r="L5025" i="1"/>
  <c r="L4897" i="1"/>
  <c r="L4769" i="1"/>
  <c r="L4641" i="1"/>
  <c r="L4513" i="1"/>
  <c r="L4419" i="1"/>
  <c r="L4403" i="1"/>
  <c r="L4387" i="1"/>
  <c r="L4371" i="1"/>
  <c r="L4355" i="1"/>
  <c r="L4339" i="1"/>
  <c r="L5057" i="1"/>
  <c r="L4929" i="1"/>
  <c r="L4801" i="1"/>
  <c r="L4673" i="1"/>
  <c r="L4545" i="1"/>
  <c r="L4423" i="1"/>
  <c r="L4407" i="1"/>
  <c r="L4391" i="1"/>
  <c r="L4375" i="1"/>
  <c r="L4359" i="1"/>
  <c r="L4343" i="1"/>
  <c r="L5041" i="1"/>
  <c r="L5005" i="1"/>
  <c r="L4961" i="1"/>
  <c r="L4785" i="1"/>
  <c r="L4749" i="1"/>
  <c r="L4705" i="1"/>
  <c r="L4529" i="1"/>
  <c r="L4493" i="1"/>
  <c r="L4449" i="1"/>
  <c r="L4409" i="1"/>
  <c r="L4377" i="1"/>
  <c r="L4345" i="1"/>
  <c r="L4313" i="1"/>
  <c r="L4281" i="1"/>
  <c r="L4249" i="1"/>
  <c r="L4217" i="1"/>
  <c r="L4185" i="1"/>
  <c r="L4153" i="1"/>
  <c r="L4121" i="1"/>
  <c r="L4089" i="1"/>
  <c r="L4057" i="1"/>
  <c r="L4025" i="1"/>
  <c r="L4001" i="1"/>
  <c r="L3985" i="1"/>
  <c r="L3969" i="1"/>
  <c r="L3953" i="1"/>
  <c r="L3937" i="1"/>
  <c r="L3921" i="1"/>
  <c r="L3905" i="1"/>
  <c r="L3889" i="1"/>
  <c r="L3873" i="1"/>
  <c r="L3857" i="1"/>
  <c r="L3841" i="1"/>
  <c r="L3825" i="1"/>
  <c r="L3809" i="1"/>
  <c r="L3793" i="1"/>
  <c r="L3777" i="1"/>
  <c r="L3761" i="1"/>
  <c r="L3745" i="1"/>
  <c r="L3729" i="1"/>
  <c r="L3713" i="1"/>
  <c r="L3697" i="1"/>
  <c r="L3681" i="1"/>
  <c r="L3665" i="1"/>
  <c r="L3649" i="1"/>
  <c r="L3633" i="1"/>
  <c r="L3617" i="1"/>
  <c r="L3601" i="1"/>
  <c r="L3585" i="1"/>
  <c r="L3569" i="1"/>
  <c r="L3553" i="1"/>
  <c r="L3537" i="1"/>
  <c r="L3521" i="1"/>
  <c r="L3505" i="1"/>
  <c r="L4927" i="1"/>
  <c r="L4671" i="1"/>
  <c r="L4421" i="1"/>
  <c r="L4411" i="1"/>
  <c r="L4389" i="1"/>
  <c r="L4379" i="1"/>
  <c r="L4357" i="1"/>
  <c r="L4347" i="1"/>
  <c r="L4325" i="1"/>
  <c r="L4293" i="1"/>
  <c r="L4261" i="1"/>
  <c r="L4229" i="1"/>
  <c r="L4197" i="1"/>
  <c r="L4165" i="1"/>
  <c r="L4133" i="1"/>
  <c r="L4101" i="1"/>
  <c r="L4069" i="1"/>
  <c r="L4037" i="1"/>
  <c r="L3927" i="1"/>
  <c r="L3911" i="1"/>
  <c r="L3863" i="1"/>
  <c r="L3847" i="1"/>
  <c r="L3783" i="1"/>
  <c r="L3719" i="1"/>
  <c r="L3655" i="1"/>
  <c r="L3591" i="1"/>
  <c r="L3575" i="1"/>
  <c r="L3527" i="1"/>
  <c r="L5069" i="1"/>
  <c r="L4813" i="1"/>
  <c r="L4557" i="1"/>
  <c r="L4413" i="1"/>
  <c r="L4381" i="1"/>
  <c r="L4349" i="1"/>
  <c r="L4317" i="1"/>
  <c r="L4285" i="1"/>
  <c r="L4253" i="1"/>
  <c r="L4221" i="1"/>
  <c r="L4189" i="1"/>
  <c r="L4157" i="1"/>
  <c r="L4125" i="1"/>
  <c r="L4093" i="1"/>
  <c r="L4061" i="1"/>
  <c r="L4029" i="1"/>
  <c r="L3959" i="1"/>
  <c r="L3943" i="1"/>
  <c r="L3895" i="1"/>
  <c r="L3879" i="1"/>
  <c r="L3815" i="1"/>
  <c r="L3751" i="1"/>
  <c r="L3687" i="1"/>
  <c r="L3623" i="1"/>
  <c r="L3607" i="1"/>
  <c r="L3559" i="1"/>
  <c r="L3543" i="1"/>
  <c r="L5105" i="1"/>
  <c r="L5087" i="1"/>
  <c r="L5009" i="1"/>
  <c r="L4991" i="1"/>
  <c r="L4911" i="1"/>
  <c r="L4849" i="1"/>
  <c r="L4831" i="1"/>
  <c r="L4753" i="1"/>
  <c r="L4735" i="1"/>
  <c r="L4655" i="1"/>
  <c r="L4593" i="1"/>
  <c r="L4575" i="1"/>
  <c r="L4497" i="1"/>
  <c r="L4479" i="1"/>
  <c r="L4007" i="1"/>
  <c r="L3991" i="1"/>
  <c r="L3975" i="1"/>
  <c r="L3831" i="1"/>
  <c r="L3799" i="1"/>
  <c r="L3767" i="1"/>
  <c r="L3735" i="1"/>
  <c r="L3703" i="1"/>
  <c r="L3671" i="1"/>
  <c r="L3639" i="1"/>
  <c r="L5089" i="1"/>
  <c r="L4913" i="1"/>
  <c r="L4877" i="1"/>
  <c r="L4833" i="1"/>
  <c r="L4657" i="1"/>
  <c r="L4621" i="1"/>
  <c r="L4577" i="1"/>
  <c r="L4425" i="1"/>
  <c r="L4393" i="1"/>
  <c r="L4361" i="1"/>
  <c r="L4863" i="1"/>
  <c r="L4465" i="1"/>
  <c r="L4405" i="1"/>
  <c r="L4395" i="1"/>
  <c r="L4237" i="1"/>
  <c r="L4149" i="1"/>
  <c r="L4139" i="1"/>
  <c r="L3997" i="1"/>
  <c r="L3947" i="1"/>
  <c r="L3919" i="1"/>
  <c r="L3869" i="1"/>
  <c r="L3819" i="1"/>
  <c r="L3791" i="1"/>
  <c r="L3741" i="1"/>
  <c r="L3691" i="1"/>
  <c r="L3663" i="1"/>
  <c r="L3613" i="1"/>
  <c r="L3563" i="1"/>
  <c r="L3535" i="1"/>
  <c r="L3491" i="1"/>
  <c r="L3475" i="1"/>
  <c r="L3459" i="1"/>
  <c r="L3443" i="1"/>
  <c r="L5055" i="1"/>
  <c r="L4881" i="1"/>
  <c r="L4607" i="1"/>
  <c r="L4397" i="1"/>
  <c r="L4309" i="1"/>
  <c r="L4299" i="1"/>
  <c r="L4141" i="1"/>
  <c r="L4053" i="1"/>
  <c r="L4043" i="1"/>
  <c r="L3999" i="1"/>
  <c r="L3949" i="1"/>
  <c r="L3899" i="1"/>
  <c r="L3871" i="1"/>
  <c r="L3821" i="1"/>
  <c r="L3771" i="1"/>
  <c r="L3743" i="1"/>
  <c r="L3693" i="1"/>
  <c r="L3643" i="1"/>
  <c r="L3615" i="1"/>
  <c r="L3565" i="1"/>
  <c r="L3515" i="1"/>
  <c r="L3493" i="1"/>
  <c r="L3477" i="1"/>
  <c r="L3461" i="1"/>
  <c r="L3445" i="1"/>
  <c r="L3429" i="1"/>
  <c r="L5039" i="1"/>
  <c r="L4799" i="1"/>
  <c r="L4625" i="1"/>
  <c r="L4301" i="1"/>
  <c r="L4213" i="1"/>
  <c r="L4045" i="1"/>
  <c r="L3951" i="1"/>
  <c r="L3823" i="1"/>
  <c r="L3695" i="1"/>
  <c r="L3567" i="1"/>
  <c r="L3495" i="1"/>
  <c r="L3479" i="1"/>
  <c r="L4365" i="1"/>
  <c r="L4021" i="1"/>
  <c r="L3983" i="1"/>
  <c r="L3855" i="1"/>
  <c r="L3727" i="1"/>
  <c r="L3599" i="1"/>
  <c r="L3483" i="1"/>
  <c r="L4783" i="1"/>
  <c r="L4543" i="1"/>
  <c r="L4373" i="1"/>
  <c r="L4363" i="1"/>
  <c r="L4205" i="1"/>
  <c r="L4117" i="1"/>
  <c r="L3903" i="1"/>
  <c r="L3775" i="1"/>
  <c r="L3647" i="1"/>
  <c r="L3519" i="1"/>
  <c r="L3497" i="1"/>
  <c r="L3481" i="1"/>
  <c r="L4941" i="1"/>
  <c r="L4527" i="1"/>
  <c r="L4277" i="1"/>
  <c r="L4109" i="1"/>
  <c r="L3499" i="1"/>
  <c r="L4977" i="1"/>
  <c r="L4703" i="1"/>
  <c r="L4429" i="1"/>
  <c r="L4341" i="1"/>
  <c r="L4173" i="1"/>
  <c r="L4085" i="1"/>
  <c r="L3887" i="1"/>
  <c r="L3759" i="1"/>
  <c r="L3631" i="1"/>
  <c r="L3503" i="1"/>
  <c r="L3487" i="1"/>
  <c r="L4861" i="1"/>
  <c r="L4721" i="1"/>
  <c r="L4447" i="1"/>
  <c r="L4333" i="1"/>
  <c r="L4245" i="1"/>
  <c r="L4235" i="1"/>
  <c r="L4077" i="1"/>
  <c r="L3995" i="1"/>
  <c r="L3967" i="1"/>
  <c r="L3917" i="1"/>
  <c r="L4685" i="1"/>
  <c r="L3885" i="1"/>
  <c r="L3583" i="1"/>
  <c r="L3453" i="1"/>
  <c r="L3425" i="1"/>
  <c r="L4959" i="1"/>
  <c r="L3935" i="1"/>
  <c r="L3835" i="1"/>
  <c r="L3533" i="1"/>
  <c r="L3473" i="1"/>
  <c r="L3427" i="1"/>
  <c r="L3411" i="1"/>
  <c r="L3395" i="1"/>
  <c r="L3379" i="1"/>
  <c r="L3363" i="1"/>
  <c r="L3347" i="1"/>
  <c r="L3331" i="1"/>
  <c r="L3315" i="1"/>
  <c r="L3299" i="1"/>
  <c r="L3283" i="1"/>
  <c r="L3267" i="1"/>
  <c r="L3251" i="1"/>
  <c r="L3235" i="1"/>
  <c r="L3219" i="1"/>
  <c r="L3203" i="1"/>
  <c r="L3187" i="1"/>
  <c r="L3171" i="1"/>
  <c r="L3155" i="1"/>
  <c r="L3139" i="1"/>
  <c r="L3123" i="1"/>
  <c r="L3107" i="1"/>
  <c r="L3091" i="1"/>
  <c r="L3075" i="1"/>
  <c r="L3059" i="1"/>
  <c r="L3043" i="1"/>
  <c r="L3027" i="1"/>
  <c r="L3011" i="1"/>
  <c r="L2995" i="1"/>
  <c r="L2979" i="1"/>
  <c r="L2963" i="1"/>
  <c r="L2947" i="1"/>
  <c r="L4269" i="1"/>
  <c r="L4171" i="1"/>
  <c r="L3711" i="1"/>
  <c r="L3551" i="1"/>
  <c r="L3501" i="1"/>
  <c r="L3437" i="1"/>
  <c r="L4181" i="1"/>
  <c r="L3661" i="1"/>
  <c r="L3611" i="1"/>
  <c r="L3457" i="1"/>
  <c r="L4427" i="1"/>
  <c r="L3867" i="1"/>
  <c r="L3707" i="1"/>
  <c r="L3489" i="1"/>
  <c r="L3423" i="1"/>
  <c r="L3407" i="1"/>
  <c r="L3391" i="1"/>
  <c r="L3375" i="1"/>
  <c r="L3359" i="1"/>
  <c r="L3343" i="1"/>
  <c r="L3327" i="1"/>
  <c r="L3311" i="1"/>
  <c r="L3295" i="1"/>
  <c r="L3279" i="1"/>
  <c r="L3263" i="1"/>
  <c r="L3247" i="1"/>
  <c r="L3231" i="1"/>
  <c r="L3215" i="1"/>
  <c r="L3199" i="1"/>
  <c r="L3183" i="1"/>
  <c r="L3167" i="1"/>
  <c r="L3151" i="1"/>
  <c r="L3135" i="1"/>
  <c r="L3119" i="1"/>
  <c r="L3103" i="1"/>
  <c r="L3087" i="1"/>
  <c r="L3071" i="1"/>
  <c r="L3055" i="1"/>
  <c r="L3039" i="1"/>
  <c r="L3023" i="1"/>
  <c r="L3007" i="1"/>
  <c r="L2991" i="1"/>
  <c r="L2975" i="1"/>
  <c r="L2959" i="1"/>
  <c r="L2943" i="1"/>
  <c r="L2927" i="1"/>
  <c r="L2911" i="1"/>
  <c r="L2895" i="1"/>
  <c r="L3679" i="1"/>
  <c r="L3357" i="1"/>
  <c r="L3229" i="1"/>
  <c r="L3101" i="1"/>
  <c r="L2973" i="1"/>
  <c r="L2879" i="1"/>
  <c r="L2867" i="1"/>
  <c r="L2751" i="1"/>
  <c r="L2739" i="1"/>
  <c r="L2623" i="1"/>
  <c r="L2611" i="1"/>
  <c r="L2575" i="1"/>
  <c r="L3485" i="1"/>
  <c r="L3309" i="1"/>
  <c r="L3209" i="1"/>
  <c r="L3181" i="1"/>
  <c r="L3131" i="1"/>
  <c r="L3081" i="1"/>
  <c r="L3053" i="1"/>
  <c r="L3003" i="1"/>
  <c r="L2953" i="1"/>
  <c r="L2923" i="1"/>
  <c r="L2891" i="1"/>
  <c r="L2845" i="1"/>
  <c r="L2809" i="1"/>
  <c r="L2799" i="1"/>
  <c r="L2787" i="1"/>
  <c r="L2763" i="1"/>
  <c r="L2717" i="1"/>
  <c r="L2681" i="1"/>
  <c r="L2671" i="1"/>
  <c r="L2659" i="1"/>
  <c r="L2635" i="1"/>
  <c r="L3469" i="1"/>
  <c r="L3417" i="1"/>
  <c r="L3389" i="1"/>
  <c r="L3339" i="1"/>
  <c r="L3289" i="1"/>
  <c r="L3261" i="1"/>
  <c r="L3211" i="1"/>
  <c r="L3161" i="1"/>
  <c r="L3133" i="1"/>
  <c r="L3083" i="1"/>
  <c r="L3033" i="1"/>
  <c r="L3005" i="1"/>
  <c r="L2955" i="1"/>
  <c r="L2925" i="1"/>
  <c r="L2893" i="1"/>
  <c r="L2857" i="1"/>
  <c r="L2847" i="1"/>
  <c r="L2835" i="1"/>
  <c r="L2811" i="1"/>
  <c r="L2765" i="1"/>
  <c r="L2729" i="1"/>
  <c r="L2719" i="1"/>
  <c r="L2707" i="1"/>
  <c r="L2683" i="1"/>
  <c r="L2637" i="1"/>
  <c r="L2601" i="1"/>
  <c r="L2591" i="1"/>
  <c r="L2563" i="1"/>
  <c r="L2549" i="1"/>
  <c r="L2533" i="1"/>
  <c r="L2517" i="1"/>
  <c r="L3293" i="1"/>
  <c r="L3165" i="1"/>
  <c r="L3037" i="1"/>
  <c r="L3839" i="1"/>
  <c r="L3789" i="1"/>
  <c r="L3739" i="1"/>
  <c r="L3341" i="1"/>
  <c r="L3213" i="1"/>
  <c r="L3085" i="1"/>
  <c r="L2957" i="1"/>
  <c r="L2915" i="1"/>
  <c r="L2883" i="1"/>
  <c r="L2767" i="1"/>
  <c r="L2755" i="1"/>
  <c r="L2639" i="1"/>
  <c r="L2627" i="1"/>
  <c r="L2579" i="1"/>
  <c r="L3807" i="1"/>
  <c r="L3757" i="1"/>
  <c r="L3421" i="1"/>
  <c r="L3963" i="1"/>
  <c r="L3579" i="1"/>
  <c r="L3325" i="1"/>
  <c r="L3197" i="1"/>
  <c r="L3069" i="1"/>
  <c r="L2941" i="1"/>
  <c r="L2909" i="1"/>
  <c r="L2783" i="1"/>
  <c r="L2771" i="1"/>
  <c r="L2655" i="1"/>
  <c r="L2643" i="1"/>
  <c r="L4013" i="1"/>
  <c r="L3629" i="1"/>
  <c r="L3441" i="1"/>
  <c r="L3405" i="1"/>
  <c r="L3355" i="1"/>
  <c r="L3305" i="1"/>
  <c r="L3277" i="1"/>
  <c r="L3227" i="1"/>
  <c r="L3177" i="1"/>
  <c r="L3149" i="1"/>
  <c r="L3099" i="1"/>
  <c r="L3373" i="1"/>
  <c r="L2819" i="1"/>
  <c r="L2749" i="1"/>
  <c r="L2703" i="1"/>
  <c r="L3145" i="1"/>
  <c r="L3021" i="1"/>
  <c r="L2877" i="1"/>
  <c r="L2831" i="1"/>
  <c r="L2713" i="1"/>
  <c r="L2675" i="1"/>
  <c r="L2595" i="1"/>
  <c r="L2585" i="1"/>
  <c r="L2605" i="1"/>
  <c r="L2523" i="1"/>
  <c r="L3195" i="1"/>
  <c r="L2971" i="1"/>
  <c r="L2841" i="1"/>
  <c r="L2803" i="1"/>
  <c r="L2723" i="1"/>
  <c r="L2667" i="1"/>
  <c r="L2547" i="1"/>
  <c r="L3401" i="1"/>
  <c r="L3245" i="1"/>
  <c r="L2989" i="1"/>
  <c r="L2939" i="1"/>
  <c r="L2851" i="1"/>
  <c r="L2795" i="1"/>
  <c r="L2607" i="1"/>
  <c r="L2569" i="1"/>
  <c r="L2559" i="1"/>
  <c r="L3273" i="1"/>
  <c r="L3117" i="1"/>
  <c r="L3017" i="1"/>
  <c r="L2899" i="1"/>
  <c r="L2873" i="1"/>
  <c r="L2827" i="1"/>
  <c r="L2781" i="1"/>
  <c r="L2573" i="1"/>
  <c r="L2931" i="1"/>
  <c r="L2697" i="1"/>
  <c r="L2687" i="1"/>
  <c r="L2543" i="1"/>
  <c r="L2506" i="1"/>
  <c r="L2490" i="1"/>
  <c r="L2474" i="1"/>
  <c r="L2458" i="1"/>
  <c r="L2442" i="1"/>
  <c r="L2426" i="1"/>
  <c r="L2410" i="1"/>
  <c r="L2394" i="1"/>
  <c r="L2378" i="1"/>
  <c r="L2362" i="1"/>
  <c r="L2346" i="1"/>
  <c r="L2330" i="1"/>
  <c r="L2314" i="1"/>
  <c r="L2298" i="1"/>
  <c r="L2282" i="1"/>
  <c r="L2266" i="1"/>
  <c r="L2250" i="1"/>
  <c r="L2234" i="1"/>
  <c r="L2218" i="1"/>
  <c r="L2202" i="1"/>
  <c r="L2186" i="1"/>
  <c r="L2170" i="1"/>
  <c r="L2154" i="1"/>
  <c r="L2138" i="1"/>
  <c r="L2122" i="1"/>
  <c r="L2106" i="1"/>
  <c r="L2090" i="1"/>
  <c r="L2026" i="1"/>
  <c r="L1962" i="1"/>
  <c r="L1946" i="1"/>
  <c r="L1898" i="1"/>
  <c r="L1882" i="1"/>
  <c r="L2907" i="1"/>
  <c r="L2815" i="1"/>
  <c r="L2699" i="1"/>
  <c r="L2621" i="1"/>
  <c r="L2515" i="1"/>
  <c r="L2825" i="1"/>
  <c r="L2555" i="1"/>
  <c r="L2510" i="1"/>
  <c r="L2494" i="1"/>
  <c r="L2478" i="1"/>
  <c r="L2462" i="1"/>
  <c r="L2446" i="1"/>
  <c r="L2430" i="1"/>
  <c r="L2414" i="1"/>
  <c r="L2398" i="1"/>
  <c r="L2382" i="1"/>
  <c r="L2366" i="1"/>
  <c r="L2350" i="1"/>
  <c r="L2334" i="1"/>
  <c r="L2318" i="1"/>
  <c r="L2302" i="1"/>
  <c r="L2286" i="1"/>
  <c r="L2270" i="1"/>
  <c r="L2254" i="1"/>
  <c r="L2238" i="1"/>
  <c r="L2222" i="1"/>
  <c r="L2206" i="1"/>
  <c r="L2190" i="1"/>
  <c r="L2174" i="1"/>
  <c r="L2158" i="1"/>
  <c r="L2142" i="1"/>
  <c r="L2126" i="1"/>
  <c r="L2110" i="1"/>
  <c r="L2094" i="1"/>
  <c r="L2078" i="1"/>
  <c r="L2062" i="1"/>
  <c r="L2046" i="1"/>
  <c r="L2030" i="1"/>
  <c r="L2691" i="1"/>
  <c r="L2589" i="1"/>
  <c r="L2735" i="1"/>
  <c r="L2527" i="1"/>
  <c r="L2653" i="1"/>
  <c r="L2531" i="1"/>
  <c r="L2074" i="1"/>
  <c r="L2058" i="1"/>
  <c r="L2042" i="1"/>
  <c r="L2010" i="1"/>
  <c r="L1994" i="1"/>
  <c r="L1978" i="1"/>
  <c r="L1930" i="1"/>
  <c r="L1914" i="1"/>
  <c r="L1873" i="1"/>
  <c r="L1871" i="1"/>
  <c r="L1869" i="1"/>
  <c r="L1867" i="1"/>
  <c r="L1865" i="1"/>
  <c r="L1863" i="1"/>
  <c r="L1861" i="1"/>
  <c r="L1859" i="1"/>
  <c r="L1857" i="1"/>
  <c r="L1855" i="1"/>
  <c r="L1853" i="1"/>
  <c r="L1851" i="1"/>
  <c r="L1849" i="1"/>
  <c r="L1847" i="1"/>
  <c r="L1845" i="1"/>
  <c r="L1843" i="1"/>
  <c r="L1841" i="1"/>
  <c r="L1839" i="1"/>
  <c r="L1837" i="1"/>
  <c r="L1835" i="1"/>
  <c r="L1833" i="1"/>
  <c r="L1831" i="1"/>
  <c r="L1829" i="1"/>
  <c r="L1827" i="1"/>
  <c r="L1825" i="1"/>
  <c r="L1823" i="1"/>
  <c r="L2486" i="1"/>
  <c r="L2422" i="1"/>
  <c r="L2374" i="1"/>
  <c r="L2246" i="1"/>
  <c r="L2118" i="1"/>
  <c r="L2745" i="1"/>
  <c r="L2468" i="1"/>
  <c r="L2404" i="1"/>
  <c r="L2354" i="1"/>
  <c r="L2326" i="1"/>
  <c r="L2276" i="1"/>
  <c r="L2226" i="1"/>
  <c r="L2198" i="1"/>
  <c r="L2148" i="1"/>
  <c r="L2098" i="1"/>
  <c r="L2070" i="1"/>
  <c r="L2779" i="1"/>
  <c r="L2470" i="1"/>
  <c r="L2406" i="1"/>
  <c r="L2278" i="1"/>
  <c r="L2150" i="1"/>
  <c r="L2022" i="1"/>
  <c r="L1990" i="1"/>
  <c r="L1958" i="1"/>
  <c r="L1926" i="1"/>
  <c r="L1894" i="1"/>
  <c r="L2617" i="1"/>
  <c r="L2358" i="1"/>
  <c r="L2230" i="1"/>
  <c r="L2102" i="1"/>
  <c r="L3067" i="1"/>
  <c r="L2539" i="1"/>
  <c r="L2502" i="1"/>
  <c r="L2438" i="1"/>
  <c r="L2342" i="1"/>
  <c r="L2214" i="1"/>
  <c r="L2086" i="1"/>
  <c r="L2006" i="1"/>
  <c r="L1974" i="1"/>
  <c r="L1942" i="1"/>
  <c r="L1910" i="1"/>
  <c r="L1878" i="1"/>
  <c r="L2651" i="1"/>
  <c r="L2084" i="1"/>
  <c r="L2066" i="1"/>
  <c r="L2004" i="1"/>
  <c r="L1956" i="1"/>
  <c r="L1918" i="1"/>
  <c r="L1860" i="1"/>
  <c r="L1848" i="1"/>
  <c r="L1802" i="1"/>
  <c r="L1778" i="1"/>
  <c r="L1757" i="1"/>
  <c r="L1741" i="1"/>
  <c r="L1725" i="1"/>
  <c r="L2436" i="1"/>
  <c r="L2290" i="1"/>
  <c r="L2014" i="1"/>
  <c r="L1966" i="1"/>
  <c r="L1804" i="1"/>
  <c r="L1780" i="1"/>
  <c r="L2454" i="1"/>
  <c r="L2420" i="1"/>
  <c r="L2162" i="1"/>
  <c r="L1940" i="1"/>
  <c r="L1892" i="1"/>
  <c r="L1852" i="1"/>
  <c r="L1828" i="1"/>
  <c r="L1816" i="1"/>
  <c r="L1768" i="1"/>
  <c r="L1761" i="1"/>
  <c r="L1745" i="1"/>
  <c r="L1729" i="1"/>
  <c r="L1713" i="1"/>
  <c r="L2863" i="1"/>
  <c r="L2310" i="1"/>
  <c r="L2034" i="1"/>
  <c r="L1988" i="1"/>
  <c r="L1950" i="1"/>
  <c r="L1902" i="1"/>
  <c r="L1864" i="1"/>
  <c r="L2484" i="1"/>
  <c r="L2212" i="1"/>
  <c r="L2194" i="1"/>
  <c r="L2134" i="1"/>
  <c r="L2116" i="1"/>
  <c r="L1908" i="1"/>
  <c r="L1836" i="1"/>
  <c r="L1812" i="1"/>
  <c r="L2340" i="1"/>
  <c r="L2322" i="1"/>
  <c r="L1998" i="1"/>
  <c r="L1972" i="1"/>
  <c r="L1844" i="1"/>
  <c r="L1834" i="1"/>
  <c r="L1765" i="1"/>
  <c r="L1737" i="1"/>
  <c r="L1671" i="1"/>
  <c r="L1625" i="1"/>
  <c r="L1613" i="1"/>
  <c r="L1601" i="1"/>
  <c r="L1589" i="1"/>
  <c r="L1553" i="1"/>
  <c r="L894" i="1"/>
  <c r="L878" i="1"/>
  <c r="L862" i="1"/>
  <c r="L846" i="1"/>
  <c r="L830" i="1"/>
  <c r="L814" i="1"/>
  <c r="L798" i="1"/>
  <c r="L782" i="1"/>
  <c r="L766" i="1"/>
  <c r="L750" i="1"/>
  <c r="L734" i="1"/>
  <c r="L718" i="1"/>
  <c r="L702" i="1"/>
  <c r="L686" i="1"/>
  <c r="L670" i="1"/>
  <c r="L654" i="1"/>
  <c r="L638" i="1"/>
  <c r="L622" i="1"/>
  <c r="L606" i="1"/>
  <c r="L590" i="1"/>
  <c r="L574" i="1"/>
  <c r="L558" i="1"/>
  <c r="L542" i="1"/>
  <c r="L526" i="1"/>
  <c r="L510" i="1"/>
  <c r="L494" i="1"/>
  <c r="L478" i="1"/>
  <c r="L462" i="1"/>
  <c r="L1982" i="1"/>
  <c r="L1673" i="1"/>
  <c r="L1661" i="1"/>
  <c r="L1649" i="1"/>
  <c r="L2182" i="1"/>
  <c r="L2132" i="1"/>
  <c r="L1906" i="1"/>
  <c r="L1772" i="1"/>
  <c r="L1709" i="1"/>
  <c r="L1697" i="1"/>
  <c r="L1593" i="1"/>
  <c r="L1581" i="1"/>
  <c r="L1569" i="1"/>
  <c r="L3049" i="1"/>
  <c r="L2500" i="1"/>
  <c r="L1934" i="1"/>
  <c r="L1820" i="1"/>
  <c r="L1689" i="1"/>
  <c r="L1677" i="1"/>
  <c r="L1665" i="1"/>
  <c r="L2262" i="1"/>
  <c r="L2244" i="1"/>
  <c r="L2038" i="1"/>
  <c r="L1876" i="1"/>
  <c r="L1796" i="1"/>
  <c r="L1657" i="1"/>
  <c r="L1645" i="1"/>
  <c r="L1633" i="1"/>
  <c r="L1537" i="1"/>
  <c r="L4" i="1"/>
  <c r="L6" i="1"/>
  <c r="L8" i="1"/>
  <c r="L10" i="1"/>
  <c r="L12" i="1"/>
  <c r="L14" i="1"/>
  <c r="L16" i="1"/>
  <c r="L18" i="1"/>
  <c r="L20" i="1"/>
  <c r="L22" i="1"/>
  <c r="L24" i="1"/>
  <c r="L31" i="1"/>
  <c r="L40" i="1"/>
  <c r="L47" i="1"/>
  <c r="L56" i="1"/>
  <c r="L63" i="1"/>
  <c r="L72" i="1"/>
  <c r="L79" i="1"/>
  <c r="L88" i="1"/>
  <c r="L95" i="1"/>
  <c r="L104" i="1"/>
  <c r="L111" i="1"/>
  <c r="L120" i="1"/>
  <c r="L127" i="1"/>
  <c r="L136" i="1"/>
  <c r="L143" i="1"/>
  <c r="L152" i="1"/>
  <c r="L159" i="1"/>
  <c r="L168" i="1"/>
  <c r="L175" i="1"/>
  <c r="L184" i="1"/>
  <c r="L191" i="1"/>
  <c r="L200" i="1"/>
  <c r="L207" i="1"/>
  <c r="L216" i="1"/>
  <c r="L223" i="1"/>
  <c r="L232" i="1"/>
  <c r="L239" i="1"/>
  <c r="L248" i="1"/>
  <c r="L255" i="1"/>
  <c r="L264" i="1"/>
  <c r="L271" i="1"/>
  <c r="L280" i="1"/>
  <c r="L285" i="1"/>
  <c r="L294" i="1"/>
  <c r="L299" i="1"/>
  <c r="L308" i="1"/>
  <c r="L322" i="1"/>
  <c r="L329" i="1"/>
  <c r="L336" i="1"/>
  <c r="L343" i="1"/>
  <c r="L350" i="1"/>
  <c r="L357" i="1"/>
  <c r="L364" i="1"/>
  <c r="L371" i="1"/>
  <c r="L378" i="1"/>
  <c r="L399" i="1"/>
  <c r="L408" i="1"/>
  <c r="L413" i="1"/>
  <c r="L420" i="1"/>
  <c r="L444" i="1"/>
  <c r="L456" i="1"/>
  <c r="L461" i="1"/>
  <c r="L466" i="1"/>
  <c r="L473" i="1"/>
  <c r="L483" i="1"/>
  <c r="L490" i="1"/>
  <c r="L495" i="1"/>
  <c r="L502" i="1"/>
  <c r="L507" i="1"/>
  <c r="L512" i="1"/>
  <c r="L548" i="1"/>
  <c r="L572" i="1"/>
  <c r="L584" i="1"/>
  <c r="L589" i="1"/>
  <c r="L594" i="1"/>
  <c r="L601" i="1"/>
  <c r="L611" i="1"/>
  <c r="L618" i="1"/>
  <c r="L623" i="1"/>
  <c r="L630" i="1"/>
  <c r="L635" i="1"/>
  <c r="L640" i="1"/>
  <c r="L676" i="1"/>
  <c r="L700" i="1"/>
  <c r="L712" i="1"/>
  <c r="L717" i="1"/>
  <c r="L722" i="1"/>
  <c r="L729" i="1"/>
  <c r="L739" i="1"/>
  <c r="L746" i="1"/>
  <c r="L751" i="1"/>
  <c r="L758" i="1"/>
  <c r="L763" i="1"/>
  <c r="L768" i="1"/>
  <c r="L792" i="1"/>
  <c r="L797" i="1"/>
  <c r="L824" i="1"/>
  <c r="L829" i="1"/>
  <c r="L854" i="1"/>
  <c r="L859" i="1"/>
  <c r="L874" i="1"/>
  <c r="L879" i="1"/>
  <c r="L884" i="1"/>
  <c r="L904" i="1"/>
  <c r="L924" i="1"/>
  <c r="L947" i="1"/>
  <c r="L962" i="1"/>
  <c r="L982" i="1"/>
  <c r="L987" i="1"/>
  <c r="L1002" i="1"/>
  <c r="L1007" i="1"/>
  <c r="L1012" i="1"/>
  <c r="L1032" i="1"/>
  <c r="L1052" i="1"/>
  <c r="L1075" i="1"/>
  <c r="L1090" i="1"/>
  <c r="L1110" i="1"/>
  <c r="L1115" i="1"/>
  <c r="L1130" i="1"/>
  <c r="L1135" i="1"/>
  <c r="L1140" i="1"/>
  <c r="L1160" i="1"/>
  <c r="L1180" i="1"/>
  <c r="L1203" i="1"/>
  <c r="L1218" i="1"/>
  <c r="L1238" i="1"/>
  <c r="L1243" i="1"/>
  <c r="L1258" i="1"/>
  <c r="L1263" i="1"/>
  <c r="L1268" i="1"/>
  <c r="L1288" i="1"/>
  <c r="L1308" i="1"/>
  <c r="L1331" i="1"/>
  <c r="L1346" i="1"/>
  <c r="L1366" i="1"/>
  <c r="L1371" i="1"/>
  <c r="L1386" i="1"/>
  <c r="L1391" i="1"/>
  <c r="L1396" i="1"/>
  <c r="L1416" i="1"/>
  <c r="L1436" i="1"/>
  <c r="L1459" i="1"/>
  <c r="L1474" i="1"/>
  <c r="L1494" i="1"/>
  <c r="L1499" i="1"/>
  <c r="L1514" i="1"/>
  <c r="L1519" i="1"/>
  <c r="L1524" i="1"/>
  <c r="L1547" i="1"/>
  <c r="L1557" i="1"/>
  <c r="L1577" i="1"/>
  <c r="L1623" i="1"/>
  <c r="L1636" i="1"/>
  <c r="L1641" i="1"/>
  <c r="L1675" i="1"/>
  <c r="L1703" i="1"/>
  <c r="L1716" i="1"/>
  <c r="L1721" i="1"/>
  <c r="L1794" i="1"/>
  <c r="L2013" i="1"/>
  <c r="L2498" i="1"/>
  <c r="L406" i="1"/>
  <c r="L411" i="1"/>
  <c r="L418" i="1"/>
  <c r="L425" i="1"/>
  <c r="L435" i="1"/>
  <c r="L442" i="1"/>
  <c r="L447" i="1"/>
  <c r="L454" i="1"/>
  <c r="L459" i="1"/>
  <c r="L464" i="1"/>
  <c r="L500" i="1"/>
  <c r="L524" i="1"/>
  <c r="L536" i="1"/>
  <c r="L541" i="1"/>
  <c r="L546" i="1"/>
  <c r="L553" i="1"/>
  <c r="L563" i="1"/>
  <c r="L570" i="1"/>
  <c r="L575" i="1"/>
  <c r="L582" i="1"/>
  <c r="L587" i="1"/>
  <c r="L592" i="1"/>
  <c r="L628" i="1"/>
  <c r="L652" i="1"/>
  <c r="L664" i="1"/>
  <c r="L669" i="1"/>
  <c r="L674" i="1"/>
  <c r="L681" i="1"/>
  <c r="L691" i="1"/>
  <c r="L698" i="1"/>
  <c r="L703" i="1"/>
  <c r="L710" i="1"/>
  <c r="L715" i="1"/>
  <c r="L720" i="1"/>
  <c r="L756" i="1"/>
  <c r="L780" i="1"/>
  <c r="L790" i="1"/>
  <c r="L795" i="1"/>
  <c r="L812" i="1"/>
  <c r="L822" i="1"/>
  <c r="L827" i="1"/>
  <c r="L844" i="1"/>
  <c r="L867" i="1"/>
  <c r="L882" i="1"/>
  <c r="L902" i="1"/>
  <c r="L907" i="1"/>
  <c r="L922" i="1"/>
  <c r="L927" i="1"/>
  <c r="L932" i="1"/>
  <c r="L952" i="1"/>
  <c r="L972" i="1"/>
  <c r="L995" i="1"/>
  <c r="L1010" i="1"/>
  <c r="L1030" i="1"/>
  <c r="L1035" i="1"/>
  <c r="L1050" i="1"/>
  <c r="L1055" i="1"/>
  <c r="L1060" i="1"/>
  <c r="L1080" i="1"/>
  <c r="L1100" i="1"/>
  <c r="L1123" i="1"/>
  <c r="L1138" i="1"/>
  <c r="L1158" i="1"/>
  <c r="L1163" i="1"/>
  <c r="L1178" i="1"/>
  <c r="L1183" i="1"/>
  <c r="L1188" i="1"/>
  <c r="L1208" i="1"/>
  <c r="L1228" i="1"/>
  <c r="L1251" i="1"/>
  <c r="L1266" i="1"/>
  <c r="L1286" i="1"/>
  <c r="L1291" i="1"/>
  <c r="L1306" i="1"/>
  <c r="L1311" i="1"/>
  <c r="L1316" i="1"/>
  <c r="L1336" i="1"/>
  <c r="L1356" i="1"/>
  <c r="L1379" i="1"/>
  <c r="L1394" i="1"/>
  <c r="L1414" i="1"/>
  <c r="L1419" i="1"/>
  <c r="L1434" i="1"/>
  <c r="L1439" i="1"/>
  <c r="L1444" i="1"/>
  <c r="L1464" i="1"/>
  <c r="L1484" i="1"/>
  <c r="L1507" i="1"/>
  <c r="L1522" i="1"/>
  <c r="L1570" i="1"/>
  <c r="L1575" i="1"/>
  <c r="L1585" i="1"/>
  <c r="L1616" i="1"/>
  <c r="L1621" i="1"/>
  <c r="L1631" i="1"/>
  <c r="L1639" i="1"/>
  <c r="L1693" i="1"/>
  <c r="L1719" i="1"/>
  <c r="L1755" i="1"/>
  <c r="L1763" i="1"/>
  <c r="L1779" i="1"/>
  <c r="L1784" i="1"/>
  <c r="L1810" i="1"/>
  <c r="L1818" i="1"/>
  <c r="L1881" i="1"/>
  <c r="L1886" i="1"/>
  <c r="L1947" i="1"/>
  <c r="L2265" i="1"/>
  <c r="L2294" i="1"/>
  <c r="L289" i="1"/>
  <c r="L305" i="1"/>
  <c r="L321" i="1"/>
  <c r="L337" i="1"/>
  <c r="L353" i="1"/>
  <c r="L369" i="1"/>
  <c r="L385" i="1"/>
  <c r="L401" i="1"/>
  <c r="L417" i="1"/>
  <c r="L433" i="1"/>
  <c r="L449" i="1"/>
  <c r="L465" i="1"/>
  <c r="L481" i="1"/>
  <c r="L497" i="1"/>
  <c r="L513" i="1"/>
  <c r="L529" i="1"/>
  <c r="L545" i="1"/>
  <c r="L561" i="1"/>
  <c r="L577" i="1"/>
  <c r="L593" i="1"/>
  <c r="L609" i="1"/>
  <c r="L625" i="1"/>
  <c r="L641" i="1"/>
  <c r="L657" i="1"/>
  <c r="L673" i="1"/>
  <c r="L689" i="1"/>
  <c r="L705" i="1"/>
  <c r="L721" i="1"/>
  <c r="L737" i="1"/>
  <c r="L753" i="1"/>
  <c r="L769" i="1"/>
  <c r="L785" i="1"/>
  <c r="L801" i="1"/>
  <c r="L817" i="1"/>
  <c r="L833" i="1"/>
  <c r="L849" i="1"/>
  <c r="L865" i="1"/>
  <c r="L881" i="1"/>
  <c r="L897" i="1"/>
  <c r="L913" i="1"/>
  <c r="L929" i="1"/>
  <c r="L945" i="1"/>
  <c r="L961" i="1"/>
  <c r="L977" i="1"/>
  <c r="L993" i="1"/>
  <c r="L1009" i="1"/>
  <c r="L1025" i="1"/>
  <c r="L1041" i="1"/>
  <c r="L1057" i="1"/>
  <c r="L1073" i="1"/>
  <c r="L1089" i="1"/>
  <c r="L1105" i="1"/>
  <c r="L1121" i="1"/>
  <c r="L1137" i="1"/>
  <c r="L1153" i="1"/>
  <c r="L1169" i="1"/>
  <c r="L1185" i="1"/>
  <c r="L1201" i="1"/>
  <c r="L1217" i="1"/>
  <c r="L1233" i="1"/>
  <c r="L1249" i="1"/>
  <c r="L1265" i="1"/>
  <c r="L1281" i="1"/>
  <c r="L1297" i="1"/>
  <c r="L1313" i="1"/>
  <c r="L1329" i="1"/>
  <c r="L1345" i="1"/>
  <c r="L1361" i="1"/>
  <c r="L1377" i="1"/>
  <c r="L1393" i="1"/>
  <c r="L1409" i="1"/>
  <c r="L1425" i="1"/>
  <c r="L1441" i="1"/>
  <c r="L1457" i="1"/>
  <c r="L1473" i="1"/>
  <c r="L1489" i="1"/>
  <c r="L1505" i="1"/>
  <c r="L1521" i="1"/>
  <c r="L1568" i="1"/>
  <c r="L1580" i="1"/>
  <c r="L1592" i="1"/>
  <c r="L1662" i="1"/>
  <c r="L1667" i="1"/>
  <c r="L1679" i="1"/>
  <c r="L1684" i="1"/>
  <c r="L1691" i="1"/>
  <c r="L1696" i="1"/>
  <c r="L1708" i="1"/>
  <c r="L1728" i="1"/>
  <c r="L1758" i="1"/>
  <c r="L1776" i="1"/>
  <c r="L1791" i="1"/>
  <c r="L1830" i="1"/>
  <c r="L1858" i="1"/>
  <c r="L1866" i="1"/>
  <c r="L1884" i="1"/>
  <c r="L1952" i="1"/>
  <c r="L1960" i="1"/>
  <c r="L2059" i="1"/>
  <c r="L2315" i="1"/>
  <c r="L2370" i="1"/>
  <c r="L2393" i="1"/>
  <c r="L861" i="1"/>
  <c r="L877" i="1"/>
  <c r="L893" i="1"/>
  <c r="L909" i="1"/>
  <c r="L925" i="1"/>
  <c r="L941" i="1"/>
  <c r="L957" i="1"/>
  <c r="L973" i="1"/>
  <c r="L989" i="1"/>
  <c r="L1005" i="1"/>
  <c r="L1021" i="1"/>
  <c r="L1037" i="1"/>
  <c r="L1053" i="1"/>
  <c r="L1069" i="1"/>
  <c r="L1085" i="1"/>
  <c r="L1101" i="1"/>
  <c r="L1117" i="1"/>
  <c r="L1133" i="1"/>
  <c r="L1149" i="1"/>
  <c r="L1165" i="1"/>
  <c r="L1181" i="1"/>
  <c r="L1197" i="1"/>
  <c r="L1213" i="1"/>
  <c r="L1229" i="1"/>
  <c r="L1245" i="1"/>
  <c r="L1261" i="1"/>
  <c r="L1277" i="1"/>
  <c r="L1293" i="1"/>
  <c r="L1309" i="1"/>
  <c r="L1325" i="1"/>
  <c r="L1341" i="1"/>
  <c r="L1357" i="1"/>
  <c r="L1373" i="1"/>
  <c r="L1389" i="1"/>
  <c r="L1405" i="1"/>
  <c r="L1421" i="1"/>
  <c r="L1437" i="1"/>
  <c r="L1453" i="1"/>
  <c r="L1469" i="1"/>
  <c r="L1485" i="1"/>
  <c r="L1501" i="1"/>
  <c r="L1517" i="1"/>
  <c r="L1533" i="1"/>
  <c r="L1552" i="1"/>
  <c r="L1566" i="1"/>
  <c r="L1571" i="1"/>
  <c r="L1583" i="1"/>
  <c r="L1588" i="1"/>
  <c r="L1595" i="1"/>
  <c r="L1600" i="1"/>
  <c r="L1612" i="1"/>
  <c r="L1624" i="1"/>
  <c r="L1694" i="1"/>
  <c r="L1699" i="1"/>
  <c r="L1726" i="1"/>
  <c r="L1756" i="1"/>
  <c r="L1774" i="1"/>
  <c r="L1856" i="1"/>
  <c r="L1929" i="1"/>
  <c r="L2002" i="1"/>
  <c r="L2018" i="1"/>
  <c r="L2052" i="1"/>
  <c r="L2258" i="1"/>
  <c r="L3044" i="1"/>
  <c r="L3065" i="1"/>
  <c r="L793" i="1"/>
  <c r="L809" i="1"/>
  <c r="L825" i="1"/>
  <c r="L841" i="1"/>
  <c r="L857" i="1"/>
  <c r="L873" i="1"/>
  <c r="L889" i="1"/>
  <c r="L905" i="1"/>
  <c r="L921" i="1"/>
  <c r="L937" i="1"/>
  <c r="L953" i="1"/>
  <c r="L969" i="1"/>
  <c r="L985" i="1"/>
  <c r="L1001" i="1"/>
  <c r="L1017" i="1"/>
  <c r="L1033" i="1"/>
  <c r="L1049" i="1"/>
  <c r="L1065" i="1"/>
  <c r="L1081" i="1"/>
  <c r="L1097" i="1"/>
  <c r="L1113" i="1"/>
  <c r="L1129" i="1"/>
  <c r="L1145" i="1"/>
  <c r="L1161" i="1"/>
  <c r="L1177" i="1"/>
  <c r="L1193" i="1"/>
  <c r="L1209" i="1"/>
  <c r="L1225" i="1"/>
  <c r="L1241" i="1"/>
  <c r="L1257" i="1"/>
  <c r="L1273" i="1"/>
  <c r="L1289" i="1"/>
  <c r="L1305" i="1"/>
  <c r="L1321" i="1"/>
  <c r="L1337" i="1"/>
  <c r="L1353" i="1"/>
  <c r="L1369" i="1"/>
  <c r="L1385" i="1"/>
  <c r="L1401" i="1"/>
  <c r="L1417" i="1"/>
  <c r="L1433" i="1"/>
  <c r="L1449" i="1"/>
  <c r="L1465" i="1"/>
  <c r="L1481" i="1"/>
  <c r="L1497" i="1"/>
  <c r="L1513" i="1"/>
  <c r="L1529" i="1"/>
  <c r="L1536" i="1"/>
  <c r="L1550" i="1"/>
  <c r="L1555" i="1"/>
  <c r="L1598" i="1"/>
  <c r="L1603" i="1"/>
  <c r="L1615" i="1"/>
  <c r="L1620" i="1"/>
  <c r="L1627" i="1"/>
  <c r="L1632" i="1"/>
  <c r="L1644" i="1"/>
  <c r="L1656" i="1"/>
  <c r="L1724" i="1"/>
  <c r="L1739" i="1"/>
  <c r="L1747" i="1"/>
  <c r="L1767" i="1"/>
  <c r="L1800" i="1"/>
  <c r="L1808" i="1"/>
  <c r="L1922" i="1"/>
  <c r="L2164" i="1"/>
  <c r="L2461" i="1"/>
  <c r="L2477" i="1"/>
  <c r="L423" i="1"/>
  <c r="L439" i="1"/>
  <c r="L455" i="1"/>
  <c r="L471" i="1"/>
  <c r="L487" i="1"/>
  <c r="L503" i="1"/>
  <c r="L519" i="1"/>
  <c r="L535" i="1"/>
  <c r="L551" i="1"/>
  <c r="L567" i="1"/>
  <c r="L583" i="1"/>
  <c r="L599" i="1"/>
  <c r="L615" i="1"/>
  <c r="L631" i="1"/>
  <c r="L647" i="1"/>
  <c r="L663" i="1"/>
  <c r="L679" i="1"/>
  <c r="L695" i="1"/>
  <c r="L711" i="1"/>
  <c r="L727" i="1"/>
  <c r="L743" i="1"/>
  <c r="L759" i="1"/>
  <c r="L775" i="1"/>
  <c r="L784" i="1"/>
  <c r="L791" i="1"/>
  <c r="L800" i="1"/>
  <c r="L807" i="1"/>
  <c r="L816" i="1"/>
  <c r="L823" i="1"/>
  <c r="L832" i="1"/>
  <c r="L839" i="1"/>
  <c r="L848" i="1"/>
  <c r="L855" i="1"/>
  <c r="L864" i="1"/>
  <c r="L871" i="1"/>
  <c r="L880" i="1"/>
  <c r="L887" i="1"/>
  <c r="L896" i="1"/>
  <c r="L903" i="1"/>
  <c r="L912" i="1"/>
  <c r="L919" i="1"/>
  <c r="L928" i="1"/>
  <c r="L935" i="1"/>
  <c r="L944" i="1"/>
  <c r="L951" i="1"/>
  <c r="L960" i="1"/>
  <c r="L967" i="1"/>
  <c r="L976" i="1"/>
  <c r="L983" i="1"/>
  <c r="L992" i="1"/>
  <c r="L999" i="1"/>
  <c r="L1008" i="1"/>
  <c r="L1015" i="1"/>
  <c r="L1024" i="1"/>
  <c r="L1031" i="1"/>
  <c r="L1040" i="1"/>
  <c r="L1047" i="1"/>
  <c r="L1056" i="1"/>
  <c r="L1063" i="1"/>
  <c r="L1072" i="1"/>
  <c r="L1079" i="1"/>
  <c r="L1088" i="1"/>
  <c r="L1095" i="1"/>
  <c r="L1104" i="1"/>
  <c r="L1111" i="1"/>
  <c r="L1120" i="1"/>
  <c r="L1127" i="1"/>
  <c r="L1136" i="1"/>
  <c r="L1143" i="1"/>
  <c r="L1152" i="1"/>
  <c r="L1159" i="1"/>
  <c r="L1168" i="1"/>
  <c r="L1175" i="1"/>
  <c r="L1184" i="1"/>
  <c r="L1191" i="1"/>
  <c r="L1200" i="1"/>
  <c r="L1207" i="1"/>
  <c r="L1216" i="1"/>
  <c r="L1223" i="1"/>
  <c r="L1232" i="1"/>
  <c r="L1239" i="1"/>
  <c r="L1248" i="1"/>
  <c r="L1255" i="1"/>
  <c r="L1264" i="1"/>
  <c r="L1271" i="1"/>
  <c r="L1280" i="1"/>
  <c r="L1287" i="1"/>
  <c r="L1296" i="1"/>
  <c r="L1303" i="1"/>
  <c r="L1312" i="1"/>
  <c r="L1319" i="1"/>
  <c r="L1328" i="1"/>
  <c r="L1335" i="1"/>
  <c r="L1344" i="1"/>
  <c r="L1351" i="1"/>
  <c r="L1360" i="1"/>
  <c r="L1367" i="1"/>
  <c r="L1376" i="1"/>
  <c r="L1383" i="1"/>
  <c r="L1392" i="1"/>
  <c r="L1399" i="1"/>
  <c r="L1408" i="1"/>
  <c r="L1415" i="1"/>
  <c r="L1424" i="1"/>
  <c r="L1431" i="1"/>
  <c r="L1440" i="1"/>
  <c r="L1447" i="1"/>
  <c r="L1456" i="1"/>
  <c r="L1463" i="1"/>
  <c r="L1472" i="1"/>
  <c r="L1479" i="1"/>
  <c r="L1488" i="1"/>
  <c r="L1495" i="1"/>
  <c r="L1504" i="1"/>
  <c r="L1511" i="1"/>
  <c r="L1520" i="1"/>
  <c r="L1527" i="1"/>
  <c r="L1541" i="1"/>
  <c r="L1548" i="1"/>
  <c r="L1560" i="1"/>
  <c r="L1567" i="1"/>
  <c r="L1572" i="1"/>
  <c r="L1579" i="1"/>
  <c r="L1584" i="1"/>
  <c r="L1591" i="1"/>
  <c r="L1596" i="1"/>
  <c r="L1608" i="1"/>
  <c r="L1637" i="1"/>
  <c r="L1678" i="1"/>
  <c r="L1683" i="1"/>
  <c r="L1695" i="1"/>
  <c r="L1700" i="1"/>
  <c r="L1707" i="1"/>
  <c r="L1712" i="1"/>
  <c r="L1717" i="1"/>
  <c r="L1742" i="1"/>
  <c r="L1770" i="1"/>
  <c r="L1803" i="1"/>
  <c r="L1896" i="1"/>
  <c r="L1917" i="1"/>
  <c r="L1977" i="1"/>
  <c r="L2114" i="1"/>
  <c r="L2130" i="1"/>
  <c r="L2472" i="1"/>
  <c r="L421" i="1"/>
  <c r="L430" i="1"/>
  <c r="L437" i="1"/>
  <c r="L446" i="1"/>
  <c r="L453" i="1"/>
  <c r="L469" i="1"/>
  <c r="L485" i="1"/>
  <c r="L501" i="1"/>
  <c r="L517" i="1"/>
  <c r="L533" i="1"/>
  <c r="L549" i="1"/>
  <c r="L565" i="1"/>
  <c r="L581" i="1"/>
  <c r="L597" i="1"/>
  <c r="L613" i="1"/>
  <c r="L629" i="1"/>
  <c r="L645" i="1"/>
  <c r="L661" i="1"/>
  <c r="L677" i="1"/>
  <c r="L693" i="1"/>
  <c r="L709" i="1"/>
  <c r="L725" i="1"/>
  <c r="L741" i="1"/>
  <c r="L757" i="1"/>
  <c r="L773" i="1"/>
  <c r="L789" i="1"/>
  <c r="L805" i="1"/>
  <c r="L821" i="1"/>
  <c r="L837" i="1"/>
  <c r="L853" i="1"/>
  <c r="L869" i="1"/>
  <c r="L885" i="1"/>
  <c r="L901" i="1"/>
  <c r="L910" i="1"/>
  <c r="L917" i="1"/>
  <c r="L926" i="1"/>
  <c r="L933" i="1"/>
  <c r="L942" i="1"/>
  <c r="L949" i="1"/>
  <c r="L958" i="1"/>
  <c r="L965" i="1"/>
  <c r="L974" i="1"/>
  <c r="L981" i="1"/>
  <c r="L990" i="1"/>
  <c r="L997" i="1"/>
  <c r="L1006" i="1"/>
  <c r="L1013" i="1"/>
  <c r="L1022" i="1"/>
  <c r="L1029" i="1"/>
  <c r="L1038" i="1"/>
  <c r="L1045" i="1"/>
  <c r="L1054" i="1"/>
  <c r="L1061" i="1"/>
  <c r="L1070" i="1"/>
  <c r="L1077" i="1"/>
  <c r="L1086" i="1"/>
  <c r="L1093" i="1"/>
  <c r="L1102" i="1"/>
  <c r="L1109" i="1"/>
  <c r="L1118" i="1"/>
  <c r="L1125" i="1"/>
  <c r="L1134" i="1"/>
  <c r="L1141" i="1"/>
  <c r="L1150" i="1"/>
  <c r="L1157" i="1"/>
  <c r="L1166" i="1"/>
  <c r="L1173" i="1"/>
  <c r="L1182" i="1"/>
  <c r="L1189" i="1"/>
  <c r="L1198" i="1"/>
  <c r="L1205" i="1"/>
  <c r="L1214" i="1"/>
  <c r="L1221" i="1"/>
  <c r="L1230" i="1"/>
  <c r="L1237" i="1"/>
  <c r="L1246" i="1"/>
  <c r="L1253" i="1"/>
  <c r="L1262" i="1"/>
  <c r="L1269" i="1"/>
  <c r="L1278" i="1"/>
  <c r="L1285" i="1"/>
  <c r="L1294" i="1"/>
  <c r="L1301" i="1"/>
  <c r="L1310" i="1"/>
  <c r="L1317" i="1"/>
  <c r="L1326" i="1"/>
  <c r="L1333" i="1"/>
  <c r="L1342" i="1"/>
  <c r="L1349" i="1"/>
  <c r="L1358" i="1"/>
  <c r="L1365" i="1"/>
  <c r="L1374" i="1"/>
  <c r="L1381" i="1"/>
  <c r="L1390" i="1"/>
  <c r="L1397" i="1"/>
  <c r="L1406" i="1"/>
  <c r="L1413" i="1"/>
  <c r="L1422" i="1"/>
  <c r="L1429" i="1"/>
  <c r="L1438" i="1"/>
  <c r="L1445" i="1"/>
  <c r="L1454" i="1"/>
  <c r="L1461" i="1"/>
  <c r="L1470" i="1"/>
  <c r="L1477" i="1"/>
  <c r="L1486" i="1"/>
  <c r="L1493" i="1"/>
  <c r="L1502" i="1"/>
  <c r="L1509" i="1"/>
  <c r="L1518" i="1"/>
  <c r="L1525" i="1"/>
  <c r="L1534" i="1"/>
  <c r="L1539" i="1"/>
  <c r="L1630" i="1"/>
  <c r="L1635" i="1"/>
  <c r="L1647" i="1"/>
  <c r="L1652" i="1"/>
  <c r="L1659" i="1"/>
  <c r="L1664" i="1"/>
  <c r="L1676" i="1"/>
  <c r="L1688" i="1"/>
  <c r="L1715" i="1"/>
  <c r="L1760" i="1"/>
  <c r="L1798" i="1"/>
  <c r="L1980" i="1"/>
  <c r="L1993" i="1"/>
  <c r="L2317" i="1"/>
  <c r="L2377" i="1"/>
  <c r="L2443" i="1"/>
  <c r="L1586" i="1"/>
  <c r="L1602" i="1"/>
  <c r="L1618" i="1"/>
  <c r="L1634" i="1"/>
  <c r="L1650" i="1"/>
  <c r="L1666" i="1"/>
  <c r="L1682" i="1"/>
  <c r="L1698" i="1"/>
  <c r="L1714" i="1"/>
  <c r="L1723" i="1"/>
  <c r="L1730" i="1"/>
  <c r="L1746" i="1"/>
  <c r="L1762" i="1"/>
  <c r="L1769" i="1"/>
  <c r="L1793" i="1"/>
  <c r="L1817" i="1"/>
  <c r="L1846" i="1"/>
  <c r="L1883" i="1"/>
  <c r="L1888" i="1"/>
  <c r="L1901" i="1"/>
  <c r="L1916" i="1"/>
  <c r="L1949" i="1"/>
  <c r="L1954" i="1"/>
  <c r="L2025" i="1"/>
  <c r="L2077" i="1"/>
  <c r="L2082" i="1"/>
  <c r="L2189" i="1"/>
  <c r="L2249" i="1"/>
  <c r="L2345" i="1"/>
  <c r="L2392" i="1"/>
  <c r="L2400" i="1"/>
  <c r="L2408" i="1"/>
  <c r="L2529" i="1"/>
  <c r="L2537" i="1"/>
  <c r="L1546" i="1"/>
  <c r="L1562" i="1"/>
  <c r="L1578" i="1"/>
  <c r="L1594" i="1"/>
  <c r="L1610" i="1"/>
  <c r="L1626" i="1"/>
  <c r="L1642" i="1"/>
  <c r="L1658" i="1"/>
  <c r="L1674" i="1"/>
  <c r="L1690" i="1"/>
  <c r="L1706" i="1"/>
  <c r="L1722" i="1"/>
  <c r="L1738" i="1"/>
  <c r="L1754" i="1"/>
  <c r="L1775" i="1"/>
  <c r="L1782" i="1"/>
  <c r="L1811" i="1"/>
  <c r="L1840" i="1"/>
  <c r="L1897" i="1"/>
  <c r="L1945" i="1"/>
  <c r="L2011" i="1"/>
  <c r="L2016" i="1"/>
  <c r="L2029" i="1"/>
  <c r="L2091" i="1"/>
  <c r="L2107" i="1"/>
  <c r="L2180" i="1"/>
  <c r="L2232" i="1"/>
  <c r="L2240" i="1"/>
  <c r="L2292" i="1"/>
  <c r="L2386" i="1"/>
  <c r="L2459" i="1"/>
  <c r="L1704" i="1"/>
  <c r="L1720" i="1"/>
  <c r="L1736" i="1"/>
  <c r="L1752" i="1"/>
  <c r="L1787" i="1"/>
  <c r="L1792" i="1"/>
  <c r="L1809" i="1"/>
  <c r="L1862" i="1"/>
  <c r="L1872" i="1"/>
  <c r="L1915" i="1"/>
  <c r="L1920" i="1"/>
  <c r="L1933" i="1"/>
  <c r="L1948" i="1"/>
  <c r="L1981" i="1"/>
  <c r="L1986" i="1"/>
  <c r="L2024" i="1"/>
  <c r="L2032" i="1"/>
  <c r="L2157" i="1"/>
  <c r="L2219" i="1"/>
  <c r="L2235" i="1"/>
  <c r="L2308" i="1"/>
  <c r="L2360" i="1"/>
  <c r="L2368" i="1"/>
  <c r="L2544" i="1"/>
  <c r="L2861" i="1"/>
  <c r="L1542" i="1"/>
  <c r="L1558" i="1"/>
  <c r="L1574" i="1"/>
  <c r="L1590" i="1"/>
  <c r="L1606" i="1"/>
  <c r="L1622" i="1"/>
  <c r="L1638" i="1"/>
  <c r="L1654" i="1"/>
  <c r="L1670" i="1"/>
  <c r="L1686" i="1"/>
  <c r="L1702" i="1"/>
  <c r="L1711" i="1"/>
  <c r="L1718" i="1"/>
  <c r="L1727" i="1"/>
  <c r="L1734" i="1"/>
  <c r="L1743" i="1"/>
  <c r="L1750" i="1"/>
  <c r="L1759" i="1"/>
  <c r="L1766" i="1"/>
  <c r="L1785" i="1"/>
  <c r="L1814" i="1"/>
  <c r="L1826" i="1"/>
  <c r="L1850" i="1"/>
  <c r="L1885" i="1"/>
  <c r="L1890" i="1"/>
  <c r="L1938" i="1"/>
  <c r="L1961" i="1"/>
  <c r="L2009" i="1"/>
  <c r="L2089" i="1"/>
  <c r="L2136" i="1"/>
  <c r="L2144" i="1"/>
  <c r="L2152" i="1"/>
  <c r="L2160" i="1"/>
  <c r="L2285" i="1"/>
  <c r="L2347" i="1"/>
  <c r="L2363" i="1"/>
  <c r="L2452" i="1"/>
  <c r="L2507" i="1"/>
  <c r="L1732" i="1"/>
  <c r="L1748" i="1"/>
  <c r="L1764" i="1"/>
  <c r="L1771" i="1"/>
  <c r="L1783" i="1"/>
  <c r="L1795" i="1"/>
  <c r="L1807" i="1"/>
  <c r="L1819" i="1"/>
  <c r="L1824" i="1"/>
  <c r="L1913" i="1"/>
  <c r="L1979" i="1"/>
  <c r="L1984" i="1"/>
  <c r="L1997" i="1"/>
  <c r="L2012" i="1"/>
  <c r="L2061" i="1"/>
  <c r="L2121" i="1"/>
  <c r="L2217" i="1"/>
  <c r="L2264" i="1"/>
  <c r="L2272" i="1"/>
  <c r="L2280" i="1"/>
  <c r="L2288" i="1"/>
  <c r="L2413" i="1"/>
  <c r="L2434" i="1"/>
  <c r="L2646" i="1"/>
  <c r="L1773" i="1"/>
  <c r="L1789" i="1"/>
  <c r="L1805" i="1"/>
  <c r="L1893" i="1"/>
  <c r="L1925" i="1"/>
  <c r="L1957" i="1"/>
  <c r="L1989" i="1"/>
  <c r="L2041" i="1"/>
  <c r="L2064" i="1"/>
  <c r="L2109" i="1"/>
  <c r="L2139" i="1"/>
  <c r="L2169" i="1"/>
  <c r="L2184" i="1"/>
  <c r="L2192" i="1"/>
  <c r="L2237" i="1"/>
  <c r="L2267" i="1"/>
  <c r="L2297" i="1"/>
  <c r="L2312" i="1"/>
  <c r="L2320" i="1"/>
  <c r="L2365" i="1"/>
  <c r="L2395" i="1"/>
  <c r="L2418" i="1"/>
  <c r="L2456" i="1"/>
  <c r="L2482" i="1"/>
  <c r="L3115" i="1"/>
  <c r="L1799" i="1"/>
  <c r="L1815" i="1"/>
  <c r="L1899" i="1"/>
  <c r="L1904" i="1"/>
  <c r="L1931" i="1"/>
  <c r="L1936" i="1"/>
  <c r="L1963" i="1"/>
  <c r="L1968" i="1"/>
  <c r="L1995" i="1"/>
  <c r="L2000" i="1"/>
  <c r="L2027" i="1"/>
  <c r="L2057" i="1"/>
  <c r="L2080" i="1"/>
  <c r="L2125" i="1"/>
  <c r="L2155" i="1"/>
  <c r="L2185" i="1"/>
  <c r="L2200" i="1"/>
  <c r="L2208" i="1"/>
  <c r="L2253" i="1"/>
  <c r="L2283" i="1"/>
  <c r="L2313" i="1"/>
  <c r="L2328" i="1"/>
  <c r="L2336" i="1"/>
  <c r="L2381" i="1"/>
  <c r="L2411" i="1"/>
  <c r="L2429" i="1"/>
  <c r="L2475" i="1"/>
  <c r="L2493" i="1"/>
  <c r="L2519" i="1"/>
  <c r="L2612" i="1"/>
  <c r="L2848" i="1"/>
  <c r="L1781" i="1"/>
  <c r="L1790" i="1"/>
  <c r="L1797" i="1"/>
  <c r="L1806" i="1"/>
  <c r="L1813" i="1"/>
  <c r="L1822" i="1"/>
  <c r="L1838" i="1"/>
  <c r="L1854" i="1"/>
  <c r="L1870" i="1"/>
  <c r="L1877" i="1"/>
  <c r="L1909" i="1"/>
  <c r="L1941" i="1"/>
  <c r="L1973" i="1"/>
  <c r="L2005" i="1"/>
  <c r="L2045" i="1"/>
  <c r="L2050" i="1"/>
  <c r="L2075" i="1"/>
  <c r="L2100" i="1"/>
  <c r="L2105" i="1"/>
  <c r="L2120" i="1"/>
  <c r="L2128" i="1"/>
  <c r="L2173" i="1"/>
  <c r="L2178" i="1"/>
  <c r="L2203" i="1"/>
  <c r="L2228" i="1"/>
  <c r="L2233" i="1"/>
  <c r="L2248" i="1"/>
  <c r="L2256" i="1"/>
  <c r="L2301" i="1"/>
  <c r="L2306" i="1"/>
  <c r="L2331" i="1"/>
  <c r="L2356" i="1"/>
  <c r="L2361" i="1"/>
  <c r="L2376" i="1"/>
  <c r="L2384" i="1"/>
  <c r="L2424" i="1"/>
  <c r="L2450" i="1"/>
  <c r="L2488" i="1"/>
  <c r="L2514" i="1"/>
  <c r="L2774" i="1"/>
  <c r="L2048" i="1"/>
  <c r="L2093" i="1"/>
  <c r="L2123" i="1"/>
  <c r="L2153" i="1"/>
  <c r="L2168" i="1"/>
  <c r="L2176" i="1"/>
  <c r="L2221" i="1"/>
  <c r="L2251" i="1"/>
  <c r="L2281" i="1"/>
  <c r="L2296" i="1"/>
  <c r="L2304" i="1"/>
  <c r="L2349" i="1"/>
  <c r="L2379" i="1"/>
  <c r="L2409" i="1"/>
  <c r="L2427" i="1"/>
  <c r="L2445" i="1"/>
  <c r="L2491" i="1"/>
  <c r="L2509" i="1"/>
  <c r="L2554" i="1"/>
  <c r="L2578" i="1"/>
  <c r="L2740" i="1"/>
  <c r="L2769" i="1"/>
  <c r="L2777" i="1"/>
  <c r="L1900" i="1"/>
  <c r="L1932" i="1"/>
  <c r="L1944" i="1"/>
  <c r="L1964" i="1"/>
  <c r="L1996" i="1"/>
  <c r="L2043" i="1"/>
  <c r="L2068" i="1"/>
  <c r="L2073" i="1"/>
  <c r="L2088" i="1"/>
  <c r="L2096" i="1"/>
  <c r="L2141" i="1"/>
  <c r="L2146" i="1"/>
  <c r="L2171" i="1"/>
  <c r="L2196" i="1"/>
  <c r="L2201" i="1"/>
  <c r="L2216" i="1"/>
  <c r="L2224" i="1"/>
  <c r="L2269" i="1"/>
  <c r="L2274" i="1"/>
  <c r="L2299" i="1"/>
  <c r="L2324" i="1"/>
  <c r="L2329" i="1"/>
  <c r="L2344" i="1"/>
  <c r="L2352" i="1"/>
  <c r="L2397" i="1"/>
  <c r="L2402" i="1"/>
  <c r="L2440" i="1"/>
  <c r="L2466" i="1"/>
  <c r="L2504" i="1"/>
  <c r="L1821" i="1"/>
  <c r="L1889" i="1"/>
  <c r="L1905" i="1"/>
  <c r="L1937" i="1"/>
  <c r="L1953" i="1"/>
  <c r="L1969" i="1"/>
  <c r="L2017" i="1"/>
  <c r="L2033" i="1"/>
  <c r="L1880" i="1"/>
  <c r="L1887" i="1"/>
  <c r="L1903" i="1"/>
  <c r="L1912" i="1"/>
  <c r="L1919" i="1"/>
  <c r="L1928" i="1"/>
  <c r="L1935" i="1"/>
  <c r="L1951" i="1"/>
  <c r="L1967" i="1"/>
  <c r="L1976" i="1"/>
  <c r="L1983" i="1"/>
  <c r="L1992" i="1"/>
  <c r="L1999" i="1"/>
  <c r="L2008" i="1"/>
  <c r="L2015" i="1"/>
  <c r="L2031" i="1"/>
  <c r="L2040" i="1"/>
  <c r="L2047" i="1"/>
  <c r="L2056" i="1"/>
  <c r="L2063" i="1"/>
  <c r="L2072" i="1"/>
  <c r="L2079" i="1"/>
  <c r="L2095" i="1"/>
  <c r="L2111" i="1"/>
  <c r="L2127" i="1"/>
  <c r="L2143" i="1"/>
  <c r="L2159" i="1"/>
  <c r="L2175" i="1"/>
  <c r="L2191" i="1"/>
  <c r="L2207" i="1"/>
  <c r="L2223" i="1"/>
  <c r="L2239" i="1"/>
  <c r="L2255" i="1"/>
  <c r="L2271" i="1"/>
  <c r="L2287" i="1"/>
  <c r="L2303" i="1"/>
  <c r="L2319" i="1"/>
  <c r="L2335" i="1"/>
  <c r="L2351" i="1"/>
  <c r="L2367" i="1"/>
  <c r="L2383" i="1"/>
  <c r="L2399" i="1"/>
  <c r="L2415" i="1"/>
  <c r="L2431" i="1"/>
  <c r="L2447" i="1"/>
  <c r="L2463" i="1"/>
  <c r="L2479" i="1"/>
  <c r="L2495" i="1"/>
  <c r="L2511" i="1"/>
  <c r="L2541" i="1"/>
  <c r="L2564" i="1"/>
  <c r="L2609" i="1"/>
  <c r="L2742" i="1"/>
  <c r="L2747" i="1"/>
  <c r="L2842" i="1"/>
  <c r="L2425" i="1"/>
  <c r="L2441" i="1"/>
  <c r="L2457" i="1"/>
  <c r="L2473" i="1"/>
  <c r="L2489" i="1"/>
  <c r="L2505" i="1"/>
  <c r="L2594" i="1"/>
  <c r="L2602" i="1"/>
  <c r="L2730" i="1"/>
  <c r="L2743" i="1"/>
  <c r="L2967" i="1"/>
  <c r="L2999" i="1"/>
  <c r="L1879" i="1"/>
  <c r="L1895" i="1"/>
  <c r="L1911" i="1"/>
  <c r="L1927" i="1"/>
  <c r="L1943" i="1"/>
  <c r="L1959" i="1"/>
  <c r="L1975" i="1"/>
  <c r="L1991" i="1"/>
  <c r="L2007" i="1"/>
  <c r="L2023" i="1"/>
  <c r="L2039" i="1"/>
  <c r="L2055" i="1"/>
  <c r="L2071" i="1"/>
  <c r="L2087" i="1"/>
  <c r="L2103" i="1"/>
  <c r="L2119" i="1"/>
  <c r="L2135" i="1"/>
  <c r="L2151" i="1"/>
  <c r="L2167" i="1"/>
  <c r="L2183" i="1"/>
  <c r="L2199" i="1"/>
  <c r="L2215" i="1"/>
  <c r="L2231" i="1"/>
  <c r="L2247" i="1"/>
  <c r="L2263" i="1"/>
  <c r="L2279" i="1"/>
  <c r="L2295" i="1"/>
  <c r="L2311" i="1"/>
  <c r="L2327" i="1"/>
  <c r="L2343" i="1"/>
  <c r="L2359" i="1"/>
  <c r="L2375" i="1"/>
  <c r="L2391" i="1"/>
  <c r="L2407" i="1"/>
  <c r="L2416" i="1"/>
  <c r="L2423" i="1"/>
  <c r="L2432" i="1"/>
  <c r="L2439" i="1"/>
  <c r="L2448" i="1"/>
  <c r="L2455" i="1"/>
  <c r="L2464" i="1"/>
  <c r="L2471" i="1"/>
  <c r="L2480" i="1"/>
  <c r="L2487" i="1"/>
  <c r="L2496" i="1"/>
  <c r="L2503" i="1"/>
  <c r="L2512" i="1"/>
  <c r="L2525" i="1"/>
  <c r="L2576" i="1"/>
  <c r="L2701" i="1"/>
  <c r="L2733" i="1"/>
  <c r="L2021" i="1"/>
  <c r="L2037" i="1"/>
  <c r="L2053" i="1"/>
  <c r="L2069" i="1"/>
  <c r="L2085" i="1"/>
  <c r="L2101" i="1"/>
  <c r="L2117" i="1"/>
  <c r="L2133" i="1"/>
  <c r="L2149" i="1"/>
  <c r="L2165" i="1"/>
  <c r="L2181" i="1"/>
  <c r="L2197" i="1"/>
  <c r="L2213" i="1"/>
  <c r="L2229" i="1"/>
  <c r="L2245" i="1"/>
  <c r="L2261" i="1"/>
  <c r="L2277" i="1"/>
  <c r="L2293" i="1"/>
  <c r="L2309" i="1"/>
  <c r="L2325" i="1"/>
  <c r="L2341" i="1"/>
  <c r="L2357" i="1"/>
  <c r="L2373" i="1"/>
  <c r="L2389" i="1"/>
  <c r="L2405" i="1"/>
  <c r="L2421" i="1"/>
  <c r="L2437" i="1"/>
  <c r="L2453" i="1"/>
  <c r="L2469" i="1"/>
  <c r="L2485" i="1"/>
  <c r="L2501" i="1"/>
  <c r="L2520" i="1"/>
  <c r="L2571" i="1"/>
  <c r="L2704" i="1"/>
  <c r="L2720" i="1"/>
  <c r="L2820" i="1"/>
  <c r="L1875" i="1"/>
  <c r="L1891" i="1"/>
  <c r="L1907" i="1"/>
  <c r="L1923" i="1"/>
  <c r="L1939" i="1"/>
  <c r="L1955" i="1"/>
  <c r="L1971" i="1"/>
  <c r="L1987" i="1"/>
  <c r="L2003" i="1"/>
  <c r="L2019" i="1"/>
  <c r="L2028" i="1"/>
  <c r="L2035" i="1"/>
  <c r="L2044" i="1"/>
  <c r="L2051" i="1"/>
  <c r="L2060" i="1"/>
  <c r="L2067" i="1"/>
  <c r="L2076" i="1"/>
  <c r="L2083" i="1"/>
  <c r="L2092" i="1"/>
  <c r="L2099" i="1"/>
  <c r="L2108" i="1"/>
  <c r="L2115" i="1"/>
  <c r="L2124" i="1"/>
  <c r="L2131" i="1"/>
  <c r="L2140" i="1"/>
  <c r="L2147" i="1"/>
  <c r="L2156" i="1"/>
  <c r="L2163" i="1"/>
  <c r="L2172" i="1"/>
  <c r="L2179" i="1"/>
  <c r="L2188" i="1"/>
  <c r="L2195" i="1"/>
  <c r="L2204" i="1"/>
  <c r="L2211" i="1"/>
  <c r="L2220" i="1"/>
  <c r="L2227" i="1"/>
  <c r="L2236" i="1"/>
  <c r="L2243" i="1"/>
  <c r="L2252" i="1"/>
  <c r="L2259" i="1"/>
  <c r="L2268" i="1"/>
  <c r="L2275" i="1"/>
  <c r="L2284" i="1"/>
  <c r="L2291" i="1"/>
  <c r="L2300" i="1"/>
  <c r="L2307" i="1"/>
  <c r="L2316" i="1"/>
  <c r="L2323" i="1"/>
  <c r="L2332" i="1"/>
  <c r="L2339" i="1"/>
  <c r="L2348" i="1"/>
  <c r="L2355" i="1"/>
  <c r="L2364" i="1"/>
  <c r="L2371" i="1"/>
  <c r="L2380" i="1"/>
  <c r="L2387" i="1"/>
  <c r="L2396" i="1"/>
  <c r="L2403" i="1"/>
  <c r="L2412" i="1"/>
  <c r="L2419" i="1"/>
  <c r="L2428" i="1"/>
  <c r="L2435" i="1"/>
  <c r="L2444" i="1"/>
  <c r="L2451" i="1"/>
  <c r="L2460" i="1"/>
  <c r="L2467" i="1"/>
  <c r="L2476" i="1"/>
  <c r="L2483" i="1"/>
  <c r="L2492" i="1"/>
  <c r="L2499" i="1"/>
  <c r="L2508" i="1"/>
  <c r="L2553" i="1"/>
  <c r="L2663" i="1"/>
  <c r="L2786" i="1"/>
  <c r="L2944" i="1"/>
  <c r="L1921" i="1"/>
  <c r="L1985" i="1"/>
  <c r="L2001" i="1"/>
  <c r="L2049" i="1"/>
  <c r="L2065" i="1"/>
  <c r="L2081" i="1"/>
  <c r="L2097" i="1"/>
  <c r="L2113" i="1"/>
  <c r="L2129" i="1"/>
  <c r="L2145" i="1"/>
  <c r="L2161" i="1"/>
  <c r="L2177" i="1"/>
  <c r="L2193" i="1"/>
  <c r="L2209" i="1"/>
  <c r="L2225" i="1"/>
  <c r="L2241" i="1"/>
  <c r="L2257" i="1"/>
  <c r="L2273" i="1"/>
  <c r="L2289" i="1"/>
  <c r="L2305" i="1"/>
  <c r="L2321" i="1"/>
  <c r="L2337" i="1"/>
  <c r="L2353" i="1"/>
  <c r="L2369" i="1"/>
  <c r="L2385" i="1"/>
  <c r="L2401" i="1"/>
  <c r="L2417" i="1"/>
  <c r="L2433" i="1"/>
  <c r="L2449" i="1"/>
  <c r="L2465" i="1"/>
  <c r="L2481" i="1"/>
  <c r="L2497" i="1"/>
  <c r="L2513" i="1"/>
  <c r="L2536" i="1"/>
  <c r="L2561" i="1"/>
  <c r="L2692" i="1"/>
  <c r="L2752" i="1"/>
  <c r="L2813" i="1"/>
  <c r="L2865" i="1"/>
  <c r="L2905" i="1"/>
  <c r="L3035" i="1"/>
  <c r="L2522" i="1"/>
  <c r="L2534" i="1"/>
  <c r="L2546" i="1"/>
  <c r="L2551" i="1"/>
  <c r="L2581" i="1"/>
  <c r="L2586" i="1"/>
  <c r="L2614" i="1"/>
  <c r="L2619" i="1"/>
  <c r="L2624" i="1"/>
  <c r="L2658" i="1"/>
  <c r="L2714" i="1"/>
  <c r="L2737" i="1"/>
  <c r="L2832" i="1"/>
  <c r="L2858" i="1"/>
  <c r="L2868" i="1"/>
  <c r="L2912" i="1"/>
  <c r="L2946" i="1"/>
  <c r="L3012" i="1"/>
  <c r="L3072" i="1"/>
  <c r="L3170" i="1"/>
  <c r="L3223" i="1"/>
  <c r="L3268" i="1"/>
  <c r="L3321" i="1"/>
  <c r="L2518" i="1"/>
  <c r="L2530" i="1"/>
  <c r="L2535" i="1"/>
  <c r="L2574" i="1"/>
  <c r="L2587" i="1"/>
  <c r="L2592" i="1"/>
  <c r="L2615" i="1"/>
  <c r="L2641" i="1"/>
  <c r="L2649" i="1"/>
  <c r="L2685" i="1"/>
  <c r="L2738" i="1"/>
  <c r="L2859" i="1"/>
  <c r="L2887" i="1"/>
  <c r="L2976" i="1"/>
  <c r="L3163" i="1"/>
  <c r="L3200" i="1"/>
  <c r="L3298" i="1"/>
  <c r="L3351" i="1"/>
  <c r="L3396" i="1"/>
  <c r="L3529" i="1"/>
  <c r="L3561" i="1"/>
  <c r="L3913" i="1"/>
  <c r="L2610" i="1"/>
  <c r="L2731" i="1"/>
  <c r="L2759" i="1"/>
  <c r="L2793" i="1"/>
  <c r="L2836" i="1"/>
  <c r="L2849" i="1"/>
  <c r="L2854" i="1"/>
  <c r="L2882" i="1"/>
  <c r="L2890" i="1"/>
  <c r="L2937" i="1"/>
  <c r="L2987" i="1"/>
  <c r="L3042" i="1"/>
  <c r="L3243" i="1"/>
  <c r="L2528" i="1"/>
  <c r="L2557" i="1"/>
  <c r="L2567" i="1"/>
  <c r="L2521" i="1"/>
  <c r="L2538" i="1"/>
  <c r="L2545" i="1"/>
  <c r="L2550" i="1"/>
  <c r="L2565" i="1"/>
  <c r="L2603" i="1"/>
  <c r="L2631" i="1"/>
  <c r="L2665" i="1"/>
  <c r="L2708" i="1"/>
  <c r="L2721" i="1"/>
  <c r="L2726" i="1"/>
  <c r="L2754" i="1"/>
  <c r="L2762" i="1"/>
  <c r="L2919" i="1"/>
  <c r="L2969" i="1"/>
  <c r="L3095" i="1"/>
  <c r="L3140" i="1"/>
  <c r="L3193" i="1"/>
  <c r="L2560" i="1"/>
  <c r="L2583" i="1"/>
  <c r="L2593" i="1"/>
  <c r="L2598" i="1"/>
  <c r="L2626" i="1"/>
  <c r="L2634" i="1"/>
  <c r="L2791" i="1"/>
  <c r="L2829" i="1"/>
  <c r="L2870" i="1"/>
  <c r="L2875" i="1"/>
  <c r="L2880" i="1"/>
  <c r="L2914" i="1"/>
  <c r="L2922" i="1"/>
  <c r="L3019" i="1"/>
  <c r="L3074" i="1"/>
  <c r="L3291" i="1"/>
  <c r="L3328" i="1"/>
  <c r="L3426" i="1"/>
  <c r="L3104" i="1"/>
  <c r="L3127" i="1"/>
  <c r="L3172" i="1"/>
  <c r="L3202" i="1"/>
  <c r="L3232" i="1"/>
  <c r="L3255" i="1"/>
  <c r="L3300" i="1"/>
  <c r="L3330" i="1"/>
  <c r="L3360" i="1"/>
  <c r="L3383" i="1"/>
  <c r="L3428" i="1"/>
  <c r="L2516" i="1"/>
  <c r="L2532" i="1"/>
  <c r="L2548" i="1"/>
  <c r="L2562" i="1"/>
  <c r="L2590" i="1"/>
  <c r="L2660" i="1"/>
  <c r="L2672" i="1"/>
  <c r="L2682" i="1"/>
  <c r="L2689" i="1"/>
  <c r="L2694" i="1"/>
  <c r="L2706" i="1"/>
  <c r="L2711" i="1"/>
  <c r="L2788" i="1"/>
  <c r="L2800" i="1"/>
  <c r="L2810" i="1"/>
  <c r="L2817" i="1"/>
  <c r="L2822" i="1"/>
  <c r="L2834" i="1"/>
  <c r="L2839" i="1"/>
  <c r="L2897" i="1"/>
  <c r="L2929" i="1"/>
  <c r="L2964" i="1"/>
  <c r="L2994" i="1"/>
  <c r="L3024" i="1"/>
  <c r="L3047" i="1"/>
  <c r="L3092" i="1"/>
  <c r="L3097" i="1"/>
  <c r="L3122" i="1"/>
  <c r="L3147" i="1"/>
  <c r="L3152" i="1"/>
  <c r="L3175" i="1"/>
  <c r="L3220" i="1"/>
  <c r="L3225" i="1"/>
  <c r="L3250" i="1"/>
  <c r="L3275" i="1"/>
  <c r="L3280" i="1"/>
  <c r="L3303" i="1"/>
  <c r="L3348" i="1"/>
  <c r="L3353" i="1"/>
  <c r="L3378" i="1"/>
  <c r="L3403" i="1"/>
  <c r="L3408" i="1"/>
  <c r="L3439" i="1"/>
  <c r="L3444" i="1"/>
  <c r="L3574" i="1"/>
  <c r="L3958" i="1"/>
  <c r="L4011" i="1"/>
  <c r="L2871" i="1"/>
  <c r="L2932" i="1"/>
  <c r="L3015" i="1"/>
  <c r="L3060" i="1"/>
  <c r="L3143" i="1"/>
  <c r="L3188" i="1"/>
  <c r="L3271" i="1"/>
  <c r="L3316" i="1"/>
  <c r="L3346" i="1"/>
  <c r="L3376" i="1"/>
  <c r="L3399" i="1"/>
  <c r="L3492" i="1"/>
  <c r="L3508" i="1"/>
  <c r="L3794" i="1"/>
  <c r="L3860" i="1"/>
  <c r="L4838" i="1"/>
  <c r="L2526" i="1"/>
  <c r="L2542" i="1"/>
  <c r="L2558" i="1"/>
  <c r="L2644" i="1"/>
  <c r="L2656" i="1"/>
  <c r="L2666" i="1"/>
  <c r="L2673" i="1"/>
  <c r="L2678" i="1"/>
  <c r="L2690" i="1"/>
  <c r="L2695" i="1"/>
  <c r="L2772" i="1"/>
  <c r="L2784" i="1"/>
  <c r="L2794" i="1"/>
  <c r="L2801" i="1"/>
  <c r="L2806" i="1"/>
  <c r="L2818" i="1"/>
  <c r="L2823" i="1"/>
  <c r="L2898" i="1"/>
  <c r="L2903" i="1"/>
  <c r="L2930" i="1"/>
  <c r="L2935" i="1"/>
  <c r="L2980" i="1"/>
  <c r="L2985" i="1"/>
  <c r="L3010" i="1"/>
  <c r="L3040" i="1"/>
  <c r="L3063" i="1"/>
  <c r="L3108" i="1"/>
  <c r="L3113" i="1"/>
  <c r="L3138" i="1"/>
  <c r="L3168" i="1"/>
  <c r="L3191" i="1"/>
  <c r="L3236" i="1"/>
  <c r="L3241" i="1"/>
  <c r="L3266" i="1"/>
  <c r="L3296" i="1"/>
  <c r="L3319" i="1"/>
  <c r="L3364" i="1"/>
  <c r="L3369" i="1"/>
  <c r="L3394" i="1"/>
  <c r="L3419" i="1"/>
  <c r="L3424" i="1"/>
  <c r="L3734" i="1"/>
  <c r="L3755" i="1"/>
  <c r="L3805" i="1"/>
  <c r="L4329" i="1"/>
  <c r="L2866" i="1"/>
  <c r="L2900" i="1"/>
  <c r="L2962" i="1"/>
  <c r="L2992" i="1"/>
  <c r="L3090" i="1"/>
  <c r="L3120" i="1"/>
  <c r="L3218" i="1"/>
  <c r="L3248" i="1"/>
  <c r="L2524" i="1"/>
  <c r="L2540" i="1"/>
  <c r="L2556" i="1"/>
  <c r="L2570" i="1"/>
  <c r="L2577" i="1"/>
  <c r="L2582" i="1"/>
  <c r="L2596" i="1"/>
  <c r="L2608" i="1"/>
  <c r="L2618" i="1"/>
  <c r="L2625" i="1"/>
  <c r="L2630" i="1"/>
  <c r="L2642" i="1"/>
  <c r="L2647" i="1"/>
  <c r="L2724" i="1"/>
  <c r="L2736" i="1"/>
  <c r="L2746" i="1"/>
  <c r="L2753" i="1"/>
  <c r="L2758" i="1"/>
  <c r="L2770" i="1"/>
  <c r="L2775" i="1"/>
  <c r="L2852" i="1"/>
  <c r="L2864" i="1"/>
  <c r="L2874" i="1"/>
  <c r="L2881" i="1"/>
  <c r="L2886" i="1"/>
  <c r="L2913" i="1"/>
  <c r="L2960" i="1"/>
  <c r="L2983" i="1"/>
  <c r="L3028" i="1"/>
  <c r="L3058" i="1"/>
  <c r="L3088" i="1"/>
  <c r="L3111" i="1"/>
  <c r="L3156" i="1"/>
  <c r="L3186" i="1"/>
  <c r="L3216" i="1"/>
  <c r="L3239" i="1"/>
  <c r="L3284" i="1"/>
  <c r="L3314" i="1"/>
  <c r="L3344" i="1"/>
  <c r="L3367" i="1"/>
  <c r="L3412" i="1"/>
  <c r="L3464" i="1"/>
  <c r="L3689" i="1"/>
  <c r="L3787" i="1"/>
  <c r="L4220" i="1"/>
  <c r="L4228" i="1"/>
  <c r="L4532" i="1"/>
  <c r="L2599" i="1"/>
  <c r="L2676" i="1"/>
  <c r="L2688" i="1"/>
  <c r="L2698" i="1"/>
  <c r="L2705" i="1"/>
  <c r="L2710" i="1"/>
  <c r="L2722" i="1"/>
  <c r="L2727" i="1"/>
  <c r="L2804" i="1"/>
  <c r="L2816" i="1"/>
  <c r="L2826" i="1"/>
  <c r="L2833" i="1"/>
  <c r="L2838" i="1"/>
  <c r="L2850" i="1"/>
  <c r="L2855" i="1"/>
  <c r="L2896" i="1"/>
  <c r="L2906" i="1"/>
  <c r="L2928" i="1"/>
  <c r="L2938" i="1"/>
  <c r="L2948" i="1"/>
  <c r="L2978" i="1"/>
  <c r="L3008" i="1"/>
  <c r="L3031" i="1"/>
  <c r="L3076" i="1"/>
  <c r="L3106" i="1"/>
  <c r="L3136" i="1"/>
  <c r="L3159" i="1"/>
  <c r="L3204" i="1"/>
  <c r="L3234" i="1"/>
  <c r="L3259" i="1"/>
  <c r="L3264" i="1"/>
  <c r="L3287" i="1"/>
  <c r="L3332" i="1"/>
  <c r="L3337" i="1"/>
  <c r="L3362" i="1"/>
  <c r="L3387" i="1"/>
  <c r="L3392" i="1"/>
  <c r="L3415" i="1"/>
  <c r="L3467" i="1"/>
  <c r="L3480" i="1"/>
  <c r="L2552" i="1"/>
  <c r="L2566" i="1"/>
  <c r="L2580" i="1"/>
  <c r="L2628" i="1"/>
  <c r="L2633" i="1"/>
  <c r="L2640" i="1"/>
  <c r="L2650" i="1"/>
  <c r="L2657" i="1"/>
  <c r="L2662" i="1"/>
  <c r="L2669" i="1"/>
  <c r="L2674" i="1"/>
  <c r="L2679" i="1"/>
  <c r="L2715" i="1"/>
  <c r="L2756" i="1"/>
  <c r="L2761" i="1"/>
  <c r="L2768" i="1"/>
  <c r="L2778" i="1"/>
  <c r="L2785" i="1"/>
  <c r="L2790" i="1"/>
  <c r="L2797" i="1"/>
  <c r="L2802" i="1"/>
  <c r="L2807" i="1"/>
  <c r="L2843" i="1"/>
  <c r="L2884" i="1"/>
  <c r="L2889" i="1"/>
  <c r="L2916" i="1"/>
  <c r="L2921" i="1"/>
  <c r="L2951" i="1"/>
  <c r="L2996" i="1"/>
  <c r="L3001" i="1"/>
  <c r="L3026" i="1"/>
  <c r="L3051" i="1"/>
  <c r="L3056" i="1"/>
  <c r="L3079" i="1"/>
  <c r="L3124" i="1"/>
  <c r="L3129" i="1"/>
  <c r="L3154" i="1"/>
  <c r="L3179" i="1"/>
  <c r="L3184" i="1"/>
  <c r="L3207" i="1"/>
  <c r="L3252" i="1"/>
  <c r="L3257" i="1"/>
  <c r="L3282" i="1"/>
  <c r="L3307" i="1"/>
  <c r="L3312" i="1"/>
  <c r="L3335" i="1"/>
  <c r="L3380" i="1"/>
  <c r="L3385" i="1"/>
  <c r="L3410" i="1"/>
  <c r="L3589" i="1"/>
  <c r="L3597" i="1"/>
  <c r="L3634" i="1"/>
  <c r="L3666" i="1"/>
  <c r="L3981" i="1"/>
  <c r="L4114" i="1"/>
  <c r="L2902" i="1"/>
  <c r="L2918" i="1"/>
  <c r="L2934" i="1"/>
  <c r="L2950" i="1"/>
  <c r="L2966" i="1"/>
  <c r="L2982" i="1"/>
  <c r="L2998" i="1"/>
  <c r="L3014" i="1"/>
  <c r="L3030" i="1"/>
  <c r="L3046" i="1"/>
  <c r="L3062" i="1"/>
  <c r="L3078" i="1"/>
  <c r="L3094" i="1"/>
  <c r="L3110" i="1"/>
  <c r="L3126" i="1"/>
  <c r="L3142" i="1"/>
  <c r="L3158" i="1"/>
  <c r="L3174" i="1"/>
  <c r="L3190" i="1"/>
  <c r="L3206" i="1"/>
  <c r="L3222" i="1"/>
  <c r="L3238" i="1"/>
  <c r="L3254" i="1"/>
  <c r="L3270" i="1"/>
  <c r="L3286" i="1"/>
  <c r="L3302" i="1"/>
  <c r="L3318" i="1"/>
  <c r="L3334" i="1"/>
  <c r="L3350" i="1"/>
  <c r="L3366" i="1"/>
  <c r="L3382" i="1"/>
  <c r="L3398" i="1"/>
  <c r="L3414" i="1"/>
  <c r="L3451" i="1"/>
  <c r="L3581" i="1"/>
  <c r="L3636" i="1"/>
  <c r="L3702" i="1"/>
  <c r="L3762" i="1"/>
  <c r="L3862" i="1"/>
  <c r="L3883" i="1"/>
  <c r="L4119" i="1"/>
  <c r="L2606" i="1"/>
  <c r="L2622" i="1"/>
  <c r="L2638" i="1"/>
  <c r="L2654" i="1"/>
  <c r="L2670" i="1"/>
  <c r="L2686" i="1"/>
  <c r="L2702" i="1"/>
  <c r="L2718" i="1"/>
  <c r="L2734" i="1"/>
  <c r="L2750" i="1"/>
  <c r="L2766" i="1"/>
  <c r="L2782" i="1"/>
  <c r="L2798" i="1"/>
  <c r="L2814" i="1"/>
  <c r="L2830" i="1"/>
  <c r="L2846" i="1"/>
  <c r="L2862" i="1"/>
  <c r="L2878" i="1"/>
  <c r="L2894" i="1"/>
  <c r="L2910" i="1"/>
  <c r="L2926" i="1"/>
  <c r="L2942" i="1"/>
  <c r="L2958" i="1"/>
  <c r="L2974" i="1"/>
  <c r="L2990" i="1"/>
  <c r="L3006" i="1"/>
  <c r="L3022" i="1"/>
  <c r="L3038" i="1"/>
  <c r="L3054" i="1"/>
  <c r="L3070" i="1"/>
  <c r="L3086" i="1"/>
  <c r="L3102" i="1"/>
  <c r="L3118" i="1"/>
  <c r="L3134" i="1"/>
  <c r="L3150" i="1"/>
  <c r="L3166" i="1"/>
  <c r="L3182" i="1"/>
  <c r="L3198" i="1"/>
  <c r="L3214" i="1"/>
  <c r="L3230" i="1"/>
  <c r="L3246" i="1"/>
  <c r="L3262" i="1"/>
  <c r="L3278" i="1"/>
  <c r="L3294" i="1"/>
  <c r="L3310" i="1"/>
  <c r="L3326" i="1"/>
  <c r="L3342" i="1"/>
  <c r="L3358" i="1"/>
  <c r="L3374" i="1"/>
  <c r="L3390" i="1"/>
  <c r="L3406" i="1"/>
  <c r="L3422" i="1"/>
  <c r="L3506" i="1"/>
  <c r="L3606" i="1"/>
  <c r="L3627" i="1"/>
  <c r="L3677" i="1"/>
  <c r="L3732" i="1"/>
  <c r="L3837" i="1"/>
  <c r="L4176" i="1"/>
  <c r="L2572" i="1"/>
  <c r="L2588" i="1"/>
  <c r="L2597" i="1"/>
  <c r="L2604" i="1"/>
  <c r="L2613" i="1"/>
  <c r="L2620" i="1"/>
  <c r="L2629" i="1"/>
  <c r="L2636" i="1"/>
  <c r="L2645" i="1"/>
  <c r="L2652" i="1"/>
  <c r="L2661" i="1"/>
  <c r="L2668" i="1"/>
  <c r="L2677" i="1"/>
  <c r="L2684" i="1"/>
  <c r="L2693" i="1"/>
  <c r="L2700" i="1"/>
  <c r="L2709" i="1"/>
  <c r="L2716" i="1"/>
  <c r="L2725" i="1"/>
  <c r="L2732" i="1"/>
  <c r="L2741" i="1"/>
  <c r="L2748" i="1"/>
  <c r="L2757" i="1"/>
  <c r="L2764" i="1"/>
  <c r="L2773" i="1"/>
  <c r="L2780" i="1"/>
  <c r="L2789" i="1"/>
  <c r="L2796" i="1"/>
  <c r="L2805" i="1"/>
  <c r="L2812" i="1"/>
  <c r="L2821" i="1"/>
  <c r="L2828" i="1"/>
  <c r="L2837" i="1"/>
  <c r="L2844" i="1"/>
  <c r="L2853" i="1"/>
  <c r="L2860" i="1"/>
  <c r="L2869" i="1"/>
  <c r="L2876" i="1"/>
  <c r="L2885" i="1"/>
  <c r="L2892" i="1"/>
  <c r="L2901" i="1"/>
  <c r="L2908" i="1"/>
  <c r="L2917" i="1"/>
  <c r="L2924" i="1"/>
  <c r="L2933" i="1"/>
  <c r="L2940" i="1"/>
  <c r="L2949" i="1"/>
  <c r="L2956" i="1"/>
  <c r="L2965" i="1"/>
  <c r="L2972" i="1"/>
  <c r="L2981" i="1"/>
  <c r="L2988" i="1"/>
  <c r="L2997" i="1"/>
  <c r="L3004" i="1"/>
  <c r="L3013" i="1"/>
  <c r="L3020" i="1"/>
  <c r="L3029" i="1"/>
  <c r="L3036" i="1"/>
  <c r="L3045" i="1"/>
  <c r="L3052" i="1"/>
  <c r="L3061" i="1"/>
  <c r="L3068" i="1"/>
  <c r="L3077" i="1"/>
  <c r="L3084" i="1"/>
  <c r="L3093" i="1"/>
  <c r="L3100" i="1"/>
  <c r="L3109" i="1"/>
  <c r="L3116" i="1"/>
  <c r="L3125" i="1"/>
  <c r="L3132" i="1"/>
  <c r="L3141" i="1"/>
  <c r="L3148" i="1"/>
  <c r="L3157" i="1"/>
  <c r="L3164" i="1"/>
  <c r="L3173" i="1"/>
  <c r="L3180" i="1"/>
  <c r="L3189" i="1"/>
  <c r="L3196" i="1"/>
  <c r="L3205" i="1"/>
  <c r="L3212" i="1"/>
  <c r="L3221" i="1"/>
  <c r="L3228" i="1"/>
  <c r="L3237" i="1"/>
  <c r="L3244" i="1"/>
  <c r="L3253" i="1"/>
  <c r="L3260" i="1"/>
  <c r="L3269" i="1"/>
  <c r="L3276" i="1"/>
  <c r="L3285" i="1"/>
  <c r="L3292" i="1"/>
  <c r="L3301" i="1"/>
  <c r="L3308" i="1"/>
  <c r="L3317" i="1"/>
  <c r="L3324" i="1"/>
  <c r="L3333" i="1"/>
  <c r="L3340" i="1"/>
  <c r="L3349" i="1"/>
  <c r="L3356" i="1"/>
  <c r="L3365" i="1"/>
  <c r="L3372" i="1"/>
  <c r="L3381" i="1"/>
  <c r="L3388" i="1"/>
  <c r="L3397" i="1"/>
  <c r="L3404" i="1"/>
  <c r="L3413" i="1"/>
  <c r="L3420" i="1"/>
  <c r="L3432" i="1"/>
  <c r="L3455" i="1"/>
  <c r="L3460" i="1"/>
  <c r="L3496" i="1"/>
  <c r="L3538" i="1"/>
  <c r="L3659" i="1"/>
  <c r="L3785" i="1"/>
  <c r="L3845" i="1"/>
  <c r="L3853" i="1"/>
  <c r="L2954" i="1"/>
  <c r="L2970" i="1"/>
  <c r="L2986" i="1"/>
  <c r="L3002" i="1"/>
  <c r="L3018" i="1"/>
  <c r="L3034" i="1"/>
  <c r="L3050" i="1"/>
  <c r="L3066" i="1"/>
  <c r="L3082" i="1"/>
  <c r="L3098" i="1"/>
  <c r="L3114" i="1"/>
  <c r="L3130" i="1"/>
  <c r="L3146" i="1"/>
  <c r="L3162" i="1"/>
  <c r="L3178" i="1"/>
  <c r="L3194" i="1"/>
  <c r="L3210" i="1"/>
  <c r="L3226" i="1"/>
  <c r="L3242" i="1"/>
  <c r="L3258" i="1"/>
  <c r="L3274" i="1"/>
  <c r="L3290" i="1"/>
  <c r="L3306" i="1"/>
  <c r="L3322" i="1"/>
  <c r="L3338" i="1"/>
  <c r="L3354" i="1"/>
  <c r="L3370" i="1"/>
  <c r="L3386" i="1"/>
  <c r="L3402" i="1"/>
  <c r="L3418" i="1"/>
  <c r="L3435" i="1"/>
  <c r="L3549" i="1"/>
  <c r="L3604" i="1"/>
  <c r="L3709" i="1"/>
  <c r="L3764" i="1"/>
  <c r="L3830" i="1"/>
  <c r="L3890" i="1"/>
  <c r="L3988" i="1"/>
  <c r="L4073" i="1"/>
  <c r="L4267" i="1"/>
  <c r="L4975" i="1"/>
  <c r="L2568" i="1"/>
  <c r="L2584" i="1"/>
  <c r="L2600" i="1"/>
  <c r="L2616" i="1"/>
  <c r="L2632" i="1"/>
  <c r="L2648" i="1"/>
  <c r="L2664" i="1"/>
  <c r="L2680" i="1"/>
  <c r="L2696" i="1"/>
  <c r="L2712" i="1"/>
  <c r="L2728" i="1"/>
  <c r="L2744" i="1"/>
  <c r="L2760" i="1"/>
  <c r="L2776" i="1"/>
  <c r="L2792" i="1"/>
  <c r="L2808" i="1"/>
  <c r="L2824" i="1"/>
  <c r="L2840" i="1"/>
  <c r="L2856" i="1"/>
  <c r="L2872" i="1"/>
  <c r="L2888" i="1"/>
  <c r="L2904" i="1"/>
  <c r="L2920" i="1"/>
  <c r="L2936" i="1"/>
  <c r="L2945" i="1"/>
  <c r="L2952" i="1"/>
  <c r="L2961" i="1"/>
  <c r="L2968" i="1"/>
  <c r="L2977" i="1"/>
  <c r="L2984" i="1"/>
  <c r="L2993" i="1"/>
  <c r="L3000" i="1"/>
  <c r="L3009" i="1"/>
  <c r="L3016" i="1"/>
  <c r="L3025" i="1"/>
  <c r="L3032" i="1"/>
  <c r="L3041" i="1"/>
  <c r="L3048" i="1"/>
  <c r="L3057" i="1"/>
  <c r="L3064" i="1"/>
  <c r="L3073" i="1"/>
  <c r="L3080" i="1"/>
  <c r="L3089" i="1"/>
  <c r="L3096" i="1"/>
  <c r="L3105" i="1"/>
  <c r="L3112" i="1"/>
  <c r="L3121" i="1"/>
  <c r="L3128" i="1"/>
  <c r="L3137" i="1"/>
  <c r="L3144" i="1"/>
  <c r="L3153" i="1"/>
  <c r="L3160" i="1"/>
  <c r="L3169" i="1"/>
  <c r="L3176" i="1"/>
  <c r="L3185" i="1"/>
  <c r="L3192" i="1"/>
  <c r="L3201" i="1"/>
  <c r="L3208" i="1"/>
  <c r="L3217" i="1"/>
  <c r="L3224" i="1"/>
  <c r="L3233" i="1"/>
  <c r="L3240" i="1"/>
  <c r="L3249" i="1"/>
  <c r="L3256" i="1"/>
  <c r="L3265" i="1"/>
  <c r="L3272" i="1"/>
  <c r="L3281" i="1"/>
  <c r="L3288" i="1"/>
  <c r="L3297" i="1"/>
  <c r="L3304" i="1"/>
  <c r="L3313" i="1"/>
  <c r="L3320" i="1"/>
  <c r="L3329" i="1"/>
  <c r="L3336" i="1"/>
  <c r="L3345" i="1"/>
  <c r="L3352" i="1"/>
  <c r="L3361" i="1"/>
  <c r="L3368" i="1"/>
  <c r="L3377" i="1"/>
  <c r="L3384" i="1"/>
  <c r="L3393" i="1"/>
  <c r="L3400" i="1"/>
  <c r="L3409" i="1"/>
  <c r="L3416" i="1"/>
  <c r="L3448" i="1"/>
  <c r="L3471" i="1"/>
  <c r="L3476" i="1"/>
  <c r="L3531" i="1"/>
  <c r="L3657" i="1"/>
  <c r="L3717" i="1"/>
  <c r="L3725" i="1"/>
  <c r="L3817" i="1"/>
  <c r="L3933" i="1"/>
  <c r="L4680" i="1"/>
  <c r="L4701" i="1"/>
  <c r="L3892" i="1"/>
  <c r="L3922" i="1"/>
  <c r="L3945" i="1"/>
  <c r="L3990" i="1"/>
  <c r="L4028" i="1"/>
  <c r="L4036" i="1"/>
  <c r="L4137" i="1"/>
  <c r="L4178" i="1"/>
  <c r="L4183" i="1"/>
  <c r="L4240" i="1"/>
  <c r="L4284" i="1"/>
  <c r="L4292" i="1"/>
  <c r="L4463" i="1"/>
  <c r="L4603" i="1"/>
  <c r="L4708" i="1"/>
  <c r="L4856" i="1"/>
  <c r="L5109" i="1"/>
  <c r="L3430" i="1"/>
  <c r="L3446" i="1"/>
  <c r="L3462" i="1"/>
  <c r="L3478" i="1"/>
  <c r="L3494" i="1"/>
  <c r="L3526" i="1"/>
  <c r="L3556" i="1"/>
  <c r="L3586" i="1"/>
  <c r="L3609" i="1"/>
  <c r="L3654" i="1"/>
  <c r="L3684" i="1"/>
  <c r="L3714" i="1"/>
  <c r="L3737" i="1"/>
  <c r="L3782" i="1"/>
  <c r="L3812" i="1"/>
  <c r="L3842" i="1"/>
  <c r="L3865" i="1"/>
  <c r="L3910" i="1"/>
  <c r="L3915" i="1"/>
  <c r="L3925" i="1"/>
  <c r="L3940" i="1"/>
  <c r="L3965" i="1"/>
  <c r="L3970" i="1"/>
  <c r="L3993" i="1"/>
  <c r="L4018" i="1"/>
  <c r="L4023" i="1"/>
  <c r="L4075" i="1"/>
  <c r="L4080" i="1"/>
  <c r="L4124" i="1"/>
  <c r="L4132" i="1"/>
  <c r="L4233" i="1"/>
  <c r="L4274" i="1"/>
  <c r="L4279" i="1"/>
  <c r="L4331" i="1"/>
  <c r="L4445" i="1"/>
  <c r="L4582" i="1"/>
  <c r="L4719" i="1"/>
  <c r="L4859" i="1"/>
  <c r="L4964" i="1"/>
  <c r="L5112" i="1"/>
  <c r="L3490" i="1"/>
  <c r="L3577" i="1"/>
  <c r="L3622" i="1"/>
  <c r="L3637" i="1"/>
  <c r="L3705" i="1"/>
  <c r="L3750" i="1"/>
  <c r="L3833" i="1"/>
  <c r="L3878" i="1"/>
  <c r="L3961" i="1"/>
  <c r="L4006" i="1"/>
  <c r="L4060" i="1"/>
  <c r="L4210" i="1"/>
  <c r="L4272" i="1"/>
  <c r="L4683" i="1"/>
  <c r="L4936" i="1"/>
  <c r="L3433" i="1"/>
  <c r="L3440" i="1"/>
  <c r="L3449" i="1"/>
  <c r="L3456" i="1"/>
  <c r="L3465" i="1"/>
  <c r="L3472" i="1"/>
  <c r="L3488" i="1"/>
  <c r="L3504" i="1"/>
  <c r="L3542" i="1"/>
  <c r="L3547" i="1"/>
  <c r="L3572" i="1"/>
  <c r="L3602" i="1"/>
  <c r="L3625" i="1"/>
  <c r="L3670" i="1"/>
  <c r="L3675" i="1"/>
  <c r="L3700" i="1"/>
  <c r="L3730" i="1"/>
  <c r="L3753" i="1"/>
  <c r="L3798" i="1"/>
  <c r="L3803" i="1"/>
  <c r="L3828" i="1"/>
  <c r="L3858" i="1"/>
  <c r="L3881" i="1"/>
  <c r="L3926" i="1"/>
  <c r="L3931" i="1"/>
  <c r="L3956" i="1"/>
  <c r="L3986" i="1"/>
  <c r="L4009" i="1"/>
  <c r="L4050" i="1"/>
  <c r="L4055" i="1"/>
  <c r="L4107" i="1"/>
  <c r="L4112" i="1"/>
  <c r="L4156" i="1"/>
  <c r="L4164" i="1"/>
  <c r="L4265" i="1"/>
  <c r="L4306" i="1"/>
  <c r="L4311" i="1"/>
  <c r="L4520" i="1"/>
  <c r="L4525" i="1"/>
  <c r="L4804" i="1"/>
  <c r="L4939" i="1"/>
  <c r="L5044" i="1"/>
  <c r="L3442" i="1"/>
  <c r="L3458" i="1"/>
  <c r="L3474" i="1"/>
  <c r="L3524" i="1"/>
  <c r="L3554" i="1"/>
  <c r="L3652" i="1"/>
  <c r="L3682" i="1"/>
  <c r="L3780" i="1"/>
  <c r="L3810" i="1"/>
  <c r="L3908" i="1"/>
  <c r="L3938" i="1"/>
  <c r="L4016" i="1"/>
  <c r="L4068" i="1"/>
  <c r="L4169" i="1"/>
  <c r="L4215" i="1"/>
  <c r="L4316" i="1"/>
  <c r="L4548" i="1"/>
  <c r="L4788" i="1"/>
  <c r="L4957" i="1"/>
  <c r="L5094" i="1"/>
  <c r="L3431" i="1"/>
  <c r="L3438" i="1"/>
  <c r="L3447" i="1"/>
  <c r="L3454" i="1"/>
  <c r="L3463" i="1"/>
  <c r="L3470" i="1"/>
  <c r="L3486" i="1"/>
  <c r="L3502" i="1"/>
  <c r="L3517" i="1"/>
  <c r="L3522" i="1"/>
  <c r="L3545" i="1"/>
  <c r="L3590" i="1"/>
  <c r="L3595" i="1"/>
  <c r="L3620" i="1"/>
  <c r="L3645" i="1"/>
  <c r="L3650" i="1"/>
  <c r="L3673" i="1"/>
  <c r="L3718" i="1"/>
  <c r="L3723" i="1"/>
  <c r="L3748" i="1"/>
  <c r="L3773" i="1"/>
  <c r="L3778" i="1"/>
  <c r="L3801" i="1"/>
  <c r="L3846" i="1"/>
  <c r="L3851" i="1"/>
  <c r="L3861" i="1"/>
  <c r="L3876" i="1"/>
  <c r="L3901" i="1"/>
  <c r="L3906" i="1"/>
  <c r="L3929" i="1"/>
  <c r="L3974" i="1"/>
  <c r="L3979" i="1"/>
  <c r="L4004" i="1"/>
  <c r="L4105" i="1"/>
  <c r="L4146" i="1"/>
  <c r="L4151" i="1"/>
  <c r="L4203" i="1"/>
  <c r="L4208" i="1"/>
  <c r="L4252" i="1"/>
  <c r="L4260" i="1"/>
  <c r="L4507" i="1"/>
  <c r="L4776" i="1"/>
  <c r="L4781" i="1"/>
  <c r="L5060" i="1"/>
  <c r="L3436" i="1"/>
  <c r="L3452" i="1"/>
  <c r="L3468" i="1"/>
  <c r="L3484" i="1"/>
  <c r="L3500" i="1"/>
  <c r="L3510" i="1"/>
  <c r="L3540" i="1"/>
  <c r="L3570" i="1"/>
  <c r="L3593" i="1"/>
  <c r="L3638" i="1"/>
  <c r="L3653" i="1"/>
  <c r="L3668" i="1"/>
  <c r="L3698" i="1"/>
  <c r="L3721" i="1"/>
  <c r="L3766" i="1"/>
  <c r="L3781" i="1"/>
  <c r="L3796" i="1"/>
  <c r="L3826" i="1"/>
  <c r="L3849" i="1"/>
  <c r="L3894" i="1"/>
  <c r="L3909" i="1"/>
  <c r="L3924" i="1"/>
  <c r="L3954" i="1"/>
  <c r="L3977" i="1"/>
  <c r="L4048" i="1"/>
  <c r="L4092" i="1"/>
  <c r="L4100" i="1"/>
  <c r="L4201" i="1"/>
  <c r="L4242" i="1"/>
  <c r="L4247" i="1"/>
  <c r="L4304" i="1"/>
  <c r="L4623" i="1"/>
  <c r="L4763" i="1"/>
  <c r="L5032" i="1"/>
  <c r="L5037" i="1"/>
  <c r="L3434" i="1"/>
  <c r="L3450" i="1"/>
  <c r="L3466" i="1"/>
  <c r="L3482" i="1"/>
  <c r="L3498" i="1"/>
  <c r="L3513" i="1"/>
  <c r="L3558" i="1"/>
  <c r="L3573" i="1"/>
  <c r="L3588" i="1"/>
  <c r="L3618" i="1"/>
  <c r="L3641" i="1"/>
  <c r="L3686" i="1"/>
  <c r="L3716" i="1"/>
  <c r="L3746" i="1"/>
  <c r="L3769" i="1"/>
  <c r="L3814" i="1"/>
  <c r="L3844" i="1"/>
  <c r="L3874" i="1"/>
  <c r="L3897" i="1"/>
  <c r="L3942" i="1"/>
  <c r="L3972" i="1"/>
  <c r="L4002" i="1"/>
  <c r="L4041" i="1"/>
  <c r="L4082" i="1"/>
  <c r="L4087" i="1"/>
  <c r="L4144" i="1"/>
  <c r="L4188" i="1"/>
  <c r="L4196" i="1"/>
  <c r="L4297" i="1"/>
  <c r="L4452" i="1"/>
  <c r="L4600" i="1"/>
  <c r="L4605" i="1"/>
  <c r="L4879" i="1"/>
  <c r="L5019" i="1"/>
  <c r="L3520" i="1"/>
  <c r="L3536" i="1"/>
  <c r="L3552" i="1"/>
  <c r="L3568" i="1"/>
  <c r="L3584" i="1"/>
  <c r="L3600" i="1"/>
  <c r="L3616" i="1"/>
  <c r="L3632" i="1"/>
  <c r="L3648" i="1"/>
  <c r="L3664" i="1"/>
  <c r="L3680" i="1"/>
  <c r="L3696" i="1"/>
  <c r="L3712" i="1"/>
  <c r="L3728" i="1"/>
  <c r="L3744" i="1"/>
  <c r="L3760" i="1"/>
  <c r="L3776" i="1"/>
  <c r="L3792" i="1"/>
  <c r="L3808" i="1"/>
  <c r="L3824" i="1"/>
  <c r="L3840" i="1"/>
  <c r="L3856" i="1"/>
  <c r="L3872" i="1"/>
  <c r="L3888" i="1"/>
  <c r="L3904" i="1"/>
  <c r="L3920" i="1"/>
  <c r="L3936" i="1"/>
  <c r="L3952" i="1"/>
  <c r="L3968" i="1"/>
  <c r="L3984" i="1"/>
  <c r="L4000" i="1"/>
  <c r="L4019" i="1"/>
  <c r="L4051" i="1"/>
  <c r="L4083" i="1"/>
  <c r="L4115" i="1"/>
  <c r="L4147" i="1"/>
  <c r="L4179" i="1"/>
  <c r="L4211" i="1"/>
  <c r="L4243" i="1"/>
  <c r="L4275" i="1"/>
  <c r="L4307" i="1"/>
  <c r="L4443" i="1"/>
  <c r="L4484" i="1"/>
  <c r="L4502" i="1"/>
  <c r="L4518" i="1"/>
  <c r="L4541" i="1"/>
  <c r="L4616" i="1"/>
  <c r="L4678" i="1"/>
  <c r="L4699" i="1"/>
  <c r="L4740" i="1"/>
  <c r="L4758" i="1"/>
  <c r="L4774" i="1"/>
  <c r="L4797" i="1"/>
  <c r="L4872" i="1"/>
  <c r="L4934" i="1"/>
  <c r="L4955" i="1"/>
  <c r="L4996" i="1"/>
  <c r="L5014" i="1"/>
  <c r="L5030" i="1"/>
  <c r="L5053" i="1"/>
  <c r="L3534" i="1"/>
  <c r="L3566" i="1"/>
  <c r="L3598" i="1"/>
  <c r="L3630" i="1"/>
  <c r="L3870" i="1"/>
  <c r="L3902" i="1"/>
  <c r="L3934" i="1"/>
  <c r="L3966" i="1"/>
  <c r="L3982" i="1"/>
  <c r="L3998" i="1"/>
  <c r="L4034" i="1"/>
  <c r="L4039" i="1"/>
  <c r="L4066" i="1"/>
  <c r="L4071" i="1"/>
  <c r="L4098" i="1"/>
  <c r="L4103" i="1"/>
  <c r="L4130" i="1"/>
  <c r="L4135" i="1"/>
  <c r="L4162" i="1"/>
  <c r="L4167" i="1"/>
  <c r="L4194" i="1"/>
  <c r="L4199" i="1"/>
  <c r="L4226" i="1"/>
  <c r="L4231" i="1"/>
  <c r="L4258" i="1"/>
  <c r="L4263" i="1"/>
  <c r="L4290" i="1"/>
  <c r="L4295" i="1"/>
  <c r="L4327" i="1"/>
  <c r="L4580" i="1"/>
  <c r="L4660" i="1"/>
  <c r="L4836" i="1"/>
  <c r="L4916" i="1"/>
  <c r="L5092" i="1"/>
  <c r="L3518" i="1"/>
  <c r="L3582" i="1"/>
  <c r="L3646" i="1"/>
  <c r="L3662" i="1"/>
  <c r="L3710" i="1"/>
  <c r="L3726" i="1"/>
  <c r="L3774" i="1"/>
  <c r="L3790" i="1"/>
  <c r="L3838" i="1"/>
  <c r="L3854" i="1"/>
  <c r="L3918" i="1"/>
  <c r="L3516" i="1"/>
  <c r="L3532" i="1"/>
  <c r="L3541" i="1"/>
  <c r="L3548" i="1"/>
  <c r="L3557" i="1"/>
  <c r="L3564" i="1"/>
  <c r="L3580" i="1"/>
  <c r="L3596" i="1"/>
  <c r="L3605" i="1"/>
  <c r="L3612" i="1"/>
  <c r="L3621" i="1"/>
  <c r="L3628" i="1"/>
  <c r="L3644" i="1"/>
  <c r="L3660" i="1"/>
  <c r="L3669" i="1"/>
  <c r="L3676" i="1"/>
  <c r="L3685" i="1"/>
  <c r="L3692" i="1"/>
  <c r="L3701" i="1"/>
  <c r="L3708" i="1"/>
  <c r="L3724" i="1"/>
  <c r="L3733" i="1"/>
  <c r="L3740" i="1"/>
  <c r="L3749" i="1"/>
  <c r="L3756" i="1"/>
  <c r="L3765" i="1"/>
  <c r="L3772" i="1"/>
  <c r="L3788" i="1"/>
  <c r="L3797" i="1"/>
  <c r="L3804" i="1"/>
  <c r="L3813" i="1"/>
  <c r="L3820" i="1"/>
  <c r="L3829" i="1"/>
  <c r="L3836" i="1"/>
  <c r="L3852" i="1"/>
  <c r="L3868" i="1"/>
  <c r="L3877" i="1"/>
  <c r="L3884" i="1"/>
  <c r="L3893" i="1"/>
  <c r="L3900" i="1"/>
  <c r="L3916" i="1"/>
  <c r="L3932" i="1"/>
  <c r="L3941" i="1"/>
  <c r="L3948" i="1"/>
  <c r="L3957" i="1"/>
  <c r="L3964" i="1"/>
  <c r="L3973" i="1"/>
  <c r="L3980" i="1"/>
  <c r="L3989" i="1"/>
  <c r="L3996" i="1"/>
  <c r="L4005" i="1"/>
  <c r="L4012" i="1"/>
  <c r="L4044" i="1"/>
  <c r="L4076" i="1"/>
  <c r="L4108" i="1"/>
  <c r="L4140" i="1"/>
  <c r="L4172" i="1"/>
  <c r="L4204" i="1"/>
  <c r="L4236" i="1"/>
  <c r="L4268" i="1"/>
  <c r="L4300" i="1"/>
  <c r="L4472" i="1"/>
  <c r="L4477" i="1"/>
  <c r="L4495" i="1"/>
  <c r="L4552" i="1"/>
  <c r="L4573" i="1"/>
  <c r="L4591" i="1"/>
  <c r="L4648" i="1"/>
  <c r="L4653" i="1"/>
  <c r="L4676" i="1"/>
  <c r="L4728" i="1"/>
  <c r="L4733" i="1"/>
  <c r="L4751" i="1"/>
  <c r="L4808" i="1"/>
  <c r="L4829" i="1"/>
  <c r="L4847" i="1"/>
  <c r="L4904" i="1"/>
  <c r="L4909" i="1"/>
  <c r="L4932" i="1"/>
  <c r="L4984" i="1"/>
  <c r="L4989" i="1"/>
  <c r="L5007" i="1"/>
  <c r="L5064" i="1"/>
  <c r="L5085" i="1"/>
  <c r="L5103" i="1"/>
  <c r="L3511" i="1"/>
  <c r="L3550" i="1"/>
  <c r="L3614" i="1"/>
  <c r="L3678" i="1"/>
  <c r="L3694" i="1"/>
  <c r="L3742" i="1"/>
  <c r="L3758" i="1"/>
  <c r="L3806" i="1"/>
  <c r="L3822" i="1"/>
  <c r="L3886" i="1"/>
  <c r="L3950" i="1"/>
  <c r="L3509" i="1"/>
  <c r="L3525" i="1"/>
  <c r="L3507" i="1"/>
  <c r="L3514" i="1"/>
  <c r="L3523" i="1"/>
  <c r="L3530" i="1"/>
  <c r="L3539" i="1"/>
  <c r="L3546" i="1"/>
  <c r="L3555" i="1"/>
  <c r="L3562" i="1"/>
  <c r="L3571" i="1"/>
  <c r="L3578" i="1"/>
  <c r="L3587" i="1"/>
  <c r="L3594" i="1"/>
  <c r="L3603" i="1"/>
  <c r="L3610" i="1"/>
  <c r="L3619" i="1"/>
  <c r="L3626" i="1"/>
  <c r="L3635" i="1"/>
  <c r="L3642" i="1"/>
  <c r="L3651" i="1"/>
  <c r="L3658" i="1"/>
  <c r="L3667" i="1"/>
  <c r="L3674" i="1"/>
  <c r="L3683" i="1"/>
  <c r="L3690" i="1"/>
  <c r="L3699" i="1"/>
  <c r="L3706" i="1"/>
  <c r="L3715" i="1"/>
  <c r="L3722" i="1"/>
  <c r="L3731" i="1"/>
  <c r="L3738" i="1"/>
  <c r="L3747" i="1"/>
  <c r="L3754" i="1"/>
  <c r="L3763" i="1"/>
  <c r="L3770" i="1"/>
  <c r="L3779" i="1"/>
  <c r="L3786" i="1"/>
  <c r="L3795" i="1"/>
  <c r="L3802" i="1"/>
  <c r="L3811" i="1"/>
  <c r="L3818" i="1"/>
  <c r="L3827" i="1"/>
  <c r="L3834" i="1"/>
  <c r="L3843" i="1"/>
  <c r="L3850" i="1"/>
  <c r="L3859" i="1"/>
  <c r="L3866" i="1"/>
  <c r="L3875" i="1"/>
  <c r="L3882" i="1"/>
  <c r="L3891" i="1"/>
  <c r="L3898" i="1"/>
  <c r="L3907" i="1"/>
  <c r="L3914" i="1"/>
  <c r="L3923" i="1"/>
  <c r="L3930" i="1"/>
  <c r="L3939" i="1"/>
  <c r="L3946" i="1"/>
  <c r="L3955" i="1"/>
  <c r="L3962" i="1"/>
  <c r="L3971" i="1"/>
  <c r="L3978" i="1"/>
  <c r="L3987" i="1"/>
  <c r="L3994" i="1"/>
  <c r="L4003" i="1"/>
  <c r="L4010" i="1"/>
  <c r="L4020" i="1"/>
  <c r="L4027" i="1"/>
  <c r="L4032" i="1"/>
  <c r="L4052" i="1"/>
  <c r="L4059" i="1"/>
  <c r="L4064" i="1"/>
  <c r="L4084" i="1"/>
  <c r="L4091" i="1"/>
  <c r="L4096" i="1"/>
  <c r="L4116" i="1"/>
  <c r="L4123" i="1"/>
  <c r="L4128" i="1"/>
  <c r="L4148" i="1"/>
  <c r="L4155" i="1"/>
  <c r="L4160" i="1"/>
  <c r="L4180" i="1"/>
  <c r="L4187" i="1"/>
  <c r="L4192" i="1"/>
  <c r="L4212" i="1"/>
  <c r="L4219" i="1"/>
  <c r="L4224" i="1"/>
  <c r="L4244" i="1"/>
  <c r="L4251" i="1"/>
  <c r="L4256" i="1"/>
  <c r="L4276" i="1"/>
  <c r="L4283" i="1"/>
  <c r="L4288" i="1"/>
  <c r="L4308" i="1"/>
  <c r="L4315" i="1"/>
  <c r="L4454" i="1"/>
  <c r="L4475" i="1"/>
  <c r="L4555" i="1"/>
  <c r="L4635" i="1"/>
  <c r="L4710" i="1"/>
  <c r="L4731" i="1"/>
  <c r="L4811" i="1"/>
  <c r="L4891" i="1"/>
  <c r="L4966" i="1"/>
  <c r="L4987" i="1"/>
  <c r="L5067" i="1"/>
  <c r="L3512" i="1"/>
  <c r="L3528" i="1"/>
  <c r="L3544" i="1"/>
  <c r="L3560" i="1"/>
  <c r="L3576" i="1"/>
  <c r="L3592" i="1"/>
  <c r="L3608" i="1"/>
  <c r="L3624" i="1"/>
  <c r="L3640" i="1"/>
  <c r="L3656" i="1"/>
  <c r="L3672" i="1"/>
  <c r="L3688" i="1"/>
  <c r="L3704" i="1"/>
  <c r="L3720" i="1"/>
  <c r="L3736" i="1"/>
  <c r="L3752" i="1"/>
  <c r="L3768" i="1"/>
  <c r="L3784" i="1"/>
  <c r="L3800" i="1"/>
  <c r="L3816" i="1"/>
  <c r="L3832" i="1"/>
  <c r="L3848" i="1"/>
  <c r="L3864" i="1"/>
  <c r="L3880" i="1"/>
  <c r="L3896" i="1"/>
  <c r="L3912" i="1"/>
  <c r="L3928" i="1"/>
  <c r="L3944" i="1"/>
  <c r="L3960" i="1"/>
  <c r="L3976" i="1"/>
  <c r="L3992" i="1"/>
  <c r="L4008" i="1"/>
  <c r="L4035" i="1"/>
  <c r="L4067" i="1"/>
  <c r="L4099" i="1"/>
  <c r="L4131" i="1"/>
  <c r="L4163" i="1"/>
  <c r="L4195" i="1"/>
  <c r="L4227" i="1"/>
  <c r="L4259" i="1"/>
  <c r="L4291" i="1"/>
  <c r="L4323" i="1"/>
  <c r="L4488" i="1"/>
  <c r="L4550" i="1"/>
  <c r="L4571" i="1"/>
  <c r="L4612" i="1"/>
  <c r="L4630" i="1"/>
  <c r="L4646" i="1"/>
  <c r="L4669" i="1"/>
  <c r="L4744" i="1"/>
  <c r="L4806" i="1"/>
  <c r="L4827" i="1"/>
  <c r="L4868" i="1"/>
  <c r="L4886" i="1"/>
  <c r="L4902" i="1"/>
  <c r="L4925" i="1"/>
  <c r="L5000" i="1"/>
  <c r="L5062" i="1"/>
  <c r="L5083" i="1"/>
  <c r="L5101" i="1"/>
  <c r="L4014" i="1"/>
  <c r="L4030" i="1"/>
  <c r="L4046" i="1"/>
  <c r="L4062" i="1"/>
  <c r="L4078" i="1"/>
  <c r="L4094" i="1"/>
  <c r="L4110" i="1"/>
  <c r="L4126" i="1"/>
  <c r="L4142" i="1"/>
  <c r="L4158" i="1"/>
  <c r="L4174" i="1"/>
  <c r="L4190" i="1"/>
  <c r="L4206" i="1"/>
  <c r="L4222" i="1"/>
  <c r="L4238" i="1"/>
  <c r="L4254" i="1"/>
  <c r="L4270" i="1"/>
  <c r="L4286" i="1"/>
  <c r="L4302" i="1"/>
  <c r="L4440" i="1"/>
  <c r="L4470" i="1"/>
  <c r="L4500" i="1"/>
  <c r="L4523" i="1"/>
  <c r="L4568" i="1"/>
  <c r="L4598" i="1"/>
  <c r="L4628" i="1"/>
  <c r="L4651" i="1"/>
  <c r="L4696" i="1"/>
  <c r="L4726" i="1"/>
  <c r="L4756" i="1"/>
  <c r="L4779" i="1"/>
  <c r="L4824" i="1"/>
  <c r="L4854" i="1"/>
  <c r="L4884" i="1"/>
  <c r="L4907" i="1"/>
  <c r="L4952" i="1"/>
  <c r="L4982" i="1"/>
  <c r="L5012" i="1"/>
  <c r="L5035" i="1"/>
  <c r="L5080" i="1"/>
  <c r="L5095" i="1"/>
  <c r="L5110" i="1"/>
  <c r="L4026" i="1"/>
  <c r="L4042" i="1"/>
  <c r="L4058" i="1"/>
  <c r="L4074" i="1"/>
  <c r="L4090" i="1"/>
  <c r="L4106" i="1"/>
  <c r="L4122" i="1"/>
  <c r="L4138" i="1"/>
  <c r="L4154" i="1"/>
  <c r="L4170" i="1"/>
  <c r="L4186" i="1"/>
  <c r="L4202" i="1"/>
  <c r="L4218" i="1"/>
  <c r="L4234" i="1"/>
  <c r="L4250" i="1"/>
  <c r="L4266" i="1"/>
  <c r="L4282" i="1"/>
  <c r="L4298" i="1"/>
  <c r="L4314" i="1"/>
  <c r="L4438" i="1"/>
  <c r="L4468" i="1"/>
  <c r="L4491" i="1"/>
  <c r="L4536" i="1"/>
  <c r="L4566" i="1"/>
  <c r="L4596" i="1"/>
  <c r="L4619" i="1"/>
  <c r="L4664" i="1"/>
  <c r="L4694" i="1"/>
  <c r="L4724" i="1"/>
  <c r="L4747" i="1"/>
  <c r="L4792" i="1"/>
  <c r="L4822" i="1"/>
  <c r="L4852" i="1"/>
  <c r="L4875" i="1"/>
  <c r="L4920" i="1"/>
  <c r="L4950" i="1"/>
  <c r="L4980" i="1"/>
  <c r="L5003" i="1"/>
  <c r="L5048" i="1"/>
  <c r="L5078" i="1"/>
  <c r="L5093" i="1"/>
  <c r="L5108" i="1"/>
  <c r="L4017" i="1"/>
  <c r="L4024" i="1"/>
  <c r="L4033" i="1"/>
  <c r="L4040" i="1"/>
  <c r="L4049" i="1"/>
  <c r="L4056" i="1"/>
  <c r="L4065" i="1"/>
  <c r="L4072" i="1"/>
  <c r="L4081" i="1"/>
  <c r="L4088" i="1"/>
  <c r="L4097" i="1"/>
  <c r="L4104" i="1"/>
  <c r="L4113" i="1"/>
  <c r="L4120" i="1"/>
  <c r="L4129" i="1"/>
  <c r="L4136" i="1"/>
  <c r="L4145" i="1"/>
  <c r="L4152" i="1"/>
  <c r="L4161" i="1"/>
  <c r="L4168" i="1"/>
  <c r="L4177" i="1"/>
  <c r="L4184" i="1"/>
  <c r="L4193" i="1"/>
  <c r="L4200" i="1"/>
  <c r="L4209" i="1"/>
  <c r="L4216" i="1"/>
  <c r="L4225" i="1"/>
  <c r="L4232" i="1"/>
  <c r="L4241" i="1"/>
  <c r="L4248" i="1"/>
  <c r="L4257" i="1"/>
  <c r="L4264" i="1"/>
  <c r="L4273" i="1"/>
  <c r="L4280" i="1"/>
  <c r="L4289" i="1"/>
  <c r="L4296" i="1"/>
  <c r="L4305" i="1"/>
  <c r="L4312" i="1"/>
  <c r="L4321" i="1"/>
  <c r="L4456" i="1"/>
  <c r="L4461" i="1"/>
  <c r="L4486" i="1"/>
  <c r="L4511" i="1"/>
  <c r="L4516" i="1"/>
  <c r="L4539" i="1"/>
  <c r="L4584" i="1"/>
  <c r="L4589" i="1"/>
  <c r="L4614" i="1"/>
  <c r="L4639" i="1"/>
  <c r="L4644" i="1"/>
  <c r="L4667" i="1"/>
  <c r="L4712" i="1"/>
  <c r="L4717" i="1"/>
  <c r="L4742" i="1"/>
  <c r="L4767" i="1"/>
  <c r="L4772" i="1"/>
  <c r="L4795" i="1"/>
  <c r="L4840" i="1"/>
  <c r="L4845" i="1"/>
  <c r="L4870" i="1"/>
  <c r="L4895" i="1"/>
  <c r="L4900" i="1"/>
  <c r="L4923" i="1"/>
  <c r="L4968" i="1"/>
  <c r="L4973" i="1"/>
  <c r="L4998" i="1"/>
  <c r="L5023" i="1"/>
  <c r="L5028" i="1"/>
  <c r="L5051" i="1"/>
  <c r="L5096" i="1"/>
  <c r="L5111" i="1"/>
  <c r="L4022" i="1"/>
  <c r="L4038" i="1"/>
  <c r="L4054" i="1"/>
  <c r="L4070" i="1"/>
  <c r="L4086" i="1"/>
  <c r="L4102" i="1"/>
  <c r="L4118" i="1"/>
  <c r="L4127" i="1"/>
  <c r="L4134" i="1"/>
  <c r="L4150" i="1"/>
  <c r="L4166" i="1"/>
  <c r="L4182" i="1"/>
  <c r="L4198" i="1"/>
  <c r="L4214" i="1"/>
  <c r="L4230" i="1"/>
  <c r="L4246" i="1"/>
  <c r="L4262" i="1"/>
  <c r="L4278" i="1"/>
  <c r="L4294" i="1"/>
  <c r="L4310" i="1"/>
  <c r="L4319" i="1"/>
  <c r="L4335" i="1"/>
  <c r="L4436" i="1"/>
  <c r="L4459" i="1"/>
  <c r="L4504" i="1"/>
  <c r="L4509" i="1"/>
  <c r="L4534" i="1"/>
  <c r="L4559" i="1"/>
  <c r="L4564" i="1"/>
  <c r="L4587" i="1"/>
  <c r="L4632" i="1"/>
  <c r="L4637" i="1"/>
  <c r="L4662" i="1"/>
  <c r="L4687" i="1"/>
  <c r="L4692" i="1"/>
  <c r="L4715" i="1"/>
  <c r="L4760" i="1"/>
  <c r="L4765" i="1"/>
  <c r="L4790" i="1"/>
  <c r="L4815" i="1"/>
  <c r="L4820" i="1"/>
  <c r="L4843" i="1"/>
  <c r="L4888" i="1"/>
  <c r="L4893" i="1"/>
  <c r="L4918" i="1"/>
  <c r="L4943" i="1"/>
  <c r="L4948" i="1"/>
  <c r="L4971" i="1"/>
  <c r="L5016" i="1"/>
  <c r="L5021" i="1"/>
  <c r="L5046" i="1"/>
  <c r="L5071" i="1"/>
  <c r="L5076" i="1"/>
  <c r="L5091" i="1"/>
  <c r="L5099" i="1"/>
  <c r="L4434" i="1"/>
  <c r="L4450" i="1"/>
  <c r="L4466" i="1"/>
  <c r="L4482" i="1"/>
  <c r="L4498" i="1"/>
  <c r="L4514" i="1"/>
  <c r="L4530" i="1"/>
  <c r="L4546" i="1"/>
  <c r="L4562" i="1"/>
  <c r="L4578" i="1"/>
  <c r="L4594" i="1"/>
  <c r="L4610" i="1"/>
  <c r="L4626" i="1"/>
  <c r="L4642" i="1"/>
  <c r="L4658" i="1"/>
  <c r="L4674" i="1"/>
  <c r="L4690" i="1"/>
  <c r="L4706" i="1"/>
  <c r="L4722" i="1"/>
  <c r="L4738" i="1"/>
  <c r="L4754" i="1"/>
  <c r="L4770" i="1"/>
  <c r="L4786" i="1"/>
  <c r="L4802" i="1"/>
  <c r="L4818" i="1"/>
  <c r="L4834" i="1"/>
  <c r="L4850" i="1"/>
  <c r="L4866" i="1"/>
  <c r="L4882" i="1"/>
  <c r="L4898" i="1"/>
  <c r="L4914" i="1"/>
  <c r="L4930" i="1"/>
  <c r="L4946" i="1"/>
  <c r="L4962" i="1"/>
  <c r="L4978" i="1"/>
  <c r="L4994" i="1"/>
  <c r="L5010" i="1"/>
  <c r="L5026" i="1"/>
  <c r="L5042" i="1"/>
  <c r="L5058" i="1"/>
  <c r="L5074" i="1"/>
  <c r="L5090" i="1"/>
  <c r="L5106" i="1"/>
  <c r="L4446" i="1"/>
  <c r="L4462" i="1"/>
  <c r="L4478" i="1"/>
  <c r="L4494" i="1"/>
  <c r="L4510" i="1"/>
  <c r="L4526" i="1"/>
  <c r="L4535" i="1"/>
  <c r="L4551" i="1"/>
  <c r="L4567" i="1"/>
  <c r="L4574" i="1"/>
  <c r="L4583" i="1"/>
  <c r="L4590" i="1"/>
  <c r="L4599" i="1"/>
  <c r="L4606" i="1"/>
  <c r="L4615" i="1"/>
  <c r="L4622" i="1"/>
  <c r="L4631" i="1"/>
  <c r="L4638" i="1"/>
  <c r="L4647" i="1"/>
  <c r="L4654" i="1"/>
  <c r="L4663" i="1"/>
  <c r="L4670" i="1"/>
  <c r="L4679" i="1"/>
  <c r="L4686" i="1"/>
  <c r="L4695" i="1"/>
  <c r="L4702" i="1"/>
  <c r="L4711" i="1"/>
  <c r="L4718" i="1"/>
  <c r="L4727" i="1"/>
  <c r="L4734" i="1"/>
  <c r="L4743" i="1"/>
  <c r="L4750" i="1"/>
  <c r="L4759" i="1"/>
  <c r="L4766" i="1"/>
  <c r="L4775" i="1"/>
  <c r="L4782" i="1"/>
  <c r="L4791" i="1"/>
  <c r="L4798" i="1"/>
  <c r="L4807" i="1"/>
  <c r="L4814" i="1"/>
  <c r="L4823" i="1"/>
  <c r="L4830" i="1"/>
  <c r="L4839" i="1"/>
  <c r="L4846" i="1"/>
  <c r="L4855" i="1"/>
  <c r="L4862" i="1"/>
  <c r="L4871" i="1"/>
  <c r="L4878" i="1"/>
  <c r="L4887" i="1"/>
  <c r="L4894" i="1"/>
  <c r="L4903" i="1"/>
  <c r="L4910" i="1"/>
  <c r="L4919" i="1"/>
  <c r="L4926" i="1"/>
  <c r="L4935" i="1"/>
  <c r="L4942" i="1"/>
  <c r="L4951" i="1"/>
  <c r="L4958" i="1"/>
  <c r="L4967" i="1"/>
  <c r="L4974" i="1"/>
  <c r="L4983" i="1"/>
  <c r="L4990" i="1"/>
  <c r="L4999" i="1"/>
  <c r="L5006" i="1"/>
  <c r="L5015" i="1"/>
  <c r="L5022" i="1"/>
  <c r="L5031" i="1"/>
  <c r="L5038" i="1"/>
  <c r="L5047" i="1"/>
  <c r="L5054" i="1"/>
  <c r="L5063" i="1"/>
  <c r="L5070" i="1"/>
  <c r="L5079" i="1"/>
  <c r="L5086" i="1"/>
  <c r="L5102" i="1"/>
  <c r="L4318" i="1"/>
  <c r="L4448" i="1"/>
  <c r="L4464" i="1"/>
  <c r="L4480" i="1"/>
  <c r="L4496" i="1"/>
  <c r="L4512" i="1"/>
  <c r="L4528" i="1"/>
  <c r="L4544" i="1"/>
  <c r="L4560" i="1"/>
  <c r="L4576" i="1"/>
  <c r="L4592" i="1"/>
  <c r="L4608" i="1"/>
  <c r="L4624" i="1"/>
  <c r="L4640" i="1"/>
  <c r="L4656" i="1"/>
  <c r="L4672" i="1"/>
  <c r="L4688" i="1"/>
  <c r="L4704" i="1"/>
  <c r="L4720" i="1"/>
  <c r="L4736" i="1"/>
  <c r="L4752" i="1"/>
  <c r="L4768" i="1"/>
  <c r="L4784" i="1"/>
  <c r="L4800" i="1"/>
  <c r="L4816" i="1"/>
  <c r="L4832" i="1"/>
  <c r="L4848" i="1"/>
  <c r="L4864" i="1"/>
  <c r="L4880" i="1"/>
  <c r="L4896" i="1"/>
  <c r="L4912" i="1"/>
  <c r="L4928" i="1"/>
  <c r="L4944" i="1"/>
  <c r="L4960" i="1"/>
  <c r="L4976" i="1"/>
  <c r="L4992" i="1"/>
  <c r="L5008" i="1"/>
  <c r="L5024" i="1"/>
  <c r="L5040" i="1"/>
  <c r="L5056" i="1"/>
  <c r="L5072" i="1"/>
  <c r="L5088" i="1"/>
  <c r="L5104" i="1"/>
  <c r="L4439" i="1"/>
  <c r="L4455" i="1"/>
  <c r="L4471" i="1"/>
  <c r="L4487" i="1"/>
  <c r="L4503" i="1"/>
  <c r="L4519" i="1"/>
  <c r="L4542" i="1"/>
  <c r="L4558" i="1"/>
  <c r="L4437" i="1"/>
  <c r="L4444" i="1"/>
  <c r="L4453" i="1"/>
  <c r="L4460" i="1"/>
  <c r="L4469" i="1"/>
  <c r="L4476" i="1"/>
  <c r="L4485" i="1"/>
  <c r="L4492" i="1"/>
  <c r="L4501" i="1"/>
  <c r="L4508" i="1"/>
  <c r="L4517" i="1"/>
  <c r="L4524" i="1"/>
  <c r="L4533" i="1"/>
  <c r="L4540" i="1"/>
  <c r="L4549" i="1"/>
  <c r="L4556" i="1"/>
  <c r="L4565" i="1"/>
  <c r="L4572" i="1"/>
  <c r="L4581" i="1"/>
  <c r="L4588" i="1"/>
  <c r="L4597" i="1"/>
  <c r="L4604" i="1"/>
  <c r="L4613" i="1"/>
  <c r="L4620" i="1"/>
  <c r="L4629" i="1"/>
  <c r="L4636" i="1"/>
  <c r="L4645" i="1"/>
  <c r="L4652" i="1"/>
  <c r="L4661" i="1"/>
  <c r="L4668" i="1"/>
  <c r="L4677" i="1"/>
  <c r="L4684" i="1"/>
  <c r="L4693" i="1"/>
  <c r="L4700" i="1"/>
  <c r="L4709" i="1"/>
  <c r="L4716" i="1"/>
  <c r="L4725" i="1"/>
  <c r="L4732" i="1"/>
  <c r="L4741" i="1"/>
  <c r="L4748" i="1"/>
  <c r="L4757" i="1"/>
  <c r="L4764" i="1"/>
  <c r="L4773" i="1"/>
  <c r="L4780" i="1"/>
  <c r="L4789" i="1"/>
  <c r="L4796" i="1"/>
  <c r="L4805" i="1"/>
  <c r="L4812" i="1"/>
  <c r="L4821" i="1"/>
  <c r="L4828" i="1"/>
  <c r="L4837" i="1"/>
  <c r="L4844" i="1"/>
  <c r="L4853" i="1"/>
  <c r="L4860" i="1"/>
  <c r="L4869" i="1"/>
  <c r="L4876" i="1"/>
  <c r="L4885" i="1"/>
  <c r="L4892" i="1"/>
  <c r="L4901" i="1"/>
  <c r="L4908" i="1"/>
  <c r="L4917" i="1"/>
  <c r="L4924" i="1"/>
  <c r="L4933" i="1"/>
  <c r="L4940" i="1"/>
  <c r="L4949" i="1"/>
  <c r="L4956" i="1"/>
  <c r="L4965" i="1"/>
  <c r="L4972" i="1"/>
  <c r="L4981" i="1"/>
  <c r="L4988" i="1"/>
  <c r="L4997" i="1"/>
  <c r="L5004" i="1"/>
  <c r="L5013" i="1"/>
  <c r="L5020" i="1"/>
  <c r="L5029" i="1"/>
  <c r="L5036" i="1"/>
  <c r="L5045" i="1"/>
  <c r="L5052" i="1"/>
  <c r="L5061" i="1"/>
  <c r="L5068" i="1"/>
  <c r="L5077" i="1"/>
  <c r="L5084" i="1"/>
  <c r="L5100" i="1"/>
  <c r="L4442" i="1"/>
  <c r="L4458" i="1"/>
  <c r="L4474" i="1"/>
  <c r="L4490" i="1"/>
  <c r="L4506" i="1"/>
  <c r="L4522" i="1"/>
  <c r="L4538" i="1"/>
  <c r="L4554" i="1"/>
  <c r="L4570" i="1"/>
  <c r="L4586" i="1"/>
  <c r="L4602" i="1"/>
  <c r="L4618" i="1"/>
  <c r="L4634" i="1"/>
  <c r="L4650" i="1"/>
  <c r="L4666" i="1"/>
  <c r="L4682" i="1"/>
  <c r="L4698" i="1"/>
  <c r="L4714" i="1"/>
  <c r="L4730" i="1"/>
  <c r="L4746" i="1"/>
  <c r="L4762" i="1"/>
  <c r="L4778" i="1"/>
  <c r="L4794" i="1"/>
  <c r="L4810" i="1"/>
  <c r="L4826" i="1"/>
  <c r="L4842" i="1"/>
  <c r="L4858" i="1"/>
  <c r="L4874" i="1"/>
  <c r="L4890" i="1"/>
  <c r="L4906" i="1"/>
  <c r="L4922" i="1"/>
  <c r="L4938" i="1"/>
  <c r="L4954" i="1"/>
  <c r="L4970" i="1"/>
  <c r="L4986" i="1"/>
  <c r="L5002" i="1"/>
  <c r="L5018" i="1"/>
  <c r="L5027" i="1"/>
  <c r="L5034" i="1"/>
  <c r="L5043" i="1"/>
  <c r="L5050" i="1"/>
  <c r="L5059" i="1"/>
  <c r="L5066" i="1"/>
  <c r="L5075" i="1"/>
  <c r="L5082" i="1"/>
  <c r="L5098" i="1"/>
  <c r="L5114" i="1"/>
  <c r="H4" i="4"/>
  <c r="H19" i="4" s="1"/>
</calcChain>
</file>

<file path=xl/sharedStrings.xml><?xml version="1.0" encoding="utf-8"?>
<sst xmlns="http://schemas.openxmlformats.org/spreadsheetml/2006/main" count="857" uniqueCount="270">
  <si>
    <t>Day</t>
  </si>
  <si>
    <t>Mon</t>
  </si>
  <si>
    <t>Discharge</t>
  </si>
  <si>
    <t>Discharge_number</t>
  </si>
  <si>
    <t>Discharge_comment</t>
  </si>
  <si>
    <t>Discharge_date</t>
  </si>
  <si>
    <t>r385</t>
  </si>
  <si>
    <t>r</t>
  </si>
  <si>
    <t>*</t>
  </si>
  <si>
    <t>e83</t>
  </si>
  <si>
    <t>e</t>
  </si>
  <si>
    <t>e313</t>
  </si>
  <si>
    <t>e188</t>
  </si>
  <si>
    <t>e176</t>
  </si>
  <si>
    <t>e260</t>
  </si>
  <si>
    <t>e213</t>
  </si>
  <si>
    <t>e168</t>
  </si>
  <si>
    <t>e131</t>
  </si>
  <si>
    <t>e127</t>
  </si>
  <si>
    <t>e197</t>
  </si>
  <si>
    <t>e200</t>
  </si>
  <si>
    <t>e228</t>
  </si>
  <si>
    <t>e183</t>
  </si>
  <si>
    <t>e2.1</t>
  </si>
  <si>
    <t>e3.5</t>
  </si>
  <si>
    <t>e2.5</t>
  </si>
  <si>
    <t>e2.3</t>
  </si>
  <si>
    <t>e2.7</t>
  </si>
  <si>
    <t>e3.9</t>
  </si>
  <si>
    <t>e3.8</t>
  </si>
  <si>
    <t>e4.2</t>
  </si>
  <si>
    <t>e5.8</t>
  </si>
  <si>
    <t>e6.5</t>
  </si>
  <si>
    <t>e6.6</t>
  </si>
  <si>
    <t>e6.9</t>
  </si>
  <si>
    <t>e24</t>
  </si>
  <si>
    <t>e12</t>
  </si>
  <si>
    <t>e30</t>
  </si>
  <si>
    <t>e18</t>
  </si>
  <si>
    <t>e17</t>
  </si>
  <si>
    <t>e25</t>
  </si>
  <si>
    <t>e16</t>
  </si>
  <si>
    <t>e13</t>
  </si>
  <si>
    <t>e11</t>
  </si>
  <si>
    <t>e15</t>
  </si>
  <si>
    <t>e14</t>
  </si>
  <si>
    <t>e166</t>
  </si>
  <si>
    <t>e407</t>
  </si>
  <si>
    <t>e381</t>
  </si>
  <si>
    <t>e221</t>
  </si>
  <si>
    <t>e141</t>
  </si>
  <si>
    <t>e86</t>
  </si>
  <si>
    <t>e146</t>
  </si>
  <si>
    <t>e122</t>
  </si>
  <si>
    <t>e178</t>
  </si>
  <si>
    <t>e73</t>
  </si>
  <si>
    <t>e194</t>
  </si>
  <si>
    <t>e156</t>
  </si>
  <si>
    <t>e202</t>
  </si>
  <si>
    <t>e107</t>
  </si>
  <si>
    <t>e82</t>
  </si>
  <si>
    <t>e143</t>
  </si>
  <si>
    <t>e151</t>
  </si>
  <si>
    <t>e80</t>
  </si>
  <si>
    <t>e89</t>
  </si>
  <si>
    <t>e113</t>
  </si>
  <si>
    <t>e185</t>
  </si>
  <si>
    <t>e121</t>
  </si>
  <si>
    <t>e48</t>
  </si>
  <si>
    <t>e46</t>
  </si>
  <si>
    <t>e61</t>
  </si>
  <si>
    <t>e257</t>
  </si>
  <si>
    <t>e116</t>
  </si>
  <si>
    <t>e66</t>
  </si>
  <si>
    <t>e50</t>
  </si>
  <si>
    <t>e47</t>
  </si>
  <si>
    <t>e78</t>
  </si>
  <si>
    <t>e49</t>
  </si>
  <si>
    <t>e36</t>
  </si>
  <si>
    <t>e44</t>
  </si>
  <si>
    <t>e35</t>
  </si>
  <si>
    <t>e64</t>
  </si>
  <si>
    <t>e53</t>
  </si>
  <si>
    <t>e51</t>
  </si>
  <si>
    <t>e42</t>
  </si>
  <si>
    <t>e32</t>
  </si>
  <si>
    <t>e29</t>
  </si>
  <si>
    <t>e33</t>
  </si>
  <si>
    <t>e28</t>
  </si>
  <si>
    <t>e34</t>
  </si>
  <si>
    <t>e23</t>
  </si>
  <si>
    <t>e26</t>
  </si>
  <si>
    <t>e22</t>
  </si>
  <si>
    <t>e21</t>
  </si>
  <si>
    <t>e20</t>
  </si>
  <si>
    <t>e56</t>
  </si>
  <si>
    <t>e27</t>
  </si>
  <si>
    <t>e19</t>
  </si>
  <si>
    <t>e10</t>
  </si>
  <si>
    <t>e39</t>
  </si>
  <si>
    <t>e9.8</t>
  </si>
  <si>
    <t>e9.4</t>
  </si>
  <si>
    <t>e8.8</t>
  </si>
  <si>
    <t>e8.5</t>
  </si>
  <si>
    <t>e7.9</t>
  </si>
  <si>
    <t>e7.4</t>
  </si>
  <si>
    <t>e7.0</t>
  </si>
  <si>
    <t>e6.7</t>
  </si>
  <si>
    <t>e6.4</t>
  </si>
  <si>
    <t>e6.0</t>
  </si>
  <si>
    <t>e5.9</t>
  </si>
  <si>
    <t>e5.7</t>
  </si>
  <si>
    <t>e5.4</t>
  </si>
  <si>
    <t>e5.2</t>
  </si>
  <si>
    <t>e5.1</t>
  </si>
  <si>
    <t>e4.7</t>
  </si>
  <si>
    <t>e4.3</t>
  </si>
  <si>
    <t>e6.2</t>
  </si>
  <si>
    <t>e4.8</t>
  </si>
  <si>
    <t>e7.2</t>
  </si>
  <si>
    <t>e5.6</t>
  </si>
  <si>
    <t>e4.9</t>
  </si>
  <si>
    <t>e4.6</t>
  </si>
  <si>
    <t>e3.7</t>
  </si>
  <si>
    <t>e3.4</t>
  </si>
  <si>
    <t>e3.3</t>
  </si>
  <si>
    <t>e3.2</t>
  </si>
  <si>
    <t>e3.1</t>
  </si>
  <si>
    <t>e3.0</t>
  </si>
  <si>
    <t>e2.9</t>
  </si>
  <si>
    <t>e2.4</t>
  </si>
  <si>
    <t>e2.2</t>
  </si>
  <si>
    <t>e75</t>
  </si>
  <si>
    <t>e173</t>
  </si>
  <si>
    <t>e150</t>
  </si>
  <si>
    <t>e713</t>
  </si>
  <si>
    <t>e152</t>
  </si>
  <si>
    <t>e70</t>
  </si>
  <si>
    <t>e108</t>
  </si>
  <si>
    <t>e77</t>
  </si>
  <si>
    <t>e103</t>
  </si>
  <si>
    <t>e147</t>
  </si>
  <si>
    <t>e60</t>
  </si>
  <si>
    <t>e45</t>
  </si>
  <si>
    <t>e38</t>
  </si>
  <si>
    <t>e40</t>
  </si>
  <si>
    <t>e31</t>
  </si>
  <si>
    <t>e55</t>
  </si>
  <si>
    <t>e125</t>
  </si>
  <si>
    <t>e120</t>
  </si>
  <si>
    <t>e110</t>
  </si>
  <si>
    <t>e72</t>
  </si>
  <si>
    <t>e115</t>
  </si>
  <si>
    <t>e130</t>
  </si>
  <si>
    <t>e190</t>
  </si>
  <si>
    <t>e90</t>
  </si>
  <si>
    <t>e105</t>
  </si>
  <si>
    <t>e111</t>
  </si>
  <si>
    <t>e85</t>
  </si>
  <si>
    <t>e140</t>
  </si>
  <si>
    <t>e195</t>
  </si>
  <si>
    <t>e170</t>
  </si>
  <si>
    <t>e114</t>
  </si>
  <si>
    <t>e98</t>
  </si>
  <si>
    <t>e225</t>
  </si>
  <si>
    <t>e240</t>
  </si>
  <si>
    <t>e180</t>
  </si>
  <si>
    <t>e62</t>
  </si>
  <si>
    <t>e275</t>
  </si>
  <si>
    <t>e264</t>
  </si>
  <si>
    <t>e392</t>
  </si>
  <si>
    <t>e301</t>
  </si>
  <si>
    <t>e1.9</t>
  </si>
  <si>
    <t>e1.8</t>
  </si>
  <si>
    <t>e1.7</t>
  </si>
  <si>
    <t>e2.0</t>
  </si>
  <si>
    <t>Grand Total</t>
  </si>
  <si>
    <t>Row Labels</t>
  </si>
  <si>
    <t>Average of Discharge_number</t>
  </si>
  <si>
    <t>Max of Discharge_number</t>
  </si>
  <si>
    <t>Min of Discharge_number</t>
  </si>
  <si>
    <t xml:space="preserve">Time of Concentration = </t>
  </si>
  <si>
    <t>Longest time required for a particle to travel from the watershed divide to the watershed outlet.</t>
  </si>
  <si>
    <t>Estimates for Chicken Creek</t>
  </si>
  <si>
    <t xml:space="preserve">L = </t>
  </si>
  <si>
    <t>km</t>
  </si>
  <si>
    <t>m</t>
  </si>
  <si>
    <t xml:space="preserve">Area = </t>
  </si>
  <si>
    <t>km2</t>
  </si>
  <si>
    <t>acres</t>
  </si>
  <si>
    <t>(not really appropriate for use over such a large catchment)</t>
  </si>
  <si>
    <t xml:space="preserve">t = </t>
  </si>
  <si>
    <t>Elev change =</t>
  </si>
  <si>
    <t>slope</t>
  </si>
  <si>
    <t>feet</t>
  </si>
  <si>
    <t>minutes</t>
  </si>
  <si>
    <t>hours</t>
  </si>
  <si>
    <t>TR-55 is valid for watersheds with a time of concentration 0.1 to 10 hours, which are considered small watersheds</t>
  </si>
  <si>
    <t>Chicken Creek</t>
  </si>
  <si>
    <t>Willamette as a whole (as determined by http://streamflow.engr.oregonstate.edu/estimations/willamette_p.htm )</t>
  </si>
  <si>
    <t>Period of Record: Jan 1, 2002 - Dec 31, 2015</t>
  </si>
  <si>
    <t>Annual discharge per unit area</t>
  </si>
  <si>
    <t>Watershed area</t>
  </si>
  <si>
    <t>cfs</t>
  </si>
  <si>
    <t>cms</t>
  </si>
  <si>
    <t>approximate</t>
  </si>
  <si>
    <t>mi2</t>
  </si>
  <si>
    <t>Count of Discharge_number</t>
  </si>
  <si>
    <t>cms/km2</t>
  </si>
  <si>
    <t>cfs/mi2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</si>
  <si>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</si>
  <si>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</si>
  <si>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</si>
  <si>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</si>
  <si>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</si>
  <si>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</si>
  <si>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</si>
  <si>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</si>
  <si>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</si>
  <si>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</si>
  <si>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</si>
  <si>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</si>
  <si>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Monthly Flow as a % of Annual Flow</t>
  </si>
  <si>
    <t>Minimum daily flow, period of record</t>
  </si>
  <si>
    <t>Maximum daily flow, period of record</t>
  </si>
  <si>
    <t>Mean daily flow, period of record</t>
  </si>
  <si>
    <t>Averages, period of record</t>
  </si>
  <si>
    <t>Cal_Year</t>
  </si>
  <si>
    <t>Water_Yr</t>
  </si>
  <si>
    <t>As values</t>
  </si>
  <si>
    <t>WaterYr_Mo</t>
  </si>
  <si>
    <t>Monthly stats, rows are calendar month</t>
  </si>
  <si>
    <t>Annual Statistics By Water Year (rows are water year)</t>
  </si>
  <si>
    <t>Monthly flow as a percentage of annual flow (see table below)</t>
  </si>
  <si>
    <t>WaterYear</t>
  </si>
  <si>
    <t>e - 713 in data report, however this seems like a typo so I have changed this to 113</t>
  </si>
  <si>
    <t>Q10</t>
  </si>
  <si>
    <t>Q90</t>
  </si>
  <si>
    <t>Rank</t>
  </si>
  <si>
    <t>Exceedence Probability</t>
  </si>
  <si>
    <t>Flow exceeded 10% of time (high flows)</t>
  </si>
  <si>
    <t>Flow exceeded 90% of time (low flows)</t>
  </si>
  <si>
    <t>Total annual runoff</t>
  </si>
  <si>
    <t>of discharge flows between December and April</t>
  </si>
  <si>
    <t>Dry/wet flow ratio (total dry season flow (3 months, July, Aug, Sept) : total wet season flow (Dec, Jan, Feb) (Chang, 2007)</t>
  </si>
  <si>
    <t>7-day average</t>
  </si>
  <si>
    <t>30-day average</t>
  </si>
  <si>
    <t>Min of 7-day average</t>
  </si>
  <si>
    <t>Min of 30-day average</t>
  </si>
  <si>
    <t>of discharge flows between Jul and Sept</t>
  </si>
  <si>
    <t>annual 30-day minimum streamflow (after Lee and Snyder 2009)</t>
  </si>
  <si>
    <t>annual 7-day minimum streamflow (after Lee and Snyder 2009)</t>
  </si>
  <si>
    <t>Low Flows</t>
  </si>
  <si>
    <t>Average Water Years 2003-2015</t>
  </si>
  <si>
    <t>Gage Location</t>
  </si>
  <si>
    <t>Latitude: 45 22 31 Longitude: 122 51 24</t>
  </si>
  <si>
    <t>degrees</t>
  </si>
  <si>
    <t>Long term mean annual flow, water years 2003-2015</t>
  </si>
  <si>
    <t>Mean Monthly Flow per unit area (cfs/mi2)</t>
  </si>
  <si>
    <t>Average of Discharge_number2</t>
  </si>
  <si>
    <t>Max of Discharge_number2</t>
  </si>
  <si>
    <t>Min of Discharge_number2</t>
  </si>
  <si>
    <t>WY_Month</t>
  </si>
  <si>
    <t>Month</t>
  </si>
  <si>
    <t>Chicken Creek WY 2004 Mean Monthly Flow (cfs)</t>
  </si>
  <si>
    <t>Chicken Creek WY 2005 Mean Monthly Flow (cfs)</t>
  </si>
  <si>
    <t>Chicken Creek WY 2004 Q per unit Area (cfs/mi2)</t>
  </si>
  <si>
    <t>Chicken Creek WY 2005 Q per unit Area (cfs/mi2)</t>
  </si>
  <si>
    <t>WY Month</t>
  </si>
  <si>
    <t>Discharge per unit area (cfs/mi2)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</si>
</sst>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0.0%"/>
    <numFmt numFmtId="166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1" xfId="0" applyNumberFormat="1" applyFont="1" applyFill="1" applyBorder="1"/>
    <xf numFmtId="3" fontId="0" fillId="0" borderId="0" xfId="0" applyNumberFormat="1"/>
    <xf numFmtId="2" fontId="0" fillId="0" borderId="0" xfId="0" applyNumberFormat="1"/>
    <xf numFmtId="164" fontId="0" fillId="0" borderId="0" xfId="0" applyNumberFormat="1"/>
    <xf numFmtId="9" fontId="0" fillId="0" borderId="0" xfId="42" applyFont="1"/>
    <xf numFmtId="0" fontId="0" fillId="34" borderId="0" xfId="0" applyFill="1"/>
    <xf numFmtId="0" fontId="16" fillId="0" borderId="10" xfId="0" applyFont="1" applyFill="1" applyBorder="1"/>
    <xf numFmtId="165" fontId="0" fillId="0" borderId="0" xfId="42" applyNumberFormat="1" applyFont="1"/>
    <xf numFmtId="14" fontId="0" fillId="0" borderId="0" xfId="0" applyNumberFormat="1" applyFill="1"/>
    <xf numFmtId="165" fontId="0" fillId="0" borderId="0" xfId="0" applyNumberFormat="1"/>
    <xf numFmtId="166" fontId="0" fillId="0" borderId="0" xfId="0" applyNumberFormat="1"/>
    <xf numFmtId="10" fontId="0" fillId="0" borderId="0" xfId="0" applyNumberFormat="1"/>
    <xf numFmtId="14" fontId="0" fillId="34" borderId="0" xfId="0" applyNumberForma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Monthly Discharge, Chicken Creek, 2002-2015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Pivot_Tables!$A$5:$A$16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Pivot_Tables!$B$5:$B$16</c:f>
              <c:numCache>
                <c:formatCode>General</c:formatCode>
                <c:ptCount val="12"/>
                <c:pt idx="0">
                  <c:v>68.466359447004606</c:v>
                </c:pt>
                <c:pt idx="1">
                  <c:v>47.501696202531647</c:v>
                </c:pt>
                <c:pt idx="2">
                  <c:v>49.092824074074073</c:v>
                </c:pt>
                <c:pt idx="3">
                  <c:v>28.952738693467339</c:v>
                </c:pt>
                <c:pt idx="4">
                  <c:v>15.305138248847918</c:v>
                </c:pt>
                <c:pt idx="5">
                  <c:v>9.1403333333333361</c:v>
                </c:pt>
                <c:pt idx="6">
                  <c:v>3.2084101382488486</c:v>
                </c:pt>
                <c:pt idx="7">
                  <c:v>2.1744444444444437</c:v>
                </c:pt>
                <c:pt idx="8">
                  <c:v>3.5802142857142862</c:v>
                </c:pt>
                <c:pt idx="9">
                  <c:v>8.364055299539169</c:v>
                </c:pt>
                <c:pt idx="10">
                  <c:v>25.933452380952371</c:v>
                </c:pt>
                <c:pt idx="11">
                  <c:v>59.841869158878495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ED-43EE-B4FF-DAD624507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495776"/>
        <c:axId val="479496104"/>
      </c:lineChart>
      <c:catAx>
        <c:axId val="479495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of the Year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496104"/>
        <c:crosses val="autoZero"/>
        <c:auto val="1"/>
        <c:lblAlgn val="ctr"/>
        <c:lblOffset val="100"/>
        <c:noMultiLvlLbl val="0"/>
      </c:catAx>
      <c:valAx>
        <c:axId val="479496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Discharge (cfs)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495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Mean annual flow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Pivot_Tables!$G$23:$G$35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xVal>
          <c:yVal>
            <c:numRef>
              <c:f>Pivot_Tables!$H$23:$H$35</c:f>
              <c:numCache>
                <c:formatCode>General</c:formatCode>
                <c:ptCount val="13"/>
                <c:pt idx="0">
                  <c:v>25.76117808219179</c:v>
                </c:pt>
                <c:pt idx="1">
                  <c:v>20.842540983606565</c:v>
                </c:pt>
                <c:pt idx="2">
                  <c:v>11.89464088397791</c:v>
                </c:pt>
                <c:pt idx="3">
                  <c:v>32.023008356545944</c:v>
                </c:pt>
                <c:pt idx="4">
                  <c:v>34.302246575342465</c:v>
                </c:pt>
                <c:pt idx="5">
                  <c:v>34.659562841530075</c:v>
                </c:pt>
                <c:pt idx="6">
                  <c:v>14.800273972602739</c:v>
                </c:pt>
                <c:pt idx="7">
                  <c:v>26.170136986301376</c:v>
                </c:pt>
                <c:pt idx="8">
                  <c:v>37.398219178082186</c:v>
                </c:pt>
                <c:pt idx="9">
                  <c:v>30.974590163934433</c:v>
                </c:pt>
                <c:pt idx="10">
                  <c:v>25.285479452054773</c:v>
                </c:pt>
                <c:pt idx="11">
                  <c:v>22.592876712328767</c:v>
                </c:pt>
                <c:pt idx="12">
                  <c:v>19.538356164383558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B6-487E-A71D-D8015CBC79D7}"/>
            </c:ext>
          </c:extLst>
        </c:ser>
        <c:ser>
          <c:idx val="1"/>
          <c:order val="1"/>
          <c:tx>
            <c:v>Annual maximum daily discharge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Pivot_Tables!$G$23:$G$35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xVal>
          <c:yVal>
            <c:numRef>
              <c:f>Pivot_Tables!$I$23:$I$35</c:f>
              <c:numCache>
                <c:formatCode>General</c:formatCode>
                <c:ptCount val="13"/>
                <c:pt idx="0">
                  <c:v>385</c:v>
                </c:pt>
                <c:pt idx="1">
                  <c:v>277</c:v>
                </c:pt>
                <c:pt idx="2">
                  <c:v>227</c:v>
                </c:pt>
                <c:pt idx="3">
                  <c:v>349</c:v>
                </c:pt>
                <c:pt idx="4">
                  <c:v>313</c:v>
                </c:pt>
                <c:pt idx="5">
                  <c:v>407</c:v>
                </c:pt>
                <c:pt idx="6">
                  <c:v>173</c:v>
                </c:pt>
                <c:pt idx="7">
                  <c:v>190</c:v>
                </c:pt>
                <c:pt idx="8">
                  <c:v>275</c:v>
                </c:pt>
                <c:pt idx="9">
                  <c:v>392</c:v>
                </c:pt>
                <c:pt idx="10">
                  <c:v>271</c:v>
                </c:pt>
                <c:pt idx="11">
                  <c:v>257</c:v>
                </c:pt>
                <c:pt idx="12">
                  <c:v>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B6-487E-A71D-D8015CBC79D7}"/>
            </c:ext>
          </c:extLst>
        </c:ser>
        <c:ser>
          <c:idx val="2"/>
          <c:order val="2"/>
          <c:tx>
            <c:v>Annual Minimum daily discharge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Pivot_Tables!$G$23:$G$35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xVal>
          <c:yVal>
            <c:numRef>
              <c:f>Pivot_Tables!$J$23:$J$35</c:f>
              <c:numCache>
                <c:formatCode>General</c:formatCode>
                <c:ptCount val="13"/>
                <c:pt idx="0">
                  <c:v>0.83</c:v>
                </c:pt>
                <c:pt idx="1">
                  <c:v>0.63</c:v>
                </c:pt>
                <c:pt idx="2">
                  <c:v>0.56000000000000005</c:v>
                </c:pt>
                <c:pt idx="3">
                  <c:v>0.87</c:v>
                </c:pt>
                <c:pt idx="4">
                  <c:v>0.98</c:v>
                </c:pt>
                <c:pt idx="5">
                  <c:v>1.8</c:v>
                </c:pt>
                <c:pt idx="6">
                  <c:v>0.89</c:v>
                </c:pt>
                <c:pt idx="7">
                  <c:v>1.4</c:v>
                </c:pt>
                <c:pt idx="8">
                  <c:v>0.95</c:v>
                </c:pt>
                <c:pt idx="9">
                  <c:v>1.7</c:v>
                </c:pt>
                <c:pt idx="10">
                  <c:v>1.4</c:v>
                </c:pt>
                <c:pt idx="11">
                  <c:v>1.6</c:v>
                </c:pt>
                <c:pt idx="12">
                  <c:v>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DB6-487E-A71D-D8015CBC7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776680"/>
        <c:axId val="328775368"/>
      </c:scatterChart>
      <c:valAx>
        <c:axId val="328776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Water</a:t>
                </a:r>
                <a:r>
                  <a:rPr lang="en-US" baseline="0"/>
                  <a:t> Year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775368"/>
        <c:crosses val="autoZero"/>
        <c:crossBetween val="midCat"/>
      </c:valAx>
      <c:valAx>
        <c:axId val="32877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Daily mean flow </a:t>
                </a:r>
                <a:r>
                  <a:rPr lang="en-US" baseline="0"/>
                  <a:t>(cfs)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776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Mean annual flow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Pivot_Tables!$G$23:$G$35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Pivot_Tables!$H$23:$H$35</c:f>
              <c:numCache>
                <c:formatCode>General</c:formatCode>
                <c:ptCount val="13"/>
                <c:pt idx="0">
                  <c:v>25.76117808219179</c:v>
                </c:pt>
                <c:pt idx="1">
                  <c:v>20.842540983606565</c:v>
                </c:pt>
                <c:pt idx="2">
                  <c:v>11.89464088397791</c:v>
                </c:pt>
                <c:pt idx="3">
                  <c:v>32.023008356545944</c:v>
                </c:pt>
                <c:pt idx="4">
                  <c:v>34.302246575342465</c:v>
                </c:pt>
                <c:pt idx="5">
                  <c:v>34.659562841530075</c:v>
                </c:pt>
                <c:pt idx="6">
                  <c:v>14.800273972602739</c:v>
                </c:pt>
                <c:pt idx="7">
                  <c:v>26.170136986301376</c:v>
                </c:pt>
                <c:pt idx="8">
                  <c:v>37.398219178082186</c:v>
                </c:pt>
                <c:pt idx="9">
                  <c:v>30.974590163934433</c:v>
                </c:pt>
                <c:pt idx="10">
                  <c:v>25.285479452054773</c:v>
                </c:pt>
                <c:pt idx="11">
                  <c:v>22.592876712328767</c:v>
                </c:pt>
                <c:pt idx="12">
                  <c:v>19.538356164383558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84-41A4-8289-0466AD3B4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8776680"/>
        <c:axId val="328775368"/>
      </c:barChart>
      <c:catAx>
        <c:axId val="328776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Water</a:t>
                </a:r>
                <a:r>
                  <a:rPr lang="en-US" baseline="0"/>
                  <a:t> Year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775368"/>
        <c:crossesAt val="25.86"/>
        <c:auto val="1"/>
        <c:lblAlgn val="ctr"/>
        <c:lblOffset val="100"/>
        <c:noMultiLvlLbl val="0"/>
      </c:catAx>
      <c:valAx>
        <c:axId val="32877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</a:t>
                </a:r>
                <a:r>
                  <a:rPr lang="en-US" baseline="0"/>
                  <a:t>  annual flow (cfs)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77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</a:t>
            </a:r>
            <a:r>
              <a:rPr lang="en-US" baseline="0"/>
              <a:t>w Flows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7-day low flow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Pivot_Tables!$A$43:$A$55</c:f>
              <c:numCache>
                <c:formatCode>General</c:formatCode>
                <c:ptCount val="13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</c:numCache>
            </c:numRef>
          </c:cat>
          <c:val>
            <c:numRef>
              <c:f>Pivot_Tables!$B$43:$B$55</c:f>
              <c:numCache>
                <c:formatCode>General</c:formatCode>
                <c:ptCount val="13"/>
                <c:pt idx="0">
                  <c:v>1.0842857142857143</c:v>
                </c:pt>
                <c:pt idx="1">
                  <c:v>0.83857142857142875</c:v>
                </c:pt>
                <c:pt idx="2">
                  <c:v>0.68285714285714294</c:v>
                </c:pt>
                <c:pt idx="3">
                  <c:v>0.95714285714285707</c:v>
                </c:pt>
                <c:pt idx="4">
                  <c:v>1.2642857142857142</c:v>
                </c:pt>
                <c:pt idx="5">
                  <c:v>2.1000000000000005</c:v>
                </c:pt>
                <c:pt idx="6">
                  <c:v>1.19</c:v>
                </c:pt>
                <c:pt idx="7">
                  <c:v>1.5999999999999999</c:v>
                </c:pt>
                <c:pt idx="8">
                  <c:v>1.235714285714286</c:v>
                </c:pt>
                <c:pt idx="9">
                  <c:v>1.6999999999999997</c:v>
                </c:pt>
                <c:pt idx="10">
                  <c:v>1.6999999999999997</c:v>
                </c:pt>
                <c:pt idx="11">
                  <c:v>1.842857142857143</c:v>
                </c:pt>
                <c:pt idx="12">
                  <c:v>1.5857142857142856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93-4EA4-B69D-E03A6F071967}"/>
            </c:ext>
          </c:extLst>
        </c:ser>
        <c:ser>
          <c:idx val="1"/>
          <c:order val="1"/>
          <c:tx>
            <c:v>30-day low flow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Pivot_Tables!$C$43:$C$55</c:f>
              <c:numCache>
                <c:formatCode>General</c:formatCode>
                <c:ptCount val="13"/>
                <c:pt idx="0">
                  <c:v>1.7419999999999998</c:v>
                </c:pt>
                <c:pt idx="1">
                  <c:v>1.1083333333333334</c:v>
                </c:pt>
                <c:pt idx="2">
                  <c:v>0.86785714285714277</c:v>
                </c:pt>
                <c:pt idx="3">
                  <c:v>1.2650000000000001</c:v>
                </c:pt>
                <c:pt idx="4">
                  <c:v>1.8233333333333335</c:v>
                </c:pt>
                <c:pt idx="5">
                  <c:v>2.5266666666666677</c:v>
                </c:pt>
                <c:pt idx="6">
                  <c:v>1.7566666666666668</c:v>
                </c:pt>
                <c:pt idx="7">
                  <c:v>1.8299999999999996</c:v>
                </c:pt>
                <c:pt idx="8">
                  <c:v>1.675</c:v>
                </c:pt>
                <c:pt idx="9">
                  <c:v>1.7766666666666677</c:v>
                </c:pt>
                <c:pt idx="10">
                  <c:v>1.9133333333333333</c:v>
                </c:pt>
                <c:pt idx="11">
                  <c:v>2.0033333333333339</c:v>
                </c:pt>
                <c:pt idx="12">
                  <c:v>1.783333333333333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93-4EA4-B69D-E03A6F071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8776680"/>
        <c:axId val="328775368"/>
      </c:barChart>
      <c:catAx>
        <c:axId val="328776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Water</a:t>
                </a:r>
                <a:r>
                  <a:rPr lang="en-US" baseline="0"/>
                  <a:t> Year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775368"/>
        <c:crosses val="autoZero"/>
        <c:auto val="1"/>
        <c:lblAlgn val="ctr"/>
        <c:lblOffset val="100"/>
        <c:noMultiLvlLbl val="0"/>
      </c:catAx>
      <c:valAx>
        <c:axId val="32877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</a:t>
                </a:r>
                <a:r>
                  <a:rPr lang="en-US" baseline="0"/>
                  <a:t>  annual flow (cfs)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77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ChickenCreek_all_years!$J$1</c:f>
              <c:strCache>
                <c:ptCount val="1"/>
                <c:pt idx="0">
                  <c:v>Discharge_number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ChickenCreek_all_years!$I$2:$I$5114</c:f>
              <c:numCache>
                <c:formatCode>m/d/yyyy</c:formatCode>
                <c:ptCount val="5113"/>
                <c:pt idx="0">
                  <c:v>37257</c:v>
                </c:pt>
                <c:pt idx="1">
                  <c:v>37258</c:v>
                </c:pt>
                <c:pt idx="2">
                  <c:v>37259</c:v>
                </c:pt>
                <c:pt idx="3">
                  <c:v>37260</c:v>
                </c:pt>
                <c:pt idx="4">
                  <c:v>37261</c:v>
                </c:pt>
                <c:pt idx="5">
                  <c:v>37262</c:v>
                </c:pt>
                <c:pt idx="6">
                  <c:v>37263</c:v>
                </c:pt>
                <c:pt idx="7">
                  <c:v>37264</c:v>
                </c:pt>
                <c:pt idx="8">
                  <c:v>37265</c:v>
                </c:pt>
                <c:pt idx="9">
                  <c:v>37266</c:v>
                </c:pt>
                <c:pt idx="10">
                  <c:v>37267</c:v>
                </c:pt>
                <c:pt idx="11">
                  <c:v>37268</c:v>
                </c:pt>
                <c:pt idx="12">
                  <c:v>37269</c:v>
                </c:pt>
                <c:pt idx="13">
                  <c:v>37270</c:v>
                </c:pt>
                <c:pt idx="14">
                  <c:v>37271</c:v>
                </c:pt>
                <c:pt idx="15">
                  <c:v>37272</c:v>
                </c:pt>
                <c:pt idx="16">
                  <c:v>37273</c:v>
                </c:pt>
                <c:pt idx="17">
                  <c:v>37274</c:v>
                </c:pt>
                <c:pt idx="18">
                  <c:v>37275</c:v>
                </c:pt>
                <c:pt idx="19">
                  <c:v>37276</c:v>
                </c:pt>
                <c:pt idx="20">
                  <c:v>37277</c:v>
                </c:pt>
                <c:pt idx="21">
                  <c:v>37278</c:v>
                </c:pt>
                <c:pt idx="22">
                  <c:v>37279</c:v>
                </c:pt>
                <c:pt idx="23">
                  <c:v>37280</c:v>
                </c:pt>
                <c:pt idx="24">
                  <c:v>37281</c:v>
                </c:pt>
                <c:pt idx="25">
                  <c:v>37282</c:v>
                </c:pt>
                <c:pt idx="26">
                  <c:v>37283</c:v>
                </c:pt>
                <c:pt idx="27">
                  <c:v>37284</c:v>
                </c:pt>
                <c:pt idx="28">
                  <c:v>37285</c:v>
                </c:pt>
                <c:pt idx="29">
                  <c:v>37286</c:v>
                </c:pt>
                <c:pt idx="30">
                  <c:v>37287</c:v>
                </c:pt>
                <c:pt idx="31">
                  <c:v>37288</c:v>
                </c:pt>
                <c:pt idx="32">
                  <c:v>37289</c:v>
                </c:pt>
                <c:pt idx="33">
                  <c:v>37290</c:v>
                </c:pt>
                <c:pt idx="34">
                  <c:v>37291</c:v>
                </c:pt>
                <c:pt idx="35">
                  <c:v>37292</c:v>
                </c:pt>
                <c:pt idx="36">
                  <c:v>37293</c:v>
                </c:pt>
                <c:pt idx="37">
                  <c:v>37294</c:v>
                </c:pt>
                <c:pt idx="38">
                  <c:v>37295</c:v>
                </c:pt>
                <c:pt idx="39">
                  <c:v>37296</c:v>
                </c:pt>
                <c:pt idx="40">
                  <c:v>37297</c:v>
                </c:pt>
                <c:pt idx="41">
                  <c:v>37298</c:v>
                </c:pt>
                <c:pt idx="42">
                  <c:v>37299</c:v>
                </c:pt>
                <c:pt idx="43">
                  <c:v>37300</c:v>
                </c:pt>
                <c:pt idx="44">
                  <c:v>37301</c:v>
                </c:pt>
                <c:pt idx="45">
                  <c:v>37302</c:v>
                </c:pt>
                <c:pt idx="46">
                  <c:v>37303</c:v>
                </c:pt>
                <c:pt idx="47">
                  <c:v>37304</c:v>
                </c:pt>
                <c:pt idx="48">
                  <c:v>37305</c:v>
                </c:pt>
                <c:pt idx="49">
                  <c:v>37306</c:v>
                </c:pt>
                <c:pt idx="50">
                  <c:v>37307</c:v>
                </c:pt>
                <c:pt idx="51">
                  <c:v>37308</c:v>
                </c:pt>
                <c:pt idx="52">
                  <c:v>37309</c:v>
                </c:pt>
                <c:pt idx="53">
                  <c:v>37310</c:v>
                </c:pt>
                <c:pt idx="54">
                  <c:v>37311</c:v>
                </c:pt>
                <c:pt idx="55">
                  <c:v>37312</c:v>
                </c:pt>
                <c:pt idx="56">
                  <c:v>37313</c:v>
                </c:pt>
                <c:pt idx="57">
                  <c:v>37314</c:v>
                </c:pt>
                <c:pt idx="58">
                  <c:v>37315</c:v>
                </c:pt>
                <c:pt idx="59">
                  <c:v>37316</c:v>
                </c:pt>
                <c:pt idx="60">
                  <c:v>37317</c:v>
                </c:pt>
                <c:pt idx="61">
                  <c:v>37318</c:v>
                </c:pt>
                <c:pt idx="62">
                  <c:v>37319</c:v>
                </c:pt>
                <c:pt idx="63">
                  <c:v>37320</c:v>
                </c:pt>
                <c:pt idx="64">
                  <c:v>37321</c:v>
                </c:pt>
                <c:pt idx="65">
                  <c:v>37322</c:v>
                </c:pt>
                <c:pt idx="66">
                  <c:v>37323</c:v>
                </c:pt>
                <c:pt idx="67">
                  <c:v>37324</c:v>
                </c:pt>
                <c:pt idx="68">
                  <c:v>37325</c:v>
                </c:pt>
                <c:pt idx="69">
                  <c:v>37326</c:v>
                </c:pt>
                <c:pt idx="70">
                  <c:v>37327</c:v>
                </c:pt>
                <c:pt idx="71">
                  <c:v>37328</c:v>
                </c:pt>
                <c:pt idx="72">
                  <c:v>37329</c:v>
                </c:pt>
                <c:pt idx="73">
                  <c:v>37330</c:v>
                </c:pt>
                <c:pt idx="74">
                  <c:v>37331</c:v>
                </c:pt>
                <c:pt idx="75">
                  <c:v>37332</c:v>
                </c:pt>
                <c:pt idx="76">
                  <c:v>37333</c:v>
                </c:pt>
                <c:pt idx="77">
                  <c:v>37334</c:v>
                </c:pt>
                <c:pt idx="78">
                  <c:v>37335</c:v>
                </c:pt>
                <c:pt idx="79">
                  <c:v>37336</c:v>
                </c:pt>
                <c:pt idx="80">
                  <c:v>37337</c:v>
                </c:pt>
                <c:pt idx="81">
                  <c:v>37338</c:v>
                </c:pt>
                <c:pt idx="82">
                  <c:v>37339</c:v>
                </c:pt>
                <c:pt idx="83">
                  <c:v>37340</c:v>
                </c:pt>
                <c:pt idx="84">
                  <c:v>37341</c:v>
                </c:pt>
                <c:pt idx="85">
                  <c:v>37342</c:v>
                </c:pt>
                <c:pt idx="86">
                  <c:v>37343</c:v>
                </c:pt>
                <c:pt idx="87">
                  <c:v>37344</c:v>
                </c:pt>
                <c:pt idx="88">
                  <c:v>37345</c:v>
                </c:pt>
                <c:pt idx="89">
                  <c:v>37346</c:v>
                </c:pt>
                <c:pt idx="90">
                  <c:v>37347</c:v>
                </c:pt>
                <c:pt idx="91">
                  <c:v>37348</c:v>
                </c:pt>
                <c:pt idx="92">
                  <c:v>37349</c:v>
                </c:pt>
                <c:pt idx="93">
                  <c:v>37350</c:v>
                </c:pt>
                <c:pt idx="94">
                  <c:v>37351</c:v>
                </c:pt>
                <c:pt idx="95">
                  <c:v>37352</c:v>
                </c:pt>
                <c:pt idx="96">
                  <c:v>37353</c:v>
                </c:pt>
                <c:pt idx="97">
                  <c:v>37354</c:v>
                </c:pt>
                <c:pt idx="98">
                  <c:v>37355</c:v>
                </c:pt>
                <c:pt idx="99">
                  <c:v>37356</c:v>
                </c:pt>
                <c:pt idx="100">
                  <c:v>37357</c:v>
                </c:pt>
                <c:pt idx="101">
                  <c:v>37358</c:v>
                </c:pt>
                <c:pt idx="102">
                  <c:v>37359</c:v>
                </c:pt>
                <c:pt idx="103">
                  <c:v>37360</c:v>
                </c:pt>
                <c:pt idx="104">
                  <c:v>37361</c:v>
                </c:pt>
                <c:pt idx="105">
                  <c:v>37362</c:v>
                </c:pt>
                <c:pt idx="106">
                  <c:v>37363</c:v>
                </c:pt>
                <c:pt idx="107">
                  <c:v>37364</c:v>
                </c:pt>
                <c:pt idx="108">
                  <c:v>37365</c:v>
                </c:pt>
                <c:pt idx="109">
                  <c:v>37366</c:v>
                </c:pt>
                <c:pt idx="110">
                  <c:v>37367</c:v>
                </c:pt>
                <c:pt idx="111">
                  <c:v>37368</c:v>
                </c:pt>
                <c:pt idx="112">
                  <c:v>37369</c:v>
                </c:pt>
                <c:pt idx="113">
                  <c:v>37370</c:v>
                </c:pt>
                <c:pt idx="114">
                  <c:v>37371</c:v>
                </c:pt>
                <c:pt idx="115">
                  <c:v>37372</c:v>
                </c:pt>
                <c:pt idx="116">
                  <c:v>37373</c:v>
                </c:pt>
                <c:pt idx="117">
                  <c:v>37374</c:v>
                </c:pt>
                <c:pt idx="118">
                  <c:v>37375</c:v>
                </c:pt>
                <c:pt idx="119">
                  <c:v>37376</c:v>
                </c:pt>
                <c:pt idx="120">
                  <c:v>37377</c:v>
                </c:pt>
                <c:pt idx="121">
                  <c:v>37378</c:v>
                </c:pt>
                <c:pt idx="122">
                  <c:v>37379</c:v>
                </c:pt>
                <c:pt idx="123">
                  <c:v>37380</c:v>
                </c:pt>
                <c:pt idx="124">
                  <c:v>37381</c:v>
                </c:pt>
                <c:pt idx="125">
                  <c:v>37382</c:v>
                </c:pt>
                <c:pt idx="126">
                  <c:v>37383</c:v>
                </c:pt>
                <c:pt idx="127">
                  <c:v>37384</c:v>
                </c:pt>
                <c:pt idx="128">
                  <c:v>37385</c:v>
                </c:pt>
                <c:pt idx="129">
                  <c:v>37386</c:v>
                </c:pt>
                <c:pt idx="130">
                  <c:v>37387</c:v>
                </c:pt>
                <c:pt idx="131">
                  <c:v>37388</c:v>
                </c:pt>
                <c:pt idx="132">
                  <c:v>37389</c:v>
                </c:pt>
                <c:pt idx="133">
                  <c:v>37390</c:v>
                </c:pt>
                <c:pt idx="134">
                  <c:v>37391</c:v>
                </c:pt>
                <c:pt idx="135">
                  <c:v>37392</c:v>
                </c:pt>
                <c:pt idx="136">
                  <c:v>37393</c:v>
                </c:pt>
                <c:pt idx="137">
                  <c:v>37394</c:v>
                </c:pt>
                <c:pt idx="138">
                  <c:v>37395</c:v>
                </c:pt>
                <c:pt idx="139">
                  <c:v>37396</c:v>
                </c:pt>
                <c:pt idx="140">
                  <c:v>37397</c:v>
                </c:pt>
                <c:pt idx="141">
                  <c:v>37398</c:v>
                </c:pt>
                <c:pt idx="142">
                  <c:v>37399</c:v>
                </c:pt>
                <c:pt idx="143">
                  <c:v>37400</c:v>
                </c:pt>
                <c:pt idx="144">
                  <c:v>37401</c:v>
                </c:pt>
                <c:pt idx="145">
                  <c:v>37402</c:v>
                </c:pt>
                <c:pt idx="146">
                  <c:v>37403</c:v>
                </c:pt>
                <c:pt idx="147">
                  <c:v>37404</c:v>
                </c:pt>
                <c:pt idx="148">
                  <c:v>37405</c:v>
                </c:pt>
                <c:pt idx="149">
                  <c:v>37406</c:v>
                </c:pt>
                <c:pt idx="150">
                  <c:v>37407</c:v>
                </c:pt>
                <c:pt idx="151">
                  <c:v>37408</c:v>
                </c:pt>
                <c:pt idx="152">
                  <c:v>37409</c:v>
                </c:pt>
                <c:pt idx="153">
                  <c:v>37410</c:v>
                </c:pt>
                <c:pt idx="154">
                  <c:v>37411</c:v>
                </c:pt>
                <c:pt idx="155">
                  <c:v>37412</c:v>
                </c:pt>
                <c:pt idx="156">
                  <c:v>37413</c:v>
                </c:pt>
                <c:pt idx="157">
                  <c:v>37414</c:v>
                </c:pt>
                <c:pt idx="158">
                  <c:v>37415</c:v>
                </c:pt>
                <c:pt idx="159">
                  <c:v>37416</c:v>
                </c:pt>
                <c:pt idx="160">
                  <c:v>37417</c:v>
                </c:pt>
                <c:pt idx="161">
                  <c:v>37418</c:v>
                </c:pt>
                <c:pt idx="162">
                  <c:v>37419</c:v>
                </c:pt>
                <c:pt idx="163">
                  <c:v>37420</c:v>
                </c:pt>
                <c:pt idx="164">
                  <c:v>37421</c:v>
                </c:pt>
                <c:pt idx="165">
                  <c:v>37422</c:v>
                </c:pt>
                <c:pt idx="166">
                  <c:v>37423</c:v>
                </c:pt>
                <c:pt idx="167">
                  <c:v>37424</c:v>
                </c:pt>
                <c:pt idx="168">
                  <c:v>37425</c:v>
                </c:pt>
                <c:pt idx="169">
                  <c:v>37426</c:v>
                </c:pt>
                <c:pt idx="170">
                  <c:v>37427</c:v>
                </c:pt>
                <c:pt idx="171">
                  <c:v>37428</c:v>
                </c:pt>
                <c:pt idx="172">
                  <c:v>37429</c:v>
                </c:pt>
                <c:pt idx="173">
                  <c:v>37430</c:v>
                </c:pt>
                <c:pt idx="174">
                  <c:v>37431</c:v>
                </c:pt>
                <c:pt idx="175">
                  <c:v>37432</c:v>
                </c:pt>
                <c:pt idx="176">
                  <c:v>37433</c:v>
                </c:pt>
                <c:pt idx="177">
                  <c:v>37434</c:v>
                </c:pt>
                <c:pt idx="178">
                  <c:v>37435</c:v>
                </c:pt>
                <c:pt idx="179">
                  <c:v>37436</c:v>
                </c:pt>
                <c:pt idx="180">
                  <c:v>37437</c:v>
                </c:pt>
                <c:pt idx="181">
                  <c:v>37438</c:v>
                </c:pt>
                <c:pt idx="182">
                  <c:v>37439</c:v>
                </c:pt>
                <c:pt idx="183">
                  <c:v>37440</c:v>
                </c:pt>
                <c:pt idx="184">
                  <c:v>37441</c:v>
                </c:pt>
                <c:pt idx="185">
                  <c:v>37442</c:v>
                </c:pt>
                <c:pt idx="186">
                  <c:v>37443</c:v>
                </c:pt>
                <c:pt idx="187">
                  <c:v>37444</c:v>
                </c:pt>
                <c:pt idx="188">
                  <c:v>37445</c:v>
                </c:pt>
                <c:pt idx="189">
                  <c:v>37446</c:v>
                </c:pt>
                <c:pt idx="190">
                  <c:v>37447</c:v>
                </c:pt>
                <c:pt idx="191">
                  <c:v>37448</c:v>
                </c:pt>
                <c:pt idx="192">
                  <c:v>37449</c:v>
                </c:pt>
                <c:pt idx="193">
                  <c:v>37450</c:v>
                </c:pt>
                <c:pt idx="194">
                  <c:v>37451</c:v>
                </c:pt>
                <c:pt idx="195">
                  <c:v>37452</c:v>
                </c:pt>
                <c:pt idx="196">
                  <c:v>37453</c:v>
                </c:pt>
                <c:pt idx="197">
                  <c:v>37454</c:v>
                </c:pt>
                <c:pt idx="198">
                  <c:v>37455</c:v>
                </c:pt>
                <c:pt idx="199">
                  <c:v>37456</c:v>
                </c:pt>
                <c:pt idx="200">
                  <c:v>37457</c:v>
                </c:pt>
                <c:pt idx="201">
                  <c:v>37458</c:v>
                </c:pt>
                <c:pt idx="202">
                  <c:v>37459</c:v>
                </c:pt>
                <c:pt idx="203">
                  <c:v>37460</c:v>
                </c:pt>
                <c:pt idx="204">
                  <c:v>37461</c:v>
                </c:pt>
                <c:pt idx="205">
                  <c:v>37462</c:v>
                </c:pt>
                <c:pt idx="206">
                  <c:v>37463</c:v>
                </c:pt>
                <c:pt idx="207">
                  <c:v>37464</c:v>
                </c:pt>
                <c:pt idx="208">
                  <c:v>37465</c:v>
                </c:pt>
                <c:pt idx="209">
                  <c:v>37466</c:v>
                </c:pt>
                <c:pt idx="210">
                  <c:v>37467</c:v>
                </c:pt>
                <c:pt idx="211">
                  <c:v>37468</c:v>
                </c:pt>
                <c:pt idx="212">
                  <c:v>37469</c:v>
                </c:pt>
                <c:pt idx="213">
                  <c:v>37470</c:v>
                </c:pt>
                <c:pt idx="214">
                  <c:v>37471</c:v>
                </c:pt>
                <c:pt idx="215">
                  <c:v>37472</c:v>
                </c:pt>
                <c:pt idx="216">
                  <c:v>37473</c:v>
                </c:pt>
                <c:pt idx="217">
                  <c:v>37474</c:v>
                </c:pt>
                <c:pt idx="218">
                  <c:v>37475</c:v>
                </c:pt>
                <c:pt idx="219">
                  <c:v>37476</c:v>
                </c:pt>
                <c:pt idx="220">
                  <c:v>37477</c:v>
                </c:pt>
                <c:pt idx="221">
                  <c:v>37478</c:v>
                </c:pt>
                <c:pt idx="222">
                  <c:v>37479</c:v>
                </c:pt>
                <c:pt idx="223">
                  <c:v>37480</c:v>
                </c:pt>
                <c:pt idx="224">
                  <c:v>37481</c:v>
                </c:pt>
                <c:pt idx="225">
                  <c:v>37482</c:v>
                </c:pt>
                <c:pt idx="226">
                  <c:v>37483</c:v>
                </c:pt>
                <c:pt idx="227">
                  <c:v>37484</c:v>
                </c:pt>
                <c:pt idx="228">
                  <c:v>37485</c:v>
                </c:pt>
                <c:pt idx="229">
                  <c:v>37486</c:v>
                </c:pt>
                <c:pt idx="230">
                  <c:v>37487</c:v>
                </c:pt>
                <c:pt idx="231">
                  <c:v>37488</c:v>
                </c:pt>
                <c:pt idx="232">
                  <c:v>37489</c:v>
                </c:pt>
                <c:pt idx="233">
                  <c:v>37490</c:v>
                </c:pt>
                <c:pt idx="234">
                  <c:v>37491</c:v>
                </c:pt>
                <c:pt idx="235">
                  <c:v>37492</c:v>
                </c:pt>
                <c:pt idx="236">
                  <c:v>37493</c:v>
                </c:pt>
                <c:pt idx="237">
                  <c:v>37494</c:v>
                </c:pt>
                <c:pt idx="238">
                  <c:v>37495</c:v>
                </c:pt>
                <c:pt idx="239">
                  <c:v>37496</c:v>
                </c:pt>
                <c:pt idx="240">
                  <c:v>37497</c:v>
                </c:pt>
                <c:pt idx="241">
                  <c:v>37498</c:v>
                </c:pt>
                <c:pt idx="242">
                  <c:v>37499</c:v>
                </c:pt>
                <c:pt idx="243">
                  <c:v>37500</c:v>
                </c:pt>
                <c:pt idx="244">
                  <c:v>37501</c:v>
                </c:pt>
                <c:pt idx="245">
                  <c:v>37502</c:v>
                </c:pt>
                <c:pt idx="246">
                  <c:v>37503</c:v>
                </c:pt>
                <c:pt idx="247">
                  <c:v>37504</c:v>
                </c:pt>
                <c:pt idx="248">
                  <c:v>37505</c:v>
                </c:pt>
                <c:pt idx="249">
                  <c:v>37506</c:v>
                </c:pt>
                <c:pt idx="250">
                  <c:v>37507</c:v>
                </c:pt>
                <c:pt idx="251">
                  <c:v>37508</c:v>
                </c:pt>
                <c:pt idx="252">
                  <c:v>37509</c:v>
                </c:pt>
                <c:pt idx="253">
                  <c:v>37510</c:v>
                </c:pt>
                <c:pt idx="254">
                  <c:v>37511</c:v>
                </c:pt>
                <c:pt idx="255">
                  <c:v>37512</c:v>
                </c:pt>
                <c:pt idx="256">
                  <c:v>37513</c:v>
                </c:pt>
                <c:pt idx="257">
                  <c:v>37514</c:v>
                </c:pt>
                <c:pt idx="258">
                  <c:v>37515</c:v>
                </c:pt>
                <c:pt idx="259">
                  <c:v>37516</c:v>
                </c:pt>
                <c:pt idx="260">
                  <c:v>37517</c:v>
                </c:pt>
                <c:pt idx="261">
                  <c:v>37518</c:v>
                </c:pt>
                <c:pt idx="262">
                  <c:v>37519</c:v>
                </c:pt>
                <c:pt idx="263">
                  <c:v>37520</c:v>
                </c:pt>
                <c:pt idx="264">
                  <c:v>37521</c:v>
                </c:pt>
                <c:pt idx="265">
                  <c:v>37522</c:v>
                </c:pt>
                <c:pt idx="266">
                  <c:v>37523</c:v>
                </c:pt>
                <c:pt idx="267">
                  <c:v>37524</c:v>
                </c:pt>
                <c:pt idx="268">
                  <c:v>37525</c:v>
                </c:pt>
                <c:pt idx="269">
                  <c:v>37526</c:v>
                </c:pt>
                <c:pt idx="270">
                  <c:v>37527</c:v>
                </c:pt>
                <c:pt idx="271">
                  <c:v>37528</c:v>
                </c:pt>
                <c:pt idx="272">
                  <c:v>37529</c:v>
                </c:pt>
                <c:pt idx="273">
                  <c:v>37530</c:v>
                </c:pt>
                <c:pt idx="274">
                  <c:v>37531</c:v>
                </c:pt>
                <c:pt idx="275">
                  <c:v>37532</c:v>
                </c:pt>
                <c:pt idx="276">
                  <c:v>37533</c:v>
                </c:pt>
                <c:pt idx="277">
                  <c:v>37534</c:v>
                </c:pt>
                <c:pt idx="278">
                  <c:v>37535</c:v>
                </c:pt>
                <c:pt idx="279">
                  <c:v>37536</c:v>
                </c:pt>
                <c:pt idx="280">
                  <c:v>37537</c:v>
                </c:pt>
                <c:pt idx="281">
                  <c:v>37538</c:v>
                </c:pt>
                <c:pt idx="282">
                  <c:v>37539</c:v>
                </c:pt>
                <c:pt idx="283">
                  <c:v>37540</c:v>
                </c:pt>
                <c:pt idx="284">
                  <c:v>37541</c:v>
                </c:pt>
                <c:pt idx="285">
                  <c:v>37542</c:v>
                </c:pt>
                <c:pt idx="286">
                  <c:v>37543</c:v>
                </c:pt>
                <c:pt idx="287">
                  <c:v>37544</c:v>
                </c:pt>
                <c:pt idx="288">
                  <c:v>37545</c:v>
                </c:pt>
                <c:pt idx="289">
                  <c:v>37546</c:v>
                </c:pt>
                <c:pt idx="290">
                  <c:v>37547</c:v>
                </c:pt>
                <c:pt idx="291">
                  <c:v>37548</c:v>
                </c:pt>
                <c:pt idx="292">
                  <c:v>37549</c:v>
                </c:pt>
                <c:pt idx="293">
                  <c:v>37550</c:v>
                </c:pt>
                <c:pt idx="294">
                  <c:v>37551</c:v>
                </c:pt>
                <c:pt idx="295">
                  <c:v>37552</c:v>
                </c:pt>
                <c:pt idx="296">
                  <c:v>37553</c:v>
                </c:pt>
                <c:pt idx="297">
                  <c:v>37554</c:v>
                </c:pt>
                <c:pt idx="298">
                  <c:v>37555</c:v>
                </c:pt>
                <c:pt idx="299">
                  <c:v>37556</c:v>
                </c:pt>
                <c:pt idx="300">
                  <c:v>37557</c:v>
                </c:pt>
                <c:pt idx="301">
                  <c:v>37558</c:v>
                </c:pt>
                <c:pt idx="302">
                  <c:v>37559</c:v>
                </c:pt>
                <c:pt idx="303">
                  <c:v>37560</c:v>
                </c:pt>
                <c:pt idx="304">
                  <c:v>37561</c:v>
                </c:pt>
                <c:pt idx="305">
                  <c:v>37562</c:v>
                </c:pt>
                <c:pt idx="306">
                  <c:v>37563</c:v>
                </c:pt>
                <c:pt idx="307">
                  <c:v>37564</c:v>
                </c:pt>
                <c:pt idx="308">
                  <c:v>37565</c:v>
                </c:pt>
                <c:pt idx="309">
                  <c:v>37566</c:v>
                </c:pt>
                <c:pt idx="310">
                  <c:v>37567</c:v>
                </c:pt>
                <c:pt idx="311">
                  <c:v>37568</c:v>
                </c:pt>
                <c:pt idx="312">
                  <c:v>37569</c:v>
                </c:pt>
                <c:pt idx="313">
                  <c:v>37570</c:v>
                </c:pt>
                <c:pt idx="314">
                  <c:v>37571</c:v>
                </c:pt>
                <c:pt idx="315">
                  <c:v>37572</c:v>
                </c:pt>
                <c:pt idx="316">
                  <c:v>37573</c:v>
                </c:pt>
                <c:pt idx="317">
                  <c:v>37574</c:v>
                </c:pt>
                <c:pt idx="318">
                  <c:v>37575</c:v>
                </c:pt>
                <c:pt idx="319">
                  <c:v>37576</c:v>
                </c:pt>
                <c:pt idx="320">
                  <c:v>37577</c:v>
                </c:pt>
                <c:pt idx="321">
                  <c:v>37578</c:v>
                </c:pt>
                <c:pt idx="322">
                  <c:v>37579</c:v>
                </c:pt>
                <c:pt idx="323">
                  <c:v>37580</c:v>
                </c:pt>
                <c:pt idx="324">
                  <c:v>37581</c:v>
                </c:pt>
                <c:pt idx="325">
                  <c:v>37582</c:v>
                </c:pt>
                <c:pt idx="326">
                  <c:v>37583</c:v>
                </c:pt>
                <c:pt idx="327">
                  <c:v>37584</c:v>
                </c:pt>
                <c:pt idx="328">
                  <c:v>37585</c:v>
                </c:pt>
                <c:pt idx="329">
                  <c:v>37586</c:v>
                </c:pt>
                <c:pt idx="330">
                  <c:v>37587</c:v>
                </c:pt>
                <c:pt idx="331">
                  <c:v>37588</c:v>
                </c:pt>
                <c:pt idx="332">
                  <c:v>37589</c:v>
                </c:pt>
                <c:pt idx="333">
                  <c:v>37590</c:v>
                </c:pt>
                <c:pt idx="334">
                  <c:v>37591</c:v>
                </c:pt>
                <c:pt idx="335">
                  <c:v>37592</c:v>
                </c:pt>
                <c:pt idx="336">
                  <c:v>37593</c:v>
                </c:pt>
                <c:pt idx="337">
                  <c:v>37594</c:v>
                </c:pt>
                <c:pt idx="338">
                  <c:v>37595</c:v>
                </c:pt>
                <c:pt idx="339">
                  <c:v>37596</c:v>
                </c:pt>
                <c:pt idx="340">
                  <c:v>37597</c:v>
                </c:pt>
                <c:pt idx="341">
                  <c:v>37598</c:v>
                </c:pt>
                <c:pt idx="342">
                  <c:v>37599</c:v>
                </c:pt>
                <c:pt idx="343">
                  <c:v>37600</c:v>
                </c:pt>
                <c:pt idx="344">
                  <c:v>37601</c:v>
                </c:pt>
                <c:pt idx="345">
                  <c:v>37602</c:v>
                </c:pt>
                <c:pt idx="346">
                  <c:v>37603</c:v>
                </c:pt>
                <c:pt idx="347">
                  <c:v>37604</c:v>
                </c:pt>
                <c:pt idx="348">
                  <c:v>37605</c:v>
                </c:pt>
                <c:pt idx="349">
                  <c:v>37606</c:v>
                </c:pt>
                <c:pt idx="350">
                  <c:v>37607</c:v>
                </c:pt>
                <c:pt idx="351">
                  <c:v>37608</c:v>
                </c:pt>
                <c:pt idx="352">
                  <c:v>37609</c:v>
                </c:pt>
                <c:pt idx="353">
                  <c:v>37610</c:v>
                </c:pt>
                <c:pt idx="354">
                  <c:v>37611</c:v>
                </c:pt>
                <c:pt idx="355">
                  <c:v>37612</c:v>
                </c:pt>
                <c:pt idx="356">
                  <c:v>37613</c:v>
                </c:pt>
                <c:pt idx="357">
                  <c:v>37614</c:v>
                </c:pt>
                <c:pt idx="358">
                  <c:v>37615</c:v>
                </c:pt>
                <c:pt idx="359">
                  <c:v>37616</c:v>
                </c:pt>
                <c:pt idx="360">
                  <c:v>37617</c:v>
                </c:pt>
                <c:pt idx="361">
                  <c:v>37618</c:v>
                </c:pt>
                <c:pt idx="362">
                  <c:v>37619</c:v>
                </c:pt>
                <c:pt idx="363">
                  <c:v>37620</c:v>
                </c:pt>
                <c:pt idx="364">
                  <c:v>37621</c:v>
                </c:pt>
                <c:pt idx="365">
                  <c:v>37622</c:v>
                </c:pt>
                <c:pt idx="366">
                  <c:v>37623</c:v>
                </c:pt>
                <c:pt idx="367">
                  <c:v>37624</c:v>
                </c:pt>
                <c:pt idx="368">
                  <c:v>37625</c:v>
                </c:pt>
                <c:pt idx="369">
                  <c:v>37626</c:v>
                </c:pt>
                <c:pt idx="370">
                  <c:v>37627</c:v>
                </c:pt>
                <c:pt idx="371">
                  <c:v>37628</c:v>
                </c:pt>
                <c:pt idx="372">
                  <c:v>37629</c:v>
                </c:pt>
                <c:pt idx="373">
                  <c:v>37630</c:v>
                </c:pt>
                <c:pt idx="374">
                  <c:v>37631</c:v>
                </c:pt>
                <c:pt idx="375">
                  <c:v>37632</c:v>
                </c:pt>
                <c:pt idx="376">
                  <c:v>37633</c:v>
                </c:pt>
                <c:pt idx="377">
                  <c:v>37634</c:v>
                </c:pt>
                <c:pt idx="378">
                  <c:v>37635</c:v>
                </c:pt>
                <c:pt idx="379">
                  <c:v>37636</c:v>
                </c:pt>
                <c:pt idx="380">
                  <c:v>37637</c:v>
                </c:pt>
                <c:pt idx="381">
                  <c:v>37638</c:v>
                </c:pt>
                <c:pt idx="382">
                  <c:v>37639</c:v>
                </c:pt>
                <c:pt idx="383">
                  <c:v>37640</c:v>
                </c:pt>
                <c:pt idx="384">
                  <c:v>37641</c:v>
                </c:pt>
                <c:pt idx="385">
                  <c:v>37642</c:v>
                </c:pt>
                <c:pt idx="386">
                  <c:v>37643</c:v>
                </c:pt>
                <c:pt idx="387">
                  <c:v>37644</c:v>
                </c:pt>
                <c:pt idx="388">
                  <c:v>37645</c:v>
                </c:pt>
                <c:pt idx="389">
                  <c:v>37646</c:v>
                </c:pt>
                <c:pt idx="390">
                  <c:v>37647</c:v>
                </c:pt>
                <c:pt idx="391">
                  <c:v>37648</c:v>
                </c:pt>
                <c:pt idx="392">
                  <c:v>37649</c:v>
                </c:pt>
                <c:pt idx="393">
                  <c:v>37650</c:v>
                </c:pt>
                <c:pt idx="394">
                  <c:v>37651</c:v>
                </c:pt>
                <c:pt idx="395">
                  <c:v>37652</c:v>
                </c:pt>
                <c:pt idx="396">
                  <c:v>37653</c:v>
                </c:pt>
                <c:pt idx="397">
                  <c:v>37654</c:v>
                </c:pt>
                <c:pt idx="398">
                  <c:v>37655</c:v>
                </c:pt>
                <c:pt idx="399">
                  <c:v>37656</c:v>
                </c:pt>
                <c:pt idx="400">
                  <c:v>37657</c:v>
                </c:pt>
                <c:pt idx="401">
                  <c:v>37658</c:v>
                </c:pt>
                <c:pt idx="402">
                  <c:v>37659</c:v>
                </c:pt>
                <c:pt idx="403">
                  <c:v>37660</c:v>
                </c:pt>
                <c:pt idx="404">
                  <c:v>37661</c:v>
                </c:pt>
                <c:pt idx="405">
                  <c:v>37662</c:v>
                </c:pt>
                <c:pt idx="406">
                  <c:v>37663</c:v>
                </c:pt>
                <c:pt idx="407">
                  <c:v>37664</c:v>
                </c:pt>
                <c:pt idx="408">
                  <c:v>37665</c:v>
                </c:pt>
                <c:pt idx="409">
                  <c:v>37666</c:v>
                </c:pt>
                <c:pt idx="410">
                  <c:v>37667</c:v>
                </c:pt>
                <c:pt idx="411">
                  <c:v>37668</c:v>
                </c:pt>
                <c:pt idx="412">
                  <c:v>37669</c:v>
                </c:pt>
                <c:pt idx="413">
                  <c:v>37670</c:v>
                </c:pt>
                <c:pt idx="414">
                  <c:v>37671</c:v>
                </c:pt>
                <c:pt idx="415">
                  <c:v>37672</c:v>
                </c:pt>
                <c:pt idx="416">
                  <c:v>37673</c:v>
                </c:pt>
                <c:pt idx="417">
                  <c:v>37674</c:v>
                </c:pt>
                <c:pt idx="418">
                  <c:v>37675</c:v>
                </c:pt>
                <c:pt idx="419">
                  <c:v>37676</c:v>
                </c:pt>
                <c:pt idx="420">
                  <c:v>37677</c:v>
                </c:pt>
                <c:pt idx="421">
                  <c:v>37678</c:v>
                </c:pt>
                <c:pt idx="422">
                  <c:v>37679</c:v>
                </c:pt>
                <c:pt idx="423">
                  <c:v>37680</c:v>
                </c:pt>
                <c:pt idx="424">
                  <c:v>37681</c:v>
                </c:pt>
                <c:pt idx="425">
                  <c:v>37682</c:v>
                </c:pt>
                <c:pt idx="426">
                  <c:v>37683</c:v>
                </c:pt>
                <c:pt idx="427">
                  <c:v>37684</c:v>
                </c:pt>
                <c:pt idx="428">
                  <c:v>37685</c:v>
                </c:pt>
                <c:pt idx="429">
                  <c:v>37686</c:v>
                </c:pt>
                <c:pt idx="430">
                  <c:v>37687</c:v>
                </c:pt>
                <c:pt idx="431">
                  <c:v>37688</c:v>
                </c:pt>
                <c:pt idx="432">
                  <c:v>37689</c:v>
                </c:pt>
                <c:pt idx="433">
                  <c:v>37690</c:v>
                </c:pt>
                <c:pt idx="434">
                  <c:v>37691</c:v>
                </c:pt>
                <c:pt idx="435">
                  <c:v>37692</c:v>
                </c:pt>
                <c:pt idx="436">
                  <c:v>37693</c:v>
                </c:pt>
                <c:pt idx="437">
                  <c:v>37694</c:v>
                </c:pt>
                <c:pt idx="438">
                  <c:v>37695</c:v>
                </c:pt>
                <c:pt idx="439">
                  <c:v>37696</c:v>
                </c:pt>
                <c:pt idx="440">
                  <c:v>37697</c:v>
                </c:pt>
                <c:pt idx="441">
                  <c:v>37698</c:v>
                </c:pt>
                <c:pt idx="442">
                  <c:v>37699</c:v>
                </c:pt>
                <c:pt idx="443">
                  <c:v>37700</c:v>
                </c:pt>
                <c:pt idx="444">
                  <c:v>37701</c:v>
                </c:pt>
                <c:pt idx="445">
                  <c:v>37702</c:v>
                </c:pt>
                <c:pt idx="446">
                  <c:v>37703</c:v>
                </c:pt>
                <c:pt idx="447">
                  <c:v>37704</c:v>
                </c:pt>
                <c:pt idx="448">
                  <c:v>37705</c:v>
                </c:pt>
                <c:pt idx="449">
                  <c:v>37706</c:v>
                </c:pt>
                <c:pt idx="450">
                  <c:v>37707</c:v>
                </c:pt>
                <c:pt idx="451">
                  <c:v>37708</c:v>
                </c:pt>
                <c:pt idx="452">
                  <c:v>37709</c:v>
                </c:pt>
                <c:pt idx="453">
                  <c:v>37710</c:v>
                </c:pt>
                <c:pt idx="454">
                  <c:v>37711</c:v>
                </c:pt>
                <c:pt idx="455">
                  <c:v>37712</c:v>
                </c:pt>
                <c:pt idx="456">
                  <c:v>37713</c:v>
                </c:pt>
                <c:pt idx="457">
                  <c:v>37714</c:v>
                </c:pt>
                <c:pt idx="458">
                  <c:v>37715</c:v>
                </c:pt>
                <c:pt idx="459">
                  <c:v>37716</c:v>
                </c:pt>
                <c:pt idx="460">
                  <c:v>37717</c:v>
                </c:pt>
                <c:pt idx="461">
                  <c:v>37718</c:v>
                </c:pt>
                <c:pt idx="462">
                  <c:v>37719</c:v>
                </c:pt>
                <c:pt idx="463">
                  <c:v>37720</c:v>
                </c:pt>
                <c:pt idx="464">
                  <c:v>37721</c:v>
                </c:pt>
                <c:pt idx="465">
                  <c:v>37722</c:v>
                </c:pt>
                <c:pt idx="466">
                  <c:v>37723</c:v>
                </c:pt>
                <c:pt idx="467">
                  <c:v>37724</c:v>
                </c:pt>
                <c:pt idx="468">
                  <c:v>37725</c:v>
                </c:pt>
                <c:pt idx="469">
                  <c:v>37726</c:v>
                </c:pt>
                <c:pt idx="470">
                  <c:v>37727</c:v>
                </c:pt>
                <c:pt idx="471">
                  <c:v>37728</c:v>
                </c:pt>
                <c:pt idx="472">
                  <c:v>37729</c:v>
                </c:pt>
                <c:pt idx="473">
                  <c:v>37730</c:v>
                </c:pt>
                <c:pt idx="474">
                  <c:v>37731</c:v>
                </c:pt>
                <c:pt idx="475">
                  <c:v>37732</c:v>
                </c:pt>
                <c:pt idx="476">
                  <c:v>37733</c:v>
                </c:pt>
                <c:pt idx="477">
                  <c:v>37734</c:v>
                </c:pt>
                <c:pt idx="478">
                  <c:v>37735</c:v>
                </c:pt>
                <c:pt idx="479">
                  <c:v>37736</c:v>
                </c:pt>
                <c:pt idx="480">
                  <c:v>37737</c:v>
                </c:pt>
                <c:pt idx="481">
                  <c:v>37738</c:v>
                </c:pt>
                <c:pt idx="482">
                  <c:v>37739</c:v>
                </c:pt>
                <c:pt idx="483">
                  <c:v>37740</c:v>
                </c:pt>
                <c:pt idx="484">
                  <c:v>37741</c:v>
                </c:pt>
                <c:pt idx="485">
                  <c:v>37742</c:v>
                </c:pt>
                <c:pt idx="486">
                  <c:v>37743</c:v>
                </c:pt>
                <c:pt idx="487">
                  <c:v>37744</c:v>
                </c:pt>
                <c:pt idx="488">
                  <c:v>37745</c:v>
                </c:pt>
                <c:pt idx="489">
                  <c:v>37746</c:v>
                </c:pt>
                <c:pt idx="490">
                  <c:v>37747</c:v>
                </c:pt>
                <c:pt idx="491">
                  <c:v>37748</c:v>
                </c:pt>
                <c:pt idx="492">
                  <c:v>37749</c:v>
                </c:pt>
                <c:pt idx="493">
                  <c:v>37750</c:v>
                </c:pt>
                <c:pt idx="494">
                  <c:v>37751</c:v>
                </c:pt>
                <c:pt idx="495">
                  <c:v>37752</c:v>
                </c:pt>
                <c:pt idx="496">
                  <c:v>37753</c:v>
                </c:pt>
                <c:pt idx="497">
                  <c:v>37754</c:v>
                </c:pt>
                <c:pt idx="498">
                  <c:v>37755</c:v>
                </c:pt>
                <c:pt idx="499">
                  <c:v>37756</c:v>
                </c:pt>
                <c:pt idx="500">
                  <c:v>37757</c:v>
                </c:pt>
                <c:pt idx="501">
                  <c:v>37758</c:v>
                </c:pt>
                <c:pt idx="502">
                  <c:v>37759</c:v>
                </c:pt>
                <c:pt idx="503">
                  <c:v>37760</c:v>
                </c:pt>
                <c:pt idx="504">
                  <c:v>37761</c:v>
                </c:pt>
                <c:pt idx="505">
                  <c:v>37762</c:v>
                </c:pt>
                <c:pt idx="506">
                  <c:v>37763</c:v>
                </c:pt>
                <c:pt idx="507">
                  <c:v>37764</c:v>
                </c:pt>
                <c:pt idx="508">
                  <c:v>37765</c:v>
                </c:pt>
                <c:pt idx="509">
                  <c:v>37766</c:v>
                </c:pt>
                <c:pt idx="510">
                  <c:v>37767</c:v>
                </c:pt>
                <c:pt idx="511">
                  <c:v>37768</c:v>
                </c:pt>
                <c:pt idx="512">
                  <c:v>37769</c:v>
                </c:pt>
                <c:pt idx="513">
                  <c:v>37770</c:v>
                </c:pt>
                <c:pt idx="514">
                  <c:v>37771</c:v>
                </c:pt>
                <c:pt idx="515">
                  <c:v>37772</c:v>
                </c:pt>
                <c:pt idx="516">
                  <c:v>37773</c:v>
                </c:pt>
                <c:pt idx="517">
                  <c:v>37774</c:v>
                </c:pt>
                <c:pt idx="518">
                  <c:v>37775</c:v>
                </c:pt>
                <c:pt idx="519">
                  <c:v>37776</c:v>
                </c:pt>
                <c:pt idx="520">
                  <c:v>37777</c:v>
                </c:pt>
                <c:pt idx="521">
                  <c:v>37778</c:v>
                </c:pt>
                <c:pt idx="522">
                  <c:v>37779</c:v>
                </c:pt>
                <c:pt idx="523">
                  <c:v>37780</c:v>
                </c:pt>
                <c:pt idx="524">
                  <c:v>37781</c:v>
                </c:pt>
                <c:pt idx="525">
                  <c:v>37782</c:v>
                </c:pt>
                <c:pt idx="526">
                  <c:v>37783</c:v>
                </c:pt>
                <c:pt idx="527">
                  <c:v>37784</c:v>
                </c:pt>
                <c:pt idx="528">
                  <c:v>37785</c:v>
                </c:pt>
                <c:pt idx="529">
                  <c:v>37786</c:v>
                </c:pt>
                <c:pt idx="530">
                  <c:v>37787</c:v>
                </c:pt>
                <c:pt idx="531">
                  <c:v>37788</c:v>
                </c:pt>
                <c:pt idx="532">
                  <c:v>37789</c:v>
                </c:pt>
                <c:pt idx="533">
                  <c:v>37790</c:v>
                </c:pt>
                <c:pt idx="534">
                  <c:v>37791</c:v>
                </c:pt>
                <c:pt idx="535">
                  <c:v>37792</c:v>
                </c:pt>
                <c:pt idx="536">
                  <c:v>37793</c:v>
                </c:pt>
                <c:pt idx="537">
                  <c:v>37794</c:v>
                </c:pt>
                <c:pt idx="538">
                  <c:v>37795</c:v>
                </c:pt>
                <c:pt idx="539">
                  <c:v>37796</c:v>
                </c:pt>
                <c:pt idx="540">
                  <c:v>37797</c:v>
                </c:pt>
                <c:pt idx="541">
                  <c:v>37798</c:v>
                </c:pt>
                <c:pt idx="542">
                  <c:v>37799</c:v>
                </c:pt>
                <c:pt idx="543">
                  <c:v>37800</c:v>
                </c:pt>
                <c:pt idx="544">
                  <c:v>37801</c:v>
                </c:pt>
                <c:pt idx="545">
                  <c:v>37802</c:v>
                </c:pt>
                <c:pt idx="546">
                  <c:v>37803</c:v>
                </c:pt>
                <c:pt idx="547">
                  <c:v>37804</c:v>
                </c:pt>
                <c:pt idx="548">
                  <c:v>37805</c:v>
                </c:pt>
                <c:pt idx="549">
                  <c:v>37806</c:v>
                </c:pt>
                <c:pt idx="550">
                  <c:v>37807</c:v>
                </c:pt>
                <c:pt idx="551">
                  <c:v>37808</c:v>
                </c:pt>
                <c:pt idx="552">
                  <c:v>37809</c:v>
                </c:pt>
                <c:pt idx="553">
                  <c:v>37810</c:v>
                </c:pt>
                <c:pt idx="554">
                  <c:v>37811</c:v>
                </c:pt>
                <c:pt idx="555">
                  <c:v>37812</c:v>
                </c:pt>
                <c:pt idx="556">
                  <c:v>37813</c:v>
                </c:pt>
                <c:pt idx="557">
                  <c:v>37814</c:v>
                </c:pt>
                <c:pt idx="558">
                  <c:v>37815</c:v>
                </c:pt>
                <c:pt idx="559">
                  <c:v>37816</c:v>
                </c:pt>
                <c:pt idx="560">
                  <c:v>37817</c:v>
                </c:pt>
                <c:pt idx="561">
                  <c:v>37818</c:v>
                </c:pt>
                <c:pt idx="562">
                  <c:v>37819</c:v>
                </c:pt>
                <c:pt idx="563">
                  <c:v>37820</c:v>
                </c:pt>
                <c:pt idx="564">
                  <c:v>37821</c:v>
                </c:pt>
                <c:pt idx="565">
                  <c:v>37822</c:v>
                </c:pt>
                <c:pt idx="566">
                  <c:v>37823</c:v>
                </c:pt>
                <c:pt idx="567">
                  <c:v>37824</c:v>
                </c:pt>
                <c:pt idx="568">
                  <c:v>37825</c:v>
                </c:pt>
                <c:pt idx="569">
                  <c:v>37826</c:v>
                </c:pt>
                <c:pt idx="570">
                  <c:v>37827</c:v>
                </c:pt>
                <c:pt idx="571">
                  <c:v>37828</c:v>
                </c:pt>
                <c:pt idx="572">
                  <c:v>37829</c:v>
                </c:pt>
                <c:pt idx="573">
                  <c:v>37830</c:v>
                </c:pt>
                <c:pt idx="574">
                  <c:v>37831</c:v>
                </c:pt>
                <c:pt idx="575">
                  <c:v>37832</c:v>
                </c:pt>
                <c:pt idx="576">
                  <c:v>37833</c:v>
                </c:pt>
                <c:pt idx="577">
                  <c:v>37834</c:v>
                </c:pt>
                <c:pt idx="578">
                  <c:v>37835</c:v>
                </c:pt>
                <c:pt idx="579">
                  <c:v>37836</c:v>
                </c:pt>
                <c:pt idx="580">
                  <c:v>37837</c:v>
                </c:pt>
                <c:pt idx="581">
                  <c:v>37838</c:v>
                </c:pt>
                <c:pt idx="582">
                  <c:v>37839</c:v>
                </c:pt>
                <c:pt idx="583">
                  <c:v>37840</c:v>
                </c:pt>
                <c:pt idx="584">
                  <c:v>37841</c:v>
                </c:pt>
                <c:pt idx="585">
                  <c:v>37842</c:v>
                </c:pt>
                <c:pt idx="586">
                  <c:v>37843</c:v>
                </c:pt>
                <c:pt idx="587">
                  <c:v>37844</c:v>
                </c:pt>
                <c:pt idx="588">
                  <c:v>37845</c:v>
                </c:pt>
                <c:pt idx="589">
                  <c:v>37846</c:v>
                </c:pt>
                <c:pt idx="590">
                  <c:v>37847</c:v>
                </c:pt>
                <c:pt idx="591">
                  <c:v>37848</c:v>
                </c:pt>
                <c:pt idx="592">
                  <c:v>37849</c:v>
                </c:pt>
                <c:pt idx="593">
                  <c:v>37850</c:v>
                </c:pt>
                <c:pt idx="594">
                  <c:v>37851</c:v>
                </c:pt>
                <c:pt idx="595">
                  <c:v>37852</c:v>
                </c:pt>
                <c:pt idx="596">
                  <c:v>37853</c:v>
                </c:pt>
                <c:pt idx="597">
                  <c:v>37854</c:v>
                </c:pt>
                <c:pt idx="598">
                  <c:v>37855</c:v>
                </c:pt>
                <c:pt idx="599">
                  <c:v>37856</c:v>
                </c:pt>
                <c:pt idx="600">
                  <c:v>37857</c:v>
                </c:pt>
                <c:pt idx="601">
                  <c:v>37858</c:v>
                </c:pt>
                <c:pt idx="602">
                  <c:v>37859</c:v>
                </c:pt>
                <c:pt idx="603">
                  <c:v>37860</c:v>
                </c:pt>
                <c:pt idx="604">
                  <c:v>37861</c:v>
                </c:pt>
                <c:pt idx="605">
                  <c:v>37862</c:v>
                </c:pt>
                <c:pt idx="606">
                  <c:v>37863</c:v>
                </c:pt>
                <c:pt idx="607">
                  <c:v>37864</c:v>
                </c:pt>
                <c:pt idx="608">
                  <c:v>37865</c:v>
                </c:pt>
                <c:pt idx="609">
                  <c:v>37866</c:v>
                </c:pt>
                <c:pt idx="610">
                  <c:v>37867</c:v>
                </c:pt>
                <c:pt idx="611">
                  <c:v>37868</c:v>
                </c:pt>
                <c:pt idx="612">
                  <c:v>37869</c:v>
                </c:pt>
                <c:pt idx="613">
                  <c:v>37870</c:v>
                </c:pt>
                <c:pt idx="614">
                  <c:v>37871</c:v>
                </c:pt>
                <c:pt idx="615">
                  <c:v>37872</c:v>
                </c:pt>
                <c:pt idx="616">
                  <c:v>37873</c:v>
                </c:pt>
                <c:pt idx="617">
                  <c:v>37874</c:v>
                </c:pt>
                <c:pt idx="618">
                  <c:v>37875</c:v>
                </c:pt>
                <c:pt idx="619">
                  <c:v>37876</c:v>
                </c:pt>
                <c:pt idx="620">
                  <c:v>37877</c:v>
                </c:pt>
                <c:pt idx="621">
                  <c:v>37878</c:v>
                </c:pt>
                <c:pt idx="622">
                  <c:v>37879</c:v>
                </c:pt>
                <c:pt idx="623">
                  <c:v>37880</c:v>
                </c:pt>
                <c:pt idx="624">
                  <c:v>37881</c:v>
                </c:pt>
                <c:pt idx="625">
                  <c:v>37882</c:v>
                </c:pt>
                <c:pt idx="626">
                  <c:v>37883</c:v>
                </c:pt>
                <c:pt idx="627">
                  <c:v>37884</c:v>
                </c:pt>
                <c:pt idx="628">
                  <c:v>37885</c:v>
                </c:pt>
                <c:pt idx="629">
                  <c:v>37886</c:v>
                </c:pt>
                <c:pt idx="630">
                  <c:v>37887</c:v>
                </c:pt>
                <c:pt idx="631">
                  <c:v>37888</c:v>
                </c:pt>
                <c:pt idx="632">
                  <c:v>37889</c:v>
                </c:pt>
                <c:pt idx="633">
                  <c:v>37890</c:v>
                </c:pt>
                <c:pt idx="634">
                  <c:v>37891</c:v>
                </c:pt>
                <c:pt idx="635">
                  <c:v>37892</c:v>
                </c:pt>
                <c:pt idx="636">
                  <c:v>37893</c:v>
                </c:pt>
                <c:pt idx="637">
                  <c:v>37894</c:v>
                </c:pt>
                <c:pt idx="638">
                  <c:v>37895</c:v>
                </c:pt>
                <c:pt idx="639">
                  <c:v>37896</c:v>
                </c:pt>
                <c:pt idx="640">
                  <c:v>37897</c:v>
                </c:pt>
                <c:pt idx="641">
                  <c:v>37898</c:v>
                </c:pt>
                <c:pt idx="642">
                  <c:v>37899</c:v>
                </c:pt>
                <c:pt idx="643">
                  <c:v>37900</c:v>
                </c:pt>
                <c:pt idx="644">
                  <c:v>37901</c:v>
                </c:pt>
                <c:pt idx="645">
                  <c:v>37902</c:v>
                </c:pt>
                <c:pt idx="646">
                  <c:v>37903</c:v>
                </c:pt>
                <c:pt idx="647">
                  <c:v>37904</c:v>
                </c:pt>
                <c:pt idx="648">
                  <c:v>37905</c:v>
                </c:pt>
                <c:pt idx="649">
                  <c:v>37906</c:v>
                </c:pt>
                <c:pt idx="650">
                  <c:v>37907</c:v>
                </c:pt>
                <c:pt idx="651">
                  <c:v>37908</c:v>
                </c:pt>
                <c:pt idx="652">
                  <c:v>37909</c:v>
                </c:pt>
                <c:pt idx="653">
                  <c:v>37910</c:v>
                </c:pt>
                <c:pt idx="654">
                  <c:v>37911</c:v>
                </c:pt>
                <c:pt idx="655">
                  <c:v>37912</c:v>
                </c:pt>
                <c:pt idx="656">
                  <c:v>37913</c:v>
                </c:pt>
                <c:pt idx="657">
                  <c:v>37914</c:v>
                </c:pt>
                <c:pt idx="658">
                  <c:v>37915</c:v>
                </c:pt>
                <c:pt idx="659">
                  <c:v>37916</c:v>
                </c:pt>
                <c:pt idx="660">
                  <c:v>37917</c:v>
                </c:pt>
                <c:pt idx="661">
                  <c:v>37918</c:v>
                </c:pt>
                <c:pt idx="662">
                  <c:v>37919</c:v>
                </c:pt>
                <c:pt idx="663">
                  <c:v>37920</c:v>
                </c:pt>
                <c:pt idx="664">
                  <c:v>37921</c:v>
                </c:pt>
                <c:pt idx="665">
                  <c:v>37922</c:v>
                </c:pt>
                <c:pt idx="666">
                  <c:v>37923</c:v>
                </c:pt>
                <c:pt idx="667">
                  <c:v>37924</c:v>
                </c:pt>
                <c:pt idx="668">
                  <c:v>37925</c:v>
                </c:pt>
                <c:pt idx="669">
                  <c:v>37926</c:v>
                </c:pt>
                <c:pt idx="670">
                  <c:v>37927</c:v>
                </c:pt>
                <c:pt idx="671">
                  <c:v>37928</c:v>
                </c:pt>
                <c:pt idx="672">
                  <c:v>37929</c:v>
                </c:pt>
                <c:pt idx="673">
                  <c:v>37930</c:v>
                </c:pt>
                <c:pt idx="674">
                  <c:v>37931</c:v>
                </c:pt>
                <c:pt idx="675">
                  <c:v>37932</c:v>
                </c:pt>
                <c:pt idx="676">
                  <c:v>37933</c:v>
                </c:pt>
                <c:pt idx="677">
                  <c:v>37934</c:v>
                </c:pt>
                <c:pt idx="678">
                  <c:v>37935</c:v>
                </c:pt>
                <c:pt idx="679">
                  <c:v>37936</c:v>
                </c:pt>
                <c:pt idx="680">
                  <c:v>37937</c:v>
                </c:pt>
                <c:pt idx="681">
                  <c:v>37938</c:v>
                </c:pt>
                <c:pt idx="682">
                  <c:v>37939</c:v>
                </c:pt>
                <c:pt idx="683">
                  <c:v>37940</c:v>
                </c:pt>
                <c:pt idx="684">
                  <c:v>37941</c:v>
                </c:pt>
                <c:pt idx="685">
                  <c:v>37942</c:v>
                </c:pt>
                <c:pt idx="686">
                  <c:v>37943</c:v>
                </c:pt>
                <c:pt idx="687">
                  <c:v>37944</c:v>
                </c:pt>
                <c:pt idx="688">
                  <c:v>37945</c:v>
                </c:pt>
                <c:pt idx="689">
                  <c:v>37946</c:v>
                </c:pt>
                <c:pt idx="690">
                  <c:v>37947</c:v>
                </c:pt>
                <c:pt idx="691">
                  <c:v>37948</c:v>
                </c:pt>
                <c:pt idx="692">
                  <c:v>37949</c:v>
                </c:pt>
                <c:pt idx="693">
                  <c:v>37950</c:v>
                </c:pt>
                <c:pt idx="694">
                  <c:v>37951</c:v>
                </c:pt>
                <c:pt idx="695">
                  <c:v>37952</c:v>
                </c:pt>
                <c:pt idx="696">
                  <c:v>37953</c:v>
                </c:pt>
                <c:pt idx="697">
                  <c:v>37954</c:v>
                </c:pt>
                <c:pt idx="698">
                  <c:v>37955</c:v>
                </c:pt>
                <c:pt idx="699">
                  <c:v>37956</c:v>
                </c:pt>
                <c:pt idx="700">
                  <c:v>37957</c:v>
                </c:pt>
                <c:pt idx="701">
                  <c:v>37958</c:v>
                </c:pt>
                <c:pt idx="702">
                  <c:v>37959</c:v>
                </c:pt>
                <c:pt idx="703">
                  <c:v>37960</c:v>
                </c:pt>
                <c:pt idx="704">
                  <c:v>37961</c:v>
                </c:pt>
                <c:pt idx="705">
                  <c:v>37962</c:v>
                </c:pt>
                <c:pt idx="706">
                  <c:v>37963</c:v>
                </c:pt>
                <c:pt idx="707">
                  <c:v>37964</c:v>
                </c:pt>
                <c:pt idx="708">
                  <c:v>37965</c:v>
                </c:pt>
                <c:pt idx="709">
                  <c:v>37966</c:v>
                </c:pt>
                <c:pt idx="710">
                  <c:v>37967</c:v>
                </c:pt>
                <c:pt idx="711">
                  <c:v>37968</c:v>
                </c:pt>
                <c:pt idx="712">
                  <c:v>37969</c:v>
                </c:pt>
                <c:pt idx="713">
                  <c:v>37970</c:v>
                </c:pt>
                <c:pt idx="714">
                  <c:v>37971</c:v>
                </c:pt>
                <c:pt idx="715">
                  <c:v>37972</c:v>
                </c:pt>
                <c:pt idx="716">
                  <c:v>37973</c:v>
                </c:pt>
                <c:pt idx="717">
                  <c:v>37974</c:v>
                </c:pt>
                <c:pt idx="718">
                  <c:v>37975</c:v>
                </c:pt>
                <c:pt idx="719">
                  <c:v>37976</c:v>
                </c:pt>
                <c:pt idx="720">
                  <c:v>37977</c:v>
                </c:pt>
                <c:pt idx="721">
                  <c:v>37978</c:v>
                </c:pt>
                <c:pt idx="722">
                  <c:v>37979</c:v>
                </c:pt>
                <c:pt idx="723">
                  <c:v>37980</c:v>
                </c:pt>
                <c:pt idx="724">
                  <c:v>37981</c:v>
                </c:pt>
                <c:pt idx="725">
                  <c:v>37982</c:v>
                </c:pt>
                <c:pt idx="726">
                  <c:v>37983</c:v>
                </c:pt>
                <c:pt idx="727">
                  <c:v>37984</c:v>
                </c:pt>
                <c:pt idx="728">
                  <c:v>37985</c:v>
                </c:pt>
                <c:pt idx="729">
                  <c:v>37986</c:v>
                </c:pt>
                <c:pt idx="730">
                  <c:v>37987</c:v>
                </c:pt>
                <c:pt idx="731">
                  <c:v>37988</c:v>
                </c:pt>
                <c:pt idx="732">
                  <c:v>37989</c:v>
                </c:pt>
                <c:pt idx="733">
                  <c:v>37990</c:v>
                </c:pt>
                <c:pt idx="734">
                  <c:v>37991</c:v>
                </c:pt>
                <c:pt idx="735">
                  <c:v>37992</c:v>
                </c:pt>
                <c:pt idx="736">
                  <c:v>37993</c:v>
                </c:pt>
                <c:pt idx="737">
                  <c:v>37994</c:v>
                </c:pt>
                <c:pt idx="738">
                  <c:v>37995</c:v>
                </c:pt>
                <c:pt idx="739">
                  <c:v>37996</c:v>
                </c:pt>
                <c:pt idx="740">
                  <c:v>37997</c:v>
                </c:pt>
                <c:pt idx="741">
                  <c:v>37998</c:v>
                </c:pt>
                <c:pt idx="742">
                  <c:v>37999</c:v>
                </c:pt>
                <c:pt idx="743">
                  <c:v>38000</c:v>
                </c:pt>
                <c:pt idx="744">
                  <c:v>38001</c:v>
                </c:pt>
                <c:pt idx="745">
                  <c:v>38002</c:v>
                </c:pt>
                <c:pt idx="746">
                  <c:v>38003</c:v>
                </c:pt>
                <c:pt idx="747">
                  <c:v>38004</c:v>
                </c:pt>
                <c:pt idx="748">
                  <c:v>38005</c:v>
                </c:pt>
                <c:pt idx="749">
                  <c:v>38006</c:v>
                </c:pt>
                <c:pt idx="750">
                  <c:v>38007</c:v>
                </c:pt>
                <c:pt idx="751">
                  <c:v>38008</c:v>
                </c:pt>
                <c:pt idx="752">
                  <c:v>38009</c:v>
                </c:pt>
                <c:pt idx="753">
                  <c:v>38010</c:v>
                </c:pt>
                <c:pt idx="754">
                  <c:v>38011</c:v>
                </c:pt>
                <c:pt idx="755">
                  <c:v>38012</c:v>
                </c:pt>
                <c:pt idx="756">
                  <c:v>38013</c:v>
                </c:pt>
                <c:pt idx="757">
                  <c:v>38014</c:v>
                </c:pt>
                <c:pt idx="758">
                  <c:v>38015</c:v>
                </c:pt>
                <c:pt idx="759">
                  <c:v>38016</c:v>
                </c:pt>
                <c:pt idx="760">
                  <c:v>38017</c:v>
                </c:pt>
                <c:pt idx="761">
                  <c:v>38018</c:v>
                </c:pt>
                <c:pt idx="762">
                  <c:v>38019</c:v>
                </c:pt>
                <c:pt idx="763">
                  <c:v>38020</c:v>
                </c:pt>
                <c:pt idx="764">
                  <c:v>38021</c:v>
                </c:pt>
                <c:pt idx="765">
                  <c:v>38022</c:v>
                </c:pt>
                <c:pt idx="766">
                  <c:v>38023</c:v>
                </c:pt>
                <c:pt idx="767">
                  <c:v>38024</c:v>
                </c:pt>
                <c:pt idx="768">
                  <c:v>38025</c:v>
                </c:pt>
                <c:pt idx="769">
                  <c:v>38026</c:v>
                </c:pt>
                <c:pt idx="770">
                  <c:v>38027</c:v>
                </c:pt>
                <c:pt idx="771">
                  <c:v>38028</c:v>
                </c:pt>
                <c:pt idx="772">
                  <c:v>38029</c:v>
                </c:pt>
                <c:pt idx="773">
                  <c:v>38030</c:v>
                </c:pt>
                <c:pt idx="774">
                  <c:v>38031</c:v>
                </c:pt>
                <c:pt idx="775">
                  <c:v>38032</c:v>
                </c:pt>
                <c:pt idx="776">
                  <c:v>38033</c:v>
                </c:pt>
                <c:pt idx="777">
                  <c:v>38034</c:v>
                </c:pt>
                <c:pt idx="778">
                  <c:v>38035</c:v>
                </c:pt>
                <c:pt idx="779">
                  <c:v>38036</c:v>
                </c:pt>
                <c:pt idx="780">
                  <c:v>38037</c:v>
                </c:pt>
                <c:pt idx="781">
                  <c:v>38038</c:v>
                </c:pt>
                <c:pt idx="782">
                  <c:v>38039</c:v>
                </c:pt>
                <c:pt idx="783">
                  <c:v>38040</c:v>
                </c:pt>
                <c:pt idx="784">
                  <c:v>38041</c:v>
                </c:pt>
                <c:pt idx="785">
                  <c:v>38042</c:v>
                </c:pt>
                <c:pt idx="786">
                  <c:v>38043</c:v>
                </c:pt>
                <c:pt idx="787">
                  <c:v>38044</c:v>
                </c:pt>
                <c:pt idx="788">
                  <c:v>38045</c:v>
                </c:pt>
                <c:pt idx="789">
                  <c:v>38046</c:v>
                </c:pt>
                <c:pt idx="790">
                  <c:v>38047</c:v>
                </c:pt>
                <c:pt idx="791">
                  <c:v>38048</c:v>
                </c:pt>
                <c:pt idx="792">
                  <c:v>38049</c:v>
                </c:pt>
                <c:pt idx="793">
                  <c:v>38050</c:v>
                </c:pt>
                <c:pt idx="794">
                  <c:v>38051</c:v>
                </c:pt>
                <c:pt idx="795">
                  <c:v>38052</c:v>
                </c:pt>
                <c:pt idx="796">
                  <c:v>38053</c:v>
                </c:pt>
                <c:pt idx="797">
                  <c:v>38054</c:v>
                </c:pt>
                <c:pt idx="798">
                  <c:v>38055</c:v>
                </c:pt>
                <c:pt idx="799">
                  <c:v>38056</c:v>
                </c:pt>
                <c:pt idx="800">
                  <c:v>38057</c:v>
                </c:pt>
                <c:pt idx="801">
                  <c:v>38058</c:v>
                </c:pt>
                <c:pt idx="802">
                  <c:v>38059</c:v>
                </c:pt>
                <c:pt idx="803">
                  <c:v>38060</c:v>
                </c:pt>
                <c:pt idx="804">
                  <c:v>38061</c:v>
                </c:pt>
                <c:pt idx="805">
                  <c:v>38062</c:v>
                </c:pt>
                <c:pt idx="806">
                  <c:v>38063</c:v>
                </c:pt>
                <c:pt idx="807">
                  <c:v>38064</c:v>
                </c:pt>
                <c:pt idx="808">
                  <c:v>38065</c:v>
                </c:pt>
                <c:pt idx="809">
                  <c:v>38066</c:v>
                </c:pt>
                <c:pt idx="810">
                  <c:v>38067</c:v>
                </c:pt>
                <c:pt idx="811">
                  <c:v>38068</c:v>
                </c:pt>
                <c:pt idx="812">
                  <c:v>38069</c:v>
                </c:pt>
                <c:pt idx="813">
                  <c:v>38070</c:v>
                </c:pt>
                <c:pt idx="814">
                  <c:v>38071</c:v>
                </c:pt>
                <c:pt idx="815">
                  <c:v>38072</c:v>
                </c:pt>
                <c:pt idx="816">
                  <c:v>38073</c:v>
                </c:pt>
                <c:pt idx="817">
                  <c:v>38074</c:v>
                </c:pt>
                <c:pt idx="818">
                  <c:v>38075</c:v>
                </c:pt>
                <c:pt idx="819">
                  <c:v>38076</c:v>
                </c:pt>
                <c:pt idx="820">
                  <c:v>38077</c:v>
                </c:pt>
                <c:pt idx="821">
                  <c:v>38078</c:v>
                </c:pt>
                <c:pt idx="822">
                  <c:v>38079</c:v>
                </c:pt>
                <c:pt idx="823">
                  <c:v>38080</c:v>
                </c:pt>
                <c:pt idx="824">
                  <c:v>38081</c:v>
                </c:pt>
                <c:pt idx="825">
                  <c:v>38082</c:v>
                </c:pt>
                <c:pt idx="826">
                  <c:v>38083</c:v>
                </c:pt>
                <c:pt idx="827">
                  <c:v>38084</c:v>
                </c:pt>
                <c:pt idx="828">
                  <c:v>38085</c:v>
                </c:pt>
                <c:pt idx="829">
                  <c:v>38086</c:v>
                </c:pt>
                <c:pt idx="830">
                  <c:v>38087</c:v>
                </c:pt>
                <c:pt idx="831">
                  <c:v>38088</c:v>
                </c:pt>
                <c:pt idx="832">
                  <c:v>38089</c:v>
                </c:pt>
                <c:pt idx="833">
                  <c:v>38090</c:v>
                </c:pt>
                <c:pt idx="834">
                  <c:v>38091</c:v>
                </c:pt>
                <c:pt idx="835">
                  <c:v>38092</c:v>
                </c:pt>
                <c:pt idx="836">
                  <c:v>38093</c:v>
                </c:pt>
                <c:pt idx="837">
                  <c:v>38094</c:v>
                </c:pt>
                <c:pt idx="838">
                  <c:v>38095</c:v>
                </c:pt>
                <c:pt idx="839">
                  <c:v>38096</c:v>
                </c:pt>
                <c:pt idx="840">
                  <c:v>38097</c:v>
                </c:pt>
                <c:pt idx="841">
                  <c:v>38098</c:v>
                </c:pt>
                <c:pt idx="842">
                  <c:v>38099</c:v>
                </c:pt>
                <c:pt idx="843">
                  <c:v>38100</c:v>
                </c:pt>
                <c:pt idx="844">
                  <c:v>38101</c:v>
                </c:pt>
                <c:pt idx="845">
                  <c:v>38102</c:v>
                </c:pt>
                <c:pt idx="846">
                  <c:v>38103</c:v>
                </c:pt>
                <c:pt idx="847">
                  <c:v>38104</c:v>
                </c:pt>
                <c:pt idx="848">
                  <c:v>38105</c:v>
                </c:pt>
                <c:pt idx="849">
                  <c:v>38106</c:v>
                </c:pt>
                <c:pt idx="850">
                  <c:v>38107</c:v>
                </c:pt>
                <c:pt idx="851">
                  <c:v>38108</c:v>
                </c:pt>
                <c:pt idx="852">
                  <c:v>38109</c:v>
                </c:pt>
                <c:pt idx="853">
                  <c:v>38110</c:v>
                </c:pt>
                <c:pt idx="854">
                  <c:v>38111</c:v>
                </c:pt>
                <c:pt idx="855">
                  <c:v>38112</c:v>
                </c:pt>
                <c:pt idx="856">
                  <c:v>38113</c:v>
                </c:pt>
                <c:pt idx="857">
                  <c:v>38114</c:v>
                </c:pt>
                <c:pt idx="858">
                  <c:v>38115</c:v>
                </c:pt>
                <c:pt idx="859">
                  <c:v>38116</c:v>
                </c:pt>
                <c:pt idx="860">
                  <c:v>38117</c:v>
                </c:pt>
                <c:pt idx="861">
                  <c:v>38118</c:v>
                </c:pt>
                <c:pt idx="862">
                  <c:v>38119</c:v>
                </c:pt>
                <c:pt idx="863">
                  <c:v>38120</c:v>
                </c:pt>
                <c:pt idx="864">
                  <c:v>38121</c:v>
                </c:pt>
                <c:pt idx="865">
                  <c:v>38122</c:v>
                </c:pt>
                <c:pt idx="866">
                  <c:v>38123</c:v>
                </c:pt>
                <c:pt idx="867">
                  <c:v>38124</c:v>
                </c:pt>
                <c:pt idx="868">
                  <c:v>38125</c:v>
                </c:pt>
                <c:pt idx="869">
                  <c:v>38126</c:v>
                </c:pt>
                <c:pt idx="870">
                  <c:v>38127</c:v>
                </c:pt>
                <c:pt idx="871">
                  <c:v>38128</c:v>
                </c:pt>
                <c:pt idx="872">
                  <c:v>38129</c:v>
                </c:pt>
                <c:pt idx="873">
                  <c:v>38130</c:v>
                </c:pt>
                <c:pt idx="874">
                  <c:v>38131</c:v>
                </c:pt>
                <c:pt idx="875">
                  <c:v>38132</c:v>
                </c:pt>
                <c:pt idx="876">
                  <c:v>38133</c:v>
                </c:pt>
                <c:pt idx="877">
                  <c:v>38134</c:v>
                </c:pt>
                <c:pt idx="878">
                  <c:v>38135</c:v>
                </c:pt>
                <c:pt idx="879">
                  <c:v>38136</c:v>
                </c:pt>
                <c:pt idx="880">
                  <c:v>38137</c:v>
                </c:pt>
                <c:pt idx="881">
                  <c:v>38138</c:v>
                </c:pt>
                <c:pt idx="882">
                  <c:v>38139</c:v>
                </c:pt>
                <c:pt idx="883">
                  <c:v>38140</c:v>
                </c:pt>
                <c:pt idx="884">
                  <c:v>38141</c:v>
                </c:pt>
                <c:pt idx="885">
                  <c:v>38142</c:v>
                </c:pt>
                <c:pt idx="886">
                  <c:v>38143</c:v>
                </c:pt>
                <c:pt idx="887">
                  <c:v>38144</c:v>
                </c:pt>
                <c:pt idx="888">
                  <c:v>38145</c:v>
                </c:pt>
                <c:pt idx="889">
                  <c:v>38146</c:v>
                </c:pt>
                <c:pt idx="890">
                  <c:v>38147</c:v>
                </c:pt>
                <c:pt idx="891">
                  <c:v>38148</c:v>
                </c:pt>
                <c:pt idx="892">
                  <c:v>38149</c:v>
                </c:pt>
                <c:pt idx="893">
                  <c:v>38150</c:v>
                </c:pt>
                <c:pt idx="894">
                  <c:v>38151</c:v>
                </c:pt>
                <c:pt idx="895">
                  <c:v>38152</c:v>
                </c:pt>
                <c:pt idx="896">
                  <c:v>38153</c:v>
                </c:pt>
                <c:pt idx="897">
                  <c:v>38154</c:v>
                </c:pt>
                <c:pt idx="898">
                  <c:v>38155</c:v>
                </c:pt>
                <c:pt idx="899">
                  <c:v>38156</c:v>
                </c:pt>
                <c:pt idx="900">
                  <c:v>38157</c:v>
                </c:pt>
                <c:pt idx="901">
                  <c:v>38158</c:v>
                </c:pt>
                <c:pt idx="902">
                  <c:v>38159</c:v>
                </c:pt>
                <c:pt idx="903">
                  <c:v>38160</c:v>
                </c:pt>
                <c:pt idx="904">
                  <c:v>38161</c:v>
                </c:pt>
                <c:pt idx="905">
                  <c:v>38162</c:v>
                </c:pt>
                <c:pt idx="906">
                  <c:v>38163</c:v>
                </c:pt>
                <c:pt idx="907">
                  <c:v>38164</c:v>
                </c:pt>
                <c:pt idx="908">
                  <c:v>38165</c:v>
                </c:pt>
                <c:pt idx="909">
                  <c:v>38166</c:v>
                </c:pt>
                <c:pt idx="910">
                  <c:v>38167</c:v>
                </c:pt>
                <c:pt idx="911">
                  <c:v>38168</c:v>
                </c:pt>
                <c:pt idx="912">
                  <c:v>38169</c:v>
                </c:pt>
                <c:pt idx="913">
                  <c:v>38170</c:v>
                </c:pt>
                <c:pt idx="914">
                  <c:v>38171</c:v>
                </c:pt>
                <c:pt idx="915">
                  <c:v>38172</c:v>
                </c:pt>
                <c:pt idx="916">
                  <c:v>38173</c:v>
                </c:pt>
                <c:pt idx="917">
                  <c:v>38174</c:v>
                </c:pt>
                <c:pt idx="918">
                  <c:v>38175</c:v>
                </c:pt>
                <c:pt idx="919">
                  <c:v>38176</c:v>
                </c:pt>
                <c:pt idx="920">
                  <c:v>38177</c:v>
                </c:pt>
                <c:pt idx="921">
                  <c:v>38178</c:v>
                </c:pt>
                <c:pt idx="922">
                  <c:v>38179</c:v>
                </c:pt>
                <c:pt idx="923">
                  <c:v>38180</c:v>
                </c:pt>
                <c:pt idx="924">
                  <c:v>38181</c:v>
                </c:pt>
                <c:pt idx="925">
                  <c:v>38182</c:v>
                </c:pt>
                <c:pt idx="926">
                  <c:v>38183</c:v>
                </c:pt>
                <c:pt idx="927">
                  <c:v>38184</c:v>
                </c:pt>
                <c:pt idx="928">
                  <c:v>38185</c:v>
                </c:pt>
                <c:pt idx="929">
                  <c:v>38186</c:v>
                </c:pt>
                <c:pt idx="930">
                  <c:v>38187</c:v>
                </c:pt>
                <c:pt idx="931">
                  <c:v>38188</c:v>
                </c:pt>
                <c:pt idx="932">
                  <c:v>38189</c:v>
                </c:pt>
                <c:pt idx="933">
                  <c:v>38190</c:v>
                </c:pt>
                <c:pt idx="934">
                  <c:v>38191</c:v>
                </c:pt>
                <c:pt idx="935">
                  <c:v>38192</c:v>
                </c:pt>
                <c:pt idx="936">
                  <c:v>38193</c:v>
                </c:pt>
                <c:pt idx="937">
                  <c:v>38194</c:v>
                </c:pt>
                <c:pt idx="938">
                  <c:v>38195</c:v>
                </c:pt>
                <c:pt idx="939">
                  <c:v>38196</c:v>
                </c:pt>
                <c:pt idx="940">
                  <c:v>38197</c:v>
                </c:pt>
                <c:pt idx="941">
                  <c:v>38198</c:v>
                </c:pt>
                <c:pt idx="942">
                  <c:v>38199</c:v>
                </c:pt>
                <c:pt idx="943">
                  <c:v>38200</c:v>
                </c:pt>
                <c:pt idx="944">
                  <c:v>38201</c:v>
                </c:pt>
                <c:pt idx="945">
                  <c:v>38202</c:v>
                </c:pt>
                <c:pt idx="946">
                  <c:v>38203</c:v>
                </c:pt>
                <c:pt idx="947">
                  <c:v>38204</c:v>
                </c:pt>
                <c:pt idx="948">
                  <c:v>38205</c:v>
                </c:pt>
                <c:pt idx="949">
                  <c:v>38206</c:v>
                </c:pt>
                <c:pt idx="950">
                  <c:v>38207</c:v>
                </c:pt>
                <c:pt idx="951">
                  <c:v>38208</c:v>
                </c:pt>
                <c:pt idx="952">
                  <c:v>38209</c:v>
                </c:pt>
                <c:pt idx="953">
                  <c:v>38210</c:v>
                </c:pt>
                <c:pt idx="954">
                  <c:v>38211</c:v>
                </c:pt>
                <c:pt idx="955">
                  <c:v>38212</c:v>
                </c:pt>
                <c:pt idx="956">
                  <c:v>38213</c:v>
                </c:pt>
                <c:pt idx="957">
                  <c:v>38214</c:v>
                </c:pt>
                <c:pt idx="958">
                  <c:v>38215</c:v>
                </c:pt>
                <c:pt idx="959">
                  <c:v>38216</c:v>
                </c:pt>
                <c:pt idx="960">
                  <c:v>38217</c:v>
                </c:pt>
                <c:pt idx="961">
                  <c:v>38218</c:v>
                </c:pt>
                <c:pt idx="962">
                  <c:v>38219</c:v>
                </c:pt>
                <c:pt idx="963">
                  <c:v>38220</c:v>
                </c:pt>
                <c:pt idx="964">
                  <c:v>38221</c:v>
                </c:pt>
                <c:pt idx="965">
                  <c:v>38222</c:v>
                </c:pt>
                <c:pt idx="966">
                  <c:v>38223</c:v>
                </c:pt>
                <c:pt idx="967">
                  <c:v>38224</c:v>
                </c:pt>
                <c:pt idx="968">
                  <c:v>38225</c:v>
                </c:pt>
                <c:pt idx="969">
                  <c:v>38226</c:v>
                </c:pt>
                <c:pt idx="970">
                  <c:v>38227</c:v>
                </c:pt>
                <c:pt idx="971">
                  <c:v>38228</c:v>
                </c:pt>
                <c:pt idx="972">
                  <c:v>38229</c:v>
                </c:pt>
                <c:pt idx="973">
                  <c:v>38230</c:v>
                </c:pt>
                <c:pt idx="974">
                  <c:v>38231</c:v>
                </c:pt>
                <c:pt idx="975">
                  <c:v>38232</c:v>
                </c:pt>
                <c:pt idx="976">
                  <c:v>38233</c:v>
                </c:pt>
                <c:pt idx="977">
                  <c:v>38234</c:v>
                </c:pt>
                <c:pt idx="978">
                  <c:v>38235</c:v>
                </c:pt>
                <c:pt idx="979">
                  <c:v>38236</c:v>
                </c:pt>
                <c:pt idx="980">
                  <c:v>38237</c:v>
                </c:pt>
                <c:pt idx="981">
                  <c:v>38238</c:v>
                </c:pt>
                <c:pt idx="982">
                  <c:v>38239</c:v>
                </c:pt>
                <c:pt idx="983">
                  <c:v>38240</c:v>
                </c:pt>
                <c:pt idx="984">
                  <c:v>38241</c:v>
                </c:pt>
                <c:pt idx="985">
                  <c:v>38242</c:v>
                </c:pt>
                <c:pt idx="986">
                  <c:v>38243</c:v>
                </c:pt>
                <c:pt idx="987">
                  <c:v>38244</c:v>
                </c:pt>
                <c:pt idx="988">
                  <c:v>38245</c:v>
                </c:pt>
                <c:pt idx="989">
                  <c:v>38246</c:v>
                </c:pt>
                <c:pt idx="990">
                  <c:v>38247</c:v>
                </c:pt>
                <c:pt idx="991">
                  <c:v>38248</c:v>
                </c:pt>
                <c:pt idx="992">
                  <c:v>38249</c:v>
                </c:pt>
                <c:pt idx="993">
                  <c:v>38250</c:v>
                </c:pt>
                <c:pt idx="994">
                  <c:v>38251</c:v>
                </c:pt>
                <c:pt idx="995">
                  <c:v>38252</c:v>
                </c:pt>
                <c:pt idx="996">
                  <c:v>38253</c:v>
                </c:pt>
                <c:pt idx="997">
                  <c:v>38254</c:v>
                </c:pt>
                <c:pt idx="998">
                  <c:v>38255</c:v>
                </c:pt>
                <c:pt idx="999">
                  <c:v>38256</c:v>
                </c:pt>
                <c:pt idx="1000">
                  <c:v>38257</c:v>
                </c:pt>
                <c:pt idx="1001">
                  <c:v>38258</c:v>
                </c:pt>
                <c:pt idx="1002">
                  <c:v>38259</c:v>
                </c:pt>
                <c:pt idx="1003">
                  <c:v>38260</c:v>
                </c:pt>
                <c:pt idx="1004">
                  <c:v>38261</c:v>
                </c:pt>
                <c:pt idx="1005">
                  <c:v>38262</c:v>
                </c:pt>
                <c:pt idx="1006">
                  <c:v>38263</c:v>
                </c:pt>
                <c:pt idx="1007">
                  <c:v>38264</c:v>
                </c:pt>
                <c:pt idx="1008">
                  <c:v>38265</c:v>
                </c:pt>
                <c:pt idx="1009">
                  <c:v>38266</c:v>
                </c:pt>
                <c:pt idx="1010">
                  <c:v>38267</c:v>
                </c:pt>
                <c:pt idx="1011">
                  <c:v>38268</c:v>
                </c:pt>
                <c:pt idx="1012">
                  <c:v>38269</c:v>
                </c:pt>
                <c:pt idx="1013">
                  <c:v>38270</c:v>
                </c:pt>
                <c:pt idx="1014">
                  <c:v>38271</c:v>
                </c:pt>
                <c:pt idx="1015">
                  <c:v>38272</c:v>
                </c:pt>
                <c:pt idx="1016">
                  <c:v>38273</c:v>
                </c:pt>
                <c:pt idx="1017">
                  <c:v>38274</c:v>
                </c:pt>
                <c:pt idx="1018">
                  <c:v>38275</c:v>
                </c:pt>
                <c:pt idx="1019">
                  <c:v>38276</c:v>
                </c:pt>
                <c:pt idx="1020">
                  <c:v>38277</c:v>
                </c:pt>
                <c:pt idx="1021">
                  <c:v>38278</c:v>
                </c:pt>
                <c:pt idx="1022">
                  <c:v>38279</c:v>
                </c:pt>
                <c:pt idx="1023">
                  <c:v>38280</c:v>
                </c:pt>
                <c:pt idx="1024">
                  <c:v>38281</c:v>
                </c:pt>
                <c:pt idx="1025">
                  <c:v>38282</c:v>
                </c:pt>
                <c:pt idx="1026">
                  <c:v>38283</c:v>
                </c:pt>
                <c:pt idx="1027">
                  <c:v>38284</c:v>
                </c:pt>
                <c:pt idx="1028">
                  <c:v>38285</c:v>
                </c:pt>
                <c:pt idx="1029">
                  <c:v>38286</c:v>
                </c:pt>
                <c:pt idx="1030">
                  <c:v>38287</c:v>
                </c:pt>
                <c:pt idx="1031">
                  <c:v>38288</c:v>
                </c:pt>
                <c:pt idx="1032">
                  <c:v>38289</c:v>
                </c:pt>
                <c:pt idx="1033">
                  <c:v>38290</c:v>
                </c:pt>
                <c:pt idx="1034">
                  <c:v>38291</c:v>
                </c:pt>
                <c:pt idx="1035">
                  <c:v>38292</c:v>
                </c:pt>
                <c:pt idx="1036">
                  <c:v>38293</c:v>
                </c:pt>
                <c:pt idx="1037">
                  <c:v>38294</c:v>
                </c:pt>
                <c:pt idx="1038">
                  <c:v>38295</c:v>
                </c:pt>
                <c:pt idx="1039">
                  <c:v>38296</c:v>
                </c:pt>
                <c:pt idx="1040">
                  <c:v>38297</c:v>
                </c:pt>
                <c:pt idx="1041">
                  <c:v>38298</c:v>
                </c:pt>
                <c:pt idx="1042">
                  <c:v>38299</c:v>
                </c:pt>
                <c:pt idx="1043">
                  <c:v>38300</c:v>
                </c:pt>
                <c:pt idx="1044">
                  <c:v>38301</c:v>
                </c:pt>
                <c:pt idx="1045">
                  <c:v>38302</c:v>
                </c:pt>
                <c:pt idx="1046">
                  <c:v>38303</c:v>
                </c:pt>
                <c:pt idx="1047">
                  <c:v>38304</c:v>
                </c:pt>
                <c:pt idx="1048">
                  <c:v>38305</c:v>
                </c:pt>
                <c:pt idx="1049">
                  <c:v>38306</c:v>
                </c:pt>
                <c:pt idx="1050">
                  <c:v>38307</c:v>
                </c:pt>
                <c:pt idx="1051">
                  <c:v>38308</c:v>
                </c:pt>
                <c:pt idx="1052">
                  <c:v>38309</c:v>
                </c:pt>
                <c:pt idx="1053">
                  <c:v>38310</c:v>
                </c:pt>
                <c:pt idx="1054">
                  <c:v>38311</c:v>
                </c:pt>
                <c:pt idx="1055">
                  <c:v>38312</c:v>
                </c:pt>
                <c:pt idx="1056">
                  <c:v>38313</c:v>
                </c:pt>
                <c:pt idx="1057">
                  <c:v>38314</c:v>
                </c:pt>
                <c:pt idx="1058">
                  <c:v>38315</c:v>
                </c:pt>
                <c:pt idx="1059">
                  <c:v>38316</c:v>
                </c:pt>
                <c:pt idx="1060">
                  <c:v>38317</c:v>
                </c:pt>
                <c:pt idx="1061">
                  <c:v>38318</c:v>
                </c:pt>
                <c:pt idx="1062">
                  <c:v>38319</c:v>
                </c:pt>
                <c:pt idx="1063">
                  <c:v>38320</c:v>
                </c:pt>
                <c:pt idx="1064">
                  <c:v>38321</c:v>
                </c:pt>
                <c:pt idx="1065">
                  <c:v>38322</c:v>
                </c:pt>
                <c:pt idx="1066">
                  <c:v>38323</c:v>
                </c:pt>
                <c:pt idx="1067">
                  <c:v>38324</c:v>
                </c:pt>
                <c:pt idx="1068">
                  <c:v>38325</c:v>
                </c:pt>
                <c:pt idx="1069">
                  <c:v>38326</c:v>
                </c:pt>
                <c:pt idx="1070">
                  <c:v>38327</c:v>
                </c:pt>
                <c:pt idx="1071">
                  <c:v>38328</c:v>
                </c:pt>
                <c:pt idx="1072">
                  <c:v>38329</c:v>
                </c:pt>
                <c:pt idx="1073">
                  <c:v>38330</c:v>
                </c:pt>
                <c:pt idx="1074">
                  <c:v>38331</c:v>
                </c:pt>
                <c:pt idx="1075">
                  <c:v>38332</c:v>
                </c:pt>
                <c:pt idx="1076">
                  <c:v>38333</c:v>
                </c:pt>
                <c:pt idx="1077">
                  <c:v>38334</c:v>
                </c:pt>
                <c:pt idx="1078">
                  <c:v>38335</c:v>
                </c:pt>
                <c:pt idx="1079">
                  <c:v>38336</c:v>
                </c:pt>
                <c:pt idx="1080">
                  <c:v>38337</c:v>
                </c:pt>
                <c:pt idx="1081">
                  <c:v>38338</c:v>
                </c:pt>
                <c:pt idx="1082">
                  <c:v>38339</c:v>
                </c:pt>
                <c:pt idx="1083">
                  <c:v>38340</c:v>
                </c:pt>
                <c:pt idx="1084">
                  <c:v>38341</c:v>
                </c:pt>
                <c:pt idx="1085">
                  <c:v>38342</c:v>
                </c:pt>
                <c:pt idx="1086">
                  <c:v>38343</c:v>
                </c:pt>
                <c:pt idx="1087">
                  <c:v>38344</c:v>
                </c:pt>
                <c:pt idx="1088">
                  <c:v>38345</c:v>
                </c:pt>
                <c:pt idx="1089">
                  <c:v>38346</c:v>
                </c:pt>
                <c:pt idx="1090">
                  <c:v>38347</c:v>
                </c:pt>
                <c:pt idx="1091">
                  <c:v>38348</c:v>
                </c:pt>
                <c:pt idx="1092">
                  <c:v>38349</c:v>
                </c:pt>
                <c:pt idx="1093">
                  <c:v>38350</c:v>
                </c:pt>
                <c:pt idx="1094">
                  <c:v>38351</c:v>
                </c:pt>
                <c:pt idx="1095">
                  <c:v>38352</c:v>
                </c:pt>
                <c:pt idx="1096">
                  <c:v>38353</c:v>
                </c:pt>
                <c:pt idx="1097">
                  <c:v>38354</c:v>
                </c:pt>
                <c:pt idx="1098">
                  <c:v>38355</c:v>
                </c:pt>
                <c:pt idx="1099">
                  <c:v>38356</c:v>
                </c:pt>
                <c:pt idx="1100">
                  <c:v>38357</c:v>
                </c:pt>
                <c:pt idx="1101">
                  <c:v>38358</c:v>
                </c:pt>
                <c:pt idx="1102">
                  <c:v>38359</c:v>
                </c:pt>
                <c:pt idx="1103">
                  <c:v>38360</c:v>
                </c:pt>
                <c:pt idx="1104">
                  <c:v>38361</c:v>
                </c:pt>
                <c:pt idx="1105">
                  <c:v>38362</c:v>
                </c:pt>
                <c:pt idx="1106">
                  <c:v>38363</c:v>
                </c:pt>
                <c:pt idx="1107">
                  <c:v>38364</c:v>
                </c:pt>
                <c:pt idx="1108">
                  <c:v>38365</c:v>
                </c:pt>
                <c:pt idx="1109">
                  <c:v>38366</c:v>
                </c:pt>
                <c:pt idx="1110">
                  <c:v>38367</c:v>
                </c:pt>
                <c:pt idx="1111">
                  <c:v>38368</c:v>
                </c:pt>
                <c:pt idx="1112">
                  <c:v>38369</c:v>
                </c:pt>
                <c:pt idx="1113">
                  <c:v>38370</c:v>
                </c:pt>
                <c:pt idx="1114">
                  <c:v>38371</c:v>
                </c:pt>
                <c:pt idx="1115">
                  <c:v>38372</c:v>
                </c:pt>
                <c:pt idx="1116">
                  <c:v>38373</c:v>
                </c:pt>
                <c:pt idx="1117">
                  <c:v>38374</c:v>
                </c:pt>
                <c:pt idx="1118">
                  <c:v>38375</c:v>
                </c:pt>
                <c:pt idx="1119">
                  <c:v>38376</c:v>
                </c:pt>
                <c:pt idx="1120">
                  <c:v>38377</c:v>
                </c:pt>
                <c:pt idx="1121">
                  <c:v>38378</c:v>
                </c:pt>
                <c:pt idx="1122">
                  <c:v>38379</c:v>
                </c:pt>
                <c:pt idx="1123">
                  <c:v>38380</c:v>
                </c:pt>
                <c:pt idx="1124">
                  <c:v>38381</c:v>
                </c:pt>
                <c:pt idx="1125">
                  <c:v>38382</c:v>
                </c:pt>
                <c:pt idx="1126">
                  <c:v>38383</c:v>
                </c:pt>
                <c:pt idx="1127">
                  <c:v>38384</c:v>
                </c:pt>
                <c:pt idx="1128">
                  <c:v>38385</c:v>
                </c:pt>
                <c:pt idx="1129">
                  <c:v>38386</c:v>
                </c:pt>
                <c:pt idx="1130">
                  <c:v>38387</c:v>
                </c:pt>
                <c:pt idx="1131">
                  <c:v>38388</c:v>
                </c:pt>
                <c:pt idx="1132">
                  <c:v>38389</c:v>
                </c:pt>
                <c:pt idx="1133">
                  <c:v>38390</c:v>
                </c:pt>
                <c:pt idx="1134">
                  <c:v>38391</c:v>
                </c:pt>
                <c:pt idx="1135">
                  <c:v>38392</c:v>
                </c:pt>
                <c:pt idx="1136">
                  <c:v>38393</c:v>
                </c:pt>
                <c:pt idx="1137">
                  <c:v>38394</c:v>
                </c:pt>
                <c:pt idx="1138">
                  <c:v>38395</c:v>
                </c:pt>
                <c:pt idx="1139">
                  <c:v>38396</c:v>
                </c:pt>
                <c:pt idx="1140">
                  <c:v>38397</c:v>
                </c:pt>
                <c:pt idx="1141">
                  <c:v>38398</c:v>
                </c:pt>
                <c:pt idx="1142">
                  <c:v>38399</c:v>
                </c:pt>
                <c:pt idx="1143">
                  <c:v>38400</c:v>
                </c:pt>
                <c:pt idx="1144">
                  <c:v>38401</c:v>
                </c:pt>
                <c:pt idx="1145">
                  <c:v>38402</c:v>
                </c:pt>
                <c:pt idx="1146">
                  <c:v>38403</c:v>
                </c:pt>
                <c:pt idx="1147">
                  <c:v>38404</c:v>
                </c:pt>
                <c:pt idx="1148">
                  <c:v>38405</c:v>
                </c:pt>
                <c:pt idx="1149">
                  <c:v>38406</c:v>
                </c:pt>
                <c:pt idx="1150">
                  <c:v>38407</c:v>
                </c:pt>
                <c:pt idx="1151">
                  <c:v>38408</c:v>
                </c:pt>
                <c:pt idx="1152">
                  <c:v>38409</c:v>
                </c:pt>
                <c:pt idx="1153">
                  <c:v>38410</c:v>
                </c:pt>
                <c:pt idx="1154">
                  <c:v>38411</c:v>
                </c:pt>
                <c:pt idx="1155">
                  <c:v>38412</c:v>
                </c:pt>
                <c:pt idx="1156">
                  <c:v>38413</c:v>
                </c:pt>
                <c:pt idx="1157">
                  <c:v>38414</c:v>
                </c:pt>
                <c:pt idx="1158">
                  <c:v>38415</c:v>
                </c:pt>
                <c:pt idx="1159">
                  <c:v>38416</c:v>
                </c:pt>
                <c:pt idx="1160">
                  <c:v>38417</c:v>
                </c:pt>
                <c:pt idx="1161">
                  <c:v>38418</c:v>
                </c:pt>
                <c:pt idx="1162">
                  <c:v>38419</c:v>
                </c:pt>
                <c:pt idx="1163">
                  <c:v>38420</c:v>
                </c:pt>
                <c:pt idx="1164">
                  <c:v>38421</c:v>
                </c:pt>
                <c:pt idx="1165">
                  <c:v>38422</c:v>
                </c:pt>
                <c:pt idx="1166">
                  <c:v>38423</c:v>
                </c:pt>
                <c:pt idx="1167">
                  <c:v>38424</c:v>
                </c:pt>
                <c:pt idx="1168">
                  <c:v>38425</c:v>
                </c:pt>
                <c:pt idx="1169">
                  <c:v>38426</c:v>
                </c:pt>
                <c:pt idx="1170">
                  <c:v>38427</c:v>
                </c:pt>
                <c:pt idx="1171">
                  <c:v>38428</c:v>
                </c:pt>
                <c:pt idx="1172">
                  <c:v>38429</c:v>
                </c:pt>
                <c:pt idx="1173">
                  <c:v>38430</c:v>
                </c:pt>
                <c:pt idx="1174">
                  <c:v>38431</c:v>
                </c:pt>
                <c:pt idx="1175">
                  <c:v>38432</c:v>
                </c:pt>
                <c:pt idx="1176">
                  <c:v>38433</c:v>
                </c:pt>
                <c:pt idx="1177">
                  <c:v>38434</c:v>
                </c:pt>
                <c:pt idx="1178">
                  <c:v>38435</c:v>
                </c:pt>
                <c:pt idx="1179">
                  <c:v>38436</c:v>
                </c:pt>
                <c:pt idx="1180">
                  <c:v>38437</c:v>
                </c:pt>
                <c:pt idx="1181">
                  <c:v>38438</c:v>
                </c:pt>
                <c:pt idx="1182">
                  <c:v>38439</c:v>
                </c:pt>
                <c:pt idx="1183">
                  <c:v>38440</c:v>
                </c:pt>
                <c:pt idx="1184">
                  <c:v>38441</c:v>
                </c:pt>
                <c:pt idx="1185">
                  <c:v>38442</c:v>
                </c:pt>
                <c:pt idx="1186">
                  <c:v>38443</c:v>
                </c:pt>
                <c:pt idx="1187">
                  <c:v>38444</c:v>
                </c:pt>
                <c:pt idx="1188">
                  <c:v>38445</c:v>
                </c:pt>
                <c:pt idx="1189">
                  <c:v>38446</c:v>
                </c:pt>
                <c:pt idx="1190">
                  <c:v>38447</c:v>
                </c:pt>
                <c:pt idx="1191">
                  <c:v>38448</c:v>
                </c:pt>
                <c:pt idx="1192">
                  <c:v>38449</c:v>
                </c:pt>
                <c:pt idx="1193">
                  <c:v>38450</c:v>
                </c:pt>
                <c:pt idx="1194">
                  <c:v>38451</c:v>
                </c:pt>
                <c:pt idx="1195">
                  <c:v>38452</c:v>
                </c:pt>
                <c:pt idx="1196">
                  <c:v>38453</c:v>
                </c:pt>
                <c:pt idx="1197">
                  <c:v>38454</c:v>
                </c:pt>
                <c:pt idx="1198">
                  <c:v>38455</c:v>
                </c:pt>
                <c:pt idx="1199">
                  <c:v>38456</c:v>
                </c:pt>
                <c:pt idx="1200">
                  <c:v>38457</c:v>
                </c:pt>
                <c:pt idx="1201">
                  <c:v>38458</c:v>
                </c:pt>
                <c:pt idx="1202">
                  <c:v>38459</c:v>
                </c:pt>
                <c:pt idx="1203">
                  <c:v>38460</c:v>
                </c:pt>
                <c:pt idx="1204">
                  <c:v>38461</c:v>
                </c:pt>
                <c:pt idx="1205">
                  <c:v>38462</c:v>
                </c:pt>
                <c:pt idx="1206">
                  <c:v>38463</c:v>
                </c:pt>
                <c:pt idx="1207">
                  <c:v>38464</c:v>
                </c:pt>
                <c:pt idx="1208">
                  <c:v>38465</c:v>
                </c:pt>
                <c:pt idx="1209">
                  <c:v>38466</c:v>
                </c:pt>
                <c:pt idx="1210">
                  <c:v>38467</c:v>
                </c:pt>
                <c:pt idx="1211">
                  <c:v>38468</c:v>
                </c:pt>
                <c:pt idx="1212">
                  <c:v>38469</c:v>
                </c:pt>
                <c:pt idx="1213">
                  <c:v>38470</c:v>
                </c:pt>
                <c:pt idx="1214">
                  <c:v>38471</c:v>
                </c:pt>
                <c:pt idx="1215">
                  <c:v>38472</c:v>
                </c:pt>
                <c:pt idx="1216">
                  <c:v>38473</c:v>
                </c:pt>
                <c:pt idx="1217">
                  <c:v>38474</c:v>
                </c:pt>
                <c:pt idx="1218">
                  <c:v>38475</c:v>
                </c:pt>
                <c:pt idx="1219">
                  <c:v>38476</c:v>
                </c:pt>
                <c:pt idx="1220">
                  <c:v>38477</c:v>
                </c:pt>
                <c:pt idx="1221">
                  <c:v>38478</c:v>
                </c:pt>
                <c:pt idx="1222">
                  <c:v>38479</c:v>
                </c:pt>
                <c:pt idx="1223">
                  <c:v>38480</c:v>
                </c:pt>
                <c:pt idx="1224">
                  <c:v>38481</c:v>
                </c:pt>
                <c:pt idx="1225">
                  <c:v>38482</c:v>
                </c:pt>
                <c:pt idx="1226">
                  <c:v>38483</c:v>
                </c:pt>
                <c:pt idx="1227">
                  <c:v>38484</c:v>
                </c:pt>
                <c:pt idx="1228">
                  <c:v>38485</c:v>
                </c:pt>
                <c:pt idx="1229">
                  <c:v>38486</c:v>
                </c:pt>
                <c:pt idx="1230">
                  <c:v>38487</c:v>
                </c:pt>
                <c:pt idx="1231">
                  <c:v>38488</c:v>
                </c:pt>
                <c:pt idx="1232">
                  <c:v>38489</c:v>
                </c:pt>
                <c:pt idx="1233">
                  <c:v>38490</c:v>
                </c:pt>
                <c:pt idx="1234">
                  <c:v>38491</c:v>
                </c:pt>
                <c:pt idx="1235">
                  <c:v>38492</c:v>
                </c:pt>
                <c:pt idx="1236">
                  <c:v>38493</c:v>
                </c:pt>
                <c:pt idx="1237">
                  <c:v>38494</c:v>
                </c:pt>
                <c:pt idx="1238">
                  <c:v>38495</c:v>
                </c:pt>
                <c:pt idx="1239">
                  <c:v>38496</c:v>
                </c:pt>
                <c:pt idx="1240">
                  <c:v>38497</c:v>
                </c:pt>
                <c:pt idx="1241">
                  <c:v>38498</c:v>
                </c:pt>
                <c:pt idx="1242">
                  <c:v>38499</c:v>
                </c:pt>
                <c:pt idx="1243">
                  <c:v>38500</c:v>
                </c:pt>
                <c:pt idx="1244">
                  <c:v>38501</c:v>
                </c:pt>
                <c:pt idx="1245">
                  <c:v>38502</c:v>
                </c:pt>
                <c:pt idx="1246">
                  <c:v>38503</c:v>
                </c:pt>
                <c:pt idx="1247">
                  <c:v>38504</c:v>
                </c:pt>
                <c:pt idx="1248">
                  <c:v>38505</c:v>
                </c:pt>
                <c:pt idx="1249">
                  <c:v>38506</c:v>
                </c:pt>
                <c:pt idx="1250">
                  <c:v>38507</c:v>
                </c:pt>
                <c:pt idx="1251">
                  <c:v>38508</c:v>
                </c:pt>
                <c:pt idx="1252">
                  <c:v>38509</c:v>
                </c:pt>
                <c:pt idx="1253">
                  <c:v>38510</c:v>
                </c:pt>
                <c:pt idx="1254">
                  <c:v>38511</c:v>
                </c:pt>
                <c:pt idx="1255">
                  <c:v>38512</c:v>
                </c:pt>
                <c:pt idx="1256">
                  <c:v>38513</c:v>
                </c:pt>
                <c:pt idx="1257">
                  <c:v>38514</c:v>
                </c:pt>
                <c:pt idx="1258">
                  <c:v>38515</c:v>
                </c:pt>
                <c:pt idx="1259">
                  <c:v>38516</c:v>
                </c:pt>
                <c:pt idx="1260">
                  <c:v>38517</c:v>
                </c:pt>
                <c:pt idx="1261">
                  <c:v>38518</c:v>
                </c:pt>
                <c:pt idx="1262">
                  <c:v>38519</c:v>
                </c:pt>
                <c:pt idx="1263">
                  <c:v>38520</c:v>
                </c:pt>
                <c:pt idx="1264">
                  <c:v>38521</c:v>
                </c:pt>
                <c:pt idx="1265">
                  <c:v>38522</c:v>
                </c:pt>
                <c:pt idx="1266">
                  <c:v>38523</c:v>
                </c:pt>
                <c:pt idx="1267">
                  <c:v>38524</c:v>
                </c:pt>
                <c:pt idx="1268">
                  <c:v>38525</c:v>
                </c:pt>
                <c:pt idx="1269">
                  <c:v>38526</c:v>
                </c:pt>
                <c:pt idx="1270">
                  <c:v>38527</c:v>
                </c:pt>
                <c:pt idx="1271">
                  <c:v>38528</c:v>
                </c:pt>
                <c:pt idx="1272">
                  <c:v>38529</c:v>
                </c:pt>
                <c:pt idx="1273">
                  <c:v>38530</c:v>
                </c:pt>
                <c:pt idx="1274">
                  <c:v>38531</c:v>
                </c:pt>
                <c:pt idx="1275">
                  <c:v>38532</c:v>
                </c:pt>
                <c:pt idx="1276">
                  <c:v>38533</c:v>
                </c:pt>
                <c:pt idx="1277">
                  <c:v>38534</c:v>
                </c:pt>
                <c:pt idx="1278">
                  <c:v>38535</c:v>
                </c:pt>
                <c:pt idx="1279">
                  <c:v>38536</c:v>
                </c:pt>
                <c:pt idx="1280">
                  <c:v>38537</c:v>
                </c:pt>
                <c:pt idx="1281">
                  <c:v>38538</c:v>
                </c:pt>
                <c:pt idx="1282">
                  <c:v>38539</c:v>
                </c:pt>
                <c:pt idx="1283">
                  <c:v>38540</c:v>
                </c:pt>
                <c:pt idx="1284">
                  <c:v>38541</c:v>
                </c:pt>
                <c:pt idx="1285">
                  <c:v>38542</c:v>
                </c:pt>
                <c:pt idx="1286">
                  <c:v>38543</c:v>
                </c:pt>
                <c:pt idx="1287">
                  <c:v>38544</c:v>
                </c:pt>
                <c:pt idx="1288">
                  <c:v>38545</c:v>
                </c:pt>
                <c:pt idx="1289">
                  <c:v>38546</c:v>
                </c:pt>
                <c:pt idx="1290">
                  <c:v>38547</c:v>
                </c:pt>
                <c:pt idx="1291">
                  <c:v>38548</c:v>
                </c:pt>
                <c:pt idx="1292">
                  <c:v>38549</c:v>
                </c:pt>
                <c:pt idx="1293">
                  <c:v>38550</c:v>
                </c:pt>
                <c:pt idx="1294">
                  <c:v>38551</c:v>
                </c:pt>
                <c:pt idx="1295">
                  <c:v>38552</c:v>
                </c:pt>
                <c:pt idx="1296">
                  <c:v>38553</c:v>
                </c:pt>
                <c:pt idx="1297">
                  <c:v>38554</c:v>
                </c:pt>
                <c:pt idx="1298">
                  <c:v>38555</c:v>
                </c:pt>
                <c:pt idx="1299">
                  <c:v>38556</c:v>
                </c:pt>
                <c:pt idx="1300">
                  <c:v>38557</c:v>
                </c:pt>
                <c:pt idx="1301">
                  <c:v>38558</c:v>
                </c:pt>
                <c:pt idx="1302">
                  <c:v>38559</c:v>
                </c:pt>
                <c:pt idx="1303">
                  <c:v>38560</c:v>
                </c:pt>
                <c:pt idx="1304">
                  <c:v>38561</c:v>
                </c:pt>
                <c:pt idx="1305">
                  <c:v>38562</c:v>
                </c:pt>
                <c:pt idx="1306">
                  <c:v>38563</c:v>
                </c:pt>
                <c:pt idx="1307">
                  <c:v>38564</c:v>
                </c:pt>
                <c:pt idx="1308">
                  <c:v>38565</c:v>
                </c:pt>
                <c:pt idx="1309">
                  <c:v>38566</c:v>
                </c:pt>
                <c:pt idx="1310">
                  <c:v>38567</c:v>
                </c:pt>
                <c:pt idx="1311">
                  <c:v>38568</c:v>
                </c:pt>
                <c:pt idx="1312">
                  <c:v>38569</c:v>
                </c:pt>
                <c:pt idx="1313">
                  <c:v>38570</c:v>
                </c:pt>
                <c:pt idx="1314">
                  <c:v>38571</c:v>
                </c:pt>
                <c:pt idx="1315">
                  <c:v>38572</c:v>
                </c:pt>
                <c:pt idx="1316">
                  <c:v>38573</c:v>
                </c:pt>
                <c:pt idx="1317">
                  <c:v>38574</c:v>
                </c:pt>
                <c:pt idx="1318">
                  <c:v>38575</c:v>
                </c:pt>
                <c:pt idx="1319">
                  <c:v>38576</c:v>
                </c:pt>
                <c:pt idx="1320">
                  <c:v>38577</c:v>
                </c:pt>
                <c:pt idx="1321">
                  <c:v>38578</c:v>
                </c:pt>
                <c:pt idx="1322">
                  <c:v>38579</c:v>
                </c:pt>
                <c:pt idx="1323">
                  <c:v>38580</c:v>
                </c:pt>
                <c:pt idx="1324">
                  <c:v>38581</c:v>
                </c:pt>
                <c:pt idx="1325">
                  <c:v>38582</c:v>
                </c:pt>
                <c:pt idx="1326">
                  <c:v>38583</c:v>
                </c:pt>
                <c:pt idx="1327">
                  <c:v>38584</c:v>
                </c:pt>
                <c:pt idx="1328">
                  <c:v>38585</c:v>
                </c:pt>
                <c:pt idx="1329">
                  <c:v>38586</c:v>
                </c:pt>
                <c:pt idx="1330">
                  <c:v>38587</c:v>
                </c:pt>
                <c:pt idx="1331">
                  <c:v>38588</c:v>
                </c:pt>
                <c:pt idx="1332">
                  <c:v>38589</c:v>
                </c:pt>
                <c:pt idx="1333">
                  <c:v>38590</c:v>
                </c:pt>
                <c:pt idx="1334">
                  <c:v>38591</c:v>
                </c:pt>
                <c:pt idx="1335">
                  <c:v>38592</c:v>
                </c:pt>
                <c:pt idx="1336">
                  <c:v>38593</c:v>
                </c:pt>
                <c:pt idx="1337">
                  <c:v>38594</c:v>
                </c:pt>
                <c:pt idx="1338">
                  <c:v>38595</c:v>
                </c:pt>
                <c:pt idx="1339">
                  <c:v>38596</c:v>
                </c:pt>
                <c:pt idx="1340">
                  <c:v>38597</c:v>
                </c:pt>
                <c:pt idx="1341">
                  <c:v>38598</c:v>
                </c:pt>
                <c:pt idx="1342">
                  <c:v>38599</c:v>
                </c:pt>
                <c:pt idx="1343">
                  <c:v>38600</c:v>
                </c:pt>
                <c:pt idx="1344">
                  <c:v>38601</c:v>
                </c:pt>
                <c:pt idx="1345">
                  <c:v>38602</c:v>
                </c:pt>
                <c:pt idx="1346">
                  <c:v>38603</c:v>
                </c:pt>
                <c:pt idx="1347">
                  <c:v>38604</c:v>
                </c:pt>
                <c:pt idx="1348">
                  <c:v>38605</c:v>
                </c:pt>
                <c:pt idx="1349">
                  <c:v>38606</c:v>
                </c:pt>
                <c:pt idx="1350">
                  <c:v>38607</c:v>
                </c:pt>
                <c:pt idx="1351">
                  <c:v>38608</c:v>
                </c:pt>
                <c:pt idx="1352">
                  <c:v>38609</c:v>
                </c:pt>
                <c:pt idx="1353">
                  <c:v>38610</c:v>
                </c:pt>
                <c:pt idx="1354">
                  <c:v>38611</c:v>
                </c:pt>
                <c:pt idx="1355">
                  <c:v>38612</c:v>
                </c:pt>
                <c:pt idx="1356">
                  <c:v>38613</c:v>
                </c:pt>
                <c:pt idx="1357">
                  <c:v>38614</c:v>
                </c:pt>
                <c:pt idx="1358">
                  <c:v>38615</c:v>
                </c:pt>
                <c:pt idx="1359">
                  <c:v>38616</c:v>
                </c:pt>
                <c:pt idx="1360">
                  <c:v>38617</c:v>
                </c:pt>
                <c:pt idx="1361">
                  <c:v>38618</c:v>
                </c:pt>
                <c:pt idx="1362">
                  <c:v>38619</c:v>
                </c:pt>
                <c:pt idx="1363">
                  <c:v>38620</c:v>
                </c:pt>
                <c:pt idx="1364">
                  <c:v>38621</c:v>
                </c:pt>
                <c:pt idx="1365">
                  <c:v>38622</c:v>
                </c:pt>
                <c:pt idx="1366">
                  <c:v>38623</c:v>
                </c:pt>
                <c:pt idx="1367">
                  <c:v>38624</c:v>
                </c:pt>
                <c:pt idx="1368">
                  <c:v>38625</c:v>
                </c:pt>
                <c:pt idx="1369">
                  <c:v>38626</c:v>
                </c:pt>
                <c:pt idx="1370">
                  <c:v>38627</c:v>
                </c:pt>
                <c:pt idx="1371">
                  <c:v>38628</c:v>
                </c:pt>
                <c:pt idx="1372">
                  <c:v>38629</c:v>
                </c:pt>
                <c:pt idx="1373">
                  <c:v>38630</c:v>
                </c:pt>
                <c:pt idx="1374">
                  <c:v>38631</c:v>
                </c:pt>
                <c:pt idx="1375">
                  <c:v>38632</c:v>
                </c:pt>
                <c:pt idx="1376">
                  <c:v>38633</c:v>
                </c:pt>
                <c:pt idx="1377">
                  <c:v>38634</c:v>
                </c:pt>
                <c:pt idx="1378">
                  <c:v>38635</c:v>
                </c:pt>
                <c:pt idx="1379">
                  <c:v>38636</c:v>
                </c:pt>
                <c:pt idx="1380">
                  <c:v>38637</c:v>
                </c:pt>
                <c:pt idx="1381">
                  <c:v>38638</c:v>
                </c:pt>
                <c:pt idx="1382">
                  <c:v>38639</c:v>
                </c:pt>
                <c:pt idx="1383">
                  <c:v>38640</c:v>
                </c:pt>
                <c:pt idx="1384">
                  <c:v>38641</c:v>
                </c:pt>
                <c:pt idx="1385">
                  <c:v>38642</c:v>
                </c:pt>
                <c:pt idx="1386">
                  <c:v>38643</c:v>
                </c:pt>
                <c:pt idx="1387">
                  <c:v>38644</c:v>
                </c:pt>
                <c:pt idx="1388">
                  <c:v>38645</c:v>
                </c:pt>
                <c:pt idx="1389">
                  <c:v>38646</c:v>
                </c:pt>
                <c:pt idx="1390">
                  <c:v>38647</c:v>
                </c:pt>
                <c:pt idx="1391">
                  <c:v>38648</c:v>
                </c:pt>
                <c:pt idx="1392">
                  <c:v>38649</c:v>
                </c:pt>
                <c:pt idx="1393">
                  <c:v>38650</c:v>
                </c:pt>
                <c:pt idx="1394">
                  <c:v>38651</c:v>
                </c:pt>
                <c:pt idx="1395">
                  <c:v>38652</c:v>
                </c:pt>
                <c:pt idx="1396">
                  <c:v>38653</c:v>
                </c:pt>
                <c:pt idx="1397">
                  <c:v>38654</c:v>
                </c:pt>
                <c:pt idx="1398">
                  <c:v>38655</c:v>
                </c:pt>
                <c:pt idx="1399">
                  <c:v>38656</c:v>
                </c:pt>
                <c:pt idx="1400">
                  <c:v>38657</c:v>
                </c:pt>
                <c:pt idx="1401">
                  <c:v>38658</c:v>
                </c:pt>
                <c:pt idx="1402">
                  <c:v>38659</c:v>
                </c:pt>
                <c:pt idx="1403">
                  <c:v>38660</c:v>
                </c:pt>
                <c:pt idx="1404">
                  <c:v>38661</c:v>
                </c:pt>
                <c:pt idx="1405">
                  <c:v>38662</c:v>
                </c:pt>
                <c:pt idx="1406">
                  <c:v>38663</c:v>
                </c:pt>
                <c:pt idx="1407">
                  <c:v>38664</c:v>
                </c:pt>
                <c:pt idx="1408">
                  <c:v>38665</c:v>
                </c:pt>
                <c:pt idx="1409">
                  <c:v>38666</c:v>
                </c:pt>
                <c:pt idx="1410">
                  <c:v>38667</c:v>
                </c:pt>
                <c:pt idx="1411">
                  <c:v>38668</c:v>
                </c:pt>
                <c:pt idx="1412">
                  <c:v>38669</c:v>
                </c:pt>
                <c:pt idx="1413">
                  <c:v>38670</c:v>
                </c:pt>
                <c:pt idx="1414">
                  <c:v>38671</c:v>
                </c:pt>
                <c:pt idx="1415">
                  <c:v>38672</c:v>
                </c:pt>
                <c:pt idx="1416">
                  <c:v>38673</c:v>
                </c:pt>
                <c:pt idx="1417">
                  <c:v>38674</c:v>
                </c:pt>
                <c:pt idx="1418">
                  <c:v>38675</c:v>
                </c:pt>
                <c:pt idx="1419">
                  <c:v>38676</c:v>
                </c:pt>
                <c:pt idx="1420">
                  <c:v>38677</c:v>
                </c:pt>
                <c:pt idx="1421">
                  <c:v>38678</c:v>
                </c:pt>
                <c:pt idx="1422">
                  <c:v>38679</c:v>
                </c:pt>
                <c:pt idx="1423">
                  <c:v>38680</c:v>
                </c:pt>
                <c:pt idx="1424">
                  <c:v>38681</c:v>
                </c:pt>
                <c:pt idx="1425">
                  <c:v>38682</c:v>
                </c:pt>
                <c:pt idx="1426">
                  <c:v>38683</c:v>
                </c:pt>
                <c:pt idx="1427">
                  <c:v>38684</c:v>
                </c:pt>
                <c:pt idx="1428">
                  <c:v>38685</c:v>
                </c:pt>
                <c:pt idx="1429">
                  <c:v>38686</c:v>
                </c:pt>
                <c:pt idx="1430">
                  <c:v>38687</c:v>
                </c:pt>
                <c:pt idx="1431">
                  <c:v>38688</c:v>
                </c:pt>
                <c:pt idx="1432">
                  <c:v>38689</c:v>
                </c:pt>
                <c:pt idx="1433">
                  <c:v>38690</c:v>
                </c:pt>
                <c:pt idx="1434">
                  <c:v>38691</c:v>
                </c:pt>
                <c:pt idx="1435">
                  <c:v>38692</c:v>
                </c:pt>
                <c:pt idx="1436">
                  <c:v>38693</c:v>
                </c:pt>
                <c:pt idx="1437">
                  <c:v>38694</c:v>
                </c:pt>
                <c:pt idx="1438">
                  <c:v>38695</c:v>
                </c:pt>
                <c:pt idx="1439">
                  <c:v>38696</c:v>
                </c:pt>
                <c:pt idx="1440">
                  <c:v>38697</c:v>
                </c:pt>
                <c:pt idx="1441">
                  <c:v>38698</c:v>
                </c:pt>
                <c:pt idx="1442">
                  <c:v>38699</c:v>
                </c:pt>
                <c:pt idx="1443">
                  <c:v>38700</c:v>
                </c:pt>
                <c:pt idx="1444">
                  <c:v>38701</c:v>
                </c:pt>
                <c:pt idx="1445">
                  <c:v>38702</c:v>
                </c:pt>
                <c:pt idx="1446">
                  <c:v>38703</c:v>
                </c:pt>
                <c:pt idx="1447">
                  <c:v>38704</c:v>
                </c:pt>
                <c:pt idx="1448">
                  <c:v>38705</c:v>
                </c:pt>
                <c:pt idx="1449">
                  <c:v>38706</c:v>
                </c:pt>
                <c:pt idx="1450">
                  <c:v>38707</c:v>
                </c:pt>
                <c:pt idx="1451">
                  <c:v>38708</c:v>
                </c:pt>
                <c:pt idx="1452">
                  <c:v>38709</c:v>
                </c:pt>
                <c:pt idx="1453">
                  <c:v>38710</c:v>
                </c:pt>
                <c:pt idx="1454">
                  <c:v>38711</c:v>
                </c:pt>
                <c:pt idx="1455">
                  <c:v>38712</c:v>
                </c:pt>
                <c:pt idx="1456">
                  <c:v>38713</c:v>
                </c:pt>
                <c:pt idx="1457">
                  <c:v>38714</c:v>
                </c:pt>
                <c:pt idx="1458">
                  <c:v>38715</c:v>
                </c:pt>
                <c:pt idx="1459">
                  <c:v>38716</c:v>
                </c:pt>
                <c:pt idx="1460">
                  <c:v>38717</c:v>
                </c:pt>
                <c:pt idx="1461">
                  <c:v>38718</c:v>
                </c:pt>
                <c:pt idx="1462">
                  <c:v>38719</c:v>
                </c:pt>
                <c:pt idx="1463">
                  <c:v>38720</c:v>
                </c:pt>
                <c:pt idx="1464">
                  <c:v>38721</c:v>
                </c:pt>
                <c:pt idx="1465">
                  <c:v>38722</c:v>
                </c:pt>
                <c:pt idx="1466">
                  <c:v>38723</c:v>
                </c:pt>
                <c:pt idx="1467">
                  <c:v>38724</c:v>
                </c:pt>
                <c:pt idx="1468">
                  <c:v>38725</c:v>
                </c:pt>
                <c:pt idx="1469">
                  <c:v>38726</c:v>
                </c:pt>
                <c:pt idx="1470">
                  <c:v>38727</c:v>
                </c:pt>
                <c:pt idx="1471">
                  <c:v>38728</c:v>
                </c:pt>
                <c:pt idx="1472">
                  <c:v>38729</c:v>
                </c:pt>
                <c:pt idx="1473">
                  <c:v>38730</c:v>
                </c:pt>
                <c:pt idx="1474">
                  <c:v>38731</c:v>
                </c:pt>
                <c:pt idx="1475">
                  <c:v>38732</c:v>
                </c:pt>
                <c:pt idx="1476">
                  <c:v>38733</c:v>
                </c:pt>
                <c:pt idx="1477">
                  <c:v>38734</c:v>
                </c:pt>
                <c:pt idx="1478">
                  <c:v>38735</c:v>
                </c:pt>
                <c:pt idx="1479">
                  <c:v>38736</c:v>
                </c:pt>
                <c:pt idx="1480">
                  <c:v>38737</c:v>
                </c:pt>
                <c:pt idx="1481">
                  <c:v>38738</c:v>
                </c:pt>
                <c:pt idx="1482">
                  <c:v>38739</c:v>
                </c:pt>
                <c:pt idx="1483">
                  <c:v>38740</c:v>
                </c:pt>
                <c:pt idx="1484">
                  <c:v>38741</c:v>
                </c:pt>
                <c:pt idx="1485">
                  <c:v>38742</c:v>
                </c:pt>
                <c:pt idx="1486">
                  <c:v>38743</c:v>
                </c:pt>
                <c:pt idx="1487">
                  <c:v>38744</c:v>
                </c:pt>
                <c:pt idx="1488">
                  <c:v>38745</c:v>
                </c:pt>
                <c:pt idx="1489">
                  <c:v>38746</c:v>
                </c:pt>
                <c:pt idx="1490">
                  <c:v>38747</c:v>
                </c:pt>
                <c:pt idx="1491">
                  <c:v>38748</c:v>
                </c:pt>
                <c:pt idx="1492">
                  <c:v>38749</c:v>
                </c:pt>
                <c:pt idx="1493">
                  <c:v>38750</c:v>
                </c:pt>
                <c:pt idx="1494">
                  <c:v>38751</c:v>
                </c:pt>
                <c:pt idx="1495">
                  <c:v>38752</c:v>
                </c:pt>
                <c:pt idx="1496">
                  <c:v>38753</c:v>
                </c:pt>
                <c:pt idx="1497">
                  <c:v>38754</c:v>
                </c:pt>
                <c:pt idx="1498">
                  <c:v>38755</c:v>
                </c:pt>
                <c:pt idx="1499">
                  <c:v>38756</c:v>
                </c:pt>
                <c:pt idx="1500">
                  <c:v>38757</c:v>
                </c:pt>
                <c:pt idx="1501">
                  <c:v>38758</c:v>
                </c:pt>
                <c:pt idx="1502">
                  <c:v>38759</c:v>
                </c:pt>
                <c:pt idx="1503">
                  <c:v>38760</c:v>
                </c:pt>
                <c:pt idx="1504">
                  <c:v>38761</c:v>
                </c:pt>
                <c:pt idx="1505">
                  <c:v>38762</c:v>
                </c:pt>
                <c:pt idx="1506">
                  <c:v>38763</c:v>
                </c:pt>
                <c:pt idx="1507">
                  <c:v>38764</c:v>
                </c:pt>
                <c:pt idx="1508">
                  <c:v>38765</c:v>
                </c:pt>
                <c:pt idx="1509">
                  <c:v>38766</c:v>
                </c:pt>
                <c:pt idx="1510">
                  <c:v>38767</c:v>
                </c:pt>
                <c:pt idx="1511">
                  <c:v>38768</c:v>
                </c:pt>
                <c:pt idx="1512">
                  <c:v>38769</c:v>
                </c:pt>
                <c:pt idx="1513">
                  <c:v>38770</c:v>
                </c:pt>
                <c:pt idx="1514">
                  <c:v>38771</c:v>
                </c:pt>
                <c:pt idx="1515">
                  <c:v>38772</c:v>
                </c:pt>
                <c:pt idx="1516">
                  <c:v>38773</c:v>
                </c:pt>
                <c:pt idx="1517">
                  <c:v>38774</c:v>
                </c:pt>
                <c:pt idx="1518">
                  <c:v>38775</c:v>
                </c:pt>
                <c:pt idx="1519">
                  <c:v>38776</c:v>
                </c:pt>
                <c:pt idx="1520">
                  <c:v>38777</c:v>
                </c:pt>
                <c:pt idx="1521">
                  <c:v>38778</c:v>
                </c:pt>
                <c:pt idx="1522">
                  <c:v>38779</c:v>
                </c:pt>
                <c:pt idx="1523">
                  <c:v>38780</c:v>
                </c:pt>
                <c:pt idx="1524">
                  <c:v>38781</c:v>
                </c:pt>
                <c:pt idx="1525">
                  <c:v>38782</c:v>
                </c:pt>
                <c:pt idx="1526">
                  <c:v>38783</c:v>
                </c:pt>
                <c:pt idx="1527">
                  <c:v>38784</c:v>
                </c:pt>
                <c:pt idx="1528">
                  <c:v>38785</c:v>
                </c:pt>
                <c:pt idx="1529">
                  <c:v>38786</c:v>
                </c:pt>
                <c:pt idx="1530">
                  <c:v>38787</c:v>
                </c:pt>
                <c:pt idx="1531">
                  <c:v>38788</c:v>
                </c:pt>
                <c:pt idx="1532">
                  <c:v>38789</c:v>
                </c:pt>
                <c:pt idx="1533">
                  <c:v>38790</c:v>
                </c:pt>
                <c:pt idx="1534">
                  <c:v>38791</c:v>
                </c:pt>
                <c:pt idx="1535">
                  <c:v>38792</c:v>
                </c:pt>
                <c:pt idx="1536">
                  <c:v>38793</c:v>
                </c:pt>
                <c:pt idx="1537">
                  <c:v>38794</c:v>
                </c:pt>
                <c:pt idx="1538">
                  <c:v>38795</c:v>
                </c:pt>
                <c:pt idx="1539">
                  <c:v>38796</c:v>
                </c:pt>
                <c:pt idx="1540">
                  <c:v>38797</c:v>
                </c:pt>
                <c:pt idx="1541">
                  <c:v>38798</c:v>
                </c:pt>
                <c:pt idx="1542">
                  <c:v>38799</c:v>
                </c:pt>
                <c:pt idx="1543">
                  <c:v>38800</c:v>
                </c:pt>
                <c:pt idx="1544">
                  <c:v>38801</c:v>
                </c:pt>
                <c:pt idx="1545">
                  <c:v>38802</c:v>
                </c:pt>
                <c:pt idx="1546">
                  <c:v>38803</c:v>
                </c:pt>
                <c:pt idx="1547">
                  <c:v>38804</c:v>
                </c:pt>
                <c:pt idx="1548">
                  <c:v>38805</c:v>
                </c:pt>
                <c:pt idx="1549">
                  <c:v>38806</c:v>
                </c:pt>
                <c:pt idx="1550">
                  <c:v>38807</c:v>
                </c:pt>
                <c:pt idx="1551">
                  <c:v>38808</c:v>
                </c:pt>
                <c:pt idx="1552">
                  <c:v>38809</c:v>
                </c:pt>
                <c:pt idx="1553">
                  <c:v>38810</c:v>
                </c:pt>
                <c:pt idx="1554">
                  <c:v>38811</c:v>
                </c:pt>
                <c:pt idx="1555">
                  <c:v>38812</c:v>
                </c:pt>
                <c:pt idx="1556">
                  <c:v>38813</c:v>
                </c:pt>
                <c:pt idx="1557">
                  <c:v>38814</c:v>
                </c:pt>
                <c:pt idx="1558">
                  <c:v>38815</c:v>
                </c:pt>
                <c:pt idx="1559">
                  <c:v>38816</c:v>
                </c:pt>
                <c:pt idx="1560">
                  <c:v>38817</c:v>
                </c:pt>
                <c:pt idx="1561">
                  <c:v>38818</c:v>
                </c:pt>
                <c:pt idx="1562">
                  <c:v>38819</c:v>
                </c:pt>
                <c:pt idx="1563">
                  <c:v>38820</c:v>
                </c:pt>
                <c:pt idx="1564">
                  <c:v>38821</c:v>
                </c:pt>
                <c:pt idx="1565">
                  <c:v>38822</c:v>
                </c:pt>
                <c:pt idx="1566">
                  <c:v>38823</c:v>
                </c:pt>
                <c:pt idx="1567">
                  <c:v>38824</c:v>
                </c:pt>
                <c:pt idx="1568">
                  <c:v>38825</c:v>
                </c:pt>
                <c:pt idx="1569">
                  <c:v>38826</c:v>
                </c:pt>
                <c:pt idx="1570">
                  <c:v>38827</c:v>
                </c:pt>
                <c:pt idx="1571">
                  <c:v>38828</c:v>
                </c:pt>
                <c:pt idx="1572">
                  <c:v>38829</c:v>
                </c:pt>
                <c:pt idx="1573">
                  <c:v>38830</c:v>
                </c:pt>
                <c:pt idx="1574">
                  <c:v>38831</c:v>
                </c:pt>
                <c:pt idx="1575">
                  <c:v>38832</c:v>
                </c:pt>
                <c:pt idx="1576">
                  <c:v>38833</c:v>
                </c:pt>
                <c:pt idx="1577">
                  <c:v>38834</c:v>
                </c:pt>
                <c:pt idx="1578">
                  <c:v>38835</c:v>
                </c:pt>
                <c:pt idx="1579">
                  <c:v>38836</c:v>
                </c:pt>
                <c:pt idx="1580">
                  <c:v>38837</c:v>
                </c:pt>
                <c:pt idx="1581">
                  <c:v>38838</c:v>
                </c:pt>
                <c:pt idx="1582">
                  <c:v>38839</c:v>
                </c:pt>
                <c:pt idx="1583">
                  <c:v>38840</c:v>
                </c:pt>
                <c:pt idx="1584">
                  <c:v>38841</c:v>
                </c:pt>
                <c:pt idx="1585">
                  <c:v>38842</c:v>
                </c:pt>
                <c:pt idx="1586">
                  <c:v>38843</c:v>
                </c:pt>
                <c:pt idx="1587">
                  <c:v>38844</c:v>
                </c:pt>
                <c:pt idx="1588">
                  <c:v>38845</c:v>
                </c:pt>
                <c:pt idx="1589">
                  <c:v>38846</c:v>
                </c:pt>
                <c:pt idx="1590">
                  <c:v>38847</c:v>
                </c:pt>
                <c:pt idx="1591">
                  <c:v>38848</c:v>
                </c:pt>
                <c:pt idx="1592">
                  <c:v>38849</c:v>
                </c:pt>
                <c:pt idx="1593">
                  <c:v>38850</c:v>
                </c:pt>
                <c:pt idx="1594">
                  <c:v>38851</c:v>
                </c:pt>
                <c:pt idx="1595">
                  <c:v>38852</c:v>
                </c:pt>
                <c:pt idx="1596">
                  <c:v>38853</c:v>
                </c:pt>
                <c:pt idx="1597">
                  <c:v>38854</c:v>
                </c:pt>
                <c:pt idx="1598">
                  <c:v>38855</c:v>
                </c:pt>
                <c:pt idx="1599">
                  <c:v>38856</c:v>
                </c:pt>
                <c:pt idx="1600">
                  <c:v>38857</c:v>
                </c:pt>
                <c:pt idx="1601">
                  <c:v>38858</c:v>
                </c:pt>
                <c:pt idx="1602">
                  <c:v>38859</c:v>
                </c:pt>
                <c:pt idx="1603">
                  <c:v>38860</c:v>
                </c:pt>
                <c:pt idx="1604">
                  <c:v>38861</c:v>
                </c:pt>
                <c:pt idx="1605">
                  <c:v>38862</c:v>
                </c:pt>
                <c:pt idx="1606">
                  <c:v>38863</c:v>
                </c:pt>
                <c:pt idx="1607">
                  <c:v>38864</c:v>
                </c:pt>
                <c:pt idx="1608">
                  <c:v>38865</c:v>
                </c:pt>
                <c:pt idx="1609">
                  <c:v>38866</c:v>
                </c:pt>
                <c:pt idx="1610">
                  <c:v>38867</c:v>
                </c:pt>
                <c:pt idx="1611">
                  <c:v>38868</c:v>
                </c:pt>
                <c:pt idx="1612">
                  <c:v>38869</c:v>
                </c:pt>
                <c:pt idx="1613">
                  <c:v>38870</c:v>
                </c:pt>
                <c:pt idx="1614">
                  <c:v>38871</c:v>
                </c:pt>
                <c:pt idx="1615">
                  <c:v>38872</c:v>
                </c:pt>
                <c:pt idx="1616">
                  <c:v>38873</c:v>
                </c:pt>
                <c:pt idx="1617">
                  <c:v>38874</c:v>
                </c:pt>
                <c:pt idx="1618">
                  <c:v>38875</c:v>
                </c:pt>
                <c:pt idx="1619">
                  <c:v>38876</c:v>
                </c:pt>
                <c:pt idx="1620">
                  <c:v>38877</c:v>
                </c:pt>
                <c:pt idx="1621">
                  <c:v>38878</c:v>
                </c:pt>
                <c:pt idx="1622">
                  <c:v>38879</c:v>
                </c:pt>
                <c:pt idx="1623">
                  <c:v>38880</c:v>
                </c:pt>
                <c:pt idx="1624">
                  <c:v>38881</c:v>
                </c:pt>
                <c:pt idx="1625">
                  <c:v>38882</c:v>
                </c:pt>
                <c:pt idx="1626">
                  <c:v>38883</c:v>
                </c:pt>
                <c:pt idx="1627">
                  <c:v>38884</c:v>
                </c:pt>
                <c:pt idx="1628">
                  <c:v>38885</c:v>
                </c:pt>
                <c:pt idx="1629">
                  <c:v>38886</c:v>
                </c:pt>
                <c:pt idx="1630">
                  <c:v>38887</c:v>
                </c:pt>
                <c:pt idx="1631">
                  <c:v>38888</c:v>
                </c:pt>
                <c:pt idx="1632">
                  <c:v>38889</c:v>
                </c:pt>
                <c:pt idx="1633">
                  <c:v>38890</c:v>
                </c:pt>
                <c:pt idx="1634">
                  <c:v>38891</c:v>
                </c:pt>
                <c:pt idx="1635">
                  <c:v>38892</c:v>
                </c:pt>
                <c:pt idx="1636">
                  <c:v>38893</c:v>
                </c:pt>
                <c:pt idx="1637">
                  <c:v>38894</c:v>
                </c:pt>
                <c:pt idx="1638">
                  <c:v>38895</c:v>
                </c:pt>
                <c:pt idx="1639">
                  <c:v>38896</c:v>
                </c:pt>
                <c:pt idx="1640">
                  <c:v>38897</c:v>
                </c:pt>
                <c:pt idx="1641">
                  <c:v>38898</c:v>
                </c:pt>
                <c:pt idx="1642">
                  <c:v>38899</c:v>
                </c:pt>
                <c:pt idx="1643">
                  <c:v>38900</c:v>
                </c:pt>
                <c:pt idx="1644">
                  <c:v>38901</c:v>
                </c:pt>
                <c:pt idx="1645">
                  <c:v>38902</c:v>
                </c:pt>
                <c:pt idx="1646">
                  <c:v>38903</c:v>
                </c:pt>
                <c:pt idx="1647">
                  <c:v>38904</c:v>
                </c:pt>
                <c:pt idx="1648">
                  <c:v>38905</c:v>
                </c:pt>
                <c:pt idx="1649">
                  <c:v>38906</c:v>
                </c:pt>
                <c:pt idx="1650">
                  <c:v>38907</c:v>
                </c:pt>
                <c:pt idx="1651">
                  <c:v>38908</c:v>
                </c:pt>
                <c:pt idx="1652">
                  <c:v>38909</c:v>
                </c:pt>
                <c:pt idx="1653">
                  <c:v>38910</c:v>
                </c:pt>
                <c:pt idx="1654">
                  <c:v>38911</c:v>
                </c:pt>
                <c:pt idx="1655">
                  <c:v>38912</c:v>
                </c:pt>
                <c:pt idx="1656">
                  <c:v>38913</c:v>
                </c:pt>
                <c:pt idx="1657">
                  <c:v>38914</c:v>
                </c:pt>
                <c:pt idx="1658">
                  <c:v>38915</c:v>
                </c:pt>
                <c:pt idx="1659">
                  <c:v>38916</c:v>
                </c:pt>
                <c:pt idx="1660">
                  <c:v>38917</c:v>
                </c:pt>
                <c:pt idx="1661">
                  <c:v>38918</c:v>
                </c:pt>
                <c:pt idx="1662">
                  <c:v>38919</c:v>
                </c:pt>
                <c:pt idx="1663">
                  <c:v>38920</c:v>
                </c:pt>
                <c:pt idx="1664">
                  <c:v>38921</c:v>
                </c:pt>
                <c:pt idx="1665">
                  <c:v>38922</c:v>
                </c:pt>
                <c:pt idx="1666">
                  <c:v>38923</c:v>
                </c:pt>
                <c:pt idx="1667">
                  <c:v>38924</c:v>
                </c:pt>
                <c:pt idx="1668">
                  <c:v>38925</c:v>
                </c:pt>
                <c:pt idx="1669">
                  <c:v>38926</c:v>
                </c:pt>
                <c:pt idx="1670">
                  <c:v>38927</c:v>
                </c:pt>
                <c:pt idx="1671">
                  <c:v>38928</c:v>
                </c:pt>
                <c:pt idx="1672">
                  <c:v>38929</c:v>
                </c:pt>
                <c:pt idx="1673">
                  <c:v>38930</c:v>
                </c:pt>
                <c:pt idx="1674">
                  <c:v>38931</c:v>
                </c:pt>
                <c:pt idx="1675">
                  <c:v>38932</c:v>
                </c:pt>
                <c:pt idx="1676">
                  <c:v>38933</c:v>
                </c:pt>
                <c:pt idx="1677">
                  <c:v>38934</c:v>
                </c:pt>
                <c:pt idx="1678">
                  <c:v>38935</c:v>
                </c:pt>
                <c:pt idx="1679">
                  <c:v>38936</c:v>
                </c:pt>
                <c:pt idx="1680">
                  <c:v>38937</c:v>
                </c:pt>
                <c:pt idx="1681">
                  <c:v>38938</c:v>
                </c:pt>
                <c:pt idx="1682">
                  <c:v>38939</c:v>
                </c:pt>
                <c:pt idx="1683">
                  <c:v>38940</c:v>
                </c:pt>
                <c:pt idx="1684">
                  <c:v>38941</c:v>
                </c:pt>
                <c:pt idx="1685">
                  <c:v>38942</c:v>
                </c:pt>
                <c:pt idx="1686">
                  <c:v>38943</c:v>
                </c:pt>
                <c:pt idx="1687">
                  <c:v>38944</c:v>
                </c:pt>
                <c:pt idx="1688">
                  <c:v>38945</c:v>
                </c:pt>
                <c:pt idx="1689">
                  <c:v>38946</c:v>
                </c:pt>
                <c:pt idx="1690">
                  <c:v>38947</c:v>
                </c:pt>
                <c:pt idx="1691">
                  <c:v>38948</c:v>
                </c:pt>
                <c:pt idx="1692">
                  <c:v>38949</c:v>
                </c:pt>
                <c:pt idx="1693">
                  <c:v>38950</c:v>
                </c:pt>
                <c:pt idx="1694">
                  <c:v>38951</c:v>
                </c:pt>
                <c:pt idx="1695">
                  <c:v>38952</c:v>
                </c:pt>
                <c:pt idx="1696">
                  <c:v>38953</c:v>
                </c:pt>
                <c:pt idx="1697">
                  <c:v>38954</c:v>
                </c:pt>
                <c:pt idx="1698">
                  <c:v>38955</c:v>
                </c:pt>
                <c:pt idx="1699">
                  <c:v>38956</c:v>
                </c:pt>
                <c:pt idx="1700">
                  <c:v>38957</c:v>
                </c:pt>
                <c:pt idx="1701">
                  <c:v>38958</c:v>
                </c:pt>
                <c:pt idx="1702">
                  <c:v>38959</c:v>
                </c:pt>
                <c:pt idx="1703">
                  <c:v>38960</c:v>
                </c:pt>
                <c:pt idx="1704">
                  <c:v>38961</c:v>
                </c:pt>
                <c:pt idx="1705">
                  <c:v>38962</c:v>
                </c:pt>
                <c:pt idx="1706">
                  <c:v>38963</c:v>
                </c:pt>
                <c:pt idx="1707">
                  <c:v>38964</c:v>
                </c:pt>
                <c:pt idx="1708">
                  <c:v>38965</c:v>
                </c:pt>
                <c:pt idx="1709">
                  <c:v>38966</c:v>
                </c:pt>
                <c:pt idx="1710">
                  <c:v>38967</c:v>
                </c:pt>
                <c:pt idx="1711">
                  <c:v>38968</c:v>
                </c:pt>
                <c:pt idx="1712">
                  <c:v>38969</c:v>
                </c:pt>
                <c:pt idx="1713">
                  <c:v>38970</c:v>
                </c:pt>
                <c:pt idx="1714">
                  <c:v>38971</c:v>
                </c:pt>
                <c:pt idx="1715">
                  <c:v>38972</c:v>
                </c:pt>
                <c:pt idx="1716">
                  <c:v>38973</c:v>
                </c:pt>
                <c:pt idx="1717">
                  <c:v>38974</c:v>
                </c:pt>
                <c:pt idx="1718">
                  <c:v>38975</c:v>
                </c:pt>
                <c:pt idx="1719">
                  <c:v>38976</c:v>
                </c:pt>
                <c:pt idx="1720">
                  <c:v>38977</c:v>
                </c:pt>
                <c:pt idx="1721">
                  <c:v>38978</c:v>
                </c:pt>
                <c:pt idx="1722">
                  <c:v>38979</c:v>
                </c:pt>
                <c:pt idx="1723">
                  <c:v>38980</c:v>
                </c:pt>
                <c:pt idx="1724">
                  <c:v>38981</c:v>
                </c:pt>
                <c:pt idx="1725">
                  <c:v>38982</c:v>
                </c:pt>
                <c:pt idx="1726">
                  <c:v>38983</c:v>
                </c:pt>
                <c:pt idx="1727">
                  <c:v>38984</c:v>
                </c:pt>
                <c:pt idx="1728">
                  <c:v>38985</c:v>
                </c:pt>
                <c:pt idx="1729">
                  <c:v>38986</c:v>
                </c:pt>
                <c:pt idx="1730">
                  <c:v>38987</c:v>
                </c:pt>
                <c:pt idx="1731">
                  <c:v>38988</c:v>
                </c:pt>
                <c:pt idx="1732">
                  <c:v>38989</c:v>
                </c:pt>
                <c:pt idx="1733">
                  <c:v>38990</c:v>
                </c:pt>
                <c:pt idx="1734">
                  <c:v>38991</c:v>
                </c:pt>
                <c:pt idx="1735">
                  <c:v>38992</c:v>
                </c:pt>
                <c:pt idx="1736">
                  <c:v>38993</c:v>
                </c:pt>
                <c:pt idx="1737">
                  <c:v>38994</c:v>
                </c:pt>
                <c:pt idx="1738">
                  <c:v>38995</c:v>
                </c:pt>
                <c:pt idx="1739">
                  <c:v>38996</c:v>
                </c:pt>
                <c:pt idx="1740">
                  <c:v>38997</c:v>
                </c:pt>
                <c:pt idx="1741">
                  <c:v>38998</c:v>
                </c:pt>
                <c:pt idx="1742">
                  <c:v>38999</c:v>
                </c:pt>
                <c:pt idx="1743">
                  <c:v>39000</c:v>
                </c:pt>
                <c:pt idx="1744">
                  <c:v>39001</c:v>
                </c:pt>
                <c:pt idx="1745">
                  <c:v>39002</c:v>
                </c:pt>
                <c:pt idx="1746">
                  <c:v>39003</c:v>
                </c:pt>
                <c:pt idx="1747">
                  <c:v>39004</c:v>
                </c:pt>
                <c:pt idx="1748">
                  <c:v>39005</c:v>
                </c:pt>
                <c:pt idx="1749">
                  <c:v>39006</c:v>
                </c:pt>
                <c:pt idx="1750">
                  <c:v>39007</c:v>
                </c:pt>
                <c:pt idx="1751">
                  <c:v>39008</c:v>
                </c:pt>
                <c:pt idx="1752">
                  <c:v>39009</c:v>
                </c:pt>
                <c:pt idx="1753">
                  <c:v>39010</c:v>
                </c:pt>
                <c:pt idx="1754">
                  <c:v>39011</c:v>
                </c:pt>
                <c:pt idx="1755">
                  <c:v>39012</c:v>
                </c:pt>
                <c:pt idx="1756">
                  <c:v>39013</c:v>
                </c:pt>
                <c:pt idx="1757">
                  <c:v>39014</c:v>
                </c:pt>
                <c:pt idx="1758">
                  <c:v>39015</c:v>
                </c:pt>
                <c:pt idx="1759">
                  <c:v>39016</c:v>
                </c:pt>
                <c:pt idx="1760">
                  <c:v>39017</c:v>
                </c:pt>
                <c:pt idx="1761">
                  <c:v>39018</c:v>
                </c:pt>
                <c:pt idx="1762">
                  <c:v>39019</c:v>
                </c:pt>
                <c:pt idx="1763">
                  <c:v>39020</c:v>
                </c:pt>
                <c:pt idx="1764">
                  <c:v>39021</c:v>
                </c:pt>
                <c:pt idx="1765">
                  <c:v>39022</c:v>
                </c:pt>
                <c:pt idx="1766">
                  <c:v>39023</c:v>
                </c:pt>
                <c:pt idx="1767">
                  <c:v>39024</c:v>
                </c:pt>
                <c:pt idx="1768">
                  <c:v>39025</c:v>
                </c:pt>
                <c:pt idx="1769">
                  <c:v>39026</c:v>
                </c:pt>
                <c:pt idx="1770">
                  <c:v>39027</c:v>
                </c:pt>
                <c:pt idx="1771">
                  <c:v>39028</c:v>
                </c:pt>
                <c:pt idx="1772">
                  <c:v>39029</c:v>
                </c:pt>
                <c:pt idx="1773">
                  <c:v>39030</c:v>
                </c:pt>
                <c:pt idx="1774">
                  <c:v>39031</c:v>
                </c:pt>
                <c:pt idx="1775">
                  <c:v>39032</c:v>
                </c:pt>
                <c:pt idx="1776">
                  <c:v>39033</c:v>
                </c:pt>
                <c:pt idx="1777">
                  <c:v>39034</c:v>
                </c:pt>
                <c:pt idx="1778">
                  <c:v>39035</c:v>
                </c:pt>
                <c:pt idx="1779">
                  <c:v>39036</c:v>
                </c:pt>
                <c:pt idx="1780">
                  <c:v>39037</c:v>
                </c:pt>
                <c:pt idx="1781">
                  <c:v>39038</c:v>
                </c:pt>
                <c:pt idx="1782">
                  <c:v>39039</c:v>
                </c:pt>
                <c:pt idx="1783">
                  <c:v>39040</c:v>
                </c:pt>
                <c:pt idx="1784">
                  <c:v>39041</c:v>
                </c:pt>
                <c:pt idx="1785">
                  <c:v>39042</c:v>
                </c:pt>
                <c:pt idx="1786">
                  <c:v>39043</c:v>
                </c:pt>
                <c:pt idx="1787">
                  <c:v>39044</c:v>
                </c:pt>
                <c:pt idx="1788">
                  <c:v>39045</c:v>
                </c:pt>
                <c:pt idx="1789">
                  <c:v>39046</c:v>
                </c:pt>
                <c:pt idx="1790">
                  <c:v>39047</c:v>
                </c:pt>
                <c:pt idx="1791">
                  <c:v>39048</c:v>
                </c:pt>
                <c:pt idx="1792">
                  <c:v>39049</c:v>
                </c:pt>
                <c:pt idx="1793">
                  <c:v>39050</c:v>
                </c:pt>
                <c:pt idx="1794">
                  <c:v>39051</c:v>
                </c:pt>
                <c:pt idx="1795">
                  <c:v>39052</c:v>
                </c:pt>
                <c:pt idx="1796">
                  <c:v>39053</c:v>
                </c:pt>
                <c:pt idx="1797">
                  <c:v>39054</c:v>
                </c:pt>
                <c:pt idx="1798">
                  <c:v>39055</c:v>
                </c:pt>
                <c:pt idx="1799">
                  <c:v>39056</c:v>
                </c:pt>
                <c:pt idx="1800">
                  <c:v>39057</c:v>
                </c:pt>
                <c:pt idx="1801">
                  <c:v>39058</c:v>
                </c:pt>
                <c:pt idx="1802">
                  <c:v>39059</c:v>
                </c:pt>
                <c:pt idx="1803">
                  <c:v>39060</c:v>
                </c:pt>
                <c:pt idx="1804">
                  <c:v>39061</c:v>
                </c:pt>
                <c:pt idx="1805">
                  <c:v>39062</c:v>
                </c:pt>
                <c:pt idx="1806">
                  <c:v>39063</c:v>
                </c:pt>
                <c:pt idx="1807">
                  <c:v>39064</c:v>
                </c:pt>
                <c:pt idx="1808">
                  <c:v>39065</c:v>
                </c:pt>
                <c:pt idx="1809">
                  <c:v>39066</c:v>
                </c:pt>
                <c:pt idx="1810">
                  <c:v>39067</c:v>
                </c:pt>
                <c:pt idx="1811">
                  <c:v>39068</c:v>
                </c:pt>
                <c:pt idx="1812">
                  <c:v>39069</c:v>
                </c:pt>
                <c:pt idx="1813">
                  <c:v>39070</c:v>
                </c:pt>
                <c:pt idx="1814">
                  <c:v>39071</c:v>
                </c:pt>
                <c:pt idx="1815">
                  <c:v>39072</c:v>
                </c:pt>
                <c:pt idx="1816">
                  <c:v>39073</c:v>
                </c:pt>
                <c:pt idx="1817">
                  <c:v>39074</c:v>
                </c:pt>
                <c:pt idx="1818">
                  <c:v>39075</c:v>
                </c:pt>
                <c:pt idx="1819">
                  <c:v>39076</c:v>
                </c:pt>
                <c:pt idx="1820">
                  <c:v>39077</c:v>
                </c:pt>
                <c:pt idx="1821">
                  <c:v>39078</c:v>
                </c:pt>
                <c:pt idx="1822">
                  <c:v>39079</c:v>
                </c:pt>
                <c:pt idx="1823">
                  <c:v>39080</c:v>
                </c:pt>
                <c:pt idx="1824">
                  <c:v>39081</c:v>
                </c:pt>
                <c:pt idx="1825">
                  <c:v>39082</c:v>
                </c:pt>
                <c:pt idx="1826">
                  <c:v>39083</c:v>
                </c:pt>
                <c:pt idx="1827">
                  <c:v>39084</c:v>
                </c:pt>
                <c:pt idx="1828">
                  <c:v>39085</c:v>
                </c:pt>
                <c:pt idx="1829">
                  <c:v>39086</c:v>
                </c:pt>
                <c:pt idx="1830">
                  <c:v>39087</c:v>
                </c:pt>
                <c:pt idx="1831">
                  <c:v>39088</c:v>
                </c:pt>
                <c:pt idx="1832">
                  <c:v>39089</c:v>
                </c:pt>
                <c:pt idx="1833">
                  <c:v>39090</c:v>
                </c:pt>
                <c:pt idx="1834">
                  <c:v>39091</c:v>
                </c:pt>
                <c:pt idx="1835">
                  <c:v>39092</c:v>
                </c:pt>
                <c:pt idx="1836">
                  <c:v>39093</c:v>
                </c:pt>
                <c:pt idx="1837">
                  <c:v>39094</c:v>
                </c:pt>
                <c:pt idx="1838">
                  <c:v>39095</c:v>
                </c:pt>
                <c:pt idx="1839">
                  <c:v>39096</c:v>
                </c:pt>
                <c:pt idx="1840">
                  <c:v>39097</c:v>
                </c:pt>
                <c:pt idx="1841">
                  <c:v>39098</c:v>
                </c:pt>
                <c:pt idx="1842">
                  <c:v>39099</c:v>
                </c:pt>
                <c:pt idx="1843">
                  <c:v>39100</c:v>
                </c:pt>
                <c:pt idx="1844">
                  <c:v>39101</c:v>
                </c:pt>
                <c:pt idx="1845">
                  <c:v>39102</c:v>
                </c:pt>
                <c:pt idx="1846">
                  <c:v>39103</c:v>
                </c:pt>
                <c:pt idx="1847">
                  <c:v>39104</c:v>
                </c:pt>
                <c:pt idx="1848">
                  <c:v>39105</c:v>
                </c:pt>
                <c:pt idx="1849">
                  <c:v>39106</c:v>
                </c:pt>
                <c:pt idx="1850">
                  <c:v>39107</c:v>
                </c:pt>
                <c:pt idx="1851">
                  <c:v>39108</c:v>
                </c:pt>
                <c:pt idx="1852">
                  <c:v>39109</c:v>
                </c:pt>
                <c:pt idx="1853">
                  <c:v>39110</c:v>
                </c:pt>
                <c:pt idx="1854">
                  <c:v>39111</c:v>
                </c:pt>
                <c:pt idx="1855">
                  <c:v>39112</c:v>
                </c:pt>
                <c:pt idx="1856">
                  <c:v>39113</c:v>
                </c:pt>
                <c:pt idx="1857">
                  <c:v>39114</c:v>
                </c:pt>
                <c:pt idx="1858">
                  <c:v>39115</c:v>
                </c:pt>
                <c:pt idx="1859">
                  <c:v>39116</c:v>
                </c:pt>
                <c:pt idx="1860">
                  <c:v>39117</c:v>
                </c:pt>
                <c:pt idx="1861">
                  <c:v>39118</c:v>
                </c:pt>
                <c:pt idx="1862">
                  <c:v>39119</c:v>
                </c:pt>
                <c:pt idx="1863">
                  <c:v>39120</c:v>
                </c:pt>
                <c:pt idx="1864">
                  <c:v>39121</c:v>
                </c:pt>
                <c:pt idx="1865">
                  <c:v>39122</c:v>
                </c:pt>
                <c:pt idx="1866">
                  <c:v>39123</c:v>
                </c:pt>
                <c:pt idx="1867">
                  <c:v>39124</c:v>
                </c:pt>
                <c:pt idx="1868">
                  <c:v>39125</c:v>
                </c:pt>
                <c:pt idx="1869">
                  <c:v>39126</c:v>
                </c:pt>
                <c:pt idx="1870">
                  <c:v>39127</c:v>
                </c:pt>
                <c:pt idx="1871">
                  <c:v>39128</c:v>
                </c:pt>
                <c:pt idx="1872">
                  <c:v>39129</c:v>
                </c:pt>
                <c:pt idx="1873">
                  <c:v>39130</c:v>
                </c:pt>
                <c:pt idx="1874">
                  <c:v>39131</c:v>
                </c:pt>
                <c:pt idx="1875">
                  <c:v>39132</c:v>
                </c:pt>
                <c:pt idx="1876">
                  <c:v>39133</c:v>
                </c:pt>
                <c:pt idx="1877">
                  <c:v>39134</c:v>
                </c:pt>
                <c:pt idx="1878">
                  <c:v>39135</c:v>
                </c:pt>
                <c:pt idx="1879">
                  <c:v>39136</c:v>
                </c:pt>
                <c:pt idx="1880">
                  <c:v>39137</c:v>
                </c:pt>
                <c:pt idx="1881">
                  <c:v>39138</c:v>
                </c:pt>
                <c:pt idx="1882">
                  <c:v>39139</c:v>
                </c:pt>
                <c:pt idx="1883">
                  <c:v>39140</c:v>
                </c:pt>
                <c:pt idx="1884">
                  <c:v>39141</c:v>
                </c:pt>
                <c:pt idx="1885">
                  <c:v>39142</c:v>
                </c:pt>
                <c:pt idx="1886">
                  <c:v>39143</c:v>
                </c:pt>
                <c:pt idx="1887">
                  <c:v>39144</c:v>
                </c:pt>
                <c:pt idx="1888">
                  <c:v>39145</c:v>
                </c:pt>
                <c:pt idx="1889">
                  <c:v>39146</c:v>
                </c:pt>
                <c:pt idx="1890">
                  <c:v>39147</c:v>
                </c:pt>
                <c:pt idx="1891">
                  <c:v>39148</c:v>
                </c:pt>
                <c:pt idx="1892">
                  <c:v>39149</c:v>
                </c:pt>
                <c:pt idx="1893">
                  <c:v>39150</c:v>
                </c:pt>
                <c:pt idx="1894">
                  <c:v>39151</c:v>
                </c:pt>
                <c:pt idx="1895">
                  <c:v>39152</c:v>
                </c:pt>
                <c:pt idx="1896">
                  <c:v>39153</c:v>
                </c:pt>
                <c:pt idx="1897">
                  <c:v>39154</c:v>
                </c:pt>
                <c:pt idx="1898">
                  <c:v>39155</c:v>
                </c:pt>
                <c:pt idx="1899">
                  <c:v>39156</c:v>
                </c:pt>
                <c:pt idx="1900">
                  <c:v>39157</c:v>
                </c:pt>
                <c:pt idx="1901">
                  <c:v>39158</c:v>
                </c:pt>
                <c:pt idx="1902">
                  <c:v>39159</c:v>
                </c:pt>
                <c:pt idx="1903">
                  <c:v>39160</c:v>
                </c:pt>
                <c:pt idx="1904">
                  <c:v>39161</c:v>
                </c:pt>
                <c:pt idx="1905">
                  <c:v>39162</c:v>
                </c:pt>
                <c:pt idx="1906">
                  <c:v>39163</c:v>
                </c:pt>
                <c:pt idx="1907">
                  <c:v>39164</c:v>
                </c:pt>
                <c:pt idx="1908">
                  <c:v>39165</c:v>
                </c:pt>
                <c:pt idx="1909">
                  <c:v>39166</c:v>
                </c:pt>
                <c:pt idx="1910">
                  <c:v>39167</c:v>
                </c:pt>
                <c:pt idx="1911">
                  <c:v>39168</c:v>
                </c:pt>
                <c:pt idx="1912">
                  <c:v>39169</c:v>
                </c:pt>
                <c:pt idx="1913">
                  <c:v>39170</c:v>
                </c:pt>
                <c:pt idx="1914">
                  <c:v>39171</c:v>
                </c:pt>
                <c:pt idx="1915">
                  <c:v>39172</c:v>
                </c:pt>
                <c:pt idx="1916">
                  <c:v>39173</c:v>
                </c:pt>
                <c:pt idx="1917">
                  <c:v>39174</c:v>
                </c:pt>
                <c:pt idx="1918">
                  <c:v>39175</c:v>
                </c:pt>
                <c:pt idx="1919">
                  <c:v>39176</c:v>
                </c:pt>
                <c:pt idx="1920">
                  <c:v>39177</c:v>
                </c:pt>
                <c:pt idx="1921">
                  <c:v>39178</c:v>
                </c:pt>
                <c:pt idx="1922">
                  <c:v>39179</c:v>
                </c:pt>
                <c:pt idx="1923">
                  <c:v>39180</c:v>
                </c:pt>
                <c:pt idx="1924">
                  <c:v>39181</c:v>
                </c:pt>
                <c:pt idx="1925">
                  <c:v>39182</c:v>
                </c:pt>
                <c:pt idx="1926">
                  <c:v>39183</c:v>
                </c:pt>
                <c:pt idx="1927">
                  <c:v>39184</c:v>
                </c:pt>
                <c:pt idx="1928">
                  <c:v>39185</c:v>
                </c:pt>
                <c:pt idx="1929">
                  <c:v>39186</c:v>
                </c:pt>
                <c:pt idx="1930">
                  <c:v>39187</c:v>
                </c:pt>
                <c:pt idx="1931">
                  <c:v>39188</c:v>
                </c:pt>
                <c:pt idx="1932">
                  <c:v>39189</c:v>
                </c:pt>
                <c:pt idx="1933">
                  <c:v>39190</c:v>
                </c:pt>
                <c:pt idx="1934">
                  <c:v>39191</c:v>
                </c:pt>
                <c:pt idx="1935">
                  <c:v>39192</c:v>
                </c:pt>
                <c:pt idx="1936">
                  <c:v>39193</c:v>
                </c:pt>
                <c:pt idx="1937">
                  <c:v>39194</c:v>
                </c:pt>
                <c:pt idx="1938">
                  <c:v>39195</c:v>
                </c:pt>
                <c:pt idx="1939">
                  <c:v>39196</c:v>
                </c:pt>
                <c:pt idx="1940">
                  <c:v>39197</c:v>
                </c:pt>
                <c:pt idx="1941">
                  <c:v>39198</c:v>
                </c:pt>
                <c:pt idx="1942">
                  <c:v>39199</c:v>
                </c:pt>
                <c:pt idx="1943">
                  <c:v>39200</c:v>
                </c:pt>
                <c:pt idx="1944">
                  <c:v>39201</c:v>
                </c:pt>
                <c:pt idx="1945">
                  <c:v>39202</c:v>
                </c:pt>
                <c:pt idx="1946">
                  <c:v>39203</c:v>
                </c:pt>
                <c:pt idx="1947">
                  <c:v>39204</c:v>
                </c:pt>
                <c:pt idx="1948">
                  <c:v>39205</c:v>
                </c:pt>
                <c:pt idx="1949">
                  <c:v>39206</c:v>
                </c:pt>
                <c:pt idx="1950">
                  <c:v>39207</c:v>
                </c:pt>
                <c:pt idx="1951">
                  <c:v>39208</c:v>
                </c:pt>
                <c:pt idx="1952">
                  <c:v>39209</c:v>
                </c:pt>
                <c:pt idx="1953">
                  <c:v>39210</c:v>
                </c:pt>
                <c:pt idx="1954">
                  <c:v>39211</c:v>
                </c:pt>
                <c:pt idx="1955">
                  <c:v>39212</c:v>
                </c:pt>
                <c:pt idx="1956">
                  <c:v>39213</c:v>
                </c:pt>
                <c:pt idx="1957">
                  <c:v>39214</c:v>
                </c:pt>
                <c:pt idx="1958">
                  <c:v>39215</c:v>
                </c:pt>
                <c:pt idx="1959">
                  <c:v>39216</c:v>
                </c:pt>
                <c:pt idx="1960">
                  <c:v>39217</c:v>
                </c:pt>
                <c:pt idx="1961">
                  <c:v>39218</c:v>
                </c:pt>
                <c:pt idx="1962">
                  <c:v>39219</c:v>
                </c:pt>
                <c:pt idx="1963">
                  <c:v>39220</c:v>
                </c:pt>
                <c:pt idx="1964">
                  <c:v>39221</c:v>
                </c:pt>
                <c:pt idx="1965">
                  <c:v>39222</c:v>
                </c:pt>
                <c:pt idx="1966">
                  <c:v>39223</c:v>
                </c:pt>
                <c:pt idx="1967">
                  <c:v>39224</c:v>
                </c:pt>
                <c:pt idx="1968">
                  <c:v>39225</c:v>
                </c:pt>
                <c:pt idx="1969">
                  <c:v>39226</c:v>
                </c:pt>
                <c:pt idx="1970">
                  <c:v>39227</c:v>
                </c:pt>
                <c:pt idx="1971">
                  <c:v>39228</c:v>
                </c:pt>
                <c:pt idx="1972">
                  <c:v>39229</c:v>
                </c:pt>
                <c:pt idx="1973">
                  <c:v>39230</c:v>
                </c:pt>
                <c:pt idx="1974">
                  <c:v>39231</c:v>
                </c:pt>
                <c:pt idx="1975">
                  <c:v>39232</c:v>
                </c:pt>
                <c:pt idx="1976">
                  <c:v>39233</c:v>
                </c:pt>
                <c:pt idx="1977">
                  <c:v>39234</c:v>
                </c:pt>
                <c:pt idx="1978">
                  <c:v>39235</c:v>
                </c:pt>
                <c:pt idx="1979">
                  <c:v>39236</c:v>
                </c:pt>
                <c:pt idx="1980">
                  <c:v>39237</c:v>
                </c:pt>
                <c:pt idx="1981">
                  <c:v>39238</c:v>
                </c:pt>
                <c:pt idx="1982">
                  <c:v>39239</c:v>
                </c:pt>
                <c:pt idx="1983">
                  <c:v>39240</c:v>
                </c:pt>
                <c:pt idx="1984">
                  <c:v>39241</c:v>
                </c:pt>
                <c:pt idx="1985">
                  <c:v>39242</c:v>
                </c:pt>
                <c:pt idx="1986">
                  <c:v>39243</c:v>
                </c:pt>
                <c:pt idx="1987">
                  <c:v>39244</c:v>
                </c:pt>
                <c:pt idx="1988">
                  <c:v>39245</c:v>
                </c:pt>
                <c:pt idx="1989">
                  <c:v>39246</c:v>
                </c:pt>
                <c:pt idx="1990">
                  <c:v>39247</c:v>
                </c:pt>
                <c:pt idx="1991">
                  <c:v>39248</c:v>
                </c:pt>
                <c:pt idx="1992">
                  <c:v>39249</c:v>
                </c:pt>
                <c:pt idx="1993">
                  <c:v>39250</c:v>
                </c:pt>
                <c:pt idx="1994">
                  <c:v>39251</c:v>
                </c:pt>
                <c:pt idx="1995">
                  <c:v>39252</c:v>
                </c:pt>
                <c:pt idx="1996">
                  <c:v>39253</c:v>
                </c:pt>
                <c:pt idx="1997">
                  <c:v>39254</c:v>
                </c:pt>
                <c:pt idx="1998">
                  <c:v>39255</c:v>
                </c:pt>
                <c:pt idx="1999">
                  <c:v>39256</c:v>
                </c:pt>
                <c:pt idx="2000">
                  <c:v>39257</c:v>
                </c:pt>
                <c:pt idx="2001">
                  <c:v>39258</c:v>
                </c:pt>
                <c:pt idx="2002">
                  <c:v>39259</c:v>
                </c:pt>
                <c:pt idx="2003">
                  <c:v>39260</c:v>
                </c:pt>
                <c:pt idx="2004">
                  <c:v>39261</c:v>
                </c:pt>
                <c:pt idx="2005">
                  <c:v>39262</c:v>
                </c:pt>
                <c:pt idx="2006">
                  <c:v>39263</c:v>
                </c:pt>
                <c:pt idx="2007">
                  <c:v>39264</c:v>
                </c:pt>
                <c:pt idx="2008">
                  <c:v>39265</c:v>
                </c:pt>
                <c:pt idx="2009">
                  <c:v>39266</c:v>
                </c:pt>
                <c:pt idx="2010">
                  <c:v>39267</c:v>
                </c:pt>
                <c:pt idx="2011">
                  <c:v>39268</c:v>
                </c:pt>
                <c:pt idx="2012">
                  <c:v>39269</c:v>
                </c:pt>
                <c:pt idx="2013">
                  <c:v>39270</c:v>
                </c:pt>
                <c:pt idx="2014">
                  <c:v>39271</c:v>
                </c:pt>
                <c:pt idx="2015">
                  <c:v>39272</c:v>
                </c:pt>
                <c:pt idx="2016">
                  <c:v>39273</c:v>
                </c:pt>
                <c:pt idx="2017">
                  <c:v>39274</c:v>
                </c:pt>
                <c:pt idx="2018">
                  <c:v>39275</c:v>
                </c:pt>
                <c:pt idx="2019">
                  <c:v>39276</c:v>
                </c:pt>
                <c:pt idx="2020">
                  <c:v>39277</c:v>
                </c:pt>
                <c:pt idx="2021">
                  <c:v>39278</c:v>
                </c:pt>
                <c:pt idx="2022">
                  <c:v>39279</c:v>
                </c:pt>
                <c:pt idx="2023">
                  <c:v>39280</c:v>
                </c:pt>
                <c:pt idx="2024">
                  <c:v>39281</c:v>
                </c:pt>
                <c:pt idx="2025">
                  <c:v>39282</c:v>
                </c:pt>
                <c:pt idx="2026">
                  <c:v>39283</c:v>
                </c:pt>
                <c:pt idx="2027">
                  <c:v>39284</c:v>
                </c:pt>
                <c:pt idx="2028">
                  <c:v>39285</c:v>
                </c:pt>
                <c:pt idx="2029">
                  <c:v>39286</c:v>
                </c:pt>
                <c:pt idx="2030">
                  <c:v>39287</c:v>
                </c:pt>
                <c:pt idx="2031">
                  <c:v>39288</c:v>
                </c:pt>
                <c:pt idx="2032">
                  <c:v>39289</c:v>
                </c:pt>
                <c:pt idx="2033">
                  <c:v>39290</c:v>
                </c:pt>
                <c:pt idx="2034">
                  <c:v>39291</c:v>
                </c:pt>
                <c:pt idx="2035">
                  <c:v>39292</c:v>
                </c:pt>
                <c:pt idx="2036">
                  <c:v>39293</c:v>
                </c:pt>
                <c:pt idx="2037">
                  <c:v>39294</c:v>
                </c:pt>
                <c:pt idx="2038">
                  <c:v>39295</c:v>
                </c:pt>
                <c:pt idx="2039">
                  <c:v>39296</c:v>
                </c:pt>
                <c:pt idx="2040">
                  <c:v>39297</c:v>
                </c:pt>
                <c:pt idx="2041">
                  <c:v>39298</c:v>
                </c:pt>
                <c:pt idx="2042">
                  <c:v>39299</c:v>
                </c:pt>
                <c:pt idx="2043">
                  <c:v>39300</c:v>
                </c:pt>
                <c:pt idx="2044">
                  <c:v>39301</c:v>
                </c:pt>
                <c:pt idx="2045">
                  <c:v>39302</c:v>
                </c:pt>
                <c:pt idx="2046">
                  <c:v>39303</c:v>
                </c:pt>
                <c:pt idx="2047">
                  <c:v>39304</c:v>
                </c:pt>
                <c:pt idx="2048">
                  <c:v>39305</c:v>
                </c:pt>
                <c:pt idx="2049">
                  <c:v>39306</c:v>
                </c:pt>
                <c:pt idx="2050">
                  <c:v>39307</c:v>
                </c:pt>
                <c:pt idx="2051">
                  <c:v>39308</c:v>
                </c:pt>
                <c:pt idx="2052">
                  <c:v>39309</c:v>
                </c:pt>
                <c:pt idx="2053">
                  <c:v>39310</c:v>
                </c:pt>
                <c:pt idx="2054">
                  <c:v>39311</c:v>
                </c:pt>
                <c:pt idx="2055">
                  <c:v>39312</c:v>
                </c:pt>
                <c:pt idx="2056">
                  <c:v>39313</c:v>
                </c:pt>
                <c:pt idx="2057">
                  <c:v>39314</c:v>
                </c:pt>
                <c:pt idx="2058">
                  <c:v>39315</c:v>
                </c:pt>
                <c:pt idx="2059">
                  <c:v>39316</c:v>
                </c:pt>
                <c:pt idx="2060">
                  <c:v>39317</c:v>
                </c:pt>
                <c:pt idx="2061">
                  <c:v>39318</c:v>
                </c:pt>
                <c:pt idx="2062">
                  <c:v>39319</c:v>
                </c:pt>
                <c:pt idx="2063">
                  <c:v>39320</c:v>
                </c:pt>
                <c:pt idx="2064">
                  <c:v>39321</c:v>
                </c:pt>
                <c:pt idx="2065">
                  <c:v>39322</c:v>
                </c:pt>
                <c:pt idx="2066">
                  <c:v>39323</c:v>
                </c:pt>
                <c:pt idx="2067">
                  <c:v>39324</c:v>
                </c:pt>
                <c:pt idx="2068">
                  <c:v>39325</c:v>
                </c:pt>
                <c:pt idx="2069">
                  <c:v>39326</c:v>
                </c:pt>
                <c:pt idx="2070">
                  <c:v>39327</c:v>
                </c:pt>
                <c:pt idx="2071">
                  <c:v>39328</c:v>
                </c:pt>
                <c:pt idx="2072">
                  <c:v>39329</c:v>
                </c:pt>
                <c:pt idx="2073">
                  <c:v>39330</c:v>
                </c:pt>
                <c:pt idx="2074">
                  <c:v>39331</c:v>
                </c:pt>
                <c:pt idx="2075">
                  <c:v>39332</c:v>
                </c:pt>
                <c:pt idx="2076">
                  <c:v>39333</c:v>
                </c:pt>
                <c:pt idx="2077">
                  <c:v>39334</c:v>
                </c:pt>
                <c:pt idx="2078">
                  <c:v>39335</c:v>
                </c:pt>
                <c:pt idx="2079">
                  <c:v>39336</c:v>
                </c:pt>
                <c:pt idx="2080">
                  <c:v>39337</c:v>
                </c:pt>
                <c:pt idx="2081">
                  <c:v>39338</c:v>
                </c:pt>
                <c:pt idx="2082">
                  <c:v>39339</c:v>
                </c:pt>
                <c:pt idx="2083">
                  <c:v>39340</c:v>
                </c:pt>
                <c:pt idx="2084">
                  <c:v>39341</c:v>
                </c:pt>
                <c:pt idx="2085">
                  <c:v>39342</c:v>
                </c:pt>
                <c:pt idx="2086">
                  <c:v>39343</c:v>
                </c:pt>
                <c:pt idx="2087">
                  <c:v>39344</c:v>
                </c:pt>
                <c:pt idx="2088">
                  <c:v>39345</c:v>
                </c:pt>
                <c:pt idx="2089">
                  <c:v>39346</c:v>
                </c:pt>
                <c:pt idx="2090">
                  <c:v>39347</c:v>
                </c:pt>
                <c:pt idx="2091">
                  <c:v>39348</c:v>
                </c:pt>
                <c:pt idx="2092">
                  <c:v>39349</c:v>
                </c:pt>
                <c:pt idx="2093">
                  <c:v>39350</c:v>
                </c:pt>
                <c:pt idx="2094">
                  <c:v>39351</c:v>
                </c:pt>
                <c:pt idx="2095">
                  <c:v>39352</c:v>
                </c:pt>
                <c:pt idx="2096">
                  <c:v>39353</c:v>
                </c:pt>
                <c:pt idx="2097">
                  <c:v>39354</c:v>
                </c:pt>
                <c:pt idx="2098">
                  <c:v>39355</c:v>
                </c:pt>
                <c:pt idx="2099">
                  <c:v>39356</c:v>
                </c:pt>
                <c:pt idx="2100">
                  <c:v>39357</c:v>
                </c:pt>
                <c:pt idx="2101">
                  <c:v>39358</c:v>
                </c:pt>
                <c:pt idx="2102">
                  <c:v>39359</c:v>
                </c:pt>
                <c:pt idx="2103">
                  <c:v>39360</c:v>
                </c:pt>
                <c:pt idx="2104">
                  <c:v>39361</c:v>
                </c:pt>
                <c:pt idx="2105">
                  <c:v>39362</c:v>
                </c:pt>
                <c:pt idx="2106">
                  <c:v>39363</c:v>
                </c:pt>
                <c:pt idx="2107">
                  <c:v>39364</c:v>
                </c:pt>
                <c:pt idx="2108">
                  <c:v>39365</c:v>
                </c:pt>
                <c:pt idx="2109">
                  <c:v>39366</c:v>
                </c:pt>
                <c:pt idx="2110">
                  <c:v>39367</c:v>
                </c:pt>
                <c:pt idx="2111">
                  <c:v>39368</c:v>
                </c:pt>
                <c:pt idx="2112">
                  <c:v>39369</c:v>
                </c:pt>
                <c:pt idx="2113">
                  <c:v>39370</c:v>
                </c:pt>
                <c:pt idx="2114">
                  <c:v>39371</c:v>
                </c:pt>
                <c:pt idx="2115">
                  <c:v>39372</c:v>
                </c:pt>
                <c:pt idx="2116">
                  <c:v>39373</c:v>
                </c:pt>
                <c:pt idx="2117">
                  <c:v>39374</c:v>
                </c:pt>
                <c:pt idx="2118">
                  <c:v>39375</c:v>
                </c:pt>
                <c:pt idx="2119">
                  <c:v>39376</c:v>
                </c:pt>
                <c:pt idx="2120">
                  <c:v>39377</c:v>
                </c:pt>
                <c:pt idx="2121">
                  <c:v>39378</c:v>
                </c:pt>
                <c:pt idx="2122">
                  <c:v>39379</c:v>
                </c:pt>
                <c:pt idx="2123">
                  <c:v>39380</c:v>
                </c:pt>
                <c:pt idx="2124">
                  <c:v>39381</c:v>
                </c:pt>
                <c:pt idx="2125">
                  <c:v>39382</c:v>
                </c:pt>
                <c:pt idx="2126">
                  <c:v>39383</c:v>
                </c:pt>
                <c:pt idx="2127">
                  <c:v>39384</c:v>
                </c:pt>
                <c:pt idx="2128">
                  <c:v>39385</c:v>
                </c:pt>
                <c:pt idx="2129">
                  <c:v>39386</c:v>
                </c:pt>
                <c:pt idx="2130">
                  <c:v>39387</c:v>
                </c:pt>
                <c:pt idx="2131">
                  <c:v>39388</c:v>
                </c:pt>
                <c:pt idx="2132">
                  <c:v>39389</c:v>
                </c:pt>
                <c:pt idx="2133">
                  <c:v>39390</c:v>
                </c:pt>
                <c:pt idx="2134">
                  <c:v>39391</c:v>
                </c:pt>
                <c:pt idx="2135">
                  <c:v>39392</c:v>
                </c:pt>
                <c:pt idx="2136">
                  <c:v>39393</c:v>
                </c:pt>
                <c:pt idx="2137">
                  <c:v>39394</c:v>
                </c:pt>
                <c:pt idx="2138">
                  <c:v>39395</c:v>
                </c:pt>
                <c:pt idx="2139">
                  <c:v>39396</c:v>
                </c:pt>
                <c:pt idx="2140">
                  <c:v>39397</c:v>
                </c:pt>
                <c:pt idx="2141">
                  <c:v>39398</c:v>
                </c:pt>
                <c:pt idx="2142">
                  <c:v>39399</c:v>
                </c:pt>
                <c:pt idx="2143">
                  <c:v>39400</c:v>
                </c:pt>
                <c:pt idx="2144">
                  <c:v>39401</c:v>
                </c:pt>
                <c:pt idx="2145">
                  <c:v>39402</c:v>
                </c:pt>
                <c:pt idx="2146">
                  <c:v>39403</c:v>
                </c:pt>
                <c:pt idx="2147">
                  <c:v>39404</c:v>
                </c:pt>
                <c:pt idx="2148">
                  <c:v>39405</c:v>
                </c:pt>
                <c:pt idx="2149">
                  <c:v>39406</c:v>
                </c:pt>
                <c:pt idx="2150">
                  <c:v>39407</c:v>
                </c:pt>
                <c:pt idx="2151">
                  <c:v>39408</c:v>
                </c:pt>
                <c:pt idx="2152">
                  <c:v>39409</c:v>
                </c:pt>
                <c:pt idx="2153">
                  <c:v>39410</c:v>
                </c:pt>
                <c:pt idx="2154">
                  <c:v>39411</c:v>
                </c:pt>
                <c:pt idx="2155">
                  <c:v>39412</c:v>
                </c:pt>
                <c:pt idx="2156">
                  <c:v>39413</c:v>
                </c:pt>
                <c:pt idx="2157">
                  <c:v>39414</c:v>
                </c:pt>
                <c:pt idx="2158">
                  <c:v>39415</c:v>
                </c:pt>
                <c:pt idx="2159">
                  <c:v>39416</c:v>
                </c:pt>
                <c:pt idx="2160">
                  <c:v>39417</c:v>
                </c:pt>
                <c:pt idx="2161">
                  <c:v>39418</c:v>
                </c:pt>
                <c:pt idx="2162">
                  <c:v>39419</c:v>
                </c:pt>
                <c:pt idx="2163">
                  <c:v>39420</c:v>
                </c:pt>
                <c:pt idx="2164">
                  <c:v>39421</c:v>
                </c:pt>
                <c:pt idx="2165">
                  <c:v>39422</c:v>
                </c:pt>
                <c:pt idx="2166">
                  <c:v>39423</c:v>
                </c:pt>
                <c:pt idx="2167">
                  <c:v>39424</c:v>
                </c:pt>
                <c:pt idx="2168">
                  <c:v>39425</c:v>
                </c:pt>
                <c:pt idx="2169">
                  <c:v>39426</c:v>
                </c:pt>
                <c:pt idx="2170">
                  <c:v>39427</c:v>
                </c:pt>
                <c:pt idx="2171">
                  <c:v>39428</c:v>
                </c:pt>
                <c:pt idx="2172">
                  <c:v>39429</c:v>
                </c:pt>
                <c:pt idx="2173">
                  <c:v>39430</c:v>
                </c:pt>
                <c:pt idx="2174">
                  <c:v>39431</c:v>
                </c:pt>
                <c:pt idx="2175">
                  <c:v>39432</c:v>
                </c:pt>
                <c:pt idx="2176">
                  <c:v>39433</c:v>
                </c:pt>
                <c:pt idx="2177">
                  <c:v>39434</c:v>
                </c:pt>
                <c:pt idx="2178">
                  <c:v>39435</c:v>
                </c:pt>
                <c:pt idx="2179">
                  <c:v>39436</c:v>
                </c:pt>
                <c:pt idx="2180">
                  <c:v>39437</c:v>
                </c:pt>
                <c:pt idx="2181">
                  <c:v>39438</c:v>
                </c:pt>
                <c:pt idx="2182">
                  <c:v>39439</c:v>
                </c:pt>
                <c:pt idx="2183">
                  <c:v>39440</c:v>
                </c:pt>
                <c:pt idx="2184">
                  <c:v>39441</c:v>
                </c:pt>
                <c:pt idx="2185">
                  <c:v>39442</c:v>
                </c:pt>
                <c:pt idx="2186">
                  <c:v>39443</c:v>
                </c:pt>
                <c:pt idx="2187">
                  <c:v>39444</c:v>
                </c:pt>
                <c:pt idx="2188">
                  <c:v>39445</c:v>
                </c:pt>
                <c:pt idx="2189">
                  <c:v>39446</c:v>
                </c:pt>
                <c:pt idx="2190">
                  <c:v>39447</c:v>
                </c:pt>
                <c:pt idx="2191">
                  <c:v>39448</c:v>
                </c:pt>
                <c:pt idx="2192">
                  <c:v>39449</c:v>
                </c:pt>
                <c:pt idx="2193">
                  <c:v>39450</c:v>
                </c:pt>
                <c:pt idx="2194">
                  <c:v>39451</c:v>
                </c:pt>
                <c:pt idx="2195">
                  <c:v>39452</c:v>
                </c:pt>
                <c:pt idx="2196">
                  <c:v>39453</c:v>
                </c:pt>
                <c:pt idx="2197">
                  <c:v>39454</c:v>
                </c:pt>
                <c:pt idx="2198">
                  <c:v>39455</c:v>
                </c:pt>
                <c:pt idx="2199">
                  <c:v>39456</c:v>
                </c:pt>
                <c:pt idx="2200">
                  <c:v>39457</c:v>
                </c:pt>
                <c:pt idx="2201">
                  <c:v>39458</c:v>
                </c:pt>
                <c:pt idx="2202">
                  <c:v>39459</c:v>
                </c:pt>
                <c:pt idx="2203">
                  <c:v>39460</c:v>
                </c:pt>
                <c:pt idx="2204">
                  <c:v>39461</c:v>
                </c:pt>
                <c:pt idx="2205">
                  <c:v>39462</c:v>
                </c:pt>
                <c:pt idx="2206">
                  <c:v>39463</c:v>
                </c:pt>
                <c:pt idx="2207">
                  <c:v>39464</c:v>
                </c:pt>
                <c:pt idx="2208">
                  <c:v>39465</c:v>
                </c:pt>
                <c:pt idx="2209">
                  <c:v>39466</c:v>
                </c:pt>
                <c:pt idx="2210">
                  <c:v>39467</c:v>
                </c:pt>
                <c:pt idx="2211">
                  <c:v>39468</c:v>
                </c:pt>
                <c:pt idx="2212">
                  <c:v>39469</c:v>
                </c:pt>
                <c:pt idx="2213">
                  <c:v>39470</c:v>
                </c:pt>
                <c:pt idx="2214">
                  <c:v>39471</c:v>
                </c:pt>
                <c:pt idx="2215">
                  <c:v>39472</c:v>
                </c:pt>
                <c:pt idx="2216">
                  <c:v>39473</c:v>
                </c:pt>
                <c:pt idx="2217">
                  <c:v>39474</c:v>
                </c:pt>
                <c:pt idx="2218">
                  <c:v>39475</c:v>
                </c:pt>
                <c:pt idx="2219">
                  <c:v>39476</c:v>
                </c:pt>
                <c:pt idx="2220">
                  <c:v>39477</c:v>
                </c:pt>
                <c:pt idx="2221">
                  <c:v>39478</c:v>
                </c:pt>
                <c:pt idx="2222">
                  <c:v>39479</c:v>
                </c:pt>
                <c:pt idx="2223">
                  <c:v>39480</c:v>
                </c:pt>
                <c:pt idx="2224">
                  <c:v>39481</c:v>
                </c:pt>
                <c:pt idx="2225">
                  <c:v>39482</c:v>
                </c:pt>
                <c:pt idx="2226">
                  <c:v>39483</c:v>
                </c:pt>
                <c:pt idx="2227">
                  <c:v>39484</c:v>
                </c:pt>
                <c:pt idx="2228">
                  <c:v>39485</c:v>
                </c:pt>
                <c:pt idx="2229">
                  <c:v>39486</c:v>
                </c:pt>
                <c:pt idx="2230">
                  <c:v>39487</c:v>
                </c:pt>
                <c:pt idx="2231">
                  <c:v>39488</c:v>
                </c:pt>
                <c:pt idx="2232">
                  <c:v>39489</c:v>
                </c:pt>
                <c:pt idx="2233">
                  <c:v>39490</c:v>
                </c:pt>
                <c:pt idx="2234">
                  <c:v>39491</c:v>
                </c:pt>
                <c:pt idx="2235">
                  <c:v>39492</c:v>
                </c:pt>
                <c:pt idx="2236">
                  <c:v>39493</c:v>
                </c:pt>
                <c:pt idx="2237">
                  <c:v>39494</c:v>
                </c:pt>
                <c:pt idx="2238">
                  <c:v>39495</c:v>
                </c:pt>
                <c:pt idx="2239">
                  <c:v>39496</c:v>
                </c:pt>
                <c:pt idx="2240">
                  <c:v>39497</c:v>
                </c:pt>
                <c:pt idx="2241">
                  <c:v>39498</c:v>
                </c:pt>
                <c:pt idx="2242">
                  <c:v>39499</c:v>
                </c:pt>
                <c:pt idx="2243">
                  <c:v>39500</c:v>
                </c:pt>
                <c:pt idx="2244">
                  <c:v>39501</c:v>
                </c:pt>
                <c:pt idx="2245">
                  <c:v>39502</c:v>
                </c:pt>
                <c:pt idx="2246">
                  <c:v>39503</c:v>
                </c:pt>
                <c:pt idx="2247">
                  <c:v>39504</c:v>
                </c:pt>
                <c:pt idx="2248">
                  <c:v>39505</c:v>
                </c:pt>
                <c:pt idx="2249">
                  <c:v>39506</c:v>
                </c:pt>
                <c:pt idx="2250">
                  <c:v>39507</c:v>
                </c:pt>
                <c:pt idx="2251">
                  <c:v>39508</c:v>
                </c:pt>
                <c:pt idx="2252">
                  <c:v>39509</c:v>
                </c:pt>
                <c:pt idx="2253">
                  <c:v>39510</c:v>
                </c:pt>
                <c:pt idx="2254">
                  <c:v>39511</c:v>
                </c:pt>
                <c:pt idx="2255">
                  <c:v>39512</c:v>
                </c:pt>
                <c:pt idx="2256">
                  <c:v>39513</c:v>
                </c:pt>
                <c:pt idx="2257">
                  <c:v>39514</c:v>
                </c:pt>
                <c:pt idx="2258">
                  <c:v>39515</c:v>
                </c:pt>
                <c:pt idx="2259">
                  <c:v>39516</c:v>
                </c:pt>
                <c:pt idx="2260">
                  <c:v>39517</c:v>
                </c:pt>
                <c:pt idx="2261">
                  <c:v>39518</c:v>
                </c:pt>
                <c:pt idx="2262">
                  <c:v>39519</c:v>
                </c:pt>
                <c:pt idx="2263">
                  <c:v>39520</c:v>
                </c:pt>
                <c:pt idx="2264">
                  <c:v>39521</c:v>
                </c:pt>
                <c:pt idx="2265">
                  <c:v>39522</c:v>
                </c:pt>
                <c:pt idx="2266">
                  <c:v>39523</c:v>
                </c:pt>
                <c:pt idx="2267">
                  <c:v>39524</c:v>
                </c:pt>
                <c:pt idx="2268">
                  <c:v>39525</c:v>
                </c:pt>
                <c:pt idx="2269">
                  <c:v>39526</c:v>
                </c:pt>
                <c:pt idx="2270">
                  <c:v>39527</c:v>
                </c:pt>
                <c:pt idx="2271">
                  <c:v>39528</c:v>
                </c:pt>
                <c:pt idx="2272">
                  <c:v>39529</c:v>
                </c:pt>
                <c:pt idx="2273">
                  <c:v>39530</c:v>
                </c:pt>
                <c:pt idx="2274">
                  <c:v>39531</c:v>
                </c:pt>
                <c:pt idx="2275">
                  <c:v>39532</c:v>
                </c:pt>
                <c:pt idx="2276">
                  <c:v>39533</c:v>
                </c:pt>
                <c:pt idx="2277">
                  <c:v>39534</c:v>
                </c:pt>
                <c:pt idx="2278">
                  <c:v>39535</c:v>
                </c:pt>
                <c:pt idx="2279">
                  <c:v>39536</c:v>
                </c:pt>
                <c:pt idx="2280">
                  <c:v>39537</c:v>
                </c:pt>
                <c:pt idx="2281">
                  <c:v>39538</c:v>
                </c:pt>
                <c:pt idx="2282">
                  <c:v>39539</c:v>
                </c:pt>
                <c:pt idx="2283">
                  <c:v>39540</c:v>
                </c:pt>
                <c:pt idx="2284">
                  <c:v>39541</c:v>
                </c:pt>
                <c:pt idx="2285">
                  <c:v>39542</c:v>
                </c:pt>
                <c:pt idx="2286">
                  <c:v>39543</c:v>
                </c:pt>
                <c:pt idx="2287">
                  <c:v>39544</c:v>
                </c:pt>
                <c:pt idx="2288">
                  <c:v>39545</c:v>
                </c:pt>
                <c:pt idx="2289">
                  <c:v>39546</c:v>
                </c:pt>
                <c:pt idx="2290">
                  <c:v>39547</c:v>
                </c:pt>
                <c:pt idx="2291">
                  <c:v>39548</c:v>
                </c:pt>
                <c:pt idx="2292">
                  <c:v>39549</c:v>
                </c:pt>
                <c:pt idx="2293">
                  <c:v>39550</c:v>
                </c:pt>
                <c:pt idx="2294">
                  <c:v>39551</c:v>
                </c:pt>
                <c:pt idx="2295">
                  <c:v>39552</c:v>
                </c:pt>
                <c:pt idx="2296">
                  <c:v>39553</c:v>
                </c:pt>
                <c:pt idx="2297">
                  <c:v>39554</c:v>
                </c:pt>
                <c:pt idx="2298">
                  <c:v>39555</c:v>
                </c:pt>
                <c:pt idx="2299">
                  <c:v>39556</c:v>
                </c:pt>
                <c:pt idx="2300">
                  <c:v>39557</c:v>
                </c:pt>
                <c:pt idx="2301">
                  <c:v>39558</c:v>
                </c:pt>
                <c:pt idx="2302">
                  <c:v>39559</c:v>
                </c:pt>
                <c:pt idx="2303">
                  <c:v>39560</c:v>
                </c:pt>
                <c:pt idx="2304">
                  <c:v>39561</c:v>
                </c:pt>
                <c:pt idx="2305">
                  <c:v>39562</c:v>
                </c:pt>
                <c:pt idx="2306">
                  <c:v>39563</c:v>
                </c:pt>
                <c:pt idx="2307">
                  <c:v>39564</c:v>
                </c:pt>
                <c:pt idx="2308">
                  <c:v>39565</c:v>
                </c:pt>
                <c:pt idx="2309">
                  <c:v>39566</c:v>
                </c:pt>
                <c:pt idx="2310">
                  <c:v>39567</c:v>
                </c:pt>
                <c:pt idx="2311">
                  <c:v>39568</c:v>
                </c:pt>
                <c:pt idx="2312">
                  <c:v>39569</c:v>
                </c:pt>
                <c:pt idx="2313">
                  <c:v>39570</c:v>
                </c:pt>
                <c:pt idx="2314">
                  <c:v>39571</c:v>
                </c:pt>
                <c:pt idx="2315">
                  <c:v>39572</c:v>
                </c:pt>
                <c:pt idx="2316">
                  <c:v>39573</c:v>
                </c:pt>
                <c:pt idx="2317">
                  <c:v>39574</c:v>
                </c:pt>
                <c:pt idx="2318">
                  <c:v>39575</c:v>
                </c:pt>
                <c:pt idx="2319">
                  <c:v>39576</c:v>
                </c:pt>
                <c:pt idx="2320">
                  <c:v>39577</c:v>
                </c:pt>
                <c:pt idx="2321">
                  <c:v>39578</c:v>
                </c:pt>
                <c:pt idx="2322">
                  <c:v>39579</c:v>
                </c:pt>
                <c:pt idx="2323">
                  <c:v>39580</c:v>
                </c:pt>
                <c:pt idx="2324">
                  <c:v>39581</c:v>
                </c:pt>
                <c:pt idx="2325">
                  <c:v>39582</c:v>
                </c:pt>
                <c:pt idx="2326">
                  <c:v>39583</c:v>
                </c:pt>
                <c:pt idx="2327">
                  <c:v>39584</c:v>
                </c:pt>
                <c:pt idx="2328">
                  <c:v>39585</c:v>
                </c:pt>
                <c:pt idx="2329">
                  <c:v>39586</c:v>
                </c:pt>
                <c:pt idx="2330">
                  <c:v>39587</c:v>
                </c:pt>
                <c:pt idx="2331">
                  <c:v>39588</c:v>
                </c:pt>
                <c:pt idx="2332">
                  <c:v>39589</c:v>
                </c:pt>
                <c:pt idx="2333">
                  <c:v>39590</c:v>
                </c:pt>
                <c:pt idx="2334">
                  <c:v>39591</c:v>
                </c:pt>
                <c:pt idx="2335">
                  <c:v>39592</c:v>
                </c:pt>
                <c:pt idx="2336">
                  <c:v>39593</c:v>
                </c:pt>
                <c:pt idx="2337">
                  <c:v>39594</c:v>
                </c:pt>
                <c:pt idx="2338">
                  <c:v>39595</c:v>
                </c:pt>
                <c:pt idx="2339">
                  <c:v>39596</c:v>
                </c:pt>
                <c:pt idx="2340">
                  <c:v>39597</c:v>
                </c:pt>
                <c:pt idx="2341">
                  <c:v>39598</c:v>
                </c:pt>
                <c:pt idx="2342">
                  <c:v>39599</c:v>
                </c:pt>
                <c:pt idx="2343">
                  <c:v>39600</c:v>
                </c:pt>
                <c:pt idx="2344">
                  <c:v>39601</c:v>
                </c:pt>
                <c:pt idx="2345">
                  <c:v>39602</c:v>
                </c:pt>
                <c:pt idx="2346">
                  <c:v>39603</c:v>
                </c:pt>
                <c:pt idx="2347">
                  <c:v>39604</c:v>
                </c:pt>
                <c:pt idx="2348">
                  <c:v>39605</c:v>
                </c:pt>
                <c:pt idx="2349">
                  <c:v>39606</c:v>
                </c:pt>
                <c:pt idx="2350">
                  <c:v>39607</c:v>
                </c:pt>
                <c:pt idx="2351">
                  <c:v>39608</c:v>
                </c:pt>
                <c:pt idx="2352">
                  <c:v>39609</c:v>
                </c:pt>
                <c:pt idx="2353">
                  <c:v>39610</c:v>
                </c:pt>
                <c:pt idx="2354">
                  <c:v>39611</c:v>
                </c:pt>
                <c:pt idx="2355">
                  <c:v>39612</c:v>
                </c:pt>
                <c:pt idx="2356">
                  <c:v>39613</c:v>
                </c:pt>
                <c:pt idx="2357">
                  <c:v>39614</c:v>
                </c:pt>
                <c:pt idx="2358">
                  <c:v>39615</c:v>
                </c:pt>
                <c:pt idx="2359">
                  <c:v>39616</c:v>
                </c:pt>
                <c:pt idx="2360">
                  <c:v>39617</c:v>
                </c:pt>
                <c:pt idx="2361">
                  <c:v>39618</c:v>
                </c:pt>
                <c:pt idx="2362">
                  <c:v>39619</c:v>
                </c:pt>
                <c:pt idx="2363">
                  <c:v>39620</c:v>
                </c:pt>
                <c:pt idx="2364">
                  <c:v>39621</c:v>
                </c:pt>
                <c:pt idx="2365">
                  <c:v>39622</c:v>
                </c:pt>
                <c:pt idx="2366">
                  <c:v>39623</c:v>
                </c:pt>
                <c:pt idx="2367">
                  <c:v>39624</c:v>
                </c:pt>
                <c:pt idx="2368">
                  <c:v>39625</c:v>
                </c:pt>
                <c:pt idx="2369">
                  <c:v>39626</c:v>
                </c:pt>
                <c:pt idx="2370">
                  <c:v>39627</c:v>
                </c:pt>
                <c:pt idx="2371">
                  <c:v>39628</c:v>
                </c:pt>
                <c:pt idx="2372">
                  <c:v>39629</c:v>
                </c:pt>
                <c:pt idx="2373">
                  <c:v>39630</c:v>
                </c:pt>
                <c:pt idx="2374">
                  <c:v>39631</c:v>
                </c:pt>
                <c:pt idx="2375">
                  <c:v>39632</c:v>
                </c:pt>
                <c:pt idx="2376">
                  <c:v>39633</c:v>
                </c:pt>
                <c:pt idx="2377">
                  <c:v>39634</c:v>
                </c:pt>
                <c:pt idx="2378">
                  <c:v>39635</c:v>
                </c:pt>
                <c:pt idx="2379">
                  <c:v>39636</c:v>
                </c:pt>
                <c:pt idx="2380">
                  <c:v>39637</c:v>
                </c:pt>
                <c:pt idx="2381">
                  <c:v>39638</c:v>
                </c:pt>
                <c:pt idx="2382">
                  <c:v>39639</c:v>
                </c:pt>
                <c:pt idx="2383">
                  <c:v>39640</c:v>
                </c:pt>
                <c:pt idx="2384">
                  <c:v>39641</c:v>
                </c:pt>
                <c:pt idx="2385">
                  <c:v>39642</c:v>
                </c:pt>
                <c:pt idx="2386">
                  <c:v>39643</c:v>
                </c:pt>
                <c:pt idx="2387">
                  <c:v>39644</c:v>
                </c:pt>
                <c:pt idx="2388">
                  <c:v>39645</c:v>
                </c:pt>
                <c:pt idx="2389">
                  <c:v>39646</c:v>
                </c:pt>
                <c:pt idx="2390">
                  <c:v>39647</c:v>
                </c:pt>
                <c:pt idx="2391">
                  <c:v>39648</c:v>
                </c:pt>
                <c:pt idx="2392">
                  <c:v>39649</c:v>
                </c:pt>
                <c:pt idx="2393">
                  <c:v>39650</c:v>
                </c:pt>
                <c:pt idx="2394">
                  <c:v>39651</c:v>
                </c:pt>
                <c:pt idx="2395">
                  <c:v>39652</c:v>
                </c:pt>
                <c:pt idx="2396">
                  <c:v>39653</c:v>
                </c:pt>
                <c:pt idx="2397">
                  <c:v>39654</c:v>
                </c:pt>
                <c:pt idx="2398">
                  <c:v>39655</c:v>
                </c:pt>
                <c:pt idx="2399">
                  <c:v>39656</c:v>
                </c:pt>
                <c:pt idx="2400">
                  <c:v>39657</c:v>
                </c:pt>
                <c:pt idx="2401">
                  <c:v>39658</c:v>
                </c:pt>
                <c:pt idx="2402">
                  <c:v>39659</c:v>
                </c:pt>
                <c:pt idx="2403">
                  <c:v>39660</c:v>
                </c:pt>
                <c:pt idx="2404">
                  <c:v>39661</c:v>
                </c:pt>
                <c:pt idx="2405">
                  <c:v>39662</c:v>
                </c:pt>
                <c:pt idx="2406">
                  <c:v>39663</c:v>
                </c:pt>
                <c:pt idx="2407">
                  <c:v>39664</c:v>
                </c:pt>
                <c:pt idx="2408">
                  <c:v>39665</c:v>
                </c:pt>
                <c:pt idx="2409">
                  <c:v>39666</c:v>
                </c:pt>
                <c:pt idx="2410">
                  <c:v>39667</c:v>
                </c:pt>
                <c:pt idx="2411">
                  <c:v>39668</c:v>
                </c:pt>
                <c:pt idx="2412">
                  <c:v>39669</c:v>
                </c:pt>
                <c:pt idx="2413">
                  <c:v>39670</c:v>
                </c:pt>
                <c:pt idx="2414">
                  <c:v>39671</c:v>
                </c:pt>
                <c:pt idx="2415">
                  <c:v>39672</c:v>
                </c:pt>
                <c:pt idx="2416">
                  <c:v>39673</c:v>
                </c:pt>
                <c:pt idx="2417">
                  <c:v>39674</c:v>
                </c:pt>
                <c:pt idx="2418">
                  <c:v>39675</c:v>
                </c:pt>
                <c:pt idx="2419">
                  <c:v>39676</c:v>
                </c:pt>
                <c:pt idx="2420">
                  <c:v>39677</c:v>
                </c:pt>
                <c:pt idx="2421">
                  <c:v>39678</c:v>
                </c:pt>
                <c:pt idx="2422">
                  <c:v>39679</c:v>
                </c:pt>
                <c:pt idx="2423">
                  <c:v>39680</c:v>
                </c:pt>
                <c:pt idx="2424">
                  <c:v>39681</c:v>
                </c:pt>
                <c:pt idx="2425">
                  <c:v>39682</c:v>
                </c:pt>
                <c:pt idx="2426">
                  <c:v>39683</c:v>
                </c:pt>
                <c:pt idx="2427">
                  <c:v>39684</c:v>
                </c:pt>
                <c:pt idx="2428">
                  <c:v>39685</c:v>
                </c:pt>
                <c:pt idx="2429">
                  <c:v>39686</c:v>
                </c:pt>
                <c:pt idx="2430">
                  <c:v>39687</c:v>
                </c:pt>
                <c:pt idx="2431">
                  <c:v>39688</c:v>
                </c:pt>
                <c:pt idx="2432">
                  <c:v>39689</c:v>
                </c:pt>
                <c:pt idx="2433">
                  <c:v>39690</c:v>
                </c:pt>
                <c:pt idx="2434">
                  <c:v>39691</c:v>
                </c:pt>
                <c:pt idx="2435">
                  <c:v>39692</c:v>
                </c:pt>
                <c:pt idx="2436">
                  <c:v>39693</c:v>
                </c:pt>
                <c:pt idx="2437">
                  <c:v>39694</c:v>
                </c:pt>
                <c:pt idx="2438">
                  <c:v>39695</c:v>
                </c:pt>
                <c:pt idx="2439">
                  <c:v>39696</c:v>
                </c:pt>
                <c:pt idx="2440">
                  <c:v>39697</c:v>
                </c:pt>
                <c:pt idx="2441">
                  <c:v>39698</c:v>
                </c:pt>
                <c:pt idx="2442">
                  <c:v>39699</c:v>
                </c:pt>
                <c:pt idx="2443">
                  <c:v>39700</c:v>
                </c:pt>
                <c:pt idx="2444">
                  <c:v>39701</c:v>
                </c:pt>
                <c:pt idx="2445">
                  <c:v>39702</c:v>
                </c:pt>
                <c:pt idx="2446">
                  <c:v>39703</c:v>
                </c:pt>
                <c:pt idx="2447">
                  <c:v>39704</c:v>
                </c:pt>
                <c:pt idx="2448">
                  <c:v>39705</c:v>
                </c:pt>
                <c:pt idx="2449">
                  <c:v>39706</c:v>
                </c:pt>
                <c:pt idx="2450">
                  <c:v>39707</c:v>
                </c:pt>
                <c:pt idx="2451">
                  <c:v>39708</c:v>
                </c:pt>
                <c:pt idx="2452">
                  <c:v>39709</c:v>
                </c:pt>
                <c:pt idx="2453">
                  <c:v>39710</c:v>
                </c:pt>
                <c:pt idx="2454">
                  <c:v>39711</c:v>
                </c:pt>
                <c:pt idx="2455">
                  <c:v>39712</c:v>
                </c:pt>
                <c:pt idx="2456">
                  <c:v>39713</c:v>
                </c:pt>
                <c:pt idx="2457">
                  <c:v>39714</c:v>
                </c:pt>
                <c:pt idx="2458">
                  <c:v>39715</c:v>
                </c:pt>
                <c:pt idx="2459">
                  <c:v>39716</c:v>
                </c:pt>
                <c:pt idx="2460">
                  <c:v>39717</c:v>
                </c:pt>
                <c:pt idx="2461">
                  <c:v>39718</c:v>
                </c:pt>
                <c:pt idx="2462">
                  <c:v>39719</c:v>
                </c:pt>
                <c:pt idx="2463">
                  <c:v>39720</c:v>
                </c:pt>
                <c:pt idx="2464">
                  <c:v>39721</c:v>
                </c:pt>
                <c:pt idx="2465">
                  <c:v>39722</c:v>
                </c:pt>
                <c:pt idx="2466">
                  <c:v>39723</c:v>
                </c:pt>
                <c:pt idx="2467">
                  <c:v>39724</c:v>
                </c:pt>
                <c:pt idx="2468">
                  <c:v>39725</c:v>
                </c:pt>
                <c:pt idx="2469">
                  <c:v>39726</c:v>
                </c:pt>
                <c:pt idx="2470">
                  <c:v>39727</c:v>
                </c:pt>
                <c:pt idx="2471">
                  <c:v>39728</c:v>
                </c:pt>
                <c:pt idx="2472">
                  <c:v>39729</c:v>
                </c:pt>
                <c:pt idx="2473">
                  <c:v>39730</c:v>
                </c:pt>
                <c:pt idx="2474">
                  <c:v>39731</c:v>
                </c:pt>
                <c:pt idx="2475">
                  <c:v>39732</c:v>
                </c:pt>
                <c:pt idx="2476">
                  <c:v>39733</c:v>
                </c:pt>
                <c:pt idx="2477">
                  <c:v>39734</c:v>
                </c:pt>
                <c:pt idx="2478">
                  <c:v>39735</c:v>
                </c:pt>
                <c:pt idx="2479">
                  <c:v>39736</c:v>
                </c:pt>
                <c:pt idx="2480">
                  <c:v>39737</c:v>
                </c:pt>
                <c:pt idx="2481">
                  <c:v>39738</c:v>
                </c:pt>
                <c:pt idx="2482">
                  <c:v>39739</c:v>
                </c:pt>
                <c:pt idx="2483">
                  <c:v>39740</c:v>
                </c:pt>
                <c:pt idx="2484">
                  <c:v>39741</c:v>
                </c:pt>
                <c:pt idx="2485">
                  <c:v>39742</c:v>
                </c:pt>
                <c:pt idx="2486">
                  <c:v>39743</c:v>
                </c:pt>
                <c:pt idx="2487">
                  <c:v>39744</c:v>
                </c:pt>
                <c:pt idx="2488">
                  <c:v>39745</c:v>
                </c:pt>
                <c:pt idx="2489">
                  <c:v>39746</c:v>
                </c:pt>
                <c:pt idx="2490">
                  <c:v>39747</c:v>
                </c:pt>
                <c:pt idx="2491">
                  <c:v>39748</c:v>
                </c:pt>
                <c:pt idx="2492">
                  <c:v>39749</c:v>
                </c:pt>
                <c:pt idx="2493">
                  <c:v>39750</c:v>
                </c:pt>
                <c:pt idx="2494">
                  <c:v>39751</c:v>
                </c:pt>
                <c:pt idx="2495">
                  <c:v>39752</c:v>
                </c:pt>
                <c:pt idx="2496">
                  <c:v>39753</c:v>
                </c:pt>
                <c:pt idx="2497">
                  <c:v>39754</c:v>
                </c:pt>
                <c:pt idx="2498">
                  <c:v>39755</c:v>
                </c:pt>
                <c:pt idx="2499">
                  <c:v>39756</c:v>
                </c:pt>
                <c:pt idx="2500">
                  <c:v>39757</c:v>
                </c:pt>
                <c:pt idx="2501">
                  <c:v>39758</c:v>
                </c:pt>
                <c:pt idx="2502">
                  <c:v>39759</c:v>
                </c:pt>
                <c:pt idx="2503">
                  <c:v>39760</c:v>
                </c:pt>
                <c:pt idx="2504">
                  <c:v>39761</c:v>
                </c:pt>
                <c:pt idx="2505">
                  <c:v>39762</c:v>
                </c:pt>
                <c:pt idx="2506">
                  <c:v>39763</c:v>
                </c:pt>
                <c:pt idx="2507">
                  <c:v>39764</c:v>
                </c:pt>
                <c:pt idx="2508">
                  <c:v>39765</c:v>
                </c:pt>
                <c:pt idx="2509">
                  <c:v>39766</c:v>
                </c:pt>
                <c:pt idx="2510">
                  <c:v>39767</c:v>
                </c:pt>
                <c:pt idx="2511">
                  <c:v>39768</c:v>
                </c:pt>
                <c:pt idx="2512">
                  <c:v>39769</c:v>
                </c:pt>
                <c:pt idx="2513">
                  <c:v>39770</c:v>
                </c:pt>
                <c:pt idx="2514">
                  <c:v>39771</c:v>
                </c:pt>
                <c:pt idx="2515">
                  <c:v>39772</c:v>
                </c:pt>
                <c:pt idx="2516">
                  <c:v>39773</c:v>
                </c:pt>
                <c:pt idx="2517">
                  <c:v>39774</c:v>
                </c:pt>
                <c:pt idx="2518">
                  <c:v>39775</c:v>
                </c:pt>
                <c:pt idx="2519">
                  <c:v>39776</c:v>
                </c:pt>
                <c:pt idx="2520">
                  <c:v>39777</c:v>
                </c:pt>
                <c:pt idx="2521">
                  <c:v>39778</c:v>
                </c:pt>
                <c:pt idx="2522">
                  <c:v>39779</c:v>
                </c:pt>
                <c:pt idx="2523">
                  <c:v>39780</c:v>
                </c:pt>
                <c:pt idx="2524">
                  <c:v>39781</c:v>
                </c:pt>
                <c:pt idx="2525">
                  <c:v>39782</c:v>
                </c:pt>
                <c:pt idx="2526">
                  <c:v>39783</c:v>
                </c:pt>
                <c:pt idx="2527">
                  <c:v>39784</c:v>
                </c:pt>
                <c:pt idx="2528">
                  <c:v>39785</c:v>
                </c:pt>
                <c:pt idx="2529">
                  <c:v>39786</c:v>
                </c:pt>
                <c:pt idx="2530">
                  <c:v>39787</c:v>
                </c:pt>
                <c:pt idx="2531">
                  <c:v>39788</c:v>
                </c:pt>
                <c:pt idx="2532">
                  <c:v>39789</c:v>
                </c:pt>
                <c:pt idx="2533">
                  <c:v>39790</c:v>
                </c:pt>
                <c:pt idx="2534">
                  <c:v>39791</c:v>
                </c:pt>
                <c:pt idx="2535">
                  <c:v>39792</c:v>
                </c:pt>
                <c:pt idx="2536">
                  <c:v>39793</c:v>
                </c:pt>
                <c:pt idx="2537">
                  <c:v>39794</c:v>
                </c:pt>
                <c:pt idx="2538">
                  <c:v>39795</c:v>
                </c:pt>
                <c:pt idx="2539">
                  <c:v>39796</c:v>
                </c:pt>
                <c:pt idx="2540">
                  <c:v>39797</c:v>
                </c:pt>
                <c:pt idx="2541">
                  <c:v>39798</c:v>
                </c:pt>
                <c:pt idx="2542">
                  <c:v>39799</c:v>
                </c:pt>
                <c:pt idx="2543">
                  <c:v>39800</c:v>
                </c:pt>
                <c:pt idx="2544">
                  <c:v>39801</c:v>
                </c:pt>
                <c:pt idx="2545">
                  <c:v>39802</c:v>
                </c:pt>
                <c:pt idx="2546">
                  <c:v>39803</c:v>
                </c:pt>
                <c:pt idx="2547">
                  <c:v>39804</c:v>
                </c:pt>
                <c:pt idx="2548">
                  <c:v>39805</c:v>
                </c:pt>
                <c:pt idx="2549">
                  <c:v>39806</c:v>
                </c:pt>
                <c:pt idx="2550">
                  <c:v>39807</c:v>
                </c:pt>
                <c:pt idx="2551">
                  <c:v>39808</c:v>
                </c:pt>
                <c:pt idx="2552">
                  <c:v>39809</c:v>
                </c:pt>
                <c:pt idx="2553">
                  <c:v>39810</c:v>
                </c:pt>
                <c:pt idx="2554">
                  <c:v>39811</c:v>
                </c:pt>
                <c:pt idx="2555">
                  <c:v>39812</c:v>
                </c:pt>
                <c:pt idx="2556">
                  <c:v>39813</c:v>
                </c:pt>
                <c:pt idx="2557">
                  <c:v>39814</c:v>
                </c:pt>
                <c:pt idx="2558">
                  <c:v>39815</c:v>
                </c:pt>
                <c:pt idx="2559">
                  <c:v>39816</c:v>
                </c:pt>
                <c:pt idx="2560">
                  <c:v>39817</c:v>
                </c:pt>
                <c:pt idx="2561">
                  <c:v>39818</c:v>
                </c:pt>
                <c:pt idx="2562">
                  <c:v>39819</c:v>
                </c:pt>
                <c:pt idx="2563">
                  <c:v>39820</c:v>
                </c:pt>
                <c:pt idx="2564">
                  <c:v>39821</c:v>
                </c:pt>
                <c:pt idx="2565">
                  <c:v>39822</c:v>
                </c:pt>
                <c:pt idx="2566">
                  <c:v>39823</c:v>
                </c:pt>
                <c:pt idx="2567">
                  <c:v>39824</c:v>
                </c:pt>
                <c:pt idx="2568">
                  <c:v>39825</c:v>
                </c:pt>
                <c:pt idx="2569">
                  <c:v>39826</c:v>
                </c:pt>
                <c:pt idx="2570">
                  <c:v>39827</c:v>
                </c:pt>
                <c:pt idx="2571">
                  <c:v>39828</c:v>
                </c:pt>
                <c:pt idx="2572">
                  <c:v>39829</c:v>
                </c:pt>
                <c:pt idx="2573">
                  <c:v>39830</c:v>
                </c:pt>
                <c:pt idx="2574">
                  <c:v>39831</c:v>
                </c:pt>
                <c:pt idx="2575">
                  <c:v>39832</c:v>
                </c:pt>
                <c:pt idx="2576">
                  <c:v>39833</c:v>
                </c:pt>
                <c:pt idx="2577">
                  <c:v>39834</c:v>
                </c:pt>
                <c:pt idx="2578">
                  <c:v>39835</c:v>
                </c:pt>
                <c:pt idx="2579">
                  <c:v>39836</c:v>
                </c:pt>
                <c:pt idx="2580">
                  <c:v>39837</c:v>
                </c:pt>
                <c:pt idx="2581">
                  <c:v>39838</c:v>
                </c:pt>
                <c:pt idx="2582">
                  <c:v>39839</c:v>
                </c:pt>
                <c:pt idx="2583">
                  <c:v>39840</c:v>
                </c:pt>
                <c:pt idx="2584">
                  <c:v>39841</c:v>
                </c:pt>
                <c:pt idx="2585">
                  <c:v>39842</c:v>
                </c:pt>
                <c:pt idx="2586">
                  <c:v>39843</c:v>
                </c:pt>
                <c:pt idx="2587">
                  <c:v>39844</c:v>
                </c:pt>
                <c:pt idx="2588">
                  <c:v>39845</c:v>
                </c:pt>
                <c:pt idx="2589">
                  <c:v>39846</c:v>
                </c:pt>
                <c:pt idx="2590">
                  <c:v>39847</c:v>
                </c:pt>
                <c:pt idx="2591">
                  <c:v>39848</c:v>
                </c:pt>
                <c:pt idx="2592">
                  <c:v>39849</c:v>
                </c:pt>
                <c:pt idx="2593">
                  <c:v>39850</c:v>
                </c:pt>
                <c:pt idx="2594">
                  <c:v>39851</c:v>
                </c:pt>
                <c:pt idx="2595">
                  <c:v>39852</c:v>
                </c:pt>
                <c:pt idx="2596">
                  <c:v>39853</c:v>
                </c:pt>
                <c:pt idx="2597">
                  <c:v>39854</c:v>
                </c:pt>
                <c:pt idx="2598">
                  <c:v>39855</c:v>
                </c:pt>
                <c:pt idx="2599">
                  <c:v>39856</c:v>
                </c:pt>
                <c:pt idx="2600">
                  <c:v>39857</c:v>
                </c:pt>
                <c:pt idx="2601">
                  <c:v>39858</c:v>
                </c:pt>
                <c:pt idx="2602">
                  <c:v>39859</c:v>
                </c:pt>
                <c:pt idx="2603">
                  <c:v>39860</c:v>
                </c:pt>
                <c:pt idx="2604">
                  <c:v>39861</c:v>
                </c:pt>
                <c:pt idx="2605">
                  <c:v>39862</c:v>
                </c:pt>
                <c:pt idx="2606">
                  <c:v>39863</c:v>
                </c:pt>
                <c:pt idx="2607">
                  <c:v>39864</c:v>
                </c:pt>
                <c:pt idx="2608">
                  <c:v>39865</c:v>
                </c:pt>
                <c:pt idx="2609">
                  <c:v>39866</c:v>
                </c:pt>
                <c:pt idx="2610">
                  <c:v>39867</c:v>
                </c:pt>
                <c:pt idx="2611">
                  <c:v>39868</c:v>
                </c:pt>
                <c:pt idx="2612">
                  <c:v>39869</c:v>
                </c:pt>
                <c:pt idx="2613">
                  <c:v>39870</c:v>
                </c:pt>
                <c:pt idx="2614">
                  <c:v>39871</c:v>
                </c:pt>
                <c:pt idx="2615">
                  <c:v>39872</c:v>
                </c:pt>
                <c:pt idx="2616">
                  <c:v>39873</c:v>
                </c:pt>
                <c:pt idx="2617">
                  <c:v>39874</c:v>
                </c:pt>
                <c:pt idx="2618">
                  <c:v>39875</c:v>
                </c:pt>
                <c:pt idx="2619">
                  <c:v>39876</c:v>
                </c:pt>
                <c:pt idx="2620">
                  <c:v>39877</c:v>
                </c:pt>
                <c:pt idx="2621">
                  <c:v>39878</c:v>
                </c:pt>
                <c:pt idx="2622">
                  <c:v>39879</c:v>
                </c:pt>
                <c:pt idx="2623">
                  <c:v>39880</c:v>
                </c:pt>
                <c:pt idx="2624">
                  <c:v>39881</c:v>
                </c:pt>
                <c:pt idx="2625">
                  <c:v>39882</c:v>
                </c:pt>
                <c:pt idx="2626">
                  <c:v>39883</c:v>
                </c:pt>
                <c:pt idx="2627">
                  <c:v>39884</c:v>
                </c:pt>
                <c:pt idx="2628">
                  <c:v>39885</c:v>
                </c:pt>
                <c:pt idx="2629">
                  <c:v>39886</c:v>
                </c:pt>
                <c:pt idx="2630">
                  <c:v>39887</c:v>
                </c:pt>
                <c:pt idx="2631">
                  <c:v>39888</c:v>
                </c:pt>
                <c:pt idx="2632">
                  <c:v>39889</c:v>
                </c:pt>
                <c:pt idx="2633">
                  <c:v>39890</c:v>
                </c:pt>
                <c:pt idx="2634">
                  <c:v>39891</c:v>
                </c:pt>
                <c:pt idx="2635">
                  <c:v>39892</c:v>
                </c:pt>
                <c:pt idx="2636">
                  <c:v>39893</c:v>
                </c:pt>
                <c:pt idx="2637">
                  <c:v>39894</c:v>
                </c:pt>
                <c:pt idx="2638">
                  <c:v>39895</c:v>
                </c:pt>
                <c:pt idx="2639">
                  <c:v>39896</c:v>
                </c:pt>
                <c:pt idx="2640">
                  <c:v>39897</c:v>
                </c:pt>
                <c:pt idx="2641">
                  <c:v>39898</c:v>
                </c:pt>
                <c:pt idx="2642">
                  <c:v>39899</c:v>
                </c:pt>
                <c:pt idx="2643">
                  <c:v>39900</c:v>
                </c:pt>
                <c:pt idx="2644">
                  <c:v>39901</c:v>
                </c:pt>
                <c:pt idx="2645">
                  <c:v>39902</c:v>
                </c:pt>
                <c:pt idx="2646">
                  <c:v>39903</c:v>
                </c:pt>
                <c:pt idx="2647">
                  <c:v>39904</c:v>
                </c:pt>
                <c:pt idx="2648">
                  <c:v>39905</c:v>
                </c:pt>
                <c:pt idx="2649">
                  <c:v>39906</c:v>
                </c:pt>
                <c:pt idx="2650">
                  <c:v>39907</c:v>
                </c:pt>
                <c:pt idx="2651">
                  <c:v>39908</c:v>
                </c:pt>
                <c:pt idx="2652">
                  <c:v>39909</c:v>
                </c:pt>
                <c:pt idx="2653">
                  <c:v>39910</c:v>
                </c:pt>
                <c:pt idx="2654">
                  <c:v>39911</c:v>
                </c:pt>
                <c:pt idx="2655">
                  <c:v>39912</c:v>
                </c:pt>
                <c:pt idx="2656">
                  <c:v>39913</c:v>
                </c:pt>
                <c:pt idx="2657">
                  <c:v>39914</c:v>
                </c:pt>
                <c:pt idx="2658">
                  <c:v>39915</c:v>
                </c:pt>
                <c:pt idx="2659">
                  <c:v>39916</c:v>
                </c:pt>
                <c:pt idx="2660">
                  <c:v>39917</c:v>
                </c:pt>
                <c:pt idx="2661">
                  <c:v>39918</c:v>
                </c:pt>
                <c:pt idx="2662">
                  <c:v>39919</c:v>
                </c:pt>
                <c:pt idx="2663">
                  <c:v>39920</c:v>
                </c:pt>
                <c:pt idx="2664">
                  <c:v>39921</c:v>
                </c:pt>
                <c:pt idx="2665">
                  <c:v>39922</c:v>
                </c:pt>
                <c:pt idx="2666">
                  <c:v>39923</c:v>
                </c:pt>
                <c:pt idx="2667">
                  <c:v>39924</c:v>
                </c:pt>
                <c:pt idx="2668">
                  <c:v>39925</c:v>
                </c:pt>
                <c:pt idx="2669">
                  <c:v>39926</c:v>
                </c:pt>
                <c:pt idx="2670">
                  <c:v>39927</c:v>
                </c:pt>
                <c:pt idx="2671">
                  <c:v>39928</c:v>
                </c:pt>
                <c:pt idx="2672">
                  <c:v>39929</c:v>
                </c:pt>
                <c:pt idx="2673">
                  <c:v>39930</c:v>
                </c:pt>
                <c:pt idx="2674">
                  <c:v>39931</c:v>
                </c:pt>
                <c:pt idx="2675">
                  <c:v>39932</c:v>
                </c:pt>
                <c:pt idx="2676">
                  <c:v>39933</c:v>
                </c:pt>
                <c:pt idx="2677">
                  <c:v>39934</c:v>
                </c:pt>
                <c:pt idx="2678">
                  <c:v>39935</c:v>
                </c:pt>
                <c:pt idx="2679">
                  <c:v>39936</c:v>
                </c:pt>
                <c:pt idx="2680">
                  <c:v>39937</c:v>
                </c:pt>
                <c:pt idx="2681">
                  <c:v>39938</c:v>
                </c:pt>
                <c:pt idx="2682">
                  <c:v>39939</c:v>
                </c:pt>
                <c:pt idx="2683">
                  <c:v>39940</c:v>
                </c:pt>
                <c:pt idx="2684">
                  <c:v>39941</c:v>
                </c:pt>
                <c:pt idx="2685">
                  <c:v>39942</c:v>
                </c:pt>
                <c:pt idx="2686">
                  <c:v>39943</c:v>
                </c:pt>
                <c:pt idx="2687">
                  <c:v>39944</c:v>
                </c:pt>
                <c:pt idx="2688">
                  <c:v>39945</c:v>
                </c:pt>
                <c:pt idx="2689">
                  <c:v>39946</c:v>
                </c:pt>
                <c:pt idx="2690">
                  <c:v>39947</c:v>
                </c:pt>
                <c:pt idx="2691">
                  <c:v>39948</c:v>
                </c:pt>
                <c:pt idx="2692">
                  <c:v>39949</c:v>
                </c:pt>
                <c:pt idx="2693">
                  <c:v>39950</c:v>
                </c:pt>
                <c:pt idx="2694">
                  <c:v>39951</c:v>
                </c:pt>
                <c:pt idx="2695">
                  <c:v>39952</c:v>
                </c:pt>
                <c:pt idx="2696">
                  <c:v>39953</c:v>
                </c:pt>
                <c:pt idx="2697">
                  <c:v>39954</c:v>
                </c:pt>
                <c:pt idx="2698">
                  <c:v>39955</c:v>
                </c:pt>
                <c:pt idx="2699">
                  <c:v>39956</c:v>
                </c:pt>
                <c:pt idx="2700">
                  <c:v>39957</c:v>
                </c:pt>
                <c:pt idx="2701">
                  <c:v>39958</c:v>
                </c:pt>
                <c:pt idx="2702">
                  <c:v>39959</c:v>
                </c:pt>
                <c:pt idx="2703">
                  <c:v>39960</c:v>
                </c:pt>
                <c:pt idx="2704">
                  <c:v>39961</c:v>
                </c:pt>
                <c:pt idx="2705">
                  <c:v>39962</c:v>
                </c:pt>
                <c:pt idx="2706">
                  <c:v>39963</c:v>
                </c:pt>
                <c:pt idx="2707">
                  <c:v>39964</c:v>
                </c:pt>
                <c:pt idx="2708">
                  <c:v>39965</c:v>
                </c:pt>
                <c:pt idx="2709">
                  <c:v>39966</c:v>
                </c:pt>
                <c:pt idx="2710">
                  <c:v>39967</c:v>
                </c:pt>
                <c:pt idx="2711">
                  <c:v>39968</c:v>
                </c:pt>
                <c:pt idx="2712">
                  <c:v>39969</c:v>
                </c:pt>
                <c:pt idx="2713">
                  <c:v>39970</c:v>
                </c:pt>
                <c:pt idx="2714">
                  <c:v>39971</c:v>
                </c:pt>
                <c:pt idx="2715">
                  <c:v>39972</c:v>
                </c:pt>
                <c:pt idx="2716">
                  <c:v>39973</c:v>
                </c:pt>
                <c:pt idx="2717">
                  <c:v>39974</c:v>
                </c:pt>
                <c:pt idx="2718">
                  <c:v>39975</c:v>
                </c:pt>
                <c:pt idx="2719">
                  <c:v>39976</c:v>
                </c:pt>
                <c:pt idx="2720">
                  <c:v>39977</c:v>
                </c:pt>
                <c:pt idx="2721">
                  <c:v>39978</c:v>
                </c:pt>
                <c:pt idx="2722">
                  <c:v>39979</c:v>
                </c:pt>
                <c:pt idx="2723">
                  <c:v>39980</c:v>
                </c:pt>
                <c:pt idx="2724">
                  <c:v>39981</c:v>
                </c:pt>
                <c:pt idx="2725">
                  <c:v>39982</c:v>
                </c:pt>
                <c:pt idx="2726">
                  <c:v>39983</c:v>
                </c:pt>
                <c:pt idx="2727">
                  <c:v>39984</c:v>
                </c:pt>
                <c:pt idx="2728">
                  <c:v>39985</c:v>
                </c:pt>
                <c:pt idx="2729">
                  <c:v>39986</c:v>
                </c:pt>
                <c:pt idx="2730">
                  <c:v>39987</c:v>
                </c:pt>
                <c:pt idx="2731">
                  <c:v>39988</c:v>
                </c:pt>
                <c:pt idx="2732">
                  <c:v>39989</c:v>
                </c:pt>
                <c:pt idx="2733">
                  <c:v>39990</c:v>
                </c:pt>
                <c:pt idx="2734">
                  <c:v>39991</c:v>
                </c:pt>
                <c:pt idx="2735">
                  <c:v>39992</c:v>
                </c:pt>
                <c:pt idx="2736">
                  <c:v>39993</c:v>
                </c:pt>
                <c:pt idx="2737">
                  <c:v>39994</c:v>
                </c:pt>
                <c:pt idx="2738">
                  <c:v>39995</c:v>
                </c:pt>
                <c:pt idx="2739">
                  <c:v>39996</c:v>
                </c:pt>
                <c:pt idx="2740">
                  <c:v>39997</c:v>
                </c:pt>
                <c:pt idx="2741">
                  <c:v>39998</c:v>
                </c:pt>
                <c:pt idx="2742">
                  <c:v>39999</c:v>
                </c:pt>
                <c:pt idx="2743">
                  <c:v>40000</c:v>
                </c:pt>
                <c:pt idx="2744">
                  <c:v>40001</c:v>
                </c:pt>
                <c:pt idx="2745">
                  <c:v>40002</c:v>
                </c:pt>
                <c:pt idx="2746">
                  <c:v>40003</c:v>
                </c:pt>
                <c:pt idx="2747">
                  <c:v>40004</c:v>
                </c:pt>
                <c:pt idx="2748">
                  <c:v>40005</c:v>
                </c:pt>
                <c:pt idx="2749">
                  <c:v>40006</c:v>
                </c:pt>
                <c:pt idx="2750">
                  <c:v>40007</c:v>
                </c:pt>
                <c:pt idx="2751">
                  <c:v>40008</c:v>
                </c:pt>
                <c:pt idx="2752">
                  <c:v>40009</c:v>
                </c:pt>
                <c:pt idx="2753">
                  <c:v>40010</c:v>
                </c:pt>
                <c:pt idx="2754">
                  <c:v>40011</c:v>
                </c:pt>
                <c:pt idx="2755">
                  <c:v>40012</c:v>
                </c:pt>
                <c:pt idx="2756">
                  <c:v>40013</c:v>
                </c:pt>
                <c:pt idx="2757">
                  <c:v>40014</c:v>
                </c:pt>
                <c:pt idx="2758">
                  <c:v>40015</c:v>
                </c:pt>
                <c:pt idx="2759">
                  <c:v>40016</c:v>
                </c:pt>
                <c:pt idx="2760">
                  <c:v>40017</c:v>
                </c:pt>
                <c:pt idx="2761">
                  <c:v>40018</c:v>
                </c:pt>
                <c:pt idx="2762">
                  <c:v>40019</c:v>
                </c:pt>
                <c:pt idx="2763">
                  <c:v>40020</c:v>
                </c:pt>
                <c:pt idx="2764">
                  <c:v>40021</c:v>
                </c:pt>
                <c:pt idx="2765">
                  <c:v>40022</c:v>
                </c:pt>
                <c:pt idx="2766">
                  <c:v>40023</c:v>
                </c:pt>
                <c:pt idx="2767">
                  <c:v>40024</c:v>
                </c:pt>
                <c:pt idx="2768">
                  <c:v>40025</c:v>
                </c:pt>
                <c:pt idx="2769">
                  <c:v>40026</c:v>
                </c:pt>
                <c:pt idx="2770">
                  <c:v>40027</c:v>
                </c:pt>
                <c:pt idx="2771">
                  <c:v>40028</c:v>
                </c:pt>
                <c:pt idx="2772">
                  <c:v>40029</c:v>
                </c:pt>
                <c:pt idx="2773">
                  <c:v>40030</c:v>
                </c:pt>
                <c:pt idx="2774">
                  <c:v>40031</c:v>
                </c:pt>
                <c:pt idx="2775">
                  <c:v>40032</c:v>
                </c:pt>
                <c:pt idx="2776">
                  <c:v>40033</c:v>
                </c:pt>
                <c:pt idx="2777">
                  <c:v>40034</c:v>
                </c:pt>
                <c:pt idx="2778">
                  <c:v>40035</c:v>
                </c:pt>
                <c:pt idx="2779">
                  <c:v>40036</c:v>
                </c:pt>
                <c:pt idx="2780">
                  <c:v>40037</c:v>
                </c:pt>
                <c:pt idx="2781">
                  <c:v>40038</c:v>
                </c:pt>
                <c:pt idx="2782">
                  <c:v>40039</c:v>
                </c:pt>
                <c:pt idx="2783">
                  <c:v>40040</c:v>
                </c:pt>
                <c:pt idx="2784">
                  <c:v>40041</c:v>
                </c:pt>
                <c:pt idx="2785">
                  <c:v>40042</c:v>
                </c:pt>
                <c:pt idx="2786">
                  <c:v>40043</c:v>
                </c:pt>
                <c:pt idx="2787">
                  <c:v>40044</c:v>
                </c:pt>
                <c:pt idx="2788">
                  <c:v>40045</c:v>
                </c:pt>
                <c:pt idx="2789">
                  <c:v>40046</c:v>
                </c:pt>
                <c:pt idx="2790">
                  <c:v>40047</c:v>
                </c:pt>
                <c:pt idx="2791">
                  <c:v>40048</c:v>
                </c:pt>
                <c:pt idx="2792">
                  <c:v>40049</c:v>
                </c:pt>
                <c:pt idx="2793">
                  <c:v>40050</c:v>
                </c:pt>
                <c:pt idx="2794">
                  <c:v>40051</c:v>
                </c:pt>
                <c:pt idx="2795">
                  <c:v>40052</c:v>
                </c:pt>
                <c:pt idx="2796">
                  <c:v>40053</c:v>
                </c:pt>
                <c:pt idx="2797">
                  <c:v>40054</c:v>
                </c:pt>
                <c:pt idx="2798">
                  <c:v>40055</c:v>
                </c:pt>
                <c:pt idx="2799">
                  <c:v>40056</c:v>
                </c:pt>
                <c:pt idx="2800">
                  <c:v>40057</c:v>
                </c:pt>
                <c:pt idx="2801">
                  <c:v>40058</c:v>
                </c:pt>
                <c:pt idx="2802">
                  <c:v>40059</c:v>
                </c:pt>
                <c:pt idx="2803">
                  <c:v>40060</c:v>
                </c:pt>
                <c:pt idx="2804">
                  <c:v>40061</c:v>
                </c:pt>
                <c:pt idx="2805">
                  <c:v>40062</c:v>
                </c:pt>
                <c:pt idx="2806">
                  <c:v>40063</c:v>
                </c:pt>
                <c:pt idx="2807">
                  <c:v>40064</c:v>
                </c:pt>
                <c:pt idx="2808">
                  <c:v>40065</c:v>
                </c:pt>
                <c:pt idx="2809">
                  <c:v>40066</c:v>
                </c:pt>
                <c:pt idx="2810">
                  <c:v>40067</c:v>
                </c:pt>
                <c:pt idx="2811">
                  <c:v>40068</c:v>
                </c:pt>
                <c:pt idx="2812">
                  <c:v>40069</c:v>
                </c:pt>
                <c:pt idx="2813">
                  <c:v>40070</c:v>
                </c:pt>
                <c:pt idx="2814">
                  <c:v>40071</c:v>
                </c:pt>
                <c:pt idx="2815">
                  <c:v>40072</c:v>
                </c:pt>
                <c:pt idx="2816">
                  <c:v>40073</c:v>
                </c:pt>
                <c:pt idx="2817">
                  <c:v>40074</c:v>
                </c:pt>
                <c:pt idx="2818">
                  <c:v>40075</c:v>
                </c:pt>
                <c:pt idx="2819">
                  <c:v>40076</c:v>
                </c:pt>
                <c:pt idx="2820">
                  <c:v>40077</c:v>
                </c:pt>
                <c:pt idx="2821">
                  <c:v>40078</c:v>
                </c:pt>
                <c:pt idx="2822">
                  <c:v>40079</c:v>
                </c:pt>
                <c:pt idx="2823">
                  <c:v>40080</c:v>
                </c:pt>
                <c:pt idx="2824">
                  <c:v>40081</c:v>
                </c:pt>
                <c:pt idx="2825">
                  <c:v>40082</c:v>
                </c:pt>
                <c:pt idx="2826">
                  <c:v>40083</c:v>
                </c:pt>
                <c:pt idx="2827">
                  <c:v>40084</c:v>
                </c:pt>
                <c:pt idx="2828">
                  <c:v>40085</c:v>
                </c:pt>
                <c:pt idx="2829">
                  <c:v>40086</c:v>
                </c:pt>
                <c:pt idx="2830">
                  <c:v>40087</c:v>
                </c:pt>
                <c:pt idx="2831">
                  <c:v>40088</c:v>
                </c:pt>
                <c:pt idx="2832">
                  <c:v>40089</c:v>
                </c:pt>
                <c:pt idx="2833">
                  <c:v>40090</c:v>
                </c:pt>
                <c:pt idx="2834">
                  <c:v>40091</c:v>
                </c:pt>
                <c:pt idx="2835">
                  <c:v>40092</c:v>
                </c:pt>
                <c:pt idx="2836">
                  <c:v>40093</c:v>
                </c:pt>
                <c:pt idx="2837">
                  <c:v>40094</c:v>
                </c:pt>
                <c:pt idx="2838">
                  <c:v>40095</c:v>
                </c:pt>
                <c:pt idx="2839">
                  <c:v>40096</c:v>
                </c:pt>
                <c:pt idx="2840">
                  <c:v>40097</c:v>
                </c:pt>
                <c:pt idx="2841">
                  <c:v>40098</c:v>
                </c:pt>
                <c:pt idx="2842">
                  <c:v>40099</c:v>
                </c:pt>
                <c:pt idx="2843">
                  <c:v>40100</c:v>
                </c:pt>
                <c:pt idx="2844">
                  <c:v>40101</c:v>
                </c:pt>
                <c:pt idx="2845">
                  <c:v>40102</c:v>
                </c:pt>
                <c:pt idx="2846">
                  <c:v>40103</c:v>
                </c:pt>
                <c:pt idx="2847">
                  <c:v>40104</c:v>
                </c:pt>
                <c:pt idx="2848">
                  <c:v>40105</c:v>
                </c:pt>
                <c:pt idx="2849">
                  <c:v>40106</c:v>
                </c:pt>
                <c:pt idx="2850">
                  <c:v>40107</c:v>
                </c:pt>
                <c:pt idx="2851">
                  <c:v>40108</c:v>
                </c:pt>
                <c:pt idx="2852">
                  <c:v>40109</c:v>
                </c:pt>
                <c:pt idx="2853">
                  <c:v>40110</c:v>
                </c:pt>
                <c:pt idx="2854">
                  <c:v>40111</c:v>
                </c:pt>
                <c:pt idx="2855">
                  <c:v>40112</c:v>
                </c:pt>
                <c:pt idx="2856">
                  <c:v>40113</c:v>
                </c:pt>
                <c:pt idx="2857">
                  <c:v>40114</c:v>
                </c:pt>
                <c:pt idx="2858">
                  <c:v>40115</c:v>
                </c:pt>
                <c:pt idx="2859">
                  <c:v>40116</c:v>
                </c:pt>
                <c:pt idx="2860">
                  <c:v>40117</c:v>
                </c:pt>
                <c:pt idx="2861">
                  <c:v>40118</c:v>
                </c:pt>
                <c:pt idx="2862">
                  <c:v>40119</c:v>
                </c:pt>
                <c:pt idx="2863">
                  <c:v>40120</c:v>
                </c:pt>
                <c:pt idx="2864">
                  <c:v>40121</c:v>
                </c:pt>
                <c:pt idx="2865">
                  <c:v>40122</c:v>
                </c:pt>
                <c:pt idx="2866">
                  <c:v>40123</c:v>
                </c:pt>
                <c:pt idx="2867">
                  <c:v>40124</c:v>
                </c:pt>
                <c:pt idx="2868">
                  <c:v>40125</c:v>
                </c:pt>
                <c:pt idx="2869">
                  <c:v>40126</c:v>
                </c:pt>
                <c:pt idx="2870">
                  <c:v>40127</c:v>
                </c:pt>
                <c:pt idx="2871">
                  <c:v>40128</c:v>
                </c:pt>
                <c:pt idx="2872">
                  <c:v>40129</c:v>
                </c:pt>
                <c:pt idx="2873">
                  <c:v>40130</c:v>
                </c:pt>
                <c:pt idx="2874">
                  <c:v>40131</c:v>
                </c:pt>
                <c:pt idx="2875">
                  <c:v>40132</c:v>
                </c:pt>
                <c:pt idx="2876">
                  <c:v>40133</c:v>
                </c:pt>
                <c:pt idx="2877">
                  <c:v>40134</c:v>
                </c:pt>
                <c:pt idx="2878">
                  <c:v>40135</c:v>
                </c:pt>
                <c:pt idx="2879">
                  <c:v>40136</c:v>
                </c:pt>
                <c:pt idx="2880">
                  <c:v>40137</c:v>
                </c:pt>
                <c:pt idx="2881">
                  <c:v>40138</c:v>
                </c:pt>
                <c:pt idx="2882">
                  <c:v>40139</c:v>
                </c:pt>
                <c:pt idx="2883">
                  <c:v>40140</c:v>
                </c:pt>
                <c:pt idx="2884">
                  <c:v>40141</c:v>
                </c:pt>
                <c:pt idx="2885">
                  <c:v>40142</c:v>
                </c:pt>
                <c:pt idx="2886">
                  <c:v>40143</c:v>
                </c:pt>
                <c:pt idx="2887">
                  <c:v>40144</c:v>
                </c:pt>
                <c:pt idx="2888">
                  <c:v>40145</c:v>
                </c:pt>
                <c:pt idx="2889">
                  <c:v>40146</c:v>
                </c:pt>
                <c:pt idx="2890">
                  <c:v>40147</c:v>
                </c:pt>
                <c:pt idx="2891">
                  <c:v>40148</c:v>
                </c:pt>
                <c:pt idx="2892">
                  <c:v>40149</c:v>
                </c:pt>
                <c:pt idx="2893">
                  <c:v>40150</c:v>
                </c:pt>
                <c:pt idx="2894">
                  <c:v>40151</c:v>
                </c:pt>
                <c:pt idx="2895">
                  <c:v>40152</c:v>
                </c:pt>
                <c:pt idx="2896">
                  <c:v>40153</c:v>
                </c:pt>
                <c:pt idx="2897">
                  <c:v>40154</c:v>
                </c:pt>
                <c:pt idx="2898">
                  <c:v>40155</c:v>
                </c:pt>
                <c:pt idx="2899">
                  <c:v>40156</c:v>
                </c:pt>
                <c:pt idx="2900">
                  <c:v>40157</c:v>
                </c:pt>
                <c:pt idx="2901">
                  <c:v>40158</c:v>
                </c:pt>
                <c:pt idx="2902">
                  <c:v>40159</c:v>
                </c:pt>
                <c:pt idx="2903">
                  <c:v>40160</c:v>
                </c:pt>
                <c:pt idx="2904">
                  <c:v>40161</c:v>
                </c:pt>
                <c:pt idx="2905">
                  <c:v>40162</c:v>
                </c:pt>
                <c:pt idx="2906">
                  <c:v>40163</c:v>
                </c:pt>
                <c:pt idx="2907">
                  <c:v>40164</c:v>
                </c:pt>
                <c:pt idx="2908">
                  <c:v>40165</c:v>
                </c:pt>
                <c:pt idx="2909">
                  <c:v>40166</c:v>
                </c:pt>
                <c:pt idx="2910">
                  <c:v>40167</c:v>
                </c:pt>
                <c:pt idx="2911">
                  <c:v>40168</c:v>
                </c:pt>
                <c:pt idx="2912">
                  <c:v>40169</c:v>
                </c:pt>
                <c:pt idx="2913">
                  <c:v>40170</c:v>
                </c:pt>
                <c:pt idx="2914">
                  <c:v>40171</c:v>
                </c:pt>
                <c:pt idx="2915">
                  <c:v>40172</c:v>
                </c:pt>
                <c:pt idx="2916">
                  <c:v>40173</c:v>
                </c:pt>
                <c:pt idx="2917">
                  <c:v>40174</c:v>
                </c:pt>
                <c:pt idx="2918">
                  <c:v>40175</c:v>
                </c:pt>
                <c:pt idx="2919">
                  <c:v>40176</c:v>
                </c:pt>
                <c:pt idx="2920">
                  <c:v>40177</c:v>
                </c:pt>
                <c:pt idx="2921">
                  <c:v>40178</c:v>
                </c:pt>
                <c:pt idx="2922">
                  <c:v>40179</c:v>
                </c:pt>
                <c:pt idx="2923">
                  <c:v>40180</c:v>
                </c:pt>
                <c:pt idx="2924">
                  <c:v>40181</c:v>
                </c:pt>
                <c:pt idx="2925">
                  <c:v>40182</c:v>
                </c:pt>
                <c:pt idx="2926">
                  <c:v>40183</c:v>
                </c:pt>
                <c:pt idx="2927">
                  <c:v>40184</c:v>
                </c:pt>
                <c:pt idx="2928">
                  <c:v>40185</c:v>
                </c:pt>
                <c:pt idx="2929">
                  <c:v>40186</c:v>
                </c:pt>
                <c:pt idx="2930">
                  <c:v>40187</c:v>
                </c:pt>
                <c:pt idx="2931">
                  <c:v>40188</c:v>
                </c:pt>
                <c:pt idx="2932">
                  <c:v>40189</c:v>
                </c:pt>
                <c:pt idx="2933">
                  <c:v>40190</c:v>
                </c:pt>
                <c:pt idx="2934">
                  <c:v>40191</c:v>
                </c:pt>
                <c:pt idx="2935">
                  <c:v>40192</c:v>
                </c:pt>
                <c:pt idx="2936">
                  <c:v>40193</c:v>
                </c:pt>
                <c:pt idx="2937">
                  <c:v>40194</c:v>
                </c:pt>
                <c:pt idx="2938">
                  <c:v>40195</c:v>
                </c:pt>
                <c:pt idx="2939">
                  <c:v>40196</c:v>
                </c:pt>
                <c:pt idx="2940">
                  <c:v>40197</c:v>
                </c:pt>
                <c:pt idx="2941">
                  <c:v>40198</c:v>
                </c:pt>
                <c:pt idx="2942">
                  <c:v>40199</c:v>
                </c:pt>
                <c:pt idx="2943">
                  <c:v>40200</c:v>
                </c:pt>
                <c:pt idx="2944">
                  <c:v>40201</c:v>
                </c:pt>
                <c:pt idx="2945">
                  <c:v>40202</c:v>
                </c:pt>
                <c:pt idx="2946">
                  <c:v>40203</c:v>
                </c:pt>
                <c:pt idx="2947">
                  <c:v>40204</c:v>
                </c:pt>
                <c:pt idx="2948">
                  <c:v>40205</c:v>
                </c:pt>
                <c:pt idx="2949">
                  <c:v>40206</c:v>
                </c:pt>
                <c:pt idx="2950">
                  <c:v>40207</c:v>
                </c:pt>
                <c:pt idx="2951">
                  <c:v>40208</c:v>
                </c:pt>
                <c:pt idx="2952">
                  <c:v>40209</c:v>
                </c:pt>
                <c:pt idx="2953">
                  <c:v>40210</c:v>
                </c:pt>
                <c:pt idx="2954">
                  <c:v>40211</c:v>
                </c:pt>
                <c:pt idx="2955">
                  <c:v>40212</c:v>
                </c:pt>
                <c:pt idx="2956">
                  <c:v>40213</c:v>
                </c:pt>
                <c:pt idx="2957">
                  <c:v>40214</c:v>
                </c:pt>
                <c:pt idx="2958">
                  <c:v>40215</c:v>
                </c:pt>
                <c:pt idx="2959">
                  <c:v>40216</c:v>
                </c:pt>
                <c:pt idx="2960">
                  <c:v>40217</c:v>
                </c:pt>
                <c:pt idx="2961">
                  <c:v>40218</c:v>
                </c:pt>
                <c:pt idx="2962">
                  <c:v>40219</c:v>
                </c:pt>
                <c:pt idx="2963">
                  <c:v>40220</c:v>
                </c:pt>
                <c:pt idx="2964">
                  <c:v>40221</c:v>
                </c:pt>
                <c:pt idx="2965">
                  <c:v>40222</c:v>
                </c:pt>
                <c:pt idx="2966">
                  <c:v>40223</c:v>
                </c:pt>
                <c:pt idx="2967">
                  <c:v>40224</c:v>
                </c:pt>
                <c:pt idx="2968">
                  <c:v>40225</c:v>
                </c:pt>
                <c:pt idx="2969">
                  <c:v>40226</c:v>
                </c:pt>
                <c:pt idx="2970">
                  <c:v>40227</c:v>
                </c:pt>
                <c:pt idx="2971">
                  <c:v>40228</c:v>
                </c:pt>
                <c:pt idx="2972">
                  <c:v>40229</c:v>
                </c:pt>
                <c:pt idx="2973">
                  <c:v>40230</c:v>
                </c:pt>
                <c:pt idx="2974">
                  <c:v>40231</c:v>
                </c:pt>
                <c:pt idx="2975">
                  <c:v>40232</c:v>
                </c:pt>
                <c:pt idx="2976">
                  <c:v>40233</c:v>
                </c:pt>
                <c:pt idx="2977">
                  <c:v>40234</c:v>
                </c:pt>
                <c:pt idx="2978">
                  <c:v>40235</c:v>
                </c:pt>
                <c:pt idx="2979">
                  <c:v>40236</c:v>
                </c:pt>
                <c:pt idx="2980">
                  <c:v>40237</c:v>
                </c:pt>
                <c:pt idx="2981">
                  <c:v>40238</c:v>
                </c:pt>
                <c:pt idx="2982">
                  <c:v>40239</c:v>
                </c:pt>
                <c:pt idx="2983">
                  <c:v>40240</c:v>
                </c:pt>
                <c:pt idx="2984">
                  <c:v>40241</c:v>
                </c:pt>
                <c:pt idx="2985">
                  <c:v>40242</c:v>
                </c:pt>
                <c:pt idx="2986">
                  <c:v>40243</c:v>
                </c:pt>
                <c:pt idx="2987">
                  <c:v>40244</c:v>
                </c:pt>
                <c:pt idx="2988">
                  <c:v>40245</c:v>
                </c:pt>
                <c:pt idx="2989">
                  <c:v>40246</c:v>
                </c:pt>
                <c:pt idx="2990">
                  <c:v>40247</c:v>
                </c:pt>
                <c:pt idx="2991">
                  <c:v>40248</c:v>
                </c:pt>
                <c:pt idx="2992">
                  <c:v>40249</c:v>
                </c:pt>
                <c:pt idx="2993">
                  <c:v>40250</c:v>
                </c:pt>
                <c:pt idx="2994">
                  <c:v>40251</c:v>
                </c:pt>
                <c:pt idx="2995">
                  <c:v>40252</c:v>
                </c:pt>
                <c:pt idx="2996">
                  <c:v>40253</c:v>
                </c:pt>
                <c:pt idx="2997">
                  <c:v>40254</c:v>
                </c:pt>
                <c:pt idx="2998">
                  <c:v>40255</c:v>
                </c:pt>
                <c:pt idx="2999">
                  <c:v>40256</c:v>
                </c:pt>
                <c:pt idx="3000">
                  <c:v>40257</c:v>
                </c:pt>
                <c:pt idx="3001">
                  <c:v>40258</c:v>
                </c:pt>
                <c:pt idx="3002">
                  <c:v>40259</c:v>
                </c:pt>
                <c:pt idx="3003">
                  <c:v>40260</c:v>
                </c:pt>
                <c:pt idx="3004">
                  <c:v>40261</c:v>
                </c:pt>
                <c:pt idx="3005">
                  <c:v>40262</c:v>
                </c:pt>
                <c:pt idx="3006">
                  <c:v>40263</c:v>
                </c:pt>
                <c:pt idx="3007">
                  <c:v>40264</c:v>
                </c:pt>
                <c:pt idx="3008">
                  <c:v>40265</c:v>
                </c:pt>
                <c:pt idx="3009">
                  <c:v>40266</c:v>
                </c:pt>
                <c:pt idx="3010">
                  <c:v>40267</c:v>
                </c:pt>
                <c:pt idx="3011">
                  <c:v>40268</c:v>
                </c:pt>
                <c:pt idx="3012">
                  <c:v>40269</c:v>
                </c:pt>
                <c:pt idx="3013">
                  <c:v>40270</c:v>
                </c:pt>
                <c:pt idx="3014">
                  <c:v>40271</c:v>
                </c:pt>
                <c:pt idx="3015">
                  <c:v>40272</c:v>
                </c:pt>
                <c:pt idx="3016">
                  <c:v>40273</c:v>
                </c:pt>
                <c:pt idx="3017">
                  <c:v>40274</c:v>
                </c:pt>
                <c:pt idx="3018">
                  <c:v>40275</c:v>
                </c:pt>
                <c:pt idx="3019">
                  <c:v>40276</c:v>
                </c:pt>
                <c:pt idx="3020">
                  <c:v>40277</c:v>
                </c:pt>
                <c:pt idx="3021">
                  <c:v>40278</c:v>
                </c:pt>
                <c:pt idx="3022">
                  <c:v>40279</c:v>
                </c:pt>
                <c:pt idx="3023">
                  <c:v>40280</c:v>
                </c:pt>
                <c:pt idx="3024">
                  <c:v>40281</c:v>
                </c:pt>
                <c:pt idx="3025">
                  <c:v>40282</c:v>
                </c:pt>
                <c:pt idx="3026">
                  <c:v>40283</c:v>
                </c:pt>
                <c:pt idx="3027">
                  <c:v>40284</c:v>
                </c:pt>
                <c:pt idx="3028">
                  <c:v>40285</c:v>
                </c:pt>
                <c:pt idx="3029">
                  <c:v>40286</c:v>
                </c:pt>
                <c:pt idx="3030">
                  <c:v>40287</c:v>
                </c:pt>
                <c:pt idx="3031">
                  <c:v>40288</c:v>
                </c:pt>
                <c:pt idx="3032">
                  <c:v>40289</c:v>
                </c:pt>
                <c:pt idx="3033">
                  <c:v>40290</c:v>
                </c:pt>
                <c:pt idx="3034">
                  <c:v>40291</c:v>
                </c:pt>
                <c:pt idx="3035">
                  <c:v>40292</c:v>
                </c:pt>
                <c:pt idx="3036">
                  <c:v>40293</c:v>
                </c:pt>
                <c:pt idx="3037">
                  <c:v>40294</c:v>
                </c:pt>
                <c:pt idx="3038">
                  <c:v>40295</c:v>
                </c:pt>
                <c:pt idx="3039">
                  <c:v>40296</c:v>
                </c:pt>
                <c:pt idx="3040">
                  <c:v>40297</c:v>
                </c:pt>
                <c:pt idx="3041">
                  <c:v>40298</c:v>
                </c:pt>
                <c:pt idx="3042">
                  <c:v>40299</c:v>
                </c:pt>
                <c:pt idx="3043">
                  <c:v>40300</c:v>
                </c:pt>
                <c:pt idx="3044">
                  <c:v>40301</c:v>
                </c:pt>
                <c:pt idx="3045">
                  <c:v>40302</c:v>
                </c:pt>
                <c:pt idx="3046">
                  <c:v>40303</c:v>
                </c:pt>
                <c:pt idx="3047">
                  <c:v>40304</c:v>
                </c:pt>
                <c:pt idx="3048">
                  <c:v>40305</c:v>
                </c:pt>
                <c:pt idx="3049">
                  <c:v>40306</c:v>
                </c:pt>
                <c:pt idx="3050">
                  <c:v>40307</c:v>
                </c:pt>
                <c:pt idx="3051">
                  <c:v>40308</c:v>
                </c:pt>
                <c:pt idx="3052">
                  <c:v>40309</c:v>
                </c:pt>
                <c:pt idx="3053">
                  <c:v>40310</c:v>
                </c:pt>
                <c:pt idx="3054">
                  <c:v>40311</c:v>
                </c:pt>
                <c:pt idx="3055">
                  <c:v>40312</c:v>
                </c:pt>
                <c:pt idx="3056">
                  <c:v>40313</c:v>
                </c:pt>
                <c:pt idx="3057">
                  <c:v>40314</c:v>
                </c:pt>
                <c:pt idx="3058">
                  <c:v>40315</c:v>
                </c:pt>
                <c:pt idx="3059">
                  <c:v>40316</c:v>
                </c:pt>
                <c:pt idx="3060">
                  <c:v>40317</c:v>
                </c:pt>
                <c:pt idx="3061">
                  <c:v>40318</c:v>
                </c:pt>
                <c:pt idx="3062">
                  <c:v>40319</c:v>
                </c:pt>
                <c:pt idx="3063">
                  <c:v>40320</c:v>
                </c:pt>
                <c:pt idx="3064">
                  <c:v>40321</c:v>
                </c:pt>
                <c:pt idx="3065">
                  <c:v>40322</c:v>
                </c:pt>
                <c:pt idx="3066">
                  <c:v>40323</c:v>
                </c:pt>
                <c:pt idx="3067">
                  <c:v>40324</c:v>
                </c:pt>
                <c:pt idx="3068">
                  <c:v>40325</c:v>
                </c:pt>
                <c:pt idx="3069">
                  <c:v>40326</c:v>
                </c:pt>
                <c:pt idx="3070">
                  <c:v>40327</c:v>
                </c:pt>
                <c:pt idx="3071">
                  <c:v>40328</c:v>
                </c:pt>
                <c:pt idx="3072">
                  <c:v>40329</c:v>
                </c:pt>
                <c:pt idx="3073">
                  <c:v>40330</c:v>
                </c:pt>
                <c:pt idx="3074">
                  <c:v>40331</c:v>
                </c:pt>
                <c:pt idx="3075">
                  <c:v>40332</c:v>
                </c:pt>
                <c:pt idx="3076">
                  <c:v>40333</c:v>
                </c:pt>
                <c:pt idx="3077">
                  <c:v>40334</c:v>
                </c:pt>
                <c:pt idx="3078">
                  <c:v>40335</c:v>
                </c:pt>
                <c:pt idx="3079">
                  <c:v>40336</c:v>
                </c:pt>
                <c:pt idx="3080">
                  <c:v>40337</c:v>
                </c:pt>
                <c:pt idx="3081">
                  <c:v>40338</c:v>
                </c:pt>
                <c:pt idx="3082">
                  <c:v>40339</c:v>
                </c:pt>
                <c:pt idx="3083">
                  <c:v>40340</c:v>
                </c:pt>
                <c:pt idx="3084">
                  <c:v>40341</c:v>
                </c:pt>
                <c:pt idx="3085">
                  <c:v>40342</c:v>
                </c:pt>
                <c:pt idx="3086">
                  <c:v>40343</c:v>
                </c:pt>
                <c:pt idx="3087">
                  <c:v>40344</c:v>
                </c:pt>
                <c:pt idx="3088">
                  <c:v>40345</c:v>
                </c:pt>
                <c:pt idx="3089">
                  <c:v>40346</c:v>
                </c:pt>
                <c:pt idx="3090">
                  <c:v>40347</c:v>
                </c:pt>
                <c:pt idx="3091">
                  <c:v>40348</c:v>
                </c:pt>
                <c:pt idx="3092">
                  <c:v>40349</c:v>
                </c:pt>
                <c:pt idx="3093">
                  <c:v>40350</c:v>
                </c:pt>
                <c:pt idx="3094">
                  <c:v>40351</c:v>
                </c:pt>
                <c:pt idx="3095">
                  <c:v>40352</c:v>
                </c:pt>
                <c:pt idx="3096">
                  <c:v>40353</c:v>
                </c:pt>
                <c:pt idx="3097">
                  <c:v>40354</c:v>
                </c:pt>
                <c:pt idx="3098">
                  <c:v>40355</c:v>
                </c:pt>
                <c:pt idx="3099">
                  <c:v>40356</c:v>
                </c:pt>
                <c:pt idx="3100">
                  <c:v>40357</c:v>
                </c:pt>
                <c:pt idx="3101">
                  <c:v>40358</c:v>
                </c:pt>
                <c:pt idx="3102">
                  <c:v>40359</c:v>
                </c:pt>
                <c:pt idx="3103">
                  <c:v>40360</c:v>
                </c:pt>
                <c:pt idx="3104">
                  <c:v>40361</c:v>
                </c:pt>
                <c:pt idx="3105">
                  <c:v>40362</c:v>
                </c:pt>
                <c:pt idx="3106">
                  <c:v>40363</c:v>
                </c:pt>
                <c:pt idx="3107">
                  <c:v>40364</c:v>
                </c:pt>
                <c:pt idx="3108">
                  <c:v>40365</c:v>
                </c:pt>
                <c:pt idx="3109">
                  <c:v>40366</c:v>
                </c:pt>
                <c:pt idx="3110">
                  <c:v>40367</c:v>
                </c:pt>
                <c:pt idx="3111">
                  <c:v>40368</c:v>
                </c:pt>
                <c:pt idx="3112">
                  <c:v>40369</c:v>
                </c:pt>
                <c:pt idx="3113">
                  <c:v>40370</c:v>
                </c:pt>
                <c:pt idx="3114">
                  <c:v>40371</c:v>
                </c:pt>
                <c:pt idx="3115">
                  <c:v>40372</c:v>
                </c:pt>
                <c:pt idx="3116">
                  <c:v>40373</c:v>
                </c:pt>
                <c:pt idx="3117">
                  <c:v>40374</c:v>
                </c:pt>
                <c:pt idx="3118">
                  <c:v>40375</c:v>
                </c:pt>
                <c:pt idx="3119">
                  <c:v>40376</c:v>
                </c:pt>
                <c:pt idx="3120">
                  <c:v>40377</c:v>
                </c:pt>
                <c:pt idx="3121">
                  <c:v>40378</c:v>
                </c:pt>
                <c:pt idx="3122">
                  <c:v>40379</c:v>
                </c:pt>
                <c:pt idx="3123">
                  <c:v>40380</c:v>
                </c:pt>
                <c:pt idx="3124">
                  <c:v>40381</c:v>
                </c:pt>
                <c:pt idx="3125">
                  <c:v>40382</c:v>
                </c:pt>
                <c:pt idx="3126">
                  <c:v>40383</c:v>
                </c:pt>
                <c:pt idx="3127">
                  <c:v>40384</c:v>
                </c:pt>
                <c:pt idx="3128">
                  <c:v>40385</c:v>
                </c:pt>
                <c:pt idx="3129">
                  <c:v>40386</c:v>
                </c:pt>
                <c:pt idx="3130">
                  <c:v>40387</c:v>
                </c:pt>
                <c:pt idx="3131">
                  <c:v>40388</c:v>
                </c:pt>
                <c:pt idx="3132">
                  <c:v>40389</c:v>
                </c:pt>
                <c:pt idx="3133">
                  <c:v>40390</c:v>
                </c:pt>
                <c:pt idx="3134">
                  <c:v>40391</c:v>
                </c:pt>
                <c:pt idx="3135">
                  <c:v>40392</c:v>
                </c:pt>
                <c:pt idx="3136">
                  <c:v>40393</c:v>
                </c:pt>
                <c:pt idx="3137">
                  <c:v>40394</c:v>
                </c:pt>
                <c:pt idx="3138">
                  <c:v>40395</c:v>
                </c:pt>
                <c:pt idx="3139">
                  <c:v>40396</c:v>
                </c:pt>
                <c:pt idx="3140">
                  <c:v>40397</c:v>
                </c:pt>
                <c:pt idx="3141">
                  <c:v>40398</c:v>
                </c:pt>
                <c:pt idx="3142">
                  <c:v>40399</c:v>
                </c:pt>
                <c:pt idx="3143">
                  <c:v>40400</c:v>
                </c:pt>
                <c:pt idx="3144">
                  <c:v>40401</c:v>
                </c:pt>
                <c:pt idx="3145">
                  <c:v>40402</c:v>
                </c:pt>
                <c:pt idx="3146">
                  <c:v>40403</c:v>
                </c:pt>
                <c:pt idx="3147">
                  <c:v>40404</c:v>
                </c:pt>
                <c:pt idx="3148">
                  <c:v>40405</c:v>
                </c:pt>
                <c:pt idx="3149">
                  <c:v>40406</c:v>
                </c:pt>
                <c:pt idx="3150">
                  <c:v>40407</c:v>
                </c:pt>
                <c:pt idx="3151">
                  <c:v>40408</c:v>
                </c:pt>
                <c:pt idx="3152">
                  <c:v>40409</c:v>
                </c:pt>
                <c:pt idx="3153">
                  <c:v>40410</c:v>
                </c:pt>
                <c:pt idx="3154">
                  <c:v>40411</c:v>
                </c:pt>
                <c:pt idx="3155">
                  <c:v>40412</c:v>
                </c:pt>
                <c:pt idx="3156">
                  <c:v>40413</c:v>
                </c:pt>
                <c:pt idx="3157">
                  <c:v>40414</c:v>
                </c:pt>
                <c:pt idx="3158">
                  <c:v>40415</c:v>
                </c:pt>
                <c:pt idx="3159">
                  <c:v>40416</c:v>
                </c:pt>
                <c:pt idx="3160">
                  <c:v>40417</c:v>
                </c:pt>
                <c:pt idx="3161">
                  <c:v>40418</c:v>
                </c:pt>
                <c:pt idx="3162">
                  <c:v>40419</c:v>
                </c:pt>
                <c:pt idx="3163">
                  <c:v>40420</c:v>
                </c:pt>
                <c:pt idx="3164">
                  <c:v>40421</c:v>
                </c:pt>
                <c:pt idx="3165">
                  <c:v>40422</c:v>
                </c:pt>
                <c:pt idx="3166">
                  <c:v>40423</c:v>
                </c:pt>
                <c:pt idx="3167">
                  <c:v>40424</c:v>
                </c:pt>
                <c:pt idx="3168">
                  <c:v>40425</c:v>
                </c:pt>
                <c:pt idx="3169">
                  <c:v>40426</c:v>
                </c:pt>
                <c:pt idx="3170">
                  <c:v>40427</c:v>
                </c:pt>
                <c:pt idx="3171">
                  <c:v>40428</c:v>
                </c:pt>
                <c:pt idx="3172">
                  <c:v>40429</c:v>
                </c:pt>
                <c:pt idx="3173">
                  <c:v>40430</c:v>
                </c:pt>
                <c:pt idx="3174">
                  <c:v>40431</c:v>
                </c:pt>
                <c:pt idx="3175">
                  <c:v>40432</c:v>
                </c:pt>
                <c:pt idx="3176">
                  <c:v>40433</c:v>
                </c:pt>
                <c:pt idx="3177">
                  <c:v>40434</c:v>
                </c:pt>
                <c:pt idx="3178">
                  <c:v>40435</c:v>
                </c:pt>
                <c:pt idx="3179">
                  <c:v>40436</c:v>
                </c:pt>
                <c:pt idx="3180">
                  <c:v>40437</c:v>
                </c:pt>
                <c:pt idx="3181">
                  <c:v>40438</c:v>
                </c:pt>
                <c:pt idx="3182">
                  <c:v>40439</c:v>
                </c:pt>
                <c:pt idx="3183">
                  <c:v>40440</c:v>
                </c:pt>
                <c:pt idx="3184">
                  <c:v>40441</c:v>
                </c:pt>
                <c:pt idx="3185">
                  <c:v>40442</c:v>
                </c:pt>
                <c:pt idx="3186">
                  <c:v>40443</c:v>
                </c:pt>
                <c:pt idx="3187">
                  <c:v>40444</c:v>
                </c:pt>
                <c:pt idx="3188">
                  <c:v>40445</c:v>
                </c:pt>
                <c:pt idx="3189">
                  <c:v>40446</c:v>
                </c:pt>
                <c:pt idx="3190">
                  <c:v>40447</c:v>
                </c:pt>
                <c:pt idx="3191">
                  <c:v>40448</c:v>
                </c:pt>
                <c:pt idx="3192">
                  <c:v>40449</c:v>
                </c:pt>
                <c:pt idx="3193">
                  <c:v>40450</c:v>
                </c:pt>
                <c:pt idx="3194">
                  <c:v>40451</c:v>
                </c:pt>
                <c:pt idx="3195">
                  <c:v>40452</c:v>
                </c:pt>
                <c:pt idx="3196">
                  <c:v>40453</c:v>
                </c:pt>
                <c:pt idx="3197">
                  <c:v>40454</c:v>
                </c:pt>
                <c:pt idx="3198">
                  <c:v>40455</c:v>
                </c:pt>
                <c:pt idx="3199">
                  <c:v>40456</c:v>
                </c:pt>
                <c:pt idx="3200">
                  <c:v>40457</c:v>
                </c:pt>
                <c:pt idx="3201">
                  <c:v>40458</c:v>
                </c:pt>
                <c:pt idx="3202">
                  <c:v>40459</c:v>
                </c:pt>
                <c:pt idx="3203">
                  <c:v>40460</c:v>
                </c:pt>
                <c:pt idx="3204">
                  <c:v>40461</c:v>
                </c:pt>
                <c:pt idx="3205">
                  <c:v>40462</c:v>
                </c:pt>
                <c:pt idx="3206">
                  <c:v>40463</c:v>
                </c:pt>
                <c:pt idx="3207">
                  <c:v>40464</c:v>
                </c:pt>
                <c:pt idx="3208">
                  <c:v>40465</c:v>
                </c:pt>
                <c:pt idx="3209">
                  <c:v>40466</c:v>
                </c:pt>
                <c:pt idx="3210">
                  <c:v>40467</c:v>
                </c:pt>
                <c:pt idx="3211">
                  <c:v>40468</c:v>
                </c:pt>
                <c:pt idx="3212">
                  <c:v>40469</c:v>
                </c:pt>
                <c:pt idx="3213">
                  <c:v>40470</c:v>
                </c:pt>
                <c:pt idx="3214">
                  <c:v>40471</c:v>
                </c:pt>
                <c:pt idx="3215">
                  <c:v>40472</c:v>
                </c:pt>
                <c:pt idx="3216">
                  <c:v>40473</c:v>
                </c:pt>
                <c:pt idx="3217">
                  <c:v>40474</c:v>
                </c:pt>
                <c:pt idx="3218">
                  <c:v>40475</c:v>
                </c:pt>
                <c:pt idx="3219">
                  <c:v>40476</c:v>
                </c:pt>
                <c:pt idx="3220">
                  <c:v>40477</c:v>
                </c:pt>
                <c:pt idx="3221">
                  <c:v>40478</c:v>
                </c:pt>
                <c:pt idx="3222">
                  <c:v>40479</c:v>
                </c:pt>
                <c:pt idx="3223">
                  <c:v>40480</c:v>
                </c:pt>
                <c:pt idx="3224">
                  <c:v>40481</c:v>
                </c:pt>
                <c:pt idx="3225">
                  <c:v>40482</c:v>
                </c:pt>
                <c:pt idx="3226">
                  <c:v>40483</c:v>
                </c:pt>
                <c:pt idx="3227">
                  <c:v>40484</c:v>
                </c:pt>
                <c:pt idx="3228">
                  <c:v>40485</c:v>
                </c:pt>
                <c:pt idx="3229">
                  <c:v>40486</c:v>
                </c:pt>
                <c:pt idx="3230">
                  <c:v>40487</c:v>
                </c:pt>
                <c:pt idx="3231">
                  <c:v>40488</c:v>
                </c:pt>
                <c:pt idx="3232">
                  <c:v>40489</c:v>
                </c:pt>
                <c:pt idx="3233">
                  <c:v>40490</c:v>
                </c:pt>
                <c:pt idx="3234">
                  <c:v>40491</c:v>
                </c:pt>
                <c:pt idx="3235">
                  <c:v>40492</c:v>
                </c:pt>
                <c:pt idx="3236">
                  <c:v>40493</c:v>
                </c:pt>
                <c:pt idx="3237">
                  <c:v>40494</c:v>
                </c:pt>
                <c:pt idx="3238">
                  <c:v>40495</c:v>
                </c:pt>
                <c:pt idx="3239">
                  <c:v>40496</c:v>
                </c:pt>
                <c:pt idx="3240">
                  <c:v>40497</c:v>
                </c:pt>
                <c:pt idx="3241">
                  <c:v>40498</c:v>
                </c:pt>
                <c:pt idx="3242">
                  <c:v>40499</c:v>
                </c:pt>
                <c:pt idx="3243">
                  <c:v>40500</c:v>
                </c:pt>
                <c:pt idx="3244">
                  <c:v>40501</c:v>
                </c:pt>
                <c:pt idx="3245">
                  <c:v>40502</c:v>
                </c:pt>
                <c:pt idx="3246">
                  <c:v>40503</c:v>
                </c:pt>
                <c:pt idx="3247">
                  <c:v>40504</c:v>
                </c:pt>
                <c:pt idx="3248">
                  <c:v>40505</c:v>
                </c:pt>
                <c:pt idx="3249">
                  <c:v>40506</c:v>
                </c:pt>
                <c:pt idx="3250">
                  <c:v>40507</c:v>
                </c:pt>
                <c:pt idx="3251">
                  <c:v>40508</c:v>
                </c:pt>
                <c:pt idx="3252">
                  <c:v>40509</c:v>
                </c:pt>
                <c:pt idx="3253">
                  <c:v>40510</c:v>
                </c:pt>
                <c:pt idx="3254">
                  <c:v>40511</c:v>
                </c:pt>
                <c:pt idx="3255">
                  <c:v>40512</c:v>
                </c:pt>
                <c:pt idx="3256">
                  <c:v>40513</c:v>
                </c:pt>
                <c:pt idx="3257">
                  <c:v>40514</c:v>
                </c:pt>
                <c:pt idx="3258">
                  <c:v>40515</c:v>
                </c:pt>
                <c:pt idx="3259">
                  <c:v>40516</c:v>
                </c:pt>
                <c:pt idx="3260">
                  <c:v>40517</c:v>
                </c:pt>
                <c:pt idx="3261">
                  <c:v>40518</c:v>
                </c:pt>
                <c:pt idx="3262">
                  <c:v>40519</c:v>
                </c:pt>
                <c:pt idx="3263">
                  <c:v>40520</c:v>
                </c:pt>
                <c:pt idx="3264">
                  <c:v>40521</c:v>
                </c:pt>
                <c:pt idx="3265">
                  <c:v>40522</c:v>
                </c:pt>
                <c:pt idx="3266">
                  <c:v>40523</c:v>
                </c:pt>
                <c:pt idx="3267">
                  <c:v>40524</c:v>
                </c:pt>
                <c:pt idx="3268">
                  <c:v>40525</c:v>
                </c:pt>
                <c:pt idx="3269">
                  <c:v>40526</c:v>
                </c:pt>
                <c:pt idx="3270">
                  <c:v>40527</c:v>
                </c:pt>
                <c:pt idx="3271">
                  <c:v>40528</c:v>
                </c:pt>
                <c:pt idx="3272">
                  <c:v>40529</c:v>
                </c:pt>
                <c:pt idx="3273">
                  <c:v>40530</c:v>
                </c:pt>
                <c:pt idx="3274">
                  <c:v>40531</c:v>
                </c:pt>
                <c:pt idx="3275">
                  <c:v>40532</c:v>
                </c:pt>
                <c:pt idx="3276">
                  <c:v>40533</c:v>
                </c:pt>
                <c:pt idx="3277">
                  <c:v>40534</c:v>
                </c:pt>
                <c:pt idx="3278">
                  <c:v>40535</c:v>
                </c:pt>
                <c:pt idx="3279">
                  <c:v>40536</c:v>
                </c:pt>
                <c:pt idx="3280">
                  <c:v>40537</c:v>
                </c:pt>
                <c:pt idx="3281">
                  <c:v>40538</c:v>
                </c:pt>
                <c:pt idx="3282">
                  <c:v>40539</c:v>
                </c:pt>
                <c:pt idx="3283">
                  <c:v>40540</c:v>
                </c:pt>
                <c:pt idx="3284">
                  <c:v>40541</c:v>
                </c:pt>
                <c:pt idx="3285">
                  <c:v>40542</c:v>
                </c:pt>
                <c:pt idx="3286">
                  <c:v>40543</c:v>
                </c:pt>
                <c:pt idx="3287">
                  <c:v>40544</c:v>
                </c:pt>
                <c:pt idx="3288">
                  <c:v>40545</c:v>
                </c:pt>
                <c:pt idx="3289">
                  <c:v>40546</c:v>
                </c:pt>
                <c:pt idx="3290">
                  <c:v>40547</c:v>
                </c:pt>
                <c:pt idx="3291">
                  <c:v>40548</c:v>
                </c:pt>
                <c:pt idx="3292">
                  <c:v>40549</c:v>
                </c:pt>
                <c:pt idx="3293">
                  <c:v>40550</c:v>
                </c:pt>
                <c:pt idx="3294">
                  <c:v>40551</c:v>
                </c:pt>
                <c:pt idx="3295">
                  <c:v>40552</c:v>
                </c:pt>
                <c:pt idx="3296">
                  <c:v>40553</c:v>
                </c:pt>
                <c:pt idx="3297">
                  <c:v>40554</c:v>
                </c:pt>
                <c:pt idx="3298">
                  <c:v>40555</c:v>
                </c:pt>
                <c:pt idx="3299">
                  <c:v>40556</c:v>
                </c:pt>
                <c:pt idx="3300">
                  <c:v>40557</c:v>
                </c:pt>
                <c:pt idx="3301">
                  <c:v>40558</c:v>
                </c:pt>
                <c:pt idx="3302">
                  <c:v>40559</c:v>
                </c:pt>
                <c:pt idx="3303">
                  <c:v>40560</c:v>
                </c:pt>
                <c:pt idx="3304">
                  <c:v>40561</c:v>
                </c:pt>
                <c:pt idx="3305">
                  <c:v>40562</c:v>
                </c:pt>
                <c:pt idx="3306">
                  <c:v>40563</c:v>
                </c:pt>
                <c:pt idx="3307">
                  <c:v>40564</c:v>
                </c:pt>
                <c:pt idx="3308">
                  <c:v>40565</c:v>
                </c:pt>
                <c:pt idx="3309">
                  <c:v>40566</c:v>
                </c:pt>
                <c:pt idx="3310">
                  <c:v>40567</c:v>
                </c:pt>
                <c:pt idx="3311">
                  <c:v>40568</c:v>
                </c:pt>
                <c:pt idx="3312">
                  <c:v>40569</c:v>
                </c:pt>
                <c:pt idx="3313">
                  <c:v>40570</c:v>
                </c:pt>
                <c:pt idx="3314">
                  <c:v>40571</c:v>
                </c:pt>
                <c:pt idx="3315">
                  <c:v>40572</c:v>
                </c:pt>
                <c:pt idx="3316">
                  <c:v>40573</c:v>
                </c:pt>
                <c:pt idx="3317">
                  <c:v>40574</c:v>
                </c:pt>
                <c:pt idx="3318">
                  <c:v>40575</c:v>
                </c:pt>
                <c:pt idx="3319">
                  <c:v>40576</c:v>
                </c:pt>
                <c:pt idx="3320">
                  <c:v>40577</c:v>
                </c:pt>
                <c:pt idx="3321">
                  <c:v>40578</c:v>
                </c:pt>
                <c:pt idx="3322">
                  <c:v>40579</c:v>
                </c:pt>
                <c:pt idx="3323">
                  <c:v>40580</c:v>
                </c:pt>
                <c:pt idx="3324">
                  <c:v>40581</c:v>
                </c:pt>
                <c:pt idx="3325">
                  <c:v>40582</c:v>
                </c:pt>
                <c:pt idx="3326">
                  <c:v>40583</c:v>
                </c:pt>
                <c:pt idx="3327">
                  <c:v>40584</c:v>
                </c:pt>
                <c:pt idx="3328">
                  <c:v>40585</c:v>
                </c:pt>
                <c:pt idx="3329">
                  <c:v>40586</c:v>
                </c:pt>
                <c:pt idx="3330">
                  <c:v>40587</c:v>
                </c:pt>
                <c:pt idx="3331">
                  <c:v>40588</c:v>
                </c:pt>
                <c:pt idx="3332">
                  <c:v>40589</c:v>
                </c:pt>
                <c:pt idx="3333">
                  <c:v>40590</c:v>
                </c:pt>
                <c:pt idx="3334">
                  <c:v>40591</c:v>
                </c:pt>
                <c:pt idx="3335">
                  <c:v>40592</c:v>
                </c:pt>
                <c:pt idx="3336">
                  <c:v>40593</c:v>
                </c:pt>
                <c:pt idx="3337">
                  <c:v>40594</c:v>
                </c:pt>
                <c:pt idx="3338">
                  <c:v>40595</c:v>
                </c:pt>
                <c:pt idx="3339">
                  <c:v>40596</c:v>
                </c:pt>
                <c:pt idx="3340">
                  <c:v>40597</c:v>
                </c:pt>
                <c:pt idx="3341">
                  <c:v>40598</c:v>
                </c:pt>
                <c:pt idx="3342">
                  <c:v>40599</c:v>
                </c:pt>
                <c:pt idx="3343">
                  <c:v>40600</c:v>
                </c:pt>
                <c:pt idx="3344">
                  <c:v>40601</c:v>
                </c:pt>
                <c:pt idx="3345">
                  <c:v>40602</c:v>
                </c:pt>
                <c:pt idx="3346">
                  <c:v>40603</c:v>
                </c:pt>
                <c:pt idx="3347">
                  <c:v>40604</c:v>
                </c:pt>
                <c:pt idx="3348">
                  <c:v>40605</c:v>
                </c:pt>
                <c:pt idx="3349">
                  <c:v>40606</c:v>
                </c:pt>
                <c:pt idx="3350">
                  <c:v>40607</c:v>
                </c:pt>
                <c:pt idx="3351">
                  <c:v>40608</c:v>
                </c:pt>
                <c:pt idx="3352">
                  <c:v>40609</c:v>
                </c:pt>
                <c:pt idx="3353">
                  <c:v>40610</c:v>
                </c:pt>
                <c:pt idx="3354">
                  <c:v>40611</c:v>
                </c:pt>
                <c:pt idx="3355">
                  <c:v>40612</c:v>
                </c:pt>
                <c:pt idx="3356">
                  <c:v>40613</c:v>
                </c:pt>
                <c:pt idx="3357">
                  <c:v>40614</c:v>
                </c:pt>
                <c:pt idx="3358">
                  <c:v>40615</c:v>
                </c:pt>
                <c:pt idx="3359">
                  <c:v>40616</c:v>
                </c:pt>
                <c:pt idx="3360">
                  <c:v>40617</c:v>
                </c:pt>
                <c:pt idx="3361">
                  <c:v>40618</c:v>
                </c:pt>
                <c:pt idx="3362">
                  <c:v>40619</c:v>
                </c:pt>
                <c:pt idx="3363">
                  <c:v>40620</c:v>
                </c:pt>
                <c:pt idx="3364">
                  <c:v>40621</c:v>
                </c:pt>
                <c:pt idx="3365">
                  <c:v>40622</c:v>
                </c:pt>
                <c:pt idx="3366">
                  <c:v>40623</c:v>
                </c:pt>
                <c:pt idx="3367">
                  <c:v>40624</c:v>
                </c:pt>
                <c:pt idx="3368">
                  <c:v>40625</c:v>
                </c:pt>
                <c:pt idx="3369">
                  <c:v>40626</c:v>
                </c:pt>
                <c:pt idx="3370">
                  <c:v>40627</c:v>
                </c:pt>
                <c:pt idx="3371">
                  <c:v>40628</c:v>
                </c:pt>
                <c:pt idx="3372">
                  <c:v>40629</c:v>
                </c:pt>
                <c:pt idx="3373">
                  <c:v>40630</c:v>
                </c:pt>
                <c:pt idx="3374">
                  <c:v>40631</c:v>
                </c:pt>
                <c:pt idx="3375">
                  <c:v>40632</c:v>
                </c:pt>
                <c:pt idx="3376">
                  <c:v>40633</c:v>
                </c:pt>
                <c:pt idx="3377">
                  <c:v>40634</c:v>
                </c:pt>
                <c:pt idx="3378">
                  <c:v>40635</c:v>
                </c:pt>
                <c:pt idx="3379">
                  <c:v>40636</c:v>
                </c:pt>
                <c:pt idx="3380">
                  <c:v>40637</c:v>
                </c:pt>
                <c:pt idx="3381">
                  <c:v>40638</c:v>
                </c:pt>
                <c:pt idx="3382">
                  <c:v>40639</c:v>
                </c:pt>
                <c:pt idx="3383">
                  <c:v>40640</c:v>
                </c:pt>
                <c:pt idx="3384">
                  <c:v>40641</c:v>
                </c:pt>
                <c:pt idx="3385">
                  <c:v>40642</c:v>
                </c:pt>
                <c:pt idx="3386">
                  <c:v>40643</c:v>
                </c:pt>
                <c:pt idx="3387">
                  <c:v>40644</c:v>
                </c:pt>
                <c:pt idx="3388">
                  <c:v>40645</c:v>
                </c:pt>
                <c:pt idx="3389">
                  <c:v>40646</c:v>
                </c:pt>
                <c:pt idx="3390">
                  <c:v>40647</c:v>
                </c:pt>
                <c:pt idx="3391">
                  <c:v>40648</c:v>
                </c:pt>
                <c:pt idx="3392">
                  <c:v>40649</c:v>
                </c:pt>
                <c:pt idx="3393">
                  <c:v>40650</c:v>
                </c:pt>
                <c:pt idx="3394">
                  <c:v>40651</c:v>
                </c:pt>
                <c:pt idx="3395">
                  <c:v>40652</c:v>
                </c:pt>
                <c:pt idx="3396">
                  <c:v>40653</c:v>
                </c:pt>
                <c:pt idx="3397">
                  <c:v>40654</c:v>
                </c:pt>
                <c:pt idx="3398">
                  <c:v>40655</c:v>
                </c:pt>
                <c:pt idx="3399">
                  <c:v>40656</c:v>
                </c:pt>
                <c:pt idx="3400">
                  <c:v>40657</c:v>
                </c:pt>
                <c:pt idx="3401">
                  <c:v>40658</c:v>
                </c:pt>
                <c:pt idx="3402">
                  <c:v>40659</c:v>
                </c:pt>
                <c:pt idx="3403">
                  <c:v>40660</c:v>
                </c:pt>
                <c:pt idx="3404">
                  <c:v>40661</c:v>
                </c:pt>
                <c:pt idx="3405">
                  <c:v>40662</c:v>
                </c:pt>
                <c:pt idx="3406">
                  <c:v>40663</c:v>
                </c:pt>
                <c:pt idx="3407">
                  <c:v>40664</c:v>
                </c:pt>
                <c:pt idx="3408">
                  <c:v>40665</c:v>
                </c:pt>
                <c:pt idx="3409">
                  <c:v>40666</c:v>
                </c:pt>
                <c:pt idx="3410">
                  <c:v>40667</c:v>
                </c:pt>
                <c:pt idx="3411">
                  <c:v>40668</c:v>
                </c:pt>
                <c:pt idx="3412">
                  <c:v>40669</c:v>
                </c:pt>
                <c:pt idx="3413">
                  <c:v>40670</c:v>
                </c:pt>
                <c:pt idx="3414">
                  <c:v>40671</c:v>
                </c:pt>
                <c:pt idx="3415">
                  <c:v>40672</c:v>
                </c:pt>
                <c:pt idx="3416">
                  <c:v>40673</c:v>
                </c:pt>
                <c:pt idx="3417">
                  <c:v>40674</c:v>
                </c:pt>
                <c:pt idx="3418">
                  <c:v>40675</c:v>
                </c:pt>
                <c:pt idx="3419">
                  <c:v>40676</c:v>
                </c:pt>
                <c:pt idx="3420">
                  <c:v>40677</c:v>
                </c:pt>
                <c:pt idx="3421">
                  <c:v>40678</c:v>
                </c:pt>
                <c:pt idx="3422">
                  <c:v>40679</c:v>
                </c:pt>
                <c:pt idx="3423">
                  <c:v>40680</c:v>
                </c:pt>
                <c:pt idx="3424">
                  <c:v>40681</c:v>
                </c:pt>
                <c:pt idx="3425">
                  <c:v>40682</c:v>
                </c:pt>
                <c:pt idx="3426">
                  <c:v>40683</c:v>
                </c:pt>
                <c:pt idx="3427">
                  <c:v>40684</c:v>
                </c:pt>
                <c:pt idx="3428">
                  <c:v>40685</c:v>
                </c:pt>
                <c:pt idx="3429">
                  <c:v>40686</c:v>
                </c:pt>
                <c:pt idx="3430">
                  <c:v>40687</c:v>
                </c:pt>
                <c:pt idx="3431">
                  <c:v>40688</c:v>
                </c:pt>
                <c:pt idx="3432">
                  <c:v>40689</c:v>
                </c:pt>
                <c:pt idx="3433">
                  <c:v>40690</c:v>
                </c:pt>
                <c:pt idx="3434">
                  <c:v>40691</c:v>
                </c:pt>
                <c:pt idx="3435">
                  <c:v>40692</c:v>
                </c:pt>
                <c:pt idx="3436">
                  <c:v>40693</c:v>
                </c:pt>
                <c:pt idx="3437">
                  <c:v>40694</c:v>
                </c:pt>
                <c:pt idx="3438">
                  <c:v>40695</c:v>
                </c:pt>
                <c:pt idx="3439">
                  <c:v>40696</c:v>
                </c:pt>
                <c:pt idx="3440">
                  <c:v>40697</c:v>
                </c:pt>
                <c:pt idx="3441">
                  <c:v>40698</c:v>
                </c:pt>
                <c:pt idx="3442">
                  <c:v>40699</c:v>
                </c:pt>
                <c:pt idx="3443">
                  <c:v>40700</c:v>
                </c:pt>
                <c:pt idx="3444">
                  <c:v>40701</c:v>
                </c:pt>
                <c:pt idx="3445">
                  <c:v>40702</c:v>
                </c:pt>
                <c:pt idx="3446">
                  <c:v>40703</c:v>
                </c:pt>
                <c:pt idx="3447">
                  <c:v>40704</c:v>
                </c:pt>
                <c:pt idx="3448">
                  <c:v>40705</c:v>
                </c:pt>
                <c:pt idx="3449">
                  <c:v>40706</c:v>
                </c:pt>
                <c:pt idx="3450">
                  <c:v>40707</c:v>
                </c:pt>
                <c:pt idx="3451">
                  <c:v>40708</c:v>
                </c:pt>
                <c:pt idx="3452">
                  <c:v>40709</c:v>
                </c:pt>
                <c:pt idx="3453">
                  <c:v>40710</c:v>
                </c:pt>
                <c:pt idx="3454">
                  <c:v>40711</c:v>
                </c:pt>
                <c:pt idx="3455">
                  <c:v>40712</c:v>
                </c:pt>
                <c:pt idx="3456">
                  <c:v>40713</c:v>
                </c:pt>
                <c:pt idx="3457">
                  <c:v>40714</c:v>
                </c:pt>
                <c:pt idx="3458">
                  <c:v>40715</c:v>
                </c:pt>
                <c:pt idx="3459">
                  <c:v>40716</c:v>
                </c:pt>
                <c:pt idx="3460">
                  <c:v>40717</c:v>
                </c:pt>
                <c:pt idx="3461">
                  <c:v>40718</c:v>
                </c:pt>
                <c:pt idx="3462">
                  <c:v>40719</c:v>
                </c:pt>
                <c:pt idx="3463">
                  <c:v>40720</c:v>
                </c:pt>
                <c:pt idx="3464">
                  <c:v>40721</c:v>
                </c:pt>
                <c:pt idx="3465">
                  <c:v>40722</c:v>
                </c:pt>
                <c:pt idx="3466">
                  <c:v>40723</c:v>
                </c:pt>
                <c:pt idx="3467">
                  <c:v>40724</c:v>
                </c:pt>
                <c:pt idx="3468">
                  <c:v>40725</c:v>
                </c:pt>
                <c:pt idx="3469">
                  <c:v>40726</c:v>
                </c:pt>
                <c:pt idx="3470">
                  <c:v>40727</c:v>
                </c:pt>
                <c:pt idx="3471">
                  <c:v>40728</c:v>
                </c:pt>
                <c:pt idx="3472">
                  <c:v>40729</c:v>
                </c:pt>
                <c:pt idx="3473">
                  <c:v>40730</c:v>
                </c:pt>
                <c:pt idx="3474">
                  <c:v>40731</c:v>
                </c:pt>
                <c:pt idx="3475">
                  <c:v>40732</c:v>
                </c:pt>
                <c:pt idx="3476">
                  <c:v>40733</c:v>
                </c:pt>
                <c:pt idx="3477">
                  <c:v>40734</c:v>
                </c:pt>
                <c:pt idx="3478">
                  <c:v>40735</c:v>
                </c:pt>
                <c:pt idx="3479">
                  <c:v>40736</c:v>
                </c:pt>
                <c:pt idx="3480">
                  <c:v>40737</c:v>
                </c:pt>
                <c:pt idx="3481">
                  <c:v>40738</c:v>
                </c:pt>
                <c:pt idx="3482">
                  <c:v>40739</c:v>
                </c:pt>
                <c:pt idx="3483">
                  <c:v>40740</c:v>
                </c:pt>
                <c:pt idx="3484">
                  <c:v>40741</c:v>
                </c:pt>
                <c:pt idx="3485">
                  <c:v>40742</c:v>
                </c:pt>
                <c:pt idx="3486">
                  <c:v>40743</c:v>
                </c:pt>
                <c:pt idx="3487">
                  <c:v>40744</c:v>
                </c:pt>
                <c:pt idx="3488">
                  <c:v>40745</c:v>
                </c:pt>
                <c:pt idx="3489">
                  <c:v>40746</c:v>
                </c:pt>
                <c:pt idx="3490">
                  <c:v>40747</c:v>
                </c:pt>
                <c:pt idx="3491">
                  <c:v>40748</c:v>
                </c:pt>
                <c:pt idx="3492">
                  <c:v>40749</c:v>
                </c:pt>
                <c:pt idx="3493">
                  <c:v>40750</c:v>
                </c:pt>
                <c:pt idx="3494">
                  <c:v>40751</c:v>
                </c:pt>
                <c:pt idx="3495">
                  <c:v>40752</c:v>
                </c:pt>
                <c:pt idx="3496">
                  <c:v>40753</c:v>
                </c:pt>
                <c:pt idx="3497">
                  <c:v>40754</c:v>
                </c:pt>
                <c:pt idx="3498">
                  <c:v>40755</c:v>
                </c:pt>
                <c:pt idx="3499">
                  <c:v>40756</c:v>
                </c:pt>
                <c:pt idx="3500">
                  <c:v>40757</c:v>
                </c:pt>
                <c:pt idx="3501">
                  <c:v>40758</c:v>
                </c:pt>
                <c:pt idx="3502">
                  <c:v>40759</c:v>
                </c:pt>
                <c:pt idx="3503">
                  <c:v>40760</c:v>
                </c:pt>
                <c:pt idx="3504">
                  <c:v>40761</c:v>
                </c:pt>
                <c:pt idx="3505">
                  <c:v>40762</c:v>
                </c:pt>
                <c:pt idx="3506">
                  <c:v>40763</c:v>
                </c:pt>
                <c:pt idx="3507">
                  <c:v>40764</c:v>
                </c:pt>
                <c:pt idx="3508">
                  <c:v>40765</c:v>
                </c:pt>
                <c:pt idx="3509">
                  <c:v>40766</c:v>
                </c:pt>
                <c:pt idx="3510">
                  <c:v>40767</c:v>
                </c:pt>
                <c:pt idx="3511">
                  <c:v>40768</c:v>
                </c:pt>
                <c:pt idx="3512">
                  <c:v>40769</c:v>
                </c:pt>
                <c:pt idx="3513">
                  <c:v>40770</c:v>
                </c:pt>
                <c:pt idx="3514">
                  <c:v>40771</c:v>
                </c:pt>
                <c:pt idx="3515">
                  <c:v>40772</c:v>
                </c:pt>
                <c:pt idx="3516">
                  <c:v>40773</c:v>
                </c:pt>
                <c:pt idx="3517">
                  <c:v>40774</c:v>
                </c:pt>
                <c:pt idx="3518">
                  <c:v>40775</c:v>
                </c:pt>
                <c:pt idx="3519">
                  <c:v>40776</c:v>
                </c:pt>
                <c:pt idx="3520">
                  <c:v>40777</c:v>
                </c:pt>
                <c:pt idx="3521">
                  <c:v>40778</c:v>
                </c:pt>
                <c:pt idx="3522">
                  <c:v>40779</c:v>
                </c:pt>
                <c:pt idx="3523">
                  <c:v>40780</c:v>
                </c:pt>
                <c:pt idx="3524">
                  <c:v>40781</c:v>
                </c:pt>
                <c:pt idx="3525">
                  <c:v>40782</c:v>
                </c:pt>
                <c:pt idx="3526">
                  <c:v>40783</c:v>
                </c:pt>
                <c:pt idx="3527">
                  <c:v>40784</c:v>
                </c:pt>
                <c:pt idx="3528">
                  <c:v>40785</c:v>
                </c:pt>
                <c:pt idx="3529">
                  <c:v>40786</c:v>
                </c:pt>
                <c:pt idx="3530">
                  <c:v>40787</c:v>
                </c:pt>
                <c:pt idx="3531">
                  <c:v>40788</c:v>
                </c:pt>
                <c:pt idx="3532">
                  <c:v>40789</c:v>
                </c:pt>
                <c:pt idx="3533">
                  <c:v>40790</c:v>
                </c:pt>
                <c:pt idx="3534">
                  <c:v>40791</c:v>
                </c:pt>
                <c:pt idx="3535">
                  <c:v>40792</c:v>
                </c:pt>
                <c:pt idx="3536">
                  <c:v>40793</c:v>
                </c:pt>
                <c:pt idx="3537">
                  <c:v>40794</c:v>
                </c:pt>
                <c:pt idx="3538">
                  <c:v>40795</c:v>
                </c:pt>
                <c:pt idx="3539">
                  <c:v>40796</c:v>
                </c:pt>
                <c:pt idx="3540">
                  <c:v>40797</c:v>
                </c:pt>
                <c:pt idx="3541">
                  <c:v>40798</c:v>
                </c:pt>
                <c:pt idx="3542">
                  <c:v>40799</c:v>
                </c:pt>
                <c:pt idx="3543">
                  <c:v>40800</c:v>
                </c:pt>
                <c:pt idx="3544">
                  <c:v>40801</c:v>
                </c:pt>
                <c:pt idx="3545">
                  <c:v>40802</c:v>
                </c:pt>
                <c:pt idx="3546">
                  <c:v>40803</c:v>
                </c:pt>
                <c:pt idx="3547">
                  <c:v>40804</c:v>
                </c:pt>
                <c:pt idx="3548">
                  <c:v>40805</c:v>
                </c:pt>
                <c:pt idx="3549">
                  <c:v>40806</c:v>
                </c:pt>
                <c:pt idx="3550">
                  <c:v>40807</c:v>
                </c:pt>
                <c:pt idx="3551">
                  <c:v>40808</c:v>
                </c:pt>
                <c:pt idx="3552">
                  <c:v>40809</c:v>
                </c:pt>
                <c:pt idx="3553">
                  <c:v>40810</c:v>
                </c:pt>
                <c:pt idx="3554">
                  <c:v>40811</c:v>
                </c:pt>
                <c:pt idx="3555">
                  <c:v>40812</c:v>
                </c:pt>
                <c:pt idx="3556">
                  <c:v>40813</c:v>
                </c:pt>
                <c:pt idx="3557">
                  <c:v>40814</c:v>
                </c:pt>
                <c:pt idx="3558">
                  <c:v>40815</c:v>
                </c:pt>
                <c:pt idx="3559">
                  <c:v>40816</c:v>
                </c:pt>
                <c:pt idx="3560">
                  <c:v>40817</c:v>
                </c:pt>
                <c:pt idx="3561">
                  <c:v>40818</c:v>
                </c:pt>
                <c:pt idx="3562">
                  <c:v>40819</c:v>
                </c:pt>
                <c:pt idx="3563">
                  <c:v>40820</c:v>
                </c:pt>
                <c:pt idx="3564">
                  <c:v>40821</c:v>
                </c:pt>
                <c:pt idx="3565">
                  <c:v>40822</c:v>
                </c:pt>
                <c:pt idx="3566">
                  <c:v>40823</c:v>
                </c:pt>
                <c:pt idx="3567">
                  <c:v>40824</c:v>
                </c:pt>
                <c:pt idx="3568">
                  <c:v>40825</c:v>
                </c:pt>
                <c:pt idx="3569">
                  <c:v>40826</c:v>
                </c:pt>
                <c:pt idx="3570">
                  <c:v>40827</c:v>
                </c:pt>
                <c:pt idx="3571">
                  <c:v>40828</c:v>
                </c:pt>
                <c:pt idx="3572">
                  <c:v>40829</c:v>
                </c:pt>
                <c:pt idx="3573">
                  <c:v>40830</c:v>
                </c:pt>
                <c:pt idx="3574">
                  <c:v>40831</c:v>
                </c:pt>
                <c:pt idx="3575">
                  <c:v>40832</c:v>
                </c:pt>
                <c:pt idx="3576">
                  <c:v>40833</c:v>
                </c:pt>
                <c:pt idx="3577">
                  <c:v>40834</c:v>
                </c:pt>
                <c:pt idx="3578">
                  <c:v>40835</c:v>
                </c:pt>
                <c:pt idx="3579">
                  <c:v>40836</c:v>
                </c:pt>
                <c:pt idx="3580">
                  <c:v>40837</c:v>
                </c:pt>
                <c:pt idx="3581">
                  <c:v>40838</c:v>
                </c:pt>
                <c:pt idx="3582">
                  <c:v>40839</c:v>
                </c:pt>
                <c:pt idx="3583">
                  <c:v>40840</c:v>
                </c:pt>
                <c:pt idx="3584">
                  <c:v>40841</c:v>
                </c:pt>
                <c:pt idx="3585">
                  <c:v>40842</c:v>
                </c:pt>
                <c:pt idx="3586">
                  <c:v>40843</c:v>
                </c:pt>
                <c:pt idx="3587">
                  <c:v>40844</c:v>
                </c:pt>
                <c:pt idx="3588">
                  <c:v>40845</c:v>
                </c:pt>
                <c:pt idx="3589">
                  <c:v>40846</c:v>
                </c:pt>
                <c:pt idx="3590">
                  <c:v>40847</c:v>
                </c:pt>
                <c:pt idx="3591">
                  <c:v>40848</c:v>
                </c:pt>
                <c:pt idx="3592">
                  <c:v>40849</c:v>
                </c:pt>
                <c:pt idx="3593">
                  <c:v>40850</c:v>
                </c:pt>
                <c:pt idx="3594">
                  <c:v>40851</c:v>
                </c:pt>
                <c:pt idx="3595">
                  <c:v>40852</c:v>
                </c:pt>
                <c:pt idx="3596">
                  <c:v>40853</c:v>
                </c:pt>
                <c:pt idx="3597">
                  <c:v>40854</c:v>
                </c:pt>
                <c:pt idx="3598">
                  <c:v>40855</c:v>
                </c:pt>
                <c:pt idx="3599">
                  <c:v>40856</c:v>
                </c:pt>
                <c:pt idx="3600">
                  <c:v>40857</c:v>
                </c:pt>
                <c:pt idx="3601">
                  <c:v>40858</c:v>
                </c:pt>
                <c:pt idx="3602">
                  <c:v>40859</c:v>
                </c:pt>
                <c:pt idx="3603">
                  <c:v>40860</c:v>
                </c:pt>
                <c:pt idx="3604">
                  <c:v>40861</c:v>
                </c:pt>
                <c:pt idx="3605">
                  <c:v>40862</c:v>
                </c:pt>
                <c:pt idx="3606">
                  <c:v>40863</c:v>
                </c:pt>
                <c:pt idx="3607">
                  <c:v>40864</c:v>
                </c:pt>
                <c:pt idx="3608">
                  <c:v>40865</c:v>
                </c:pt>
                <c:pt idx="3609">
                  <c:v>40866</c:v>
                </c:pt>
                <c:pt idx="3610">
                  <c:v>40867</c:v>
                </c:pt>
                <c:pt idx="3611">
                  <c:v>40868</c:v>
                </c:pt>
                <c:pt idx="3612">
                  <c:v>40869</c:v>
                </c:pt>
                <c:pt idx="3613">
                  <c:v>40870</c:v>
                </c:pt>
                <c:pt idx="3614">
                  <c:v>40871</c:v>
                </c:pt>
                <c:pt idx="3615">
                  <c:v>40872</c:v>
                </c:pt>
                <c:pt idx="3616">
                  <c:v>40873</c:v>
                </c:pt>
                <c:pt idx="3617">
                  <c:v>40874</c:v>
                </c:pt>
                <c:pt idx="3618">
                  <c:v>40875</c:v>
                </c:pt>
                <c:pt idx="3619">
                  <c:v>40876</c:v>
                </c:pt>
                <c:pt idx="3620">
                  <c:v>40877</c:v>
                </c:pt>
                <c:pt idx="3621">
                  <c:v>40878</c:v>
                </c:pt>
                <c:pt idx="3622">
                  <c:v>40879</c:v>
                </c:pt>
                <c:pt idx="3623">
                  <c:v>40880</c:v>
                </c:pt>
                <c:pt idx="3624">
                  <c:v>40881</c:v>
                </c:pt>
                <c:pt idx="3625">
                  <c:v>40882</c:v>
                </c:pt>
                <c:pt idx="3626">
                  <c:v>40883</c:v>
                </c:pt>
                <c:pt idx="3627">
                  <c:v>40884</c:v>
                </c:pt>
                <c:pt idx="3628">
                  <c:v>40885</c:v>
                </c:pt>
                <c:pt idx="3629">
                  <c:v>40886</c:v>
                </c:pt>
                <c:pt idx="3630">
                  <c:v>40887</c:v>
                </c:pt>
                <c:pt idx="3631">
                  <c:v>40888</c:v>
                </c:pt>
                <c:pt idx="3632">
                  <c:v>40889</c:v>
                </c:pt>
                <c:pt idx="3633">
                  <c:v>40890</c:v>
                </c:pt>
                <c:pt idx="3634">
                  <c:v>40891</c:v>
                </c:pt>
                <c:pt idx="3635">
                  <c:v>40892</c:v>
                </c:pt>
                <c:pt idx="3636">
                  <c:v>40893</c:v>
                </c:pt>
                <c:pt idx="3637">
                  <c:v>40894</c:v>
                </c:pt>
                <c:pt idx="3638">
                  <c:v>40895</c:v>
                </c:pt>
                <c:pt idx="3639">
                  <c:v>40896</c:v>
                </c:pt>
                <c:pt idx="3640">
                  <c:v>40897</c:v>
                </c:pt>
                <c:pt idx="3641">
                  <c:v>40898</c:v>
                </c:pt>
                <c:pt idx="3642">
                  <c:v>40899</c:v>
                </c:pt>
                <c:pt idx="3643">
                  <c:v>40900</c:v>
                </c:pt>
                <c:pt idx="3644">
                  <c:v>40901</c:v>
                </c:pt>
                <c:pt idx="3645">
                  <c:v>40902</c:v>
                </c:pt>
                <c:pt idx="3646">
                  <c:v>40903</c:v>
                </c:pt>
                <c:pt idx="3647">
                  <c:v>40904</c:v>
                </c:pt>
                <c:pt idx="3648">
                  <c:v>40905</c:v>
                </c:pt>
                <c:pt idx="3649">
                  <c:v>40906</c:v>
                </c:pt>
                <c:pt idx="3650">
                  <c:v>40907</c:v>
                </c:pt>
                <c:pt idx="3651">
                  <c:v>40908</c:v>
                </c:pt>
                <c:pt idx="3652">
                  <c:v>40909</c:v>
                </c:pt>
                <c:pt idx="3653">
                  <c:v>40910</c:v>
                </c:pt>
                <c:pt idx="3654">
                  <c:v>40911</c:v>
                </c:pt>
                <c:pt idx="3655">
                  <c:v>40912</c:v>
                </c:pt>
                <c:pt idx="3656">
                  <c:v>40913</c:v>
                </c:pt>
                <c:pt idx="3657">
                  <c:v>40914</c:v>
                </c:pt>
                <c:pt idx="3658">
                  <c:v>40915</c:v>
                </c:pt>
                <c:pt idx="3659">
                  <c:v>40916</c:v>
                </c:pt>
                <c:pt idx="3660">
                  <c:v>40917</c:v>
                </c:pt>
                <c:pt idx="3661">
                  <c:v>40918</c:v>
                </c:pt>
                <c:pt idx="3662">
                  <c:v>40919</c:v>
                </c:pt>
                <c:pt idx="3663">
                  <c:v>40920</c:v>
                </c:pt>
                <c:pt idx="3664">
                  <c:v>40921</c:v>
                </c:pt>
                <c:pt idx="3665">
                  <c:v>40922</c:v>
                </c:pt>
                <c:pt idx="3666">
                  <c:v>40923</c:v>
                </c:pt>
                <c:pt idx="3667">
                  <c:v>40924</c:v>
                </c:pt>
                <c:pt idx="3668">
                  <c:v>40925</c:v>
                </c:pt>
                <c:pt idx="3669">
                  <c:v>40926</c:v>
                </c:pt>
                <c:pt idx="3670">
                  <c:v>40927</c:v>
                </c:pt>
                <c:pt idx="3671">
                  <c:v>40928</c:v>
                </c:pt>
                <c:pt idx="3672">
                  <c:v>40929</c:v>
                </c:pt>
                <c:pt idx="3673">
                  <c:v>40930</c:v>
                </c:pt>
                <c:pt idx="3674">
                  <c:v>40931</c:v>
                </c:pt>
                <c:pt idx="3675">
                  <c:v>40932</c:v>
                </c:pt>
                <c:pt idx="3676">
                  <c:v>40933</c:v>
                </c:pt>
                <c:pt idx="3677">
                  <c:v>40934</c:v>
                </c:pt>
                <c:pt idx="3678">
                  <c:v>40935</c:v>
                </c:pt>
                <c:pt idx="3679">
                  <c:v>40936</c:v>
                </c:pt>
                <c:pt idx="3680">
                  <c:v>40937</c:v>
                </c:pt>
                <c:pt idx="3681">
                  <c:v>40938</c:v>
                </c:pt>
                <c:pt idx="3682">
                  <c:v>40939</c:v>
                </c:pt>
                <c:pt idx="3683">
                  <c:v>40940</c:v>
                </c:pt>
                <c:pt idx="3684">
                  <c:v>40941</c:v>
                </c:pt>
                <c:pt idx="3685">
                  <c:v>40942</c:v>
                </c:pt>
                <c:pt idx="3686">
                  <c:v>40943</c:v>
                </c:pt>
                <c:pt idx="3687">
                  <c:v>40944</c:v>
                </c:pt>
                <c:pt idx="3688">
                  <c:v>40945</c:v>
                </c:pt>
                <c:pt idx="3689">
                  <c:v>40946</c:v>
                </c:pt>
                <c:pt idx="3690">
                  <c:v>40947</c:v>
                </c:pt>
                <c:pt idx="3691">
                  <c:v>40948</c:v>
                </c:pt>
                <c:pt idx="3692">
                  <c:v>40949</c:v>
                </c:pt>
                <c:pt idx="3693">
                  <c:v>40950</c:v>
                </c:pt>
                <c:pt idx="3694">
                  <c:v>40951</c:v>
                </c:pt>
                <c:pt idx="3695">
                  <c:v>40952</c:v>
                </c:pt>
                <c:pt idx="3696">
                  <c:v>40953</c:v>
                </c:pt>
                <c:pt idx="3697">
                  <c:v>40954</c:v>
                </c:pt>
                <c:pt idx="3698">
                  <c:v>40955</c:v>
                </c:pt>
                <c:pt idx="3699">
                  <c:v>40956</c:v>
                </c:pt>
                <c:pt idx="3700">
                  <c:v>40957</c:v>
                </c:pt>
                <c:pt idx="3701">
                  <c:v>40958</c:v>
                </c:pt>
                <c:pt idx="3702">
                  <c:v>40959</c:v>
                </c:pt>
                <c:pt idx="3703">
                  <c:v>40960</c:v>
                </c:pt>
                <c:pt idx="3704">
                  <c:v>40961</c:v>
                </c:pt>
                <c:pt idx="3705">
                  <c:v>40962</c:v>
                </c:pt>
                <c:pt idx="3706">
                  <c:v>40963</c:v>
                </c:pt>
                <c:pt idx="3707">
                  <c:v>40964</c:v>
                </c:pt>
                <c:pt idx="3708">
                  <c:v>40965</c:v>
                </c:pt>
                <c:pt idx="3709">
                  <c:v>40966</c:v>
                </c:pt>
                <c:pt idx="3710">
                  <c:v>40967</c:v>
                </c:pt>
                <c:pt idx="3711">
                  <c:v>40968</c:v>
                </c:pt>
                <c:pt idx="3712">
                  <c:v>40969</c:v>
                </c:pt>
                <c:pt idx="3713">
                  <c:v>40970</c:v>
                </c:pt>
                <c:pt idx="3714">
                  <c:v>40971</c:v>
                </c:pt>
                <c:pt idx="3715">
                  <c:v>40972</c:v>
                </c:pt>
                <c:pt idx="3716">
                  <c:v>40973</c:v>
                </c:pt>
                <c:pt idx="3717">
                  <c:v>40974</c:v>
                </c:pt>
                <c:pt idx="3718">
                  <c:v>40975</c:v>
                </c:pt>
                <c:pt idx="3719">
                  <c:v>40976</c:v>
                </c:pt>
                <c:pt idx="3720">
                  <c:v>40977</c:v>
                </c:pt>
                <c:pt idx="3721">
                  <c:v>40978</c:v>
                </c:pt>
                <c:pt idx="3722">
                  <c:v>40979</c:v>
                </c:pt>
                <c:pt idx="3723">
                  <c:v>40980</c:v>
                </c:pt>
                <c:pt idx="3724">
                  <c:v>40981</c:v>
                </c:pt>
                <c:pt idx="3725">
                  <c:v>40982</c:v>
                </c:pt>
                <c:pt idx="3726">
                  <c:v>40983</c:v>
                </c:pt>
                <c:pt idx="3727">
                  <c:v>40984</c:v>
                </c:pt>
                <c:pt idx="3728">
                  <c:v>40985</c:v>
                </c:pt>
                <c:pt idx="3729">
                  <c:v>40986</c:v>
                </c:pt>
                <c:pt idx="3730">
                  <c:v>40987</c:v>
                </c:pt>
                <c:pt idx="3731">
                  <c:v>40988</c:v>
                </c:pt>
                <c:pt idx="3732">
                  <c:v>40989</c:v>
                </c:pt>
                <c:pt idx="3733">
                  <c:v>40990</c:v>
                </c:pt>
                <c:pt idx="3734">
                  <c:v>40991</c:v>
                </c:pt>
                <c:pt idx="3735">
                  <c:v>40992</c:v>
                </c:pt>
                <c:pt idx="3736">
                  <c:v>40993</c:v>
                </c:pt>
                <c:pt idx="3737">
                  <c:v>40994</c:v>
                </c:pt>
                <c:pt idx="3738">
                  <c:v>40995</c:v>
                </c:pt>
                <c:pt idx="3739">
                  <c:v>40996</c:v>
                </c:pt>
                <c:pt idx="3740">
                  <c:v>40997</c:v>
                </c:pt>
                <c:pt idx="3741">
                  <c:v>40998</c:v>
                </c:pt>
                <c:pt idx="3742">
                  <c:v>40999</c:v>
                </c:pt>
                <c:pt idx="3743">
                  <c:v>41000</c:v>
                </c:pt>
                <c:pt idx="3744">
                  <c:v>41001</c:v>
                </c:pt>
                <c:pt idx="3745">
                  <c:v>41002</c:v>
                </c:pt>
                <c:pt idx="3746">
                  <c:v>41003</c:v>
                </c:pt>
                <c:pt idx="3747">
                  <c:v>41004</c:v>
                </c:pt>
                <c:pt idx="3748">
                  <c:v>41005</c:v>
                </c:pt>
                <c:pt idx="3749">
                  <c:v>41006</c:v>
                </c:pt>
                <c:pt idx="3750">
                  <c:v>41007</c:v>
                </c:pt>
                <c:pt idx="3751">
                  <c:v>41008</c:v>
                </c:pt>
                <c:pt idx="3752">
                  <c:v>41009</c:v>
                </c:pt>
                <c:pt idx="3753">
                  <c:v>41010</c:v>
                </c:pt>
                <c:pt idx="3754">
                  <c:v>41011</c:v>
                </c:pt>
                <c:pt idx="3755">
                  <c:v>41012</c:v>
                </c:pt>
                <c:pt idx="3756">
                  <c:v>41013</c:v>
                </c:pt>
                <c:pt idx="3757">
                  <c:v>41014</c:v>
                </c:pt>
                <c:pt idx="3758">
                  <c:v>41015</c:v>
                </c:pt>
                <c:pt idx="3759">
                  <c:v>41016</c:v>
                </c:pt>
                <c:pt idx="3760">
                  <c:v>41017</c:v>
                </c:pt>
                <c:pt idx="3761">
                  <c:v>41018</c:v>
                </c:pt>
                <c:pt idx="3762">
                  <c:v>41019</c:v>
                </c:pt>
                <c:pt idx="3763">
                  <c:v>41020</c:v>
                </c:pt>
                <c:pt idx="3764">
                  <c:v>41021</c:v>
                </c:pt>
                <c:pt idx="3765">
                  <c:v>41022</c:v>
                </c:pt>
                <c:pt idx="3766">
                  <c:v>41023</c:v>
                </c:pt>
                <c:pt idx="3767">
                  <c:v>41024</c:v>
                </c:pt>
                <c:pt idx="3768">
                  <c:v>41025</c:v>
                </c:pt>
                <c:pt idx="3769">
                  <c:v>41026</c:v>
                </c:pt>
                <c:pt idx="3770">
                  <c:v>41027</c:v>
                </c:pt>
                <c:pt idx="3771">
                  <c:v>41028</c:v>
                </c:pt>
                <c:pt idx="3772">
                  <c:v>41029</c:v>
                </c:pt>
                <c:pt idx="3773">
                  <c:v>41030</c:v>
                </c:pt>
                <c:pt idx="3774">
                  <c:v>41031</c:v>
                </c:pt>
                <c:pt idx="3775">
                  <c:v>41032</c:v>
                </c:pt>
                <c:pt idx="3776">
                  <c:v>41033</c:v>
                </c:pt>
                <c:pt idx="3777">
                  <c:v>41034</c:v>
                </c:pt>
                <c:pt idx="3778">
                  <c:v>41035</c:v>
                </c:pt>
                <c:pt idx="3779">
                  <c:v>41036</c:v>
                </c:pt>
                <c:pt idx="3780">
                  <c:v>41037</c:v>
                </c:pt>
                <c:pt idx="3781">
                  <c:v>41038</c:v>
                </c:pt>
                <c:pt idx="3782">
                  <c:v>41039</c:v>
                </c:pt>
                <c:pt idx="3783">
                  <c:v>41040</c:v>
                </c:pt>
                <c:pt idx="3784">
                  <c:v>41041</c:v>
                </c:pt>
                <c:pt idx="3785">
                  <c:v>41042</c:v>
                </c:pt>
                <c:pt idx="3786">
                  <c:v>41043</c:v>
                </c:pt>
                <c:pt idx="3787">
                  <c:v>41044</c:v>
                </c:pt>
                <c:pt idx="3788">
                  <c:v>41045</c:v>
                </c:pt>
                <c:pt idx="3789">
                  <c:v>41046</c:v>
                </c:pt>
                <c:pt idx="3790">
                  <c:v>41047</c:v>
                </c:pt>
                <c:pt idx="3791">
                  <c:v>41048</c:v>
                </c:pt>
                <c:pt idx="3792">
                  <c:v>41049</c:v>
                </c:pt>
                <c:pt idx="3793">
                  <c:v>41050</c:v>
                </c:pt>
                <c:pt idx="3794">
                  <c:v>41051</c:v>
                </c:pt>
                <c:pt idx="3795">
                  <c:v>41052</c:v>
                </c:pt>
                <c:pt idx="3796">
                  <c:v>41053</c:v>
                </c:pt>
                <c:pt idx="3797">
                  <c:v>41054</c:v>
                </c:pt>
                <c:pt idx="3798">
                  <c:v>41055</c:v>
                </c:pt>
                <c:pt idx="3799">
                  <c:v>41056</c:v>
                </c:pt>
                <c:pt idx="3800">
                  <c:v>41057</c:v>
                </c:pt>
                <c:pt idx="3801">
                  <c:v>41058</c:v>
                </c:pt>
                <c:pt idx="3802">
                  <c:v>41059</c:v>
                </c:pt>
                <c:pt idx="3803">
                  <c:v>41060</c:v>
                </c:pt>
                <c:pt idx="3804">
                  <c:v>41061</c:v>
                </c:pt>
                <c:pt idx="3805">
                  <c:v>41062</c:v>
                </c:pt>
                <c:pt idx="3806">
                  <c:v>41063</c:v>
                </c:pt>
                <c:pt idx="3807">
                  <c:v>41064</c:v>
                </c:pt>
                <c:pt idx="3808">
                  <c:v>41065</c:v>
                </c:pt>
                <c:pt idx="3809">
                  <c:v>41066</c:v>
                </c:pt>
                <c:pt idx="3810">
                  <c:v>41067</c:v>
                </c:pt>
                <c:pt idx="3811">
                  <c:v>41068</c:v>
                </c:pt>
                <c:pt idx="3812">
                  <c:v>41069</c:v>
                </c:pt>
                <c:pt idx="3813">
                  <c:v>41070</c:v>
                </c:pt>
                <c:pt idx="3814">
                  <c:v>41071</c:v>
                </c:pt>
                <c:pt idx="3815">
                  <c:v>41072</c:v>
                </c:pt>
                <c:pt idx="3816">
                  <c:v>41073</c:v>
                </c:pt>
                <c:pt idx="3817">
                  <c:v>41074</c:v>
                </c:pt>
                <c:pt idx="3818">
                  <c:v>41075</c:v>
                </c:pt>
                <c:pt idx="3819">
                  <c:v>41076</c:v>
                </c:pt>
                <c:pt idx="3820">
                  <c:v>41077</c:v>
                </c:pt>
                <c:pt idx="3821">
                  <c:v>41078</c:v>
                </c:pt>
                <c:pt idx="3822">
                  <c:v>41079</c:v>
                </c:pt>
                <c:pt idx="3823">
                  <c:v>41080</c:v>
                </c:pt>
                <c:pt idx="3824">
                  <c:v>41081</c:v>
                </c:pt>
                <c:pt idx="3825">
                  <c:v>41082</c:v>
                </c:pt>
                <c:pt idx="3826">
                  <c:v>41083</c:v>
                </c:pt>
                <c:pt idx="3827">
                  <c:v>41084</c:v>
                </c:pt>
                <c:pt idx="3828">
                  <c:v>41085</c:v>
                </c:pt>
                <c:pt idx="3829">
                  <c:v>41086</c:v>
                </c:pt>
                <c:pt idx="3830">
                  <c:v>41087</c:v>
                </c:pt>
                <c:pt idx="3831">
                  <c:v>41088</c:v>
                </c:pt>
                <c:pt idx="3832">
                  <c:v>41089</c:v>
                </c:pt>
                <c:pt idx="3833">
                  <c:v>41090</c:v>
                </c:pt>
                <c:pt idx="3834">
                  <c:v>41091</c:v>
                </c:pt>
                <c:pt idx="3835">
                  <c:v>41092</c:v>
                </c:pt>
                <c:pt idx="3836">
                  <c:v>41093</c:v>
                </c:pt>
                <c:pt idx="3837">
                  <c:v>41094</c:v>
                </c:pt>
                <c:pt idx="3838">
                  <c:v>41095</c:v>
                </c:pt>
                <c:pt idx="3839">
                  <c:v>41096</c:v>
                </c:pt>
                <c:pt idx="3840">
                  <c:v>41097</c:v>
                </c:pt>
                <c:pt idx="3841">
                  <c:v>41098</c:v>
                </c:pt>
                <c:pt idx="3842">
                  <c:v>41099</c:v>
                </c:pt>
                <c:pt idx="3843">
                  <c:v>41100</c:v>
                </c:pt>
                <c:pt idx="3844">
                  <c:v>41101</c:v>
                </c:pt>
                <c:pt idx="3845">
                  <c:v>41102</c:v>
                </c:pt>
                <c:pt idx="3846">
                  <c:v>41103</c:v>
                </c:pt>
                <c:pt idx="3847">
                  <c:v>41104</c:v>
                </c:pt>
                <c:pt idx="3848">
                  <c:v>41105</c:v>
                </c:pt>
                <c:pt idx="3849">
                  <c:v>41106</c:v>
                </c:pt>
                <c:pt idx="3850">
                  <c:v>41107</c:v>
                </c:pt>
                <c:pt idx="3851">
                  <c:v>41108</c:v>
                </c:pt>
                <c:pt idx="3852">
                  <c:v>41109</c:v>
                </c:pt>
                <c:pt idx="3853">
                  <c:v>41110</c:v>
                </c:pt>
                <c:pt idx="3854">
                  <c:v>41111</c:v>
                </c:pt>
                <c:pt idx="3855">
                  <c:v>41112</c:v>
                </c:pt>
                <c:pt idx="3856">
                  <c:v>41113</c:v>
                </c:pt>
                <c:pt idx="3857">
                  <c:v>41114</c:v>
                </c:pt>
                <c:pt idx="3858">
                  <c:v>41115</c:v>
                </c:pt>
                <c:pt idx="3859">
                  <c:v>41116</c:v>
                </c:pt>
                <c:pt idx="3860">
                  <c:v>41117</c:v>
                </c:pt>
                <c:pt idx="3861">
                  <c:v>41118</c:v>
                </c:pt>
                <c:pt idx="3862">
                  <c:v>41119</c:v>
                </c:pt>
                <c:pt idx="3863">
                  <c:v>41120</c:v>
                </c:pt>
                <c:pt idx="3864">
                  <c:v>41121</c:v>
                </c:pt>
                <c:pt idx="3865">
                  <c:v>41122</c:v>
                </c:pt>
                <c:pt idx="3866">
                  <c:v>41123</c:v>
                </c:pt>
                <c:pt idx="3867">
                  <c:v>41124</c:v>
                </c:pt>
                <c:pt idx="3868">
                  <c:v>41125</c:v>
                </c:pt>
                <c:pt idx="3869">
                  <c:v>41126</c:v>
                </c:pt>
                <c:pt idx="3870">
                  <c:v>41127</c:v>
                </c:pt>
                <c:pt idx="3871">
                  <c:v>41128</c:v>
                </c:pt>
                <c:pt idx="3872">
                  <c:v>41129</c:v>
                </c:pt>
                <c:pt idx="3873">
                  <c:v>41130</c:v>
                </c:pt>
                <c:pt idx="3874">
                  <c:v>41131</c:v>
                </c:pt>
                <c:pt idx="3875">
                  <c:v>41132</c:v>
                </c:pt>
                <c:pt idx="3876">
                  <c:v>41133</c:v>
                </c:pt>
                <c:pt idx="3877">
                  <c:v>41134</c:v>
                </c:pt>
                <c:pt idx="3878">
                  <c:v>41135</c:v>
                </c:pt>
                <c:pt idx="3879">
                  <c:v>41136</c:v>
                </c:pt>
                <c:pt idx="3880">
                  <c:v>41137</c:v>
                </c:pt>
                <c:pt idx="3881">
                  <c:v>41138</c:v>
                </c:pt>
                <c:pt idx="3882">
                  <c:v>41139</c:v>
                </c:pt>
                <c:pt idx="3883">
                  <c:v>41140</c:v>
                </c:pt>
                <c:pt idx="3884">
                  <c:v>41141</c:v>
                </c:pt>
                <c:pt idx="3885">
                  <c:v>41142</c:v>
                </c:pt>
                <c:pt idx="3886">
                  <c:v>41143</c:v>
                </c:pt>
                <c:pt idx="3887">
                  <c:v>41144</c:v>
                </c:pt>
                <c:pt idx="3888">
                  <c:v>41145</c:v>
                </c:pt>
                <c:pt idx="3889">
                  <c:v>41146</c:v>
                </c:pt>
                <c:pt idx="3890">
                  <c:v>41147</c:v>
                </c:pt>
                <c:pt idx="3891">
                  <c:v>41148</c:v>
                </c:pt>
                <c:pt idx="3892">
                  <c:v>41149</c:v>
                </c:pt>
                <c:pt idx="3893">
                  <c:v>41150</c:v>
                </c:pt>
                <c:pt idx="3894">
                  <c:v>41151</c:v>
                </c:pt>
                <c:pt idx="3895">
                  <c:v>41152</c:v>
                </c:pt>
                <c:pt idx="3896">
                  <c:v>41153</c:v>
                </c:pt>
                <c:pt idx="3897">
                  <c:v>41154</c:v>
                </c:pt>
                <c:pt idx="3898">
                  <c:v>41155</c:v>
                </c:pt>
                <c:pt idx="3899">
                  <c:v>41156</c:v>
                </c:pt>
                <c:pt idx="3900">
                  <c:v>41157</c:v>
                </c:pt>
                <c:pt idx="3901">
                  <c:v>41158</c:v>
                </c:pt>
                <c:pt idx="3902">
                  <c:v>41159</c:v>
                </c:pt>
                <c:pt idx="3903">
                  <c:v>41160</c:v>
                </c:pt>
                <c:pt idx="3904">
                  <c:v>41161</c:v>
                </c:pt>
                <c:pt idx="3905">
                  <c:v>41162</c:v>
                </c:pt>
                <c:pt idx="3906">
                  <c:v>41163</c:v>
                </c:pt>
                <c:pt idx="3907">
                  <c:v>41164</c:v>
                </c:pt>
                <c:pt idx="3908">
                  <c:v>41165</c:v>
                </c:pt>
                <c:pt idx="3909">
                  <c:v>41166</c:v>
                </c:pt>
                <c:pt idx="3910">
                  <c:v>41167</c:v>
                </c:pt>
                <c:pt idx="3911">
                  <c:v>41168</c:v>
                </c:pt>
                <c:pt idx="3912">
                  <c:v>41169</c:v>
                </c:pt>
                <c:pt idx="3913">
                  <c:v>41170</c:v>
                </c:pt>
                <c:pt idx="3914">
                  <c:v>41171</c:v>
                </c:pt>
                <c:pt idx="3915">
                  <c:v>41172</c:v>
                </c:pt>
                <c:pt idx="3916">
                  <c:v>41173</c:v>
                </c:pt>
                <c:pt idx="3917">
                  <c:v>41174</c:v>
                </c:pt>
                <c:pt idx="3918">
                  <c:v>41175</c:v>
                </c:pt>
                <c:pt idx="3919">
                  <c:v>41176</c:v>
                </c:pt>
                <c:pt idx="3920">
                  <c:v>41177</c:v>
                </c:pt>
                <c:pt idx="3921">
                  <c:v>41178</c:v>
                </c:pt>
                <c:pt idx="3922">
                  <c:v>41179</c:v>
                </c:pt>
                <c:pt idx="3923">
                  <c:v>41180</c:v>
                </c:pt>
                <c:pt idx="3924">
                  <c:v>41181</c:v>
                </c:pt>
                <c:pt idx="3925">
                  <c:v>41182</c:v>
                </c:pt>
                <c:pt idx="3926">
                  <c:v>41183</c:v>
                </c:pt>
                <c:pt idx="3927">
                  <c:v>41184</c:v>
                </c:pt>
                <c:pt idx="3928">
                  <c:v>41185</c:v>
                </c:pt>
                <c:pt idx="3929">
                  <c:v>41186</c:v>
                </c:pt>
                <c:pt idx="3930">
                  <c:v>41187</c:v>
                </c:pt>
                <c:pt idx="3931">
                  <c:v>41188</c:v>
                </c:pt>
                <c:pt idx="3932">
                  <c:v>41189</c:v>
                </c:pt>
                <c:pt idx="3933">
                  <c:v>41190</c:v>
                </c:pt>
                <c:pt idx="3934">
                  <c:v>41191</c:v>
                </c:pt>
                <c:pt idx="3935">
                  <c:v>41192</c:v>
                </c:pt>
                <c:pt idx="3936">
                  <c:v>41193</c:v>
                </c:pt>
                <c:pt idx="3937">
                  <c:v>41194</c:v>
                </c:pt>
                <c:pt idx="3938">
                  <c:v>41195</c:v>
                </c:pt>
                <c:pt idx="3939">
                  <c:v>41196</c:v>
                </c:pt>
                <c:pt idx="3940">
                  <c:v>41197</c:v>
                </c:pt>
                <c:pt idx="3941">
                  <c:v>41198</c:v>
                </c:pt>
                <c:pt idx="3942">
                  <c:v>41199</c:v>
                </c:pt>
                <c:pt idx="3943">
                  <c:v>41200</c:v>
                </c:pt>
                <c:pt idx="3944">
                  <c:v>41201</c:v>
                </c:pt>
                <c:pt idx="3945">
                  <c:v>41202</c:v>
                </c:pt>
                <c:pt idx="3946">
                  <c:v>41203</c:v>
                </c:pt>
                <c:pt idx="3947">
                  <c:v>41204</c:v>
                </c:pt>
                <c:pt idx="3948">
                  <c:v>41205</c:v>
                </c:pt>
                <c:pt idx="3949">
                  <c:v>41206</c:v>
                </c:pt>
                <c:pt idx="3950">
                  <c:v>41207</c:v>
                </c:pt>
                <c:pt idx="3951">
                  <c:v>41208</c:v>
                </c:pt>
                <c:pt idx="3952">
                  <c:v>41209</c:v>
                </c:pt>
                <c:pt idx="3953">
                  <c:v>41210</c:v>
                </c:pt>
                <c:pt idx="3954">
                  <c:v>41211</c:v>
                </c:pt>
                <c:pt idx="3955">
                  <c:v>41212</c:v>
                </c:pt>
                <c:pt idx="3956">
                  <c:v>41213</c:v>
                </c:pt>
                <c:pt idx="3957">
                  <c:v>41214</c:v>
                </c:pt>
                <c:pt idx="3958">
                  <c:v>41215</c:v>
                </c:pt>
                <c:pt idx="3959">
                  <c:v>41216</c:v>
                </c:pt>
                <c:pt idx="3960">
                  <c:v>41217</c:v>
                </c:pt>
                <c:pt idx="3961">
                  <c:v>41218</c:v>
                </c:pt>
                <c:pt idx="3962">
                  <c:v>41219</c:v>
                </c:pt>
                <c:pt idx="3963">
                  <c:v>41220</c:v>
                </c:pt>
                <c:pt idx="3964">
                  <c:v>41221</c:v>
                </c:pt>
                <c:pt idx="3965">
                  <c:v>41222</c:v>
                </c:pt>
                <c:pt idx="3966">
                  <c:v>41223</c:v>
                </c:pt>
                <c:pt idx="3967">
                  <c:v>41224</c:v>
                </c:pt>
                <c:pt idx="3968">
                  <c:v>41225</c:v>
                </c:pt>
                <c:pt idx="3969">
                  <c:v>41226</c:v>
                </c:pt>
                <c:pt idx="3970">
                  <c:v>41227</c:v>
                </c:pt>
                <c:pt idx="3971">
                  <c:v>41228</c:v>
                </c:pt>
                <c:pt idx="3972">
                  <c:v>41229</c:v>
                </c:pt>
                <c:pt idx="3973">
                  <c:v>41230</c:v>
                </c:pt>
                <c:pt idx="3974">
                  <c:v>41231</c:v>
                </c:pt>
                <c:pt idx="3975">
                  <c:v>41232</c:v>
                </c:pt>
                <c:pt idx="3976">
                  <c:v>41233</c:v>
                </c:pt>
                <c:pt idx="3977">
                  <c:v>41234</c:v>
                </c:pt>
                <c:pt idx="3978">
                  <c:v>41235</c:v>
                </c:pt>
                <c:pt idx="3979">
                  <c:v>41236</c:v>
                </c:pt>
                <c:pt idx="3980">
                  <c:v>41237</c:v>
                </c:pt>
                <c:pt idx="3981">
                  <c:v>41238</c:v>
                </c:pt>
                <c:pt idx="3982">
                  <c:v>41239</c:v>
                </c:pt>
                <c:pt idx="3983">
                  <c:v>41240</c:v>
                </c:pt>
                <c:pt idx="3984">
                  <c:v>41241</c:v>
                </c:pt>
                <c:pt idx="3985">
                  <c:v>41242</c:v>
                </c:pt>
                <c:pt idx="3986">
                  <c:v>41243</c:v>
                </c:pt>
                <c:pt idx="3987">
                  <c:v>41244</c:v>
                </c:pt>
                <c:pt idx="3988">
                  <c:v>41245</c:v>
                </c:pt>
                <c:pt idx="3989">
                  <c:v>41246</c:v>
                </c:pt>
                <c:pt idx="3990">
                  <c:v>41247</c:v>
                </c:pt>
                <c:pt idx="3991">
                  <c:v>41248</c:v>
                </c:pt>
                <c:pt idx="3992">
                  <c:v>41249</c:v>
                </c:pt>
                <c:pt idx="3993">
                  <c:v>41250</c:v>
                </c:pt>
                <c:pt idx="3994">
                  <c:v>41251</c:v>
                </c:pt>
                <c:pt idx="3995">
                  <c:v>41252</c:v>
                </c:pt>
                <c:pt idx="3996">
                  <c:v>41253</c:v>
                </c:pt>
                <c:pt idx="3997">
                  <c:v>41254</c:v>
                </c:pt>
                <c:pt idx="3998">
                  <c:v>41255</c:v>
                </c:pt>
                <c:pt idx="3999">
                  <c:v>41256</c:v>
                </c:pt>
                <c:pt idx="4000">
                  <c:v>41257</c:v>
                </c:pt>
                <c:pt idx="4001">
                  <c:v>41258</c:v>
                </c:pt>
                <c:pt idx="4002">
                  <c:v>41259</c:v>
                </c:pt>
                <c:pt idx="4003">
                  <c:v>41260</c:v>
                </c:pt>
                <c:pt idx="4004">
                  <c:v>41261</c:v>
                </c:pt>
                <c:pt idx="4005">
                  <c:v>41262</c:v>
                </c:pt>
                <c:pt idx="4006">
                  <c:v>41263</c:v>
                </c:pt>
                <c:pt idx="4007">
                  <c:v>41264</c:v>
                </c:pt>
                <c:pt idx="4008">
                  <c:v>41265</c:v>
                </c:pt>
                <c:pt idx="4009">
                  <c:v>41266</c:v>
                </c:pt>
                <c:pt idx="4010">
                  <c:v>41267</c:v>
                </c:pt>
                <c:pt idx="4011">
                  <c:v>41268</c:v>
                </c:pt>
                <c:pt idx="4012">
                  <c:v>41269</c:v>
                </c:pt>
                <c:pt idx="4013">
                  <c:v>41270</c:v>
                </c:pt>
                <c:pt idx="4014">
                  <c:v>41271</c:v>
                </c:pt>
                <c:pt idx="4015">
                  <c:v>41272</c:v>
                </c:pt>
                <c:pt idx="4016">
                  <c:v>41273</c:v>
                </c:pt>
                <c:pt idx="4017">
                  <c:v>41274</c:v>
                </c:pt>
                <c:pt idx="4018">
                  <c:v>41275</c:v>
                </c:pt>
                <c:pt idx="4019">
                  <c:v>41276</c:v>
                </c:pt>
                <c:pt idx="4020">
                  <c:v>41277</c:v>
                </c:pt>
                <c:pt idx="4021">
                  <c:v>41278</c:v>
                </c:pt>
                <c:pt idx="4022">
                  <c:v>41279</c:v>
                </c:pt>
                <c:pt idx="4023">
                  <c:v>41280</c:v>
                </c:pt>
                <c:pt idx="4024">
                  <c:v>41281</c:v>
                </c:pt>
                <c:pt idx="4025">
                  <c:v>41282</c:v>
                </c:pt>
                <c:pt idx="4026">
                  <c:v>41283</c:v>
                </c:pt>
                <c:pt idx="4027">
                  <c:v>41284</c:v>
                </c:pt>
                <c:pt idx="4028">
                  <c:v>41285</c:v>
                </c:pt>
                <c:pt idx="4029">
                  <c:v>41286</c:v>
                </c:pt>
                <c:pt idx="4030">
                  <c:v>41287</c:v>
                </c:pt>
                <c:pt idx="4031">
                  <c:v>41288</c:v>
                </c:pt>
                <c:pt idx="4032">
                  <c:v>41289</c:v>
                </c:pt>
                <c:pt idx="4033">
                  <c:v>41290</c:v>
                </c:pt>
                <c:pt idx="4034">
                  <c:v>41291</c:v>
                </c:pt>
                <c:pt idx="4035">
                  <c:v>41292</c:v>
                </c:pt>
                <c:pt idx="4036">
                  <c:v>41293</c:v>
                </c:pt>
                <c:pt idx="4037">
                  <c:v>41294</c:v>
                </c:pt>
                <c:pt idx="4038">
                  <c:v>41295</c:v>
                </c:pt>
                <c:pt idx="4039">
                  <c:v>41296</c:v>
                </c:pt>
                <c:pt idx="4040">
                  <c:v>41297</c:v>
                </c:pt>
                <c:pt idx="4041">
                  <c:v>41298</c:v>
                </c:pt>
                <c:pt idx="4042">
                  <c:v>41299</c:v>
                </c:pt>
                <c:pt idx="4043">
                  <c:v>41300</c:v>
                </c:pt>
                <c:pt idx="4044">
                  <c:v>41301</c:v>
                </c:pt>
                <c:pt idx="4045">
                  <c:v>41302</c:v>
                </c:pt>
                <c:pt idx="4046">
                  <c:v>41303</c:v>
                </c:pt>
                <c:pt idx="4047">
                  <c:v>41304</c:v>
                </c:pt>
                <c:pt idx="4048">
                  <c:v>41305</c:v>
                </c:pt>
                <c:pt idx="4049">
                  <c:v>41306</c:v>
                </c:pt>
                <c:pt idx="4050">
                  <c:v>41307</c:v>
                </c:pt>
                <c:pt idx="4051">
                  <c:v>41308</c:v>
                </c:pt>
                <c:pt idx="4052">
                  <c:v>41309</c:v>
                </c:pt>
                <c:pt idx="4053">
                  <c:v>41310</c:v>
                </c:pt>
                <c:pt idx="4054">
                  <c:v>41311</c:v>
                </c:pt>
                <c:pt idx="4055">
                  <c:v>41312</c:v>
                </c:pt>
                <c:pt idx="4056">
                  <c:v>41313</c:v>
                </c:pt>
                <c:pt idx="4057">
                  <c:v>41314</c:v>
                </c:pt>
                <c:pt idx="4058">
                  <c:v>41315</c:v>
                </c:pt>
                <c:pt idx="4059">
                  <c:v>41316</c:v>
                </c:pt>
                <c:pt idx="4060">
                  <c:v>41317</c:v>
                </c:pt>
                <c:pt idx="4061">
                  <c:v>41318</c:v>
                </c:pt>
                <c:pt idx="4062">
                  <c:v>41319</c:v>
                </c:pt>
                <c:pt idx="4063">
                  <c:v>41320</c:v>
                </c:pt>
                <c:pt idx="4064">
                  <c:v>41321</c:v>
                </c:pt>
                <c:pt idx="4065">
                  <c:v>41322</c:v>
                </c:pt>
                <c:pt idx="4066">
                  <c:v>41323</c:v>
                </c:pt>
                <c:pt idx="4067">
                  <c:v>41324</c:v>
                </c:pt>
                <c:pt idx="4068">
                  <c:v>41325</c:v>
                </c:pt>
                <c:pt idx="4069">
                  <c:v>41326</c:v>
                </c:pt>
                <c:pt idx="4070">
                  <c:v>41327</c:v>
                </c:pt>
                <c:pt idx="4071">
                  <c:v>41328</c:v>
                </c:pt>
                <c:pt idx="4072">
                  <c:v>41329</c:v>
                </c:pt>
                <c:pt idx="4073">
                  <c:v>41330</c:v>
                </c:pt>
                <c:pt idx="4074">
                  <c:v>41331</c:v>
                </c:pt>
                <c:pt idx="4075">
                  <c:v>41332</c:v>
                </c:pt>
                <c:pt idx="4076">
                  <c:v>41333</c:v>
                </c:pt>
                <c:pt idx="4077">
                  <c:v>41334</c:v>
                </c:pt>
                <c:pt idx="4078">
                  <c:v>41335</c:v>
                </c:pt>
                <c:pt idx="4079">
                  <c:v>41336</c:v>
                </c:pt>
                <c:pt idx="4080">
                  <c:v>41337</c:v>
                </c:pt>
                <c:pt idx="4081">
                  <c:v>41338</c:v>
                </c:pt>
                <c:pt idx="4082">
                  <c:v>41339</c:v>
                </c:pt>
                <c:pt idx="4083">
                  <c:v>41340</c:v>
                </c:pt>
                <c:pt idx="4084">
                  <c:v>41341</c:v>
                </c:pt>
                <c:pt idx="4085">
                  <c:v>41342</c:v>
                </c:pt>
                <c:pt idx="4086">
                  <c:v>41343</c:v>
                </c:pt>
                <c:pt idx="4087">
                  <c:v>41344</c:v>
                </c:pt>
                <c:pt idx="4088">
                  <c:v>41345</c:v>
                </c:pt>
                <c:pt idx="4089">
                  <c:v>41346</c:v>
                </c:pt>
                <c:pt idx="4090">
                  <c:v>41347</c:v>
                </c:pt>
                <c:pt idx="4091">
                  <c:v>41348</c:v>
                </c:pt>
                <c:pt idx="4092">
                  <c:v>41349</c:v>
                </c:pt>
                <c:pt idx="4093">
                  <c:v>41350</c:v>
                </c:pt>
                <c:pt idx="4094">
                  <c:v>41351</c:v>
                </c:pt>
                <c:pt idx="4095">
                  <c:v>41352</c:v>
                </c:pt>
                <c:pt idx="4096">
                  <c:v>41353</c:v>
                </c:pt>
                <c:pt idx="4097">
                  <c:v>41354</c:v>
                </c:pt>
                <c:pt idx="4098">
                  <c:v>41355</c:v>
                </c:pt>
                <c:pt idx="4099">
                  <c:v>41356</c:v>
                </c:pt>
                <c:pt idx="4100">
                  <c:v>41357</c:v>
                </c:pt>
                <c:pt idx="4101">
                  <c:v>41358</c:v>
                </c:pt>
                <c:pt idx="4102">
                  <c:v>41359</c:v>
                </c:pt>
                <c:pt idx="4103">
                  <c:v>41360</c:v>
                </c:pt>
                <c:pt idx="4104">
                  <c:v>41361</c:v>
                </c:pt>
                <c:pt idx="4105">
                  <c:v>41362</c:v>
                </c:pt>
                <c:pt idx="4106">
                  <c:v>41363</c:v>
                </c:pt>
                <c:pt idx="4107">
                  <c:v>41364</c:v>
                </c:pt>
                <c:pt idx="4108">
                  <c:v>41365</c:v>
                </c:pt>
                <c:pt idx="4109">
                  <c:v>41366</c:v>
                </c:pt>
                <c:pt idx="4110">
                  <c:v>41367</c:v>
                </c:pt>
                <c:pt idx="4111">
                  <c:v>41368</c:v>
                </c:pt>
                <c:pt idx="4112">
                  <c:v>41369</c:v>
                </c:pt>
                <c:pt idx="4113">
                  <c:v>41370</c:v>
                </c:pt>
                <c:pt idx="4114">
                  <c:v>41371</c:v>
                </c:pt>
                <c:pt idx="4115">
                  <c:v>41372</c:v>
                </c:pt>
                <c:pt idx="4116">
                  <c:v>41373</c:v>
                </c:pt>
                <c:pt idx="4117">
                  <c:v>41374</c:v>
                </c:pt>
                <c:pt idx="4118">
                  <c:v>41375</c:v>
                </c:pt>
                <c:pt idx="4119">
                  <c:v>41376</c:v>
                </c:pt>
                <c:pt idx="4120">
                  <c:v>41377</c:v>
                </c:pt>
                <c:pt idx="4121">
                  <c:v>41378</c:v>
                </c:pt>
                <c:pt idx="4122">
                  <c:v>41379</c:v>
                </c:pt>
                <c:pt idx="4123">
                  <c:v>41380</c:v>
                </c:pt>
                <c:pt idx="4124">
                  <c:v>41381</c:v>
                </c:pt>
                <c:pt idx="4125">
                  <c:v>41382</c:v>
                </c:pt>
                <c:pt idx="4126">
                  <c:v>41383</c:v>
                </c:pt>
                <c:pt idx="4127">
                  <c:v>41384</c:v>
                </c:pt>
                <c:pt idx="4128">
                  <c:v>41385</c:v>
                </c:pt>
                <c:pt idx="4129">
                  <c:v>41386</c:v>
                </c:pt>
                <c:pt idx="4130">
                  <c:v>41387</c:v>
                </c:pt>
                <c:pt idx="4131">
                  <c:v>41388</c:v>
                </c:pt>
                <c:pt idx="4132">
                  <c:v>41389</c:v>
                </c:pt>
                <c:pt idx="4133">
                  <c:v>41390</c:v>
                </c:pt>
                <c:pt idx="4134">
                  <c:v>41391</c:v>
                </c:pt>
                <c:pt idx="4135">
                  <c:v>41392</c:v>
                </c:pt>
                <c:pt idx="4136">
                  <c:v>41393</c:v>
                </c:pt>
                <c:pt idx="4137">
                  <c:v>41394</c:v>
                </c:pt>
                <c:pt idx="4138">
                  <c:v>41395</c:v>
                </c:pt>
                <c:pt idx="4139">
                  <c:v>41396</c:v>
                </c:pt>
                <c:pt idx="4140">
                  <c:v>41397</c:v>
                </c:pt>
                <c:pt idx="4141">
                  <c:v>41398</c:v>
                </c:pt>
                <c:pt idx="4142">
                  <c:v>41399</c:v>
                </c:pt>
                <c:pt idx="4143">
                  <c:v>41400</c:v>
                </c:pt>
                <c:pt idx="4144">
                  <c:v>41401</c:v>
                </c:pt>
                <c:pt idx="4145">
                  <c:v>41402</c:v>
                </c:pt>
                <c:pt idx="4146">
                  <c:v>41403</c:v>
                </c:pt>
                <c:pt idx="4147">
                  <c:v>41404</c:v>
                </c:pt>
                <c:pt idx="4148">
                  <c:v>41405</c:v>
                </c:pt>
                <c:pt idx="4149">
                  <c:v>41406</c:v>
                </c:pt>
                <c:pt idx="4150">
                  <c:v>41407</c:v>
                </c:pt>
                <c:pt idx="4151">
                  <c:v>41408</c:v>
                </c:pt>
                <c:pt idx="4152">
                  <c:v>41409</c:v>
                </c:pt>
                <c:pt idx="4153">
                  <c:v>41410</c:v>
                </c:pt>
                <c:pt idx="4154">
                  <c:v>41411</c:v>
                </c:pt>
                <c:pt idx="4155">
                  <c:v>41412</c:v>
                </c:pt>
                <c:pt idx="4156">
                  <c:v>41413</c:v>
                </c:pt>
                <c:pt idx="4157">
                  <c:v>41414</c:v>
                </c:pt>
                <c:pt idx="4158">
                  <c:v>41415</c:v>
                </c:pt>
                <c:pt idx="4159">
                  <c:v>41416</c:v>
                </c:pt>
                <c:pt idx="4160">
                  <c:v>41417</c:v>
                </c:pt>
                <c:pt idx="4161">
                  <c:v>41418</c:v>
                </c:pt>
                <c:pt idx="4162">
                  <c:v>41419</c:v>
                </c:pt>
                <c:pt idx="4163">
                  <c:v>41420</c:v>
                </c:pt>
                <c:pt idx="4164">
                  <c:v>41421</c:v>
                </c:pt>
                <c:pt idx="4165">
                  <c:v>41422</c:v>
                </c:pt>
                <c:pt idx="4166">
                  <c:v>41423</c:v>
                </c:pt>
                <c:pt idx="4167">
                  <c:v>41424</c:v>
                </c:pt>
                <c:pt idx="4168">
                  <c:v>41425</c:v>
                </c:pt>
                <c:pt idx="4169">
                  <c:v>41426</c:v>
                </c:pt>
                <c:pt idx="4170">
                  <c:v>41427</c:v>
                </c:pt>
                <c:pt idx="4171">
                  <c:v>41428</c:v>
                </c:pt>
                <c:pt idx="4172">
                  <c:v>41429</c:v>
                </c:pt>
                <c:pt idx="4173">
                  <c:v>41430</c:v>
                </c:pt>
                <c:pt idx="4174">
                  <c:v>41431</c:v>
                </c:pt>
                <c:pt idx="4175">
                  <c:v>41432</c:v>
                </c:pt>
                <c:pt idx="4176">
                  <c:v>41433</c:v>
                </c:pt>
                <c:pt idx="4177">
                  <c:v>41434</c:v>
                </c:pt>
                <c:pt idx="4178">
                  <c:v>41435</c:v>
                </c:pt>
                <c:pt idx="4179">
                  <c:v>41436</c:v>
                </c:pt>
                <c:pt idx="4180">
                  <c:v>41437</c:v>
                </c:pt>
                <c:pt idx="4181">
                  <c:v>41438</c:v>
                </c:pt>
                <c:pt idx="4182">
                  <c:v>41439</c:v>
                </c:pt>
                <c:pt idx="4183">
                  <c:v>41440</c:v>
                </c:pt>
                <c:pt idx="4184">
                  <c:v>41441</c:v>
                </c:pt>
                <c:pt idx="4185">
                  <c:v>41442</c:v>
                </c:pt>
                <c:pt idx="4186">
                  <c:v>41443</c:v>
                </c:pt>
                <c:pt idx="4187">
                  <c:v>41444</c:v>
                </c:pt>
                <c:pt idx="4188">
                  <c:v>41445</c:v>
                </c:pt>
                <c:pt idx="4189">
                  <c:v>41446</c:v>
                </c:pt>
                <c:pt idx="4190">
                  <c:v>41447</c:v>
                </c:pt>
                <c:pt idx="4191">
                  <c:v>41448</c:v>
                </c:pt>
                <c:pt idx="4192">
                  <c:v>41449</c:v>
                </c:pt>
                <c:pt idx="4193">
                  <c:v>41450</c:v>
                </c:pt>
                <c:pt idx="4194">
                  <c:v>41451</c:v>
                </c:pt>
                <c:pt idx="4195">
                  <c:v>41452</c:v>
                </c:pt>
                <c:pt idx="4196">
                  <c:v>41453</c:v>
                </c:pt>
                <c:pt idx="4197">
                  <c:v>41454</c:v>
                </c:pt>
                <c:pt idx="4198">
                  <c:v>41455</c:v>
                </c:pt>
                <c:pt idx="4199">
                  <c:v>41456</c:v>
                </c:pt>
                <c:pt idx="4200">
                  <c:v>41457</c:v>
                </c:pt>
                <c:pt idx="4201">
                  <c:v>41458</c:v>
                </c:pt>
                <c:pt idx="4202">
                  <c:v>41459</c:v>
                </c:pt>
                <c:pt idx="4203">
                  <c:v>41460</c:v>
                </c:pt>
                <c:pt idx="4204">
                  <c:v>41461</c:v>
                </c:pt>
                <c:pt idx="4205">
                  <c:v>41462</c:v>
                </c:pt>
                <c:pt idx="4206">
                  <c:v>41463</c:v>
                </c:pt>
                <c:pt idx="4207">
                  <c:v>41464</c:v>
                </c:pt>
                <c:pt idx="4208">
                  <c:v>41465</c:v>
                </c:pt>
                <c:pt idx="4209">
                  <c:v>41466</c:v>
                </c:pt>
                <c:pt idx="4210">
                  <c:v>41467</c:v>
                </c:pt>
                <c:pt idx="4211">
                  <c:v>41468</c:v>
                </c:pt>
                <c:pt idx="4212">
                  <c:v>41469</c:v>
                </c:pt>
                <c:pt idx="4213">
                  <c:v>41470</c:v>
                </c:pt>
                <c:pt idx="4214">
                  <c:v>41471</c:v>
                </c:pt>
                <c:pt idx="4215">
                  <c:v>41472</c:v>
                </c:pt>
                <c:pt idx="4216">
                  <c:v>41473</c:v>
                </c:pt>
                <c:pt idx="4217">
                  <c:v>41474</c:v>
                </c:pt>
                <c:pt idx="4218">
                  <c:v>41475</c:v>
                </c:pt>
                <c:pt idx="4219">
                  <c:v>41476</c:v>
                </c:pt>
                <c:pt idx="4220">
                  <c:v>41477</c:v>
                </c:pt>
                <c:pt idx="4221">
                  <c:v>41478</c:v>
                </c:pt>
                <c:pt idx="4222">
                  <c:v>41479</c:v>
                </c:pt>
                <c:pt idx="4223">
                  <c:v>41480</c:v>
                </c:pt>
                <c:pt idx="4224">
                  <c:v>41481</c:v>
                </c:pt>
                <c:pt idx="4225">
                  <c:v>41482</c:v>
                </c:pt>
                <c:pt idx="4226">
                  <c:v>41483</c:v>
                </c:pt>
                <c:pt idx="4227">
                  <c:v>41484</c:v>
                </c:pt>
                <c:pt idx="4228">
                  <c:v>41485</c:v>
                </c:pt>
                <c:pt idx="4229">
                  <c:v>41486</c:v>
                </c:pt>
                <c:pt idx="4230">
                  <c:v>41487</c:v>
                </c:pt>
                <c:pt idx="4231">
                  <c:v>41488</c:v>
                </c:pt>
                <c:pt idx="4232">
                  <c:v>41489</c:v>
                </c:pt>
                <c:pt idx="4233">
                  <c:v>41490</c:v>
                </c:pt>
                <c:pt idx="4234">
                  <c:v>41491</c:v>
                </c:pt>
                <c:pt idx="4235">
                  <c:v>41492</c:v>
                </c:pt>
                <c:pt idx="4236">
                  <c:v>41493</c:v>
                </c:pt>
                <c:pt idx="4237">
                  <c:v>41494</c:v>
                </c:pt>
                <c:pt idx="4238">
                  <c:v>41495</c:v>
                </c:pt>
                <c:pt idx="4239">
                  <c:v>41496</c:v>
                </c:pt>
                <c:pt idx="4240">
                  <c:v>41497</c:v>
                </c:pt>
                <c:pt idx="4241">
                  <c:v>41498</c:v>
                </c:pt>
                <c:pt idx="4242">
                  <c:v>41499</c:v>
                </c:pt>
                <c:pt idx="4243">
                  <c:v>41500</c:v>
                </c:pt>
                <c:pt idx="4244">
                  <c:v>41501</c:v>
                </c:pt>
                <c:pt idx="4245">
                  <c:v>41502</c:v>
                </c:pt>
                <c:pt idx="4246">
                  <c:v>41503</c:v>
                </c:pt>
                <c:pt idx="4247">
                  <c:v>41504</c:v>
                </c:pt>
                <c:pt idx="4248">
                  <c:v>41505</c:v>
                </c:pt>
                <c:pt idx="4249">
                  <c:v>41506</c:v>
                </c:pt>
                <c:pt idx="4250">
                  <c:v>41507</c:v>
                </c:pt>
                <c:pt idx="4251">
                  <c:v>41508</c:v>
                </c:pt>
                <c:pt idx="4252">
                  <c:v>41509</c:v>
                </c:pt>
                <c:pt idx="4253">
                  <c:v>41510</c:v>
                </c:pt>
                <c:pt idx="4254">
                  <c:v>41511</c:v>
                </c:pt>
                <c:pt idx="4255">
                  <c:v>41512</c:v>
                </c:pt>
                <c:pt idx="4256">
                  <c:v>41513</c:v>
                </c:pt>
                <c:pt idx="4257">
                  <c:v>41514</c:v>
                </c:pt>
                <c:pt idx="4258">
                  <c:v>41515</c:v>
                </c:pt>
                <c:pt idx="4259">
                  <c:v>41516</c:v>
                </c:pt>
                <c:pt idx="4260">
                  <c:v>41517</c:v>
                </c:pt>
                <c:pt idx="4261">
                  <c:v>41518</c:v>
                </c:pt>
                <c:pt idx="4262">
                  <c:v>41519</c:v>
                </c:pt>
                <c:pt idx="4263">
                  <c:v>41520</c:v>
                </c:pt>
                <c:pt idx="4264">
                  <c:v>41521</c:v>
                </c:pt>
                <c:pt idx="4265">
                  <c:v>41522</c:v>
                </c:pt>
                <c:pt idx="4266">
                  <c:v>41523</c:v>
                </c:pt>
                <c:pt idx="4267">
                  <c:v>41524</c:v>
                </c:pt>
                <c:pt idx="4268">
                  <c:v>41525</c:v>
                </c:pt>
                <c:pt idx="4269">
                  <c:v>41526</c:v>
                </c:pt>
                <c:pt idx="4270">
                  <c:v>41527</c:v>
                </c:pt>
                <c:pt idx="4271">
                  <c:v>41528</c:v>
                </c:pt>
                <c:pt idx="4272">
                  <c:v>41529</c:v>
                </c:pt>
                <c:pt idx="4273">
                  <c:v>41530</c:v>
                </c:pt>
                <c:pt idx="4274">
                  <c:v>41531</c:v>
                </c:pt>
                <c:pt idx="4275">
                  <c:v>41532</c:v>
                </c:pt>
                <c:pt idx="4276">
                  <c:v>41533</c:v>
                </c:pt>
                <c:pt idx="4277">
                  <c:v>41534</c:v>
                </c:pt>
                <c:pt idx="4278">
                  <c:v>41535</c:v>
                </c:pt>
                <c:pt idx="4279">
                  <c:v>41536</c:v>
                </c:pt>
                <c:pt idx="4280">
                  <c:v>41537</c:v>
                </c:pt>
                <c:pt idx="4281">
                  <c:v>41538</c:v>
                </c:pt>
                <c:pt idx="4282">
                  <c:v>41539</c:v>
                </c:pt>
                <c:pt idx="4283">
                  <c:v>41540</c:v>
                </c:pt>
                <c:pt idx="4284">
                  <c:v>41541</c:v>
                </c:pt>
                <c:pt idx="4285">
                  <c:v>41542</c:v>
                </c:pt>
                <c:pt idx="4286">
                  <c:v>41543</c:v>
                </c:pt>
                <c:pt idx="4287">
                  <c:v>41544</c:v>
                </c:pt>
                <c:pt idx="4288">
                  <c:v>41545</c:v>
                </c:pt>
                <c:pt idx="4289">
                  <c:v>41546</c:v>
                </c:pt>
                <c:pt idx="4290">
                  <c:v>41547</c:v>
                </c:pt>
                <c:pt idx="4291">
                  <c:v>41548</c:v>
                </c:pt>
                <c:pt idx="4292">
                  <c:v>41549</c:v>
                </c:pt>
                <c:pt idx="4293">
                  <c:v>41550</c:v>
                </c:pt>
                <c:pt idx="4294">
                  <c:v>41551</c:v>
                </c:pt>
                <c:pt idx="4295">
                  <c:v>41552</c:v>
                </c:pt>
                <c:pt idx="4296">
                  <c:v>41553</c:v>
                </c:pt>
                <c:pt idx="4297">
                  <c:v>41554</c:v>
                </c:pt>
                <c:pt idx="4298">
                  <c:v>41555</c:v>
                </c:pt>
                <c:pt idx="4299">
                  <c:v>41556</c:v>
                </c:pt>
                <c:pt idx="4300">
                  <c:v>41557</c:v>
                </c:pt>
                <c:pt idx="4301">
                  <c:v>41558</c:v>
                </c:pt>
                <c:pt idx="4302">
                  <c:v>41559</c:v>
                </c:pt>
                <c:pt idx="4303">
                  <c:v>41560</c:v>
                </c:pt>
                <c:pt idx="4304">
                  <c:v>41561</c:v>
                </c:pt>
                <c:pt idx="4305">
                  <c:v>41562</c:v>
                </c:pt>
                <c:pt idx="4306">
                  <c:v>41563</c:v>
                </c:pt>
                <c:pt idx="4307">
                  <c:v>41564</c:v>
                </c:pt>
                <c:pt idx="4308">
                  <c:v>41565</c:v>
                </c:pt>
                <c:pt idx="4309">
                  <c:v>41566</c:v>
                </c:pt>
                <c:pt idx="4310">
                  <c:v>41567</c:v>
                </c:pt>
                <c:pt idx="4311">
                  <c:v>41568</c:v>
                </c:pt>
                <c:pt idx="4312">
                  <c:v>41569</c:v>
                </c:pt>
                <c:pt idx="4313">
                  <c:v>41570</c:v>
                </c:pt>
                <c:pt idx="4314">
                  <c:v>41571</c:v>
                </c:pt>
                <c:pt idx="4315">
                  <c:v>41572</c:v>
                </c:pt>
                <c:pt idx="4316">
                  <c:v>41573</c:v>
                </c:pt>
                <c:pt idx="4317">
                  <c:v>41574</c:v>
                </c:pt>
                <c:pt idx="4318">
                  <c:v>41575</c:v>
                </c:pt>
                <c:pt idx="4319">
                  <c:v>41576</c:v>
                </c:pt>
                <c:pt idx="4320">
                  <c:v>41577</c:v>
                </c:pt>
                <c:pt idx="4321">
                  <c:v>41578</c:v>
                </c:pt>
                <c:pt idx="4322">
                  <c:v>41579</c:v>
                </c:pt>
                <c:pt idx="4323">
                  <c:v>41580</c:v>
                </c:pt>
                <c:pt idx="4324">
                  <c:v>41581</c:v>
                </c:pt>
                <c:pt idx="4325">
                  <c:v>41582</c:v>
                </c:pt>
                <c:pt idx="4326">
                  <c:v>41583</c:v>
                </c:pt>
                <c:pt idx="4327">
                  <c:v>41584</c:v>
                </c:pt>
                <c:pt idx="4328">
                  <c:v>41585</c:v>
                </c:pt>
                <c:pt idx="4329">
                  <c:v>41586</c:v>
                </c:pt>
                <c:pt idx="4330">
                  <c:v>41587</c:v>
                </c:pt>
                <c:pt idx="4331">
                  <c:v>41588</c:v>
                </c:pt>
                <c:pt idx="4332">
                  <c:v>41589</c:v>
                </c:pt>
                <c:pt idx="4333">
                  <c:v>41590</c:v>
                </c:pt>
                <c:pt idx="4334">
                  <c:v>41591</c:v>
                </c:pt>
                <c:pt idx="4335">
                  <c:v>41592</c:v>
                </c:pt>
                <c:pt idx="4336">
                  <c:v>41593</c:v>
                </c:pt>
                <c:pt idx="4337">
                  <c:v>41594</c:v>
                </c:pt>
                <c:pt idx="4338">
                  <c:v>41595</c:v>
                </c:pt>
                <c:pt idx="4339">
                  <c:v>41596</c:v>
                </c:pt>
                <c:pt idx="4340">
                  <c:v>41597</c:v>
                </c:pt>
                <c:pt idx="4341">
                  <c:v>41598</c:v>
                </c:pt>
                <c:pt idx="4342">
                  <c:v>41599</c:v>
                </c:pt>
                <c:pt idx="4343">
                  <c:v>41600</c:v>
                </c:pt>
                <c:pt idx="4344">
                  <c:v>41601</c:v>
                </c:pt>
                <c:pt idx="4345">
                  <c:v>41602</c:v>
                </c:pt>
                <c:pt idx="4346">
                  <c:v>41603</c:v>
                </c:pt>
                <c:pt idx="4347">
                  <c:v>41604</c:v>
                </c:pt>
                <c:pt idx="4348">
                  <c:v>41605</c:v>
                </c:pt>
                <c:pt idx="4349">
                  <c:v>41606</c:v>
                </c:pt>
                <c:pt idx="4350">
                  <c:v>41607</c:v>
                </c:pt>
                <c:pt idx="4351">
                  <c:v>41608</c:v>
                </c:pt>
                <c:pt idx="4352">
                  <c:v>41609</c:v>
                </c:pt>
                <c:pt idx="4353">
                  <c:v>41610</c:v>
                </c:pt>
                <c:pt idx="4354">
                  <c:v>41611</c:v>
                </c:pt>
                <c:pt idx="4355">
                  <c:v>41612</c:v>
                </c:pt>
                <c:pt idx="4356">
                  <c:v>41613</c:v>
                </c:pt>
                <c:pt idx="4357">
                  <c:v>41614</c:v>
                </c:pt>
                <c:pt idx="4358">
                  <c:v>41615</c:v>
                </c:pt>
                <c:pt idx="4359">
                  <c:v>41616</c:v>
                </c:pt>
                <c:pt idx="4360">
                  <c:v>41617</c:v>
                </c:pt>
                <c:pt idx="4361">
                  <c:v>41618</c:v>
                </c:pt>
                <c:pt idx="4362">
                  <c:v>41619</c:v>
                </c:pt>
                <c:pt idx="4363">
                  <c:v>41620</c:v>
                </c:pt>
                <c:pt idx="4364">
                  <c:v>41621</c:v>
                </c:pt>
                <c:pt idx="4365">
                  <c:v>41622</c:v>
                </c:pt>
                <c:pt idx="4366">
                  <c:v>41623</c:v>
                </c:pt>
                <c:pt idx="4367">
                  <c:v>41624</c:v>
                </c:pt>
                <c:pt idx="4368">
                  <c:v>41625</c:v>
                </c:pt>
                <c:pt idx="4369">
                  <c:v>41626</c:v>
                </c:pt>
                <c:pt idx="4370">
                  <c:v>41627</c:v>
                </c:pt>
                <c:pt idx="4371">
                  <c:v>41628</c:v>
                </c:pt>
                <c:pt idx="4372">
                  <c:v>41629</c:v>
                </c:pt>
                <c:pt idx="4373">
                  <c:v>41630</c:v>
                </c:pt>
                <c:pt idx="4374">
                  <c:v>41631</c:v>
                </c:pt>
                <c:pt idx="4375">
                  <c:v>41632</c:v>
                </c:pt>
                <c:pt idx="4376">
                  <c:v>41633</c:v>
                </c:pt>
                <c:pt idx="4377">
                  <c:v>41634</c:v>
                </c:pt>
                <c:pt idx="4378">
                  <c:v>41635</c:v>
                </c:pt>
                <c:pt idx="4379">
                  <c:v>41636</c:v>
                </c:pt>
                <c:pt idx="4380">
                  <c:v>41637</c:v>
                </c:pt>
                <c:pt idx="4381">
                  <c:v>41638</c:v>
                </c:pt>
                <c:pt idx="4382">
                  <c:v>41639</c:v>
                </c:pt>
                <c:pt idx="4383">
                  <c:v>41640</c:v>
                </c:pt>
                <c:pt idx="4384">
                  <c:v>41641</c:v>
                </c:pt>
                <c:pt idx="4385">
                  <c:v>41642</c:v>
                </c:pt>
                <c:pt idx="4386">
                  <c:v>41643</c:v>
                </c:pt>
                <c:pt idx="4387">
                  <c:v>41644</c:v>
                </c:pt>
                <c:pt idx="4388">
                  <c:v>41645</c:v>
                </c:pt>
                <c:pt idx="4389">
                  <c:v>41646</c:v>
                </c:pt>
                <c:pt idx="4390">
                  <c:v>41647</c:v>
                </c:pt>
                <c:pt idx="4391">
                  <c:v>41648</c:v>
                </c:pt>
                <c:pt idx="4392">
                  <c:v>41649</c:v>
                </c:pt>
                <c:pt idx="4393">
                  <c:v>41650</c:v>
                </c:pt>
                <c:pt idx="4394">
                  <c:v>41651</c:v>
                </c:pt>
                <c:pt idx="4395">
                  <c:v>41652</c:v>
                </c:pt>
                <c:pt idx="4396">
                  <c:v>41653</c:v>
                </c:pt>
                <c:pt idx="4397">
                  <c:v>41654</c:v>
                </c:pt>
                <c:pt idx="4398">
                  <c:v>41655</c:v>
                </c:pt>
                <c:pt idx="4399">
                  <c:v>41656</c:v>
                </c:pt>
                <c:pt idx="4400">
                  <c:v>41657</c:v>
                </c:pt>
                <c:pt idx="4401">
                  <c:v>41658</c:v>
                </c:pt>
                <c:pt idx="4402">
                  <c:v>41659</c:v>
                </c:pt>
                <c:pt idx="4403">
                  <c:v>41660</c:v>
                </c:pt>
                <c:pt idx="4404">
                  <c:v>41661</c:v>
                </c:pt>
                <c:pt idx="4405">
                  <c:v>41662</c:v>
                </c:pt>
                <c:pt idx="4406">
                  <c:v>41663</c:v>
                </c:pt>
                <c:pt idx="4407">
                  <c:v>41664</c:v>
                </c:pt>
                <c:pt idx="4408">
                  <c:v>41665</c:v>
                </c:pt>
                <c:pt idx="4409">
                  <c:v>41666</c:v>
                </c:pt>
                <c:pt idx="4410">
                  <c:v>41667</c:v>
                </c:pt>
                <c:pt idx="4411">
                  <c:v>41668</c:v>
                </c:pt>
                <c:pt idx="4412">
                  <c:v>41669</c:v>
                </c:pt>
                <c:pt idx="4413">
                  <c:v>41670</c:v>
                </c:pt>
                <c:pt idx="4414">
                  <c:v>41671</c:v>
                </c:pt>
                <c:pt idx="4415">
                  <c:v>41672</c:v>
                </c:pt>
                <c:pt idx="4416">
                  <c:v>41673</c:v>
                </c:pt>
                <c:pt idx="4417">
                  <c:v>41674</c:v>
                </c:pt>
                <c:pt idx="4418">
                  <c:v>41675</c:v>
                </c:pt>
                <c:pt idx="4419">
                  <c:v>41676</c:v>
                </c:pt>
                <c:pt idx="4420">
                  <c:v>41677</c:v>
                </c:pt>
                <c:pt idx="4421">
                  <c:v>41678</c:v>
                </c:pt>
                <c:pt idx="4422">
                  <c:v>41679</c:v>
                </c:pt>
                <c:pt idx="4423">
                  <c:v>41680</c:v>
                </c:pt>
                <c:pt idx="4424">
                  <c:v>41681</c:v>
                </c:pt>
                <c:pt idx="4425">
                  <c:v>41682</c:v>
                </c:pt>
                <c:pt idx="4426">
                  <c:v>41683</c:v>
                </c:pt>
                <c:pt idx="4427">
                  <c:v>41684</c:v>
                </c:pt>
                <c:pt idx="4428">
                  <c:v>41685</c:v>
                </c:pt>
                <c:pt idx="4429">
                  <c:v>41686</c:v>
                </c:pt>
                <c:pt idx="4430">
                  <c:v>41687</c:v>
                </c:pt>
                <c:pt idx="4431">
                  <c:v>41688</c:v>
                </c:pt>
                <c:pt idx="4432">
                  <c:v>41689</c:v>
                </c:pt>
                <c:pt idx="4433">
                  <c:v>41690</c:v>
                </c:pt>
                <c:pt idx="4434">
                  <c:v>41691</c:v>
                </c:pt>
                <c:pt idx="4435">
                  <c:v>41692</c:v>
                </c:pt>
                <c:pt idx="4436">
                  <c:v>41693</c:v>
                </c:pt>
                <c:pt idx="4437">
                  <c:v>41694</c:v>
                </c:pt>
                <c:pt idx="4438">
                  <c:v>41695</c:v>
                </c:pt>
                <c:pt idx="4439">
                  <c:v>41696</c:v>
                </c:pt>
                <c:pt idx="4440">
                  <c:v>41697</c:v>
                </c:pt>
                <c:pt idx="4441">
                  <c:v>41698</c:v>
                </c:pt>
                <c:pt idx="4442">
                  <c:v>41699</c:v>
                </c:pt>
                <c:pt idx="4443">
                  <c:v>41700</c:v>
                </c:pt>
                <c:pt idx="4444">
                  <c:v>41701</c:v>
                </c:pt>
                <c:pt idx="4445">
                  <c:v>41702</c:v>
                </c:pt>
                <c:pt idx="4446">
                  <c:v>41703</c:v>
                </c:pt>
                <c:pt idx="4447">
                  <c:v>41704</c:v>
                </c:pt>
                <c:pt idx="4448">
                  <c:v>41705</c:v>
                </c:pt>
                <c:pt idx="4449">
                  <c:v>41706</c:v>
                </c:pt>
                <c:pt idx="4450">
                  <c:v>41707</c:v>
                </c:pt>
                <c:pt idx="4451">
                  <c:v>41708</c:v>
                </c:pt>
                <c:pt idx="4452">
                  <c:v>41709</c:v>
                </c:pt>
                <c:pt idx="4453">
                  <c:v>41710</c:v>
                </c:pt>
                <c:pt idx="4454">
                  <c:v>41711</c:v>
                </c:pt>
                <c:pt idx="4455">
                  <c:v>41712</c:v>
                </c:pt>
                <c:pt idx="4456">
                  <c:v>41713</c:v>
                </c:pt>
                <c:pt idx="4457">
                  <c:v>41714</c:v>
                </c:pt>
                <c:pt idx="4458">
                  <c:v>41715</c:v>
                </c:pt>
                <c:pt idx="4459">
                  <c:v>41716</c:v>
                </c:pt>
                <c:pt idx="4460">
                  <c:v>41717</c:v>
                </c:pt>
                <c:pt idx="4461">
                  <c:v>41718</c:v>
                </c:pt>
                <c:pt idx="4462">
                  <c:v>41719</c:v>
                </c:pt>
                <c:pt idx="4463">
                  <c:v>41720</c:v>
                </c:pt>
                <c:pt idx="4464">
                  <c:v>41721</c:v>
                </c:pt>
                <c:pt idx="4465">
                  <c:v>41722</c:v>
                </c:pt>
                <c:pt idx="4466">
                  <c:v>41723</c:v>
                </c:pt>
                <c:pt idx="4467">
                  <c:v>41724</c:v>
                </c:pt>
                <c:pt idx="4468">
                  <c:v>41725</c:v>
                </c:pt>
                <c:pt idx="4469">
                  <c:v>41726</c:v>
                </c:pt>
                <c:pt idx="4470">
                  <c:v>41727</c:v>
                </c:pt>
                <c:pt idx="4471">
                  <c:v>41728</c:v>
                </c:pt>
                <c:pt idx="4472">
                  <c:v>41729</c:v>
                </c:pt>
                <c:pt idx="4473">
                  <c:v>41730</c:v>
                </c:pt>
                <c:pt idx="4474">
                  <c:v>41731</c:v>
                </c:pt>
                <c:pt idx="4475">
                  <c:v>41732</c:v>
                </c:pt>
                <c:pt idx="4476">
                  <c:v>41733</c:v>
                </c:pt>
                <c:pt idx="4477">
                  <c:v>41734</c:v>
                </c:pt>
                <c:pt idx="4478">
                  <c:v>41735</c:v>
                </c:pt>
                <c:pt idx="4479">
                  <c:v>41736</c:v>
                </c:pt>
                <c:pt idx="4480">
                  <c:v>41737</c:v>
                </c:pt>
                <c:pt idx="4481">
                  <c:v>41738</c:v>
                </c:pt>
                <c:pt idx="4482">
                  <c:v>41739</c:v>
                </c:pt>
                <c:pt idx="4483">
                  <c:v>41740</c:v>
                </c:pt>
                <c:pt idx="4484">
                  <c:v>41741</c:v>
                </c:pt>
                <c:pt idx="4485">
                  <c:v>41742</c:v>
                </c:pt>
                <c:pt idx="4486">
                  <c:v>41743</c:v>
                </c:pt>
                <c:pt idx="4487">
                  <c:v>41744</c:v>
                </c:pt>
                <c:pt idx="4488">
                  <c:v>41745</c:v>
                </c:pt>
                <c:pt idx="4489">
                  <c:v>41746</c:v>
                </c:pt>
                <c:pt idx="4490">
                  <c:v>41747</c:v>
                </c:pt>
                <c:pt idx="4491">
                  <c:v>41748</c:v>
                </c:pt>
                <c:pt idx="4492">
                  <c:v>41749</c:v>
                </c:pt>
                <c:pt idx="4493">
                  <c:v>41750</c:v>
                </c:pt>
                <c:pt idx="4494">
                  <c:v>41751</c:v>
                </c:pt>
                <c:pt idx="4495">
                  <c:v>41752</c:v>
                </c:pt>
                <c:pt idx="4496">
                  <c:v>41753</c:v>
                </c:pt>
                <c:pt idx="4497">
                  <c:v>41754</c:v>
                </c:pt>
                <c:pt idx="4498">
                  <c:v>41755</c:v>
                </c:pt>
                <c:pt idx="4499">
                  <c:v>41756</c:v>
                </c:pt>
                <c:pt idx="4500">
                  <c:v>41757</c:v>
                </c:pt>
                <c:pt idx="4501">
                  <c:v>41758</c:v>
                </c:pt>
                <c:pt idx="4502">
                  <c:v>41759</c:v>
                </c:pt>
                <c:pt idx="4503">
                  <c:v>41760</c:v>
                </c:pt>
                <c:pt idx="4504">
                  <c:v>41761</c:v>
                </c:pt>
                <c:pt idx="4505">
                  <c:v>41762</c:v>
                </c:pt>
                <c:pt idx="4506">
                  <c:v>41763</c:v>
                </c:pt>
                <c:pt idx="4507">
                  <c:v>41764</c:v>
                </c:pt>
                <c:pt idx="4508">
                  <c:v>41765</c:v>
                </c:pt>
                <c:pt idx="4509">
                  <c:v>41766</c:v>
                </c:pt>
                <c:pt idx="4510">
                  <c:v>41767</c:v>
                </c:pt>
                <c:pt idx="4511">
                  <c:v>41768</c:v>
                </c:pt>
                <c:pt idx="4512">
                  <c:v>41769</c:v>
                </c:pt>
                <c:pt idx="4513">
                  <c:v>41770</c:v>
                </c:pt>
                <c:pt idx="4514">
                  <c:v>41771</c:v>
                </c:pt>
                <c:pt idx="4515">
                  <c:v>41772</c:v>
                </c:pt>
                <c:pt idx="4516">
                  <c:v>41773</c:v>
                </c:pt>
                <c:pt idx="4517">
                  <c:v>41774</c:v>
                </c:pt>
                <c:pt idx="4518">
                  <c:v>41775</c:v>
                </c:pt>
                <c:pt idx="4519">
                  <c:v>41776</c:v>
                </c:pt>
                <c:pt idx="4520">
                  <c:v>41777</c:v>
                </c:pt>
                <c:pt idx="4521">
                  <c:v>41778</c:v>
                </c:pt>
                <c:pt idx="4522">
                  <c:v>41779</c:v>
                </c:pt>
                <c:pt idx="4523">
                  <c:v>41780</c:v>
                </c:pt>
                <c:pt idx="4524">
                  <c:v>41781</c:v>
                </c:pt>
                <c:pt idx="4525">
                  <c:v>41782</c:v>
                </c:pt>
                <c:pt idx="4526">
                  <c:v>41783</c:v>
                </c:pt>
                <c:pt idx="4527">
                  <c:v>41784</c:v>
                </c:pt>
                <c:pt idx="4528">
                  <c:v>41785</c:v>
                </c:pt>
                <c:pt idx="4529">
                  <c:v>41786</c:v>
                </c:pt>
                <c:pt idx="4530">
                  <c:v>41787</c:v>
                </c:pt>
                <c:pt idx="4531">
                  <c:v>41788</c:v>
                </c:pt>
                <c:pt idx="4532">
                  <c:v>41789</c:v>
                </c:pt>
                <c:pt idx="4533">
                  <c:v>41790</c:v>
                </c:pt>
                <c:pt idx="4534">
                  <c:v>41791</c:v>
                </c:pt>
                <c:pt idx="4535">
                  <c:v>41792</c:v>
                </c:pt>
                <c:pt idx="4536">
                  <c:v>41793</c:v>
                </c:pt>
                <c:pt idx="4537">
                  <c:v>41794</c:v>
                </c:pt>
                <c:pt idx="4538">
                  <c:v>41795</c:v>
                </c:pt>
                <c:pt idx="4539">
                  <c:v>41796</c:v>
                </c:pt>
                <c:pt idx="4540">
                  <c:v>41797</c:v>
                </c:pt>
                <c:pt idx="4541">
                  <c:v>41798</c:v>
                </c:pt>
                <c:pt idx="4542">
                  <c:v>41799</c:v>
                </c:pt>
                <c:pt idx="4543">
                  <c:v>41800</c:v>
                </c:pt>
                <c:pt idx="4544">
                  <c:v>41801</c:v>
                </c:pt>
                <c:pt idx="4545">
                  <c:v>41802</c:v>
                </c:pt>
                <c:pt idx="4546">
                  <c:v>41803</c:v>
                </c:pt>
                <c:pt idx="4547">
                  <c:v>41804</c:v>
                </c:pt>
                <c:pt idx="4548">
                  <c:v>41805</c:v>
                </c:pt>
                <c:pt idx="4549">
                  <c:v>41806</c:v>
                </c:pt>
                <c:pt idx="4550">
                  <c:v>41807</c:v>
                </c:pt>
                <c:pt idx="4551">
                  <c:v>41808</c:v>
                </c:pt>
                <c:pt idx="4552">
                  <c:v>41809</c:v>
                </c:pt>
                <c:pt idx="4553">
                  <c:v>41810</c:v>
                </c:pt>
                <c:pt idx="4554">
                  <c:v>41811</c:v>
                </c:pt>
                <c:pt idx="4555">
                  <c:v>41812</c:v>
                </c:pt>
                <c:pt idx="4556">
                  <c:v>41813</c:v>
                </c:pt>
                <c:pt idx="4557">
                  <c:v>41814</c:v>
                </c:pt>
                <c:pt idx="4558">
                  <c:v>41815</c:v>
                </c:pt>
                <c:pt idx="4559">
                  <c:v>41816</c:v>
                </c:pt>
                <c:pt idx="4560">
                  <c:v>41817</c:v>
                </c:pt>
                <c:pt idx="4561">
                  <c:v>41818</c:v>
                </c:pt>
                <c:pt idx="4562">
                  <c:v>41819</c:v>
                </c:pt>
                <c:pt idx="4563">
                  <c:v>41820</c:v>
                </c:pt>
                <c:pt idx="4564">
                  <c:v>41821</c:v>
                </c:pt>
                <c:pt idx="4565">
                  <c:v>41822</c:v>
                </c:pt>
                <c:pt idx="4566">
                  <c:v>41823</c:v>
                </c:pt>
                <c:pt idx="4567">
                  <c:v>41824</c:v>
                </c:pt>
                <c:pt idx="4568">
                  <c:v>41825</c:v>
                </c:pt>
                <c:pt idx="4569">
                  <c:v>41826</c:v>
                </c:pt>
                <c:pt idx="4570">
                  <c:v>41827</c:v>
                </c:pt>
                <c:pt idx="4571">
                  <c:v>41828</c:v>
                </c:pt>
                <c:pt idx="4572">
                  <c:v>41829</c:v>
                </c:pt>
                <c:pt idx="4573">
                  <c:v>41830</c:v>
                </c:pt>
                <c:pt idx="4574">
                  <c:v>41831</c:v>
                </c:pt>
                <c:pt idx="4575">
                  <c:v>41832</c:v>
                </c:pt>
                <c:pt idx="4576">
                  <c:v>41833</c:v>
                </c:pt>
                <c:pt idx="4577">
                  <c:v>41834</c:v>
                </c:pt>
                <c:pt idx="4578">
                  <c:v>41835</c:v>
                </c:pt>
                <c:pt idx="4579">
                  <c:v>41836</c:v>
                </c:pt>
                <c:pt idx="4580">
                  <c:v>41837</c:v>
                </c:pt>
                <c:pt idx="4581">
                  <c:v>41838</c:v>
                </c:pt>
                <c:pt idx="4582">
                  <c:v>41839</c:v>
                </c:pt>
                <c:pt idx="4583">
                  <c:v>41840</c:v>
                </c:pt>
                <c:pt idx="4584">
                  <c:v>41841</c:v>
                </c:pt>
                <c:pt idx="4585">
                  <c:v>41842</c:v>
                </c:pt>
                <c:pt idx="4586">
                  <c:v>41843</c:v>
                </c:pt>
                <c:pt idx="4587">
                  <c:v>41844</c:v>
                </c:pt>
                <c:pt idx="4588">
                  <c:v>41845</c:v>
                </c:pt>
                <c:pt idx="4589">
                  <c:v>41846</c:v>
                </c:pt>
                <c:pt idx="4590">
                  <c:v>41847</c:v>
                </c:pt>
                <c:pt idx="4591">
                  <c:v>41848</c:v>
                </c:pt>
                <c:pt idx="4592">
                  <c:v>41849</c:v>
                </c:pt>
                <c:pt idx="4593">
                  <c:v>41850</c:v>
                </c:pt>
                <c:pt idx="4594">
                  <c:v>41851</c:v>
                </c:pt>
                <c:pt idx="4595">
                  <c:v>41852</c:v>
                </c:pt>
                <c:pt idx="4596">
                  <c:v>41853</c:v>
                </c:pt>
                <c:pt idx="4597">
                  <c:v>41854</c:v>
                </c:pt>
                <c:pt idx="4598">
                  <c:v>41855</c:v>
                </c:pt>
                <c:pt idx="4599">
                  <c:v>41856</c:v>
                </c:pt>
                <c:pt idx="4600">
                  <c:v>41857</c:v>
                </c:pt>
                <c:pt idx="4601">
                  <c:v>41858</c:v>
                </c:pt>
                <c:pt idx="4602">
                  <c:v>41859</c:v>
                </c:pt>
                <c:pt idx="4603">
                  <c:v>41860</c:v>
                </c:pt>
                <c:pt idx="4604">
                  <c:v>41861</c:v>
                </c:pt>
                <c:pt idx="4605">
                  <c:v>41862</c:v>
                </c:pt>
                <c:pt idx="4606">
                  <c:v>41863</c:v>
                </c:pt>
                <c:pt idx="4607">
                  <c:v>41864</c:v>
                </c:pt>
                <c:pt idx="4608">
                  <c:v>41865</c:v>
                </c:pt>
                <c:pt idx="4609">
                  <c:v>41866</c:v>
                </c:pt>
                <c:pt idx="4610">
                  <c:v>41867</c:v>
                </c:pt>
                <c:pt idx="4611">
                  <c:v>41868</c:v>
                </c:pt>
                <c:pt idx="4612">
                  <c:v>41869</c:v>
                </c:pt>
                <c:pt idx="4613">
                  <c:v>41870</c:v>
                </c:pt>
                <c:pt idx="4614">
                  <c:v>41871</c:v>
                </c:pt>
                <c:pt idx="4615">
                  <c:v>41872</c:v>
                </c:pt>
                <c:pt idx="4616">
                  <c:v>41873</c:v>
                </c:pt>
                <c:pt idx="4617">
                  <c:v>41874</c:v>
                </c:pt>
                <c:pt idx="4618">
                  <c:v>41875</c:v>
                </c:pt>
                <c:pt idx="4619">
                  <c:v>41876</c:v>
                </c:pt>
                <c:pt idx="4620">
                  <c:v>41877</c:v>
                </c:pt>
                <c:pt idx="4621">
                  <c:v>41878</c:v>
                </c:pt>
                <c:pt idx="4622">
                  <c:v>41879</c:v>
                </c:pt>
                <c:pt idx="4623">
                  <c:v>41880</c:v>
                </c:pt>
                <c:pt idx="4624">
                  <c:v>41881</c:v>
                </c:pt>
                <c:pt idx="4625">
                  <c:v>41882</c:v>
                </c:pt>
                <c:pt idx="4626">
                  <c:v>41883</c:v>
                </c:pt>
                <c:pt idx="4627">
                  <c:v>41884</c:v>
                </c:pt>
                <c:pt idx="4628">
                  <c:v>41885</c:v>
                </c:pt>
                <c:pt idx="4629">
                  <c:v>41886</c:v>
                </c:pt>
                <c:pt idx="4630">
                  <c:v>41887</c:v>
                </c:pt>
                <c:pt idx="4631">
                  <c:v>41888</c:v>
                </c:pt>
                <c:pt idx="4632">
                  <c:v>41889</c:v>
                </c:pt>
                <c:pt idx="4633">
                  <c:v>41890</c:v>
                </c:pt>
                <c:pt idx="4634">
                  <c:v>41891</c:v>
                </c:pt>
                <c:pt idx="4635">
                  <c:v>41892</c:v>
                </c:pt>
                <c:pt idx="4636">
                  <c:v>41893</c:v>
                </c:pt>
                <c:pt idx="4637">
                  <c:v>41894</c:v>
                </c:pt>
                <c:pt idx="4638">
                  <c:v>41895</c:v>
                </c:pt>
                <c:pt idx="4639">
                  <c:v>41896</c:v>
                </c:pt>
                <c:pt idx="4640">
                  <c:v>41897</c:v>
                </c:pt>
                <c:pt idx="4641">
                  <c:v>41898</c:v>
                </c:pt>
                <c:pt idx="4642">
                  <c:v>41899</c:v>
                </c:pt>
                <c:pt idx="4643">
                  <c:v>41900</c:v>
                </c:pt>
                <c:pt idx="4644">
                  <c:v>41901</c:v>
                </c:pt>
                <c:pt idx="4645">
                  <c:v>41902</c:v>
                </c:pt>
                <c:pt idx="4646">
                  <c:v>41903</c:v>
                </c:pt>
                <c:pt idx="4647">
                  <c:v>41904</c:v>
                </c:pt>
                <c:pt idx="4648">
                  <c:v>41905</c:v>
                </c:pt>
                <c:pt idx="4649">
                  <c:v>41906</c:v>
                </c:pt>
                <c:pt idx="4650">
                  <c:v>41907</c:v>
                </c:pt>
                <c:pt idx="4651">
                  <c:v>41908</c:v>
                </c:pt>
                <c:pt idx="4652">
                  <c:v>41909</c:v>
                </c:pt>
                <c:pt idx="4653">
                  <c:v>41910</c:v>
                </c:pt>
                <c:pt idx="4654">
                  <c:v>41911</c:v>
                </c:pt>
                <c:pt idx="4655">
                  <c:v>41912</c:v>
                </c:pt>
                <c:pt idx="4656">
                  <c:v>41913</c:v>
                </c:pt>
                <c:pt idx="4657">
                  <c:v>41914</c:v>
                </c:pt>
                <c:pt idx="4658">
                  <c:v>41915</c:v>
                </c:pt>
                <c:pt idx="4659">
                  <c:v>41916</c:v>
                </c:pt>
                <c:pt idx="4660">
                  <c:v>41917</c:v>
                </c:pt>
                <c:pt idx="4661">
                  <c:v>41918</c:v>
                </c:pt>
                <c:pt idx="4662">
                  <c:v>41919</c:v>
                </c:pt>
                <c:pt idx="4663">
                  <c:v>41920</c:v>
                </c:pt>
                <c:pt idx="4664">
                  <c:v>41921</c:v>
                </c:pt>
                <c:pt idx="4665">
                  <c:v>41922</c:v>
                </c:pt>
                <c:pt idx="4666">
                  <c:v>41923</c:v>
                </c:pt>
                <c:pt idx="4667">
                  <c:v>41924</c:v>
                </c:pt>
                <c:pt idx="4668">
                  <c:v>41925</c:v>
                </c:pt>
                <c:pt idx="4669">
                  <c:v>41926</c:v>
                </c:pt>
                <c:pt idx="4670">
                  <c:v>41927</c:v>
                </c:pt>
                <c:pt idx="4671">
                  <c:v>41928</c:v>
                </c:pt>
                <c:pt idx="4672">
                  <c:v>41929</c:v>
                </c:pt>
                <c:pt idx="4673">
                  <c:v>41930</c:v>
                </c:pt>
                <c:pt idx="4674">
                  <c:v>41931</c:v>
                </c:pt>
                <c:pt idx="4675">
                  <c:v>41932</c:v>
                </c:pt>
                <c:pt idx="4676">
                  <c:v>41933</c:v>
                </c:pt>
                <c:pt idx="4677">
                  <c:v>41934</c:v>
                </c:pt>
                <c:pt idx="4678">
                  <c:v>41935</c:v>
                </c:pt>
                <c:pt idx="4679">
                  <c:v>41936</c:v>
                </c:pt>
                <c:pt idx="4680">
                  <c:v>41937</c:v>
                </c:pt>
                <c:pt idx="4681">
                  <c:v>41938</c:v>
                </c:pt>
                <c:pt idx="4682">
                  <c:v>41939</c:v>
                </c:pt>
                <c:pt idx="4683">
                  <c:v>41940</c:v>
                </c:pt>
                <c:pt idx="4684">
                  <c:v>41941</c:v>
                </c:pt>
                <c:pt idx="4685">
                  <c:v>41942</c:v>
                </c:pt>
                <c:pt idx="4686">
                  <c:v>41943</c:v>
                </c:pt>
                <c:pt idx="4687">
                  <c:v>41944</c:v>
                </c:pt>
                <c:pt idx="4688">
                  <c:v>41945</c:v>
                </c:pt>
                <c:pt idx="4689">
                  <c:v>41946</c:v>
                </c:pt>
                <c:pt idx="4690">
                  <c:v>41947</c:v>
                </c:pt>
                <c:pt idx="4691">
                  <c:v>41948</c:v>
                </c:pt>
                <c:pt idx="4692">
                  <c:v>41949</c:v>
                </c:pt>
                <c:pt idx="4693">
                  <c:v>41950</c:v>
                </c:pt>
                <c:pt idx="4694">
                  <c:v>41951</c:v>
                </c:pt>
                <c:pt idx="4695">
                  <c:v>41952</c:v>
                </c:pt>
                <c:pt idx="4696">
                  <c:v>41953</c:v>
                </c:pt>
                <c:pt idx="4697">
                  <c:v>41954</c:v>
                </c:pt>
                <c:pt idx="4698">
                  <c:v>41955</c:v>
                </c:pt>
                <c:pt idx="4699">
                  <c:v>41956</c:v>
                </c:pt>
                <c:pt idx="4700">
                  <c:v>41957</c:v>
                </c:pt>
                <c:pt idx="4701">
                  <c:v>41958</c:v>
                </c:pt>
                <c:pt idx="4702">
                  <c:v>41959</c:v>
                </c:pt>
                <c:pt idx="4703">
                  <c:v>41960</c:v>
                </c:pt>
                <c:pt idx="4704">
                  <c:v>41961</c:v>
                </c:pt>
                <c:pt idx="4705">
                  <c:v>41962</c:v>
                </c:pt>
                <c:pt idx="4706">
                  <c:v>41963</c:v>
                </c:pt>
                <c:pt idx="4707">
                  <c:v>41964</c:v>
                </c:pt>
                <c:pt idx="4708">
                  <c:v>41965</c:v>
                </c:pt>
                <c:pt idx="4709">
                  <c:v>41966</c:v>
                </c:pt>
                <c:pt idx="4710">
                  <c:v>41967</c:v>
                </c:pt>
                <c:pt idx="4711">
                  <c:v>41968</c:v>
                </c:pt>
                <c:pt idx="4712">
                  <c:v>41969</c:v>
                </c:pt>
                <c:pt idx="4713">
                  <c:v>41970</c:v>
                </c:pt>
                <c:pt idx="4714">
                  <c:v>41971</c:v>
                </c:pt>
                <c:pt idx="4715">
                  <c:v>41972</c:v>
                </c:pt>
                <c:pt idx="4716">
                  <c:v>41973</c:v>
                </c:pt>
                <c:pt idx="4717">
                  <c:v>41974</c:v>
                </c:pt>
                <c:pt idx="4718">
                  <c:v>41975</c:v>
                </c:pt>
                <c:pt idx="4719">
                  <c:v>41976</c:v>
                </c:pt>
                <c:pt idx="4720">
                  <c:v>41977</c:v>
                </c:pt>
                <c:pt idx="4721">
                  <c:v>41978</c:v>
                </c:pt>
                <c:pt idx="4722">
                  <c:v>41979</c:v>
                </c:pt>
                <c:pt idx="4723">
                  <c:v>41980</c:v>
                </c:pt>
                <c:pt idx="4724">
                  <c:v>41981</c:v>
                </c:pt>
                <c:pt idx="4725">
                  <c:v>41982</c:v>
                </c:pt>
                <c:pt idx="4726">
                  <c:v>41983</c:v>
                </c:pt>
                <c:pt idx="4727">
                  <c:v>41984</c:v>
                </c:pt>
                <c:pt idx="4728">
                  <c:v>41985</c:v>
                </c:pt>
                <c:pt idx="4729">
                  <c:v>41986</c:v>
                </c:pt>
                <c:pt idx="4730">
                  <c:v>41987</c:v>
                </c:pt>
                <c:pt idx="4731">
                  <c:v>41988</c:v>
                </c:pt>
                <c:pt idx="4732">
                  <c:v>41989</c:v>
                </c:pt>
                <c:pt idx="4733">
                  <c:v>41990</c:v>
                </c:pt>
                <c:pt idx="4734">
                  <c:v>41991</c:v>
                </c:pt>
                <c:pt idx="4735">
                  <c:v>41992</c:v>
                </c:pt>
                <c:pt idx="4736">
                  <c:v>41993</c:v>
                </c:pt>
                <c:pt idx="4737">
                  <c:v>41994</c:v>
                </c:pt>
                <c:pt idx="4738">
                  <c:v>41995</c:v>
                </c:pt>
                <c:pt idx="4739">
                  <c:v>41996</c:v>
                </c:pt>
                <c:pt idx="4740">
                  <c:v>41997</c:v>
                </c:pt>
                <c:pt idx="4741">
                  <c:v>41998</c:v>
                </c:pt>
                <c:pt idx="4742">
                  <c:v>41999</c:v>
                </c:pt>
                <c:pt idx="4743">
                  <c:v>42000</c:v>
                </c:pt>
                <c:pt idx="4744">
                  <c:v>42001</c:v>
                </c:pt>
                <c:pt idx="4745">
                  <c:v>42002</c:v>
                </c:pt>
                <c:pt idx="4746">
                  <c:v>42003</c:v>
                </c:pt>
                <c:pt idx="4747">
                  <c:v>42004</c:v>
                </c:pt>
                <c:pt idx="4748">
                  <c:v>42005</c:v>
                </c:pt>
                <c:pt idx="4749">
                  <c:v>42006</c:v>
                </c:pt>
                <c:pt idx="4750">
                  <c:v>42007</c:v>
                </c:pt>
                <c:pt idx="4751">
                  <c:v>42008</c:v>
                </c:pt>
                <c:pt idx="4752">
                  <c:v>42009</c:v>
                </c:pt>
                <c:pt idx="4753">
                  <c:v>42010</c:v>
                </c:pt>
                <c:pt idx="4754">
                  <c:v>42011</c:v>
                </c:pt>
                <c:pt idx="4755">
                  <c:v>42012</c:v>
                </c:pt>
                <c:pt idx="4756">
                  <c:v>42013</c:v>
                </c:pt>
                <c:pt idx="4757">
                  <c:v>42014</c:v>
                </c:pt>
                <c:pt idx="4758">
                  <c:v>42015</c:v>
                </c:pt>
                <c:pt idx="4759">
                  <c:v>42016</c:v>
                </c:pt>
                <c:pt idx="4760">
                  <c:v>42017</c:v>
                </c:pt>
                <c:pt idx="4761">
                  <c:v>42018</c:v>
                </c:pt>
                <c:pt idx="4762">
                  <c:v>42019</c:v>
                </c:pt>
                <c:pt idx="4763">
                  <c:v>42020</c:v>
                </c:pt>
                <c:pt idx="4764">
                  <c:v>42021</c:v>
                </c:pt>
                <c:pt idx="4765">
                  <c:v>42022</c:v>
                </c:pt>
                <c:pt idx="4766">
                  <c:v>42023</c:v>
                </c:pt>
                <c:pt idx="4767">
                  <c:v>42024</c:v>
                </c:pt>
                <c:pt idx="4768">
                  <c:v>42025</c:v>
                </c:pt>
                <c:pt idx="4769">
                  <c:v>42026</c:v>
                </c:pt>
                <c:pt idx="4770">
                  <c:v>42027</c:v>
                </c:pt>
                <c:pt idx="4771">
                  <c:v>42028</c:v>
                </c:pt>
                <c:pt idx="4772">
                  <c:v>42029</c:v>
                </c:pt>
                <c:pt idx="4773">
                  <c:v>42030</c:v>
                </c:pt>
                <c:pt idx="4774">
                  <c:v>42031</c:v>
                </c:pt>
                <c:pt idx="4775">
                  <c:v>42032</c:v>
                </c:pt>
                <c:pt idx="4776">
                  <c:v>42033</c:v>
                </c:pt>
                <c:pt idx="4777">
                  <c:v>42034</c:v>
                </c:pt>
                <c:pt idx="4778">
                  <c:v>42035</c:v>
                </c:pt>
                <c:pt idx="4779">
                  <c:v>42036</c:v>
                </c:pt>
                <c:pt idx="4780">
                  <c:v>42037</c:v>
                </c:pt>
                <c:pt idx="4781">
                  <c:v>42038</c:v>
                </c:pt>
                <c:pt idx="4782">
                  <c:v>42039</c:v>
                </c:pt>
                <c:pt idx="4783">
                  <c:v>42040</c:v>
                </c:pt>
                <c:pt idx="4784">
                  <c:v>42041</c:v>
                </c:pt>
                <c:pt idx="4785">
                  <c:v>42042</c:v>
                </c:pt>
                <c:pt idx="4786">
                  <c:v>42043</c:v>
                </c:pt>
                <c:pt idx="4787">
                  <c:v>42044</c:v>
                </c:pt>
                <c:pt idx="4788">
                  <c:v>42045</c:v>
                </c:pt>
                <c:pt idx="4789">
                  <c:v>42046</c:v>
                </c:pt>
                <c:pt idx="4790">
                  <c:v>42047</c:v>
                </c:pt>
                <c:pt idx="4791">
                  <c:v>42048</c:v>
                </c:pt>
                <c:pt idx="4792">
                  <c:v>42049</c:v>
                </c:pt>
                <c:pt idx="4793">
                  <c:v>42050</c:v>
                </c:pt>
                <c:pt idx="4794">
                  <c:v>42051</c:v>
                </c:pt>
                <c:pt idx="4795">
                  <c:v>42052</c:v>
                </c:pt>
                <c:pt idx="4796">
                  <c:v>42053</c:v>
                </c:pt>
                <c:pt idx="4797">
                  <c:v>42054</c:v>
                </c:pt>
                <c:pt idx="4798">
                  <c:v>42055</c:v>
                </c:pt>
                <c:pt idx="4799">
                  <c:v>42056</c:v>
                </c:pt>
                <c:pt idx="4800">
                  <c:v>42057</c:v>
                </c:pt>
                <c:pt idx="4801">
                  <c:v>42058</c:v>
                </c:pt>
                <c:pt idx="4802">
                  <c:v>42059</c:v>
                </c:pt>
                <c:pt idx="4803">
                  <c:v>42060</c:v>
                </c:pt>
                <c:pt idx="4804">
                  <c:v>42061</c:v>
                </c:pt>
                <c:pt idx="4805">
                  <c:v>42062</c:v>
                </c:pt>
                <c:pt idx="4806">
                  <c:v>42063</c:v>
                </c:pt>
                <c:pt idx="4807">
                  <c:v>42064</c:v>
                </c:pt>
                <c:pt idx="4808">
                  <c:v>42065</c:v>
                </c:pt>
                <c:pt idx="4809">
                  <c:v>42066</c:v>
                </c:pt>
                <c:pt idx="4810">
                  <c:v>42067</c:v>
                </c:pt>
                <c:pt idx="4811">
                  <c:v>42068</c:v>
                </c:pt>
                <c:pt idx="4812">
                  <c:v>42069</c:v>
                </c:pt>
                <c:pt idx="4813">
                  <c:v>42070</c:v>
                </c:pt>
                <c:pt idx="4814">
                  <c:v>42071</c:v>
                </c:pt>
                <c:pt idx="4815">
                  <c:v>42072</c:v>
                </c:pt>
                <c:pt idx="4816">
                  <c:v>42073</c:v>
                </c:pt>
                <c:pt idx="4817">
                  <c:v>42074</c:v>
                </c:pt>
                <c:pt idx="4818">
                  <c:v>42075</c:v>
                </c:pt>
                <c:pt idx="4819">
                  <c:v>42076</c:v>
                </c:pt>
                <c:pt idx="4820">
                  <c:v>42077</c:v>
                </c:pt>
                <c:pt idx="4821">
                  <c:v>42078</c:v>
                </c:pt>
                <c:pt idx="4822">
                  <c:v>42079</c:v>
                </c:pt>
                <c:pt idx="4823">
                  <c:v>42080</c:v>
                </c:pt>
                <c:pt idx="4824">
                  <c:v>42081</c:v>
                </c:pt>
                <c:pt idx="4825">
                  <c:v>42082</c:v>
                </c:pt>
                <c:pt idx="4826">
                  <c:v>42083</c:v>
                </c:pt>
                <c:pt idx="4827">
                  <c:v>42084</c:v>
                </c:pt>
                <c:pt idx="4828">
                  <c:v>42085</c:v>
                </c:pt>
                <c:pt idx="4829">
                  <c:v>42086</c:v>
                </c:pt>
                <c:pt idx="4830">
                  <c:v>42087</c:v>
                </c:pt>
                <c:pt idx="4831">
                  <c:v>42088</c:v>
                </c:pt>
                <c:pt idx="4832">
                  <c:v>42089</c:v>
                </c:pt>
                <c:pt idx="4833">
                  <c:v>42090</c:v>
                </c:pt>
                <c:pt idx="4834">
                  <c:v>42091</c:v>
                </c:pt>
                <c:pt idx="4835">
                  <c:v>42092</c:v>
                </c:pt>
                <c:pt idx="4836">
                  <c:v>42093</c:v>
                </c:pt>
                <c:pt idx="4837">
                  <c:v>42094</c:v>
                </c:pt>
                <c:pt idx="4838">
                  <c:v>42095</c:v>
                </c:pt>
                <c:pt idx="4839">
                  <c:v>42096</c:v>
                </c:pt>
                <c:pt idx="4840">
                  <c:v>42097</c:v>
                </c:pt>
                <c:pt idx="4841">
                  <c:v>42098</c:v>
                </c:pt>
                <c:pt idx="4842">
                  <c:v>42099</c:v>
                </c:pt>
                <c:pt idx="4843">
                  <c:v>42100</c:v>
                </c:pt>
                <c:pt idx="4844">
                  <c:v>42101</c:v>
                </c:pt>
                <c:pt idx="4845">
                  <c:v>42102</c:v>
                </c:pt>
                <c:pt idx="4846">
                  <c:v>42103</c:v>
                </c:pt>
                <c:pt idx="4847">
                  <c:v>42104</c:v>
                </c:pt>
                <c:pt idx="4848">
                  <c:v>42105</c:v>
                </c:pt>
                <c:pt idx="4849">
                  <c:v>42106</c:v>
                </c:pt>
                <c:pt idx="4850">
                  <c:v>42107</c:v>
                </c:pt>
                <c:pt idx="4851">
                  <c:v>42108</c:v>
                </c:pt>
                <c:pt idx="4852">
                  <c:v>42109</c:v>
                </c:pt>
                <c:pt idx="4853">
                  <c:v>42110</c:v>
                </c:pt>
                <c:pt idx="4854">
                  <c:v>42111</c:v>
                </c:pt>
                <c:pt idx="4855">
                  <c:v>42112</c:v>
                </c:pt>
                <c:pt idx="4856">
                  <c:v>42113</c:v>
                </c:pt>
                <c:pt idx="4857">
                  <c:v>42114</c:v>
                </c:pt>
                <c:pt idx="4858">
                  <c:v>42115</c:v>
                </c:pt>
                <c:pt idx="4859">
                  <c:v>42116</c:v>
                </c:pt>
                <c:pt idx="4860">
                  <c:v>42117</c:v>
                </c:pt>
                <c:pt idx="4861">
                  <c:v>42118</c:v>
                </c:pt>
                <c:pt idx="4862">
                  <c:v>42119</c:v>
                </c:pt>
                <c:pt idx="4863">
                  <c:v>42120</c:v>
                </c:pt>
                <c:pt idx="4864">
                  <c:v>42121</c:v>
                </c:pt>
                <c:pt idx="4865">
                  <c:v>42122</c:v>
                </c:pt>
                <c:pt idx="4866">
                  <c:v>42123</c:v>
                </c:pt>
                <c:pt idx="4867">
                  <c:v>42124</c:v>
                </c:pt>
                <c:pt idx="4868">
                  <c:v>42125</c:v>
                </c:pt>
                <c:pt idx="4869">
                  <c:v>42126</c:v>
                </c:pt>
                <c:pt idx="4870">
                  <c:v>42127</c:v>
                </c:pt>
                <c:pt idx="4871">
                  <c:v>42128</c:v>
                </c:pt>
                <c:pt idx="4872">
                  <c:v>42129</c:v>
                </c:pt>
                <c:pt idx="4873">
                  <c:v>42130</c:v>
                </c:pt>
                <c:pt idx="4874">
                  <c:v>42131</c:v>
                </c:pt>
                <c:pt idx="4875">
                  <c:v>42132</c:v>
                </c:pt>
                <c:pt idx="4876">
                  <c:v>42133</c:v>
                </c:pt>
                <c:pt idx="4877">
                  <c:v>42134</c:v>
                </c:pt>
                <c:pt idx="4878">
                  <c:v>42135</c:v>
                </c:pt>
                <c:pt idx="4879">
                  <c:v>42136</c:v>
                </c:pt>
                <c:pt idx="4880">
                  <c:v>42137</c:v>
                </c:pt>
                <c:pt idx="4881">
                  <c:v>42138</c:v>
                </c:pt>
                <c:pt idx="4882">
                  <c:v>42139</c:v>
                </c:pt>
                <c:pt idx="4883">
                  <c:v>42140</c:v>
                </c:pt>
                <c:pt idx="4884">
                  <c:v>42141</c:v>
                </c:pt>
                <c:pt idx="4885">
                  <c:v>42142</c:v>
                </c:pt>
                <c:pt idx="4886">
                  <c:v>42143</c:v>
                </c:pt>
                <c:pt idx="4887">
                  <c:v>42144</c:v>
                </c:pt>
                <c:pt idx="4888">
                  <c:v>42145</c:v>
                </c:pt>
                <c:pt idx="4889">
                  <c:v>42146</c:v>
                </c:pt>
                <c:pt idx="4890">
                  <c:v>42147</c:v>
                </c:pt>
                <c:pt idx="4891">
                  <c:v>42148</c:v>
                </c:pt>
                <c:pt idx="4892">
                  <c:v>42149</c:v>
                </c:pt>
                <c:pt idx="4893">
                  <c:v>42150</c:v>
                </c:pt>
                <c:pt idx="4894">
                  <c:v>42151</c:v>
                </c:pt>
                <c:pt idx="4895">
                  <c:v>42152</c:v>
                </c:pt>
                <c:pt idx="4896">
                  <c:v>42153</c:v>
                </c:pt>
                <c:pt idx="4897">
                  <c:v>42154</c:v>
                </c:pt>
                <c:pt idx="4898">
                  <c:v>42155</c:v>
                </c:pt>
                <c:pt idx="4899">
                  <c:v>42156</c:v>
                </c:pt>
                <c:pt idx="4900">
                  <c:v>42157</c:v>
                </c:pt>
                <c:pt idx="4901">
                  <c:v>42158</c:v>
                </c:pt>
                <c:pt idx="4902">
                  <c:v>42159</c:v>
                </c:pt>
                <c:pt idx="4903">
                  <c:v>42160</c:v>
                </c:pt>
                <c:pt idx="4904">
                  <c:v>42161</c:v>
                </c:pt>
                <c:pt idx="4905">
                  <c:v>42162</c:v>
                </c:pt>
                <c:pt idx="4906">
                  <c:v>42163</c:v>
                </c:pt>
                <c:pt idx="4907">
                  <c:v>42164</c:v>
                </c:pt>
                <c:pt idx="4908">
                  <c:v>42165</c:v>
                </c:pt>
                <c:pt idx="4909">
                  <c:v>42166</c:v>
                </c:pt>
                <c:pt idx="4910">
                  <c:v>42167</c:v>
                </c:pt>
                <c:pt idx="4911">
                  <c:v>42168</c:v>
                </c:pt>
                <c:pt idx="4912">
                  <c:v>42169</c:v>
                </c:pt>
                <c:pt idx="4913">
                  <c:v>42170</c:v>
                </c:pt>
                <c:pt idx="4914">
                  <c:v>42171</c:v>
                </c:pt>
                <c:pt idx="4915">
                  <c:v>42172</c:v>
                </c:pt>
                <c:pt idx="4916">
                  <c:v>42173</c:v>
                </c:pt>
                <c:pt idx="4917">
                  <c:v>42174</c:v>
                </c:pt>
                <c:pt idx="4918">
                  <c:v>42175</c:v>
                </c:pt>
                <c:pt idx="4919">
                  <c:v>42176</c:v>
                </c:pt>
                <c:pt idx="4920">
                  <c:v>42177</c:v>
                </c:pt>
                <c:pt idx="4921">
                  <c:v>42178</c:v>
                </c:pt>
                <c:pt idx="4922">
                  <c:v>42179</c:v>
                </c:pt>
                <c:pt idx="4923">
                  <c:v>42180</c:v>
                </c:pt>
                <c:pt idx="4924">
                  <c:v>42181</c:v>
                </c:pt>
                <c:pt idx="4925">
                  <c:v>42182</c:v>
                </c:pt>
                <c:pt idx="4926">
                  <c:v>42183</c:v>
                </c:pt>
                <c:pt idx="4927">
                  <c:v>42184</c:v>
                </c:pt>
                <c:pt idx="4928">
                  <c:v>42185</c:v>
                </c:pt>
                <c:pt idx="4929">
                  <c:v>42186</c:v>
                </c:pt>
                <c:pt idx="4930">
                  <c:v>42187</c:v>
                </c:pt>
                <c:pt idx="4931">
                  <c:v>42188</c:v>
                </c:pt>
                <c:pt idx="4932">
                  <c:v>42189</c:v>
                </c:pt>
                <c:pt idx="4933">
                  <c:v>42190</c:v>
                </c:pt>
                <c:pt idx="4934">
                  <c:v>42191</c:v>
                </c:pt>
                <c:pt idx="4935">
                  <c:v>42192</c:v>
                </c:pt>
                <c:pt idx="4936">
                  <c:v>42193</c:v>
                </c:pt>
                <c:pt idx="4937">
                  <c:v>42194</c:v>
                </c:pt>
                <c:pt idx="4938">
                  <c:v>42195</c:v>
                </c:pt>
                <c:pt idx="4939">
                  <c:v>42196</c:v>
                </c:pt>
                <c:pt idx="4940">
                  <c:v>42197</c:v>
                </c:pt>
                <c:pt idx="4941">
                  <c:v>42198</c:v>
                </c:pt>
                <c:pt idx="4942">
                  <c:v>42199</c:v>
                </c:pt>
                <c:pt idx="4943">
                  <c:v>42200</c:v>
                </c:pt>
                <c:pt idx="4944">
                  <c:v>42201</c:v>
                </c:pt>
                <c:pt idx="4945">
                  <c:v>42202</c:v>
                </c:pt>
                <c:pt idx="4946">
                  <c:v>42203</c:v>
                </c:pt>
                <c:pt idx="4947">
                  <c:v>42204</c:v>
                </c:pt>
                <c:pt idx="4948">
                  <c:v>42205</c:v>
                </c:pt>
                <c:pt idx="4949">
                  <c:v>42206</c:v>
                </c:pt>
                <c:pt idx="4950">
                  <c:v>42207</c:v>
                </c:pt>
                <c:pt idx="4951">
                  <c:v>42208</c:v>
                </c:pt>
                <c:pt idx="4952">
                  <c:v>42209</c:v>
                </c:pt>
                <c:pt idx="4953">
                  <c:v>42210</c:v>
                </c:pt>
                <c:pt idx="4954">
                  <c:v>42211</c:v>
                </c:pt>
                <c:pt idx="4955">
                  <c:v>42212</c:v>
                </c:pt>
                <c:pt idx="4956">
                  <c:v>42213</c:v>
                </c:pt>
                <c:pt idx="4957">
                  <c:v>42214</c:v>
                </c:pt>
                <c:pt idx="4958">
                  <c:v>42215</c:v>
                </c:pt>
                <c:pt idx="4959">
                  <c:v>42216</c:v>
                </c:pt>
                <c:pt idx="4960">
                  <c:v>42217</c:v>
                </c:pt>
                <c:pt idx="4961">
                  <c:v>42218</c:v>
                </c:pt>
                <c:pt idx="4962">
                  <c:v>42219</c:v>
                </c:pt>
                <c:pt idx="4963">
                  <c:v>42220</c:v>
                </c:pt>
                <c:pt idx="4964">
                  <c:v>42221</c:v>
                </c:pt>
                <c:pt idx="4965">
                  <c:v>42222</c:v>
                </c:pt>
                <c:pt idx="4966">
                  <c:v>42223</c:v>
                </c:pt>
                <c:pt idx="4967">
                  <c:v>42224</c:v>
                </c:pt>
                <c:pt idx="4968">
                  <c:v>42225</c:v>
                </c:pt>
                <c:pt idx="4969">
                  <c:v>42226</c:v>
                </c:pt>
                <c:pt idx="4970">
                  <c:v>42227</c:v>
                </c:pt>
                <c:pt idx="4971">
                  <c:v>42228</c:v>
                </c:pt>
                <c:pt idx="4972">
                  <c:v>42229</c:v>
                </c:pt>
                <c:pt idx="4973">
                  <c:v>42230</c:v>
                </c:pt>
                <c:pt idx="4974">
                  <c:v>42231</c:v>
                </c:pt>
                <c:pt idx="4975">
                  <c:v>42232</c:v>
                </c:pt>
                <c:pt idx="4976">
                  <c:v>42233</c:v>
                </c:pt>
                <c:pt idx="4977">
                  <c:v>42234</c:v>
                </c:pt>
                <c:pt idx="4978">
                  <c:v>42235</c:v>
                </c:pt>
                <c:pt idx="4979">
                  <c:v>42236</c:v>
                </c:pt>
                <c:pt idx="4980">
                  <c:v>42237</c:v>
                </c:pt>
                <c:pt idx="4981">
                  <c:v>42238</c:v>
                </c:pt>
                <c:pt idx="4982">
                  <c:v>42239</c:v>
                </c:pt>
                <c:pt idx="4983">
                  <c:v>42240</c:v>
                </c:pt>
                <c:pt idx="4984">
                  <c:v>42241</c:v>
                </c:pt>
                <c:pt idx="4985">
                  <c:v>42242</c:v>
                </c:pt>
                <c:pt idx="4986">
                  <c:v>42243</c:v>
                </c:pt>
                <c:pt idx="4987">
                  <c:v>42244</c:v>
                </c:pt>
                <c:pt idx="4988">
                  <c:v>42245</c:v>
                </c:pt>
                <c:pt idx="4989">
                  <c:v>42246</c:v>
                </c:pt>
                <c:pt idx="4990">
                  <c:v>42247</c:v>
                </c:pt>
                <c:pt idx="4991">
                  <c:v>42248</c:v>
                </c:pt>
                <c:pt idx="4992">
                  <c:v>42249</c:v>
                </c:pt>
                <c:pt idx="4993">
                  <c:v>42250</c:v>
                </c:pt>
                <c:pt idx="4994">
                  <c:v>42251</c:v>
                </c:pt>
                <c:pt idx="4995">
                  <c:v>42252</c:v>
                </c:pt>
                <c:pt idx="4996">
                  <c:v>42253</c:v>
                </c:pt>
                <c:pt idx="4997">
                  <c:v>42254</c:v>
                </c:pt>
                <c:pt idx="4998">
                  <c:v>42255</c:v>
                </c:pt>
                <c:pt idx="4999">
                  <c:v>42256</c:v>
                </c:pt>
                <c:pt idx="5000">
                  <c:v>42257</c:v>
                </c:pt>
                <c:pt idx="5001">
                  <c:v>42258</c:v>
                </c:pt>
                <c:pt idx="5002">
                  <c:v>42259</c:v>
                </c:pt>
                <c:pt idx="5003">
                  <c:v>42260</c:v>
                </c:pt>
                <c:pt idx="5004">
                  <c:v>42261</c:v>
                </c:pt>
                <c:pt idx="5005">
                  <c:v>42262</c:v>
                </c:pt>
                <c:pt idx="5006">
                  <c:v>42263</c:v>
                </c:pt>
                <c:pt idx="5007">
                  <c:v>42264</c:v>
                </c:pt>
                <c:pt idx="5008">
                  <c:v>42265</c:v>
                </c:pt>
                <c:pt idx="5009">
                  <c:v>42266</c:v>
                </c:pt>
                <c:pt idx="5010">
                  <c:v>42267</c:v>
                </c:pt>
                <c:pt idx="5011">
                  <c:v>42268</c:v>
                </c:pt>
                <c:pt idx="5012">
                  <c:v>42269</c:v>
                </c:pt>
                <c:pt idx="5013">
                  <c:v>42270</c:v>
                </c:pt>
                <c:pt idx="5014">
                  <c:v>42271</c:v>
                </c:pt>
                <c:pt idx="5015">
                  <c:v>42272</c:v>
                </c:pt>
                <c:pt idx="5016">
                  <c:v>42273</c:v>
                </c:pt>
                <c:pt idx="5017">
                  <c:v>42274</c:v>
                </c:pt>
                <c:pt idx="5018">
                  <c:v>42275</c:v>
                </c:pt>
                <c:pt idx="5019">
                  <c:v>42276</c:v>
                </c:pt>
                <c:pt idx="5020">
                  <c:v>42277</c:v>
                </c:pt>
                <c:pt idx="5021">
                  <c:v>42278</c:v>
                </c:pt>
                <c:pt idx="5022">
                  <c:v>42279</c:v>
                </c:pt>
                <c:pt idx="5023">
                  <c:v>42280</c:v>
                </c:pt>
                <c:pt idx="5024">
                  <c:v>42281</c:v>
                </c:pt>
                <c:pt idx="5025">
                  <c:v>42282</c:v>
                </c:pt>
                <c:pt idx="5026">
                  <c:v>42283</c:v>
                </c:pt>
                <c:pt idx="5027">
                  <c:v>42284</c:v>
                </c:pt>
                <c:pt idx="5028">
                  <c:v>42285</c:v>
                </c:pt>
                <c:pt idx="5029">
                  <c:v>42286</c:v>
                </c:pt>
                <c:pt idx="5030">
                  <c:v>42287</c:v>
                </c:pt>
                <c:pt idx="5031">
                  <c:v>42288</c:v>
                </c:pt>
                <c:pt idx="5032">
                  <c:v>42289</c:v>
                </c:pt>
                <c:pt idx="5033">
                  <c:v>42290</c:v>
                </c:pt>
                <c:pt idx="5034">
                  <c:v>42291</c:v>
                </c:pt>
                <c:pt idx="5035">
                  <c:v>42292</c:v>
                </c:pt>
                <c:pt idx="5036">
                  <c:v>42293</c:v>
                </c:pt>
                <c:pt idx="5037">
                  <c:v>42294</c:v>
                </c:pt>
                <c:pt idx="5038">
                  <c:v>42295</c:v>
                </c:pt>
                <c:pt idx="5039">
                  <c:v>42296</c:v>
                </c:pt>
                <c:pt idx="5040">
                  <c:v>42297</c:v>
                </c:pt>
                <c:pt idx="5041">
                  <c:v>42298</c:v>
                </c:pt>
                <c:pt idx="5042">
                  <c:v>42299</c:v>
                </c:pt>
                <c:pt idx="5043">
                  <c:v>42300</c:v>
                </c:pt>
                <c:pt idx="5044">
                  <c:v>42301</c:v>
                </c:pt>
                <c:pt idx="5045">
                  <c:v>42302</c:v>
                </c:pt>
                <c:pt idx="5046">
                  <c:v>42303</c:v>
                </c:pt>
                <c:pt idx="5047">
                  <c:v>42304</c:v>
                </c:pt>
                <c:pt idx="5048">
                  <c:v>42305</c:v>
                </c:pt>
                <c:pt idx="5049">
                  <c:v>42306</c:v>
                </c:pt>
                <c:pt idx="5050">
                  <c:v>42307</c:v>
                </c:pt>
                <c:pt idx="5051">
                  <c:v>42308</c:v>
                </c:pt>
                <c:pt idx="5052">
                  <c:v>42309</c:v>
                </c:pt>
                <c:pt idx="5053">
                  <c:v>42310</c:v>
                </c:pt>
                <c:pt idx="5054">
                  <c:v>42311</c:v>
                </c:pt>
                <c:pt idx="5055">
                  <c:v>42312</c:v>
                </c:pt>
                <c:pt idx="5056">
                  <c:v>42313</c:v>
                </c:pt>
                <c:pt idx="5057">
                  <c:v>42314</c:v>
                </c:pt>
                <c:pt idx="5058">
                  <c:v>42315</c:v>
                </c:pt>
                <c:pt idx="5059">
                  <c:v>42316</c:v>
                </c:pt>
                <c:pt idx="5060">
                  <c:v>42317</c:v>
                </c:pt>
                <c:pt idx="5061">
                  <c:v>42318</c:v>
                </c:pt>
                <c:pt idx="5062">
                  <c:v>42319</c:v>
                </c:pt>
                <c:pt idx="5063">
                  <c:v>42320</c:v>
                </c:pt>
                <c:pt idx="5064">
                  <c:v>42321</c:v>
                </c:pt>
                <c:pt idx="5065">
                  <c:v>42322</c:v>
                </c:pt>
                <c:pt idx="5066">
                  <c:v>42323</c:v>
                </c:pt>
                <c:pt idx="5067">
                  <c:v>42324</c:v>
                </c:pt>
                <c:pt idx="5068">
                  <c:v>42325</c:v>
                </c:pt>
                <c:pt idx="5069">
                  <c:v>42326</c:v>
                </c:pt>
                <c:pt idx="5070">
                  <c:v>42327</c:v>
                </c:pt>
                <c:pt idx="5071">
                  <c:v>42328</c:v>
                </c:pt>
                <c:pt idx="5072">
                  <c:v>42329</c:v>
                </c:pt>
                <c:pt idx="5073">
                  <c:v>42330</c:v>
                </c:pt>
                <c:pt idx="5074">
                  <c:v>42331</c:v>
                </c:pt>
                <c:pt idx="5075">
                  <c:v>42332</c:v>
                </c:pt>
                <c:pt idx="5076">
                  <c:v>42333</c:v>
                </c:pt>
                <c:pt idx="5077">
                  <c:v>42334</c:v>
                </c:pt>
                <c:pt idx="5078">
                  <c:v>42335</c:v>
                </c:pt>
                <c:pt idx="5079">
                  <c:v>42336</c:v>
                </c:pt>
                <c:pt idx="5080">
                  <c:v>42337</c:v>
                </c:pt>
                <c:pt idx="5081">
                  <c:v>42338</c:v>
                </c:pt>
                <c:pt idx="5082">
                  <c:v>42339</c:v>
                </c:pt>
                <c:pt idx="5083">
                  <c:v>42340</c:v>
                </c:pt>
                <c:pt idx="5084">
                  <c:v>42341</c:v>
                </c:pt>
                <c:pt idx="5085">
                  <c:v>42342</c:v>
                </c:pt>
                <c:pt idx="5086">
                  <c:v>42343</c:v>
                </c:pt>
                <c:pt idx="5087">
                  <c:v>42344</c:v>
                </c:pt>
                <c:pt idx="5088">
                  <c:v>42345</c:v>
                </c:pt>
                <c:pt idx="5089">
                  <c:v>42346</c:v>
                </c:pt>
                <c:pt idx="5090">
                  <c:v>42347</c:v>
                </c:pt>
                <c:pt idx="5091">
                  <c:v>42348</c:v>
                </c:pt>
                <c:pt idx="5092">
                  <c:v>42349</c:v>
                </c:pt>
                <c:pt idx="5093">
                  <c:v>42350</c:v>
                </c:pt>
                <c:pt idx="5094">
                  <c:v>42351</c:v>
                </c:pt>
                <c:pt idx="5095">
                  <c:v>42352</c:v>
                </c:pt>
                <c:pt idx="5096">
                  <c:v>42353</c:v>
                </c:pt>
                <c:pt idx="5097">
                  <c:v>42354</c:v>
                </c:pt>
                <c:pt idx="5098">
                  <c:v>42355</c:v>
                </c:pt>
                <c:pt idx="5099">
                  <c:v>42356</c:v>
                </c:pt>
                <c:pt idx="5100">
                  <c:v>42357</c:v>
                </c:pt>
                <c:pt idx="5101">
                  <c:v>42358</c:v>
                </c:pt>
                <c:pt idx="5102">
                  <c:v>42359</c:v>
                </c:pt>
                <c:pt idx="5103">
                  <c:v>42360</c:v>
                </c:pt>
                <c:pt idx="5104">
                  <c:v>42361</c:v>
                </c:pt>
                <c:pt idx="5105">
                  <c:v>42362</c:v>
                </c:pt>
                <c:pt idx="5106">
                  <c:v>42363</c:v>
                </c:pt>
                <c:pt idx="5107">
                  <c:v>42364</c:v>
                </c:pt>
                <c:pt idx="5108">
                  <c:v>42365</c:v>
                </c:pt>
                <c:pt idx="5109">
                  <c:v>42366</c:v>
                </c:pt>
                <c:pt idx="5110">
                  <c:v>42367</c:v>
                </c:pt>
                <c:pt idx="5111">
                  <c:v>42368</c:v>
                </c:pt>
                <c:pt idx="5112">
                  <c:v>42369</c:v>
                </c:pt>
              </c:numCache>
            </c:numRef>
          </c:xVal>
          <c:yVal>
            <c:numRef>
              <c:f>ChickenCreek_all_years!$J$2:$J$5114</c:f>
              <c:numCache>
                <c:formatCode>General</c:formatCode>
                <c:ptCount val="5113"/>
                <c:pt idx="0">
                  <c:v>34.9</c:v>
                </c:pt>
                <c:pt idx="1">
                  <c:v>38.200000000000003</c:v>
                </c:pt>
                <c:pt idx="2">
                  <c:v>41.8</c:v>
                </c:pt>
                <c:pt idx="3">
                  <c:v>40.6</c:v>
                </c:pt>
                <c:pt idx="4">
                  <c:v>45.2</c:v>
                </c:pt>
                <c:pt idx="5">
                  <c:v>89.8</c:v>
                </c:pt>
                <c:pt idx="6">
                  <c:v>331</c:v>
                </c:pt>
                <c:pt idx="7">
                  <c:v>333</c:v>
                </c:pt>
                <c:pt idx="8">
                  <c:v>226</c:v>
                </c:pt>
                <c:pt idx="9">
                  <c:v>138</c:v>
                </c:pt>
                <c:pt idx="10">
                  <c:v>91.3</c:v>
                </c:pt>
                <c:pt idx="11">
                  <c:v>74.2</c:v>
                </c:pt>
                <c:pt idx="12">
                  <c:v>55.7</c:v>
                </c:pt>
                <c:pt idx="13">
                  <c:v>48.4</c:v>
                </c:pt>
                <c:pt idx="14">
                  <c:v>43</c:v>
                </c:pt>
                <c:pt idx="15">
                  <c:v>38.9</c:v>
                </c:pt>
                <c:pt idx="16">
                  <c:v>35.799999999999997</c:v>
                </c:pt>
                <c:pt idx="17">
                  <c:v>33.799999999999997</c:v>
                </c:pt>
                <c:pt idx="18">
                  <c:v>34.5</c:v>
                </c:pt>
                <c:pt idx="19">
                  <c:v>48.6</c:v>
                </c:pt>
                <c:pt idx="20">
                  <c:v>54.9</c:v>
                </c:pt>
                <c:pt idx="21">
                  <c:v>71.5</c:v>
                </c:pt>
                <c:pt idx="22">
                  <c:v>65.400000000000006</c:v>
                </c:pt>
                <c:pt idx="23">
                  <c:v>62.6</c:v>
                </c:pt>
                <c:pt idx="24">
                  <c:v>285</c:v>
                </c:pt>
                <c:pt idx="25">
                  <c:v>255</c:v>
                </c:pt>
                <c:pt idx="26">
                  <c:v>221</c:v>
                </c:pt>
                <c:pt idx="27">
                  <c:v>142</c:v>
                </c:pt>
                <c:pt idx="28">
                  <c:v>94.9</c:v>
                </c:pt>
                <c:pt idx="29">
                  <c:v>71</c:v>
                </c:pt>
                <c:pt idx="30">
                  <c:v>72.400000000000006</c:v>
                </c:pt>
                <c:pt idx="31">
                  <c:v>76.400000000000006</c:v>
                </c:pt>
                <c:pt idx="32">
                  <c:v>68.5</c:v>
                </c:pt>
                <c:pt idx="33">
                  <c:v>62.5</c:v>
                </c:pt>
                <c:pt idx="34">
                  <c:v>51.4</c:v>
                </c:pt>
                <c:pt idx="35">
                  <c:v>48.8</c:v>
                </c:pt>
                <c:pt idx="36">
                  <c:v>50.3</c:v>
                </c:pt>
                <c:pt idx="37">
                  <c:v>93.2</c:v>
                </c:pt>
                <c:pt idx="38">
                  <c:v>168</c:v>
                </c:pt>
                <c:pt idx="39">
                  <c:v>112</c:v>
                </c:pt>
                <c:pt idx="40">
                  <c:v>80.8</c:v>
                </c:pt>
                <c:pt idx="41">
                  <c:v>60.8</c:v>
                </c:pt>
                <c:pt idx="42">
                  <c:v>50.9</c:v>
                </c:pt>
                <c:pt idx="43">
                  <c:v>45.8</c:v>
                </c:pt>
                <c:pt idx="44">
                  <c:v>40.200000000000003</c:v>
                </c:pt>
                <c:pt idx="45">
                  <c:v>36.700000000000003</c:v>
                </c:pt>
                <c:pt idx="46">
                  <c:v>35.799999999999997</c:v>
                </c:pt>
                <c:pt idx="47">
                  <c:v>32.6</c:v>
                </c:pt>
                <c:pt idx="48">
                  <c:v>30.7</c:v>
                </c:pt>
                <c:pt idx="49">
                  <c:v>48.1</c:v>
                </c:pt>
                <c:pt idx="50">
                  <c:v>36.799999999999997</c:v>
                </c:pt>
                <c:pt idx="51">
                  <c:v>35.9</c:v>
                </c:pt>
                <c:pt idx="52">
                  <c:v>34</c:v>
                </c:pt>
                <c:pt idx="53">
                  <c:v>87.1</c:v>
                </c:pt>
                <c:pt idx="54">
                  <c:v>54.8</c:v>
                </c:pt>
                <c:pt idx="55">
                  <c:v>47.9</c:v>
                </c:pt>
                <c:pt idx="56">
                  <c:v>42.8</c:v>
                </c:pt>
                <c:pt idx="57">
                  <c:v>38.299999999999997</c:v>
                </c:pt>
                <c:pt idx="58">
                  <c:v>35</c:v>
                </c:pt>
                <c:pt idx="59">
                  <c:v>31.5</c:v>
                </c:pt>
                <c:pt idx="60">
                  <c:v>28.6</c:v>
                </c:pt>
                <c:pt idx="61">
                  <c:v>26.3</c:v>
                </c:pt>
                <c:pt idx="62">
                  <c:v>24.9</c:v>
                </c:pt>
                <c:pt idx="63">
                  <c:v>24.8</c:v>
                </c:pt>
                <c:pt idx="64">
                  <c:v>73.400000000000006</c:v>
                </c:pt>
                <c:pt idx="65">
                  <c:v>49.4</c:v>
                </c:pt>
                <c:pt idx="66">
                  <c:v>44.4</c:v>
                </c:pt>
                <c:pt idx="67">
                  <c:v>40.5</c:v>
                </c:pt>
                <c:pt idx="68">
                  <c:v>43.8</c:v>
                </c:pt>
                <c:pt idx="69">
                  <c:v>148</c:v>
                </c:pt>
                <c:pt idx="70">
                  <c:v>243</c:v>
                </c:pt>
                <c:pt idx="71">
                  <c:v>163</c:v>
                </c:pt>
                <c:pt idx="72">
                  <c:v>103</c:v>
                </c:pt>
                <c:pt idx="73">
                  <c:v>77.7</c:v>
                </c:pt>
                <c:pt idx="74">
                  <c:v>64.5</c:v>
                </c:pt>
                <c:pt idx="75">
                  <c:v>54.5</c:v>
                </c:pt>
                <c:pt idx="76">
                  <c:v>51.8</c:v>
                </c:pt>
                <c:pt idx="77">
                  <c:v>103</c:v>
                </c:pt>
                <c:pt idx="78">
                  <c:v>84.2</c:v>
                </c:pt>
                <c:pt idx="79">
                  <c:v>66.3</c:v>
                </c:pt>
                <c:pt idx="80">
                  <c:v>55.3</c:v>
                </c:pt>
                <c:pt idx="81">
                  <c:v>48.5</c:v>
                </c:pt>
                <c:pt idx="82">
                  <c:v>42.5</c:v>
                </c:pt>
                <c:pt idx="83">
                  <c:v>37.5</c:v>
                </c:pt>
                <c:pt idx="84">
                  <c:v>34.1</c:v>
                </c:pt>
                <c:pt idx="85">
                  <c:v>31.1</c:v>
                </c:pt>
                <c:pt idx="86">
                  <c:v>28.4</c:v>
                </c:pt>
                <c:pt idx="87">
                  <c:v>27</c:v>
                </c:pt>
                <c:pt idx="88">
                  <c:v>24.7</c:v>
                </c:pt>
                <c:pt idx="112">
                  <c:v>19.100000000000001</c:v>
                </c:pt>
                <c:pt idx="113">
                  <c:v>17.7</c:v>
                </c:pt>
                <c:pt idx="114">
                  <c:v>16.8</c:v>
                </c:pt>
                <c:pt idx="115">
                  <c:v>16.899999999999999</c:v>
                </c:pt>
                <c:pt idx="116">
                  <c:v>17.8</c:v>
                </c:pt>
                <c:pt idx="117">
                  <c:v>15.8</c:v>
                </c:pt>
                <c:pt idx="118">
                  <c:v>14.8</c:v>
                </c:pt>
                <c:pt idx="119">
                  <c:v>14.1</c:v>
                </c:pt>
                <c:pt idx="120">
                  <c:v>13.6</c:v>
                </c:pt>
                <c:pt idx="121">
                  <c:v>13.1</c:v>
                </c:pt>
                <c:pt idx="122">
                  <c:v>12.7</c:v>
                </c:pt>
                <c:pt idx="123">
                  <c:v>11.6</c:v>
                </c:pt>
                <c:pt idx="124">
                  <c:v>10.1</c:v>
                </c:pt>
                <c:pt idx="125">
                  <c:v>10.7</c:v>
                </c:pt>
                <c:pt idx="126">
                  <c:v>10.4</c:v>
                </c:pt>
                <c:pt idx="127">
                  <c:v>9.9600000000000009</c:v>
                </c:pt>
                <c:pt idx="128">
                  <c:v>9.77</c:v>
                </c:pt>
                <c:pt idx="129">
                  <c:v>9.8000000000000007</c:v>
                </c:pt>
                <c:pt idx="130">
                  <c:v>9.0299999999999994</c:v>
                </c:pt>
                <c:pt idx="131">
                  <c:v>8.24</c:v>
                </c:pt>
                <c:pt idx="132">
                  <c:v>8.6</c:v>
                </c:pt>
                <c:pt idx="133">
                  <c:v>8.51</c:v>
                </c:pt>
                <c:pt idx="134">
                  <c:v>8.17</c:v>
                </c:pt>
                <c:pt idx="135">
                  <c:v>8.0399999999999991</c:v>
                </c:pt>
                <c:pt idx="136">
                  <c:v>10.199999999999999</c:v>
                </c:pt>
                <c:pt idx="137">
                  <c:v>8.69</c:v>
                </c:pt>
                <c:pt idx="138">
                  <c:v>9</c:v>
                </c:pt>
                <c:pt idx="139">
                  <c:v>11.3</c:v>
                </c:pt>
                <c:pt idx="140">
                  <c:v>12</c:v>
                </c:pt>
                <c:pt idx="141">
                  <c:v>9.77</c:v>
                </c:pt>
                <c:pt idx="142">
                  <c:v>8.06</c:v>
                </c:pt>
                <c:pt idx="143">
                  <c:v>7.47</c:v>
                </c:pt>
                <c:pt idx="144">
                  <c:v>6.99</c:v>
                </c:pt>
                <c:pt idx="145">
                  <c:v>6.77</c:v>
                </c:pt>
                <c:pt idx="146">
                  <c:v>7.72</c:v>
                </c:pt>
                <c:pt idx="147">
                  <c:v>14.7</c:v>
                </c:pt>
                <c:pt idx="148">
                  <c:v>15.4</c:v>
                </c:pt>
                <c:pt idx="149">
                  <c:v>8.94</c:v>
                </c:pt>
                <c:pt idx="150">
                  <c:v>7.23</c:v>
                </c:pt>
                <c:pt idx="151">
                  <c:v>6.66</c:v>
                </c:pt>
                <c:pt idx="152">
                  <c:v>6.34</c:v>
                </c:pt>
                <c:pt idx="153">
                  <c:v>5.98</c:v>
                </c:pt>
                <c:pt idx="154">
                  <c:v>5.55</c:v>
                </c:pt>
                <c:pt idx="155">
                  <c:v>5.31</c:v>
                </c:pt>
                <c:pt idx="156">
                  <c:v>5.14</c:v>
                </c:pt>
                <c:pt idx="157">
                  <c:v>5.0199999999999996</c:v>
                </c:pt>
                <c:pt idx="158">
                  <c:v>5.52</c:v>
                </c:pt>
                <c:pt idx="159">
                  <c:v>5.15</c:v>
                </c:pt>
                <c:pt idx="160">
                  <c:v>4.79</c:v>
                </c:pt>
                <c:pt idx="161">
                  <c:v>5.24</c:v>
                </c:pt>
                <c:pt idx="162">
                  <c:v>3.87</c:v>
                </c:pt>
                <c:pt idx="163">
                  <c:v>2.99</c:v>
                </c:pt>
                <c:pt idx="164">
                  <c:v>2.92</c:v>
                </c:pt>
                <c:pt idx="165">
                  <c:v>2.87</c:v>
                </c:pt>
                <c:pt idx="166">
                  <c:v>3.3</c:v>
                </c:pt>
                <c:pt idx="167">
                  <c:v>5.64</c:v>
                </c:pt>
                <c:pt idx="168">
                  <c:v>6.75</c:v>
                </c:pt>
                <c:pt idx="169">
                  <c:v>5.03</c:v>
                </c:pt>
                <c:pt idx="170">
                  <c:v>4.25</c:v>
                </c:pt>
                <c:pt idx="171">
                  <c:v>3.78</c:v>
                </c:pt>
                <c:pt idx="172">
                  <c:v>3.58</c:v>
                </c:pt>
                <c:pt idx="173">
                  <c:v>3.69</c:v>
                </c:pt>
                <c:pt idx="174">
                  <c:v>3.51</c:v>
                </c:pt>
                <c:pt idx="175">
                  <c:v>2.97</c:v>
                </c:pt>
                <c:pt idx="176">
                  <c:v>3.01</c:v>
                </c:pt>
                <c:pt idx="177">
                  <c:v>3.25</c:v>
                </c:pt>
                <c:pt idx="178">
                  <c:v>8.5299999999999994</c:v>
                </c:pt>
                <c:pt idx="179">
                  <c:v>18.399999999999999</c:v>
                </c:pt>
                <c:pt idx="180">
                  <c:v>6.67</c:v>
                </c:pt>
                <c:pt idx="181">
                  <c:v>5.09</c:v>
                </c:pt>
                <c:pt idx="182">
                  <c:v>3.81</c:v>
                </c:pt>
                <c:pt idx="183">
                  <c:v>3.51</c:v>
                </c:pt>
                <c:pt idx="184">
                  <c:v>3.62</c:v>
                </c:pt>
                <c:pt idx="185">
                  <c:v>3.48</c:v>
                </c:pt>
                <c:pt idx="186">
                  <c:v>3.14</c:v>
                </c:pt>
                <c:pt idx="187">
                  <c:v>3.24</c:v>
                </c:pt>
                <c:pt idx="188">
                  <c:v>3.88</c:v>
                </c:pt>
                <c:pt idx="189">
                  <c:v>3.01</c:v>
                </c:pt>
                <c:pt idx="190">
                  <c:v>3.06</c:v>
                </c:pt>
                <c:pt idx="191">
                  <c:v>2.73</c:v>
                </c:pt>
                <c:pt idx="192">
                  <c:v>2.34</c:v>
                </c:pt>
                <c:pt idx="193">
                  <c:v>2.31</c:v>
                </c:pt>
                <c:pt idx="194">
                  <c:v>2.5099999999999998</c:v>
                </c:pt>
                <c:pt idx="195">
                  <c:v>2.16</c:v>
                </c:pt>
                <c:pt idx="196">
                  <c:v>2</c:v>
                </c:pt>
                <c:pt idx="197">
                  <c:v>2.17</c:v>
                </c:pt>
                <c:pt idx="198">
                  <c:v>1.76</c:v>
                </c:pt>
                <c:pt idx="199">
                  <c:v>1.78</c:v>
                </c:pt>
                <c:pt idx="200">
                  <c:v>1.71</c:v>
                </c:pt>
                <c:pt idx="201">
                  <c:v>2.2200000000000002</c:v>
                </c:pt>
                <c:pt idx="202">
                  <c:v>2.0099999999999998</c:v>
                </c:pt>
                <c:pt idx="203">
                  <c:v>1.8</c:v>
                </c:pt>
                <c:pt idx="204">
                  <c:v>1.82</c:v>
                </c:pt>
                <c:pt idx="205">
                  <c:v>1.76</c:v>
                </c:pt>
                <c:pt idx="206">
                  <c:v>1.85</c:v>
                </c:pt>
                <c:pt idx="207">
                  <c:v>1.87</c:v>
                </c:pt>
                <c:pt idx="208">
                  <c:v>1.8</c:v>
                </c:pt>
                <c:pt idx="209">
                  <c:v>1.82</c:v>
                </c:pt>
                <c:pt idx="210">
                  <c:v>1.64</c:v>
                </c:pt>
                <c:pt idx="211">
                  <c:v>1.37</c:v>
                </c:pt>
                <c:pt idx="212">
                  <c:v>1.48</c:v>
                </c:pt>
                <c:pt idx="213">
                  <c:v>1.39</c:v>
                </c:pt>
                <c:pt idx="214">
                  <c:v>1.4</c:v>
                </c:pt>
                <c:pt idx="215">
                  <c:v>2.13</c:v>
                </c:pt>
                <c:pt idx="216">
                  <c:v>2.58</c:v>
                </c:pt>
                <c:pt idx="217">
                  <c:v>1.72</c:v>
                </c:pt>
                <c:pt idx="218">
                  <c:v>1.62</c:v>
                </c:pt>
                <c:pt idx="219">
                  <c:v>2.0699999999999998</c:v>
                </c:pt>
                <c:pt idx="220">
                  <c:v>1.86</c:v>
                </c:pt>
                <c:pt idx="221">
                  <c:v>1.59</c:v>
                </c:pt>
                <c:pt idx="222">
                  <c:v>1.7</c:v>
                </c:pt>
                <c:pt idx="223">
                  <c:v>1.58</c:v>
                </c:pt>
                <c:pt idx="224">
                  <c:v>1.5</c:v>
                </c:pt>
                <c:pt idx="225">
                  <c:v>1.53</c:v>
                </c:pt>
                <c:pt idx="226">
                  <c:v>1.56</c:v>
                </c:pt>
                <c:pt idx="227">
                  <c:v>1.61</c:v>
                </c:pt>
                <c:pt idx="228">
                  <c:v>1.69</c:v>
                </c:pt>
                <c:pt idx="229">
                  <c:v>1.68</c:v>
                </c:pt>
                <c:pt idx="230">
                  <c:v>1.83</c:v>
                </c:pt>
                <c:pt idx="231">
                  <c:v>2.4900000000000002</c:v>
                </c:pt>
                <c:pt idx="232">
                  <c:v>2.44</c:v>
                </c:pt>
                <c:pt idx="233">
                  <c:v>2.3199999999999998</c:v>
                </c:pt>
                <c:pt idx="234">
                  <c:v>2.4</c:v>
                </c:pt>
                <c:pt idx="235">
                  <c:v>2.2999999999999998</c:v>
                </c:pt>
                <c:pt idx="236">
                  <c:v>2.42</c:v>
                </c:pt>
                <c:pt idx="237">
                  <c:v>2.81</c:v>
                </c:pt>
                <c:pt idx="238">
                  <c:v>3.13</c:v>
                </c:pt>
                <c:pt idx="239">
                  <c:v>3.18</c:v>
                </c:pt>
                <c:pt idx="240">
                  <c:v>2.65</c:v>
                </c:pt>
                <c:pt idx="241">
                  <c:v>1.44</c:v>
                </c:pt>
                <c:pt idx="242">
                  <c:v>1.55</c:v>
                </c:pt>
                <c:pt idx="243">
                  <c:v>1.5</c:v>
                </c:pt>
                <c:pt idx="244">
                  <c:v>1.44</c:v>
                </c:pt>
                <c:pt idx="245">
                  <c:v>1.51</c:v>
                </c:pt>
                <c:pt idx="246">
                  <c:v>1.4</c:v>
                </c:pt>
                <c:pt idx="247">
                  <c:v>1.49</c:v>
                </c:pt>
                <c:pt idx="248">
                  <c:v>1.57</c:v>
                </c:pt>
                <c:pt idx="249">
                  <c:v>1.58</c:v>
                </c:pt>
                <c:pt idx="250">
                  <c:v>1.66</c:v>
                </c:pt>
                <c:pt idx="251">
                  <c:v>1.69</c:v>
                </c:pt>
                <c:pt idx="252">
                  <c:v>1.63</c:v>
                </c:pt>
                <c:pt idx="253">
                  <c:v>1.62</c:v>
                </c:pt>
                <c:pt idx="254">
                  <c:v>1.57</c:v>
                </c:pt>
                <c:pt idx="255">
                  <c:v>1.53</c:v>
                </c:pt>
                <c:pt idx="256">
                  <c:v>1.71</c:v>
                </c:pt>
                <c:pt idx="257">
                  <c:v>1.69</c:v>
                </c:pt>
                <c:pt idx="258">
                  <c:v>2.2200000000000002</c:v>
                </c:pt>
                <c:pt idx="259">
                  <c:v>6.64</c:v>
                </c:pt>
                <c:pt idx="260">
                  <c:v>2.38</c:v>
                </c:pt>
                <c:pt idx="261">
                  <c:v>1.89</c:v>
                </c:pt>
                <c:pt idx="262">
                  <c:v>1.76</c:v>
                </c:pt>
                <c:pt idx="263">
                  <c:v>1.73</c:v>
                </c:pt>
                <c:pt idx="264">
                  <c:v>2.23</c:v>
                </c:pt>
                <c:pt idx="265">
                  <c:v>1.92</c:v>
                </c:pt>
                <c:pt idx="266">
                  <c:v>2.2000000000000002</c:v>
                </c:pt>
                <c:pt idx="267">
                  <c:v>2.1800000000000002</c:v>
                </c:pt>
                <c:pt idx="268">
                  <c:v>2.2599999999999998</c:v>
                </c:pt>
                <c:pt idx="269">
                  <c:v>2.21</c:v>
                </c:pt>
                <c:pt idx="270">
                  <c:v>2.3199999999999998</c:v>
                </c:pt>
                <c:pt idx="271">
                  <c:v>5.47</c:v>
                </c:pt>
                <c:pt idx="272">
                  <c:v>5.0199999999999996</c:v>
                </c:pt>
                <c:pt idx="273">
                  <c:v>3.38</c:v>
                </c:pt>
                <c:pt idx="274">
                  <c:v>2.4</c:v>
                </c:pt>
                <c:pt idx="275">
                  <c:v>5.61</c:v>
                </c:pt>
                <c:pt idx="276">
                  <c:v>4.53</c:v>
                </c:pt>
                <c:pt idx="277">
                  <c:v>2.68</c:v>
                </c:pt>
                <c:pt idx="278">
                  <c:v>2.2000000000000002</c:v>
                </c:pt>
                <c:pt idx="279">
                  <c:v>2.14</c:v>
                </c:pt>
                <c:pt idx="280">
                  <c:v>2.0499999999999998</c:v>
                </c:pt>
                <c:pt idx="281">
                  <c:v>1.92</c:v>
                </c:pt>
                <c:pt idx="282">
                  <c:v>1.85</c:v>
                </c:pt>
                <c:pt idx="283">
                  <c:v>1.85</c:v>
                </c:pt>
                <c:pt idx="284">
                  <c:v>1.81</c:v>
                </c:pt>
                <c:pt idx="285">
                  <c:v>2</c:v>
                </c:pt>
                <c:pt idx="286">
                  <c:v>2.1</c:v>
                </c:pt>
                <c:pt idx="287">
                  <c:v>2.09</c:v>
                </c:pt>
                <c:pt idx="288">
                  <c:v>2.1</c:v>
                </c:pt>
                <c:pt idx="289">
                  <c:v>2.2799999999999998</c:v>
                </c:pt>
                <c:pt idx="290">
                  <c:v>2.52</c:v>
                </c:pt>
                <c:pt idx="291">
                  <c:v>2.7</c:v>
                </c:pt>
                <c:pt idx="292">
                  <c:v>2.95</c:v>
                </c:pt>
                <c:pt idx="293">
                  <c:v>3.1</c:v>
                </c:pt>
                <c:pt idx="294">
                  <c:v>3.28</c:v>
                </c:pt>
                <c:pt idx="295">
                  <c:v>3.16</c:v>
                </c:pt>
                <c:pt idx="296">
                  <c:v>3.34</c:v>
                </c:pt>
                <c:pt idx="297">
                  <c:v>3.83</c:v>
                </c:pt>
                <c:pt idx="298">
                  <c:v>3.88</c:v>
                </c:pt>
                <c:pt idx="299">
                  <c:v>4.09</c:v>
                </c:pt>
                <c:pt idx="300">
                  <c:v>4.1900000000000004</c:v>
                </c:pt>
                <c:pt idx="301">
                  <c:v>4.51</c:v>
                </c:pt>
                <c:pt idx="302">
                  <c:v>4.29</c:v>
                </c:pt>
                <c:pt idx="303">
                  <c:v>4.95</c:v>
                </c:pt>
                <c:pt idx="304">
                  <c:v>5.88</c:v>
                </c:pt>
                <c:pt idx="305">
                  <c:v>6.85</c:v>
                </c:pt>
                <c:pt idx="306">
                  <c:v>8.4700000000000006</c:v>
                </c:pt>
                <c:pt idx="307">
                  <c:v>8.49</c:v>
                </c:pt>
                <c:pt idx="308">
                  <c:v>8.16</c:v>
                </c:pt>
                <c:pt idx="309">
                  <c:v>6.07</c:v>
                </c:pt>
                <c:pt idx="310">
                  <c:v>6.97</c:v>
                </c:pt>
                <c:pt idx="311">
                  <c:v>13.8</c:v>
                </c:pt>
                <c:pt idx="312">
                  <c:v>18.5</c:v>
                </c:pt>
                <c:pt idx="313">
                  <c:v>9.2799999999999994</c:v>
                </c:pt>
                <c:pt idx="314">
                  <c:v>7.36</c:v>
                </c:pt>
                <c:pt idx="315">
                  <c:v>20.6</c:v>
                </c:pt>
                <c:pt idx="316">
                  <c:v>15.7</c:v>
                </c:pt>
                <c:pt idx="317">
                  <c:v>12.3</c:v>
                </c:pt>
                <c:pt idx="318">
                  <c:v>6.48</c:v>
                </c:pt>
                <c:pt idx="319">
                  <c:v>8.42</c:v>
                </c:pt>
                <c:pt idx="320">
                  <c:v>8.01</c:v>
                </c:pt>
                <c:pt idx="321">
                  <c:v>7.45</c:v>
                </c:pt>
                <c:pt idx="322">
                  <c:v>10.1</c:v>
                </c:pt>
                <c:pt idx="323">
                  <c:v>6.64</c:v>
                </c:pt>
                <c:pt idx="324">
                  <c:v>5.78</c:v>
                </c:pt>
                <c:pt idx="325">
                  <c:v>5.17</c:v>
                </c:pt>
                <c:pt idx="326">
                  <c:v>5.09</c:v>
                </c:pt>
                <c:pt idx="327">
                  <c:v>5.07</c:v>
                </c:pt>
                <c:pt idx="328">
                  <c:v>4.76</c:v>
                </c:pt>
                <c:pt idx="329">
                  <c:v>4.6900000000000004</c:v>
                </c:pt>
                <c:pt idx="330">
                  <c:v>4.63</c:v>
                </c:pt>
                <c:pt idx="331">
                  <c:v>4.58</c:v>
                </c:pt>
                <c:pt idx="332">
                  <c:v>4.57</c:v>
                </c:pt>
                <c:pt idx="333">
                  <c:v>4.5999999999999996</c:v>
                </c:pt>
                <c:pt idx="334">
                  <c:v>4.6500000000000004</c:v>
                </c:pt>
                <c:pt idx="335">
                  <c:v>4.6500000000000004</c:v>
                </c:pt>
                <c:pt idx="336">
                  <c:v>4.53</c:v>
                </c:pt>
                <c:pt idx="337">
                  <c:v>5.56</c:v>
                </c:pt>
                <c:pt idx="338">
                  <c:v>5.15</c:v>
                </c:pt>
                <c:pt idx="339">
                  <c:v>3.67</c:v>
                </c:pt>
                <c:pt idx="340">
                  <c:v>3.64</c:v>
                </c:pt>
                <c:pt idx="341">
                  <c:v>3.48</c:v>
                </c:pt>
                <c:pt idx="342">
                  <c:v>3.61</c:v>
                </c:pt>
                <c:pt idx="343">
                  <c:v>22.1</c:v>
                </c:pt>
                <c:pt idx="344">
                  <c:v>34.200000000000003</c:v>
                </c:pt>
                <c:pt idx="345">
                  <c:v>31.5</c:v>
                </c:pt>
                <c:pt idx="346">
                  <c:v>37.799999999999997</c:v>
                </c:pt>
                <c:pt idx="347">
                  <c:v>45.4</c:v>
                </c:pt>
                <c:pt idx="348">
                  <c:v>31</c:v>
                </c:pt>
                <c:pt idx="349">
                  <c:v>116</c:v>
                </c:pt>
                <c:pt idx="350">
                  <c:v>44.4</c:v>
                </c:pt>
                <c:pt idx="351">
                  <c:v>40.6</c:v>
                </c:pt>
                <c:pt idx="352">
                  <c:v>37.6</c:v>
                </c:pt>
                <c:pt idx="353">
                  <c:v>32.1</c:v>
                </c:pt>
                <c:pt idx="354">
                  <c:v>30.5</c:v>
                </c:pt>
                <c:pt idx="355">
                  <c:v>25.6</c:v>
                </c:pt>
                <c:pt idx="356">
                  <c:v>23.2</c:v>
                </c:pt>
                <c:pt idx="357">
                  <c:v>21.6</c:v>
                </c:pt>
                <c:pt idx="358">
                  <c:v>19.100000000000001</c:v>
                </c:pt>
                <c:pt idx="359">
                  <c:v>22.1</c:v>
                </c:pt>
                <c:pt idx="360">
                  <c:v>46.4</c:v>
                </c:pt>
                <c:pt idx="361">
                  <c:v>44.9</c:v>
                </c:pt>
                <c:pt idx="362">
                  <c:v>48.6</c:v>
                </c:pt>
                <c:pt idx="363">
                  <c:v>96.7</c:v>
                </c:pt>
                <c:pt idx="364">
                  <c:v>253</c:v>
                </c:pt>
                <c:pt idx="365">
                  <c:v>108</c:v>
                </c:pt>
                <c:pt idx="366">
                  <c:v>91.6</c:v>
                </c:pt>
                <c:pt idx="367">
                  <c:v>134</c:v>
                </c:pt>
                <c:pt idx="368">
                  <c:v>117</c:v>
                </c:pt>
                <c:pt idx="369">
                  <c:v>73.2</c:v>
                </c:pt>
                <c:pt idx="370">
                  <c:v>52.4</c:v>
                </c:pt>
                <c:pt idx="371">
                  <c:v>42.2</c:v>
                </c:pt>
                <c:pt idx="372">
                  <c:v>35.700000000000003</c:v>
                </c:pt>
                <c:pt idx="373">
                  <c:v>30.8</c:v>
                </c:pt>
                <c:pt idx="374">
                  <c:v>26.8</c:v>
                </c:pt>
                <c:pt idx="375">
                  <c:v>24.9</c:v>
                </c:pt>
                <c:pt idx="376">
                  <c:v>33.4</c:v>
                </c:pt>
                <c:pt idx="377">
                  <c:v>31.7</c:v>
                </c:pt>
                <c:pt idx="378">
                  <c:v>33</c:v>
                </c:pt>
                <c:pt idx="379">
                  <c:v>30.9</c:v>
                </c:pt>
                <c:pt idx="380">
                  <c:v>29</c:v>
                </c:pt>
                <c:pt idx="381">
                  <c:v>26.5</c:v>
                </c:pt>
                <c:pt idx="382">
                  <c:v>24.2</c:v>
                </c:pt>
                <c:pt idx="383">
                  <c:v>22.1</c:v>
                </c:pt>
                <c:pt idx="384">
                  <c:v>20.100000000000001</c:v>
                </c:pt>
                <c:pt idx="385">
                  <c:v>18.8</c:v>
                </c:pt>
                <c:pt idx="386">
                  <c:v>26.1</c:v>
                </c:pt>
                <c:pt idx="387">
                  <c:v>22.2</c:v>
                </c:pt>
                <c:pt idx="388">
                  <c:v>26.8</c:v>
                </c:pt>
                <c:pt idx="389">
                  <c:v>26.3</c:v>
                </c:pt>
                <c:pt idx="390">
                  <c:v>55.3</c:v>
                </c:pt>
                <c:pt idx="391">
                  <c:v>51.7</c:v>
                </c:pt>
                <c:pt idx="392">
                  <c:v>44.6</c:v>
                </c:pt>
                <c:pt idx="393">
                  <c:v>63.6</c:v>
                </c:pt>
                <c:pt idx="394">
                  <c:v>204</c:v>
                </c:pt>
                <c:pt idx="395">
                  <c:v>385</c:v>
                </c:pt>
                <c:pt idx="396">
                  <c:v>355</c:v>
                </c:pt>
                <c:pt idx="397">
                  <c:v>214</c:v>
                </c:pt>
                <c:pt idx="398">
                  <c:v>122</c:v>
                </c:pt>
                <c:pt idx="399">
                  <c:v>76.599999999999994</c:v>
                </c:pt>
                <c:pt idx="400">
                  <c:v>55.5</c:v>
                </c:pt>
                <c:pt idx="401">
                  <c:v>45.8</c:v>
                </c:pt>
                <c:pt idx="402">
                  <c:v>39.700000000000003</c:v>
                </c:pt>
                <c:pt idx="403">
                  <c:v>35.200000000000003</c:v>
                </c:pt>
                <c:pt idx="404">
                  <c:v>31.3</c:v>
                </c:pt>
                <c:pt idx="405">
                  <c:v>28.2</c:v>
                </c:pt>
                <c:pt idx="406">
                  <c:v>26</c:v>
                </c:pt>
                <c:pt idx="407">
                  <c:v>24.1</c:v>
                </c:pt>
                <c:pt idx="408">
                  <c:v>22.7</c:v>
                </c:pt>
                <c:pt idx="409">
                  <c:v>21</c:v>
                </c:pt>
                <c:pt idx="410">
                  <c:v>24.8</c:v>
                </c:pt>
                <c:pt idx="411">
                  <c:v>31.5</c:v>
                </c:pt>
                <c:pt idx="412">
                  <c:v>136</c:v>
                </c:pt>
                <c:pt idx="413">
                  <c:v>234</c:v>
                </c:pt>
                <c:pt idx="414">
                  <c:v>116</c:v>
                </c:pt>
                <c:pt idx="415">
                  <c:v>71</c:v>
                </c:pt>
                <c:pt idx="416">
                  <c:v>56.9</c:v>
                </c:pt>
                <c:pt idx="417">
                  <c:v>47.9</c:v>
                </c:pt>
                <c:pt idx="418">
                  <c:v>42.6</c:v>
                </c:pt>
                <c:pt idx="419">
                  <c:v>38.5</c:v>
                </c:pt>
                <c:pt idx="420">
                  <c:v>34.799999999999997</c:v>
                </c:pt>
                <c:pt idx="421">
                  <c:v>32</c:v>
                </c:pt>
                <c:pt idx="422">
                  <c:v>29</c:v>
                </c:pt>
                <c:pt idx="423">
                  <c:v>27.7</c:v>
                </c:pt>
                <c:pt idx="424">
                  <c:v>26.2</c:v>
                </c:pt>
                <c:pt idx="425">
                  <c:v>23.7</c:v>
                </c:pt>
                <c:pt idx="426">
                  <c:v>24.3</c:v>
                </c:pt>
                <c:pt idx="427">
                  <c:v>21.9</c:v>
                </c:pt>
                <c:pt idx="428">
                  <c:v>20.8</c:v>
                </c:pt>
                <c:pt idx="429">
                  <c:v>22.4</c:v>
                </c:pt>
                <c:pt idx="430">
                  <c:v>160</c:v>
                </c:pt>
                <c:pt idx="431">
                  <c:v>116</c:v>
                </c:pt>
                <c:pt idx="432">
                  <c:v>198</c:v>
                </c:pt>
                <c:pt idx="433">
                  <c:v>151</c:v>
                </c:pt>
                <c:pt idx="434">
                  <c:v>92.5</c:v>
                </c:pt>
                <c:pt idx="435">
                  <c:v>72.8</c:v>
                </c:pt>
                <c:pt idx="436">
                  <c:v>63.8</c:v>
                </c:pt>
                <c:pt idx="437">
                  <c:v>64</c:v>
                </c:pt>
                <c:pt idx="438">
                  <c:v>55.3</c:v>
                </c:pt>
                <c:pt idx="439">
                  <c:v>50.6</c:v>
                </c:pt>
                <c:pt idx="440">
                  <c:v>44.1</c:v>
                </c:pt>
                <c:pt idx="441">
                  <c:v>40.299999999999997</c:v>
                </c:pt>
                <c:pt idx="442">
                  <c:v>41</c:v>
                </c:pt>
                <c:pt idx="443">
                  <c:v>39.700000000000003</c:v>
                </c:pt>
                <c:pt idx="444">
                  <c:v>47.9</c:v>
                </c:pt>
                <c:pt idx="445">
                  <c:v>95.8</c:v>
                </c:pt>
                <c:pt idx="446">
                  <c:v>85.4</c:v>
                </c:pt>
                <c:pt idx="447">
                  <c:v>64.099999999999994</c:v>
                </c:pt>
                <c:pt idx="448">
                  <c:v>53.5</c:v>
                </c:pt>
                <c:pt idx="449">
                  <c:v>55.4</c:v>
                </c:pt>
                <c:pt idx="450">
                  <c:v>43.5</c:v>
                </c:pt>
                <c:pt idx="451">
                  <c:v>39.299999999999997</c:v>
                </c:pt>
                <c:pt idx="452">
                  <c:v>35.9</c:v>
                </c:pt>
                <c:pt idx="453">
                  <c:v>33.200000000000003</c:v>
                </c:pt>
                <c:pt idx="454">
                  <c:v>31.5</c:v>
                </c:pt>
                <c:pt idx="455">
                  <c:v>30.2</c:v>
                </c:pt>
                <c:pt idx="456">
                  <c:v>31.3</c:v>
                </c:pt>
                <c:pt idx="457">
                  <c:v>33.200000000000003</c:v>
                </c:pt>
                <c:pt idx="458">
                  <c:v>28.9</c:v>
                </c:pt>
                <c:pt idx="459">
                  <c:v>28.3</c:v>
                </c:pt>
                <c:pt idx="460">
                  <c:v>37.4</c:v>
                </c:pt>
                <c:pt idx="461">
                  <c:v>37.200000000000003</c:v>
                </c:pt>
                <c:pt idx="462">
                  <c:v>36</c:v>
                </c:pt>
                <c:pt idx="463">
                  <c:v>36.799999999999997</c:v>
                </c:pt>
                <c:pt idx="464">
                  <c:v>33.6</c:v>
                </c:pt>
                <c:pt idx="465">
                  <c:v>30.9</c:v>
                </c:pt>
                <c:pt idx="466">
                  <c:v>50.3</c:v>
                </c:pt>
                <c:pt idx="467">
                  <c:v>113</c:v>
                </c:pt>
                <c:pt idx="468">
                  <c:v>71.5</c:v>
                </c:pt>
                <c:pt idx="469">
                  <c:v>55.1</c:v>
                </c:pt>
                <c:pt idx="470">
                  <c:v>46.5</c:v>
                </c:pt>
                <c:pt idx="471">
                  <c:v>42.4</c:v>
                </c:pt>
                <c:pt idx="472">
                  <c:v>36.200000000000003</c:v>
                </c:pt>
                <c:pt idx="473">
                  <c:v>31.6</c:v>
                </c:pt>
                <c:pt idx="474">
                  <c:v>29.1</c:v>
                </c:pt>
                <c:pt idx="475">
                  <c:v>33.6</c:v>
                </c:pt>
                <c:pt idx="476">
                  <c:v>27.2</c:v>
                </c:pt>
                <c:pt idx="477">
                  <c:v>34.9</c:v>
                </c:pt>
                <c:pt idx="478">
                  <c:v>43.9</c:v>
                </c:pt>
                <c:pt idx="479">
                  <c:v>41.1</c:v>
                </c:pt>
                <c:pt idx="480">
                  <c:v>45.3</c:v>
                </c:pt>
                <c:pt idx="481">
                  <c:v>39.299999999999997</c:v>
                </c:pt>
                <c:pt idx="482">
                  <c:v>36.4</c:v>
                </c:pt>
                <c:pt idx="483">
                  <c:v>36.299999999999997</c:v>
                </c:pt>
                <c:pt idx="484">
                  <c:v>32.799999999999997</c:v>
                </c:pt>
                <c:pt idx="485">
                  <c:v>28.3</c:v>
                </c:pt>
                <c:pt idx="486">
                  <c:v>26.1</c:v>
                </c:pt>
                <c:pt idx="487">
                  <c:v>24.3</c:v>
                </c:pt>
                <c:pt idx="488">
                  <c:v>26.6</c:v>
                </c:pt>
                <c:pt idx="489">
                  <c:v>22.3</c:v>
                </c:pt>
                <c:pt idx="490">
                  <c:v>20.100000000000001</c:v>
                </c:pt>
                <c:pt idx="491">
                  <c:v>18.7</c:v>
                </c:pt>
                <c:pt idx="492">
                  <c:v>19.8</c:v>
                </c:pt>
                <c:pt idx="493">
                  <c:v>17.399999999999999</c:v>
                </c:pt>
                <c:pt idx="494">
                  <c:v>15.8</c:v>
                </c:pt>
                <c:pt idx="495">
                  <c:v>15.3</c:v>
                </c:pt>
                <c:pt idx="496">
                  <c:v>15.3</c:v>
                </c:pt>
                <c:pt idx="497">
                  <c:v>14.3</c:v>
                </c:pt>
                <c:pt idx="498">
                  <c:v>13.8</c:v>
                </c:pt>
                <c:pt idx="499">
                  <c:v>14.6</c:v>
                </c:pt>
                <c:pt idx="500">
                  <c:v>15.8</c:v>
                </c:pt>
                <c:pt idx="501">
                  <c:v>19</c:v>
                </c:pt>
                <c:pt idx="502">
                  <c:v>16.399999999999999</c:v>
                </c:pt>
                <c:pt idx="503">
                  <c:v>13.7</c:v>
                </c:pt>
                <c:pt idx="504">
                  <c:v>12.8</c:v>
                </c:pt>
                <c:pt idx="505">
                  <c:v>12.2</c:v>
                </c:pt>
                <c:pt idx="506">
                  <c:v>11.7</c:v>
                </c:pt>
                <c:pt idx="507">
                  <c:v>11.1</c:v>
                </c:pt>
                <c:pt idx="508">
                  <c:v>10.7</c:v>
                </c:pt>
                <c:pt idx="509">
                  <c:v>10.6</c:v>
                </c:pt>
                <c:pt idx="510">
                  <c:v>10.1</c:v>
                </c:pt>
                <c:pt idx="511">
                  <c:v>9.59</c:v>
                </c:pt>
                <c:pt idx="512">
                  <c:v>9.09</c:v>
                </c:pt>
                <c:pt idx="513">
                  <c:v>8.51</c:v>
                </c:pt>
                <c:pt idx="514">
                  <c:v>9.1300000000000008</c:v>
                </c:pt>
                <c:pt idx="515">
                  <c:v>9.0399999999999991</c:v>
                </c:pt>
                <c:pt idx="516">
                  <c:v>8.31</c:v>
                </c:pt>
                <c:pt idx="517">
                  <c:v>7.57</c:v>
                </c:pt>
                <c:pt idx="518">
                  <c:v>7.43</c:v>
                </c:pt>
                <c:pt idx="519">
                  <c:v>6.96</c:v>
                </c:pt>
                <c:pt idx="520">
                  <c:v>6.58</c:v>
                </c:pt>
                <c:pt idx="521">
                  <c:v>6.28</c:v>
                </c:pt>
                <c:pt idx="522">
                  <c:v>6.22</c:v>
                </c:pt>
                <c:pt idx="523">
                  <c:v>6.5</c:v>
                </c:pt>
                <c:pt idx="524">
                  <c:v>6.36</c:v>
                </c:pt>
                <c:pt idx="525">
                  <c:v>6.33</c:v>
                </c:pt>
                <c:pt idx="526">
                  <c:v>6.07</c:v>
                </c:pt>
                <c:pt idx="527">
                  <c:v>5.71</c:v>
                </c:pt>
                <c:pt idx="528">
                  <c:v>6.71</c:v>
                </c:pt>
                <c:pt idx="529">
                  <c:v>6.2</c:v>
                </c:pt>
                <c:pt idx="530">
                  <c:v>6.09</c:v>
                </c:pt>
                <c:pt idx="531">
                  <c:v>5.36</c:v>
                </c:pt>
                <c:pt idx="532">
                  <c:v>4.96</c:v>
                </c:pt>
                <c:pt idx="533">
                  <c:v>4.92</c:v>
                </c:pt>
                <c:pt idx="534">
                  <c:v>5.42</c:v>
                </c:pt>
                <c:pt idx="535">
                  <c:v>6</c:v>
                </c:pt>
                <c:pt idx="536">
                  <c:v>6.39</c:v>
                </c:pt>
                <c:pt idx="537">
                  <c:v>6.49</c:v>
                </c:pt>
                <c:pt idx="538">
                  <c:v>5.53</c:v>
                </c:pt>
                <c:pt idx="539">
                  <c:v>4.82</c:v>
                </c:pt>
                <c:pt idx="540">
                  <c:v>4.08</c:v>
                </c:pt>
                <c:pt idx="541">
                  <c:v>3.95</c:v>
                </c:pt>
                <c:pt idx="542">
                  <c:v>3.46</c:v>
                </c:pt>
                <c:pt idx="543">
                  <c:v>3.29</c:v>
                </c:pt>
                <c:pt idx="544">
                  <c:v>3.73</c:v>
                </c:pt>
                <c:pt idx="545">
                  <c:v>3.69</c:v>
                </c:pt>
                <c:pt idx="546">
                  <c:v>3.19</c:v>
                </c:pt>
                <c:pt idx="547">
                  <c:v>3.12</c:v>
                </c:pt>
                <c:pt idx="548">
                  <c:v>3.17</c:v>
                </c:pt>
                <c:pt idx="549">
                  <c:v>3.3</c:v>
                </c:pt>
                <c:pt idx="550">
                  <c:v>3.62</c:v>
                </c:pt>
                <c:pt idx="551">
                  <c:v>4.1399999999999997</c:v>
                </c:pt>
                <c:pt idx="552">
                  <c:v>3.5</c:v>
                </c:pt>
                <c:pt idx="553">
                  <c:v>3.51</c:v>
                </c:pt>
                <c:pt idx="554">
                  <c:v>3.42</c:v>
                </c:pt>
                <c:pt idx="555">
                  <c:v>2.91</c:v>
                </c:pt>
                <c:pt idx="556">
                  <c:v>2.69</c:v>
                </c:pt>
                <c:pt idx="557">
                  <c:v>2.52</c:v>
                </c:pt>
                <c:pt idx="558">
                  <c:v>3.29</c:v>
                </c:pt>
                <c:pt idx="559">
                  <c:v>2.6</c:v>
                </c:pt>
                <c:pt idx="560">
                  <c:v>2.38</c:v>
                </c:pt>
                <c:pt idx="561">
                  <c:v>2.4900000000000002</c:v>
                </c:pt>
                <c:pt idx="562">
                  <c:v>2.57</c:v>
                </c:pt>
                <c:pt idx="563">
                  <c:v>2.29</c:v>
                </c:pt>
                <c:pt idx="564">
                  <c:v>2.2599999999999998</c:v>
                </c:pt>
                <c:pt idx="565">
                  <c:v>2.27</c:v>
                </c:pt>
                <c:pt idx="566">
                  <c:v>2.08</c:v>
                </c:pt>
                <c:pt idx="567">
                  <c:v>1.54</c:v>
                </c:pt>
                <c:pt idx="568">
                  <c:v>1.35</c:v>
                </c:pt>
                <c:pt idx="569">
                  <c:v>1.24</c:v>
                </c:pt>
                <c:pt idx="570">
                  <c:v>1.17</c:v>
                </c:pt>
                <c:pt idx="571">
                  <c:v>1.47</c:v>
                </c:pt>
                <c:pt idx="572">
                  <c:v>1.47</c:v>
                </c:pt>
                <c:pt idx="573">
                  <c:v>1.19</c:v>
                </c:pt>
                <c:pt idx="574">
                  <c:v>1</c:v>
                </c:pt>
                <c:pt idx="575">
                  <c:v>0.88</c:v>
                </c:pt>
                <c:pt idx="576">
                  <c:v>0.83</c:v>
                </c:pt>
                <c:pt idx="577">
                  <c:v>0.88</c:v>
                </c:pt>
                <c:pt idx="578">
                  <c:v>1.34</c:v>
                </c:pt>
                <c:pt idx="579">
                  <c:v>1.7</c:v>
                </c:pt>
                <c:pt idx="580">
                  <c:v>1.53</c:v>
                </c:pt>
                <c:pt idx="581">
                  <c:v>1.47</c:v>
                </c:pt>
                <c:pt idx="582">
                  <c:v>1.68</c:v>
                </c:pt>
                <c:pt idx="583">
                  <c:v>1.54</c:v>
                </c:pt>
                <c:pt idx="584">
                  <c:v>15.7</c:v>
                </c:pt>
                <c:pt idx="585">
                  <c:v>3.95</c:v>
                </c:pt>
                <c:pt idx="586">
                  <c:v>2.57</c:v>
                </c:pt>
                <c:pt idx="587">
                  <c:v>1.95</c:v>
                </c:pt>
                <c:pt idx="588">
                  <c:v>1.86</c:v>
                </c:pt>
                <c:pt idx="589">
                  <c:v>1.65</c:v>
                </c:pt>
                <c:pt idx="590">
                  <c:v>1.52</c:v>
                </c:pt>
                <c:pt idx="591">
                  <c:v>1.44</c:v>
                </c:pt>
                <c:pt idx="592">
                  <c:v>1.33</c:v>
                </c:pt>
                <c:pt idx="593">
                  <c:v>1.41</c:v>
                </c:pt>
                <c:pt idx="594">
                  <c:v>1.49</c:v>
                </c:pt>
                <c:pt idx="595">
                  <c:v>1.37</c:v>
                </c:pt>
                <c:pt idx="596">
                  <c:v>1.36</c:v>
                </c:pt>
                <c:pt idx="597">
                  <c:v>1.5</c:v>
                </c:pt>
                <c:pt idx="598">
                  <c:v>1.61</c:v>
                </c:pt>
                <c:pt idx="599">
                  <c:v>1.71</c:v>
                </c:pt>
                <c:pt idx="600">
                  <c:v>1.79</c:v>
                </c:pt>
                <c:pt idx="601">
                  <c:v>1.39</c:v>
                </c:pt>
                <c:pt idx="602">
                  <c:v>1.47</c:v>
                </c:pt>
                <c:pt idx="603">
                  <c:v>1.52</c:v>
                </c:pt>
                <c:pt idx="604">
                  <c:v>1.42</c:v>
                </c:pt>
                <c:pt idx="605">
                  <c:v>1.47</c:v>
                </c:pt>
                <c:pt idx="606">
                  <c:v>1.36</c:v>
                </c:pt>
                <c:pt idx="607">
                  <c:v>1.72</c:v>
                </c:pt>
                <c:pt idx="608">
                  <c:v>1.5</c:v>
                </c:pt>
                <c:pt idx="609">
                  <c:v>1.61</c:v>
                </c:pt>
                <c:pt idx="610">
                  <c:v>1.54</c:v>
                </c:pt>
                <c:pt idx="611">
                  <c:v>1.47</c:v>
                </c:pt>
                <c:pt idx="612">
                  <c:v>1.51</c:v>
                </c:pt>
                <c:pt idx="613">
                  <c:v>1.6</c:v>
                </c:pt>
                <c:pt idx="614">
                  <c:v>4.17</c:v>
                </c:pt>
                <c:pt idx="615">
                  <c:v>4.7300000000000004</c:v>
                </c:pt>
                <c:pt idx="616">
                  <c:v>9.6199999999999992</c:v>
                </c:pt>
                <c:pt idx="617">
                  <c:v>4.1900000000000004</c:v>
                </c:pt>
                <c:pt idx="618">
                  <c:v>2.93</c:v>
                </c:pt>
                <c:pt idx="619">
                  <c:v>2.39</c:v>
                </c:pt>
                <c:pt idx="620">
                  <c:v>1.98</c:v>
                </c:pt>
                <c:pt idx="621">
                  <c:v>1.94</c:v>
                </c:pt>
                <c:pt idx="622">
                  <c:v>1.67</c:v>
                </c:pt>
                <c:pt idx="623">
                  <c:v>2.64</c:v>
                </c:pt>
                <c:pt idx="624">
                  <c:v>2.2599999999999998</c:v>
                </c:pt>
                <c:pt idx="625">
                  <c:v>2</c:v>
                </c:pt>
                <c:pt idx="626">
                  <c:v>1.82</c:v>
                </c:pt>
                <c:pt idx="627">
                  <c:v>1.79</c:v>
                </c:pt>
                <c:pt idx="628">
                  <c:v>1.76</c:v>
                </c:pt>
                <c:pt idx="629">
                  <c:v>1.71</c:v>
                </c:pt>
                <c:pt idx="630">
                  <c:v>1.98</c:v>
                </c:pt>
                <c:pt idx="631">
                  <c:v>2.08</c:v>
                </c:pt>
                <c:pt idx="632">
                  <c:v>2.19</c:v>
                </c:pt>
                <c:pt idx="633">
                  <c:v>2.0299999999999998</c:v>
                </c:pt>
                <c:pt idx="634">
                  <c:v>1.98</c:v>
                </c:pt>
                <c:pt idx="635">
                  <c:v>1.87</c:v>
                </c:pt>
                <c:pt idx="636">
                  <c:v>2.11</c:v>
                </c:pt>
                <c:pt idx="637">
                  <c:v>2.54</c:v>
                </c:pt>
                <c:pt idx="638">
                  <c:v>2.62</c:v>
                </c:pt>
                <c:pt idx="639">
                  <c:v>2.87</c:v>
                </c:pt>
                <c:pt idx="640">
                  <c:v>3.07</c:v>
                </c:pt>
                <c:pt idx="641">
                  <c:v>2.1</c:v>
                </c:pt>
                <c:pt idx="642">
                  <c:v>2.2599999999999998</c:v>
                </c:pt>
                <c:pt idx="643">
                  <c:v>3.08</c:v>
                </c:pt>
                <c:pt idx="644">
                  <c:v>6.21</c:v>
                </c:pt>
                <c:pt idx="645">
                  <c:v>3.93</c:v>
                </c:pt>
                <c:pt idx="646">
                  <c:v>5.88</c:v>
                </c:pt>
                <c:pt idx="647">
                  <c:v>6.43</c:v>
                </c:pt>
                <c:pt idx="648">
                  <c:v>6.84</c:v>
                </c:pt>
                <c:pt idx="649">
                  <c:v>11.2</c:v>
                </c:pt>
                <c:pt idx="650">
                  <c:v>6.29</c:v>
                </c:pt>
                <c:pt idx="651">
                  <c:v>5</c:v>
                </c:pt>
                <c:pt idx="652">
                  <c:v>6.13</c:v>
                </c:pt>
                <c:pt idx="653">
                  <c:v>6.22</c:v>
                </c:pt>
                <c:pt idx="654">
                  <c:v>4.1100000000000003</c:v>
                </c:pt>
                <c:pt idx="655">
                  <c:v>3.33</c:v>
                </c:pt>
                <c:pt idx="656">
                  <c:v>9.08</c:v>
                </c:pt>
                <c:pt idx="657">
                  <c:v>5.0599999999999996</c:v>
                </c:pt>
                <c:pt idx="658">
                  <c:v>3.82</c:v>
                </c:pt>
                <c:pt idx="659">
                  <c:v>4.07</c:v>
                </c:pt>
                <c:pt idx="660">
                  <c:v>5.14</c:v>
                </c:pt>
                <c:pt idx="661">
                  <c:v>4.07</c:v>
                </c:pt>
                <c:pt idx="662">
                  <c:v>3.67</c:v>
                </c:pt>
                <c:pt idx="663">
                  <c:v>4.3099999999999996</c:v>
                </c:pt>
                <c:pt idx="664">
                  <c:v>4.42</c:v>
                </c:pt>
                <c:pt idx="665">
                  <c:v>4.26</c:v>
                </c:pt>
                <c:pt idx="666">
                  <c:v>5.32</c:v>
                </c:pt>
                <c:pt idx="667">
                  <c:v>5.05</c:v>
                </c:pt>
                <c:pt idx="668">
                  <c:v>3.13</c:v>
                </c:pt>
                <c:pt idx="669">
                  <c:v>3.06</c:v>
                </c:pt>
                <c:pt idx="670">
                  <c:v>4.1900000000000004</c:v>
                </c:pt>
                <c:pt idx="671">
                  <c:v>4.4800000000000004</c:v>
                </c:pt>
                <c:pt idx="672">
                  <c:v>3.94</c:v>
                </c:pt>
                <c:pt idx="673">
                  <c:v>3.92</c:v>
                </c:pt>
                <c:pt idx="674">
                  <c:v>3.89</c:v>
                </c:pt>
                <c:pt idx="675">
                  <c:v>3.84</c:v>
                </c:pt>
                <c:pt idx="676">
                  <c:v>5.22</c:v>
                </c:pt>
                <c:pt idx="677">
                  <c:v>4.42</c:v>
                </c:pt>
                <c:pt idx="678">
                  <c:v>4.0599999999999996</c:v>
                </c:pt>
                <c:pt idx="679">
                  <c:v>4.7300000000000004</c:v>
                </c:pt>
                <c:pt idx="680">
                  <c:v>4.24</c:v>
                </c:pt>
                <c:pt idx="681">
                  <c:v>3.99</c:v>
                </c:pt>
                <c:pt idx="682">
                  <c:v>4.12</c:v>
                </c:pt>
                <c:pt idx="683">
                  <c:v>7.04</c:v>
                </c:pt>
                <c:pt idx="684">
                  <c:v>15.6</c:v>
                </c:pt>
                <c:pt idx="685">
                  <c:v>10.6</c:v>
                </c:pt>
                <c:pt idx="686">
                  <c:v>14.6</c:v>
                </c:pt>
                <c:pt idx="687">
                  <c:v>50.4</c:v>
                </c:pt>
                <c:pt idx="688">
                  <c:v>23.8</c:v>
                </c:pt>
                <c:pt idx="689">
                  <c:v>15.1</c:v>
                </c:pt>
                <c:pt idx="690">
                  <c:v>9.5299999999999994</c:v>
                </c:pt>
                <c:pt idx="691">
                  <c:v>7.48</c:v>
                </c:pt>
                <c:pt idx="692">
                  <c:v>10.6</c:v>
                </c:pt>
                <c:pt idx="693">
                  <c:v>19.8</c:v>
                </c:pt>
                <c:pt idx="694">
                  <c:v>17.8</c:v>
                </c:pt>
                <c:pt idx="695">
                  <c:v>11.2</c:v>
                </c:pt>
                <c:pt idx="696">
                  <c:v>11.5</c:v>
                </c:pt>
                <c:pt idx="697">
                  <c:v>40.299999999999997</c:v>
                </c:pt>
                <c:pt idx="698">
                  <c:v>19.8</c:v>
                </c:pt>
                <c:pt idx="699">
                  <c:v>16.899999999999999</c:v>
                </c:pt>
                <c:pt idx="700">
                  <c:v>14.7</c:v>
                </c:pt>
                <c:pt idx="701">
                  <c:v>23.3</c:v>
                </c:pt>
                <c:pt idx="702">
                  <c:v>18.399999999999999</c:v>
                </c:pt>
                <c:pt idx="703">
                  <c:v>38.200000000000003</c:v>
                </c:pt>
                <c:pt idx="704">
                  <c:v>35.1</c:v>
                </c:pt>
                <c:pt idx="705">
                  <c:v>44.5</c:v>
                </c:pt>
                <c:pt idx="706">
                  <c:v>33.1</c:v>
                </c:pt>
                <c:pt idx="707">
                  <c:v>28.2</c:v>
                </c:pt>
                <c:pt idx="708">
                  <c:v>30.9</c:v>
                </c:pt>
                <c:pt idx="709">
                  <c:v>26.7</c:v>
                </c:pt>
                <c:pt idx="710">
                  <c:v>37</c:v>
                </c:pt>
                <c:pt idx="711">
                  <c:v>124</c:v>
                </c:pt>
                <c:pt idx="712">
                  <c:v>179</c:v>
                </c:pt>
                <c:pt idx="713">
                  <c:v>78.7</c:v>
                </c:pt>
                <c:pt idx="714">
                  <c:v>50.7</c:v>
                </c:pt>
                <c:pt idx="715">
                  <c:v>41.8</c:v>
                </c:pt>
                <c:pt idx="716">
                  <c:v>34.5</c:v>
                </c:pt>
                <c:pt idx="717">
                  <c:v>30.2</c:v>
                </c:pt>
                <c:pt idx="718">
                  <c:v>29.3</c:v>
                </c:pt>
                <c:pt idx="719">
                  <c:v>31.2</c:v>
                </c:pt>
                <c:pt idx="720">
                  <c:v>25.3</c:v>
                </c:pt>
                <c:pt idx="721">
                  <c:v>24.5</c:v>
                </c:pt>
                <c:pt idx="722">
                  <c:v>42</c:v>
                </c:pt>
                <c:pt idx="723">
                  <c:v>99.4</c:v>
                </c:pt>
                <c:pt idx="724">
                  <c:v>55.3</c:v>
                </c:pt>
                <c:pt idx="725">
                  <c:v>107</c:v>
                </c:pt>
                <c:pt idx="726">
                  <c:v>136</c:v>
                </c:pt>
                <c:pt idx="727">
                  <c:v>183</c:v>
                </c:pt>
                <c:pt idx="728">
                  <c:v>97.9</c:v>
                </c:pt>
                <c:pt idx="729">
                  <c:v>70.5</c:v>
                </c:pt>
                <c:pt idx="730">
                  <c:v>64</c:v>
                </c:pt>
                <c:pt idx="731">
                  <c:v>65.8</c:v>
                </c:pt>
                <c:pt idx="732">
                  <c:v>64.400000000000006</c:v>
                </c:pt>
                <c:pt idx="733">
                  <c:v>55.3</c:v>
                </c:pt>
                <c:pt idx="734">
                  <c:v>45.2</c:v>
                </c:pt>
                <c:pt idx="735">
                  <c:v>42.2</c:v>
                </c:pt>
                <c:pt idx="736">
                  <c:v>38.9</c:v>
                </c:pt>
                <c:pt idx="737">
                  <c:v>40.4</c:v>
                </c:pt>
                <c:pt idx="738">
                  <c:v>43.2</c:v>
                </c:pt>
                <c:pt idx="739">
                  <c:v>44.5</c:v>
                </c:pt>
                <c:pt idx="740">
                  <c:v>44.8</c:v>
                </c:pt>
                <c:pt idx="741">
                  <c:v>44.8</c:v>
                </c:pt>
                <c:pt idx="742">
                  <c:v>45.2</c:v>
                </c:pt>
                <c:pt idx="743">
                  <c:v>62.5</c:v>
                </c:pt>
                <c:pt idx="744">
                  <c:v>90.8</c:v>
                </c:pt>
                <c:pt idx="745">
                  <c:v>91.5</c:v>
                </c:pt>
                <c:pt idx="746">
                  <c:v>69</c:v>
                </c:pt>
                <c:pt idx="747">
                  <c:v>60.7</c:v>
                </c:pt>
                <c:pt idx="748">
                  <c:v>49.8</c:v>
                </c:pt>
                <c:pt idx="749">
                  <c:v>42.5</c:v>
                </c:pt>
                <c:pt idx="750">
                  <c:v>37.799999999999997</c:v>
                </c:pt>
                <c:pt idx="751">
                  <c:v>34.5</c:v>
                </c:pt>
                <c:pt idx="752">
                  <c:v>41.3</c:v>
                </c:pt>
                <c:pt idx="753">
                  <c:v>44.7</c:v>
                </c:pt>
                <c:pt idx="754">
                  <c:v>42.5</c:v>
                </c:pt>
                <c:pt idx="755">
                  <c:v>40.9</c:v>
                </c:pt>
                <c:pt idx="756">
                  <c:v>40.6</c:v>
                </c:pt>
                <c:pt idx="757">
                  <c:v>52.7</c:v>
                </c:pt>
                <c:pt idx="758">
                  <c:v>240</c:v>
                </c:pt>
                <c:pt idx="759">
                  <c:v>277</c:v>
                </c:pt>
                <c:pt idx="760">
                  <c:v>174</c:v>
                </c:pt>
                <c:pt idx="761">
                  <c:v>120</c:v>
                </c:pt>
                <c:pt idx="762">
                  <c:v>108</c:v>
                </c:pt>
                <c:pt idx="763">
                  <c:v>68</c:v>
                </c:pt>
                <c:pt idx="764">
                  <c:v>53.5</c:v>
                </c:pt>
                <c:pt idx="765">
                  <c:v>44.9</c:v>
                </c:pt>
                <c:pt idx="766">
                  <c:v>44.9</c:v>
                </c:pt>
                <c:pt idx="767">
                  <c:v>38.9</c:v>
                </c:pt>
                <c:pt idx="768">
                  <c:v>34</c:v>
                </c:pt>
                <c:pt idx="769">
                  <c:v>31.2</c:v>
                </c:pt>
                <c:pt idx="770">
                  <c:v>29.2</c:v>
                </c:pt>
                <c:pt idx="771">
                  <c:v>27.5</c:v>
                </c:pt>
                <c:pt idx="772">
                  <c:v>25.8</c:v>
                </c:pt>
                <c:pt idx="773">
                  <c:v>24.6</c:v>
                </c:pt>
                <c:pt idx="774">
                  <c:v>27</c:v>
                </c:pt>
                <c:pt idx="775">
                  <c:v>30.1</c:v>
                </c:pt>
                <c:pt idx="776">
                  <c:v>45.3</c:v>
                </c:pt>
                <c:pt idx="777">
                  <c:v>56</c:v>
                </c:pt>
                <c:pt idx="778">
                  <c:v>78.3</c:v>
                </c:pt>
                <c:pt idx="779">
                  <c:v>59.8</c:v>
                </c:pt>
                <c:pt idx="780">
                  <c:v>50</c:v>
                </c:pt>
                <c:pt idx="781">
                  <c:v>44.2</c:v>
                </c:pt>
                <c:pt idx="782">
                  <c:v>39.200000000000003</c:v>
                </c:pt>
                <c:pt idx="783">
                  <c:v>34.700000000000003</c:v>
                </c:pt>
                <c:pt idx="784">
                  <c:v>33.799999999999997</c:v>
                </c:pt>
                <c:pt idx="785">
                  <c:v>34.5</c:v>
                </c:pt>
                <c:pt idx="786">
                  <c:v>42.1</c:v>
                </c:pt>
                <c:pt idx="787">
                  <c:v>73.2</c:v>
                </c:pt>
                <c:pt idx="788">
                  <c:v>88.4</c:v>
                </c:pt>
                <c:pt idx="789">
                  <c:v>66.3</c:v>
                </c:pt>
                <c:pt idx="790">
                  <c:v>70.8</c:v>
                </c:pt>
                <c:pt idx="791">
                  <c:v>50.2</c:v>
                </c:pt>
                <c:pt idx="792">
                  <c:v>48.1</c:v>
                </c:pt>
                <c:pt idx="793">
                  <c:v>42.9</c:v>
                </c:pt>
                <c:pt idx="794">
                  <c:v>40.200000000000003</c:v>
                </c:pt>
                <c:pt idx="795">
                  <c:v>35.6</c:v>
                </c:pt>
                <c:pt idx="796">
                  <c:v>32.6</c:v>
                </c:pt>
                <c:pt idx="797">
                  <c:v>30.1</c:v>
                </c:pt>
                <c:pt idx="798">
                  <c:v>28.3</c:v>
                </c:pt>
                <c:pt idx="799">
                  <c:v>25.9</c:v>
                </c:pt>
                <c:pt idx="800">
                  <c:v>24.7</c:v>
                </c:pt>
                <c:pt idx="801">
                  <c:v>23.6</c:v>
                </c:pt>
                <c:pt idx="802">
                  <c:v>22.1</c:v>
                </c:pt>
                <c:pt idx="803">
                  <c:v>20.8</c:v>
                </c:pt>
                <c:pt idx="804">
                  <c:v>19.399999999999999</c:v>
                </c:pt>
                <c:pt idx="805">
                  <c:v>18.399999999999999</c:v>
                </c:pt>
                <c:pt idx="806">
                  <c:v>17.899999999999999</c:v>
                </c:pt>
                <c:pt idx="807">
                  <c:v>18.2</c:v>
                </c:pt>
                <c:pt idx="808">
                  <c:v>18.100000000000001</c:v>
                </c:pt>
                <c:pt idx="809">
                  <c:v>16.3</c:v>
                </c:pt>
                <c:pt idx="810">
                  <c:v>15.6</c:v>
                </c:pt>
                <c:pt idx="811">
                  <c:v>15.2</c:v>
                </c:pt>
                <c:pt idx="812">
                  <c:v>14.9</c:v>
                </c:pt>
                <c:pt idx="813">
                  <c:v>17.2</c:v>
                </c:pt>
                <c:pt idx="814">
                  <c:v>21.7</c:v>
                </c:pt>
                <c:pt idx="815">
                  <c:v>25.2</c:v>
                </c:pt>
                <c:pt idx="816">
                  <c:v>23.5</c:v>
                </c:pt>
                <c:pt idx="817">
                  <c:v>17.899999999999999</c:v>
                </c:pt>
                <c:pt idx="818">
                  <c:v>16.8</c:v>
                </c:pt>
                <c:pt idx="819">
                  <c:v>16.100000000000001</c:v>
                </c:pt>
                <c:pt idx="820">
                  <c:v>14.8</c:v>
                </c:pt>
                <c:pt idx="821">
                  <c:v>14</c:v>
                </c:pt>
                <c:pt idx="822">
                  <c:v>13.1</c:v>
                </c:pt>
                <c:pt idx="823">
                  <c:v>13.1</c:v>
                </c:pt>
                <c:pt idx="824">
                  <c:v>12.5</c:v>
                </c:pt>
                <c:pt idx="825">
                  <c:v>12.2</c:v>
                </c:pt>
                <c:pt idx="826">
                  <c:v>11.9</c:v>
                </c:pt>
                <c:pt idx="827">
                  <c:v>11.3</c:v>
                </c:pt>
                <c:pt idx="828">
                  <c:v>10.9</c:v>
                </c:pt>
                <c:pt idx="829">
                  <c:v>10.6</c:v>
                </c:pt>
                <c:pt idx="830">
                  <c:v>10.3</c:v>
                </c:pt>
                <c:pt idx="831">
                  <c:v>10.1</c:v>
                </c:pt>
                <c:pt idx="832">
                  <c:v>9.6199999999999992</c:v>
                </c:pt>
                <c:pt idx="833">
                  <c:v>9.43</c:v>
                </c:pt>
                <c:pt idx="834">
                  <c:v>19.2</c:v>
                </c:pt>
                <c:pt idx="835">
                  <c:v>22.6</c:v>
                </c:pt>
                <c:pt idx="836">
                  <c:v>17.3</c:v>
                </c:pt>
                <c:pt idx="837">
                  <c:v>14.7</c:v>
                </c:pt>
                <c:pt idx="838">
                  <c:v>13.3</c:v>
                </c:pt>
                <c:pt idx="839">
                  <c:v>16.100000000000001</c:v>
                </c:pt>
                <c:pt idx="840">
                  <c:v>18.600000000000001</c:v>
                </c:pt>
                <c:pt idx="841">
                  <c:v>19.600000000000001</c:v>
                </c:pt>
                <c:pt idx="842">
                  <c:v>16.100000000000001</c:v>
                </c:pt>
                <c:pt idx="843">
                  <c:v>15.7</c:v>
                </c:pt>
                <c:pt idx="844">
                  <c:v>14.7</c:v>
                </c:pt>
                <c:pt idx="845">
                  <c:v>13.1</c:v>
                </c:pt>
                <c:pt idx="846">
                  <c:v>12.5</c:v>
                </c:pt>
                <c:pt idx="847">
                  <c:v>11.6</c:v>
                </c:pt>
                <c:pt idx="848">
                  <c:v>10.7</c:v>
                </c:pt>
                <c:pt idx="849">
                  <c:v>10.4</c:v>
                </c:pt>
                <c:pt idx="850">
                  <c:v>9.64</c:v>
                </c:pt>
                <c:pt idx="851">
                  <c:v>8.94</c:v>
                </c:pt>
                <c:pt idx="852">
                  <c:v>8.3699999999999992</c:v>
                </c:pt>
                <c:pt idx="853">
                  <c:v>8.1999999999999993</c:v>
                </c:pt>
                <c:pt idx="854">
                  <c:v>7.95</c:v>
                </c:pt>
                <c:pt idx="855">
                  <c:v>7.8</c:v>
                </c:pt>
                <c:pt idx="856">
                  <c:v>7.47</c:v>
                </c:pt>
                <c:pt idx="857">
                  <c:v>9.3699999999999992</c:v>
                </c:pt>
                <c:pt idx="858">
                  <c:v>9.7200000000000006</c:v>
                </c:pt>
                <c:pt idx="859">
                  <c:v>8.58</c:v>
                </c:pt>
                <c:pt idx="860">
                  <c:v>7.75</c:v>
                </c:pt>
                <c:pt idx="861">
                  <c:v>7.6</c:v>
                </c:pt>
                <c:pt idx="862">
                  <c:v>7</c:v>
                </c:pt>
                <c:pt idx="863">
                  <c:v>6.47</c:v>
                </c:pt>
                <c:pt idx="864">
                  <c:v>6.22</c:v>
                </c:pt>
                <c:pt idx="865">
                  <c:v>6.5</c:v>
                </c:pt>
                <c:pt idx="866">
                  <c:v>6.32</c:v>
                </c:pt>
                <c:pt idx="867">
                  <c:v>6.25</c:v>
                </c:pt>
                <c:pt idx="868">
                  <c:v>6.46</c:v>
                </c:pt>
                <c:pt idx="869">
                  <c:v>5.69</c:v>
                </c:pt>
                <c:pt idx="870">
                  <c:v>6.96</c:v>
                </c:pt>
                <c:pt idx="871">
                  <c:v>5.46</c:v>
                </c:pt>
                <c:pt idx="872">
                  <c:v>5.38</c:v>
                </c:pt>
                <c:pt idx="873">
                  <c:v>5.63</c:v>
                </c:pt>
                <c:pt idx="874">
                  <c:v>5.41</c:v>
                </c:pt>
                <c:pt idx="875">
                  <c:v>4.99</c:v>
                </c:pt>
                <c:pt idx="876">
                  <c:v>5.48</c:v>
                </c:pt>
                <c:pt idx="877">
                  <c:v>10.199999999999999</c:v>
                </c:pt>
                <c:pt idx="878">
                  <c:v>10.7</c:v>
                </c:pt>
                <c:pt idx="879">
                  <c:v>6.82</c:v>
                </c:pt>
                <c:pt idx="880">
                  <c:v>6.1</c:v>
                </c:pt>
                <c:pt idx="881">
                  <c:v>5.31</c:v>
                </c:pt>
                <c:pt idx="882">
                  <c:v>5.0199999999999996</c:v>
                </c:pt>
                <c:pt idx="883">
                  <c:v>4.7699999999999996</c:v>
                </c:pt>
                <c:pt idx="884">
                  <c:v>4.6100000000000003</c:v>
                </c:pt>
                <c:pt idx="885">
                  <c:v>4.3</c:v>
                </c:pt>
                <c:pt idx="886">
                  <c:v>4.83</c:v>
                </c:pt>
                <c:pt idx="887">
                  <c:v>12.2</c:v>
                </c:pt>
                <c:pt idx="888">
                  <c:v>9.1199999999999992</c:v>
                </c:pt>
                <c:pt idx="889">
                  <c:v>12</c:v>
                </c:pt>
                <c:pt idx="890">
                  <c:v>8.8699999999999992</c:v>
                </c:pt>
                <c:pt idx="891">
                  <c:v>6.8</c:v>
                </c:pt>
                <c:pt idx="892">
                  <c:v>5.81</c:v>
                </c:pt>
                <c:pt idx="893">
                  <c:v>5.56</c:v>
                </c:pt>
                <c:pt idx="894">
                  <c:v>5.22</c:v>
                </c:pt>
                <c:pt idx="895">
                  <c:v>4.6900000000000004</c:v>
                </c:pt>
                <c:pt idx="896">
                  <c:v>4.49</c:v>
                </c:pt>
                <c:pt idx="897">
                  <c:v>4.13</c:v>
                </c:pt>
                <c:pt idx="898">
                  <c:v>3.82</c:v>
                </c:pt>
                <c:pt idx="899">
                  <c:v>3.7</c:v>
                </c:pt>
                <c:pt idx="900">
                  <c:v>3.61</c:v>
                </c:pt>
                <c:pt idx="901">
                  <c:v>3.75</c:v>
                </c:pt>
                <c:pt idx="902">
                  <c:v>4.01</c:v>
                </c:pt>
                <c:pt idx="903">
                  <c:v>2.86</c:v>
                </c:pt>
                <c:pt idx="904">
                  <c:v>2.68</c:v>
                </c:pt>
                <c:pt idx="905">
                  <c:v>2.71</c:v>
                </c:pt>
                <c:pt idx="906">
                  <c:v>2.58</c:v>
                </c:pt>
                <c:pt idx="907">
                  <c:v>2.2799999999999998</c:v>
                </c:pt>
                <c:pt idx="908">
                  <c:v>2.37</c:v>
                </c:pt>
                <c:pt idx="909">
                  <c:v>2.2400000000000002</c:v>
                </c:pt>
                <c:pt idx="910">
                  <c:v>2.4500000000000002</c:v>
                </c:pt>
                <c:pt idx="911">
                  <c:v>1.87</c:v>
                </c:pt>
                <c:pt idx="912">
                  <c:v>1.77</c:v>
                </c:pt>
                <c:pt idx="913">
                  <c:v>1.82</c:v>
                </c:pt>
                <c:pt idx="914">
                  <c:v>1.97</c:v>
                </c:pt>
                <c:pt idx="915">
                  <c:v>1.83</c:v>
                </c:pt>
                <c:pt idx="916">
                  <c:v>1.8</c:v>
                </c:pt>
                <c:pt idx="917">
                  <c:v>1.64</c:v>
                </c:pt>
                <c:pt idx="918">
                  <c:v>1.58</c:v>
                </c:pt>
                <c:pt idx="919">
                  <c:v>1.77</c:v>
                </c:pt>
                <c:pt idx="920">
                  <c:v>1.77</c:v>
                </c:pt>
                <c:pt idx="921">
                  <c:v>1.79</c:v>
                </c:pt>
                <c:pt idx="922">
                  <c:v>1.76</c:v>
                </c:pt>
                <c:pt idx="923">
                  <c:v>1.91</c:v>
                </c:pt>
                <c:pt idx="924">
                  <c:v>1.66</c:v>
                </c:pt>
                <c:pt idx="925">
                  <c:v>1.51</c:v>
                </c:pt>
                <c:pt idx="926">
                  <c:v>1.33</c:v>
                </c:pt>
                <c:pt idx="927">
                  <c:v>1.39</c:v>
                </c:pt>
                <c:pt idx="928">
                  <c:v>1.4</c:v>
                </c:pt>
                <c:pt idx="929">
                  <c:v>1.5</c:v>
                </c:pt>
                <c:pt idx="930">
                  <c:v>1.67</c:v>
                </c:pt>
                <c:pt idx="931">
                  <c:v>1.23</c:v>
                </c:pt>
                <c:pt idx="932">
                  <c:v>0.86</c:v>
                </c:pt>
                <c:pt idx="933">
                  <c:v>0.93</c:v>
                </c:pt>
                <c:pt idx="934">
                  <c:v>0.73</c:v>
                </c:pt>
                <c:pt idx="935">
                  <c:v>0.8</c:v>
                </c:pt>
                <c:pt idx="936">
                  <c:v>0.97</c:v>
                </c:pt>
                <c:pt idx="937">
                  <c:v>0.9</c:v>
                </c:pt>
                <c:pt idx="938">
                  <c:v>0.95</c:v>
                </c:pt>
                <c:pt idx="939">
                  <c:v>0.74</c:v>
                </c:pt>
                <c:pt idx="940">
                  <c:v>0.9</c:v>
                </c:pt>
                <c:pt idx="941">
                  <c:v>0.63</c:v>
                </c:pt>
                <c:pt idx="942">
                  <c:v>0.78</c:v>
                </c:pt>
                <c:pt idx="943">
                  <c:v>1.2</c:v>
                </c:pt>
                <c:pt idx="944">
                  <c:v>1.1599999999999999</c:v>
                </c:pt>
                <c:pt idx="945">
                  <c:v>1.26</c:v>
                </c:pt>
                <c:pt idx="946">
                  <c:v>1.27</c:v>
                </c:pt>
                <c:pt idx="947">
                  <c:v>1.73</c:v>
                </c:pt>
                <c:pt idx="948">
                  <c:v>3.14</c:v>
                </c:pt>
                <c:pt idx="949">
                  <c:v>2.2599999999999998</c:v>
                </c:pt>
                <c:pt idx="950">
                  <c:v>1.51</c:v>
                </c:pt>
                <c:pt idx="951">
                  <c:v>1.44</c:v>
                </c:pt>
                <c:pt idx="952">
                  <c:v>1.1299999999999999</c:v>
                </c:pt>
                <c:pt idx="953">
                  <c:v>0.88</c:v>
                </c:pt>
                <c:pt idx="954">
                  <c:v>0.82</c:v>
                </c:pt>
                <c:pt idx="955">
                  <c:v>0.75</c:v>
                </c:pt>
                <c:pt idx="956">
                  <c:v>0.8</c:v>
                </c:pt>
                <c:pt idx="957">
                  <c:v>0.86</c:v>
                </c:pt>
                <c:pt idx="958">
                  <c:v>0.96</c:v>
                </c:pt>
                <c:pt idx="959">
                  <c:v>0.93</c:v>
                </c:pt>
                <c:pt idx="960">
                  <c:v>0.99</c:v>
                </c:pt>
                <c:pt idx="961">
                  <c:v>0.97</c:v>
                </c:pt>
                <c:pt idx="962">
                  <c:v>1.17</c:v>
                </c:pt>
                <c:pt idx="963">
                  <c:v>0.64</c:v>
                </c:pt>
                <c:pt idx="964">
                  <c:v>7.18</c:v>
                </c:pt>
                <c:pt idx="965">
                  <c:v>4.45</c:v>
                </c:pt>
                <c:pt idx="966">
                  <c:v>5.69</c:v>
                </c:pt>
                <c:pt idx="967">
                  <c:v>11.7</c:v>
                </c:pt>
                <c:pt idx="968">
                  <c:v>5.38</c:v>
                </c:pt>
                <c:pt idx="969">
                  <c:v>3.48</c:v>
                </c:pt>
                <c:pt idx="970">
                  <c:v>2.21</c:v>
                </c:pt>
                <c:pt idx="971">
                  <c:v>2.0299999999999998</c:v>
                </c:pt>
                <c:pt idx="972">
                  <c:v>1.52</c:v>
                </c:pt>
                <c:pt idx="973">
                  <c:v>1.54</c:v>
                </c:pt>
                <c:pt idx="974">
                  <c:v>1.74</c:v>
                </c:pt>
                <c:pt idx="975">
                  <c:v>1.7</c:v>
                </c:pt>
                <c:pt idx="976">
                  <c:v>1.62</c:v>
                </c:pt>
                <c:pt idx="977">
                  <c:v>1.65</c:v>
                </c:pt>
                <c:pt idx="978">
                  <c:v>1.57</c:v>
                </c:pt>
                <c:pt idx="979">
                  <c:v>1.55</c:v>
                </c:pt>
                <c:pt idx="980">
                  <c:v>1.93</c:v>
                </c:pt>
                <c:pt idx="981">
                  <c:v>1.64</c:v>
                </c:pt>
                <c:pt idx="982">
                  <c:v>1.58</c:v>
                </c:pt>
                <c:pt idx="983">
                  <c:v>1.62</c:v>
                </c:pt>
                <c:pt idx="984">
                  <c:v>2.2599999999999998</c:v>
                </c:pt>
                <c:pt idx="985">
                  <c:v>1.88</c:v>
                </c:pt>
                <c:pt idx="986">
                  <c:v>2.81</c:v>
                </c:pt>
                <c:pt idx="987">
                  <c:v>2.14</c:v>
                </c:pt>
                <c:pt idx="988">
                  <c:v>2.34</c:v>
                </c:pt>
                <c:pt idx="989">
                  <c:v>2.1800000000000002</c:v>
                </c:pt>
                <c:pt idx="990">
                  <c:v>10.8</c:v>
                </c:pt>
                <c:pt idx="991">
                  <c:v>9.48</c:v>
                </c:pt>
                <c:pt idx="992">
                  <c:v>4.82</c:v>
                </c:pt>
                <c:pt idx="993">
                  <c:v>2.96</c:v>
                </c:pt>
                <c:pt idx="994">
                  <c:v>2.3199999999999998</c:v>
                </c:pt>
                <c:pt idx="995">
                  <c:v>2.0299999999999998</c:v>
                </c:pt>
                <c:pt idx="996">
                  <c:v>2.2999999999999998</c:v>
                </c:pt>
                <c:pt idx="997">
                  <c:v>1.71</c:v>
                </c:pt>
                <c:pt idx="998">
                  <c:v>1.82</c:v>
                </c:pt>
                <c:pt idx="999">
                  <c:v>1.87</c:v>
                </c:pt>
                <c:pt idx="1000">
                  <c:v>1.85</c:v>
                </c:pt>
                <c:pt idx="1001">
                  <c:v>1.96</c:v>
                </c:pt>
                <c:pt idx="1002">
                  <c:v>2.12</c:v>
                </c:pt>
                <c:pt idx="1003">
                  <c:v>1.92</c:v>
                </c:pt>
                <c:pt idx="1004">
                  <c:v>1.64</c:v>
                </c:pt>
                <c:pt idx="1005">
                  <c:v>1.66</c:v>
                </c:pt>
                <c:pt idx="1006">
                  <c:v>1.6</c:v>
                </c:pt>
                <c:pt idx="1007">
                  <c:v>1.67</c:v>
                </c:pt>
                <c:pt idx="1008">
                  <c:v>1.77</c:v>
                </c:pt>
                <c:pt idx="1009">
                  <c:v>7.12</c:v>
                </c:pt>
                <c:pt idx="1010">
                  <c:v>3.41</c:v>
                </c:pt>
                <c:pt idx="1011">
                  <c:v>8.15</c:v>
                </c:pt>
                <c:pt idx="1012">
                  <c:v>9.43</c:v>
                </c:pt>
                <c:pt idx="1013">
                  <c:v>4.9800000000000004</c:v>
                </c:pt>
                <c:pt idx="1014">
                  <c:v>3.55</c:v>
                </c:pt>
                <c:pt idx="1015">
                  <c:v>2.72</c:v>
                </c:pt>
                <c:pt idx="1016">
                  <c:v>2.39</c:v>
                </c:pt>
                <c:pt idx="1017">
                  <c:v>2.4500000000000002</c:v>
                </c:pt>
                <c:pt idx="1018">
                  <c:v>2.72</c:v>
                </c:pt>
                <c:pt idx="1019">
                  <c:v>2.66</c:v>
                </c:pt>
                <c:pt idx="1020">
                  <c:v>6.65</c:v>
                </c:pt>
                <c:pt idx="1021">
                  <c:v>11</c:v>
                </c:pt>
                <c:pt idx="1022">
                  <c:v>11.7</c:v>
                </c:pt>
                <c:pt idx="1023">
                  <c:v>7.88</c:v>
                </c:pt>
                <c:pt idx="1024">
                  <c:v>4.8099999999999996</c:v>
                </c:pt>
                <c:pt idx="1025">
                  <c:v>4.22</c:v>
                </c:pt>
                <c:pt idx="1026">
                  <c:v>3.85</c:v>
                </c:pt>
                <c:pt idx="1027">
                  <c:v>3.43</c:v>
                </c:pt>
                <c:pt idx="1028">
                  <c:v>5.82</c:v>
                </c:pt>
                <c:pt idx="1029">
                  <c:v>10.3</c:v>
                </c:pt>
                <c:pt idx="1030">
                  <c:v>7.91</c:v>
                </c:pt>
                <c:pt idx="1031">
                  <c:v>5.24</c:v>
                </c:pt>
                <c:pt idx="1032">
                  <c:v>4.47</c:v>
                </c:pt>
                <c:pt idx="1033">
                  <c:v>9.11</c:v>
                </c:pt>
                <c:pt idx="1034">
                  <c:v>6.67</c:v>
                </c:pt>
                <c:pt idx="1035">
                  <c:v>6.06</c:v>
                </c:pt>
                <c:pt idx="1036">
                  <c:v>18.7</c:v>
                </c:pt>
                <c:pt idx="1037">
                  <c:v>15</c:v>
                </c:pt>
                <c:pt idx="1038">
                  <c:v>7.94</c:v>
                </c:pt>
                <c:pt idx="1039">
                  <c:v>6.11</c:v>
                </c:pt>
                <c:pt idx="1040">
                  <c:v>5.38</c:v>
                </c:pt>
                <c:pt idx="1041">
                  <c:v>4.45</c:v>
                </c:pt>
                <c:pt idx="1042">
                  <c:v>4.21</c:v>
                </c:pt>
                <c:pt idx="1043">
                  <c:v>4.03</c:v>
                </c:pt>
                <c:pt idx="1044">
                  <c:v>4.75</c:v>
                </c:pt>
                <c:pt idx="1045">
                  <c:v>4.9000000000000004</c:v>
                </c:pt>
                <c:pt idx="1046">
                  <c:v>4.63</c:v>
                </c:pt>
                <c:pt idx="1047">
                  <c:v>4.74</c:v>
                </c:pt>
                <c:pt idx="1048">
                  <c:v>4.55</c:v>
                </c:pt>
                <c:pt idx="1049">
                  <c:v>7.23</c:v>
                </c:pt>
                <c:pt idx="1050">
                  <c:v>7.89</c:v>
                </c:pt>
                <c:pt idx="1051">
                  <c:v>5.87</c:v>
                </c:pt>
                <c:pt idx="1052">
                  <c:v>9.42</c:v>
                </c:pt>
                <c:pt idx="1053">
                  <c:v>6.94</c:v>
                </c:pt>
                <c:pt idx="1054">
                  <c:v>6.46</c:v>
                </c:pt>
                <c:pt idx="1055">
                  <c:v>5.16</c:v>
                </c:pt>
                <c:pt idx="1056">
                  <c:v>4.71</c:v>
                </c:pt>
                <c:pt idx="1057">
                  <c:v>5</c:v>
                </c:pt>
                <c:pt idx="1058">
                  <c:v>5.35</c:v>
                </c:pt>
                <c:pt idx="1059">
                  <c:v>9.1199999999999992</c:v>
                </c:pt>
                <c:pt idx="1060">
                  <c:v>6.5</c:v>
                </c:pt>
                <c:pt idx="1061">
                  <c:v>6.95</c:v>
                </c:pt>
                <c:pt idx="1062">
                  <c:v>5.49</c:v>
                </c:pt>
                <c:pt idx="1063">
                  <c:v>5.09</c:v>
                </c:pt>
                <c:pt idx="1064">
                  <c:v>8.2200000000000006</c:v>
                </c:pt>
                <c:pt idx="1065">
                  <c:v>7.82</c:v>
                </c:pt>
                <c:pt idx="1066">
                  <c:v>6</c:v>
                </c:pt>
                <c:pt idx="1067">
                  <c:v>5.53</c:v>
                </c:pt>
                <c:pt idx="1068">
                  <c:v>6</c:v>
                </c:pt>
                <c:pt idx="1069">
                  <c:v>9.9600000000000009</c:v>
                </c:pt>
                <c:pt idx="1070">
                  <c:v>13.5</c:v>
                </c:pt>
                <c:pt idx="1071">
                  <c:v>17.899999999999999</c:v>
                </c:pt>
                <c:pt idx="1072">
                  <c:v>36.4</c:v>
                </c:pt>
                <c:pt idx="1073">
                  <c:v>22.2</c:v>
                </c:pt>
                <c:pt idx="1074">
                  <c:v>24.7</c:v>
                </c:pt>
                <c:pt idx="1075">
                  <c:v>29.6</c:v>
                </c:pt>
                <c:pt idx="1076">
                  <c:v>24.4</c:v>
                </c:pt>
                <c:pt idx="1077">
                  <c:v>23.7</c:v>
                </c:pt>
                <c:pt idx="1078">
                  <c:v>33.6</c:v>
                </c:pt>
                <c:pt idx="1079">
                  <c:v>25.3</c:v>
                </c:pt>
                <c:pt idx="1080">
                  <c:v>21.9</c:v>
                </c:pt>
                <c:pt idx="1081">
                  <c:v>19.100000000000001</c:v>
                </c:pt>
                <c:pt idx="1082">
                  <c:v>16.7</c:v>
                </c:pt>
                <c:pt idx="1083">
                  <c:v>14.7</c:v>
                </c:pt>
                <c:pt idx="1084">
                  <c:v>13.1</c:v>
                </c:pt>
                <c:pt idx="1085">
                  <c:v>11.8</c:v>
                </c:pt>
                <c:pt idx="1086">
                  <c:v>11.7</c:v>
                </c:pt>
                <c:pt idx="1087">
                  <c:v>10</c:v>
                </c:pt>
                <c:pt idx="1088">
                  <c:v>9.2100000000000009</c:v>
                </c:pt>
                <c:pt idx="1089">
                  <c:v>10.4</c:v>
                </c:pt>
                <c:pt idx="1090">
                  <c:v>23.8</c:v>
                </c:pt>
                <c:pt idx="1091">
                  <c:v>14.7</c:v>
                </c:pt>
                <c:pt idx="1092">
                  <c:v>13.3</c:v>
                </c:pt>
                <c:pt idx="1093">
                  <c:v>13.8</c:v>
                </c:pt>
                <c:pt idx="1094">
                  <c:v>13.1</c:v>
                </c:pt>
                <c:pt idx="1095">
                  <c:v>16.899999999999999</c:v>
                </c:pt>
                <c:pt idx="1096">
                  <c:v>18.100000000000001</c:v>
                </c:pt>
                <c:pt idx="1097">
                  <c:v>13.5</c:v>
                </c:pt>
                <c:pt idx="1098">
                  <c:v>11.9</c:v>
                </c:pt>
                <c:pt idx="1099">
                  <c:v>11.5</c:v>
                </c:pt>
                <c:pt idx="1100">
                  <c:v>10.3</c:v>
                </c:pt>
                <c:pt idx="1101">
                  <c:v>10.1</c:v>
                </c:pt>
                <c:pt idx="1102">
                  <c:v>19.3</c:v>
                </c:pt>
                <c:pt idx="1103">
                  <c:v>20.399999999999999</c:v>
                </c:pt>
                <c:pt idx="1104">
                  <c:v>15.5</c:v>
                </c:pt>
                <c:pt idx="1105">
                  <c:v>15.1</c:v>
                </c:pt>
                <c:pt idx="1106">
                  <c:v>13.4</c:v>
                </c:pt>
                <c:pt idx="1107">
                  <c:v>12.3</c:v>
                </c:pt>
                <c:pt idx="1108">
                  <c:v>11.2</c:v>
                </c:pt>
                <c:pt idx="1109">
                  <c:v>10.1</c:v>
                </c:pt>
                <c:pt idx="1110">
                  <c:v>10.7</c:v>
                </c:pt>
                <c:pt idx="1111">
                  <c:v>11.2</c:v>
                </c:pt>
                <c:pt idx="1112">
                  <c:v>16.3</c:v>
                </c:pt>
                <c:pt idx="1113">
                  <c:v>37.4</c:v>
                </c:pt>
                <c:pt idx="1114">
                  <c:v>29.4</c:v>
                </c:pt>
                <c:pt idx="1115">
                  <c:v>27.4</c:v>
                </c:pt>
                <c:pt idx="1116">
                  <c:v>24.2</c:v>
                </c:pt>
                <c:pt idx="1117">
                  <c:v>20.7</c:v>
                </c:pt>
                <c:pt idx="1118">
                  <c:v>17.899999999999999</c:v>
                </c:pt>
                <c:pt idx="1119">
                  <c:v>15.5</c:v>
                </c:pt>
                <c:pt idx="1120">
                  <c:v>14</c:v>
                </c:pt>
                <c:pt idx="1121">
                  <c:v>12.9</c:v>
                </c:pt>
                <c:pt idx="1122">
                  <c:v>11.9</c:v>
                </c:pt>
                <c:pt idx="1123">
                  <c:v>14</c:v>
                </c:pt>
                <c:pt idx="1124">
                  <c:v>25.6</c:v>
                </c:pt>
                <c:pt idx="1125">
                  <c:v>18.399999999999999</c:v>
                </c:pt>
                <c:pt idx="1126">
                  <c:v>16.7</c:v>
                </c:pt>
                <c:pt idx="1127">
                  <c:v>15.6</c:v>
                </c:pt>
                <c:pt idx="1128">
                  <c:v>14.6</c:v>
                </c:pt>
                <c:pt idx="1129">
                  <c:v>13.7</c:v>
                </c:pt>
                <c:pt idx="1130">
                  <c:v>13.6</c:v>
                </c:pt>
                <c:pt idx="1131">
                  <c:v>12.5</c:v>
                </c:pt>
                <c:pt idx="1132">
                  <c:v>18.600000000000001</c:v>
                </c:pt>
                <c:pt idx="1133">
                  <c:v>17</c:v>
                </c:pt>
                <c:pt idx="1134">
                  <c:v>13.8</c:v>
                </c:pt>
                <c:pt idx="1135">
                  <c:v>12.9</c:v>
                </c:pt>
                <c:pt idx="1136">
                  <c:v>12.5</c:v>
                </c:pt>
                <c:pt idx="1137">
                  <c:v>12.3</c:v>
                </c:pt>
                <c:pt idx="1138">
                  <c:v>12.6</c:v>
                </c:pt>
                <c:pt idx="1139">
                  <c:v>11.7</c:v>
                </c:pt>
                <c:pt idx="1140">
                  <c:v>10.199999999999999</c:v>
                </c:pt>
                <c:pt idx="1141">
                  <c:v>9.27</c:v>
                </c:pt>
                <c:pt idx="1142">
                  <c:v>8.56</c:v>
                </c:pt>
                <c:pt idx="1143">
                  <c:v>8.18</c:v>
                </c:pt>
                <c:pt idx="1144">
                  <c:v>8.1999999999999993</c:v>
                </c:pt>
                <c:pt idx="1145">
                  <c:v>8.1999999999999993</c:v>
                </c:pt>
                <c:pt idx="1146">
                  <c:v>8.26</c:v>
                </c:pt>
                <c:pt idx="1147">
                  <c:v>7.64</c:v>
                </c:pt>
                <c:pt idx="1148">
                  <c:v>7.04</c:v>
                </c:pt>
                <c:pt idx="1149">
                  <c:v>7.09</c:v>
                </c:pt>
                <c:pt idx="1150">
                  <c:v>6.26</c:v>
                </c:pt>
                <c:pt idx="1151">
                  <c:v>6.28</c:v>
                </c:pt>
                <c:pt idx="1152">
                  <c:v>6.19</c:v>
                </c:pt>
                <c:pt idx="1153">
                  <c:v>6.23</c:v>
                </c:pt>
                <c:pt idx="1154">
                  <c:v>6.97</c:v>
                </c:pt>
                <c:pt idx="1155">
                  <c:v>8.75</c:v>
                </c:pt>
                <c:pt idx="1156">
                  <c:v>6.87</c:v>
                </c:pt>
                <c:pt idx="1157">
                  <c:v>7.2</c:v>
                </c:pt>
                <c:pt idx="1158">
                  <c:v>5.92</c:v>
                </c:pt>
                <c:pt idx="1159">
                  <c:v>5.66</c:v>
                </c:pt>
                <c:pt idx="1160">
                  <c:v>5.69</c:v>
                </c:pt>
                <c:pt idx="1161">
                  <c:v>5.48</c:v>
                </c:pt>
                <c:pt idx="1162">
                  <c:v>5.29</c:v>
                </c:pt>
                <c:pt idx="1163">
                  <c:v>5.27</c:v>
                </c:pt>
                <c:pt idx="1164">
                  <c:v>5.12</c:v>
                </c:pt>
                <c:pt idx="1165">
                  <c:v>5.15</c:v>
                </c:pt>
                <c:pt idx="1166">
                  <c:v>4.91</c:v>
                </c:pt>
                <c:pt idx="1167">
                  <c:v>4.71</c:v>
                </c:pt>
                <c:pt idx="1168">
                  <c:v>4.67</c:v>
                </c:pt>
                <c:pt idx="1169">
                  <c:v>4.33</c:v>
                </c:pt>
                <c:pt idx="1170">
                  <c:v>4.58</c:v>
                </c:pt>
                <c:pt idx="1171">
                  <c:v>4.88</c:v>
                </c:pt>
                <c:pt idx="1172">
                  <c:v>4.57</c:v>
                </c:pt>
                <c:pt idx="1173">
                  <c:v>10.8</c:v>
                </c:pt>
                <c:pt idx="1174">
                  <c:v>10.9</c:v>
                </c:pt>
                <c:pt idx="1175">
                  <c:v>8.08</c:v>
                </c:pt>
                <c:pt idx="1176">
                  <c:v>6.59</c:v>
                </c:pt>
                <c:pt idx="1177">
                  <c:v>7.86</c:v>
                </c:pt>
                <c:pt idx="1178">
                  <c:v>8.4700000000000006</c:v>
                </c:pt>
                <c:pt idx="1179">
                  <c:v>7.95</c:v>
                </c:pt>
                <c:pt idx="1180">
                  <c:v>23.4</c:v>
                </c:pt>
                <c:pt idx="1182">
                  <c:v>207</c:v>
                </c:pt>
                <c:pt idx="1183">
                  <c:v>227</c:v>
                </c:pt>
                <c:pt idx="1184">
                  <c:v>92.6</c:v>
                </c:pt>
                <c:pt idx="1185">
                  <c:v>61.5</c:v>
                </c:pt>
                <c:pt idx="1186">
                  <c:v>52.8</c:v>
                </c:pt>
                <c:pt idx="1187">
                  <c:v>42.3</c:v>
                </c:pt>
                <c:pt idx="1188">
                  <c:v>38.5</c:v>
                </c:pt>
                <c:pt idx="1189">
                  <c:v>32.6</c:v>
                </c:pt>
                <c:pt idx="1190">
                  <c:v>26.5</c:v>
                </c:pt>
                <c:pt idx="1191">
                  <c:v>23.4</c:v>
                </c:pt>
                <c:pt idx="1192">
                  <c:v>26.5</c:v>
                </c:pt>
                <c:pt idx="1193">
                  <c:v>24.7</c:v>
                </c:pt>
                <c:pt idx="1194">
                  <c:v>20.5</c:v>
                </c:pt>
                <c:pt idx="1195">
                  <c:v>19.3</c:v>
                </c:pt>
                <c:pt idx="1196">
                  <c:v>33.299999999999997</c:v>
                </c:pt>
                <c:pt idx="1197">
                  <c:v>26.6</c:v>
                </c:pt>
                <c:pt idx="1198">
                  <c:v>24.6</c:v>
                </c:pt>
                <c:pt idx="1199">
                  <c:v>22.5</c:v>
                </c:pt>
                <c:pt idx="1200">
                  <c:v>21.7</c:v>
                </c:pt>
                <c:pt idx="1201">
                  <c:v>35.299999999999997</c:v>
                </c:pt>
                <c:pt idx="1202">
                  <c:v>28.4</c:v>
                </c:pt>
                <c:pt idx="1203">
                  <c:v>29.1</c:v>
                </c:pt>
                <c:pt idx="1204">
                  <c:v>25.7</c:v>
                </c:pt>
                <c:pt idx="1205">
                  <c:v>24</c:v>
                </c:pt>
                <c:pt idx="1206">
                  <c:v>22</c:v>
                </c:pt>
                <c:pt idx="1207">
                  <c:v>19.8</c:v>
                </c:pt>
                <c:pt idx="1208">
                  <c:v>20.3</c:v>
                </c:pt>
                <c:pt idx="1209">
                  <c:v>19.3</c:v>
                </c:pt>
                <c:pt idx="1210">
                  <c:v>19</c:v>
                </c:pt>
                <c:pt idx="1211">
                  <c:v>16.100000000000001</c:v>
                </c:pt>
                <c:pt idx="1212">
                  <c:v>14</c:v>
                </c:pt>
                <c:pt idx="1213">
                  <c:v>12.4</c:v>
                </c:pt>
                <c:pt idx="1214">
                  <c:v>11.4</c:v>
                </c:pt>
                <c:pt idx="1215">
                  <c:v>10.6</c:v>
                </c:pt>
                <c:pt idx="1216">
                  <c:v>10.199999999999999</c:v>
                </c:pt>
                <c:pt idx="1217">
                  <c:v>12</c:v>
                </c:pt>
                <c:pt idx="1218">
                  <c:v>9.7799999999999994</c:v>
                </c:pt>
                <c:pt idx="1219">
                  <c:v>12.8</c:v>
                </c:pt>
                <c:pt idx="1220">
                  <c:v>11</c:v>
                </c:pt>
                <c:pt idx="1221">
                  <c:v>12.6</c:v>
                </c:pt>
                <c:pt idx="1222">
                  <c:v>11.7</c:v>
                </c:pt>
                <c:pt idx="1223">
                  <c:v>13.1</c:v>
                </c:pt>
                <c:pt idx="1224">
                  <c:v>25.5</c:v>
                </c:pt>
                <c:pt idx="1225">
                  <c:v>40.299999999999997</c:v>
                </c:pt>
                <c:pt idx="1226">
                  <c:v>30.1</c:v>
                </c:pt>
                <c:pt idx="1227">
                  <c:v>26.2</c:v>
                </c:pt>
                <c:pt idx="1228">
                  <c:v>23</c:v>
                </c:pt>
                <c:pt idx="1229">
                  <c:v>23.5</c:v>
                </c:pt>
                <c:pt idx="1230">
                  <c:v>22.4</c:v>
                </c:pt>
                <c:pt idx="1231">
                  <c:v>27.9</c:v>
                </c:pt>
                <c:pt idx="1232">
                  <c:v>23.9</c:v>
                </c:pt>
                <c:pt idx="1233">
                  <c:v>42.1</c:v>
                </c:pt>
                <c:pt idx="1234">
                  <c:v>42.3</c:v>
                </c:pt>
                <c:pt idx="1235">
                  <c:v>40.1</c:v>
                </c:pt>
                <c:pt idx="1236">
                  <c:v>36.799999999999997</c:v>
                </c:pt>
                <c:pt idx="1237">
                  <c:v>37.1</c:v>
                </c:pt>
                <c:pt idx="1238">
                  <c:v>29.9</c:v>
                </c:pt>
                <c:pt idx="1239">
                  <c:v>26.5</c:v>
                </c:pt>
                <c:pt idx="1240">
                  <c:v>23.5</c:v>
                </c:pt>
                <c:pt idx="1241">
                  <c:v>20.8</c:v>
                </c:pt>
                <c:pt idx="1242">
                  <c:v>18.5</c:v>
                </c:pt>
                <c:pt idx="1243">
                  <c:v>16.5</c:v>
                </c:pt>
                <c:pt idx="1244">
                  <c:v>14.7</c:v>
                </c:pt>
                <c:pt idx="1245">
                  <c:v>13.5</c:v>
                </c:pt>
                <c:pt idx="1246">
                  <c:v>11.7</c:v>
                </c:pt>
                <c:pt idx="1247">
                  <c:v>17.399999999999999</c:v>
                </c:pt>
                <c:pt idx="1248">
                  <c:v>13.8</c:v>
                </c:pt>
                <c:pt idx="1249">
                  <c:v>11</c:v>
                </c:pt>
                <c:pt idx="1250">
                  <c:v>9.59</c:v>
                </c:pt>
                <c:pt idx="1251">
                  <c:v>10.7</c:v>
                </c:pt>
                <c:pt idx="1252">
                  <c:v>12</c:v>
                </c:pt>
                <c:pt idx="1253">
                  <c:v>11.2</c:v>
                </c:pt>
                <c:pt idx="1254">
                  <c:v>10</c:v>
                </c:pt>
                <c:pt idx="1255">
                  <c:v>8.3800000000000008</c:v>
                </c:pt>
                <c:pt idx="1256">
                  <c:v>7.5</c:v>
                </c:pt>
                <c:pt idx="1257">
                  <c:v>8.0399999999999991</c:v>
                </c:pt>
                <c:pt idx="1258">
                  <c:v>7.25</c:v>
                </c:pt>
                <c:pt idx="1259">
                  <c:v>6.32</c:v>
                </c:pt>
                <c:pt idx="1260">
                  <c:v>5.42</c:v>
                </c:pt>
                <c:pt idx="1261">
                  <c:v>5.12</c:v>
                </c:pt>
                <c:pt idx="1262">
                  <c:v>5.31</c:v>
                </c:pt>
                <c:pt idx="1263">
                  <c:v>9.15</c:v>
                </c:pt>
                <c:pt idx="1264">
                  <c:v>6.94</c:v>
                </c:pt>
                <c:pt idx="1265">
                  <c:v>5.42</c:v>
                </c:pt>
                <c:pt idx="1266">
                  <c:v>5.6</c:v>
                </c:pt>
                <c:pt idx="1267">
                  <c:v>5.18</c:v>
                </c:pt>
                <c:pt idx="1268">
                  <c:v>5.43</c:v>
                </c:pt>
                <c:pt idx="1269">
                  <c:v>5.66</c:v>
                </c:pt>
                <c:pt idx="1270">
                  <c:v>4.6100000000000003</c:v>
                </c:pt>
                <c:pt idx="1271">
                  <c:v>4.18</c:v>
                </c:pt>
                <c:pt idx="1272">
                  <c:v>4.38</c:v>
                </c:pt>
                <c:pt idx="1273">
                  <c:v>8.3699999999999992</c:v>
                </c:pt>
                <c:pt idx="1274">
                  <c:v>6.66</c:v>
                </c:pt>
                <c:pt idx="1275">
                  <c:v>5.42</c:v>
                </c:pt>
                <c:pt idx="1276">
                  <c:v>4.63</c:v>
                </c:pt>
                <c:pt idx="1277">
                  <c:v>4.01</c:v>
                </c:pt>
                <c:pt idx="1278">
                  <c:v>3.74</c:v>
                </c:pt>
                <c:pt idx="1279">
                  <c:v>3.44</c:v>
                </c:pt>
                <c:pt idx="1280">
                  <c:v>3.35</c:v>
                </c:pt>
                <c:pt idx="1281">
                  <c:v>3.37</c:v>
                </c:pt>
                <c:pt idx="1282">
                  <c:v>3.57</c:v>
                </c:pt>
                <c:pt idx="1283">
                  <c:v>3.08</c:v>
                </c:pt>
                <c:pt idx="1284">
                  <c:v>4.47</c:v>
                </c:pt>
                <c:pt idx="1285">
                  <c:v>5.84</c:v>
                </c:pt>
                <c:pt idx="1286">
                  <c:v>4.18</c:v>
                </c:pt>
                <c:pt idx="1287">
                  <c:v>3.68</c:v>
                </c:pt>
                <c:pt idx="1288">
                  <c:v>3.17</c:v>
                </c:pt>
                <c:pt idx="1289">
                  <c:v>2.86</c:v>
                </c:pt>
                <c:pt idx="1290">
                  <c:v>2.5499999999999998</c:v>
                </c:pt>
                <c:pt idx="1291">
                  <c:v>2.4</c:v>
                </c:pt>
                <c:pt idx="1292">
                  <c:v>2.17</c:v>
                </c:pt>
                <c:pt idx="1293">
                  <c:v>2.13</c:v>
                </c:pt>
                <c:pt idx="1294">
                  <c:v>1.82</c:v>
                </c:pt>
                <c:pt idx="1295">
                  <c:v>1.43</c:v>
                </c:pt>
                <c:pt idx="1296">
                  <c:v>0.98</c:v>
                </c:pt>
                <c:pt idx="1297">
                  <c:v>0.88</c:v>
                </c:pt>
                <c:pt idx="1298">
                  <c:v>1.47</c:v>
                </c:pt>
                <c:pt idx="1299">
                  <c:v>1.01</c:v>
                </c:pt>
                <c:pt idx="1300">
                  <c:v>0.95</c:v>
                </c:pt>
                <c:pt idx="1301">
                  <c:v>0.76</c:v>
                </c:pt>
                <c:pt idx="1302">
                  <c:v>0.62</c:v>
                </c:pt>
                <c:pt idx="1303">
                  <c:v>0.62</c:v>
                </c:pt>
                <c:pt idx="1304">
                  <c:v>0.63</c:v>
                </c:pt>
                <c:pt idx="1305">
                  <c:v>0.57999999999999996</c:v>
                </c:pt>
                <c:pt idx="1306">
                  <c:v>0.69</c:v>
                </c:pt>
                <c:pt idx="1307">
                  <c:v>0.88</c:v>
                </c:pt>
                <c:pt idx="1308">
                  <c:v>0.81</c:v>
                </c:pt>
                <c:pt idx="1309">
                  <c:v>0.71</c:v>
                </c:pt>
                <c:pt idx="1310">
                  <c:v>0.61</c:v>
                </c:pt>
                <c:pt idx="1311">
                  <c:v>0.56000000000000005</c:v>
                </c:pt>
                <c:pt idx="1313">
                  <c:v>0.65</c:v>
                </c:pt>
                <c:pt idx="1314">
                  <c:v>0.88</c:v>
                </c:pt>
                <c:pt idx="1315">
                  <c:v>0.83</c:v>
                </c:pt>
                <c:pt idx="1317">
                  <c:v>0.9</c:v>
                </c:pt>
                <c:pt idx="1318">
                  <c:v>0.98</c:v>
                </c:pt>
                <c:pt idx="1319">
                  <c:v>0.94</c:v>
                </c:pt>
                <c:pt idx="1320">
                  <c:v>1.17</c:v>
                </c:pt>
                <c:pt idx="1321">
                  <c:v>1.17</c:v>
                </c:pt>
                <c:pt idx="1322">
                  <c:v>1.04</c:v>
                </c:pt>
                <c:pt idx="1323">
                  <c:v>1.02</c:v>
                </c:pt>
                <c:pt idx="1324">
                  <c:v>0.96</c:v>
                </c:pt>
                <c:pt idx="1325">
                  <c:v>1.1499999999999999</c:v>
                </c:pt>
                <c:pt idx="1326">
                  <c:v>1</c:v>
                </c:pt>
                <c:pt idx="1327">
                  <c:v>1.05</c:v>
                </c:pt>
                <c:pt idx="1328">
                  <c:v>1.1299999999999999</c:v>
                </c:pt>
                <c:pt idx="1329">
                  <c:v>1.06</c:v>
                </c:pt>
                <c:pt idx="1330">
                  <c:v>1.0900000000000001</c:v>
                </c:pt>
                <c:pt idx="1331">
                  <c:v>1.1299999999999999</c:v>
                </c:pt>
                <c:pt idx="1332">
                  <c:v>1.04</c:v>
                </c:pt>
                <c:pt idx="1333">
                  <c:v>1.22</c:v>
                </c:pt>
                <c:pt idx="1334">
                  <c:v>1.45</c:v>
                </c:pt>
                <c:pt idx="1335">
                  <c:v>1.37</c:v>
                </c:pt>
                <c:pt idx="1336">
                  <c:v>1.4</c:v>
                </c:pt>
                <c:pt idx="1337">
                  <c:v>1.1299999999999999</c:v>
                </c:pt>
                <c:pt idx="1338">
                  <c:v>1.03</c:v>
                </c:pt>
                <c:pt idx="1339">
                  <c:v>0.97</c:v>
                </c:pt>
                <c:pt idx="1340">
                  <c:v>0.95</c:v>
                </c:pt>
                <c:pt idx="1341">
                  <c:v>0.97</c:v>
                </c:pt>
                <c:pt idx="1342">
                  <c:v>1.35</c:v>
                </c:pt>
                <c:pt idx="1343">
                  <c:v>1.08</c:v>
                </c:pt>
                <c:pt idx="1344">
                  <c:v>0.96</c:v>
                </c:pt>
                <c:pt idx="1345">
                  <c:v>0.85</c:v>
                </c:pt>
                <c:pt idx="1346">
                  <c:v>1.02</c:v>
                </c:pt>
                <c:pt idx="1347">
                  <c:v>1.1499999999999999</c:v>
                </c:pt>
                <c:pt idx="1348">
                  <c:v>1.42</c:v>
                </c:pt>
                <c:pt idx="1349">
                  <c:v>2.1</c:v>
                </c:pt>
                <c:pt idx="1350">
                  <c:v>1.71</c:v>
                </c:pt>
                <c:pt idx="1351">
                  <c:v>1.91</c:v>
                </c:pt>
                <c:pt idx="1352">
                  <c:v>1.67</c:v>
                </c:pt>
                <c:pt idx="1353">
                  <c:v>1.66</c:v>
                </c:pt>
                <c:pt idx="1354">
                  <c:v>2.7</c:v>
                </c:pt>
                <c:pt idx="1355">
                  <c:v>3.15</c:v>
                </c:pt>
                <c:pt idx="1356">
                  <c:v>1.51</c:v>
                </c:pt>
                <c:pt idx="1357">
                  <c:v>1.29</c:v>
                </c:pt>
                <c:pt idx="1358">
                  <c:v>1.2</c:v>
                </c:pt>
                <c:pt idx="1359">
                  <c:v>1.08</c:v>
                </c:pt>
                <c:pt idx="1360">
                  <c:v>1.1000000000000001</c:v>
                </c:pt>
                <c:pt idx="1361">
                  <c:v>1.1200000000000001</c:v>
                </c:pt>
                <c:pt idx="1362">
                  <c:v>1.29</c:v>
                </c:pt>
                <c:pt idx="1363">
                  <c:v>1.17</c:v>
                </c:pt>
                <c:pt idx="1364">
                  <c:v>1.35</c:v>
                </c:pt>
                <c:pt idx="1365">
                  <c:v>1.41</c:v>
                </c:pt>
                <c:pt idx="1366">
                  <c:v>2.04</c:v>
                </c:pt>
                <c:pt idx="1367">
                  <c:v>1.01</c:v>
                </c:pt>
                <c:pt idx="1368">
                  <c:v>13.3</c:v>
                </c:pt>
                <c:pt idx="1369">
                  <c:v>11.5</c:v>
                </c:pt>
                <c:pt idx="1370">
                  <c:v>3.67</c:v>
                </c:pt>
                <c:pt idx="1371">
                  <c:v>3.16</c:v>
                </c:pt>
                <c:pt idx="1372">
                  <c:v>2.67</c:v>
                </c:pt>
                <c:pt idx="1373">
                  <c:v>1.83</c:v>
                </c:pt>
                <c:pt idx="1374">
                  <c:v>1.72</c:v>
                </c:pt>
                <c:pt idx="1375">
                  <c:v>1.87</c:v>
                </c:pt>
                <c:pt idx="1376">
                  <c:v>2.76</c:v>
                </c:pt>
                <c:pt idx="1377">
                  <c:v>3.42</c:v>
                </c:pt>
                <c:pt idx="1378">
                  <c:v>2.0499999999999998</c:v>
                </c:pt>
                <c:pt idx="1379">
                  <c:v>1.91</c:v>
                </c:pt>
                <c:pt idx="1380">
                  <c:v>1.92</c:v>
                </c:pt>
                <c:pt idx="1381">
                  <c:v>2.16</c:v>
                </c:pt>
                <c:pt idx="1382">
                  <c:v>2.3199999999999998</c:v>
                </c:pt>
                <c:pt idx="1383">
                  <c:v>3.37</c:v>
                </c:pt>
                <c:pt idx="1384">
                  <c:v>3.71</c:v>
                </c:pt>
                <c:pt idx="1385">
                  <c:v>3.07</c:v>
                </c:pt>
                <c:pt idx="1386">
                  <c:v>3.01</c:v>
                </c:pt>
                <c:pt idx="1387">
                  <c:v>4.76</c:v>
                </c:pt>
                <c:pt idx="1388">
                  <c:v>3.7</c:v>
                </c:pt>
                <c:pt idx="1389">
                  <c:v>2.4500000000000002</c:v>
                </c:pt>
                <c:pt idx="1390">
                  <c:v>2.73</c:v>
                </c:pt>
                <c:pt idx="1391">
                  <c:v>3.33</c:v>
                </c:pt>
                <c:pt idx="1392">
                  <c:v>3.14</c:v>
                </c:pt>
                <c:pt idx="1393">
                  <c:v>4.68</c:v>
                </c:pt>
                <c:pt idx="1394">
                  <c:v>6.38</c:v>
                </c:pt>
                <c:pt idx="1395">
                  <c:v>3.86</c:v>
                </c:pt>
                <c:pt idx="1396">
                  <c:v>11.8</c:v>
                </c:pt>
                <c:pt idx="1397">
                  <c:v>6.35</c:v>
                </c:pt>
                <c:pt idx="1398">
                  <c:v>4.33</c:v>
                </c:pt>
                <c:pt idx="1399">
                  <c:v>38.1</c:v>
                </c:pt>
                <c:pt idx="1400">
                  <c:v>119</c:v>
                </c:pt>
                <c:pt idx="1401">
                  <c:v>19.8</c:v>
                </c:pt>
                <c:pt idx="1402">
                  <c:v>25.2</c:v>
                </c:pt>
                <c:pt idx="1403">
                  <c:v>30.1</c:v>
                </c:pt>
                <c:pt idx="1404">
                  <c:v>37.200000000000003</c:v>
                </c:pt>
                <c:pt idx="1405">
                  <c:v>30.1</c:v>
                </c:pt>
                <c:pt idx="1406">
                  <c:v>21.9</c:v>
                </c:pt>
                <c:pt idx="1407">
                  <c:v>15.5</c:v>
                </c:pt>
                <c:pt idx="1408">
                  <c:v>13</c:v>
                </c:pt>
                <c:pt idx="1409">
                  <c:v>11.5</c:v>
                </c:pt>
                <c:pt idx="1410">
                  <c:v>14.2</c:v>
                </c:pt>
                <c:pt idx="1411">
                  <c:v>21.7</c:v>
                </c:pt>
                <c:pt idx="1412">
                  <c:v>34.299999999999997</c:v>
                </c:pt>
                <c:pt idx="1413">
                  <c:v>21.5</c:v>
                </c:pt>
                <c:pt idx="1414">
                  <c:v>17.100000000000001</c:v>
                </c:pt>
                <c:pt idx="1415">
                  <c:v>14.6</c:v>
                </c:pt>
                <c:pt idx="1416">
                  <c:v>12.4</c:v>
                </c:pt>
                <c:pt idx="1417">
                  <c:v>10.6</c:v>
                </c:pt>
                <c:pt idx="1418">
                  <c:v>9.3800000000000008</c:v>
                </c:pt>
                <c:pt idx="1419">
                  <c:v>8.24</c:v>
                </c:pt>
                <c:pt idx="1420">
                  <c:v>7.03</c:v>
                </c:pt>
                <c:pt idx="1421">
                  <c:v>6.6</c:v>
                </c:pt>
                <c:pt idx="1422">
                  <c:v>6.14</c:v>
                </c:pt>
                <c:pt idx="1423">
                  <c:v>7.71</c:v>
                </c:pt>
                <c:pt idx="1424">
                  <c:v>35</c:v>
                </c:pt>
                <c:pt idx="1425">
                  <c:v>22.3</c:v>
                </c:pt>
                <c:pt idx="1426">
                  <c:v>18.2</c:v>
                </c:pt>
                <c:pt idx="1427">
                  <c:v>18</c:v>
                </c:pt>
                <c:pt idx="1428">
                  <c:v>31.8</c:v>
                </c:pt>
                <c:pt idx="1429">
                  <c:v>26.3</c:v>
                </c:pt>
                <c:pt idx="1430">
                  <c:v>30.8</c:v>
                </c:pt>
                <c:pt idx="1431">
                  <c:v>122</c:v>
                </c:pt>
                <c:pt idx="1432">
                  <c:v>79.7</c:v>
                </c:pt>
                <c:pt idx="1433">
                  <c:v>49.6</c:v>
                </c:pt>
                <c:pt idx="1434">
                  <c:v>39.700000000000003</c:v>
                </c:pt>
                <c:pt idx="1435">
                  <c:v>32.799999999999997</c:v>
                </c:pt>
                <c:pt idx="1436">
                  <c:v>27.4</c:v>
                </c:pt>
                <c:pt idx="1437">
                  <c:v>22.6</c:v>
                </c:pt>
                <c:pt idx="1438">
                  <c:v>18.399999999999999</c:v>
                </c:pt>
                <c:pt idx="1439">
                  <c:v>16.100000000000001</c:v>
                </c:pt>
                <c:pt idx="1440">
                  <c:v>14.1</c:v>
                </c:pt>
                <c:pt idx="1441">
                  <c:v>12.1</c:v>
                </c:pt>
                <c:pt idx="1442">
                  <c:v>11.1</c:v>
                </c:pt>
                <c:pt idx="1443">
                  <c:v>10</c:v>
                </c:pt>
                <c:pt idx="1444">
                  <c:v>9.14</c:v>
                </c:pt>
                <c:pt idx="1445">
                  <c:v>8.56</c:v>
                </c:pt>
                <c:pt idx="1446">
                  <c:v>7.92</c:v>
                </c:pt>
                <c:pt idx="1447">
                  <c:v>7.64</c:v>
                </c:pt>
                <c:pt idx="1448">
                  <c:v>23.8</c:v>
                </c:pt>
                <c:pt idx="1449">
                  <c:v>26.7</c:v>
                </c:pt>
                <c:pt idx="1450">
                  <c:v>53.9</c:v>
                </c:pt>
                <c:pt idx="1453">
                  <c:v>103</c:v>
                </c:pt>
                <c:pt idx="1454">
                  <c:v>66.099999999999994</c:v>
                </c:pt>
                <c:pt idx="1455">
                  <c:v>66.8</c:v>
                </c:pt>
                <c:pt idx="1456">
                  <c:v>143</c:v>
                </c:pt>
                <c:pt idx="1461">
                  <c:v>226</c:v>
                </c:pt>
                <c:pt idx="1462">
                  <c:v>200</c:v>
                </c:pt>
                <c:pt idx="1463">
                  <c:v>168</c:v>
                </c:pt>
                <c:pt idx="1464">
                  <c:v>120</c:v>
                </c:pt>
                <c:pt idx="1465">
                  <c:v>96.5</c:v>
                </c:pt>
                <c:pt idx="1466">
                  <c:v>119</c:v>
                </c:pt>
                <c:pt idx="1467">
                  <c:v>273</c:v>
                </c:pt>
                <c:pt idx="1468">
                  <c:v>186</c:v>
                </c:pt>
                <c:pt idx="1469">
                  <c:v>190</c:v>
                </c:pt>
                <c:pt idx="1470">
                  <c:v>290</c:v>
                </c:pt>
                <c:pt idx="1471">
                  <c:v>349</c:v>
                </c:pt>
                <c:pt idx="1472">
                  <c:v>314</c:v>
                </c:pt>
                <c:pt idx="1473">
                  <c:v>310</c:v>
                </c:pt>
                <c:pt idx="1474">
                  <c:v>240</c:v>
                </c:pt>
                <c:pt idx="1475">
                  <c:v>180</c:v>
                </c:pt>
                <c:pt idx="1476">
                  <c:v>170</c:v>
                </c:pt>
                <c:pt idx="1477">
                  <c:v>240</c:v>
                </c:pt>
                <c:pt idx="1478">
                  <c:v>191</c:v>
                </c:pt>
                <c:pt idx="1479">
                  <c:v>177</c:v>
                </c:pt>
                <c:pt idx="1480">
                  <c:v>207</c:v>
                </c:pt>
                <c:pt idx="1481">
                  <c:v>148</c:v>
                </c:pt>
                <c:pt idx="1482">
                  <c:v>98.9</c:v>
                </c:pt>
                <c:pt idx="1483">
                  <c:v>70.8</c:v>
                </c:pt>
                <c:pt idx="1484">
                  <c:v>59.9</c:v>
                </c:pt>
                <c:pt idx="1485">
                  <c:v>54.9</c:v>
                </c:pt>
                <c:pt idx="1486">
                  <c:v>52.3</c:v>
                </c:pt>
                <c:pt idx="1487">
                  <c:v>52.6</c:v>
                </c:pt>
                <c:pt idx="1488">
                  <c:v>104</c:v>
                </c:pt>
                <c:pt idx="1489">
                  <c:v>158</c:v>
                </c:pt>
                <c:pt idx="1490">
                  <c:v>270</c:v>
                </c:pt>
                <c:pt idx="1491">
                  <c:v>226</c:v>
                </c:pt>
                <c:pt idx="1492">
                  <c:v>193</c:v>
                </c:pt>
                <c:pt idx="1493">
                  <c:v>211</c:v>
                </c:pt>
                <c:pt idx="1494">
                  <c:v>185</c:v>
                </c:pt>
                <c:pt idx="1495">
                  <c:v>211</c:v>
                </c:pt>
                <c:pt idx="1496">
                  <c:v>162</c:v>
                </c:pt>
                <c:pt idx="1497">
                  <c:v>113</c:v>
                </c:pt>
                <c:pt idx="1498">
                  <c:v>76.5</c:v>
                </c:pt>
                <c:pt idx="1499">
                  <c:v>60.5</c:v>
                </c:pt>
                <c:pt idx="1500">
                  <c:v>51.3</c:v>
                </c:pt>
                <c:pt idx="1501">
                  <c:v>44.9</c:v>
                </c:pt>
                <c:pt idx="1502">
                  <c:v>39.700000000000003</c:v>
                </c:pt>
                <c:pt idx="1503">
                  <c:v>35.4</c:v>
                </c:pt>
                <c:pt idx="1504">
                  <c:v>32.4</c:v>
                </c:pt>
                <c:pt idx="1505">
                  <c:v>30</c:v>
                </c:pt>
                <c:pt idx="1506">
                  <c:v>27.9</c:v>
                </c:pt>
                <c:pt idx="1507">
                  <c:v>25.6</c:v>
                </c:pt>
                <c:pt idx="1508">
                  <c:v>23.7</c:v>
                </c:pt>
                <c:pt idx="1509">
                  <c:v>21.3</c:v>
                </c:pt>
                <c:pt idx="1510">
                  <c:v>20</c:v>
                </c:pt>
                <c:pt idx="1511">
                  <c:v>18.899999999999999</c:v>
                </c:pt>
                <c:pt idx="1512">
                  <c:v>19.100000000000001</c:v>
                </c:pt>
                <c:pt idx="1513">
                  <c:v>18.399999999999999</c:v>
                </c:pt>
                <c:pt idx="1514">
                  <c:v>18.2</c:v>
                </c:pt>
                <c:pt idx="1515">
                  <c:v>17.8</c:v>
                </c:pt>
                <c:pt idx="1516">
                  <c:v>16.399999999999999</c:v>
                </c:pt>
                <c:pt idx="1517">
                  <c:v>16.7</c:v>
                </c:pt>
                <c:pt idx="1518">
                  <c:v>22.8</c:v>
                </c:pt>
                <c:pt idx="1519">
                  <c:v>38.200000000000003</c:v>
                </c:pt>
                <c:pt idx="1520">
                  <c:v>26.3</c:v>
                </c:pt>
                <c:pt idx="1521">
                  <c:v>23.2</c:v>
                </c:pt>
                <c:pt idx="1522">
                  <c:v>20.9</c:v>
                </c:pt>
                <c:pt idx="1523">
                  <c:v>19.2</c:v>
                </c:pt>
                <c:pt idx="1524">
                  <c:v>22.9</c:v>
                </c:pt>
                <c:pt idx="1525">
                  <c:v>19.7</c:v>
                </c:pt>
                <c:pt idx="1526">
                  <c:v>20.5</c:v>
                </c:pt>
                <c:pt idx="1527">
                  <c:v>48.3</c:v>
                </c:pt>
                <c:pt idx="1528">
                  <c:v>71.8</c:v>
                </c:pt>
                <c:pt idx="1529">
                  <c:v>78.599999999999994</c:v>
                </c:pt>
                <c:pt idx="1530">
                  <c:v>62.8</c:v>
                </c:pt>
                <c:pt idx="1531">
                  <c:v>53.5</c:v>
                </c:pt>
                <c:pt idx="1532">
                  <c:v>46.1</c:v>
                </c:pt>
                <c:pt idx="1533">
                  <c:v>42.4</c:v>
                </c:pt>
                <c:pt idx="1534">
                  <c:v>37</c:v>
                </c:pt>
                <c:pt idx="1535">
                  <c:v>44.3</c:v>
                </c:pt>
                <c:pt idx="1536">
                  <c:v>40</c:v>
                </c:pt>
                <c:pt idx="1537">
                  <c:v>35.299999999999997</c:v>
                </c:pt>
                <c:pt idx="1538">
                  <c:v>33.700000000000003</c:v>
                </c:pt>
                <c:pt idx="1539">
                  <c:v>32.700000000000003</c:v>
                </c:pt>
                <c:pt idx="1540">
                  <c:v>32.200000000000003</c:v>
                </c:pt>
                <c:pt idx="1541">
                  <c:v>27.7</c:v>
                </c:pt>
                <c:pt idx="1542">
                  <c:v>24.1</c:v>
                </c:pt>
                <c:pt idx="1543">
                  <c:v>34</c:v>
                </c:pt>
                <c:pt idx="1544">
                  <c:v>30.2</c:v>
                </c:pt>
                <c:pt idx="1545">
                  <c:v>29</c:v>
                </c:pt>
                <c:pt idx="1546">
                  <c:v>29.2</c:v>
                </c:pt>
                <c:pt idx="1547">
                  <c:v>29.4</c:v>
                </c:pt>
                <c:pt idx="1548">
                  <c:v>27.1</c:v>
                </c:pt>
                <c:pt idx="1549">
                  <c:v>24.3</c:v>
                </c:pt>
                <c:pt idx="1550">
                  <c:v>23.9</c:v>
                </c:pt>
                <c:pt idx="1551">
                  <c:v>28</c:v>
                </c:pt>
                <c:pt idx="1552">
                  <c:v>23.9</c:v>
                </c:pt>
                <c:pt idx="1553">
                  <c:v>23.1</c:v>
                </c:pt>
                <c:pt idx="1554">
                  <c:v>20.9</c:v>
                </c:pt>
                <c:pt idx="1555">
                  <c:v>23.2</c:v>
                </c:pt>
                <c:pt idx="1556">
                  <c:v>20.7</c:v>
                </c:pt>
                <c:pt idx="1557">
                  <c:v>18.8</c:v>
                </c:pt>
                <c:pt idx="1558">
                  <c:v>23.8</c:v>
                </c:pt>
                <c:pt idx="1559">
                  <c:v>19.899999999999999</c:v>
                </c:pt>
                <c:pt idx="1560">
                  <c:v>20.5</c:v>
                </c:pt>
                <c:pt idx="1561">
                  <c:v>18.100000000000001</c:v>
                </c:pt>
                <c:pt idx="1562">
                  <c:v>16.8</c:v>
                </c:pt>
                <c:pt idx="1563">
                  <c:v>15.7</c:v>
                </c:pt>
                <c:pt idx="1564">
                  <c:v>24.3</c:v>
                </c:pt>
                <c:pt idx="1565">
                  <c:v>33.9</c:v>
                </c:pt>
                <c:pt idx="1566">
                  <c:v>35.200000000000003</c:v>
                </c:pt>
                <c:pt idx="1567">
                  <c:v>32.6</c:v>
                </c:pt>
                <c:pt idx="1568">
                  <c:v>29.7</c:v>
                </c:pt>
                <c:pt idx="1569">
                  <c:v>28</c:v>
                </c:pt>
                <c:pt idx="1570">
                  <c:v>26.4</c:v>
                </c:pt>
                <c:pt idx="1571">
                  <c:v>24.1</c:v>
                </c:pt>
                <c:pt idx="1572">
                  <c:v>21.1</c:v>
                </c:pt>
                <c:pt idx="1573">
                  <c:v>18.899999999999999</c:v>
                </c:pt>
                <c:pt idx="1574">
                  <c:v>17.7</c:v>
                </c:pt>
                <c:pt idx="1575">
                  <c:v>16.600000000000001</c:v>
                </c:pt>
                <c:pt idx="1576">
                  <c:v>15.8</c:v>
                </c:pt>
                <c:pt idx="1577">
                  <c:v>15</c:v>
                </c:pt>
                <c:pt idx="1578">
                  <c:v>13.9</c:v>
                </c:pt>
                <c:pt idx="1579">
                  <c:v>14.6</c:v>
                </c:pt>
                <c:pt idx="1580">
                  <c:v>14</c:v>
                </c:pt>
                <c:pt idx="1581">
                  <c:v>12.3</c:v>
                </c:pt>
                <c:pt idx="1582">
                  <c:v>11.2</c:v>
                </c:pt>
                <c:pt idx="1583">
                  <c:v>10.7</c:v>
                </c:pt>
                <c:pt idx="1584">
                  <c:v>10.4</c:v>
                </c:pt>
                <c:pt idx="1585">
                  <c:v>9.69</c:v>
                </c:pt>
                <c:pt idx="1586">
                  <c:v>9.06</c:v>
                </c:pt>
                <c:pt idx="1587">
                  <c:v>10.5</c:v>
                </c:pt>
                <c:pt idx="1588">
                  <c:v>10.6</c:v>
                </c:pt>
                <c:pt idx="1589">
                  <c:v>8.49</c:v>
                </c:pt>
                <c:pt idx="1590">
                  <c:v>7.61</c:v>
                </c:pt>
                <c:pt idx="1591">
                  <c:v>7.46</c:v>
                </c:pt>
                <c:pt idx="1592">
                  <c:v>6.95</c:v>
                </c:pt>
                <c:pt idx="1593">
                  <c:v>6.42</c:v>
                </c:pt>
                <c:pt idx="1594">
                  <c:v>5.97</c:v>
                </c:pt>
                <c:pt idx="1595">
                  <c:v>5.83</c:v>
                </c:pt>
                <c:pt idx="1596">
                  <c:v>5.19</c:v>
                </c:pt>
                <c:pt idx="1597">
                  <c:v>4.67</c:v>
                </c:pt>
                <c:pt idx="1598">
                  <c:v>4.55</c:v>
                </c:pt>
                <c:pt idx="1599">
                  <c:v>4.83</c:v>
                </c:pt>
                <c:pt idx="1600">
                  <c:v>5.58</c:v>
                </c:pt>
                <c:pt idx="1601">
                  <c:v>6.55</c:v>
                </c:pt>
                <c:pt idx="1602">
                  <c:v>16.600000000000001</c:v>
                </c:pt>
                <c:pt idx="1603">
                  <c:v>17.899999999999999</c:v>
                </c:pt>
                <c:pt idx="1604">
                  <c:v>17.899999999999999</c:v>
                </c:pt>
                <c:pt idx="1605">
                  <c:v>12.4</c:v>
                </c:pt>
                <c:pt idx="1606">
                  <c:v>13</c:v>
                </c:pt>
                <c:pt idx="1607">
                  <c:v>15.8</c:v>
                </c:pt>
                <c:pt idx="1608">
                  <c:v>15.6</c:v>
                </c:pt>
                <c:pt idx="1609">
                  <c:v>11.5</c:v>
                </c:pt>
                <c:pt idx="1610">
                  <c:v>9.49</c:v>
                </c:pt>
                <c:pt idx="1611">
                  <c:v>8.59</c:v>
                </c:pt>
                <c:pt idx="1612">
                  <c:v>13.3</c:v>
                </c:pt>
                <c:pt idx="1613">
                  <c:v>15.4</c:v>
                </c:pt>
                <c:pt idx="1614">
                  <c:v>9.43</c:v>
                </c:pt>
                <c:pt idx="1615">
                  <c:v>12.7</c:v>
                </c:pt>
                <c:pt idx="1616">
                  <c:v>9.39</c:v>
                </c:pt>
                <c:pt idx="1617">
                  <c:v>7.56</c:v>
                </c:pt>
                <c:pt idx="1618">
                  <c:v>6.64</c:v>
                </c:pt>
                <c:pt idx="1619">
                  <c:v>6.21</c:v>
                </c:pt>
                <c:pt idx="1620">
                  <c:v>5.99</c:v>
                </c:pt>
                <c:pt idx="1621">
                  <c:v>6.09</c:v>
                </c:pt>
                <c:pt idx="1622">
                  <c:v>5.64</c:v>
                </c:pt>
                <c:pt idx="1623">
                  <c:v>5.89</c:v>
                </c:pt>
                <c:pt idx="1624">
                  <c:v>6.03</c:v>
                </c:pt>
                <c:pt idx="1625">
                  <c:v>5.85</c:v>
                </c:pt>
                <c:pt idx="1626">
                  <c:v>5.4</c:v>
                </c:pt>
                <c:pt idx="1627">
                  <c:v>5.33</c:v>
                </c:pt>
                <c:pt idx="1628">
                  <c:v>5.33</c:v>
                </c:pt>
                <c:pt idx="1629">
                  <c:v>4.78</c:v>
                </c:pt>
                <c:pt idx="1630">
                  <c:v>4.3899999999999997</c:v>
                </c:pt>
                <c:pt idx="1631">
                  <c:v>4.07</c:v>
                </c:pt>
                <c:pt idx="1632">
                  <c:v>3.85</c:v>
                </c:pt>
                <c:pt idx="1633">
                  <c:v>3.55</c:v>
                </c:pt>
                <c:pt idx="1634">
                  <c:v>3.22</c:v>
                </c:pt>
                <c:pt idx="1635">
                  <c:v>3.3</c:v>
                </c:pt>
                <c:pt idx="1636">
                  <c:v>3.39</c:v>
                </c:pt>
                <c:pt idx="1637">
                  <c:v>3.32</c:v>
                </c:pt>
                <c:pt idx="1638">
                  <c:v>2.95</c:v>
                </c:pt>
                <c:pt idx="1639">
                  <c:v>2.5</c:v>
                </c:pt>
                <c:pt idx="1640">
                  <c:v>2.4900000000000002</c:v>
                </c:pt>
                <c:pt idx="1641">
                  <c:v>2.82</c:v>
                </c:pt>
                <c:pt idx="1642">
                  <c:v>2.2599999999999998</c:v>
                </c:pt>
                <c:pt idx="1643">
                  <c:v>2.33</c:v>
                </c:pt>
                <c:pt idx="1644">
                  <c:v>2.34</c:v>
                </c:pt>
                <c:pt idx="1645">
                  <c:v>2.5499999999999998</c:v>
                </c:pt>
                <c:pt idx="1646">
                  <c:v>2.52</c:v>
                </c:pt>
                <c:pt idx="1647">
                  <c:v>3.05</c:v>
                </c:pt>
                <c:pt idx="1648">
                  <c:v>2.83</c:v>
                </c:pt>
                <c:pt idx="1649">
                  <c:v>2.72</c:v>
                </c:pt>
                <c:pt idx="1650">
                  <c:v>2.81</c:v>
                </c:pt>
                <c:pt idx="1651">
                  <c:v>2.77</c:v>
                </c:pt>
                <c:pt idx="1652">
                  <c:v>2.7</c:v>
                </c:pt>
                <c:pt idx="1653">
                  <c:v>3.29</c:v>
                </c:pt>
                <c:pt idx="1654">
                  <c:v>3.28</c:v>
                </c:pt>
                <c:pt idx="1655">
                  <c:v>2.71</c:v>
                </c:pt>
                <c:pt idx="1656">
                  <c:v>2.4900000000000002</c:v>
                </c:pt>
                <c:pt idx="1657">
                  <c:v>2.36</c:v>
                </c:pt>
                <c:pt idx="1658">
                  <c:v>2.25</c:v>
                </c:pt>
                <c:pt idx="1659">
                  <c:v>2.09</c:v>
                </c:pt>
                <c:pt idx="1660">
                  <c:v>2.02</c:v>
                </c:pt>
                <c:pt idx="1661">
                  <c:v>2.12</c:v>
                </c:pt>
                <c:pt idx="1662">
                  <c:v>2.16</c:v>
                </c:pt>
                <c:pt idx="1663">
                  <c:v>2.25</c:v>
                </c:pt>
                <c:pt idx="1664">
                  <c:v>2.4</c:v>
                </c:pt>
                <c:pt idx="1665">
                  <c:v>2.02</c:v>
                </c:pt>
                <c:pt idx="1666">
                  <c:v>1.72</c:v>
                </c:pt>
                <c:pt idx="1667">
                  <c:v>1.69</c:v>
                </c:pt>
                <c:pt idx="1668">
                  <c:v>1.66</c:v>
                </c:pt>
                <c:pt idx="1669">
                  <c:v>1.56</c:v>
                </c:pt>
                <c:pt idx="1670">
                  <c:v>1.51</c:v>
                </c:pt>
                <c:pt idx="1671">
                  <c:v>1.93</c:v>
                </c:pt>
                <c:pt idx="1672">
                  <c:v>1.91</c:v>
                </c:pt>
                <c:pt idx="1673">
                  <c:v>1.76</c:v>
                </c:pt>
                <c:pt idx="1674">
                  <c:v>1.65</c:v>
                </c:pt>
                <c:pt idx="1675">
                  <c:v>1.78</c:v>
                </c:pt>
                <c:pt idx="1676">
                  <c:v>1.59</c:v>
                </c:pt>
                <c:pt idx="1677">
                  <c:v>1.61</c:v>
                </c:pt>
                <c:pt idx="1678">
                  <c:v>1.79</c:v>
                </c:pt>
                <c:pt idx="1679">
                  <c:v>1.68</c:v>
                </c:pt>
                <c:pt idx="1680">
                  <c:v>1.57</c:v>
                </c:pt>
                <c:pt idx="1681">
                  <c:v>1.62</c:v>
                </c:pt>
                <c:pt idx="1682">
                  <c:v>1.68</c:v>
                </c:pt>
                <c:pt idx="1683">
                  <c:v>1.55</c:v>
                </c:pt>
                <c:pt idx="1684">
                  <c:v>1.64</c:v>
                </c:pt>
                <c:pt idx="1685">
                  <c:v>1.7</c:v>
                </c:pt>
                <c:pt idx="1686">
                  <c:v>1.55</c:v>
                </c:pt>
                <c:pt idx="1687">
                  <c:v>1.2</c:v>
                </c:pt>
                <c:pt idx="1688">
                  <c:v>1.03</c:v>
                </c:pt>
                <c:pt idx="1689">
                  <c:v>1.1599999999999999</c:v>
                </c:pt>
                <c:pt idx="1690">
                  <c:v>1.36</c:v>
                </c:pt>
                <c:pt idx="1691">
                  <c:v>1.26</c:v>
                </c:pt>
                <c:pt idx="1692">
                  <c:v>1.21</c:v>
                </c:pt>
                <c:pt idx="1693">
                  <c:v>1.06</c:v>
                </c:pt>
                <c:pt idx="1694">
                  <c:v>1.17</c:v>
                </c:pt>
                <c:pt idx="1695">
                  <c:v>1.1100000000000001</c:v>
                </c:pt>
                <c:pt idx="1696">
                  <c:v>1.24</c:v>
                </c:pt>
                <c:pt idx="1697">
                  <c:v>1.36</c:v>
                </c:pt>
                <c:pt idx="1698">
                  <c:v>1.47</c:v>
                </c:pt>
                <c:pt idx="1699">
                  <c:v>1.41</c:v>
                </c:pt>
                <c:pt idx="1700">
                  <c:v>1.36</c:v>
                </c:pt>
                <c:pt idx="1701">
                  <c:v>1.04</c:v>
                </c:pt>
                <c:pt idx="1702">
                  <c:v>1.57</c:v>
                </c:pt>
                <c:pt idx="1703">
                  <c:v>1.42</c:v>
                </c:pt>
                <c:pt idx="1704">
                  <c:v>1.2</c:v>
                </c:pt>
                <c:pt idx="1705">
                  <c:v>1.1599999999999999</c:v>
                </c:pt>
                <c:pt idx="1706">
                  <c:v>1.36</c:v>
                </c:pt>
                <c:pt idx="1707">
                  <c:v>1.34</c:v>
                </c:pt>
                <c:pt idx="1708">
                  <c:v>1.35</c:v>
                </c:pt>
                <c:pt idx="1709">
                  <c:v>1.31</c:v>
                </c:pt>
                <c:pt idx="1710">
                  <c:v>1.1499999999999999</c:v>
                </c:pt>
                <c:pt idx="1711">
                  <c:v>1.72</c:v>
                </c:pt>
                <c:pt idx="1712">
                  <c:v>1.2</c:v>
                </c:pt>
                <c:pt idx="1713">
                  <c:v>1.57</c:v>
                </c:pt>
                <c:pt idx="1714">
                  <c:v>1.1399999999999999</c:v>
                </c:pt>
                <c:pt idx="1715">
                  <c:v>1.03</c:v>
                </c:pt>
                <c:pt idx="1716">
                  <c:v>0.99</c:v>
                </c:pt>
                <c:pt idx="1717">
                  <c:v>2.2400000000000002</c:v>
                </c:pt>
                <c:pt idx="1718">
                  <c:v>1.63</c:v>
                </c:pt>
                <c:pt idx="1719">
                  <c:v>1.48</c:v>
                </c:pt>
                <c:pt idx="1720">
                  <c:v>1.29</c:v>
                </c:pt>
                <c:pt idx="1721">
                  <c:v>2.14</c:v>
                </c:pt>
                <c:pt idx="1722">
                  <c:v>1.9</c:v>
                </c:pt>
                <c:pt idx="1723">
                  <c:v>1.47</c:v>
                </c:pt>
                <c:pt idx="1724">
                  <c:v>1.74</c:v>
                </c:pt>
                <c:pt idx="1725">
                  <c:v>1.4</c:v>
                </c:pt>
                <c:pt idx="1726">
                  <c:v>1.22</c:v>
                </c:pt>
                <c:pt idx="1727">
                  <c:v>1.23</c:v>
                </c:pt>
                <c:pt idx="1728">
                  <c:v>1.1000000000000001</c:v>
                </c:pt>
                <c:pt idx="1729">
                  <c:v>1.01</c:v>
                </c:pt>
                <c:pt idx="1730">
                  <c:v>0.92</c:v>
                </c:pt>
                <c:pt idx="1731">
                  <c:v>0.91</c:v>
                </c:pt>
                <c:pt idx="1732">
                  <c:v>0.96</c:v>
                </c:pt>
                <c:pt idx="1733">
                  <c:v>0.87</c:v>
                </c:pt>
                <c:pt idx="1734">
                  <c:v>1.05</c:v>
                </c:pt>
                <c:pt idx="1735">
                  <c:v>0.98</c:v>
                </c:pt>
                <c:pt idx="1736">
                  <c:v>1.1000000000000001</c:v>
                </c:pt>
                <c:pt idx="1737">
                  <c:v>1.31</c:v>
                </c:pt>
                <c:pt idx="1738">
                  <c:v>1.4</c:v>
                </c:pt>
                <c:pt idx="1739">
                  <c:v>1.54</c:v>
                </c:pt>
                <c:pt idx="1740">
                  <c:v>1.47</c:v>
                </c:pt>
                <c:pt idx="1741">
                  <c:v>1.45</c:v>
                </c:pt>
                <c:pt idx="1742">
                  <c:v>1.78</c:v>
                </c:pt>
                <c:pt idx="1743">
                  <c:v>2.7</c:v>
                </c:pt>
                <c:pt idx="1744">
                  <c:v>2.86</c:v>
                </c:pt>
                <c:pt idx="1745">
                  <c:v>2.72</c:v>
                </c:pt>
                <c:pt idx="1746">
                  <c:v>2.84</c:v>
                </c:pt>
                <c:pt idx="1747">
                  <c:v>2.0099999999999998</c:v>
                </c:pt>
                <c:pt idx="1748">
                  <c:v>5.33</c:v>
                </c:pt>
                <c:pt idx="1749">
                  <c:v>6.76</c:v>
                </c:pt>
                <c:pt idx="1750">
                  <c:v>2.5</c:v>
                </c:pt>
                <c:pt idx="1751">
                  <c:v>1.82</c:v>
                </c:pt>
                <c:pt idx="1752">
                  <c:v>4.96</c:v>
                </c:pt>
                <c:pt idx="1753">
                  <c:v>2.59</c:v>
                </c:pt>
                <c:pt idx="1754">
                  <c:v>2.19</c:v>
                </c:pt>
                <c:pt idx="1755">
                  <c:v>2.78</c:v>
                </c:pt>
                <c:pt idx="1756">
                  <c:v>2.73</c:v>
                </c:pt>
                <c:pt idx="1757">
                  <c:v>3.55</c:v>
                </c:pt>
                <c:pt idx="1758">
                  <c:v>3.35</c:v>
                </c:pt>
                <c:pt idx="1759">
                  <c:v>4.47</c:v>
                </c:pt>
                <c:pt idx="1760">
                  <c:v>1.75</c:v>
                </c:pt>
                <c:pt idx="1761">
                  <c:v>1.83</c:v>
                </c:pt>
                <c:pt idx="1762">
                  <c:v>2.4700000000000002</c:v>
                </c:pt>
                <c:pt idx="1763">
                  <c:v>3.34</c:v>
                </c:pt>
                <c:pt idx="1764">
                  <c:v>4.21</c:v>
                </c:pt>
                <c:pt idx="1765">
                  <c:v>4.58</c:v>
                </c:pt>
                <c:pt idx="1766">
                  <c:v>20.8</c:v>
                </c:pt>
                <c:pt idx="1767">
                  <c:v>21.4</c:v>
                </c:pt>
                <c:pt idx="1768">
                  <c:v>22.8</c:v>
                </c:pt>
                <c:pt idx="1769">
                  <c:v>33.4</c:v>
                </c:pt>
                <c:pt idx="1770">
                  <c:v>88.3</c:v>
                </c:pt>
                <c:pt idx="1771">
                  <c:v>290</c:v>
                </c:pt>
                <c:pt idx="1772">
                  <c:v>51.9</c:v>
                </c:pt>
                <c:pt idx="1773">
                  <c:v>43</c:v>
                </c:pt>
                <c:pt idx="1774">
                  <c:v>46.5</c:v>
                </c:pt>
                <c:pt idx="1775">
                  <c:v>62.3</c:v>
                </c:pt>
                <c:pt idx="1776">
                  <c:v>56.1</c:v>
                </c:pt>
                <c:pt idx="1777">
                  <c:v>86</c:v>
                </c:pt>
                <c:pt idx="1778">
                  <c:v>46.7</c:v>
                </c:pt>
                <c:pt idx="1779">
                  <c:v>47.7</c:v>
                </c:pt>
                <c:pt idx="1780">
                  <c:v>68.3</c:v>
                </c:pt>
                <c:pt idx="1781">
                  <c:v>40.4</c:v>
                </c:pt>
                <c:pt idx="1782">
                  <c:v>32.6</c:v>
                </c:pt>
                <c:pt idx="1783">
                  <c:v>40.799999999999997</c:v>
                </c:pt>
                <c:pt idx="1784">
                  <c:v>38.700000000000003</c:v>
                </c:pt>
                <c:pt idx="1785">
                  <c:v>42.4</c:v>
                </c:pt>
                <c:pt idx="1786">
                  <c:v>146</c:v>
                </c:pt>
                <c:pt idx="1787">
                  <c:v>153</c:v>
                </c:pt>
                <c:pt idx="1788">
                  <c:v>175</c:v>
                </c:pt>
                <c:pt idx="1789">
                  <c:v>151</c:v>
                </c:pt>
                <c:pt idx="1790">
                  <c:v>170</c:v>
                </c:pt>
                <c:pt idx="1791">
                  <c:v>137</c:v>
                </c:pt>
                <c:pt idx="1792">
                  <c:v>83.4</c:v>
                </c:pt>
                <c:pt idx="1793">
                  <c:v>57.8</c:v>
                </c:pt>
                <c:pt idx="1794">
                  <c:v>57.3</c:v>
                </c:pt>
                <c:pt idx="1795">
                  <c:v>44.4</c:v>
                </c:pt>
                <c:pt idx="1796">
                  <c:v>38.6</c:v>
                </c:pt>
                <c:pt idx="1797">
                  <c:v>35</c:v>
                </c:pt>
                <c:pt idx="1798">
                  <c:v>31.3</c:v>
                </c:pt>
                <c:pt idx="1799">
                  <c:v>28</c:v>
                </c:pt>
                <c:pt idx="1800">
                  <c:v>25</c:v>
                </c:pt>
                <c:pt idx="1801">
                  <c:v>22.5</c:v>
                </c:pt>
                <c:pt idx="1802">
                  <c:v>21.1</c:v>
                </c:pt>
                <c:pt idx="1803">
                  <c:v>24.6</c:v>
                </c:pt>
                <c:pt idx="1804">
                  <c:v>21.1</c:v>
                </c:pt>
                <c:pt idx="1805">
                  <c:v>40.700000000000003</c:v>
                </c:pt>
                <c:pt idx="1806">
                  <c:v>55.2</c:v>
                </c:pt>
                <c:pt idx="1807">
                  <c:v>152</c:v>
                </c:pt>
                <c:pt idx="1808">
                  <c:v>282</c:v>
                </c:pt>
                <c:pt idx="1809">
                  <c:v>216</c:v>
                </c:pt>
                <c:pt idx="1810">
                  <c:v>174</c:v>
                </c:pt>
                <c:pt idx="1811">
                  <c:v>130</c:v>
                </c:pt>
                <c:pt idx="1812">
                  <c:v>80.599999999999994</c:v>
                </c:pt>
                <c:pt idx="1813">
                  <c:v>62.4</c:v>
                </c:pt>
                <c:pt idx="1814">
                  <c:v>54.2</c:v>
                </c:pt>
                <c:pt idx="1815">
                  <c:v>69.3</c:v>
                </c:pt>
                <c:pt idx="1816">
                  <c:v>51.8</c:v>
                </c:pt>
                <c:pt idx="1817">
                  <c:v>88.3</c:v>
                </c:pt>
                <c:pt idx="1818">
                  <c:v>80.5</c:v>
                </c:pt>
                <c:pt idx="1819">
                  <c:v>100</c:v>
                </c:pt>
                <c:pt idx="1820">
                  <c:v>181</c:v>
                </c:pt>
                <c:pt idx="1821">
                  <c:v>140</c:v>
                </c:pt>
                <c:pt idx="1822">
                  <c:v>138</c:v>
                </c:pt>
                <c:pt idx="1823">
                  <c:v>92.9</c:v>
                </c:pt>
                <c:pt idx="1824">
                  <c:v>68.3</c:v>
                </c:pt>
                <c:pt idx="1825">
                  <c:v>56.8</c:v>
                </c:pt>
                <c:pt idx="1826">
                  <c:v>51</c:v>
                </c:pt>
                <c:pt idx="1827">
                  <c:v>83</c:v>
                </c:pt>
                <c:pt idx="1828">
                  <c:v>313</c:v>
                </c:pt>
                <c:pt idx="1829">
                  <c:v>188</c:v>
                </c:pt>
                <c:pt idx="1830">
                  <c:v>176</c:v>
                </c:pt>
                <c:pt idx="1831">
                  <c:v>260</c:v>
                </c:pt>
                <c:pt idx="1832">
                  <c:v>213</c:v>
                </c:pt>
                <c:pt idx="1833">
                  <c:v>168</c:v>
                </c:pt>
                <c:pt idx="1834">
                  <c:v>127</c:v>
                </c:pt>
                <c:pt idx="1835">
                  <c:v>100</c:v>
                </c:pt>
                <c:pt idx="1836">
                  <c:v>71</c:v>
                </c:pt>
                <c:pt idx="1837">
                  <c:v>56</c:v>
                </c:pt>
                <c:pt idx="1838">
                  <c:v>49</c:v>
                </c:pt>
                <c:pt idx="1839">
                  <c:v>44</c:v>
                </c:pt>
                <c:pt idx="1840">
                  <c:v>40</c:v>
                </c:pt>
                <c:pt idx="1841">
                  <c:v>38</c:v>
                </c:pt>
                <c:pt idx="1842">
                  <c:v>35</c:v>
                </c:pt>
                <c:pt idx="1843">
                  <c:v>34</c:v>
                </c:pt>
                <c:pt idx="1844">
                  <c:v>35</c:v>
                </c:pt>
                <c:pt idx="1845">
                  <c:v>35</c:v>
                </c:pt>
                <c:pt idx="1846">
                  <c:v>31</c:v>
                </c:pt>
                <c:pt idx="1847">
                  <c:v>30</c:v>
                </c:pt>
                <c:pt idx="1848">
                  <c:v>29</c:v>
                </c:pt>
                <c:pt idx="1849">
                  <c:v>29</c:v>
                </c:pt>
                <c:pt idx="1850">
                  <c:v>28</c:v>
                </c:pt>
                <c:pt idx="1851">
                  <c:v>27</c:v>
                </c:pt>
                <c:pt idx="1852">
                  <c:v>26</c:v>
                </c:pt>
                <c:pt idx="1853">
                  <c:v>24</c:v>
                </c:pt>
                <c:pt idx="1854">
                  <c:v>23</c:v>
                </c:pt>
                <c:pt idx="1855">
                  <c:v>22</c:v>
                </c:pt>
                <c:pt idx="1856">
                  <c:v>21</c:v>
                </c:pt>
                <c:pt idx="1857">
                  <c:v>20</c:v>
                </c:pt>
                <c:pt idx="1858">
                  <c:v>19</c:v>
                </c:pt>
                <c:pt idx="1859">
                  <c:v>18</c:v>
                </c:pt>
                <c:pt idx="1860">
                  <c:v>18</c:v>
                </c:pt>
                <c:pt idx="1861">
                  <c:v>17</c:v>
                </c:pt>
                <c:pt idx="1862">
                  <c:v>17</c:v>
                </c:pt>
                <c:pt idx="1863">
                  <c:v>17</c:v>
                </c:pt>
                <c:pt idx="1864">
                  <c:v>19</c:v>
                </c:pt>
                <c:pt idx="1865">
                  <c:v>23</c:v>
                </c:pt>
                <c:pt idx="1866">
                  <c:v>20</c:v>
                </c:pt>
                <c:pt idx="1867">
                  <c:v>26</c:v>
                </c:pt>
                <c:pt idx="1868">
                  <c:v>22</c:v>
                </c:pt>
                <c:pt idx="1869">
                  <c:v>21</c:v>
                </c:pt>
                <c:pt idx="1870">
                  <c:v>23</c:v>
                </c:pt>
                <c:pt idx="1871">
                  <c:v>50</c:v>
                </c:pt>
                <c:pt idx="1872">
                  <c:v>77</c:v>
                </c:pt>
                <c:pt idx="1873">
                  <c:v>72</c:v>
                </c:pt>
                <c:pt idx="1874">
                  <c:v>63</c:v>
                </c:pt>
                <c:pt idx="1875">
                  <c:v>58</c:v>
                </c:pt>
                <c:pt idx="1876">
                  <c:v>131</c:v>
                </c:pt>
                <c:pt idx="1877">
                  <c:v>95</c:v>
                </c:pt>
                <c:pt idx="1878">
                  <c:v>92</c:v>
                </c:pt>
                <c:pt idx="1879">
                  <c:v>75</c:v>
                </c:pt>
                <c:pt idx="1880">
                  <c:v>127</c:v>
                </c:pt>
                <c:pt idx="1881">
                  <c:v>197</c:v>
                </c:pt>
                <c:pt idx="1882">
                  <c:v>200</c:v>
                </c:pt>
                <c:pt idx="1883">
                  <c:v>228</c:v>
                </c:pt>
                <c:pt idx="1884">
                  <c:v>183</c:v>
                </c:pt>
                <c:pt idx="1885">
                  <c:v>127</c:v>
                </c:pt>
                <c:pt idx="1886">
                  <c:v>132</c:v>
                </c:pt>
                <c:pt idx="1887">
                  <c:v>122</c:v>
                </c:pt>
                <c:pt idx="1888">
                  <c:v>99</c:v>
                </c:pt>
                <c:pt idx="1889">
                  <c:v>79</c:v>
                </c:pt>
                <c:pt idx="1890">
                  <c:v>66</c:v>
                </c:pt>
                <c:pt idx="1891">
                  <c:v>63</c:v>
                </c:pt>
                <c:pt idx="1892">
                  <c:v>53</c:v>
                </c:pt>
                <c:pt idx="1893">
                  <c:v>48</c:v>
                </c:pt>
                <c:pt idx="1894">
                  <c:v>44</c:v>
                </c:pt>
                <c:pt idx="1895">
                  <c:v>41</c:v>
                </c:pt>
                <c:pt idx="1896">
                  <c:v>42</c:v>
                </c:pt>
                <c:pt idx="1897">
                  <c:v>36</c:v>
                </c:pt>
                <c:pt idx="1898">
                  <c:v>34</c:v>
                </c:pt>
                <c:pt idx="1899">
                  <c:v>31</c:v>
                </c:pt>
                <c:pt idx="1900">
                  <c:v>30</c:v>
                </c:pt>
                <c:pt idx="1901">
                  <c:v>30</c:v>
                </c:pt>
                <c:pt idx="1902">
                  <c:v>28</c:v>
                </c:pt>
                <c:pt idx="1903">
                  <c:v>31</c:v>
                </c:pt>
                <c:pt idx="1904">
                  <c:v>34</c:v>
                </c:pt>
                <c:pt idx="1905">
                  <c:v>26</c:v>
                </c:pt>
                <c:pt idx="1906">
                  <c:v>24</c:v>
                </c:pt>
                <c:pt idx="1907">
                  <c:v>22</c:v>
                </c:pt>
                <c:pt idx="1908">
                  <c:v>31</c:v>
                </c:pt>
                <c:pt idx="1909">
                  <c:v>48</c:v>
                </c:pt>
                <c:pt idx="1910">
                  <c:v>35</c:v>
                </c:pt>
                <c:pt idx="1911">
                  <c:v>34</c:v>
                </c:pt>
                <c:pt idx="1912">
                  <c:v>30</c:v>
                </c:pt>
                <c:pt idx="1913">
                  <c:v>27</c:v>
                </c:pt>
                <c:pt idx="1914">
                  <c:v>26</c:v>
                </c:pt>
                <c:pt idx="1915">
                  <c:v>29</c:v>
                </c:pt>
                <c:pt idx="1916">
                  <c:v>26</c:v>
                </c:pt>
                <c:pt idx="1917">
                  <c:v>23</c:v>
                </c:pt>
                <c:pt idx="1918">
                  <c:v>21</c:v>
                </c:pt>
                <c:pt idx="1919">
                  <c:v>21</c:v>
                </c:pt>
                <c:pt idx="1920">
                  <c:v>20</c:v>
                </c:pt>
                <c:pt idx="1921">
                  <c:v>19</c:v>
                </c:pt>
                <c:pt idx="1922">
                  <c:v>34</c:v>
                </c:pt>
                <c:pt idx="1923">
                  <c:v>30</c:v>
                </c:pt>
                <c:pt idx="1924">
                  <c:v>42</c:v>
                </c:pt>
                <c:pt idx="1925">
                  <c:v>36</c:v>
                </c:pt>
                <c:pt idx="1926">
                  <c:v>36</c:v>
                </c:pt>
                <c:pt idx="1927">
                  <c:v>34</c:v>
                </c:pt>
                <c:pt idx="1928">
                  <c:v>31</c:v>
                </c:pt>
                <c:pt idx="1929">
                  <c:v>30</c:v>
                </c:pt>
                <c:pt idx="1930">
                  <c:v>26</c:v>
                </c:pt>
                <c:pt idx="1931">
                  <c:v>24</c:v>
                </c:pt>
                <c:pt idx="1932">
                  <c:v>31</c:v>
                </c:pt>
                <c:pt idx="1933">
                  <c:v>35</c:v>
                </c:pt>
                <c:pt idx="1934">
                  <c:v>31</c:v>
                </c:pt>
                <c:pt idx="1935">
                  <c:v>30</c:v>
                </c:pt>
                <c:pt idx="1936">
                  <c:v>34</c:v>
                </c:pt>
                <c:pt idx="1937">
                  <c:v>33</c:v>
                </c:pt>
                <c:pt idx="1938">
                  <c:v>27</c:v>
                </c:pt>
                <c:pt idx="1939">
                  <c:v>25</c:v>
                </c:pt>
                <c:pt idx="1940">
                  <c:v>23</c:v>
                </c:pt>
                <c:pt idx="1941">
                  <c:v>21</c:v>
                </c:pt>
                <c:pt idx="1942">
                  <c:v>20</c:v>
                </c:pt>
                <c:pt idx="1943">
                  <c:v>19</c:v>
                </c:pt>
                <c:pt idx="1944">
                  <c:v>18</c:v>
                </c:pt>
                <c:pt idx="1945">
                  <c:v>16</c:v>
                </c:pt>
                <c:pt idx="1946">
                  <c:v>16</c:v>
                </c:pt>
                <c:pt idx="1947">
                  <c:v>27</c:v>
                </c:pt>
                <c:pt idx="1948">
                  <c:v>25</c:v>
                </c:pt>
                <c:pt idx="1949">
                  <c:v>32</c:v>
                </c:pt>
                <c:pt idx="1950">
                  <c:v>24</c:v>
                </c:pt>
                <c:pt idx="1951">
                  <c:v>20</c:v>
                </c:pt>
                <c:pt idx="1952">
                  <c:v>18</c:v>
                </c:pt>
                <c:pt idx="1953">
                  <c:v>18</c:v>
                </c:pt>
                <c:pt idx="1954">
                  <c:v>16</c:v>
                </c:pt>
                <c:pt idx="1955">
                  <c:v>15</c:v>
                </c:pt>
                <c:pt idx="1956">
                  <c:v>14</c:v>
                </c:pt>
                <c:pt idx="1957">
                  <c:v>13</c:v>
                </c:pt>
                <c:pt idx="1958">
                  <c:v>13</c:v>
                </c:pt>
                <c:pt idx="1959">
                  <c:v>12</c:v>
                </c:pt>
                <c:pt idx="1960">
                  <c:v>11</c:v>
                </c:pt>
                <c:pt idx="1961">
                  <c:v>10</c:v>
                </c:pt>
                <c:pt idx="1962">
                  <c:v>9.8000000000000007</c:v>
                </c:pt>
                <c:pt idx="1963">
                  <c:v>9.1</c:v>
                </c:pt>
                <c:pt idx="1964">
                  <c:v>9.6999999999999993</c:v>
                </c:pt>
                <c:pt idx="1965">
                  <c:v>11</c:v>
                </c:pt>
                <c:pt idx="1966">
                  <c:v>11</c:v>
                </c:pt>
                <c:pt idx="1967">
                  <c:v>9.1999999999999993</c:v>
                </c:pt>
                <c:pt idx="1968">
                  <c:v>8.4</c:v>
                </c:pt>
                <c:pt idx="1969">
                  <c:v>8.3000000000000007</c:v>
                </c:pt>
                <c:pt idx="1970">
                  <c:v>8</c:v>
                </c:pt>
                <c:pt idx="1971">
                  <c:v>7.5</c:v>
                </c:pt>
                <c:pt idx="1972">
                  <c:v>7.1</c:v>
                </c:pt>
                <c:pt idx="1973">
                  <c:v>7</c:v>
                </c:pt>
                <c:pt idx="1974">
                  <c:v>6.7</c:v>
                </c:pt>
                <c:pt idx="1975">
                  <c:v>6.1</c:v>
                </c:pt>
                <c:pt idx="1976">
                  <c:v>5.4</c:v>
                </c:pt>
                <c:pt idx="1977">
                  <c:v>5.6</c:v>
                </c:pt>
                <c:pt idx="1978">
                  <c:v>5.5</c:v>
                </c:pt>
                <c:pt idx="1979">
                  <c:v>5.3</c:v>
                </c:pt>
                <c:pt idx="1980">
                  <c:v>5.7</c:v>
                </c:pt>
                <c:pt idx="1981">
                  <c:v>7.9</c:v>
                </c:pt>
                <c:pt idx="1982">
                  <c:v>7</c:v>
                </c:pt>
                <c:pt idx="1983">
                  <c:v>6.5</c:v>
                </c:pt>
                <c:pt idx="1984">
                  <c:v>5.8</c:v>
                </c:pt>
                <c:pt idx="1985">
                  <c:v>9</c:v>
                </c:pt>
                <c:pt idx="1986">
                  <c:v>9.6</c:v>
                </c:pt>
                <c:pt idx="1987">
                  <c:v>6.6</c:v>
                </c:pt>
                <c:pt idx="1988">
                  <c:v>5.7</c:v>
                </c:pt>
                <c:pt idx="1989">
                  <c:v>5</c:v>
                </c:pt>
                <c:pt idx="1990">
                  <c:v>5</c:v>
                </c:pt>
                <c:pt idx="1991">
                  <c:v>4.8</c:v>
                </c:pt>
                <c:pt idx="1992">
                  <c:v>4.8</c:v>
                </c:pt>
                <c:pt idx="1993">
                  <c:v>4.8</c:v>
                </c:pt>
                <c:pt idx="1994">
                  <c:v>4.5</c:v>
                </c:pt>
                <c:pt idx="1995">
                  <c:v>4.0999999999999996</c:v>
                </c:pt>
                <c:pt idx="1996">
                  <c:v>3.7</c:v>
                </c:pt>
                <c:pt idx="1997">
                  <c:v>3.4</c:v>
                </c:pt>
                <c:pt idx="1998">
                  <c:v>3.5</c:v>
                </c:pt>
                <c:pt idx="1999">
                  <c:v>3.2</c:v>
                </c:pt>
                <c:pt idx="2000">
                  <c:v>4.3</c:v>
                </c:pt>
                <c:pt idx="2001">
                  <c:v>4.4000000000000004</c:v>
                </c:pt>
                <c:pt idx="2002">
                  <c:v>3.8</c:v>
                </c:pt>
                <c:pt idx="2003">
                  <c:v>3.3</c:v>
                </c:pt>
                <c:pt idx="2004">
                  <c:v>3.9</c:v>
                </c:pt>
                <c:pt idx="2005">
                  <c:v>4.5</c:v>
                </c:pt>
                <c:pt idx="2006">
                  <c:v>3.6</c:v>
                </c:pt>
                <c:pt idx="2007">
                  <c:v>3.2</c:v>
                </c:pt>
                <c:pt idx="2008">
                  <c:v>3</c:v>
                </c:pt>
                <c:pt idx="2009">
                  <c:v>2.5</c:v>
                </c:pt>
                <c:pt idx="2010">
                  <c:v>2.4</c:v>
                </c:pt>
                <c:pt idx="2011">
                  <c:v>2.5</c:v>
                </c:pt>
                <c:pt idx="2012">
                  <c:v>2.1</c:v>
                </c:pt>
                <c:pt idx="2013">
                  <c:v>2.2000000000000002</c:v>
                </c:pt>
                <c:pt idx="2014">
                  <c:v>2.2999999999999998</c:v>
                </c:pt>
                <c:pt idx="2015">
                  <c:v>2.2000000000000002</c:v>
                </c:pt>
                <c:pt idx="2016">
                  <c:v>2.1</c:v>
                </c:pt>
                <c:pt idx="2017">
                  <c:v>2.1</c:v>
                </c:pt>
                <c:pt idx="2018">
                  <c:v>2.2000000000000002</c:v>
                </c:pt>
                <c:pt idx="2019">
                  <c:v>2.9</c:v>
                </c:pt>
                <c:pt idx="2020">
                  <c:v>2.2000000000000002</c:v>
                </c:pt>
                <c:pt idx="2021">
                  <c:v>2.2000000000000002</c:v>
                </c:pt>
                <c:pt idx="2022">
                  <c:v>2.2999999999999998</c:v>
                </c:pt>
                <c:pt idx="2023">
                  <c:v>2.8</c:v>
                </c:pt>
                <c:pt idx="2024">
                  <c:v>4.9000000000000004</c:v>
                </c:pt>
                <c:pt idx="2025">
                  <c:v>2.9</c:v>
                </c:pt>
                <c:pt idx="2026">
                  <c:v>2.5</c:v>
                </c:pt>
                <c:pt idx="2027">
                  <c:v>2.9</c:v>
                </c:pt>
                <c:pt idx="2028">
                  <c:v>2.6</c:v>
                </c:pt>
                <c:pt idx="2029">
                  <c:v>2.2999999999999998</c:v>
                </c:pt>
                <c:pt idx="2030">
                  <c:v>2.1</c:v>
                </c:pt>
                <c:pt idx="2031">
                  <c:v>1.8</c:v>
                </c:pt>
                <c:pt idx="2032">
                  <c:v>1.7</c:v>
                </c:pt>
                <c:pt idx="2033">
                  <c:v>1.7</c:v>
                </c:pt>
                <c:pt idx="2034">
                  <c:v>1.9</c:v>
                </c:pt>
                <c:pt idx="2035">
                  <c:v>2</c:v>
                </c:pt>
                <c:pt idx="2036">
                  <c:v>1.9</c:v>
                </c:pt>
                <c:pt idx="2037">
                  <c:v>1.4</c:v>
                </c:pt>
                <c:pt idx="2038">
                  <c:v>1.3</c:v>
                </c:pt>
                <c:pt idx="2039">
                  <c:v>1.3</c:v>
                </c:pt>
                <c:pt idx="2040">
                  <c:v>1.4</c:v>
                </c:pt>
                <c:pt idx="2041">
                  <c:v>1.6</c:v>
                </c:pt>
                <c:pt idx="2042">
                  <c:v>1.7</c:v>
                </c:pt>
                <c:pt idx="2043">
                  <c:v>2</c:v>
                </c:pt>
                <c:pt idx="2044">
                  <c:v>1.9</c:v>
                </c:pt>
                <c:pt idx="2045">
                  <c:v>1.8</c:v>
                </c:pt>
                <c:pt idx="2046">
                  <c:v>1.9</c:v>
                </c:pt>
                <c:pt idx="2047">
                  <c:v>1.6</c:v>
                </c:pt>
                <c:pt idx="2048">
                  <c:v>1.6</c:v>
                </c:pt>
                <c:pt idx="2049">
                  <c:v>1.7</c:v>
                </c:pt>
                <c:pt idx="2050">
                  <c:v>1.7</c:v>
                </c:pt>
                <c:pt idx="2051">
                  <c:v>1.6</c:v>
                </c:pt>
                <c:pt idx="2052">
                  <c:v>2.4</c:v>
                </c:pt>
                <c:pt idx="2053">
                  <c:v>1.5</c:v>
                </c:pt>
                <c:pt idx="2054">
                  <c:v>1.4</c:v>
                </c:pt>
                <c:pt idx="2055">
                  <c:v>1.5</c:v>
                </c:pt>
                <c:pt idx="2056">
                  <c:v>6.6</c:v>
                </c:pt>
                <c:pt idx="2057">
                  <c:v>7.4</c:v>
                </c:pt>
                <c:pt idx="2058">
                  <c:v>4.8</c:v>
                </c:pt>
                <c:pt idx="2059">
                  <c:v>2.8</c:v>
                </c:pt>
                <c:pt idx="2060">
                  <c:v>2.6</c:v>
                </c:pt>
                <c:pt idx="2061">
                  <c:v>2.7</c:v>
                </c:pt>
                <c:pt idx="2062">
                  <c:v>2.7</c:v>
                </c:pt>
                <c:pt idx="2063">
                  <c:v>2.6</c:v>
                </c:pt>
                <c:pt idx="2064">
                  <c:v>2.6</c:v>
                </c:pt>
                <c:pt idx="2065">
                  <c:v>2.5</c:v>
                </c:pt>
                <c:pt idx="2066">
                  <c:v>2.4</c:v>
                </c:pt>
                <c:pt idx="2067">
                  <c:v>2.2999999999999998</c:v>
                </c:pt>
                <c:pt idx="2068">
                  <c:v>2.5</c:v>
                </c:pt>
                <c:pt idx="2069">
                  <c:v>2.5</c:v>
                </c:pt>
                <c:pt idx="2070">
                  <c:v>2.6</c:v>
                </c:pt>
                <c:pt idx="2071">
                  <c:v>2.6</c:v>
                </c:pt>
                <c:pt idx="2072">
                  <c:v>4.5</c:v>
                </c:pt>
                <c:pt idx="2073">
                  <c:v>3.5</c:v>
                </c:pt>
                <c:pt idx="2074">
                  <c:v>3.4</c:v>
                </c:pt>
                <c:pt idx="2075">
                  <c:v>3</c:v>
                </c:pt>
                <c:pt idx="2076">
                  <c:v>3.1</c:v>
                </c:pt>
                <c:pt idx="2077">
                  <c:v>2.1</c:v>
                </c:pt>
                <c:pt idx="2078">
                  <c:v>1.3</c:v>
                </c:pt>
                <c:pt idx="2079">
                  <c:v>1.4</c:v>
                </c:pt>
                <c:pt idx="2080">
                  <c:v>1.6</c:v>
                </c:pt>
                <c:pt idx="2081">
                  <c:v>1.8</c:v>
                </c:pt>
                <c:pt idx="2082">
                  <c:v>2.1</c:v>
                </c:pt>
                <c:pt idx="2083">
                  <c:v>2.1</c:v>
                </c:pt>
                <c:pt idx="2084">
                  <c:v>2.1</c:v>
                </c:pt>
                <c:pt idx="2085">
                  <c:v>3.5</c:v>
                </c:pt>
                <c:pt idx="2086">
                  <c:v>2.5</c:v>
                </c:pt>
                <c:pt idx="2087">
                  <c:v>2.2999999999999998</c:v>
                </c:pt>
                <c:pt idx="2088">
                  <c:v>2.7</c:v>
                </c:pt>
                <c:pt idx="2089">
                  <c:v>3.9</c:v>
                </c:pt>
                <c:pt idx="2090">
                  <c:v>3.8</c:v>
                </c:pt>
                <c:pt idx="2091">
                  <c:v>4.2</c:v>
                </c:pt>
                <c:pt idx="2092">
                  <c:v>5.8</c:v>
                </c:pt>
                <c:pt idx="2093">
                  <c:v>6.5</c:v>
                </c:pt>
                <c:pt idx="2094">
                  <c:v>6.6</c:v>
                </c:pt>
                <c:pt idx="2095">
                  <c:v>6.9</c:v>
                </c:pt>
                <c:pt idx="2096">
                  <c:v>24</c:v>
                </c:pt>
                <c:pt idx="2097">
                  <c:v>12</c:v>
                </c:pt>
                <c:pt idx="2098">
                  <c:v>30</c:v>
                </c:pt>
                <c:pt idx="2099">
                  <c:v>18</c:v>
                </c:pt>
                <c:pt idx="2100">
                  <c:v>17</c:v>
                </c:pt>
                <c:pt idx="2101">
                  <c:v>25</c:v>
                </c:pt>
                <c:pt idx="2102">
                  <c:v>16</c:v>
                </c:pt>
                <c:pt idx="2103">
                  <c:v>13</c:v>
                </c:pt>
                <c:pt idx="2104">
                  <c:v>11</c:v>
                </c:pt>
                <c:pt idx="2105">
                  <c:v>13</c:v>
                </c:pt>
                <c:pt idx="2106">
                  <c:v>15</c:v>
                </c:pt>
                <c:pt idx="2107">
                  <c:v>14</c:v>
                </c:pt>
                <c:pt idx="2108">
                  <c:v>18</c:v>
                </c:pt>
                <c:pt idx="2109">
                  <c:v>13</c:v>
                </c:pt>
                <c:pt idx="2110">
                  <c:v>12</c:v>
                </c:pt>
                <c:pt idx="2111">
                  <c:v>11</c:v>
                </c:pt>
                <c:pt idx="2112">
                  <c:v>11</c:v>
                </c:pt>
                <c:pt idx="2113">
                  <c:v>12</c:v>
                </c:pt>
                <c:pt idx="2114">
                  <c:v>20</c:v>
                </c:pt>
                <c:pt idx="2115">
                  <c:v>21</c:v>
                </c:pt>
                <c:pt idx="2116">
                  <c:v>32</c:v>
                </c:pt>
                <c:pt idx="2117">
                  <c:v>53</c:v>
                </c:pt>
                <c:pt idx="2118">
                  <c:v>107</c:v>
                </c:pt>
                <c:pt idx="2119">
                  <c:v>38</c:v>
                </c:pt>
                <c:pt idx="2120">
                  <c:v>26</c:v>
                </c:pt>
                <c:pt idx="2121">
                  <c:v>22</c:v>
                </c:pt>
                <c:pt idx="2122">
                  <c:v>22</c:v>
                </c:pt>
                <c:pt idx="2123">
                  <c:v>23</c:v>
                </c:pt>
                <c:pt idx="2124">
                  <c:v>20</c:v>
                </c:pt>
                <c:pt idx="2125">
                  <c:v>21</c:v>
                </c:pt>
                <c:pt idx="2126">
                  <c:v>21</c:v>
                </c:pt>
                <c:pt idx="2127">
                  <c:v>21</c:v>
                </c:pt>
                <c:pt idx="2128">
                  <c:v>22</c:v>
                </c:pt>
                <c:pt idx="2129">
                  <c:v>21</c:v>
                </c:pt>
                <c:pt idx="2130">
                  <c:v>22</c:v>
                </c:pt>
                <c:pt idx="2131">
                  <c:v>21</c:v>
                </c:pt>
                <c:pt idx="2132">
                  <c:v>21</c:v>
                </c:pt>
                <c:pt idx="2133">
                  <c:v>22</c:v>
                </c:pt>
                <c:pt idx="2134">
                  <c:v>21</c:v>
                </c:pt>
                <c:pt idx="2135">
                  <c:v>21</c:v>
                </c:pt>
                <c:pt idx="2136">
                  <c:v>21</c:v>
                </c:pt>
                <c:pt idx="2137">
                  <c:v>22</c:v>
                </c:pt>
                <c:pt idx="2138">
                  <c:v>22</c:v>
                </c:pt>
                <c:pt idx="2139">
                  <c:v>33</c:v>
                </c:pt>
                <c:pt idx="2140">
                  <c:v>27</c:v>
                </c:pt>
                <c:pt idx="2141">
                  <c:v>35</c:v>
                </c:pt>
                <c:pt idx="2142">
                  <c:v>31</c:v>
                </c:pt>
                <c:pt idx="2143">
                  <c:v>27</c:v>
                </c:pt>
                <c:pt idx="2144">
                  <c:v>26</c:v>
                </c:pt>
                <c:pt idx="2145">
                  <c:v>53</c:v>
                </c:pt>
                <c:pt idx="2146">
                  <c:v>85</c:v>
                </c:pt>
                <c:pt idx="2147">
                  <c:v>67</c:v>
                </c:pt>
                <c:pt idx="2148">
                  <c:v>74</c:v>
                </c:pt>
                <c:pt idx="2149">
                  <c:v>55</c:v>
                </c:pt>
                <c:pt idx="2150">
                  <c:v>45</c:v>
                </c:pt>
                <c:pt idx="2151">
                  <c:v>39</c:v>
                </c:pt>
                <c:pt idx="2152">
                  <c:v>34</c:v>
                </c:pt>
                <c:pt idx="2153">
                  <c:v>31</c:v>
                </c:pt>
                <c:pt idx="2154">
                  <c:v>28</c:v>
                </c:pt>
                <c:pt idx="2155">
                  <c:v>30</c:v>
                </c:pt>
                <c:pt idx="2156">
                  <c:v>35</c:v>
                </c:pt>
                <c:pt idx="2157">
                  <c:v>32</c:v>
                </c:pt>
                <c:pt idx="2158">
                  <c:v>39</c:v>
                </c:pt>
                <c:pt idx="2159">
                  <c:v>35</c:v>
                </c:pt>
                <c:pt idx="2160">
                  <c:v>38</c:v>
                </c:pt>
                <c:pt idx="2161">
                  <c:v>166</c:v>
                </c:pt>
                <c:pt idx="2162">
                  <c:v>407</c:v>
                </c:pt>
                <c:pt idx="2163">
                  <c:v>381</c:v>
                </c:pt>
                <c:pt idx="2164">
                  <c:v>221</c:v>
                </c:pt>
                <c:pt idx="2165">
                  <c:v>141</c:v>
                </c:pt>
                <c:pt idx="2166">
                  <c:v>81</c:v>
                </c:pt>
                <c:pt idx="2167">
                  <c:v>61</c:v>
                </c:pt>
                <c:pt idx="2168">
                  <c:v>52</c:v>
                </c:pt>
                <c:pt idx="2169">
                  <c:v>48</c:v>
                </c:pt>
                <c:pt idx="2170">
                  <c:v>43</c:v>
                </c:pt>
                <c:pt idx="2171">
                  <c:v>39</c:v>
                </c:pt>
                <c:pt idx="2172">
                  <c:v>35</c:v>
                </c:pt>
                <c:pt idx="2173">
                  <c:v>33</c:v>
                </c:pt>
                <c:pt idx="2174">
                  <c:v>35</c:v>
                </c:pt>
                <c:pt idx="2175">
                  <c:v>33</c:v>
                </c:pt>
                <c:pt idx="2176">
                  <c:v>36</c:v>
                </c:pt>
                <c:pt idx="2177">
                  <c:v>44</c:v>
                </c:pt>
                <c:pt idx="2178">
                  <c:v>58</c:v>
                </c:pt>
                <c:pt idx="2179">
                  <c:v>94</c:v>
                </c:pt>
                <c:pt idx="2180">
                  <c:v>62</c:v>
                </c:pt>
                <c:pt idx="2181">
                  <c:v>59</c:v>
                </c:pt>
                <c:pt idx="2182">
                  <c:v>86</c:v>
                </c:pt>
                <c:pt idx="2183">
                  <c:v>146</c:v>
                </c:pt>
                <c:pt idx="2184">
                  <c:v>93</c:v>
                </c:pt>
                <c:pt idx="2185">
                  <c:v>109</c:v>
                </c:pt>
                <c:pt idx="2186">
                  <c:v>122</c:v>
                </c:pt>
                <c:pt idx="2187">
                  <c:v>178</c:v>
                </c:pt>
                <c:pt idx="2188">
                  <c:v>108</c:v>
                </c:pt>
                <c:pt idx="2189">
                  <c:v>82</c:v>
                </c:pt>
                <c:pt idx="2190">
                  <c:v>61</c:v>
                </c:pt>
                <c:pt idx="2191">
                  <c:v>55</c:v>
                </c:pt>
                <c:pt idx="2192">
                  <c:v>73</c:v>
                </c:pt>
                <c:pt idx="2193">
                  <c:v>194</c:v>
                </c:pt>
                <c:pt idx="2194">
                  <c:v>156</c:v>
                </c:pt>
                <c:pt idx="2195">
                  <c:v>202</c:v>
                </c:pt>
                <c:pt idx="2196">
                  <c:v>107</c:v>
                </c:pt>
                <c:pt idx="2197">
                  <c:v>82</c:v>
                </c:pt>
                <c:pt idx="2198">
                  <c:v>202</c:v>
                </c:pt>
                <c:pt idx="2199">
                  <c:v>146</c:v>
                </c:pt>
                <c:pt idx="2200">
                  <c:v>176</c:v>
                </c:pt>
                <c:pt idx="2201">
                  <c:v>143</c:v>
                </c:pt>
                <c:pt idx="2202">
                  <c:v>151</c:v>
                </c:pt>
                <c:pt idx="2203">
                  <c:v>80</c:v>
                </c:pt>
                <c:pt idx="2204">
                  <c:v>89</c:v>
                </c:pt>
                <c:pt idx="2205">
                  <c:v>102</c:v>
                </c:pt>
                <c:pt idx="2206">
                  <c:v>61</c:v>
                </c:pt>
                <c:pt idx="2207">
                  <c:v>55</c:v>
                </c:pt>
                <c:pt idx="2208">
                  <c:v>51</c:v>
                </c:pt>
                <c:pt idx="2209">
                  <c:v>47</c:v>
                </c:pt>
                <c:pt idx="2210">
                  <c:v>45</c:v>
                </c:pt>
                <c:pt idx="2211">
                  <c:v>40</c:v>
                </c:pt>
                <c:pt idx="2212">
                  <c:v>36</c:v>
                </c:pt>
                <c:pt idx="2213">
                  <c:v>34</c:v>
                </c:pt>
                <c:pt idx="2214">
                  <c:v>33</c:v>
                </c:pt>
                <c:pt idx="2215">
                  <c:v>32</c:v>
                </c:pt>
                <c:pt idx="2216">
                  <c:v>39</c:v>
                </c:pt>
                <c:pt idx="2217">
                  <c:v>50</c:v>
                </c:pt>
                <c:pt idx="2218">
                  <c:v>42</c:v>
                </c:pt>
                <c:pt idx="2219">
                  <c:v>54</c:v>
                </c:pt>
                <c:pt idx="2220">
                  <c:v>61</c:v>
                </c:pt>
                <c:pt idx="2221">
                  <c:v>195</c:v>
                </c:pt>
                <c:pt idx="2222">
                  <c:v>113</c:v>
                </c:pt>
                <c:pt idx="2223">
                  <c:v>185</c:v>
                </c:pt>
                <c:pt idx="2224">
                  <c:v>121</c:v>
                </c:pt>
                <c:pt idx="2225">
                  <c:v>48</c:v>
                </c:pt>
                <c:pt idx="2226">
                  <c:v>46</c:v>
                </c:pt>
                <c:pt idx="2227">
                  <c:v>61</c:v>
                </c:pt>
                <c:pt idx="2228">
                  <c:v>257</c:v>
                </c:pt>
                <c:pt idx="2229">
                  <c:v>116</c:v>
                </c:pt>
                <c:pt idx="2230">
                  <c:v>100</c:v>
                </c:pt>
                <c:pt idx="2231">
                  <c:v>79</c:v>
                </c:pt>
                <c:pt idx="2232">
                  <c:v>65</c:v>
                </c:pt>
                <c:pt idx="2233">
                  <c:v>58</c:v>
                </c:pt>
                <c:pt idx="2234">
                  <c:v>53</c:v>
                </c:pt>
                <c:pt idx="2235">
                  <c:v>48</c:v>
                </c:pt>
                <c:pt idx="2236">
                  <c:v>44</c:v>
                </c:pt>
                <c:pt idx="2237">
                  <c:v>41</c:v>
                </c:pt>
                <c:pt idx="2238">
                  <c:v>38</c:v>
                </c:pt>
                <c:pt idx="2239">
                  <c:v>36</c:v>
                </c:pt>
                <c:pt idx="2240">
                  <c:v>34</c:v>
                </c:pt>
                <c:pt idx="2241">
                  <c:v>33</c:v>
                </c:pt>
                <c:pt idx="2242">
                  <c:v>31</c:v>
                </c:pt>
                <c:pt idx="2243">
                  <c:v>30</c:v>
                </c:pt>
                <c:pt idx="2244">
                  <c:v>28</c:v>
                </c:pt>
                <c:pt idx="2245">
                  <c:v>28</c:v>
                </c:pt>
                <c:pt idx="2246">
                  <c:v>26</c:v>
                </c:pt>
                <c:pt idx="2247">
                  <c:v>24</c:v>
                </c:pt>
                <c:pt idx="2248">
                  <c:v>23</c:v>
                </c:pt>
                <c:pt idx="2249">
                  <c:v>22</c:v>
                </c:pt>
                <c:pt idx="2250">
                  <c:v>24</c:v>
                </c:pt>
                <c:pt idx="2251">
                  <c:v>26</c:v>
                </c:pt>
                <c:pt idx="2252">
                  <c:v>22</c:v>
                </c:pt>
                <c:pt idx="2253">
                  <c:v>21</c:v>
                </c:pt>
                <c:pt idx="2254">
                  <c:v>20</c:v>
                </c:pt>
                <c:pt idx="2255">
                  <c:v>19</c:v>
                </c:pt>
                <c:pt idx="2256">
                  <c:v>19</c:v>
                </c:pt>
                <c:pt idx="2257">
                  <c:v>18</c:v>
                </c:pt>
                <c:pt idx="2258">
                  <c:v>27</c:v>
                </c:pt>
                <c:pt idx="2259">
                  <c:v>21</c:v>
                </c:pt>
                <c:pt idx="2260">
                  <c:v>20</c:v>
                </c:pt>
                <c:pt idx="2261">
                  <c:v>21</c:v>
                </c:pt>
                <c:pt idx="2262">
                  <c:v>20</c:v>
                </c:pt>
                <c:pt idx="2263">
                  <c:v>41</c:v>
                </c:pt>
                <c:pt idx="2264">
                  <c:v>61</c:v>
                </c:pt>
                <c:pt idx="2265">
                  <c:v>66</c:v>
                </c:pt>
                <c:pt idx="2266">
                  <c:v>50</c:v>
                </c:pt>
                <c:pt idx="2267">
                  <c:v>47</c:v>
                </c:pt>
                <c:pt idx="2268">
                  <c:v>78</c:v>
                </c:pt>
                <c:pt idx="2269">
                  <c:v>48</c:v>
                </c:pt>
                <c:pt idx="2270">
                  <c:v>46</c:v>
                </c:pt>
                <c:pt idx="2271">
                  <c:v>49</c:v>
                </c:pt>
                <c:pt idx="2272">
                  <c:v>36</c:v>
                </c:pt>
                <c:pt idx="2273">
                  <c:v>50</c:v>
                </c:pt>
                <c:pt idx="2274">
                  <c:v>44</c:v>
                </c:pt>
                <c:pt idx="2275">
                  <c:v>35</c:v>
                </c:pt>
                <c:pt idx="2276">
                  <c:v>64</c:v>
                </c:pt>
                <c:pt idx="2277">
                  <c:v>44</c:v>
                </c:pt>
                <c:pt idx="2278">
                  <c:v>53</c:v>
                </c:pt>
                <c:pt idx="2279">
                  <c:v>51</c:v>
                </c:pt>
                <c:pt idx="2280">
                  <c:v>48</c:v>
                </c:pt>
                <c:pt idx="2281">
                  <c:v>42</c:v>
                </c:pt>
                <c:pt idx="2282">
                  <c:v>35</c:v>
                </c:pt>
                <c:pt idx="2283">
                  <c:v>32</c:v>
                </c:pt>
                <c:pt idx="2284">
                  <c:v>29</c:v>
                </c:pt>
                <c:pt idx="2285">
                  <c:v>35</c:v>
                </c:pt>
                <c:pt idx="2286">
                  <c:v>32</c:v>
                </c:pt>
                <c:pt idx="2287">
                  <c:v>33</c:v>
                </c:pt>
                <c:pt idx="2288">
                  <c:v>33</c:v>
                </c:pt>
                <c:pt idx="2289">
                  <c:v>28</c:v>
                </c:pt>
                <c:pt idx="2290">
                  <c:v>34</c:v>
                </c:pt>
                <c:pt idx="2291">
                  <c:v>30</c:v>
                </c:pt>
                <c:pt idx="2292">
                  <c:v>25</c:v>
                </c:pt>
                <c:pt idx="2293">
                  <c:v>24</c:v>
                </c:pt>
                <c:pt idx="2294">
                  <c:v>23</c:v>
                </c:pt>
                <c:pt idx="2295">
                  <c:v>24</c:v>
                </c:pt>
                <c:pt idx="2296">
                  <c:v>25</c:v>
                </c:pt>
                <c:pt idx="2297">
                  <c:v>26</c:v>
                </c:pt>
                <c:pt idx="2298">
                  <c:v>22</c:v>
                </c:pt>
                <c:pt idx="2299">
                  <c:v>21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35</c:v>
                </c:pt>
                <c:pt idx="2304">
                  <c:v>56</c:v>
                </c:pt>
                <c:pt idx="2305">
                  <c:v>35</c:v>
                </c:pt>
                <c:pt idx="2306">
                  <c:v>27</c:v>
                </c:pt>
                <c:pt idx="2307">
                  <c:v>22</c:v>
                </c:pt>
                <c:pt idx="2308">
                  <c:v>20</c:v>
                </c:pt>
                <c:pt idx="2309">
                  <c:v>20</c:v>
                </c:pt>
                <c:pt idx="2310">
                  <c:v>28</c:v>
                </c:pt>
                <c:pt idx="2311">
                  <c:v>30</c:v>
                </c:pt>
                <c:pt idx="2312">
                  <c:v>21</c:v>
                </c:pt>
                <c:pt idx="2313">
                  <c:v>18</c:v>
                </c:pt>
                <c:pt idx="2314">
                  <c:v>19</c:v>
                </c:pt>
                <c:pt idx="2315">
                  <c:v>18</c:v>
                </c:pt>
                <c:pt idx="2316">
                  <c:v>16</c:v>
                </c:pt>
                <c:pt idx="2317">
                  <c:v>15</c:v>
                </c:pt>
                <c:pt idx="2318">
                  <c:v>15</c:v>
                </c:pt>
                <c:pt idx="2319">
                  <c:v>15</c:v>
                </c:pt>
                <c:pt idx="2320">
                  <c:v>15</c:v>
                </c:pt>
                <c:pt idx="2321">
                  <c:v>14</c:v>
                </c:pt>
                <c:pt idx="2322">
                  <c:v>14</c:v>
                </c:pt>
                <c:pt idx="2323">
                  <c:v>13</c:v>
                </c:pt>
                <c:pt idx="2324">
                  <c:v>14</c:v>
                </c:pt>
                <c:pt idx="2325">
                  <c:v>14</c:v>
                </c:pt>
                <c:pt idx="2326">
                  <c:v>13</c:v>
                </c:pt>
                <c:pt idx="2327">
                  <c:v>12</c:v>
                </c:pt>
                <c:pt idx="2328">
                  <c:v>11</c:v>
                </c:pt>
                <c:pt idx="2329">
                  <c:v>11</c:v>
                </c:pt>
                <c:pt idx="2330">
                  <c:v>10</c:v>
                </c:pt>
                <c:pt idx="2331">
                  <c:v>12</c:v>
                </c:pt>
                <c:pt idx="2332">
                  <c:v>15</c:v>
                </c:pt>
                <c:pt idx="2333">
                  <c:v>14</c:v>
                </c:pt>
                <c:pt idx="2334">
                  <c:v>14</c:v>
                </c:pt>
                <c:pt idx="2335">
                  <c:v>15</c:v>
                </c:pt>
                <c:pt idx="2336">
                  <c:v>22</c:v>
                </c:pt>
                <c:pt idx="2337">
                  <c:v>19</c:v>
                </c:pt>
                <c:pt idx="2338">
                  <c:v>15</c:v>
                </c:pt>
                <c:pt idx="2339">
                  <c:v>14</c:v>
                </c:pt>
                <c:pt idx="2340">
                  <c:v>21</c:v>
                </c:pt>
                <c:pt idx="2341">
                  <c:v>14</c:v>
                </c:pt>
                <c:pt idx="2342">
                  <c:v>12</c:v>
                </c:pt>
                <c:pt idx="2343">
                  <c:v>11</c:v>
                </c:pt>
                <c:pt idx="2344">
                  <c:v>11</c:v>
                </c:pt>
                <c:pt idx="2345">
                  <c:v>39</c:v>
                </c:pt>
                <c:pt idx="2346">
                  <c:v>18</c:v>
                </c:pt>
                <c:pt idx="2347">
                  <c:v>13</c:v>
                </c:pt>
                <c:pt idx="2348">
                  <c:v>12</c:v>
                </c:pt>
                <c:pt idx="2349">
                  <c:v>11</c:v>
                </c:pt>
                <c:pt idx="2350">
                  <c:v>10</c:v>
                </c:pt>
                <c:pt idx="2351">
                  <c:v>9.8000000000000007</c:v>
                </c:pt>
                <c:pt idx="2352">
                  <c:v>9.4</c:v>
                </c:pt>
                <c:pt idx="2353">
                  <c:v>8.8000000000000007</c:v>
                </c:pt>
                <c:pt idx="2354">
                  <c:v>8.5</c:v>
                </c:pt>
                <c:pt idx="2355">
                  <c:v>7.9</c:v>
                </c:pt>
                <c:pt idx="2356">
                  <c:v>7.4</c:v>
                </c:pt>
                <c:pt idx="2357">
                  <c:v>7</c:v>
                </c:pt>
                <c:pt idx="2358">
                  <c:v>6.7</c:v>
                </c:pt>
                <c:pt idx="2359">
                  <c:v>6.4</c:v>
                </c:pt>
                <c:pt idx="2360">
                  <c:v>6</c:v>
                </c:pt>
                <c:pt idx="2361">
                  <c:v>5.9</c:v>
                </c:pt>
                <c:pt idx="2362">
                  <c:v>5.9</c:v>
                </c:pt>
                <c:pt idx="2363">
                  <c:v>5.7</c:v>
                </c:pt>
                <c:pt idx="2364">
                  <c:v>5.4</c:v>
                </c:pt>
                <c:pt idx="2365">
                  <c:v>5.2</c:v>
                </c:pt>
                <c:pt idx="2366">
                  <c:v>5.0999999999999996</c:v>
                </c:pt>
                <c:pt idx="2367">
                  <c:v>5.7</c:v>
                </c:pt>
                <c:pt idx="2368">
                  <c:v>5.2</c:v>
                </c:pt>
                <c:pt idx="2369">
                  <c:v>4.7</c:v>
                </c:pt>
                <c:pt idx="2370">
                  <c:v>4.3</c:v>
                </c:pt>
                <c:pt idx="2371">
                  <c:v>6.2</c:v>
                </c:pt>
                <c:pt idx="2372">
                  <c:v>10</c:v>
                </c:pt>
                <c:pt idx="2373">
                  <c:v>5.7</c:v>
                </c:pt>
                <c:pt idx="2374">
                  <c:v>4.8</c:v>
                </c:pt>
                <c:pt idx="2375">
                  <c:v>7.2</c:v>
                </c:pt>
                <c:pt idx="2376">
                  <c:v>5.6</c:v>
                </c:pt>
                <c:pt idx="2377">
                  <c:v>4.9000000000000004</c:v>
                </c:pt>
                <c:pt idx="2378">
                  <c:v>4.5999999999999996</c:v>
                </c:pt>
                <c:pt idx="2379">
                  <c:v>4.3</c:v>
                </c:pt>
                <c:pt idx="2380">
                  <c:v>4.3</c:v>
                </c:pt>
                <c:pt idx="2381">
                  <c:v>3.9</c:v>
                </c:pt>
                <c:pt idx="2382">
                  <c:v>3.7</c:v>
                </c:pt>
                <c:pt idx="2383">
                  <c:v>3.4</c:v>
                </c:pt>
                <c:pt idx="2384">
                  <c:v>3.3</c:v>
                </c:pt>
                <c:pt idx="2385">
                  <c:v>3.2</c:v>
                </c:pt>
                <c:pt idx="2386">
                  <c:v>3.1</c:v>
                </c:pt>
                <c:pt idx="2387">
                  <c:v>3</c:v>
                </c:pt>
                <c:pt idx="2388">
                  <c:v>2.9</c:v>
                </c:pt>
                <c:pt idx="2389">
                  <c:v>2.7</c:v>
                </c:pt>
                <c:pt idx="2390">
                  <c:v>2.5</c:v>
                </c:pt>
                <c:pt idx="2391">
                  <c:v>2.5</c:v>
                </c:pt>
                <c:pt idx="2392">
                  <c:v>2.5</c:v>
                </c:pt>
                <c:pt idx="2393">
                  <c:v>2.5</c:v>
                </c:pt>
                <c:pt idx="2394">
                  <c:v>2.4</c:v>
                </c:pt>
                <c:pt idx="2395">
                  <c:v>2.2000000000000002</c:v>
                </c:pt>
                <c:pt idx="2396">
                  <c:v>2.2999999999999998</c:v>
                </c:pt>
                <c:pt idx="2397">
                  <c:v>1.9</c:v>
                </c:pt>
                <c:pt idx="2398">
                  <c:v>1.8</c:v>
                </c:pt>
                <c:pt idx="2399">
                  <c:v>2.2000000000000002</c:v>
                </c:pt>
                <c:pt idx="2400">
                  <c:v>2.1</c:v>
                </c:pt>
                <c:pt idx="2401">
                  <c:v>2.2000000000000002</c:v>
                </c:pt>
                <c:pt idx="2402">
                  <c:v>2.8</c:v>
                </c:pt>
                <c:pt idx="2403">
                  <c:v>2.5</c:v>
                </c:pt>
                <c:pt idx="2404">
                  <c:v>3.2</c:v>
                </c:pt>
                <c:pt idx="2405">
                  <c:v>2.7</c:v>
                </c:pt>
                <c:pt idx="2406">
                  <c:v>2.9</c:v>
                </c:pt>
                <c:pt idx="2407">
                  <c:v>2.5</c:v>
                </c:pt>
                <c:pt idx="2408">
                  <c:v>2.4</c:v>
                </c:pt>
                <c:pt idx="2409">
                  <c:v>2.2000000000000002</c:v>
                </c:pt>
                <c:pt idx="2410">
                  <c:v>2.2000000000000002</c:v>
                </c:pt>
                <c:pt idx="2411">
                  <c:v>2.6</c:v>
                </c:pt>
                <c:pt idx="2412">
                  <c:v>3.2</c:v>
                </c:pt>
                <c:pt idx="2413">
                  <c:v>3</c:v>
                </c:pt>
                <c:pt idx="2414">
                  <c:v>3.1</c:v>
                </c:pt>
                <c:pt idx="2415">
                  <c:v>2.9</c:v>
                </c:pt>
                <c:pt idx="2416">
                  <c:v>2.7</c:v>
                </c:pt>
                <c:pt idx="2417">
                  <c:v>2.8</c:v>
                </c:pt>
                <c:pt idx="2418">
                  <c:v>2.6</c:v>
                </c:pt>
                <c:pt idx="2419">
                  <c:v>2.4</c:v>
                </c:pt>
                <c:pt idx="2420">
                  <c:v>3.1</c:v>
                </c:pt>
                <c:pt idx="2421">
                  <c:v>3.8</c:v>
                </c:pt>
                <c:pt idx="2422">
                  <c:v>5.3</c:v>
                </c:pt>
                <c:pt idx="2423">
                  <c:v>11</c:v>
                </c:pt>
                <c:pt idx="2424">
                  <c:v>7.9</c:v>
                </c:pt>
                <c:pt idx="2425">
                  <c:v>4.4000000000000004</c:v>
                </c:pt>
                <c:pt idx="2426">
                  <c:v>3.6</c:v>
                </c:pt>
                <c:pt idx="2427">
                  <c:v>4.2</c:v>
                </c:pt>
                <c:pt idx="2428">
                  <c:v>8.6999999999999993</c:v>
                </c:pt>
                <c:pt idx="2429">
                  <c:v>4.5</c:v>
                </c:pt>
                <c:pt idx="2430">
                  <c:v>3.6</c:v>
                </c:pt>
                <c:pt idx="2431">
                  <c:v>3.5</c:v>
                </c:pt>
                <c:pt idx="2432">
                  <c:v>3.7</c:v>
                </c:pt>
                <c:pt idx="2433">
                  <c:v>3.7</c:v>
                </c:pt>
                <c:pt idx="2434">
                  <c:v>5.9</c:v>
                </c:pt>
                <c:pt idx="2435">
                  <c:v>4.9000000000000004</c:v>
                </c:pt>
                <c:pt idx="2436">
                  <c:v>5.7</c:v>
                </c:pt>
                <c:pt idx="2437">
                  <c:v>3.1</c:v>
                </c:pt>
                <c:pt idx="2438">
                  <c:v>3</c:v>
                </c:pt>
                <c:pt idx="2439">
                  <c:v>3.1</c:v>
                </c:pt>
                <c:pt idx="2440">
                  <c:v>3.1</c:v>
                </c:pt>
                <c:pt idx="2441">
                  <c:v>3.3</c:v>
                </c:pt>
                <c:pt idx="2442">
                  <c:v>3.5</c:v>
                </c:pt>
                <c:pt idx="2443">
                  <c:v>3.5</c:v>
                </c:pt>
                <c:pt idx="2444">
                  <c:v>3.3</c:v>
                </c:pt>
                <c:pt idx="2445">
                  <c:v>3.5</c:v>
                </c:pt>
                <c:pt idx="2446">
                  <c:v>3.6</c:v>
                </c:pt>
                <c:pt idx="2447">
                  <c:v>3</c:v>
                </c:pt>
                <c:pt idx="2448">
                  <c:v>3.2</c:v>
                </c:pt>
                <c:pt idx="2449">
                  <c:v>3.2</c:v>
                </c:pt>
                <c:pt idx="2450">
                  <c:v>3.5</c:v>
                </c:pt>
                <c:pt idx="2451">
                  <c:v>4.5999999999999996</c:v>
                </c:pt>
                <c:pt idx="2452">
                  <c:v>3</c:v>
                </c:pt>
                <c:pt idx="2453">
                  <c:v>3</c:v>
                </c:pt>
                <c:pt idx="2454">
                  <c:v>3.1</c:v>
                </c:pt>
                <c:pt idx="2455">
                  <c:v>4.3</c:v>
                </c:pt>
                <c:pt idx="2456">
                  <c:v>5.8</c:v>
                </c:pt>
                <c:pt idx="2457">
                  <c:v>4.2</c:v>
                </c:pt>
                <c:pt idx="2458">
                  <c:v>4.0999999999999996</c:v>
                </c:pt>
                <c:pt idx="2459">
                  <c:v>4.2</c:v>
                </c:pt>
                <c:pt idx="2460">
                  <c:v>4.3</c:v>
                </c:pt>
                <c:pt idx="2461">
                  <c:v>4.3</c:v>
                </c:pt>
                <c:pt idx="2462">
                  <c:v>4.0999999999999996</c:v>
                </c:pt>
                <c:pt idx="2463">
                  <c:v>4</c:v>
                </c:pt>
                <c:pt idx="2464">
                  <c:v>4.4000000000000004</c:v>
                </c:pt>
                <c:pt idx="2465">
                  <c:v>4.7</c:v>
                </c:pt>
                <c:pt idx="2466">
                  <c:v>5.2</c:v>
                </c:pt>
                <c:pt idx="2467">
                  <c:v>11</c:v>
                </c:pt>
                <c:pt idx="2468">
                  <c:v>21</c:v>
                </c:pt>
                <c:pt idx="2469">
                  <c:v>8</c:v>
                </c:pt>
                <c:pt idx="2470">
                  <c:v>6.7</c:v>
                </c:pt>
                <c:pt idx="2471">
                  <c:v>8.6</c:v>
                </c:pt>
                <c:pt idx="2472">
                  <c:v>5.3</c:v>
                </c:pt>
                <c:pt idx="2473">
                  <c:v>4.8</c:v>
                </c:pt>
                <c:pt idx="2474">
                  <c:v>5.6</c:v>
                </c:pt>
                <c:pt idx="2475">
                  <c:v>4.4000000000000004</c:v>
                </c:pt>
                <c:pt idx="2476">
                  <c:v>3.6</c:v>
                </c:pt>
                <c:pt idx="2477">
                  <c:v>3.2</c:v>
                </c:pt>
                <c:pt idx="2478">
                  <c:v>3.1</c:v>
                </c:pt>
                <c:pt idx="2479">
                  <c:v>2.9</c:v>
                </c:pt>
                <c:pt idx="2480">
                  <c:v>2.8</c:v>
                </c:pt>
                <c:pt idx="2481">
                  <c:v>2.7</c:v>
                </c:pt>
                <c:pt idx="2482">
                  <c:v>2.6</c:v>
                </c:pt>
                <c:pt idx="2483">
                  <c:v>1.7</c:v>
                </c:pt>
                <c:pt idx="2484">
                  <c:v>3.3</c:v>
                </c:pt>
                <c:pt idx="2485">
                  <c:v>2.4</c:v>
                </c:pt>
                <c:pt idx="2486">
                  <c:v>1.6</c:v>
                </c:pt>
                <c:pt idx="2487">
                  <c:v>1.4</c:v>
                </c:pt>
                <c:pt idx="2488">
                  <c:v>1.3</c:v>
                </c:pt>
                <c:pt idx="2489">
                  <c:v>1.7</c:v>
                </c:pt>
                <c:pt idx="2490">
                  <c:v>4.3</c:v>
                </c:pt>
                <c:pt idx="2491">
                  <c:v>6.7</c:v>
                </c:pt>
                <c:pt idx="2492">
                  <c:v>6.3</c:v>
                </c:pt>
                <c:pt idx="2493">
                  <c:v>6.5</c:v>
                </c:pt>
                <c:pt idx="2494">
                  <c:v>7.4</c:v>
                </c:pt>
                <c:pt idx="2495">
                  <c:v>9.9</c:v>
                </c:pt>
                <c:pt idx="2496">
                  <c:v>7.9</c:v>
                </c:pt>
                <c:pt idx="2497">
                  <c:v>12</c:v>
                </c:pt>
                <c:pt idx="2498">
                  <c:v>16</c:v>
                </c:pt>
                <c:pt idx="2499">
                  <c:v>23</c:v>
                </c:pt>
                <c:pt idx="2500">
                  <c:v>9.9</c:v>
                </c:pt>
                <c:pt idx="2501">
                  <c:v>21</c:v>
                </c:pt>
                <c:pt idx="2502">
                  <c:v>8.6999999999999993</c:v>
                </c:pt>
                <c:pt idx="2503">
                  <c:v>10</c:v>
                </c:pt>
                <c:pt idx="2504">
                  <c:v>7.3</c:v>
                </c:pt>
                <c:pt idx="2505">
                  <c:v>6.9</c:v>
                </c:pt>
                <c:pt idx="2506">
                  <c:v>16</c:v>
                </c:pt>
                <c:pt idx="2507">
                  <c:v>40</c:v>
                </c:pt>
                <c:pt idx="2508">
                  <c:v>49</c:v>
                </c:pt>
                <c:pt idx="2509">
                  <c:v>14</c:v>
                </c:pt>
                <c:pt idx="2510">
                  <c:v>10</c:v>
                </c:pt>
                <c:pt idx="2511">
                  <c:v>8</c:v>
                </c:pt>
                <c:pt idx="2512">
                  <c:v>6.5</c:v>
                </c:pt>
                <c:pt idx="2513">
                  <c:v>5.5</c:v>
                </c:pt>
                <c:pt idx="2514">
                  <c:v>4.8</c:v>
                </c:pt>
                <c:pt idx="2515">
                  <c:v>15</c:v>
                </c:pt>
                <c:pt idx="2516">
                  <c:v>11</c:v>
                </c:pt>
                <c:pt idx="2517">
                  <c:v>6.9</c:v>
                </c:pt>
                <c:pt idx="2518">
                  <c:v>5.3</c:v>
                </c:pt>
                <c:pt idx="2519">
                  <c:v>4.3</c:v>
                </c:pt>
                <c:pt idx="2520">
                  <c:v>5.4</c:v>
                </c:pt>
                <c:pt idx="2521">
                  <c:v>5.4</c:v>
                </c:pt>
                <c:pt idx="2522">
                  <c:v>3.9</c:v>
                </c:pt>
                <c:pt idx="2523">
                  <c:v>3.7</c:v>
                </c:pt>
                <c:pt idx="2524">
                  <c:v>3.5</c:v>
                </c:pt>
                <c:pt idx="2525">
                  <c:v>3.4</c:v>
                </c:pt>
                <c:pt idx="2526">
                  <c:v>3.9</c:v>
                </c:pt>
                <c:pt idx="2527">
                  <c:v>14</c:v>
                </c:pt>
                <c:pt idx="2528">
                  <c:v>6.9</c:v>
                </c:pt>
                <c:pt idx="2529">
                  <c:v>4.7</c:v>
                </c:pt>
                <c:pt idx="2530">
                  <c:v>4</c:v>
                </c:pt>
                <c:pt idx="2531">
                  <c:v>3.2</c:v>
                </c:pt>
                <c:pt idx="2532">
                  <c:v>4.0999999999999996</c:v>
                </c:pt>
                <c:pt idx="2533">
                  <c:v>4</c:v>
                </c:pt>
                <c:pt idx="2534">
                  <c:v>3.3</c:v>
                </c:pt>
                <c:pt idx="2535">
                  <c:v>2.8</c:v>
                </c:pt>
                <c:pt idx="2536">
                  <c:v>2.7</c:v>
                </c:pt>
                <c:pt idx="2537">
                  <c:v>8.1</c:v>
                </c:pt>
                <c:pt idx="2538">
                  <c:v>13</c:v>
                </c:pt>
                <c:pt idx="2539">
                  <c:v>8.6999999999999993</c:v>
                </c:pt>
                <c:pt idx="2540">
                  <c:v>6.3</c:v>
                </c:pt>
                <c:pt idx="2541">
                  <c:v>4.4000000000000004</c:v>
                </c:pt>
                <c:pt idx="2542">
                  <c:v>5.3</c:v>
                </c:pt>
                <c:pt idx="2543">
                  <c:v>17</c:v>
                </c:pt>
                <c:pt idx="2544">
                  <c:v>12</c:v>
                </c:pt>
                <c:pt idx="2545">
                  <c:v>9.1</c:v>
                </c:pt>
                <c:pt idx="2546">
                  <c:v>9.6999999999999993</c:v>
                </c:pt>
                <c:pt idx="2547">
                  <c:v>9.1999999999999993</c:v>
                </c:pt>
                <c:pt idx="2548">
                  <c:v>7.8</c:v>
                </c:pt>
                <c:pt idx="2549">
                  <c:v>16</c:v>
                </c:pt>
                <c:pt idx="2550">
                  <c:v>38</c:v>
                </c:pt>
                <c:pt idx="2551">
                  <c:v>30</c:v>
                </c:pt>
                <c:pt idx="2552">
                  <c:v>75</c:v>
                </c:pt>
                <c:pt idx="2553">
                  <c:v>143</c:v>
                </c:pt>
                <c:pt idx="2554">
                  <c:v>173</c:v>
                </c:pt>
                <c:pt idx="2555">
                  <c:v>150</c:v>
                </c:pt>
                <c:pt idx="2556">
                  <c:v>104</c:v>
                </c:pt>
                <c:pt idx="2557">
                  <c:v>113</c:v>
                </c:pt>
                <c:pt idx="2558">
                  <c:v>113</c:v>
                </c:pt>
                <c:pt idx="2559">
                  <c:v>152</c:v>
                </c:pt>
                <c:pt idx="2560">
                  <c:v>70</c:v>
                </c:pt>
                <c:pt idx="2561">
                  <c:v>108</c:v>
                </c:pt>
                <c:pt idx="2562">
                  <c:v>77</c:v>
                </c:pt>
                <c:pt idx="2563">
                  <c:v>103</c:v>
                </c:pt>
                <c:pt idx="2564">
                  <c:v>147</c:v>
                </c:pt>
                <c:pt idx="2565">
                  <c:v>60</c:v>
                </c:pt>
                <c:pt idx="2566">
                  <c:v>45</c:v>
                </c:pt>
                <c:pt idx="2567">
                  <c:v>39</c:v>
                </c:pt>
                <c:pt idx="2568">
                  <c:v>34</c:v>
                </c:pt>
                <c:pt idx="2569">
                  <c:v>28</c:v>
                </c:pt>
                <c:pt idx="2570">
                  <c:v>25</c:v>
                </c:pt>
                <c:pt idx="2571">
                  <c:v>23</c:v>
                </c:pt>
                <c:pt idx="2572">
                  <c:v>21</c:v>
                </c:pt>
                <c:pt idx="2573">
                  <c:v>19</c:v>
                </c:pt>
                <c:pt idx="2574">
                  <c:v>18</c:v>
                </c:pt>
                <c:pt idx="2575">
                  <c:v>17</c:v>
                </c:pt>
                <c:pt idx="2576">
                  <c:v>16</c:v>
                </c:pt>
                <c:pt idx="2577">
                  <c:v>15</c:v>
                </c:pt>
                <c:pt idx="2578">
                  <c:v>15</c:v>
                </c:pt>
                <c:pt idx="2579">
                  <c:v>14</c:v>
                </c:pt>
                <c:pt idx="2580">
                  <c:v>14</c:v>
                </c:pt>
                <c:pt idx="2581">
                  <c:v>18</c:v>
                </c:pt>
                <c:pt idx="2582">
                  <c:v>15</c:v>
                </c:pt>
                <c:pt idx="2583">
                  <c:v>16</c:v>
                </c:pt>
                <c:pt idx="2584">
                  <c:v>15</c:v>
                </c:pt>
                <c:pt idx="2585">
                  <c:v>14</c:v>
                </c:pt>
                <c:pt idx="2586">
                  <c:v>13</c:v>
                </c:pt>
                <c:pt idx="2587">
                  <c:v>12</c:v>
                </c:pt>
                <c:pt idx="2588">
                  <c:v>12</c:v>
                </c:pt>
                <c:pt idx="2589">
                  <c:v>12</c:v>
                </c:pt>
                <c:pt idx="2590">
                  <c:v>12</c:v>
                </c:pt>
                <c:pt idx="2591">
                  <c:v>11</c:v>
                </c:pt>
                <c:pt idx="2592">
                  <c:v>11</c:v>
                </c:pt>
                <c:pt idx="2593">
                  <c:v>13</c:v>
                </c:pt>
                <c:pt idx="2594">
                  <c:v>12</c:v>
                </c:pt>
                <c:pt idx="2595">
                  <c:v>11</c:v>
                </c:pt>
                <c:pt idx="2596">
                  <c:v>12</c:v>
                </c:pt>
                <c:pt idx="2597">
                  <c:v>15</c:v>
                </c:pt>
                <c:pt idx="2598">
                  <c:v>14</c:v>
                </c:pt>
                <c:pt idx="2599">
                  <c:v>11</c:v>
                </c:pt>
                <c:pt idx="2600">
                  <c:v>12</c:v>
                </c:pt>
                <c:pt idx="2601">
                  <c:v>12</c:v>
                </c:pt>
                <c:pt idx="2602">
                  <c:v>12</c:v>
                </c:pt>
                <c:pt idx="2603">
                  <c:v>12</c:v>
                </c:pt>
                <c:pt idx="2604">
                  <c:v>11</c:v>
                </c:pt>
                <c:pt idx="2605">
                  <c:v>10</c:v>
                </c:pt>
                <c:pt idx="2606">
                  <c:v>10</c:v>
                </c:pt>
                <c:pt idx="2607">
                  <c:v>9.6</c:v>
                </c:pt>
                <c:pt idx="2608">
                  <c:v>9.6</c:v>
                </c:pt>
                <c:pt idx="2609">
                  <c:v>10</c:v>
                </c:pt>
                <c:pt idx="2610">
                  <c:v>18</c:v>
                </c:pt>
                <c:pt idx="2611">
                  <c:v>31</c:v>
                </c:pt>
                <c:pt idx="2612">
                  <c:v>28</c:v>
                </c:pt>
                <c:pt idx="2613">
                  <c:v>22</c:v>
                </c:pt>
                <c:pt idx="2614">
                  <c:v>18</c:v>
                </c:pt>
                <c:pt idx="2615">
                  <c:v>16</c:v>
                </c:pt>
                <c:pt idx="2616">
                  <c:v>16</c:v>
                </c:pt>
                <c:pt idx="2617">
                  <c:v>24</c:v>
                </c:pt>
                <c:pt idx="2618">
                  <c:v>30</c:v>
                </c:pt>
                <c:pt idx="2619">
                  <c:v>26</c:v>
                </c:pt>
                <c:pt idx="2620">
                  <c:v>25</c:v>
                </c:pt>
                <c:pt idx="2621">
                  <c:v>21</c:v>
                </c:pt>
                <c:pt idx="2622">
                  <c:v>16</c:v>
                </c:pt>
                <c:pt idx="2623">
                  <c:v>15</c:v>
                </c:pt>
                <c:pt idx="2624">
                  <c:v>17</c:v>
                </c:pt>
                <c:pt idx="2625">
                  <c:v>18</c:v>
                </c:pt>
                <c:pt idx="2626">
                  <c:v>15</c:v>
                </c:pt>
                <c:pt idx="2627">
                  <c:v>13</c:v>
                </c:pt>
                <c:pt idx="2628">
                  <c:v>12</c:v>
                </c:pt>
                <c:pt idx="2629">
                  <c:v>22</c:v>
                </c:pt>
                <c:pt idx="2630">
                  <c:v>80</c:v>
                </c:pt>
                <c:pt idx="2631">
                  <c:v>55</c:v>
                </c:pt>
                <c:pt idx="2632">
                  <c:v>38</c:v>
                </c:pt>
                <c:pt idx="2633">
                  <c:v>29</c:v>
                </c:pt>
                <c:pt idx="2634">
                  <c:v>24</c:v>
                </c:pt>
                <c:pt idx="2635">
                  <c:v>21</c:v>
                </c:pt>
                <c:pt idx="2636">
                  <c:v>20</c:v>
                </c:pt>
                <c:pt idx="2637">
                  <c:v>19</c:v>
                </c:pt>
                <c:pt idx="2638">
                  <c:v>18</c:v>
                </c:pt>
                <c:pt idx="2639">
                  <c:v>19</c:v>
                </c:pt>
                <c:pt idx="2640">
                  <c:v>20</c:v>
                </c:pt>
                <c:pt idx="2641">
                  <c:v>18</c:v>
                </c:pt>
                <c:pt idx="2642">
                  <c:v>16</c:v>
                </c:pt>
                <c:pt idx="2643">
                  <c:v>22</c:v>
                </c:pt>
                <c:pt idx="2644">
                  <c:v>22</c:v>
                </c:pt>
                <c:pt idx="2645">
                  <c:v>17</c:v>
                </c:pt>
                <c:pt idx="2646">
                  <c:v>17</c:v>
                </c:pt>
                <c:pt idx="2647">
                  <c:v>18</c:v>
                </c:pt>
                <c:pt idx="2648">
                  <c:v>26</c:v>
                </c:pt>
                <c:pt idx="2649">
                  <c:v>21</c:v>
                </c:pt>
                <c:pt idx="2650">
                  <c:v>17</c:v>
                </c:pt>
                <c:pt idx="2651">
                  <c:v>16</c:v>
                </c:pt>
                <c:pt idx="2652">
                  <c:v>15</c:v>
                </c:pt>
                <c:pt idx="2653">
                  <c:v>14</c:v>
                </c:pt>
                <c:pt idx="2654">
                  <c:v>14</c:v>
                </c:pt>
                <c:pt idx="2655">
                  <c:v>14</c:v>
                </c:pt>
                <c:pt idx="2656">
                  <c:v>15</c:v>
                </c:pt>
                <c:pt idx="2657">
                  <c:v>13</c:v>
                </c:pt>
                <c:pt idx="2658">
                  <c:v>15</c:v>
                </c:pt>
                <c:pt idx="2659">
                  <c:v>17</c:v>
                </c:pt>
                <c:pt idx="2660">
                  <c:v>14</c:v>
                </c:pt>
                <c:pt idx="2661">
                  <c:v>13</c:v>
                </c:pt>
                <c:pt idx="2662">
                  <c:v>11</c:v>
                </c:pt>
                <c:pt idx="2663">
                  <c:v>13</c:v>
                </c:pt>
                <c:pt idx="2664">
                  <c:v>11</c:v>
                </c:pt>
                <c:pt idx="2665">
                  <c:v>11</c:v>
                </c:pt>
                <c:pt idx="2666">
                  <c:v>11</c:v>
                </c:pt>
                <c:pt idx="2667">
                  <c:v>11</c:v>
                </c:pt>
                <c:pt idx="2668">
                  <c:v>10</c:v>
                </c:pt>
                <c:pt idx="2669">
                  <c:v>9.6</c:v>
                </c:pt>
                <c:pt idx="2670">
                  <c:v>9.1</c:v>
                </c:pt>
                <c:pt idx="2671">
                  <c:v>8.6</c:v>
                </c:pt>
                <c:pt idx="2672">
                  <c:v>8.1999999999999993</c:v>
                </c:pt>
                <c:pt idx="2673">
                  <c:v>10</c:v>
                </c:pt>
                <c:pt idx="2674">
                  <c:v>18</c:v>
                </c:pt>
                <c:pt idx="2675">
                  <c:v>11</c:v>
                </c:pt>
                <c:pt idx="2676">
                  <c:v>9.3000000000000007</c:v>
                </c:pt>
                <c:pt idx="2677">
                  <c:v>8.8000000000000007</c:v>
                </c:pt>
                <c:pt idx="2678">
                  <c:v>31</c:v>
                </c:pt>
                <c:pt idx="2679">
                  <c:v>20</c:v>
                </c:pt>
                <c:pt idx="2680">
                  <c:v>28</c:v>
                </c:pt>
                <c:pt idx="2681">
                  <c:v>67</c:v>
                </c:pt>
                <c:pt idx="2682">
                  <c:v>51</c:v>
                </c:pt>
                <c:pt idx="2683">
                  <c:v>40</c:v>
                </c:pt>
                <c:pt idx="2684">
                  <c:v>31</c:v>
                </c:pt>
                <c:pt idx="2685">
                  <c:v>25</c:v>
                </c:pt>
                <c:pt idx="2686">
                  <c:v>22</c:v>
                </c:pt>
                <c:pt idx="2687">
                  <c:v>21</c:v>
                </c:pt>
                <c:pt idx="2688">
                  <c:v>22</c:v>
                </c:pt>
                <c:pt idx="2689">
                  <c:v>26</c:v>
                </c:pt>
                <c:pt idx="2690">
                  <c:v>33</c:v>
                </c:pt>
                <c:pt idx="2691">
                  <c:v>24</c:v>
                </c:pt>
                <c:pt idx="2692">
                  <c:v>17</c:v>
                </c:pt>
                <c:pt idx="2693">
                  <c:v>15</c:v>
                </c:pt>
                <c:pt idx="2694">
                  <c:v>14</c:v>
                </c:pt>
                <c:pt idx="2695">
                  <c:v>20</c:v>
                </c:pt>
                <c:pt idx="2696">
                  <c:v>17</c:v>
                </c:pt>
                <c:pt idx="2697">
                  <c:v>15</c:v>
                </c:pt>
                <c:pt idx="2698">
                  <c:v>14</c:v>
                </c:pt>
                <c:pt idx="2699">
                  <c:v>13</c:v>
                </c:pt>
                <c:pt idx="2700">
                  <c:v>13</c:v>
                </c:pt>
                <c:pt idx="2701">
                  <c:v>12</c:v>
                </c:pt>
                <c:pt idx="2702">
                  <c:v>11</c:v>
                </c:pt>
                <c:pt idx="2703">
                  <c:v>11</c:v>
                </c:pt>
                <c:pt idx="2704">
                  <c:v>10</c:v>
                </c:pt>
                <c:pt idx="2705">
                  <c:v>9.8000000000000007</c:v>
                </c:pt>
                <c:pt idx="2706">
                  <c:v>10</c:v>
                </c:pt>
                <c:pt idx="2707">
                  <c:v>9.1999999999999993</c:v>
                </c:pt>
                <c:pt idx="2708">
                  <c:v>9</c:v>
                </c:pt>
                <c:pt idx="2709">
                  <c:v>8.6</c:v>
                </c:pt>
                <c:pt idx="2710">
                  <c:v>8.3000000000000007</c:v>
                </c:pt>
                <c:pt idx="2711">
                  <c:v>8.4</c:v>
                </c:pt>
                <c:pt idx="2712">
                  <c:v>11</c:v>
                </c:pt>
                <c:pt idx="2713">
                  <c:v>11</c:v>
                </c:pt>
                <c:pt idx="2714">
                  <c:v>9.6999999999999993</c:v>
                </c:pt>
                <c:pt idx="2715">
                  <c:v>8.8000000000000007</c:v>
                </c:pt>
                <c:pt idx="2716">
                  <c:v>8.1999999999999993</c:v>
                </c:pt>
                <c:pt idx="2717">
                  <c:v>8.1999999999999993</c:v>
                </c:pt>
                <c:pt idx="2718">
                  <c:v>8.1999999999999993</c:v>
                </c:pt>
                <c:pt idx="2719">
                  <c:v>8</c:v>
                </c:pt>
                <c:pt idx="2720">
                  <c:v>10</c:v>
                </c:pt>
                <c:pt idx="2721">
                  <c:v>13</c:v>
                </c:pt>
                <c:pt idx="2722">
                  <c:v>7.4</c:v>
                </c:pt>
                <c:pt idx="2723">
                  <c:v>6.3</c:v>
                </c:pt>
                <c:pt idx="2724">
                  <c:v>5.5</c:v>
                </c:pt>
                <c:pt idx="2725">
                  <c:v>4.9000000000000004</c:v>
                </c:pt>
                <c:pt idx="2726">
                  <c:v>6.1</c:v>
                </c:pt>
                <c:pt idx="2727">
                  <c:v>5.9</c:v>
                </c:pt>
                <c:pt idx="2728">
                  <c:v>6.1</c:v>
                </c:pt>
                <c:pt idx="2729">
                  <c:v>4.9000000000000004</c:v>
                </c:pt>
                <c:pt idx="2730">
                  <c:v>4.0999999999999996</c:v>
                </c:pt>
                <c:pt idx="2731">
                  <c:v>3.8</c:v>
                </c:pt>
                <c:pt idx="2732">
                  <c:v>4.7</c:v>
                </c:pt>
                <c:pt idx="2733">
                  <c:v>6.4</c:v>
                </c:pt>
                <c:pt idx="2734">
                  <c:v>5.5</c:v>
                </c:pt>
                <c:pt idx="2735">
                  <c:v>5.3</c:v>
                </c:pt>
                <c:pt idx="2736">
                  <c:v>4.5999999999999996</c:v>
                </c:pt>
                <c:pt idx="2737">
                  <c:v>3.9</c:v>
                </c:pt>
                <c:pt idx="2738">
                  <c:v>2.5</c:v>
                </c:pt>
                <c:pt idx="2739">
                  <c:v>2.7</c:v>
                </c:pt>
                <c:pt idx="2740">
                  <c:v>2.2000000000000002</c:v>
                </c:pt>
                <c:pt idx="2741">
                  <c:v>2.2999999999999998</c:v>
                </c:pt>
                <c:pt idx="2742">
                  <c:v>2.6</c:v>
                </c:pt>
                <c:pt idx="2743">
                  <c:v>2.6</c:v>
                </c:pt>
                <c:pt idx="2744">
                  <c:v>2.2999999999999998</c:v>
                </c:pt>
                <c:pt idx="2745">
                  <c:v>2.2000000000000002</c:v>
                </c:pt>
                <c:pt idx="2746">
                  <c:v>2.7</c:v>
                </c:pt>
                <c:pt idx="2747">
                  <c:v>2.1</c:v>
                </c:pt>
                <c:pt idx="2748">
                  <c:v>2.8</c:v>
                </c:pt>
                <c:pt idx="2749">
                  <c:v>3.2</c:v>
                </c:pt>
                <c:pt idx="2750">
                  <c:v>5.4</c:v>
                </c:pt>
                <c:pt idx="2751">
                  <c:v>4.5</c:v>
                </c:pt>
                <c:pt idx="2752">
                  <c:v>3</c:v>
                </c:pt>
                <c:pt idx="2753">
                  <c:v>2.4</c:v>
                </c:pt>
                <c:pt idx="2754">
                  <c:v>2.9</c:v>
                </c:pt>
                <c:pt idx="2755">
                  <c:v>1.9</c:v>
                </c:pt>
                <c:pt idx="2756">
                  <c:v>1.9</c:v>
                </c:pt>
                <c:pt idx="2757">
                  <c:v>2.2999999999999998</c:v>
                </c:pt>
                <c:pt idx="2758">
                  <c:v>2</c:v>
                </c:pt>
                <c:pt idx="2759">
                  <c:v>1.7</c:v>
                </c:pt>
                <c:pt idx="2760">
                  <c:v>1.7</c:v>
                </c:pt>
                <c:pt idx="2761">
                  <c:v>2.2999999999999998</c:v>
                </c:pt>
                <c:pt idx="2762">
                  <c:v>2.4</c:v>
                </c:pt>
                <c:pt idx="2763">
                  <c:v>2.2999999999999998</c:v>
                </c:pt>
                <c:pt idx="2764">
                  <c:v>2.2999999999999998</c:v>
                </c:pt>
                <c:pt idx="2765">
                  <c:v>2.2999999999999998</c:v>
                </c:pt>
                <c:pt idx="2766">
                  <c:v>3.3</c:v>
                </c:pt>
                <c:pt idx="2767">
                  <c:v>4.0999999999999996</c:v>
                </c:pt>
                <c:pt idx="2768">
                  <c:v>3</c:v>
                </c:pt>
                <c:pt idx="2769">
                  <c:v>3.8</c:v>
                </c:pt>
                <c:pt idx="2770">
                  <c:v>2.4</c:v>
                </c:pt>
                <c:pt idx="2771">
                  <c:v>2.2000000000000002</c:v>
                </c:pt>
                <c:pt idx="2772">
                  <c:v>2.4</c:v>
                </c:pt>
                <c:pt idx="2773">
                  <c:v>1.5</c:v>
                </c:pt>
                <c:pt idx="2774">
                  <c:v>0.94</c:v>
                </c:pt>
                <c:pt idx="2775">
                  <c:v>1</c:v>
                </c:pt>
                <c:pt idx="2776">
                  <c:v>1.2</c:v>
                </c:pt>
                <c:pt idx="2777">
                  <c:v>1.2</c:v>
                </c:pt>
                <c:pt idx="2778">
                  <c:v>0.89</c:v>
                </c:pt>
                <c:pt idx="2779">
                  <c:v>1.6</c:v>
                </c:pt>
                <c:pt idx="2780">
                  <c:v>11</c:v>
                </c:pt>
                <c:pt idx="2781">
                  <c:v>3</c:v>
                </c:pt>
                <c:pt idx="2782">
                  <c:v>2.2999999999999998</c:v>
                </c:pt>
                <c:pt idx="2783">
                  <c:v>1.8</c:v>
                </c:pt>
                <c:pt idx="2784">
                  <c:v>1.6</c:v>
                </c:pt>
                <c:pt idx="2785">
                  <c:v>1.6</c:v>
                </c:pt>
                <c:pt idx="2786">
                  <c:v>1.5</c:v>
                </c:pt>
                <c:pt idx="2787">
                  <c:v>1.5</c:v>
                </c:pt>
                <c:pt idx="2788">
                  <c:v>1.7</c:v>
                </c:pt>
                <c:pt idx="2789">
                  <c:v>1.8</c:v>
                </c:pt>
                <c:pt idx="2790">
                  <c:v>1.1000000000000001</c:v>
                </c:pt>
                <c:pt idx="2791">
                  <c:v>1.5</c:v>
                </c:pt>
                <c:pt idx="2792">
                  <c:v>1.3</c:v>
                </c:pt>
                <c:pt idx="2793">
                  <c:v>1.4</c:v>
                </c:pt>
                <c:pt idx="2794">
                  <c:v>1.4</c:v>
                </c:pt>
                <c:pt idx="2795">
                  <c:v>1.1000000000000001</c:v>
                </c:pt>
                <c:pt idx="2796">
                  <c:v>1.1000000000000001</c:v>
                </c:pt>
                <c:pt idx="2797">
                  <c:v>1.2</c:v>
                </c:pt>
                <c:pt idx="2798">
                  <c:v>1.5</c:v>
                </c:pt>
                <c:pt idx="2799">
                  <c:v>1.6</c:v>
                </c:pt>
                <c:pt idx="2800">
                  <c:v>1.4</c:v>
                </c:pt>
                <c:pt idx="2801">
                  <c:v>0.97</c:v>
                </c:pt>
                <c:pt idx="2802">
                  <c:v>1.2</c:v>
                </c:pt>
                <c:pt idx="2803">
                  <c:v>1.3</c:v>
                </c:pt>
                <c:pt idx="2804">
                  <c:v>9.6999999999999993</c:v>
                </c:pt>
                <c:pt idx="2805">
                  <c:v>9.5</c:v>
                </c:pt>
                <c:pt idx="2806">
                  <c:v>5.6</c:v>
                </c:pt>
                <c:pt idx="2807">
                  <c:v>2.8</c:v>
                </c:pt>
                <c:pt idx="2808">
                  <c:v>2</c:v>
                </c:pt>
                <c:pt idx="2809">
                  <c:v>1.7</c:v>
                </c:pt>
                <c:pt idx="2810">
                  <c:v>1.7</c:v>
                </c:pt>
                <c:pt idx="2811">
                  <c:v>1.7</c:v>
                </c:pt>
                <c:pt idx="2812">
                  <c:v>1.8</c:v>
                </c:pt>
                <c:pt idx="2813">
                  <c:v>2</c:v>
                </c:pt>
                <c:pt idx="2814">
                  <c:v>1.8</c:v>
                </c:pt>
                <c:pt idx="2815">
                  <c:v>1.5</c:v>
                </c:pt>
                <c:pt idx="2816">
                  <c:v>2</c:v>
                </c:pt>
                <c:pt idx="2817">
                  <c:v>1.5</c:v>
                </c:pt>
                <c:pt idx="2818">
                  <c:v>2.7</c:v>
                </c:pt>
                <c:pt idx="2819">
                  <c:v>2.2000000000000002</c:v>
                </c:pt>
                <c:pt idx="2820">
                  <c:v>1.5</c:v>
                </c:pt>
                <c:pt idx="2821">
                  <c:v>2.1</c:v>
                </c:pt>
                <c:pt idx="2822">
                  <c:v>2</c:v>
                </c:pt>
                <c:pt idx="2823">
                  <c:v>2.2000000000000002</c:v>
                </c:pt>
                <c:pt idx="2824">
                  <c:v>2.4</c:v>
                </c:pt>
                <c:pt idx="2825">
                  <c:v>2.5</c:v>
                </c:pt>
                <c:pt idx="2826">
                  <c:v>3</c:v>
                </c:pt>
                <c:pt idx="2827">
                  <c:v>3.4</c:v>
                </c:pt>
                <c:pt idx="2828">
                  <c:v>3.2</c:v>
                </c:pt>
                <c:pt idx="2829">
                  <c:v>2.9</c:v>
                </c:pt>
                <c:pt idx="2830">
                  <c:v>3</c:v>
                </c:pt>
                <c:pt idx="2831">
                  <c:v>2.9</c:v>
                </c:pt>
                <c:pt idx="2832">
                  <c:v>3</c:v>
                </c:pt>
                <c:pt idx="2833">
                  <c:v>3.8</c:v>
                </c:pt>
                <c:pt idx="2834">
                  <c:v>3</c:v>
                </c:pt>
                <c:pt idx="2835">
                  <c:v>2.8</c:v>
                </c:pt>
                <c:pt idx="2836">
                  <c:v>2.6</c:v>
                </c:pt>
                <c:pt idx="2837">
                  <c:v>2.6</c:v>
                </c:pt>
                <c:pt idx="2838">
                  <c:v>2.7</c:v>
                </c:pt>
                <c:pt idx="2839">
                  <c:v>2.9</c:v>
                </c:pt>
                <c:pt idx="2840">
                  <c:v>3</c:v>
                </c:pt>
                <c:pt idx="2841">
                  <c:v>4.2</c:v>
                </c:pt>
                <c:pt idx="2842">
                  <c:v>6.9</c:v>
                </c:pt>
                <c:pt idx="2843">
                  <c:v>7.7</c:v>
                </c:pt>
                <c:pt idx="2844">
                  <c:v>3.6</c:v>
                </c:pt>
                <c:pt idx="2845">
                  <c:v>3</c:v>
                </c:pt>
                <c:pt idx="2846">
                  <c:v>9</c:v>
                </c:pt>
                <c:pt idx="2847">
                  <c:v>5</c:v>
                </c:pt>
                <c:pt idx="2848">
                  <c:v>2.8</c:v>
                </c:pt>
                <c:pt idx="2849">
                  <c:v>2.2000000000000002</c:v>
                </c:pt>
                <c:pt idx="2850">
                  <c:v>8.6999999999999993</c:v>
                </c:pt>
                <c:pt idx="2851">
                  <c:v>4.8</c:v>
                </c:pt>
                <c:pt idx="2852">
                  <c:v>11</c:v>
                </c:pt>
                <c:pt idx="2853">
                  <c:v>7.4</c:v>
                </c:pt>
                <c:pt idx="2854">
                  <c:v>4.4000000000000004</c:v>
                </c:pt>
                <c:pt idx="2855">
                  <c:v>18</c:v>
                </c:pt>
                <c:pt idx="2856">
                  <c:v>10</c:v>
                </c:pt>
                <c:pt idx="2857">
                  <c:v>4.8</c:v>
                </c:pt>
                <c:pt idx="2858">
                  <c:v>13</c:v>
                </c:pt>
                <c:pt idx="2859">
                  <c:v>7.6</c:v>
                </c:pt>
                <c:pt idx="2860">
                  <c:v>9.5</c:v>
                </c:pt>
                <c:pt idx="2861">
                  <c:v>6.2</c:v>
                </c:pt>
                <c:pt idx="2862">
                  <c:v>5.0999999999999996</c:v>
                </c:pt>
                <c:pt idx="2863">
                  <c:v>5.7</c:v>
                </c:pt>
                <c:pt idx="2864">
                  <c:v>5.8</c:v>
                </c:pt>
                <c:pt idx="2865">
                  <c:v>9.8000000000000007</c:v>
                </c:pt>
                <c:pt idx="2866">
                  <c:v>32</c:v>
                </c:pt>
                <c:pt idx="2867">
                  <c:v>75</c:v>
                </c:pt>
                <c:pt idx="2868">
                  <c:v>55</c:v>
                </c:pt>
                <c:pt idx="2869">
                  <c:v>24</c:v>
                </c:pt>
                <c:pt idx="2870">
                  <c:v>20</c:v>
                </c:pt>
                <c:pt idx="2871">
                  <c:v>18</c:v>
                </c:pt>
                <c:pt idx="2872">
                  <c:v>27</c:v>
                </c:pt>
                <c:pt idx="2873">
                  <c:v>27</c:v>
                </c:pt>
                <c:pt idx="2874">
                  <c:v>17</c:v>
                </c:pt>
                <c:pt idx="2875">
                  <c:v>13</c:v>
                </c:pt>
                <c:pt idx="2876">
                  <c:v>11</c:v>
                </c:pt>
                <c:pt idx="2877">
                  <c:v>23</c:v>
                </c:pt>
                <c:pt idx="2878">
                  <c:v>15</c:v>
                </c:pt>
                <c:pt idx="2879">
                  <c:v>20</c:v>
                </c:pt>
                <c:pt idx="2880">
                  <c:v>25</c:v>
                </c:pt>
                <c:pt idx="2881">
                  <c:v>25</c:v>
                </c:pt>
                <c:pt idx="2882">
                  <c:v>47</c:v>
                </c:pt>
                <c:pt idx="2883">
                  <c:v>25</c:v>
                </c:pt>
                <c:pt idx="2884">
                  <c:v>20</c:v>
                </c:pt>
                <c:pt idx="2885">
                  <c:v>17</c:v>
                </c:pt>
                <c:pt idx="2886">
                  <c:v>33</c:v>
                </c:pt>
                <c:pt idx="2887">
                  <c:v>43</c:v>
                </c:pt>
                <c:pt idx="2888">
                  <c:v>26</c:v>
                </c:pt>
                <c:pt idx="2889">
                  <c:v>22</c:v>
                </c:pt>
                <c:pt idx="2890">
                  <c:v>19</c:v>
                </c:pt>
                <c:pt idx="2891">
                  <c:v>17</c:v>
                </c:pt>
                <c:pt idx="2892">
                  <c:v>15</c:v>
                </c:pt>
                <c:pt idx="2893">
                  <c:v>13</c:v>
                </c:pt>
                <c:pt idx="2894">
                  <c:v>11</c:v>
                </c:pt>
                <c:pt idx="2895">
                  <c:v>11</c:v>
                </c:pt>
                <c:pt idx="2896">
                  <c:v>9.9</c:v>
                </c:pt>
                <c:pt idx="2897">
                  <c:v>8.8000000000000007</c:v>
                </c:pt>
                <c:pt idx="2898">
                  <c:v>8</c:v>
                </c:pt>
                <c:pt idx="2899">
                  <c:v>6.9</c:v>
                </c:pt>
                <c:pt idx="2900">
                  <c:v>6.7</c:v>
                </c:pt>
                <c:pt idx="2901">
                  <c:v>6.4</c:v>
                </c:pt>
                <c:pt idx="2902">
                  <c:v>7.4</c:v>
                </c:pt>
                <c:pt idx="2903">
                  <c:v>7.6</c:v>
                </c:pt>
                <c:pt idx="2904">
                  <c:v>13</c:v>
                </c:pt>
                <c:pt idx="2905">
                  <c:v>80</c:v>
                </c:pt>
                <c:pt idx="2906">
                  <c:v>125</c:v>
                </c:pt>
                <c:pt idx="2907">
                  <c:v>80</c:v>
                </c:pt>
                <c:pt idx="2908">
                  <c:v>50</c:v>
                </c:pt>
                <c:pt idx="2909">
                  <c:v>37</c:v>
                </c:pt>
                <c:pt idx="2910">
                  <c:v>37</c:v>
                </c:pt>
                <c:pt idx="2911">
                  <c:v>58</c:v>
                </c:pt>
                <c:pt idx="2912">
                  <c:v>44</c:v>
                </c:pt>
                <c:pt idx="2913">
                  <c:v>33</c:v>
                </c:pt>
                <c:pt idx="2914">
                  <c:v>27</c:v>
                </c:pt>
                <c:pt idx="2915">
                  <c:v>23</c:v>
                </c:pt>
                <c:pt idx="2916">
                  <c:v>20</c:v>
                </c:pt>
                <c:pt idx="2917">
                  <c:v>17</c:v>
                </c:pt>
                <c:pt idx="2918">
                  <c:v>14</c:v>
                </c:pt>
                <c:pt idx="2919">
                  <c:v>13</c:v>
                </c:pt>
                <c:pt idx="2920">
                  <c:v>20</c:v>
                </c:pt>
                <c:pt idx="2921">
                  <c:v>61</c:v>
                </c:pt>
                <c:pt idx="2922">
                  <c:v>120</c:v>
                </c:pt>
                <c:pt idx="2923">
                  <c:v>117</c:v>
                </c:pt>
                <c:pt idx="2924">
                  <c:v>91</c:v>
                </c:pt>
                <c:pt idx="2925">
                  <c:v>71</c:v>
                </c:pt>
                <c:pt idx="2926">
                  <c:v>61</c:v>
                </c:pt>
                <c:pt idx="2927">
                  <c:v>110</c:v>
                </c:pt>
                <c:pt idx="2928">
                  <c:v>91</c:v>
                </c:pt>
                <c:pt idx="2929">
                  <c:v>76</c:v>
                </c:pt>
                <c:pt idx="2930">
                  <c:v>85</c:v>
                </c:pt>
                <c:pt idx="2931">
                  <c:v>57</c:v>
                </c:pt>
                <c:pt idx="2932">
                  <c:v>46</c:v>
                </c:pt>
                <c:pt idx="2933">
                  <c:v>65</c:v>
                </c:pt>
                <c:pt idx="2934">
                  <c:v>63</c:v>
                </c:pt>
                <c:pt idx="2935">
                  <c:v>55</c:v>
                </c:pt>
                <c:pt idx="2936">
                  <c:v>72</c:v>
                </c:pt>
                <c:pt idx="2937">
                  <c:v>115</c:v>
                </c:pt>
                <c:pt idx="2938">
                  <c:v>116</c:v>
                </c:pt>
                <c:pt idx="2939">
                  <c:v>108</c:v>
                </c:pt>
                <c:pt idx="2940">
                  <c:v>97</c:v>
                </c:pt>
                <c:pt idx="2941">
                  <c:v>73</c:v>
                </c:pt>
                <c:pt idx="2942">
                  <c:v>59</c:v>
                </c:pt>
                <c:pt idx="2943">
                  <c:v>53</c:v>
                </c:pt>
                <c:pt idx="2944">
                  <c:v>45</c:v>
                </c:pt>
                <c:pt idx="2945">
                  <c:v>62</c:v>
                </c:pt>
                <c:pt idx="2946">
                  <c:v>81</c:v>
                </c:pt>
                <c:pt idx="2947">
                  <c:v>67</c:v>
                </c:pt>
                <c:pt idx="2948">
                  <c:v>57</c:v>
                </c:pt>
                <c:pt idx="2949">
                  <c:v>50</c:v>
                </c:pt>
                <c:pt idx="2950">
                  <c:v>45</c:v>
                </c:pt>
                <c:pt idx="2951">
                  <c:v>41</c:v>
                </c:pt>
                <c:pt idx="2952">
                  <c:v>39</c:v>
                </c:pt>
                <c:pt idx="2953">
                  <c:v>38</c:v>
                </c:pt>
                <c:pt idx="2954">
                  <c:v>37</c:v>
                </c:pt>
                <c:pt idx="2955">
                  <c:v>38</c:v>
                </c:pt>
                <c:pt idx="2956">
                  <c:v>36</c:v>
                </c:pt>
                <c:pt idx="2957">
                  <c:v>36</c:v>
                </c:pt>
                <c:pt idx="2958">
                  <c:v>34</c:v>
                </c:pt>
                <c:pt idx="2959">
                  <c:v>33</c:v>
                </c:pt>
                <c:pt idx="2960">
                  <c:v>31</c:v>
                </c:pt>
                <c:pt idx="2961">
                  <c:v>30</c:v>
                </c:pt>
                <c:pt idx="2962">
                  <c:v>32</c:v>
                </c:pt>
                <c:pt idx="2963">
                  <c:v>34</c:v>
                </c:pt>
                <c:pt idx="2964">
                  <c:v>40</c:v>
                </c:pt>
                <c:pt idx="2965">
                  <c:v>36</c:v>
                </c:pt>
                <c:pt idx="2966">
                  <c:v>46</c:v>
                </c:pt>
                <c:pt idx="2967">
                  <c:v>43</c:v>
                </c:pt>
                <c:pt idx="2968">
                  <c:v>49</c:v>
                </c:pt>
                <c:pt idx="2969">
                  <c:v>45</c:v>
                </c:pt>
                <c:pt idx="2970">
                  <c:v>43</c:v>
                </c:pt>
                <c:pt idx="2971">
                  <c:v>40</c:v>
                </c:pt>
                <c:pt idx="2972">
                  <c:v>37</c:v>
                </c:pt>
                <c:pt idx="2973">
                  <c:v>34</c:v>
                </c:pt>
                <c:pt idx="2974">
                  <c:v>31</c:v>
                </c:pt>
                <c:pt idx="2975">
                  <c:v>34</c:v>
                </c:pt>
                <c:pt idx="2976">
                  <c:v>42</c:v>
                </c:pt>
                <c:pt idx="2977">
                  <c:v>35</c:v>
                </c:pt>
                <c:pt idx="2978">
                  <c:v>59</c:v>
                </c:pt>
                <c:pt idx="2979">
                  <c:v>58</c:v>
                </c:pt>
                <c:pt idx="2980">
                  <c:v>53</c:v>
                </c:pt>
                <c:pt idx="2981">
                  <c:v>48</c:v>
                </c:pt>
                <c:pt idx="2982">
                  <c:v>44</c:v>
                </c:pt>
                <c:pt idx="2983">
                  <c:v>40</c:v>
                </c:pt>
                <c:pt idx="2984">
                  <c:v>36</c:v>
                </c:pt>
                <c:pt idx="2985">
                  <c:v>33</c:v>
                </c:pt>
                <c:pt idx="2986">
                  <c:v>31</c:v>
                </c:pt>
                <c:pt idx="2987">
                  <c:v>29</c:v>
                </c:pt>
                <c:pt idx="2988">
                  <c:v>29</c:v>
                </c:pt>
                <c:pt idx="2989">
                  <c:v>28</c:v>
                </c:pt>
                <c:pt idx="2990">
                  <c:v>27</c:v>
                </c:pt>
                <c:pt idx="2991">
                  <c:v>36</c:v>
                </c:pt>
                <c:pt idx="2992">
                  <c:v>61</c:v>
                </c:pt>
                <c:pt idx="2993">
                  <c:v>48</c:v>
                </c:pt>
                <c:pt idx="2994">
                  <c:v>44</c:v>
                </c:pt>
                <c:pt idx="2995">
                  <c:v>42</c:v>
                </c:pt>
                <c:pt idx="2996">
                  <c:v>38</c:v>
                </c:pt>
                <c:pt idx="2997">
                  <c:v>34</c:v>
                </c:pt>
                <c:pt idx="2998">
                  <c:v>31</c:v>
                </c:pt>
                <c:pt idx="2999">
                  <c:v>30</c:v>
                </c:pt>
                <c:pt idx="3000">
                  <c:v>28</c:v>
                </c:pt>
                <c:pt idx="3001">
                  <c:v>27</c:v>
                </c:pt>
                <c:pt idx="3002">
                  <c:v>26</c:v>
                </c:pt>
                <c:pt idx="3003">
                  <c:v>24</c:v>
                </c:pt>
                <c:pt idx="3004">
                  <c:v>23</c:v>
                </c:pt>
                <c:pt idx="3005">
                  <c:v>37</c:v>
                </c:pt>
                <c:pt idx="3006">
                  <c:v>58</c:v>
                </c:pt>
                <c:pt idx="3007">
                  <c:v>44</c:v>
                </c:pt>
                <c:pt idx="3008">
                  <c:v>60</c:v>
                </c:pt>
                <c:pt idx="3009">
                  <c:v>130</c:v>
                </c:pt>
                <c:pt idx="3010">
                  <c:v>190</c:v>
                </c:pt>
                <c:pt idx="3011">
                  <c:v>116</c:v>
                </c:pt>
                <c:pt idx="3012">
                  <c:v>90</c:v>
                </c:pt>
                <c:pt idx="3013">
                  <c:v>90</c:v>
                </c:pt>
                <c:pt idx="3014">
                  <c:v>105</c:v>
                </c:pt>
                <c:pt idx="3015">
                  <c:v>111</c:v>
                </c:pt>
                <c:pt idx="3016">
                  <c:v>92</c:v>
                </c:pt>
                <c:pt idx="3017">
                  <c:v>83</c:v>
                </c:pt>
                <c:pt idx="3018">
                  <c:v>59</c:v>
                </c:pt>
                <c:pt idx="3019">
                  <c:v>58</c:v>
                </c:pt>
                <c:pt idx="3020">
                  <c:v>45</c:v>
                </c:pt>
                <c:pt idx="3021">
                  <c:v>41</c:v>
                </c:pt>
                <c:pt idx="3022">
                  <c:v>37</c:v>
                </c:pt>
                <c:pt idx="3023">
                  <c:v>41</c:v>
                </c:pt>
                <c:pt idx="3024">
                  <c:v>31</c:v>
                </c:pt>
                <c:pt idx="3025">
                  <c:v>26</c:v>
                </c:pt>
                <c:pt idx="3026">
                  <c:v>28</c:v>
                </c:pt>
                <c:pt idx="3027">
                  <c:v>24</c:v>
                </c:pt>
                <c:pt idx="3028">
                  <c:v>23</c:v>
                </c:pt>
                <c:pt idx="3029">
                  <c:v>21</c:v>
                </c:pt>
                <c:pt idx="3030">
                  <c:v>21</c:v>
                </c:pt>
                <c:pt idx="3031">
                  <c:v>20</c:v>
                </c:pt>
                <c:pt idx="3032">
                  <c:v>18</c:v>
                </c:pt>
                <c:pt idx="3033">
                  <c:v>16</c:v>
                </c:pt>
                <c:pt idx="3034">
                  <c:v>15</c:v>
                </c:pt>
                <c:pt idx="3035">
                  <c:v>14</c:v>
                </c:pt>
                <c:pt idx="3036">
                  <c:v>13</c:v>
                </c:pt>
                <c:pt idx="3037">
                  <c:v>17</c:v>
                </c:pt>
                <c:pt idx="3038">
                  <c:v>44</c:v>
                </c:pt>
                <c:pt idx="3039">
                  <c:v>28</c:v>
                </c:pt>
                <c:pt idx="3040">
                  <c:v>23</c:v>
                </c:pt>
                <c:pt idx="3041">
                  <c:v>21</c:v>
                </c:pt>
                <c:pt idx="3042">
                  <c:v>19</c:v>
                </c:pt>
                <c:pt idx="3043">
                  <c:v>17</c:v>
                </c:pt>
                <c:pt idx="3044">
                  <c:v>21</c:v>
                </c:pt>
                <c:pt idx="3045">
                  <c:v>18</c:v>
                </c:pt>
                <c:pt idx="3046">
                  <c:v>20</c:v>
                </c:pt>
                <c:pt idx="3047">
                  <c:v>16</c:v>
                </c:pt>
                <c:pt idx="3048">
                  <c:v>14</c:v>
                </c:pt>
                <c:pt idx="3049">
                  <c:v>13</c:v>
                </c:pt>
                <c:pt idx="3050">
                  <c:v>12</c:v>
                </c:pt>
                <c:pt idx="3051">
                  <c:v>14</c:v>
                </c:pt>
                <c:pt idx="3052">
                  <c:v>12</c:v>
                </c:pt>
                <c:pt idx="3053">
                  <c:v>11</c:v>
                </c:pt>
                <c:pt idx="3054">
                  <c:v>9.8000000000000007</c:v>
                </c:pt>
                <c:pt idx="3055">
                  <c:v>9.1999999999999993</c:v>
                </c:pt>
                <c:pt idx="3056">
                  <c:v>8.9</c:v>
                </c:pt>
                <c:pt idx="3057">
                  <c:v>8.1999999999999993</c:v>
                </c:pt>
                <c:pt idx="3058">
                  <c:v>8.9</c:v>
                </c:pt>
                <c:pt idx="3059">
                  <c:v>8.8000000000000007</c:v>
                </c:pt>
                <c:pt idx="3060">
                  <c:v>13</c:v>
                </c:pt>
                <c:pt idx="3061">
                  <c:v>21</c:v>
                </c:pt>
                <c:pt idx="3062">
                  <c:v>24</c:v>
                </c:pt>
                <c:pt idx="3063">
                  <c:v>45</c:v>
                </c:pt>
                <c:pt idx="3064">
                  <c:v>28</c:v>
                </c:pt>
                <c:pt idx="3065">
                  <c:v>24</c:v>
                </c:pt>
                <c:pt idx="3066">
                  <c:v>22</c:v>
                </c:pt>
                <c:pt idx="3067">
                  <c:v>22</c:v>
                </c:pt>
                <c:pt idx="3068">
                  <c:v>19</c:v>
                </c:pt>
                <c:pt idx="3069">
                  <c:v>17</c:v>
                </c:pt>
                <c:pt idx="3070">
                  <c:v>16</c:v>
                </c:pt>
                <c:pt idx="3071">
                  <c:v>14</c:v>
                </c:pt>
                <c:pt idx="3072">
                  <c:v>18</c:v>
                </c:pt>
                <c:pt idx="3073">
                  <c:v>14</c:v>
                </c:pt>
                <c:pt idx="3074">
                  <c:v>34</c:v>
                </c:pt>
                <c:pt idx="3075">
                  <c:v>29</c:v>
                </c:pt>
                <c:pt idx="3076">
                  <c:v>59</c:v>
                </c:pt>
                <c:pt idx="3077">
                  <c:v>46</c:v>
                </c:pt>
                <c:pt idx="3078">
                  <c:v>80</c:v>
                </c:pt>
                <c:pt idx="3079">
                  <c:v>71</c:v>
                </c:pt>
                <c:pt idx="3080">
                  <c:v>53</c:v>
                </c:pt>
                <c:pt idx="3081">
                  <c:v>50</c:v>
                </c:pt>
                <c:pt idx="3082">
                  <c:v>43</c:v>
                </c:pt>
                <c:pt idx="3083">
                  <c:v>35</c:v>
                </c:pt>
                <c:pt idx="3084">
                  <c:v>30</c:v>
                </c:pt>
                <c:pt idx="3085">
                  <c:v>26</c:v>
                </c:pt>
                <c:pt idx="3086">
                  <c:v>23</c:v>
                </c:pt>
                <c:pt idx="3087">
                  <c:v>23</c:v>
                </c:pt>
                <c:pt idx="3088">
                  <c:v>23</c:v>
                </c:pt>
                <c:pt idx="3089">
                  <c:v>20</c:v>
                </c:pt>
                <c:pt idx="3090">
                  <c:v>18</c:v>
                </c:pt>
                <c:pt idx="3091">
                  <c:v>16</c:v>
                </c:pt>
                <c:pt idx="3092">
                  <c:v>15</c:v>
                </c:pt>
                <c:pt idx="3093">
                  <c:v>14</c:v>
                </c:pt>
                <c:pt idx="3094">
                  <c:v>13</c:v>
                </c:pt>
                <c:pt idx="3095">
                  <c:v>12</c:v>
                </c:pt>
                <c:pt idx="3096">
                  <c:v>11</c:v>
                </c:pt>
                <c:pt idx="3097">
                  <c:v>10</c:v>
                </c:pt>
                <c:pt idx="3098">
                  <c:v>9.6999999999999993</c:v>
                </c:pt>
                <c:pt idx="3099">
                  <c:v>9.3000000000000007</c:v>
                </c:pt>
                <c:pt idx="3100">
                  <c:v>8.9</c:v>
                </c:pt>
                <c:pt idx="3101">
                  <c:v>8.3000000000000007</c:v>
                </c:pt>
                <c:pt idx="3102">
                  <c:v>7.8</c:v>
                </c:pt>
                <c:pt idx="3103">
                  <c:v>8.1</c:v>
                </c:pt>
                <c:pt idx="3104">
                  <c:v>9.4</c:v>
                </c:pt>
                <c:pt idx="3105">
                  <c:v>8.5</c:v>
                </c:pt>
                <c:pt idx="3106">
                  <c:v>7.4</c:v>
                </c:pt>
                <c:pt idx="3107">
                  <c:v>7.1</c:v>
                </c:pt>
                <c:pt idx="3108">
                  <c:v>6.5</c:v>
                </c:pt>
                <c:pt idx="3109">
                  <c:v>6.1</c:v>
                </c:pt>
                <c:pt idx="3110">
                  <c:v>5.9</c:v>
                </c:pt>
                <c:pt idx="3111">
                  <c:v>5.6</c:v>
                </c:pt>
                <c:pt idx="3112">
                  <c:v>4.9000000000000004</c:v>
                </c:pt>
                <c:pt idx="3113">
                  <c:v>4.9000000000000004</c:v>
                </c:pt>
                <c:pt idx="3114">
                  <c:v>4.5</c:v>
                </c:pt>
                <c:pt idx="3115">
                  <c:v>4.3</c:v>
                </c:pt>
                <c:pt idx="3116">
                  <c:v>5.2</c:v>
                </c:pt>
                <c:pt idx="3117">
                  <c:v>4.0999999999999996</c:v>
                </c:pt>
                <c:pt idx="3118">
                  <c:v>3.6</c:v>
                </c:pt>
                <c:pt idx="3119">
                  <c:v>3.6</c:v>
                </c:pt>
                <c:pt idx="3120">
                  <c:v>3.8</c:v>
                </c:pt>
                <c:pt idx="3121">
                  <c:v>3.6</c:v>
                </c:pt>
                <c:pt idx="3122">
                  <c:v>3.6</c:v>
                </c:pt>
                <c:pt idx="3123">
                  <c:v>3.7</c:v>
                </c:pt>
                <c:pt idx="3124">
                  <c:v>4.0999999999999996</c:v>
                </c:pt>
                <c:pt idx="3125">
                  <c:v>3.2</c:v>
                </c:pt>
                <c:pt idx="3126">
                  <c:v>2.9</c:v>
                </c:pt>
                <c:pt idx="3127">
                  <c:v>2.8</c:v>
                </c:pt>
                <c:pt idx="3128">
                  <c:v>2.2000000000000002</c:v>
                </c:pt>
                <c:pt idx="3129">
                  <c:v>2.2999999999999998</c:v>
                </c:pt>
                <c:pt idx="3130">
                  <c:v>2.2000000000000002</c:v>
                </c:pt>
                <c:pt idx="3131">
                  <c:v>2.2999999999999998</c:v>
                </c:pt>
                <c:pt idx="3132">
                  <c:v>2.5</c:v>
                </c:pt>
                <c:pt idx="3133">
                  <c:v>2.2999999999999998</c:v>
                </c:pt>
                <c:pt idx="3134">
                  <c:v>2.5</c:v>
                </c:pt>
                <c:pt idx="3135">
                  <c:v>2.4</c:v>
                </c:pt>
                <c:pt idx="3136">
                  <c:v>1.9</c:v>
                </c:pt>
                <c:pt idx="3137">
                  <c:v>2</c:v>
                </c:pt>
                <c:pt idx="3138">
                  <c:v>2</c:v>
                </c:pt>
                <c:pt idx="3139">
                  <c:v>1.6</c:v>
                </c:pt>
                <c:pt idx="3140">
                  <c:v>1.7</c:v>
                </c:pt>
                <c:pt idx="3141">
                  <c:v>2.2000000000000002</c:v>
                </c:pt>
                <c:pt idx="3142">
                  <c:v>2</c:v>
                </c:pt>
                <c:pt idx="3143">
                  <c:v>1.8</c:v>
                </c:pt>
                <c:pt idx="3144">
                  <c:v>1.7</c:v>
                </c:pt>
                <c:pt idx="3145">
                  <c:v>1.7</c:v>
                </c:pt>
                <c:pt idx="3146">
                  <c:v>1.7</c:v>
                </c:pt>
                <c:pt idx="3147">
                  <c:v>2.5</c:v>
                </c:pt>
                <c:pt idx="3148">
                  <c:v>2</c:v>
                </c:pt>
                <c:pt idx="3149">
                  <c:v>1.9</c:v>
                </c:pt>
                <c:pt idx="3150">
                  <c:v>1.9</c:v>
                </c:pt>
                <c:pt idx="3151">
                  <c:v>1.8</c:v>
                </c:pt>
                <c:pt idx="3152">
                  <c:v>1.9</c:v>
                </c:pt>
                <c:pt idx="3153">
                  <c:v>1.9</c:v>
                </c:pt>
                <c:pt idx="3154">
                  <c:v>1.7</c:v>
                </c:pt>
                <c:pt idx="3155">
                  <c:v>1.9</c:v>
                </c:pt>
                <c:pt idx="3156">
                  <c:v>1.8</c:v>
                </c:pt>
                <c:pt idx="3157">
                  <c:v>1.7</c:v>
                </c:pt>
                <c:pt idx="3158">
                  <c:v>1.4</c:v>
                </c:pt>
                <c:pt idx="3159">
                  <c:v>1.4</c:v>
                </c:pt>
                <c:pt idx="3160">
                  <c:v>1.4</c:v>
                </c:pt>
                <c:pt idx="3161">
                  <c:v>1.8</c:v>
                </c:pt>
                <c:pt idx="3162">
                  <c:v>1.7</c:v>
                </c:pt>
                <c:pt idx="3163">
                  <c:v>1.9</c:v>
                </c:pt>
                <c:pt idx="3164">
                  <c:v>1.6</c:v>
                </c:pt>
                <c:pt idx="3165">
                  <c:v>2.4</c:v>
                </c:pt>
                <c:pt idx="3166">
                  <c:v>2.2000000000000002</c:v>
                </c:pt>
                <c:pt idx="3167">
                  <c:v>2.1</c:v>
                </c:pt>
                <c:pt idx="3168">
                  <c:v>2.6</c:v>
                </c:pt>
                <c:pt idx="3169">
                  <c:v>2.2000000000000002</c:v>
                </c:pt>
                <c:pt idx="3170">
                  <c:v>1.8</c:v>
                </c:pt>
                <c:pt idx="3171">
                  <c:v>7.3</c:v>
                </c:pt>
                <c:pt idx="3172">
                  <c:v>7.8</c:v>
                </c:pt>
                <c:pt idx="3173">
                  <c:v>2.7</c:v>
                </c:pt>
                <c:pt idx="3174">
                  <c:v>2</c:v>
                </c:pt>
                <c:pt idx="3175">
                  <c:v>1.7</c:v>
                </c:pt>
                <c:pt idx="3176">
                  <c:v>1.6</c:v>
                </c:pt>
                <c:pt idx="3177">
                  <c:v>1.7</c:v>
                </c:pt>
                <c:pt idx="3178">
                  <c:v>1.6</c:v>
                </c:pt>
                <c:pt idx="3179">
                  <c:v>2.5</c:v>
                </c:pt>
                <c:pt idx="3180">
                  <c:v>6.7</c:v>
                </c:pt>
                <c:pt idx="3181">
                  <c:v>4.2</c:v>
                </c:pt>
                <c:pt idx="3182">
                  <c:v>13</c:v>
                </c:pt>
                <c:pt idx="3183">
                  <c:v>25</c:v>
                </c:pt>
                <c:pt idx="3184">
                  <c:v>7.6</c:v>
                </c:pt>
                <c:pt idx="3185">
                  <c:v>4.5</c:v>
                </c:pt>
                <c:pt idx="3186">
                  <c:v>3.5</c:v>
                </c:pt>
                <c:pt idx="3187">
                  <c:v>3.1</c:v>
                </c:pt>
                <c:pt idx="3188">
                  <c:v>3.1</c:v>
                </c:pt>
                <c:pt idx="3189">
                  <c:v>2.8</c:v>
                </c:pt>
                <c:pt idx="3190">
                  <c:v>3</c:v>
                </c:pt>
                <c:pt idx="3191">
                  <c:v>3.1</c:v>
                </c:pt>
                <c:pt idx="3192">
                  <c:v>3</c:v>
                </c:pt>
                <c:pt idx="3193">
                  <c:v>2.9</c:v>
                </c:pt>
                <c:pt idx="3194">
                  <c:v>2.8</c:v>
                </c:pt>
                <c:pt idx="3195">
                  <c:v>2.7</c:v>
                </c:pt>
                <c:pt idx="3196">
                  <c:v>2.8</c:v>
                </c:pt>
                <c:pt idx="3197">
                  <c:v>2.9</c:v>
                </c:pt>
                <c:pt idx="3198">
                  <c:v>2.9</c:v>
                </c:pt>
                <c:pt idx="3199">
                  <c:v>2.7</c:v>
                </c:pt>
                <c:pt idx="3200">
                  <c:v>2.7</c:v>
                </c:pt>
                <c:pt idx="3201">
                  <c:v>2.7</c:v>
                </c:pt>
                <c:pt idx="3202">
                  <c:v>3.3</c:v>
                </c:pt>
                <c:pt idx="3203">
                  <c:v>12</c:v>
                </c:pt>
                <c:pt idx="3204">
                  <c:v>21</c:v>
                </c:pt>
                <c:pt idx="3205">
                  <c:v>11</c:v>
                </c:pt>
                <c:pt idx="3206">
                  <c:v>6</c:v>
                </c:pt>
                <c:pt idx="3207">
                  <c:v>4.8</c:v>
                </c:pt>
                <c:pt idx="3208">
                  <c:v>4.5999999999999996</c:v>
                </c:pt>
                <c:pt idx="3209">
                  <c:v>3.9</c:v>
                </c:pt>
                <c:pt idx="3210">
                  <c:v>3.7</c:v>
                </c:pt>
                <c:pt idx="3211">
                  <c:v>4.3</c:v>
                </c:pt>
                <c:pt idx="3212">
                  <c:v>3.3</c:v>
                </c:pt>
                <c:pt idx="3213">
                  <c:v>3.4</c:v>
                </c:pt>
                <c:pt idx="3214">
                  <c:v>3.4</c:v>
                </c:pt>
                <c:pt idx="3215">
                  <c:v>3.7</c:v>
                </c:pt>
                <c:pt idx="3216">
                  <c:v>4</c:v>
                </c:pt>
                <c:pt idx="3217">
                  <c:v>7.8</c:v>
                </c:pt>
                <c:pt idx="3218">
                  <c:v>49</c:v>
                </c:pt>
                <c:pt idx="3219">
                  <c:v>38</c:v>
                </c:pt>
                <c:pt idx="3220">
                  <c:v>21</c:v>
                </c:pt>
                <c:pt idx="3221">
                  <c:v>15</c:v>
                </c:pt>
                <c:pt idx="3222">
                  <c:v>14</c:v>
                </c:pt>
                <c:pt idx="3223">
                  <c:v>18</c:v>
                </c:pt>
                <c:pt idx="3224">
                  <c:v>13</c:v>
                </c:pt>
                <c:pt idx="3225">
                  <c:v>28</c:v>
                </c:pt>
                <c:pt idx="3226">
                  <c:v>21</c:v>
                </c:pt>
                <c:pt idx="3227">
                  <c:v>26</c:v>
                </c:pt>
                <c:pt idx="3228">
                  <c:v>17</c:v>
                </c:pt>
                <c:pt idx="3229">
                  <c:v>14</c:v>
                </c:pt>
                <c:pt idx="3230">
                  <c:v>12</c:v>
                </c:pt>
                <c:pt idx="3231">
                  <c:v>15</c:v>
                </c:pt>
                <c:pt idx="3232">
                  <c:v>36</c:v>
                </c:pt>
                <c:pt idx="3233">
                  <c:v>26</c:v>
                </c:pt>
                <c:pt idx="3234">
                  <c:v>32</c:v>
                </c:pt>
                <c:pt idx="3235">
                  <c:v>31</c:v>
                </c:pt>
                <c:pt idx="3236">
                  <c:v>24</c:v>
                </c:pt>
                <c:pt idx="3237">
                  <c:v>21</c:v>
                </c:pt>
                <c:pt idx="3238">
                  <c:v>18</c:v>
                </c:pt>
                <c:pt idx="3239">
                  <c:v>18</c:v>
                </c:pt>
                <c:pt idx="3240">
                  <c:v>16</c:v>
                </c:pt>
                <c:pt idx="3241">
                  <c:v>15</c:v>
                </c:pt>
                <c:pt idx="3242">
                  <c:v>29</c:v>
                </c:pt>
                <c:pt idx="3243">
                  <c:v>85</c:v>
                </c:pt>
                <c:pt idx="3244">
                  <c:v>66</c:v>
                </c:pt>
                <c:pt idx="3245">
                  <c:v>80</c:v>
                </c:pt>
                <c:pt idx="3246">
                  <c:v>58</c:v>
                </c:pt>
                <c:pt idx="3247">
                  <c:v>65</c:v>
                </c:pt>
                <c:pt idx="3248">
                  <c:v>56</c:v>
                </c:pt>
                <c:pt idx="3249">
                  <c:v>41</c:v>
                </c:pt>
                <c:pt idx="3250">
                  <c:v>35</c:v>
                </c:pt>
                <c:pt idx="3251">
                  <c:v>32</c:v>
                </c:pt>
                <c:pt idx="3252">
                  <c:v>31</c:v>
                </c:pt>
                <c:pt idx="3253">
                  <c:v>26</c:v>
                </c:pt>
                <c:pt idx="3254">
                  <c:v>23</c:v>
                </c:pt>
                <c:pt idx="3255">
                  <c:v>62</c:v>
                </c:pt>
                <c:pt idx="3256">
                  <c:v>77</c:v>
                </c:pt>
                <c:pt idx="3257">
                  <c:v>60</c:v>
                </c:pt>
                <c:pt idx="3258">
                  <c:v>47</c:v>
                </c:pt>
                <c:pt idx="3259">
                  <c:v>39</c:v>
                </c:pt>
                <c:pt idx="3260">
                  <c:v>34</c:v>
                </c:pt>
                <c:pt idx="3261">
                  <c:v>31</c:v>
                </c:pt>
                <c:pt idx="3262">
                  <c:v>29</c:v>
                </c:pt>
                <c:pt idx="3263">
                  <c:v>40</c:v>
                </c:pt>
                <c:pt idx="3264">
                  <c:v>140</c:v>
                </c:pt>
                <c:pt idx="3265">
                  <c:v>195</c:v>
                </c:pt>
                <c:pt idx="3266">
                  <c:v>170</c:v>
                </c:pt>
                <c:pt idx="3267">
                  <c:v>170</c:v>
                </c:pt>
                <c:pt idx="3268">
                  <c:v>114</c:v>
                </c:pt>
                <c:pt idx="3269">
                  <c:v>120</c:v>
                </c:pt>
                <c:pt idx="3270">
                  <c:v>110</c:v>
                </c:pt>
                <c:pt idx="3271">
                  <c:v>98</c:v>
                </c:pt>
                <c:pt idx="3272">
                  <c:v>102</c:v>
                </c:pt>
                <c:pt idx="3273">
                  <c:v>92</c:v>
                </c:pt>
                <c:pt idx="3274">
                  <c:v>70</c:v>
                </c:pt>
                <c:pt idx="3275">
                  <c:v>78</c:v>
                </c:pt>
                <c:pt idx="3276">
                  <c:v>62</c:v>
                </c:pt>
                <c:pt idx="3277">
                  <c:v>54</c:v>
                </c:pt>
                <c:pt idx="3278">
                  <c:v>48</c:v>
                </c:pt>
                <c:pt idx="3279">
                  <c:v>44</c:v>
                </c:pt>
                <c:pt idx="3280">
                  <c:v>42</c:v>
                </c:pt>
                <c:pt idx="3281">
                  <c:v>51</c:v>
                </c:pt>
                <c:pt idx="3282">
                  <c:v>40</c:v>
                </c:pt>
                <c:pt idx="3283">
                  <c:v>225</c:v>
                </c:pt>
                <c:pt idx="3284">
                  <c:v>240</c:v>
                </c:pt>
                <c:pt idx="3285">
                  <c:v>180</c:v>
                </c:pt>
                <c:pt idx="3286">
                  <c:v>125</c:v>
                </c:pt>
                <c:pt idx="3287">
                  <c:v>70</c:v>
                </c:pt>
                <c:pt idx="3288">
                  <c:v>62</c:v>
                </c:pt>
                <c:pt idx="3289">
                  <c:v>59</c:v>
                </c:pt>
                <c:pt idx="3290">
                  <c:v>52</c:v>
                </c:pt>
                <c:pt idx="3291">
                  <c:v>52</c:v>
                </c:pt>
                <c:pt idx="3292">
                  <c:v>48</c:v>
                </c:pt>
                <c:pt idx="3293">
                  <c:v>44</c:v>
                </c:pt>
                <c:pt idx="3294">
                  <c:v>42</c:v>
                </c:pt>
                <c:pt idx="3295">
                  <c:v>38</c:v>
                </c:pt>
                <c:pt idx="3296">
                  <c:v>36</c:v>
                </c:pt>
                <c:pt idx="3297">
                  <c:v>34</c:v>
                </c:pt>
                <c:pt idx="3298">
                  <c:v>46</c:v>
                </c:pt>
                <c:pt idx="3299">
                  <c:v>86</c:v>
                </c:pt>
                <c:pt idx="3300">
                  <c:v>92</c:v>
                </c:pt>
                <c:pt idx="3301">
                  <c:v>111</c:v>
                </c:pt>
                <c:pt idx="3302">
                  <c:v>275</c:v>
                </c:pt>
                <c:pt idx="3303">
                  <c:v>231</c:v>
                </c:pt>
                <c:pt idx="3304">
                  <c:v>160</c:v>
                </c:pt>
                <c:pt idx="3305">
                  <c:v>130</c:v>
                </c:pt>
                <c:pt idx="3306">
                  <c:v>91</c:v>
                </c:pt>
                <c:pt idx="3307">
                  <c:v>98</c:v>
                </c:pt>
                <c:pt idx="3308">
                  <c:v>73</c:v>
                </c:pt>
                <c:pt idx="3309">
                  <c:v>63</c:v>
                </c:pt>
                <c:pt idx="3310">
                  <c:v>56</c:v>
                </c:pt>
                <c:pt idx="3311">
                  <c:v>49</c:v>
                </c:pt>
                <c:pt idx="3312">
                  <c:v>45</c:v>
                </c:pt>
                <c:pt idx="3313">
                  <c:v>41</c:v>
                </c:pt>
                <c:pt idx="3314">
                  <c:v>39</c:v>
                </c:pt>
                <c:pt idx="3315">
                  <c:v>37</c:v>
                </c:pt>
                <c:pt idx="3316">
                  <c:v>34</c:v>
                </c:pt>
                <c:pt idx="3317">
                  <c:v>32</c:v>
                </c:pt>
                <c:pt idx="3318">
                  <c:v>29</c:v>
                </c:pt>
                <c:pt idx="3319">
                  <c:v>27</c:v>
                </c:pt>
                <c:pt idx="3320">
                  <c:v>26</c:v>
                </c:pt>
                <c:pt idx="3321">
                  <c:v>25</c:v>
                </c:pt>
                <c:pt idx="3322">
                  <c:v>25</c:v>
                </c:pt>
                <c:pt idx="3323">
                  <c:v>24</c:v>
                </c:pt>
                <c:pt idx="3324">
                  <c:v>26</c:v>
                </c:pt>
                <c:pt idx="3325">
                  <c:v>24</c:v>
                </c:pt>
                <c:pt idx="3326">
                  <c:v>22</c:v>
                </c:pt>
                <c:pt idx="3327">
                  <c:v>22</c:v>
                </c:pt>
                <c:pt idx="3328">
                  <c:v>22</c:v>
                </c:pt>
                <c:pt idx="3329">
                  <c:v>26</c:v>
                </c:pt>
                <c:pt idx="3330">
                  <c:v>31</c:v>
                </c:pt>
                <c:pt idx="3331">
                  <c:v>33</c:v>
                </c:pt>
                <c:pt idx="3332">
                  <c:v>76</c:v>
                </c:pt>
                <c:pt idx="3333">
                  <c:v>83</c:v>
                </c:pt>
                <c:pt idx="3334">
                  <c:v>75</c:v>
                </c:pt>
                <c:pt idx="3335">
                  <c:v>70</c:v>
                </c:pt>
                <c:pt idx="3336">
                  <c:v>65</c:v>
                </c:pt>
                <c:pt idx="3337">
                  <c:v>55</c:v>
                </c:pt>
                <c:pt idx="3338">
                  <c:v>50</c:v>
                </c:pt>
                <c:pt idx="3339">
                  <c:v>45</c:v>
                </c:pt>
                <c:pt idx="3340">
                  <c:v>42</c:v>
                </c:pt>
                <c:pt idx="3341">
                  <c:v>41</c:v>
                </c:pt>
                <c:pt idx="3342">
                  <c:v>37</c:v>
                </c:pt>
                <c:pt idx="3343">
                  <c:v>34</c:v>
                </c:pt>
                <c:pt idx="3344">
                  <c:v>35</c:v>
                </c:pt>
                <c:pt idx="3345">
                  <c:v>200</c:v>
                </c:pt>
                <c:pt idx="3346">
                  <c:v>264</c:v>
                </c:pt>
                <c:pt idx="3347">
                  <c:v>207</c:v>
                </c:pt>
                <c:pt idx="3348">
                  <c:v>136</c:v>
                </c:pt>
                <c:pt idx="3349">
                  <c:v>105</c:v>
                </c:pt>
                <c:pt idx="3350">
                  <c:v>97</c:v>
                </c:pt>
                <c:pt idx="3351">
                  <c:v>72</c:v>
                </c:pt>
                <c:pt idx="3352">
                  <c:v>62</c:v>
                </c:pt>
                <c:pt idx="3353">
                  <c:v>59</c:v>
                </c:pt>
                <c:pt idx="3354">
                  <c:v>64</c:v>
                </c:pt>
                <c:pt idx="3355">
                  <c:v>189</c:v>
                </c:pt>
                <c:pt idx="3356">
                  <c:v>126</c:v>
                </c:pt>
                <c:pt idx="3357">
                  <c:v>99</c:v>
                </c:pt>
                <c:pt idx="3358">
                  <c:v>103</c:v>
                </c:pt>
                <c:pt idx="3359">
                  <c:v>110</c:v>
                </c:pt>
                <c:pt idx="3360">
                  <c:v>126</c:v>
                </c:pt>
                <c:pt idx="3361">
                  <c:v>145</c:v>
                </c:pt>
                <c:pt idx="3362">
                  <c:v>187</c:v>
                </c:pt>
                <c:pt idx="3363">
                  <c:v>143</c:v>
                </c:pt>
                <c:pt idx="3364">
                  <c:v>100</c:v>
                </c:pt>
                <c:pt idx="3365">
                  <c:v>76</c:v>
                </c:pt>
                <c:pt idx="3366">
                  <c:v>59</c:v>
                </c:pt>
                <c:pt idx="3367">
                  <c:v>49</c:v>
                </c:pt>
                <c:pt idx="3368">
                  <c:v>45</c:v>
                </c:pt>
                <c:pt idx="3369">
                  <c:v>48</c:v>
                </c:pt>
                <c:pt idx="3370">
                  <c:v>43</c:v>
                </c:pt>
                <c:pt idx="3371">
                  <c:v>46</c:v>
                </c:pt>
                <c:pt idx="3372">
                  <c:v>45</c:v>
                </c:pt>
                <c:pt idx="3373">
                  <c:v>42</c:v>
                </c:pt>
                <c:pt idx="3374">
                  <c:v>48</c:v>
                </c:pt>
                <c:pt idx="3375">
                  <c:v>49</c:v>
                </c:pt>
                <c:pt idx="3376">
                  <c:v>47</c:v>
                </c:pt>
                <c:pt idx="3377">
                  <c:v>45</c:v>
                </c:pt>
                <c:pt idx="3378">
                  <c:v>48</c:v>
                </c:pt>
                <c:pt idx="3379">
                  <c:v>39</c:v>
                </c:pt>
                <c:pt idx="3380">
                  <c:v>44</c:v>
                </c:pt>
                <c:pt idx="3381">
                  <c:v>44</c:v>
                </c:pt>
                <c:pt idx="3382">
                  <c:v>45</c:v>
                </c:pt>
                <c:pt idx="3383">
                  <c:v>47</c:v>
                </c:pt>
                <c:pt idx="3384">
                  <c:v>40</c:v>
                </c:pt>
                <c:pt idx="3385">
                  <c:v>39</c:v>
                </c:pt>
                <c:pt idx="3386">
                  <c:v>37</c:v>
                </c:pt>
                <c:pt idx="3387">
                  <c:v>37</c:v>
                </c:pt>
                <c:pt idx="3388">
                  <c:v>31</c:v>
                </c:pt>
                <c:pt idx="3389">
                  <c:v>31</c:v>
                </c:pt>
                <c:pt idx="3390">
                  <c:v>55</c:v>
                </c:pt>
                <c:pt idx="3391">
                  <c:v>137</c:v>
                </c:pt>
                <c:pt idx="3392">
                  <c:v>155</c:v>
                </c:pt>
                <c:pt idx="3393">
                  <c:v>96</c:v>
                </c:pt>
                <c:pt idx="3394">
                  <c:v>65</c:v>
                </c:pt>
                <c:pt idx="3395">
                  <c:v>51</c:v>
                </c:pt>
                <c:pt idx="3396">
                  <c:v>44</c:v>
                </c:pt>
                <c:pt idx="3397">
                  <c:v>39</c:v>
                </c:pt>
                <c:pt idx="3398">
                  <c:v>34</c:v>
                </c:pt>
                <c:pt idx="3399">
                  <c:v>31</c:v>
                </c:pt>
                <c:pt idx="3400">
                  <c:v>29</c:v>
                </c:pt>
                <c:pt idx="3401">
                  <c:v>45</c:v>
                </c:pt>
                <c:pt idx="3402">
                  <c:v>35</c:v>
                </c:pt>
                <c:pt idx="3403">
                  <c:v>30</c:v>
                </c:pt>
                <c:pt idx="3404">
                  <c:v>30</c:v>
                </c:pt>
                <c:pt idx="3405">
                  <c:v>29</c:v>
                </c:pt>
                <c:pt idx="3406">
                  <c:v>26</c:v>
                </c:pt>
                <c:pt idx="3407">
                  <c:v>24</c:v>
                </c:pt>
                <c:pt idx="3408">
                  <c:v>23</c:v>
                </c:pt>
                <c:pt idx="3409">
                  <c:v>21</c:v>
                </c:pt>
                <c:pt idx="3410">
                  <c:v>20</c:v>
                </c:pt>
                <c:pt idx="3411">
                  <c:v>20</c:v>
                </c:pt>
                <c:pt idx="3412">
                  <c:v>22</c:v>
                </c:pt>
                <c:pt idx="3413">
                  <c:v>23</c:v>
                </c:pt>
                <c:pt idx="3414">
                  <c:v>22</c:v>
                </c:pt>
                <c:pt idx="3415">
                  <c:v>21</c:v>
                </c:pt>
                <c:pt idx="3416">
                  <c:v>18</c:v>
                </c:pt>
                <c:pt idx="3417">
                  <c:v>21</c:v>
                </c:pt>
                <c:pt idx="3418">
                  <c:v>21</c:v>
                </c:pt>
                <c:pt idx="3419">
                  <c:v>17</c:v>
                </c:pt>
                <c:pt idx="3420">
                  <c:v>16</c:v>
                </c:pt>
                <c:pt idx="3421">
                  <c:v>27</c:v>
                </c:pt>
                <c:pt idx="3422">
                  <c:v>21</c:v>
                </c:pt>
                <c:pt idx="3423">
                  <c:v>19</c:v>
                </c:pt>
                <c:pt idx="3424">
                  <c:v>18</c:v>
                </c:pt>
                <c:pt idx="3425">
                  <c:v>16</c:v>
                </c:pt>
                <c:pt idx="3426">
                  <c:v>14</c:v>
                </c:pt>
                <c:pt idx="3427">
                  <c:v>14</c:v>
                </c:pt>
                <c:pt idx="3428">
                  <c:v>14</c:v>
                </c:pt>
                <c:pt idx="3429">
                  <c:v>15</c:v>
                </c:pt>
                <c:pt idx="3430">
                  <c:v>15</c:v>
                </c:pt>
                <c:pt idx="3431">
                  <c:v>17</c:v>
                </c:pt>
                <c:pt idx="3432">
                  <c:v>19</c:v>
                </c:pt>
                <c:pt idx="3433">
                  <c:v>22</c:v>
                </c:pt>
                <c:pt idx="3434">
                  <c:v>18</c:v>
                </c:pt>
                <c:pt idx="3435">
                  <c:v>16</c:v>
                </c:pt>
                <c:pt idx="3436">
                  <c:v>15</c:v>
                </c:pt>
                <c:pt idx="3437">
                  <c:v>17</c:v>
                </c:pt>
                <c:pt idx="3438">
                  <c:v>44</c:v>
                </c:pt>
                <c:pt idx="3439">
                  <c:v>33</c:v>
                </c:pt>
                <c:pt idx="3440">
                  <c:v>31</c:v>
                </c:pt>
                <c:pt idx="3441">
                  <c:v>28</c:v>
                </c:pt>
                <c:pt idx="3442">
                  <c:v>25</c:v>
                </c:pt>
                <c:pt idx="3443">
                  <c:v>21</c:v>
                </c:pt>
                <c:pt idx="3444">
                  <c:v>19</c:v>
                </c:pt>
                <c:pt idx="3445">
                  <c:v>16</c:v>
                </c:pt>
                <c:pt idx="3446">
                  <c:v>15</c:v>
                </c:pt>
                <c:pt idx="3447">
                  <c:v>14</c:v>
                </c:pt>
                <c:pt idx="3448">
                  <c:v>13</c:v>
                </c:pt>
                <c:pt idx="3449">
                  <c:v>13</c:v>
                </c:pt>
                <c:pt idx="3450">
                  <c:v>13</c:v>
                </c:pt>
                <c:pt idx="3451">
                  <c:v>11</c:v>
                </c:pt>
                <c:pt idx="3452">
                  <c:v>11</c:v>
                </c:pt>
                <c:pt idx="3453">
                  <c:v>10</c:v>
                </c:pt>
                <c:pt idx="3454">
                  <c:v>9.1</c:v>
                </c:pt>
                <c:pt idx="3455">
                  <c:v>9.1</c:v>
                </c:pt>
                <c:pt idx="3456">
                  <c:v>9.1</c:v>
                </c:pt>
                <c:pt idx="3457">
                  <c:v>8.8000000000000007</c:v>
                </c:pt>
                <c:pt idx="3458">
                  <c:v>8.1999999999999993</c:v>
                </c:pt>
                <c:pt idx="3459">
                  <c:v>7.2</c:v>
                </c:pt>
                <c:pt idx="3460">
                  <c:v>6.9</c:v>
                </c:pt>
                <c:pt idx="3461">
                  <c:v>6.4</c:v>
                </c:pt>
                <c:pt idx="3462">
                  <c:v>6.2</c:v>
                </c:pt>
                <c:pt idx="3463">
                  <c:v>6.2</c:v>
                </c:pt>
                <c:pt idx="3464">
                  <c:v>6.1</c:v>
                </c:pt>
                <c:pt idx="3465">
                  <c:v>8.9</c:v>
                </c:pt>
                <c:pt idx="3466">
                  <c:v>8.9</c:v>
                </c:pt>
                <c:pt idx="3467">
                  <c:v>7.9</c:v>
                </c:pt>
                <c:pt idx="3468">
                  <c:v>7.5</c:v>
                </c:pt>
                <c:pt idx="3469">
                  <c:v>7</c:v>
                </c:pt>
                <c:pt idx="3470">
                  <c:v>6.7</c:v>
                </c:pt>
                <c:pt idx="3471">
                  <c:v>6.4</c:v>
                </c:pt>
                <c:pt idx="3472">
                  <c:v>5.9</c:v>
                </c:pt>
                <c:pt idx="3473">
                  <c:v>5.7</c:v>
                </c:pt>
                <c:pt idx="3474">
                  <c:v>5.3</c:v>
                </c:pt>
                <c:pt idx="3475">
                  <c:v>5.4</c:v>
                </c:pt>
                <c:pt idx="3476">
                  <c:v>5.0999999999999996</c:v>
                </c:pt>
                <c:pt idx="3477">
                  <c:v>5.3</c:v>
                </c:pt>
                <c:pt idx="3478">
                  <c:v>5.6</c:v>
                </c:pt>
                <c:pt idx="3479">
                  <c:v>5.6</c:v>
                </c:pt>
                <c:pt idx="3480">
                  <c:v>5.6</c:v>
                </c:pt>
                <c:pt idx="3481">
                  <c:v>5.5</c:v>
                </c:pt>
                <c:pt idx="3482">
                  <c:v>5.2</c:v>
                </c:pt>
                <c:pt idx="3483">
                  <c:v>5.4</c:v>
                </c:pt>
                <c:pt idx="3484">
                  <c:v>16</c:v>
                </c:pt>
                <c:pt idx="3485">
                  <c:v>11</c:v>
                </c:pt>
                <c:pt idx="3486">
                  <c:v>9</c:v>
                </c:pt>
                <c:pt idx="3487">
                  <c:v>7.2</c:v>
                </c:pt>
                <c:pt idx="3488">
                  <c:v>6.7</c:v>
                </c:pt>
                <c:pt idx="3489">
                  <c:v>6.3</c:v>
                </c:pt>
                <c:pt idx="3490">
                  <c:v>5.6</c:v>
                </c:pt>
                <c:pt idx="3491">
                  <c:v>5.3</c:v>
                </c:pt>
                <c:pt idx="3492">
                  <c:v>5.4</c:v>
                </c:pt>
                <c:pt idx="3493">
                  <c:v>4.5999999999999996</c:v>
                </c:pt>
                <c:pt idx="3494">
                  <c:v>4.2</c:v>
                </c:pt>
                <c:pt idx="3495">
                  <c:v>3.8</c:v>
                </c:pt>
                <c:pt idx="3496">
                  <c:v>3.4</c:v>
                </c:pt>
                <c:pt idx="3497">
                  <c:v>3.7</c:v>
                </c:pt>
                <c:pt idx="3498">
                  <c:v>3.8</c:v>
                </c:pt>
                <c:pt idx="3499">
                  <c:v>2.9</c:v>
                </c:pt>
                <c:pt idx="3500">
                  <c:v>3</c:v>
                </c:pt>
                <c:pt idx="3501">
                  <c:v>3.2</c:v>
                </c:pt>
                <c:pt idx="3502">
                  <c:v>3</c:v>
                </c:pt>
                <c:pt idx="3503">
                  <c:v>3.1</c:v>
                </c:pt>
                <c:pt idx="3504">
                  <c:v>2.9</c:v>
                </c:pt>
                <c:pt idx="3505">
                  <c:v>2.8</c:v>
                </c:pt>
                <c:pt idx="3506">
                  <c:v>2.8</c:v>
                </c:pt>
                <c:pt idx="3507">
                  <c:v>2.8</c:v>
                </c:pt>
                <c:pt idx="3508">
                  <c:v>2.4</c:v>
                </c:pt>
                <c:pt idx="3509">
                  <c:v>2.2999999999999998</c:v>
                </c:pt>
                <c:pt idx="3510">
                  <c:v>2.2000000000000002</c:v>
                </c:pt>
                <c:pt idx="3511">
                  <c:v>2.2000000000000002</c:v>
                </c:pt>
                <c:pt idx="3512">
                  <c:v>2.4</c:v>
                </c:pt>
                <c:pt idx="3513">
                  <c:v>2.2999999999999998</c:v>
                </c:pt>
                <c:pt idx="3514">
                  <c:v>1.9</c:v>
                </c:pt>
                <c:pt idx="3515">
                  <c:v>1.7</c:v>
                </c:pt>
                <c:pt idx="3516">
                  <c:v>1.7</c:v>
                </c:pt>
                <c:pt idx="3517">
                  <c:v>1.9</c:v>
                </c:pt>
                <c:pt idx="3518">
                  <c:v>1.9</c:v>
                </c:pt>
                <c:pt idx="3519">
                  <c:v>1.5</c:v>
                </c:pt>
                <c:pt idx="3520">
                  <c:v>1.5</c:v>
                </c:pt>
                <c:pt idx="3521">
                  <c:v>1.6</c:v>
                </c:pt>
                <c:pt idx="3522">
                  <c:v>1.7</c:v>
                </c:pt>
                <c:pt idx="3523">
                  <c:v>1.5</c:v>
                </c:pt>
                <c:pt idx="3524">
                  <c:v>1.3</c:v>
                </c:pt>
                <c:pt idx="3525">
                  <c:v>1.3</c:v>
                </c:pt>
                <c:pt idx="3526">
                  <c:v>1.6</c:v>
                </c:pt>
                <c:pt idx="3527">
                  <c:v>1.1000000000000001</c:v>
                </c:pt>
                <c:pt idx="3528">
                  <c:v>1.6</c:v>
                </c:pt>
                <c:pt idx="3529">
                  <c:v>0.95</c:v>
                </c:pt>
                <c:pt idx="3530">
                  <c:v>1.1000000000000001</c:v>
                </c:pt>
                <c:pt idx="3531">
                  <c:v>1.3</c:v>
                </c:pt>
                <c:pt idx="3532">
                  <c:v>1</c:v>
                </c:pt>
                <c:pt idx="3533">
                  <c:v>2.2000000000000002</c:v>
                </c:pt>
                <c:pt idx="3534">
                  <c:v>2</c:v>
                </c:pt>
                <c:pt idx="3535">
                  <c:v>2.4</c:v>
                </c:pt>
                <c:pt idx="3536">
                  <c:v>1.5</c:v>
                </c:pt>
                <c:pt idx="3537">
                  <c:v>1.4</c:v>
                </c:pt>
                <c:pt idx="3538">
                  <c:v>1.8</c:v>
                </c:pt>
                <c:pt idx="3539">
                  <c:v>2.1</c:v>
                </c:pt>
                <c:pt idx="3540">
                  <c:v>2.1</c:v>
                </c:pt>
                <c:pt idx="3541">
                  <c:v>2.1</c:v>
                </c:pt>
                <c:pt idx="3542">
                  <c:v>2.2000000000000002</c:v>
                </c:pt>
                <c:pt idx="3543">
                  <c:v>2.2999999999999998</c:v>
                </c:pt>
                <c:pt idx="3544">
                  <c:v>1.9</c:v>
                </c:pt>
                <c:pt idx="3545">
                  <c:v>1.9</c:v>
                </c:pt>
                <c:pt idx="3546">
                  <c:v>2</c:v>
                </c:pt>
                <c:pt idx="3547">
                  <c:v>2.6</c:v>
                </c:pt>
                <c:pt idx="3548">
                  <c:v>2.8</c:v>
                </c:pt>
                <c:pt idx="3549">
                  <c:v>2.2999999999999998</c:v>
                </c:pt>
                <c:pt idx="3550">
                  <c:v>1.9</c:v>
                </c:pt>
                <c:pt idx="3551">
                  <c:v>2.1</c:v>
                </c:pt>
                <c:pt idx="3552">
                  <c:v>1.8</c:v>
                </c:pt>
                <c:pt idx="3553">
                  <c:v>1.6</c:v>
                </c:pt>
                <c:pt idx="3554">
                  <c:v>2.6</c:v>
                </c:pt>
                <c:pt idx="3555">
                  <c:v>3.5</c:v>
                </c:pt>
                <c:pt idx="3556">
                  <c:v>5.5</c:v>
                </c:pt>
                <c:pt idx="3557">
                  <c:v>2.9</c:v>
                </c:pt>
                <c:pt idx="3558">
                  <c:v>2.2999999999999998</c:v>
                </c:pt>
                <c:pt idx="3559">
                  <c:v>2.2999999999999998</c:v>
                </c:pt>
                <c:pt idx="3560">
                  <c:v>2.4</c:v>
                </c:pt>
                <c:pt idx="3561">
                  <c:v>3.5</c:v>
                </c:pt>
                <c:pt idx="3562">
                  <c:v>11</c:v>
                </c:pt>
                <c:pt idx="3563">
                  <c:v>9.3000000000000007</c:v>
                </c:pt>
                <c:pt idx="3564">
                  <c:v>9.4</c:v>
                </c:pt>
                <c:pt idx="3565">
                  <c:v>6.3</c:v>
                </c:pt>
                <c:pt idx="3566">
                  <c:v>4.5</c:v>
                </c:pt>
                <c:pt idx="3567">
                  <c:v>3.6</c:v>
                </c:pt>
                <c:pt idx="3568">
                  <c:v>3.5</c:v>
                </c:pt>
                <c:pt idx="3569">
                  <c:v>9.1</c:v>
                </c:pt>
                <c:pt idx="3570">
                  <c:v>16</c:v>
                </c:pt>
                <c:pt idx="3571">
                  <c:v>9.3000000000000007</c:v>
                </c:pt>
                <c:pt idx="3572">
                  <c:v>6</c:v>
                </c:pt>
                <c:pt idx="3573">
                  <c:v>5.2</c:v>
                </c:pt>
                <c:pt idx="3574">
                  <c:v>4.7</c:v>
                </c:pt>
                <c:pt idx="3575">
                  <c:v>4.3</c:v>
                </c:pt>
                <c:pt idx="3576">
                  <c:v>3.6</c:v>
                </c:pt>
                <c:pt idx="3577">
                  <c:v>2.9</c:v>
                </c:pt>
                <c:pt idx="3578">
                  <c:v>3</c:v>
                </c:pt>
                <c:pt idx="3579">
                  <c:v>3.9</c:v>
                </c:pt>
                <c:pt idx="3580">
                  <c:v>4.5</c:v>
                </c:pt>
                <c:pt idx="3581">
                  <c:v>4.4000000000000004</c:v>
                </c:pt>
                <c:pt idx="3582">
                  <c:v>3.3</c:v>
                </c:pt>
                <c:pt idx="3583">
                  <c:v>3.7</c:v>
                </c:pt>
                <c:pt idx="3584">
                  <c:v>4.0999999999999996</c:v>
                </c:pt>
                <c:pt idx="3585">
                  <c:v>2.9</c:v>
                </c:pt>
                <c:pt idx="3586">
                  <c:v>3</c:v>
                </c:pt>
                <c:pt idx="3587">
                  <c:v>4.5999999999999996</c:v>
                </c:pt>
                <c:pt idx="3588">
                  <c:v>7.4</c:v>
                </c:pt>
                <c:pt idx="3589">
                  <c:v>6.1</c:v>
                </c:pt>
                <c:pt idx="3590">
                  <c:v>5.6</c:v>
                </c:pt>
                <c:pt idx="3591">
                  <c:v>4.8</c:v>
                </c:pt>
                <c:pt idx="3592">
                  <c:v>7.2</c:v>
                </c:pt>
                <c:pt idx="3593">
                  <c:v>16</c:v>
                </c:pt>
                <c:pt idx="3594">
                  <c:v>7.1</c:v>
                </c:pt>
                <c:pt idx="3595">
                  <c:v>7.4</c:v>
                </c:pt>
                <c:pt idx="3596">
                  <c:v>6</c:v>
                </c:pt>
                <c:pt idx="3597">
                  <c:v>4.2</c:v>
                </c:pt>
                <c:pt idx="3598">
                  <c:v>3.7</c:v>
                </c:pt>
                <c:pt idx="3599">
                  <c:v>3.9</c:v>
                </c:pt>
                <c:pt idx="3600">
                  <c:v>3.4</c:v>
                </c:pt>
                <c:pt idx="3601">
                  <c:v>5.2</c:v>
                </c:pt>
                <c:pt idx="3602">
                  <c:v>7</c:v>
                </c:pt>
                <c:pt idx="3603">
                  <c:v>11</c:v>
                </c:pt>
                <c:pt idx="3604">
                  <c:v>6.3</c:v>
                </c:pt>
                <c:pt idx="3605">
                  <c:v>4.2</c:v>
                </c:pt>
                <c:pt idx="3606">
                  <c:v>7.2</c:v>
                </c:pt>
                <c:pt idx="3607">
                  <c:v>19</c:v>
                </c:pt>
                <c:pt idx="3608">
                  <c:v>22</c:v>
                </c:pt>
                <c:pt idx="3609">
                  <c:v>13</c:v>
                </c:pt>
                <c:pt idx="3610">
                  <c:v>7.4</c:v>
                </c:pt>
                <c:pt idx="3611">
                  <c:v>15</c:v>
                </c:pt>
                <c:pt idx="3612">
                  <c:v>123</c:v>
                </c:pt>
                <c:pt idx="3613">
                  <c:v>86</c:v>
                </c:pt>
                <c:pt idx="3614">
                  <c:v>46</c:v>
                </c:pt>
                <c:pt idx="3615">
                  <c:v>36</c:v>
                </c:pt>
                <c:pt idx="3616">
                  <c:v>26</c:v>
                </c:pt>
                <c:pt idx="3617">
                  <c:v>27</c:v>
                </c:pt>
                <c:pt idx="3618">
                  <c:v>25</c:v>
                </c:pt>
                <c:pt idx="3619">
                  <c:v>19</c:v>
                </c:pt>
                <c:pt idx="3620">
                  <c:v>18</c:v>
                </c:pt>
                <c:pt idx="3621">
                  <c:v>14</c:v>
                </c:pt>
                <c:pt idx="3622">
                  <c:v>12</c:v>
                </c:pt>
                <c:pt idx="3623">
                  <c:v>11</c:v>
                </c:pt>
                <c:pt idx="3624">
                  <c:v>9.6</c:v>
                </c:pt>
                <c:pt idx="3625">
                  <c:v>8.8000000000000007</c:v>
                </c:pt>
                <c:pt idx="3626">
                  <c:v>8</c:v>
                </c:pt>
                <c:pt idx="3627">
                  <c:v>7.3</c:v>
                </c:pt>
                <c:pt idx="3628">
                  <c:v>6.6</c:v>
                </c:pt>
                <c:pt idx="3629">
                  <c:v>6</c:v>
                </c:pt>
                <c:pt idx="3630">
                  <c:v>5.9</c:v>
                </c:pt>
                <c:pt idx="3631">
                  <c:v>5.9</c:v>
                </c:pt>
                <c:pt idx="3632">
                  <c:v>5.4</c:v>
                </c:pt>
                <c:pt idx="3633">
                  <c:v>4.8</c:v>
                </c:pt>
                <c:pt idx="3634">
                  <c:v>4.7</c:v>
                </c:pt>
                <c:pt idx="3635">
                  <c:v>6</c:v>
                </c:pt>
                <c:pt idx="3636">
                  <c:v>5.0999999999999996</c:v>
                </c:pt>
                <c:pt idx="3637">
                  <c:v>4.5999999999999996</c:v>
                </c:pt>
                <c:pt idx="3638">
                  <c:v>4.7</c:v>
                </c:pt>
                <c:pt idx="3639">
                  <c:v>4.0999999999999996</c:v>
                </c:pt>
                <c:pt idx="3640">
                  <c:v>3.7</c:v>
                </c:pt>
                <c:pt idx="3641">
                  <c:v>3.7</c:v>
                </c:pt>
                <c:pt idx="3642">
                  <c:v>3.3</c:v>
                </c:pt>
                <c:pt idx="3643">
                  <c:v>3.3</c:v>
                </c:pt>
                <c:pt idx="3644">
                  <c:v>3.4</c:v>
                </c:pt>
                <c:pt idx="3645">
                  <c:v>3.8</c:v>
                </c:pt>
                <c:pt idx="3646">
                  <c:v>3.6</c:v>
                </c:pt>
                <c:pt idx="3647">
                  <c:v>8.4</c:v>
                </c:pt>
                <c:pt idx="3648">
                  <c:v>56</c:v>
                </c:pt>
                <c:pt idx="3649">
                  <c:v>62</c:v>
                </c:pt>
                <c:pt idx="3650">
                  <c:v>176</c:v>
                </c:pt>
                <c:pt idx="3651">
                  <c:v>72</c:v>
                </c:pt>
                <c:pt idx="3652">
                  <c:v>48</c:v>
                </c:pt>
                <c:pt idx="3653">
                  <c:v>39</c:v>
                </c:pt>
                <c:pt idx="3654">
                  <c:v>33</c:v>
                </c:pt>
                <c:pt idx="3655">
                  <c:v>29</c:v>
                </c:pt>
                <c:pt idx="3656">
                  <c:v>29</c:v>
                </c:pt>
                <c:pt idx="3657">
                  <c:v>24</c:v>
                </c:pt>
                <c:pt idx="3658">
                  <c:v>22</c:v>
                </c:pt>
                <c:pt idx="3659">
                  <c:v>20</c:v>
                </c:pt>
                <c:pt idx="3660">
                  <c:v>20</c:v>
                </c:pt>
                <c:pt idx="3661">
                  <c:v>29</c:v>
                </c:pt>
                <c:pt idx="3662">
                  <c:v>23</c:v>
                </c:pt>
                <c:pt idx="3663">
                  <c:v>22</c:v>
                </c:pt>
                <c:pt idx="3664">
                  <c:v>20</c:v>
                </c:pt>
                <c:pt idx="3665">
                  <c:v>20</c:v>
                </c:pt>
                <c:pt idx="3666">
                  <c:v>20</c:v>
                </c:pt>
                <c:pt idx="3667">
                  <c:v>17</c:v>
                </c:pt>
                <c:pt idx="3668">
                  <c:v>40</c:v>
                </c:pt>
                <c:pt idx="3669">
                  <c:v>275</c:v>
                </c:pt>
                <c:pt idx="3670">
                  <c:v>392</c:v>
                </c:pt>
                <c:pt idx="3671">
                  <c:v>301</c:v>
                </c:pt>
                <c:pt idx="3672">
                  <c:v>267</c:v>
                </c:pt>
                <c:pt idx="3673">
                  <c:v>192</c:v>
                </c:pt>
                <c:pt idx="3674">
                  <c:v>136</c:v>
                </c:pt>
                <c:pt idx="3675">
                  <c:v>179</c:v>
                </c:pt>
                <c:pt idx="3676">
                  <c:v>188</c:v>
                </c:pt>
                <c:pt idx="3677">
                  <c:v>126</c:v>
                </c:pt>
                <c:pt idx="3678">
                  <c:v>83</c:v>
                </c:pt>
                <c:pt idx="3679">
                  <c:v>63</c:v>
                </c:pt>
                <c:pt idx="3680">
                  <c:v>62</c:v>
                </c:pt>
                <c:pt idx="3681">
                  <c:v>66</c:v>
                </c:pt>
                <c:pt idx="3682">
                  <c:v>52</c:v>
                </c:pt>
                <c:pt idx="3683">
                  <c:v>48</c:v>
                </c:pt>
                <c:pt idx="3684">
                  <c:v>43</c:v>
                </c:pt>
                <c:pt idx="3685">
                  <c:v>40</c:v>
                </c:pt>
                <c:pt idx="3686">
                  <c:v>36</c:v>
                </c:pt>
                <c:pt idx="3687">
                  <c:v>34</c:v>
                </c:pt>
                <c:pt idx="3688">
                  <c:v>31</c:v>
                </c:pt>
                <c:pt idx="3689">
                  <c:v>30</c:v>
                </c:pt>
                <c:pt idx="3690">
                  <c:v>31</c:v>
                </c:pt>
                <c:pt idx="3691">
                  <c:v>37</c:v>
                </c:pt>
                <c:pt idx="3692">
                  <c:v>33</c:v>
                </c:pt>
                <c:pt idx="3693">
                  <c:v>31</c:v>
                </c:pt>
                <c:pt idx="3694">
                  <c:v>31</c:v>
                </c:pt>
                <c:pt idx="3695">
                  <c:v>33</c:v>
                </c:pt>
                <c:pt idx="3696">
                  <c:v>31</c:v>
                </c:pt>
                <c:pt idx="3697">
                  <c:v>29</c:v>
                </c:pt>
                <c:pt idx="3698">
                  <c:v>27</c:v>
                </c:pt>
                <c:pt idx="3699">
                  <c:v>31</c:v>
                </c:pt>
                <c:pt idx="3700">
                  <c:v>33</c:v>
                </c:pt>
                <c:pt idx="3701">
                  <c:v>31</c:v>
                </c:pt>
                <c:pt idx="3702">
                  <c:v>36</c:v>
                </c:pt>
                <c:pt idx="3703">
                  <c:v>37</c:v>
                </c:pt>
                <c:pt idx="3704">
                  <c:v>43</c:v>
                </c:pt>
                <c:pt idx="3705">
                  <c:v>40</c:v>
                </c:pt>
                <c:pt idx="3706">
                  <c:v>43</c:v>
                </c:pt>
                <c:pt idx="3707">
                  <c:v>51</c:v>
                </c:pt>
                <c:pt idx="3708">
                  <c:v>46</c:v>
                </c:pt>
                <c:pt idx="3709">
                  <c:v>44</c:v>
                </c:pt>
                <c:pt idx="3710">
                  <c:v>45</c:v>
                </c:pt>
                <c:pt idx="3711">
                  <c:v>83</c:v>
                </c:pt>
                <c:pt idx="3712">
                  <c:v>87</c:v>
                </c:pt>
                <c:pt idx="3713">
                  <c:v>66</c:v>
                </c:pt>
                <c:pt idx="3714">
                  <c:v>57</c:v>
                </c:pt>
                <c:pt idx="3715">
                  <c:v>51</c:v>
                </c:pt>
                <c:pt idx="3716">
                  <c:v>55</c:v>
                </c:pt>
                <c:pt idx="3717">
                  <c:v>47</c:v>
                </c:pt>
                <c:pt idx="3718">
                  <c:v>40</c:v>
                </c:pt>
                <c:pt idx="3719">
                  <c:v>38</c:v>
                </c:pt>
                <c:pt idx="3720">
                  <c:v>35</c:v>
                </c:pt>
                <c:pt idx="3721">
                  <c:v>35</c:v>
                </c:pt>
                <c:pt idx="3722">
                  <c:v>48</c:v>
                </c:pt>
                <c:pt idx="3723">
                  <c:v>59</c:v>
                </c:pt>
                <c:pt idx="3724">
                  <c:v>170</c:v>
                </c:pt>
                <c:pt idx="3725">
                  <c:v>146</c:v>
                </c:pt>
                <c:pt idx="3726">
                  <c:v>253</c:v>
                </c:pt>
                <c:pt idx="3727">
                  <c:v>210</c:v>
                </c:pt>
                <c:pt idx="3728">
                  <c:v>182</c:v>
                </c:pt>
                <c:pt idx="3729">
                  <c:v>118</c:v>
                </c:pt>
                <c:pt idx="3730">
                  <c:v>83</c:v>
                </c:pt>
                <c:pt idx="3731">
                  <c:v>73</c:v>
                </c:pt>
                <c:pt idx="3732">
                  <c:v>101</c:v>
                </c:pt>
                <c:pt idx="3733">
                  <c:v>119</c:v>
                </c:pt>
                <c:pt idx="3734">
                  <c:v>104</c:v>
                </c:pt>
                <c:pt idx="3735">
                  <c:v>82</c:v>
                </c:pt>
                <c:pt idx="3736">
                  <c:v>65</c:v>
                </c:pt>
                <c:pt idx="3737">
                  <c:v>56</c:v>
                </c:pt>
                <c:pt idx="3738">
                  <c:v>52</c:v>
                </c:pt>
                <c:pt idx="3739">
                  <c:v>47</c:v>
                </c:pt>
                <c:pt idx="3740">
                  <c:v>68</c:v>
                </c:pt>
                <c:pt idx="3741">
                  <c:v>250</c:v>
                </c:pt>
                <c:pt idx="3742">
                  <c:v>223</c:v>
                </c:pt>
                <c:pt idx="3743">
                  <c:v>175</c:v>
                </c:pt>
                <c:pt idx="3744">
                  <c:v>123</c:v>
                </c:pt>
                <c:pt idx="3745">
                  <c:v>106</c:v>
                </c:pt>
                <c:pt idx="3746">
                  <c:v>92</c:v>
                </c:pt>
                <c:pt idx="3747">
                  <c:v>74</c:v>
                </c:pt>
                <c:pt idx="3748">
                  <c:v>69</c:v>
                </c:pt>
                <c:pt idx="3749">
                  <c:v>60</c:v>
                </c:pt>
                <c:pt idx="3750">
                  <c:v>55</c:v>
                </c:pt>
                <c:pt idx="3751">
                  <c:v>49</c:v>
                </c:pt>
                <c:pt idx="3752">
                  <c:v>45</c:v>
                </c:pt>
                <c:pt idx="3753">
                  <c:v>48</c:v>
                </c:pt>
                <c:pt idx="3754">
                  <c:v>44</c:v>
                </c:pt>
                <c:pt idx="3755">
                  <c:v>40</c:v>
                </c:pt>
                <c:pt idx="3756">
                  <c:v>39</c:v>
                </c:pt>
                <c:pt idx="3757">
                  <c:v>36</c:v>
                </c:pt>
                <c:pt idx="3758">
                  <c:v>43</c:v>
                </c:pt>
                <c:pt idx="3759">
                  <c:v>37</c:v>
                </c:pt>
                <c:pt idx="3760">
                  <c:v>41</c:v>
                </c:pt>
                <c:pt idx="3761">
                  <c:v>44</c:v>
                </c:pt>
                <c:pt idx="3762">
                  <c:v>44</c:v>
                </c:pt>
                <c:pt idx="3763">
                  <c:v>42</c:v>
                </c:pt>
                <c:pt idx="3764">
                  <c:v>41</c:v>
                </c:pt>
                <c:pt idx="3765">
                  <c:v>38</c:v>
                </c:pt>
                <c:pt idx="3766">
                  <c:v>35</c:v>
                </c:pt>
                <c:pt idx="3767">
                  <c:v>34</c:v>
                </c:pt>
                <c:pt idx="3768">
                  <c:v>41</c:v>
                </c:pt>
                <c:pt idx="3769">
                  <c:v>34</c:v>
                </c:pt>
                <c:pt idx="3770">
                  <c:v>30</c:v>
                </c:pt>
                <c:pt idx="3771">
                  <c:v>28</c:v>
                </c:pt>
                <c:pt idx="3772">
                  <c:v>35</c:v>
                </c:pt>
                <c:pt idx="3773">
                  <c:v>30</c:v>
                </c:pt>
                <c:pt idx="3774">
                  <c:v>28</c:v>
                </c:pt>
                <c:pt idx="3775">
                  <c:v>50</c:v>
                </c:pt>
                <c:pt idx="3776">
                  <c:v>41</c:v>
                </c:pt>
                <c:pt idx="3777">
                  <c:v>39</c:v>
                </c:pt>
                <c:pt idx="3778">
                  <c:v>36</c:v>
                </c:pt>
                <c:pt idx="3779">
                  <c:v>34</c:v>
                </c:pt>
                <c:pt idx="3780">
                  <c:v>32</c:v>
                </c:pt>
                <c:pt idx="3781">
                  <c:v>29</c:v>
                </c:pt>
                <c:pt idx="3782">
                  <c:v>26</c:v>
                </c:pt>
                <c:pt idx="3783">
                  <c:v>24</c:v>
                </c:pt>
                <c:pt idx="3784">
                  <c:v>23</c:v>
                </c:pt>
                <c:pt idx="3785">
                  <c:v>22</c:v>
                </c:pt>
                <c:pt idx="3786">
                  <c:v>21</c:v>
                </c:pt>
                <c:pt idx="3787">
                  <c:v>20</c:v>
                </c:pt>
                <c:pt idx="3788">
                  <c:v>19</c:v>
                </c:pt>
                <c:pt idx="3789">
                  <c:v>17</c:v>
                </c:pt>
                <c:pt idx="3790">
                  <c:v>17</c:v>
                </c:pt>
                <c:pt idx="3791">
                  <c:v>16</c:v>
                </c:pt>
                <c:pt idx="3792">
                  <c:v>18</c:v>
                </c:pt>
                <c:pt idx="3793">
                  <c:v>24</c:v>
                </c:pt>
                <c:pt idx="3794">
                  <c:v>28</c:v>
                </c:pt>
                <c:pt idx="3795">
                  <c:v>23</c:v>
                </c:pt>
                <c:pt idx="3796">
                  <c:v>27</c:v>
                </c:pt>
                <c:pt idx="3797">
                  <c:v>21</c:v>
                </c:pt>
                <c:pt idx="3798">
                  <c:v>17</c:v>
                </c:pt>
                <c:pt idx="3799">
                  <c:v>14</c:v>
                </c:pt>
                <c:pt idx="3800">
                  <c:v>12</c:v>
                </c:pt>
                <c:pt idx="3801">
                  <c:v>11</c:v>
                </c:pt>
                <c:pt idx="3802">
                  <c:v>9.6999999999999993</c:v>
                </c:pt>
                <c:pt idx="3803">
                  <c:v>8.9</c:v>
                </c:pt>
                <c:pt idx="3804">
                  <c:v>8.5</c:v>
                </c:pt>
                <c:pt idx="3805">
                  <c:v>9.5</c:v>
                </c:pt>
                <c:pt idx="3806">
                  <c:v>8</c:v>
                </c:pt>
                <c:pt idx="3807">
                  <c:v>13</c:v>
                </c:pt>
                <c:pt idx="3808">
                  <c:v>30</c:v>
                </c:pt>
                <c:pt idx="3809">
                  <c:v>17</c:v>
                </c:pt>
                <c:pt idx="3810">
                  <c:v>26</c:v>
                </c:pt>
                <c:pt idx="3811">
                  <c:v>23</c:v>
                </c:pt>
                <c:pt idx="3812">
                  <c:v>19</c:v>
                </c:pt>
                <c:pt idx="3813">
                  <c:v>16</c:v>
                </c:pt>
                <c:pt idx="3814">
                  <c:v>15</c:v>
                </c:pt>
                <c:pt idx="3815">
                  <c:v>15</c:v>
                </c:pt>
                <c:pt idx="3816">
                  <c:v>15</c:v>
                </c:pt>
                <c:pt idx="3817">
                  <c:v>13</c:v>
                </c:pt>
                <c:pt idx="3818">
                  <c:v>12</c:v>
                </c:pt>
                <c:pt idx="3819">
                  <c:v>12</c:v>
                </c:pt>
                <c:pt idx="3820">
                  <c:v>11</c:v>
                </c:pt>
                <c:pt idx="3821">
                  <c:v>11</c:v>
                </c:pt>
                <c:pt idx="3822">
                  <c:v>11</c:v>
                </c:pt>
                <c:pt idx="3823">
                  <c:v>11</c:v>
                </c:pt>
                <c:pt idx="3824">
                  <c:v>10</c:v>
                </c:pt>
                <c:pt idx="3825">
                  <c:v>9.6999999999999993</c:v>
                </c:pt>
                <c:pt idx="3826">
                  <c:v>12</c:v>
                </c:pt>
                <c:pt idx="3827">
                  <c:v>15</c:v>
                </c:pt>
                <c:pt idx="3828">
                  <c:v>12</c:v>
                </c:pt>
                <c:pt idx="3829">
                  <c:v>11</c:v>
                </c:pt>
                <c:pt idx="3830">
                  <c:v>10</c:v>
                </c:pt>
                <c:pt idx="3831">
                  <c:v>9.6999999999999993</c:v>
                </c:pt>
                <c:pt idx="3832">
                  <c:v>9.5</c:v>
                </c:pt>
                <c:pt idx="3833">
                  <c:v>9.8000000000000007</c:v>
                </c:pt>
                <c:pt idx="3834">
                  <c:v>13</c:v>
                </c:pt>
                <c:pt idx="3835">
                  <c:v>11</c:v>
                </c:pt>
                <c:pt idx="3836">
                  <c:v>9.8000000000000007</c:v>
                </c:pt>
                <c:pt idx="3837">
                  <c:v>9</c:v>
                </c:pt>
                <c:pt idx="3838">
                  <c:v>8.6</c:v>
                </c:pt>
                <c:pt idx="3839">
                  <c:v>7.4</c:v>
                </c:pt>
                <c:pt idx="3840">
                  <c:v>6.9</c:v>
                </c:pt>
                <c:pt idx="3841">
                  <c:v>6.9</c:v>
                </c:pt>
                <c:pt idx="3842">
                  <c:v>6.2</c:v>
                </c:pt>
                <c:pt idx="3843">
                  <c:v>5.6</c:v>
                </c:pt>
                <c:pt idx="3844">
                  <c:v>5.7</c:v>
                </c:pt>
                <c:pt idx="3845">
                  <c:v>5.7</c:v>
                </c:pt>
                <c:pt idx="3846">
                  <c:v>5.6</c:v>
                </c:pt>
                <c:pt idx="3847">
                  <c:v>5.4</c:v>
                </c:pt>
                <c:pt idx="3848">
                  <c:v>5.6</c:v>
                </c:pt>
                <c:pt idx="3849">
                  <c:v>5.5</c:v>
                </c:pt>
                <c:pt idx="3850">
                  <c:v>5.5</c:v>
                </c:pt>
                <c:pt idx="3851">
                  <c:v>5.7</c:v>
                </c:pt>
                <c:pt idx="3852">
                  <c:v>5.7</c:v>
                </c:pt>
                <c:pt idx="3853">
                  <c:v>6</c:v>
                </c:pt>
                <c:pt idx="3854">
                  <c:v>5.6</c:v>
                </c:pt>
                <c:pt idx="3855">
                  <c:v>5.2</c:v>
                </c:pt>
                <c:pt idx="3856">
                  <c:v>4.9000000000000004</c:v>
                </c:pt>
                <c:pt idx="3857">
                  <c:v>4.5999999999999996</c:v>
                </c:pt>
                <c:pt idx="3858">
                  <c:v>4.3</c:v>
                </c:pt>
                <c:pt idx="3859">
                  <c:v>3.9</c:v>
                </c:pt>
                <c:pt idx="3860">
                  <c:v>4.2</c:v>
                </c:pt>
                <c:pt idx="3861">
                  <c:v>3.6</c:v>
                </c:pt>
                <c:pt idx="3862">
                  <c:v>3.7</c:v>
                </c:pt>
                <c:pt idx="3863">
                  <c:v>3.2</c:v>
                </c:pt>
                <c:pt idx="3864">
                  <c:v>2.8</c:v>
                </c:pt>
                <c:pt idx="3865">
                  <c:v>2.7</c:v>
                </c:pt>
                <c:pt idx="3866">
                  <c:v>2.7</c:v>
                </c:pt>
                <c:pt idx="3867">
                  <c:v>3</c:v>
                </c:pt>
                <c:pt idx="3868">
                  <c:v>2.8</c:v>
                </c:pt>
                <c:pt idx="3869">
                  <c:v>3</c:v>
                </c:pt>
                <c:pt idx="3870">
                  <c:v>2.4</c:v>
                </c:pt>
                <c:pt idx="3871">
                  <c:v>2.1</c:v>
                </c:pt>
                <c:pt idx="3872">
                  <c:v>2.6</c:v>
                </c:pt>
                <c:pt idx="3873">
                  <c:v>2.5</c:v>
                </c:pt>
                <c:pt idx="3874">
                  <c:v>2.5</c:v>
                </c:pt>
                <c:pt idx="3875">
                  <c:v>2.9</c:v>
                </c:pt>
                <c:pt idx="3876">
                  <c:v>2.7</c:v>
                </c:pt>
                <c:pt idx="3877">
                  <c:v>2.2000000000000002</c:v>
                </c:pt>
                <c:pt idx="3878">
                  <c:v>2.1</c:v>
                </c:pt>
                <c:pt idx="3879">
                  <c:v>2.1</c:v>
                </c:pt>
                <c:pt idx="3880">
                  <c:v>2</c:v>
                </c:pt>
                <c:pt idx="3881">
                  <c:v>1.8</c:v>
                </c:pt>
                <c:pt idx="3882">
                  <c:v>1.9</c:v>
                </c:pt>
                <c:pt idx="3883">
                  <c:v>2.4</c:v>
                </c:pt>
                <c:pt idx="3884">
                  <c:v>2.7</c:v>
                </c:pt>
                <c:pt idx="3885">
                  <c:v>2.2000000000000002</c:v>
                </c:pt>
                <c:pt idx="3886">
                  <c:v>2</c:v>
                </c:pt>
                <c:pt idx="3887">
                  <c:v>2.1</c:v>
                </c:pt>
                <c:pt idx="3888">
                  <c:v>2.1</c:v>
                </c:pt>
                <c:pt idx="3889">
                  <c:v>2.1</c:v>
                </c:pt>
                <c:pt idx="3890">
                  <c:v>2.4</c:v>
                </c:pt>
                <c:pt idx="3891">
                  <c:v>2.5</c:v>
                </c:pt>
                <c:pt idx="3892">
                  <c:v>2.2999999999999998</c:v>
                </c:pt>
                <c:pt idx="3893">
                  <c:v>2.1</c:v>
                </c:pt>
                <c:pt idx="3894">
                  <c:v>1.9</c:v>
                </c:pt>
                <c:pt idx="3895">
                  <c:v>2.1</c:v>
                </c:pt>
                <c:pt idx="3896">
                  <c:v>1.8</c:v>
                </c:pt>
                <c:pt idx="3897">
                  <c:v>2</c:v>
                </c:pt>
                <c:pt idx="3898">
                  <c:v>2.1</c:v>
                </c:pt>
                <c:pt idx="3899">
                  <c:v>2.2999999999999998</c:v>
                </c:pt>
                <c:pt idx="3900">
                  <c:v>2.1</c:v>
                </c:pt>
                <c:pt idx="3901">
                  <c:v>1.9</c:v>
                </c:pt>
                <c:pt idx="3902">
                  <c:v>2</c:v>
                </c:pt>
                <c:pt idx="3903">
                  <c:v>2</c:v>
                </c:pt>
                <c:pt idx="3904">
                  <c:v>1.9</c:v>
                </c:pt>
                <c:pt idx="3905">
                  <c:v>1.8</c:v>
                </c:pt>
                <c:pt idx="3906">
                  <c:v>1.8</c:v>
                </c:pt>
                <c:pt idx="3907">
                  <c:v>1.7</c:v>
                </c:pt>
                <c:pt idx="3908">
                  <c:v>1.7</c:v>
                </c:pt>
                <c:pt idx="3909">
                  <c:v>1.7</c:v>
                </c:pt>
                <c:pt idx="3910">
                  <c:v>1.8</c:v>
                </c:pt>
                <c:pt idx="3911">
                  <c:v>1.8</c:v>
                </c:pt>
                <c:pt idx="3912">
                  <c:v>1.8</c:v>
                </c:pt>
                <c:pt idx="3913">
                  <c:v>1.8</c:v>
                </c:pt>
                <c:pt idx="3914">
                  <c:v>1.8</c:v>
                </c:pt>
                <c:pt idx="3915">
                  <c:v>1.8</c:v>
                </c:pt>
                <c:pt idx="3916">
                  <c:v>2</c:v>
                </c:pt>
                <c:pt idx="3917">
                  <c:v>2</c:v>
                </c:pt>
                <c:pt idx="3918">
                  <c:v>1.9</c:v>
                </c:pt>
                <c:pt idx="3919">
                  <c:v>1.8</c:v>
                </c:pt>
                <c:pt idx="3920">
                  <c:v>1.8</c:v>
                </c:pt>
                <c:pt idx="3921">
                  <c:v>1.8</c:v>
                </c:pt>
                <c:pt idx="3922">
                  <c:v>1.9</c:v>
                </c:pt>
                <c:pt idx="3923">
                  <c:v>1.7</c:v>
                </c:pt>
                <c:pt idx="3924">
                  <c:v>1.7</c:v>
                </c:pt>
                <c:pt idx="3925">
                  <c:v>1.7</c:v>
                </c:pt>
                <c:pt idx="3926">
                  <c:v>1.7</c:v>
                </c:pt>
                <c:pt idx="3927">
                  <c:v>1.7</c:v>
                </c:pt>
                <c:pt idx="3928">
                  <c:v>1.7</c:v>
                </c:pt>
                <c:pt idx="3929">
                  <c:v>1.7</c:v>
                </c:pt>
                <c:pt idx="3930">
                  <c:v>1.7</c:v>
                </c:pt>
                <c:pt idx="3931">
                  <c:v>1.7</c:v>
                </c:pt>
                <c:pt idx="3932">
                  <c:v>1.7</c:v>
                </c:pt>
                <c:pt idx="3933">
                  <c:v>1.7</c:v>
                </c:pt>
                <c:pt idx="3934">
                  <c:v>1.9</c:v>
                </c:pt>
                <c:pt idx="3935">
                  <c:v>2.2999999999999998</c:v>
                </c:pt>
                <c:pt idx="3936">
                  <c:v>2</c:v>
                </c:pt>
                <c:pt idx="3937">
                  <c:v>31</c:v>
                </c:pt>
                <c:pt idx="3938">
                  <c:v>11</c:v>
                </c:pt>
                <c:pt idx="3939">
                  <c:v>6.2</c:v>
                </c:pt>
                <c:pt idx="3940">
                  <c:v>22</c:v>
                </c:pt>
                <c:pt idx="3941">
                  <c:v>18</c:v>
                </c:pt>
                <c:pt idx="3942">
                  <c:v>8.4</c:v>
                </c:pt>
                <c:pt idx="3943">
                  <c:v>5.5</c:v>
                </c:pt>
                <c:pt idx="3944">
                  <c:v>8.8000000000000007</c:v>
                </c:pt>
                <c:pt idx="3945">
                  <c:v>16</c:v>
                </c:pt>
                <c:pt idx="3946">
                  <c:v>12</c:v>
                </c:pt>
                <c:pt idx="3947">
                  <c:v>17</c:v>
                </c:pt>
                <c:pt idx="3948">
                  <c:v>12</c:v>
                </c:pt>
                <c:pt idx="3949">
                  <c:v>13</c:v>
                </c:pt>
                <c:pt idx="3950">
                  <c:v>20</c:v>
                </c:pt>
                <c:pt idx="3951">
                  <c:v>10</c:v>
                </c:pt>
                <c:pt idx="3952">
                  <c:v>16</c:v>
                </c:pt>
                <c:pt idx="3953">
                  <c:v>36</c:v>
                </c:pt>
                <c:pt idx="3954">
                  <c:v>34</c:v>
                </c:pt>
                <c:pt idx="3955">
                  <c:v>36</c:v>
                </c:pt>
                <c:pt idx="3956">
                  <c:v>31</c:v>
                </c:pt>
                <c:pt idx="3957">
                  <c:v>32</c:v>
                </c:pt>
                <c:pt idx="3958">
                  <c:v>23</c:v>
                </c:pt>
                <c:pt idx="3959">
                  <c:v>23</c:v>
                </c:pt>
                <c:pt idx="3960">
                  <c:v>18</c:v>
                </c:pt>
                <c:pt idx="3961">
                  <c:v>16</c:v>
                </c:pt>
                <c:pt idx="3962">
                  <c:v>14</c:v>
                </c:pt>
                <c:pt idx="3963">
                  <c:v>13</c:v>
                </c:pt>
                <c:pt idx="3964">
                  <c:v>12</c:v>
                </c:pt>
                <c:pt idx="3965">
                  <c:v>12</c:v>
                </c:pt>
                <c:pt idx="3966">
                  <c:v>11</c:v>
                </c:pt>
                <c:pt idx="3967">
                  <c:v>14</c:v>
                </c:pt>
                <c:pt idx="3968">
                  <c:v>28</c:v>
                </c:pt>
                <c:pt idx="3969">
                  <c:v>12</c:v>
                </c:pt>
                <c:pt idx="3970">
                  <c:v>7.9</c:v>
                </c:pt>
                <c:pt idx="3971">
                  <c:v>6.2</c:v>
                </c:pt>
                <c:pt idx="3972">
                  <c:v>5.2</c:v>
                </c:pt>
                <c:pt idx="3973">
                  <c:v>15</c:v>
                </c:pt>
                <c:pt idx="3974">
                  <c:v>29</c:v>
                </c:pt>
                <c:pt idx="3975">
                  <c:v>126</c:v>
                </c:pt>
                <c:pt idx="3976">
                  <c:v>271</c:v>
                </c:pt>
                <c:pt idx="3977">
                  <c:v>177</c:v>
                </c:pt>
                <c:pt idx="3978">
                  <c:v>89</c:v>
                </c:pt>
                <c:pt idx="3979">
                  <c:v>92</c:v>
                </c:pt>
                <c:pt idx="3980">
                  <c:v>197</c:v>
                </c:pt>
                <c:pt idx="3981">
                  <c:v>103</c:v>
                </c:pt>
                <c:pt idx="3982">
                  <c:v>61</c:v>
                </c:pt>
                <c:pt idx="3983">
                  <c:v>46</c:v>
                </c:pt>
                <c:pt idx="3984">
                  <c:v>39</c:v>
                </c:pt>
                <c:pt idx="3985">
                  <c:v>36</c:v>
                </c:pt>
                <c:pt idx="3986">
                  <c:v>44</c:v>
                </c:pt>
                <c:pt idx="3987">
                  <c:v>102</c:v>
                </c:pt>
                <c:pt idx="3988">
                  <c:v>204</c:v>
                </c:pt>
                <c:pt idx="3989">
                  <c:v>175</c:v>
                </c:pt>
                <c:pt idx="3990">
                  <c:v>257</c:v>
                </c:pt>
                <c:pt idx="3991">
                  <c:v>257</c:v>
                </c:pt>
                <c:pt idx="3992">
                  <c:v>156</c:v>
                </c:pt>
                <c:pt idx="3993">
                  <c:v>100</c:v>
                </c:pt>
                <c:pt idx="3994">
                  <c:v>66</c:v>
                </c:pt>
                <c:pt idx="3995">
                  <c:v>52</c:v>
                </c:pt>
                <c:pt idx="3996">
                  <c:v>43</c:v>
                </c:pt>
                <c:pt idx="3997">
                  <c:v>43</c:v>
                </c:pt>
                <c:pt idx="3998">
                  <c:v>40</c:v>
                </c:pt>
                <c:pt idx="3999">
                  <c:v>34</c:v>
                </c:pt>
                <c:pt idx="4000">
                  <c:v>35</c:v>
                </c:pt>
                <c:pt idx="4001">
                  <c:v>40</c:v>
                </c:pt>
                <c:pt idx="4002">
                  <c:v>77</c:v>
                </c:pt>
                <c:pt idx="4003">
                  <c:v>220</c:v>
                </c:pt>
                <c:pt idx="4004">
                  <c:v>176</c:v>
                </c:pt>
                <c:pt idx="4005">
                  <c:v>139</c:v>
                </c:pt>
                <c:pt idx="4006">
                  <c:v>229</c:v>
                </c:pt>
                <c:pt idx="4007">
                  <c:v>207</c:v>
                </c:pt>
                <c:pt idx="4008">
                  <c:v>144</c:v>
                </c:pt>
                <c:pt idx="4009">
                  <c:v>115</c:v>
                </c:pt>
                <c:pt idx="4010">
                  <c:v>107</c:v>
                </c:pt>
                <c:pt idx="4011">
                  <c:v>136</c:v>
                </c:pt>
                <c:pt idx="4012">
                  <c:v>131</c:v>
                </c:pt>
                <c:pt idx="4013">
                  <c:v>91</c:v>
                </c:pt>
                <c:pt idx="4014">
                  <c:v>66</c:v>
                </c:pt>
                <c:pt idx="4015">
                  <c:v>53</c:v>
                </c:pt>
                <c:pt idx="4016">
                  <c:v>45</c:v>
                </c:pt>
                <c:pt idx="4017">
                  <c:v>40</c:v>
                </c:pt>
                <c:pt idx="4018">
                  <c:v>35</c:v>
                </c:pt>
                <c:pt idx="4019">
                  <c:v>32</c:v>
                </c:pt>
                <c:pt idx="4020">
                  <c:v>29</c:v>
                </c:pt>
                <c:pt idx="4021">
                  <c:v>27</c:v>
                </c:pt>
                <c:pt idx="4022">
                  <c:v>25</c:v>
                </c:pt>
                <c:pt idx="4023">
                  <c:v>23</c:v>
                </c:pt>
                <c:pt idx="4024">
                  <c:v>26</c:v>
                </c:pt>
                <c:pt idx="4025">
                  <c:v>24</c:v>
                </c:pt>
                <c:pt idx="4026">
                  <c:v>25</c:v>
                </c:pt>
                <c:pt idx="4027">
                  <c:v>23</c:v>
                </c:pt>
                <c:pt idx="4028">
                  <c:v>20</c:v>
                </c:pt>
                <c:pt idx="4029">
                  <c:v>19</c:v>
                </c:pt>
                <c:pt idx="4030">
                  <c:v>18</c:v>
                </c:pt>
                <c:pt idx="4031">
                  <c:v>18</c:v>
                </c:pt>
                <c:pt idx="4032">
                  <c:v>17</c:v>
                </c:pt>
                <c:pt idx="4033">
                  <c:v>16</c:v>
                </c:pt>
                <c:pt idx="4034">
                  <c:v>16</c:v>
                </c:pt>
                <c:pt idx="4035">
                  <c:v>16</c:v>
                </c:pt>
                <c:pt idx="4036">
                  <c:v>15</c:v>
                </c:pt>
                <c:pt idx="4037">
                  <c:v>15</c:v>
                </c:pt>
                <c:pt idx="4038">
                  <c:v>14</c:v>
                </c:pt>
                <c:pt idx="4039">
                  <c:v>14</c:v>
                </c:pt>
                <c:pt idx="4040">
                  <c:v>16</c:v>
                </c:pt>
                <c:pt idx="4041">
                  <c:v>17</c:v>
                </c:pt>
                <c:pt idx="4042">
                  <c:v>18</c:v>
                </c:pt>
                <c:pt idx="4043">
                  <c:v>17</c:v>
                </c:pt>
                <c:pt idx="4044">
                  <c:v>18</c:v>
                </c:pt>
                <c:pt idx="4045">
                  <c:v>20</c:v>
                </c:pt>
                <c:pt idx="4046">
                  <c:v>22</c:v>
                </c:pt>
                <c:pt idx="4047">
                  <c:v>21</c:v>
                </c:pt>
                <c:pt idx="4048">
                  <c:v>22</c:v>
                </c:pt>
                <c:pt idx="4049">
                  <c:v>21</c:v>
                </c:pt>
                <c:pt idx="4050">
                  <c:v>21</c:v>
                </c:pt>
                <c:pt idx="4051">
                  <c:v>20</c:v>
                </c:pt>
                <c:pt idx="4052">
                  <c:v>19</c:v>
                </c:pt>
                <c:pt idx="4053">
                  <c:v>19</c:v>
                </c:pt>
                <c:pt idx="4054">
                  <c:v>18</c:v>
                </c:pt>
                <c:pt idx="4055">
                  <c:v>18</c:v>
                </c:pt>
                <c:pt idx="4056">
                  <c:v>16</c:v>
                </c:pt>
                <c:pt idx="4057">
                  <c:v>15</c:v>
                </c:pt>
                <c:pt idx="4058">
                  <c:v>14</c:v>
                </c:pt>
                <c:pt idx="4059">
                  <c:v>13</c:v>
                </c:pt>
                <c:pt idx="4060">
                  <c:v>13</c:v>
                </c:pt>
                <c:pt idx="4061">
                  <c:v>12</c:v>
                </c:pt>
                <c:pt idx="4062">
                  <c:v>12</c:v>
                </c:pt>
                <c:pt idx="4063">
                  <c:v>11</c:v>
                </c:pt>
                <c:pt idx="4064">
                  <c:v>11</c:v>
                </c:pt>
                <c:pt idx="4065">
                  <c:v>11</c:v>
                </c:pt>
                <c:pt idx="4066">
                  <c:v>11</c:v>
                </c:pt>
                <c:pt idx="4067">
                  <c:v>12</c:v>
                </c:pt>
                <c:pt idx="4068">
                  <c:v>11</c:v>
                </c:pt>
                <c:pt idx="4069">
                  <c:v>11</c:v>
                </c:pt>
                <c:pt idx="4070">
                  <c:v>23</c:v>
                </c:pt>
                <c:pt idx="4071">
                  <c:v>24</c:v>
                </c:pt>
                <c:pt idx="4072">
                  <c:v>18</c:v>
                </c:pt>
                <c:pt idx="4073">
                  <c:v>22</c:v>
                </c:pt>
                <c:pt idx="4074">
                  <c:v>18</c:v>
                </c:pt>
                <c:pt idx="4075">
                  <c:v>18</c:v>
                </c:pt>
                <c:pt idx="4076">
                  <c:v>18</c:v>
                </c:pt>
                <c:pt idx="4077">
                  <c:v>17</c:v>
                </c:pt>
                <c:pt idx="4078">
                  <c:v>16</c:v>
                </c:pt>
                <c:pt idx="4079">
                  <c:v>15</c:v>
                </c:pt>
                <c:pt idx="4080">
                  <c:v>14</c:v>
                </c:pt>
                <c:pt idx="4081">
                  <c:v>17</c:v>
                </c:pt>
                <c:pt idx="4082">
                  <c:v>26</c:v>
                </c:pt>
                <c:pt idx="4083">
                  <c:v>23</c:v>
                </c:pt>
                <c:pt idx="4084">
                  <c:v>22</c:v>
                </c:pt>
                <c:pt idx="4085">
                  <c:v>21</c:v>
                </c:pt>
                <c:pt idx="4086">
                  <c:v>19</c:v>
                </c:pt>
                <c:pt idx="4087">
                  <c:v>18</c:v>
                </c:pt>
                <c:pt idx="4088">
                  <c:v>17</c:v>
                </c:pt>
                <c:pt idx="4089">
                  <c:v>16</c:v>
                </c:pt>
                <c:pt idx="4090">
                  <c:v>15</c:v>
                </c:pt>
                <c:pt idx="4091">
                  <c:v>14</c:v>
                </c:pt>
                <c:pt idx="4092">
                  <c:v>14</c:v>
                </c:pt>
                <c:pt idx="4093">
                  <c:v>14</c:v>
                </c:pt>
                <c:pt idx="4094">
                  <c:v>12</c:v>
                </c:pt>
                <c:pt idx="4095">
                  <c:v>14</c:v>
                </c:pt>
                <c:pt idx="4096">
                  <c:v>40</c:v>
                </c:pt>
                <c:pt idx="4097">
                  <c:v>27</c:v>
                </c:pt>
                <c:pt idx="4098">
                  <c:v>26</c:v>
                </c:pt>
                <c:pt idx="4099">
                  <c:v>24</c:v>
                </c:pt>
                <c:pt idx="4100">
                  <c:v>22</c:v>
                </c:pt>
                <c:pt idx="4101">
                  <c:v>21</c:v>
                </c:pt>
                <c:pt idx="4102">
                  <c:v>20</c:v>
                </c:pt>
                <c:pt idx="4103">
                  <c:v>18</c:v>
                </c:pt>
                <c:pt idx="4104">
                  <c:v>16</c:v>
                </c:pt>
                <c:pt idx="4105">
                  <c:v>15</c:v>
                </c:pt>
                <c:pt idx="4106">
                  <c:v>14</c:v>
                </c:pt>
                <c:pt idx="4107">
                  <c:v>13</c:v>
                </c:pt>
                <c:pt idx="4108">
                  <c:v>12</c:v>
                </c:pt>
                <c:pt idx="4109">
                  <c:v>11</c:v>
                </c:pt>
                <c:pt idx="4110">
                  <c:v>11</c:v>
                </c:pt>
                <c:pt idx="4111">
                  <c:v>13</c:v>
                </c:pt>
                <c:pt idx="4112">
                  <c:v>15</c:v>
                </c:pt>
                <c:pt idx="4113">
                  <c:v>28</c:v>
                </c:pt>
                <c:pt idx="4114">
                  <c:v>39</c:v>
                </c:pt>
                <c:pt idx="4115">
                  <c:v>27</c:v>
                </c:pt>
                <c:pt idx="4116">
                  <c:v>24</c:v>
                </c:pt>
                <c:pt idx="4117">
                  <c:v>23</c:v>
                </c:pt>
                <c:pt idx="4118">
                  <c:v>20</c:v>
                </c:pt>
                <c:pt idx="4119">
                  <c:v>18</c:v>
                </c:pt>
                <c:pt idx="4120">
                  <c:v>18</c:v>
                </c:pt>
                <c:pt idx="4121">
                  <c:v>18</c:v>
                </c:pt>
                <c:pt idx="4122">
                  <c:v>17</c:v>
                </c:pt>
                <c:pt idx="4123">
                  <c:v>15</c:v>
                </c:pt>
                <c:pt idx="4124">
                  <c:v>14</c:v>
                </c:pt>
                <c:pt idx="4125">
                  <c:v>14</c:v>
                </c:pt>
                <c:pt idx="4126">
                  <c:v>17</c:v>
                </c:pt>
                <c:pt idx="4127">
                  <c:v>15</c:v>
                </c:pt>
                <c:pt idx="4128">
                  <c:v>13</c:v>
                </c:pt>
                <c:pt idx="4129">
                  <c:v>13</c:v>
                </c:pt>
                <c:pt idx="4130">
                  <c:v>12</c:v>
                </c:pt>
                <c:pt idx="4131">
                  <c:v>11</c:v>
                </c:pt>
                <c:pt idx="4132">
                  <c:v>11</c:v>
                </c:pt>
                <c:pt idx="4133">
                  <c:v>11</c:v>
                </c:pt>
                <c:pt idx="4134">
                  <c:v>10</c:v>
                </c:pt>
                <c:pt idx="4135">
                  <c:v>9.5</c:v>
                </c:pt>
                <c:pt idx="4136">
                  <c:v>9</c:v>
                </c:pt>
                <c:pt idx="4137">
                  <c:v>8.8000000000000007</c:v>
                </c:pt>
                <c:pt idx="4138">
                  <c:v>8.4</c:v>
                </c:pt>
                <c:pt idx="4139">
                  <c:v>8.3000000000000007</c:v>
                </c:pt>
                <c:pt idx="4140">
                  <c:v>7.8</c:v>
                </c:pt>
                <c:pt idx="4141">
                  <c:v>7.4</c:v>
                </c:pt>
                <c:pt idx="4142">
                  <c:v>7</c:v>
                </c:pt>
                <c:pt idx="4143">
                  <c:v>6.9</c:v>
                </c:pt>
                <c:pt idx="4144">
                  <c:v>6.9</c:v>
                </c:pt>
                <c:pt idx="4145">
                  <c:v>6.4</c:v>
                </c:pt>
                <c:pt idx="4146">
                  <c:v>6.4</c:v>
                </c:pt>
                <c:pt idx="4147">
                  <c:v>5.8</c:v>
                </c:pt>
                <c:pt idx="4148">
                  <c:v>5.8</c:v>
                </c:pt>
                <c:pt idx="4149">
                  <c:v>6</c:v>
                </c:pt>
                <c:pt idx="4150">
                  <c:v>7.7</c:v>
                </c:pt>
                <c:pt idx="4151">
                  <c:v>5.9</c:v>
                </c:pt>
                <c:pt idx="4152">
                  <c:v>5.8</c:v>
                </c:pt>
                <c:pt idx="4153">
                  <c:v>7.3</c:v>
                </c:pt>
                <c:pt idx="4154">
                  <c:v>6.7</c:v>
                </c:pt>
                <c:pt idx="4155">
                  <c:v>7.7</c:v>
                </c:pt>
                <c:pt idx="4156">
                  <c:v>7.9</c:v>
                </c:pt>
                <c:pt idx="4157">
                  <c:v>5.9</c:v>
                </c:pt>
                <c:pt idx="4158">
                  <c:v>11</c:v>
                </c:pt>
                <c:pt idx="4159">
                  <c:v>17</c:v>
                </c:pt>
                <c:pt idx="4160">
                  <c:v>67</c:v>
                </c:pt>
                <c:pt idx="4161">
                  <c:v>44</c:v>
                </c:pt>
                <c:pt idx="4162">
                  <c:v>35</c:v>
                </c:pt>
                <c:pt idx="4163">
                  <c:v>30</c:v>
                </c:pt>
                <c:pt idx="4164">
                  <c:v>41</c:v>
                </c:pt>
                <c:pt idx="4165">
                  <c:v>36</c:v>
                </c:pt>
                <c:pt idx="4166">
                  <c:v>40</c:v>
                </c:pt>
                <c:pt idx="4167">
                  <c:v>31</c:v>
                </c:pt>
                <c:pt idx="4168">
                  <c:v>27</c:v>
                </c:pt>
                <c:pt idx="4169">
                  <c:v>24</c:v>
                </c:pt>
                <c:pt idx="4170">
                  <c:v>22</c:v>
                </c:pt>
                <c:pt idx="4171">
                  <c:v>19</c:v>
                </c:pt>
                <c:pt idx="4172">
                  <c:v>17</c:v>
                </c:pt>
                <c:pt idx="4173">
                  <c:v>16</c:v>
                </c:pt>
                <c:pt idx="4174">
                  <c:v>14</c:v>
                </c:pt>
                <c:pt idx="4175">
                  <c:v>13</c:v>
                </c:pt>
                <c:pt idx="4176">
                  <c:v>12</c:v>
                </c:pt>
                <c:pt idx="4177">
                  <c:v>11</c:v>
                </c:pt>
                <c:pt idx="4178">
                  <c:v>11</c:v>
                </c:pt>
                <c:pt idx="4179">
                  <c:v>10</c:v>
                </c:pt>
                <c:pt idx="4180">
                  <c:v>10</c:v>
                </c:pt>
                <c:pt idx="4181">
                  <c:v>20</c:v>
                </c:pt>
                <c:pt idx="4182">
                  <c:v>15</c:v>
                </c:pt>
                <c:pt idx="4183">
                  <c:v>12</c:v>
                </c:pt>
                <c:pt idx="4184">
                  <c:v>11</c:v>
                </c:pt>
                <c:pt idx="4185">
                  <c:v>9.6999999999999993</c:v>
                </c:pt>
                <c:pt idx="4186">
                  <c:v>9.1</c:v>
                </c:pt>
                <c:pt idx="4187">
                  <c:v>9.6</c:v>
                </c:pt>
                <c:pt idx="4188">
                  <c:v>10</c:v>
                </c:pt>
                <c:pt idx="4189">
                  <c:v>9.4</c:v>
                </c:pt>
                <c:pt idx="4190">
                  <c:v>8.3000000000000007</c:v>
                </c:pt>
                <c:pt idx="4191">
                  <c:v>12</c:v>
                </c:pt>
                <c:pt idx="4192">
                  <c:v>18</c:v>
                </c:pt>
                <c:pt idx="4193">
                  <c:v>13</c:v>
                </c:pt>
                <c:pt idx="4194">
                  <c:v>12</c:v>
                </c:pt>
                <c:pt idx="4195">
                  <c:v>10</c:v>
                </c:pt>
                <c:pt idx="4196">
                  <c:v>8.8000000000000007</c:v>
                </c:pt>
                <c:pt idx="4197">
                  <c:v>8.1</c:v>
                </c:pt>
                <c:pt idx="4198">
                  <c:v>7.1</c:v>
                </c:pt>
                <c:pt idx="4199">
                  <c:v>6.9</c:v>
                </c:pt>
                <c:pt idx="4200">
                  <c:v>5.7</c:v>
                </c:pt>
                <c:pt idx="4201">
                  <c:v>5.0999999999999996</c:v>
                </c:pt>
                <c:pt idx="4202">
                  <c:v>4.4000000000000004</c:v>
                </c:pt>
                <c:pt idx="4203">
                  <c:v>4.8</c:v>
                </c:pt>
                <c:pt idx="4204">
                  <c:v>5.3</c:v>
                </c:pt>
                <c:pt idx="4205">
                  <c:v>5.6</c:v>
                </c:pt>
                <c:pt idx="4206">
                  <c:v>4.5</c:v>
                </c:pt>
                <c:pt idx="4207">
                  <c:v>4.3</c:v>
                </c:pt>
                <c:pt idx="4208">
                  <c:v>3.8</c:v>
                </c:pt>
                <c:pt idx="4209">
                  <c:v>3.4</c:v>
                </c:pt>
                <c:pt idx="4210">
                  <c:v>3.4</c:v>
                </c:pt>
                <c:pt idx="4211">
                  <c:v>3.8</c:v>
                </c:pt>
                <c:pt idx="4212">
                  <c:v>3.7</c:v>
                </c:pt>
                <c:pt idx="4213">
                  <c:v>3.6</c:v>
                </c:pt>
                <c:pt idx="4214">
                  <c:v>3.5</c:v>
                </c:pt>
                <c:pt idx="4215">
                  <c:v>3.3</c:v>
                </c:pt>
                <c:pt idx="4216">
                  <c:v>3.4</c:v>
                </c:pt>
                <c:pt idx="4217">
                  <c:v>3.2</c:v>
                </c:pt>
                <c:pt idx="4218">
                  <c:v>3.2</c:v>
                </c:pt>
                <c:pt idx="4219">
                  <c:v>3.6</c:v>
                </c:pt>
                <c:pt idx="4220">
                  <c:v>3.9</c:v>
                </c:pt>
                <c:pt idx="4221">
                  <c:v>3.2</c:v>
                </c:pt>
                <c:pt idx="4222">
                  <c:v>2.6</c:v>
                </c:pt>
                <c:pt idx="4223">
                  <c:v>2.1</c:v>
                </c:pt>
                <c:pt idx="4224">
                  <c:v>1.9</c:v>
                </c:pt>
                <c:pt idx="4225">
                  <c:v>1.6</c:v>
                </c:pt>
                <c:pt idx="4226">
                  <c:v>2.2999999999999998</c:v>
                </c:pt>
                <c:pt idx="4227">
                  <c:v>2.2000000000000002</c:v>
                </c:pt>
                <c:pt idx="4228">
                  <c:v>1.9</c:v>
                </c:pt>
                <c:pt idx="4229">
                  <c:v>1.5</c:v>
                </c:pt>
                <c:pt idx="4230">
                  <c:v>1.8</c:v>
                </c:pt>
                <c:pt idx="4231">
                  <c:v>1.9</c:v>
                </c:pt>
                <c:pt idx="4232">
                  <c:v>2.5</c:v>
                </c:pt>
                <c:pt idx="4233">
                  <c:v>2</c:v>
                </c:pt>
                <c:pt idx="4234">
                  <c:v>2.1</c:v>
                </c:pt>
                <c:pt idx="4235">
                  <c:v>2</c:v>
                </c:pt>
                <c:pt idx="4236">
                  <c:v>1.8</c:v>
                </c:pt>
                <c:pt idx="4237">
                  <c:v>1.8</c:v>
                </c:pt>
                <c:pt idx="4238">
                  <c:v>1.6</c:v>
                </c:pt>
                <c:pt idx="4239">
                  <c:v>1.8</c:v>
                </c:pt>
                <c:pt idx="4240">
                  <c:v>2</c:v>
                </c:pt>
                <c:pt idx="4241">
                  <c:v>2.2000000000000002</c:v>
                </c:pt>
                <c:pt idx="4242">
                  <c:v>1.7</c:v>
                </c:pt>
                <c:pt idx="4243">
                  <c:v>1.7</c:v>
                </c:pt>
                <c:pt idx="4244">
                  <c:v>1.9</c:v>
                </c:pt>
                <c:pt idx="4245">
                  <c:v>2.1</c:v>
                </c:pt>
                <c:pt idx="4246">
                  <c:v>1.9</c:v>
                </c:pt>
                <c:pt idx="4247">
                  <c:v>1.7</c:v>
                </c:pt>
                <c:pt idx="4248">
                  <c:v>1.8</c:v>
                </c:pt>
                <c:pt idx="4249">
                  <c:v>1.4</c:v>
                </c:pt>
                <c:pt idx="4250">
                  <c:v>1.8</c:v>
                </c:pt>
                <c:pt idx="4251">
                  <c:v>1.8</c:v>
                </c:pt>
                <c:pt idx="4252">
                  <c:v>2.7</c:v>
                </c:pt>
                <c:pt idx="4253">
                  <c:v>2.7</c:v>
                </c:pt>
                <c:pt idx="4254">
                  <c:v>3.6</c:v>
                </c:pt>
                <c:pt idx="4255">
                  <c:v>3.7</c:v>
                </c:pt>
                <c:pt idx="4256">
                  <c:v>7.3</c:v>
                </c:pt>
                <c:pt idx="4257">
                  <c:v>4</c:v>
                </c:pt>
                <c:pt idx="4258">
                  <c:v>7.3</c:v>
                </c:pt>
                <c:pt idx="4259">
                  <c:v>4.4000000000000004</c:v>
                </c:pt>
                <c:pt idx="4260">
                  <c:v>3.3</c:v>
                </c:pt>
                <c:pt idx="4261">
                  <c:v>3.1</c:v>
                </c:pt>
                <c:pt idx="4262">
                  <c:v>2.7</c:v>
                </c:pt>
                <c:pt idx="4263">
                  <c:v>11</c:v>
                </c:pt>
                <c:pt idx="4264">
                  <c:v>4.0999999999999996</c:v>
                </c:pt>
                <c:pt idx="4265">
                  <c:v>12</c:v>
                </c:pt>
                <c:pt idx="4266">
                  <c:v>44</c:v>
                </c:pt>
                <c:pt idx="4267">
                  <c:v>12</c:v>
                </c:pt>
                <c:pt idx="4268">
                  <c:v>6</c:v>
                </c:pt>
                <c:pt idx="4269">
                  <c:v>3.9</c:v>
                </c:pt>
                <c:pt idx="4270">
                  <c:v>3</c:v>
                </c:pt>
                <c:pt idx="4271">
                  <c:v>2.2999999999999998</c:v>
                </c:pt>
                <c:pt idx="4272">
                  <c:v>2</c:v>
                </c:pt>
                <c:pt idx="4273">
                  <c:v>1.9</c:v>
                </c:pt>
                <c:pt idx="4274">
                  <c:v>2</c:v>
                </c:pt>
                <c:pt idx="4275">
                  <c:v>2.1</c:v>
                </c:pt>
                <c:pt idx="4276">
                  <c:v>2.2999999999999998</c:v>
                </c:pt>
                <c:pt idx="4277">
                  <c:v>2.2000000000000002</c:v>
                </c:pt>
                <c:pt idx="4278">
                  <c:v>1.8</c:v>
                </c:pt>
                <c:pt idx="4279">
                  <c:v>1.9</c:v>
                </c:pt>
                <c:pt idx="4280">
                  <c:v>1.9</c:v>
                </c:pt>
                <c:pt idx="4281">
                  <c:v>3.9</c:v>
                </c:pt>
                <c:pt idx="4282">
                  <c:v>7.8</c:v>
                </c:pt>
                <c:pt idx="4283">
                  <c:v>11</c:v>
                </c:pt>
                <c:pt idx="4284">
                  <c:v>14</c:v>
                </c:pt>
                <c:pt idx="4285">
                  <c:v>15</c:v>
                </c:pt>
                <c:pt idx="4286">
                  <c:v>8</c:v>
                </c:pt>
                <c:pt idx="4287">
                  <c:v>8.9</c:v>
                </c:pt>
                <c:pt idx="4288">
                  <c:v>39</c:v>
                </c:pt>
                <c:pt idx="4289">
                  <c:v>94</c:v>
                </c:pt>
                <c:pt idx="4290">
                  <c:v>133</c:v>
                </c:pt>
                <c:pt idx="4291">
                  <c:v>59</c:v>
                </c:pt>
                <c:pt idx="4292">
                  <c:v>44</c:v>
                </c:pt>
                <c:pt idx="4293">
                  <c:v>37</c:v>
                </c:pt>
                <c:pt idx="4294">
                  <c:v>31</c:v>
                </c:pt>
                <c:pt idx="4295">
                  <c:v>27</c:v>
                </c:pt>
                <c:pt idx="4296">
                  <c:v>24</c:v>
                </c:pt>
                <c:pt idx="4297">
                  <c:v>22</c:v>
                </c:pt>
                <c:pt idx="4298">
                  <c:v>21</c:v>
                </c:pt>
                <c:pt idx="4299">
                  <c:v>19</c:v>
                </c:pt>
                <c:pt idx="4300">
                  <c:v>18</c:v>
                </c:pt>
                <c:pt idx="4301">
                  <c:v>17</c:v>
                </c:pt>
                <c:pt idx="4302">
                  <c:v>16</c:v>
                </c:pt>
                <c:pt idx="4303">
                  <c:v>15</c:v>
                </c:pt>
                <c:pt idx="4304">
                  <c:v>15</c:v>
                </c:pt>
                <c:pt idx="4305">
                  <c:v>14</c:v>
                </c:pt>
                <c:pt idx="4306">
                  <c:v>14</c:v>
                </c:pt>
                <c:pt idx="4307">
                  <c:v>14</c:v>
                </c:pt>
                <c:pt idx="4308">
                  <c:v>15</c:v>
                </c:pt>
                <c:pt idx="4309">
                  <c:v>13</c:v>
                </c:pt>
                <c:pt idx="4310">
                  <c:v>13</c:v>
                </c:pt>
                <c:pt idx="4311">
                  <c:v>13</c:v>
                </c:pt>
                <c:pt idx="4312">
                  <c:v>13</c:v>
                </c:pt>
                <c:pt idx="4313">
                  <c:v>13</c:v>
                </c:pt>
                <c:pt idx="4314">
                  <c:v>13</c:v>
                </c:pt>
                <c:pt idx="4315">
                  <c:v>13</c:v>
                </c:pt>
                <c:pt idx="4316">
                  <c:v>13</c:v>
                </c:pt>
                <c:pt idx="4317">
                  <c:v>14</c:v>
                </c:pt>
                <c:pt idx="4318">
                  <c:v>14</c:v>
                </c:pt>
                <c:pt idx="4319">
                  <c:v>13</c:v>
                </c:pt>
                <c:pt idx="4320">
                  <c:v>13</c:v>
                </c:pt>
                <c:pt idx="4321">
                  <c:v>13</c:v>
                </c:pt>
                <c:pt idx="4322">
                  <c:v>13</c:v>
                </c:pt>
                <c:pt idx="4323">
                  <c:v>26</c:v>
                </c:pt>
                <c:pt idx="4324">
                  <c:v>17</c:v>
                </c:pt>
                <c:pt idx="4325">
                  <c:v>15</c:v>
                </c:pt>
                <c:pt idx="4326">
                  <c:v>19</c:v>
                </c:pt>
                <c:pt idx="4327">
                  <c:v>29</c:v>
                </c:pt>
                <c:pt idx="4328">
                  <c:v>40</c:v>
                </c:pt>
                <c:pt idx="4329">
                  <c:v>29</c:v>
                </c:pt>
                <c:pt idx="4330">
                  <c:v>24</c:v>
                </c:pt>
                <c:pt idx="4331">
                  <c:v>22</c:v>
                </c:pt>
                <c:pt idx="4332">
                  <c:v>20</c:v>
                </c:pt>
                <c:pt idx="4333">
                  <c:v>25</c:v>
                </c:pt>
                <c:pt idx="4334">
                  <c:v>21</c:v>
                </c:pt>
                <c:pt idx="4335">
                  <c:v>19</c:v>
                </c:pt>
                <c:pt idx="4336">
                  <c:v>19</c:v>
                </c:pt>
                <c:pt idx="4337">
                  <c:v>19</c:v>
                </c:pt>
                <c:pt idx="4338">
                  <c:v>18</c:v>
                </c:pt>
                <c:pt idx="4339">
                  <c:v>25</c:v>
                </c:pt>
                <c:pt idx="4340">
                  <c:v>43</c:v>
                </c:pt>
                <c:pt idx="4341">
                  <c:v>37</c:v>
                </c:pt>
                <c:pt idx="4342">
                  <c:v>33</c:v>
                </c:pt>
                <c:pt idx="4343">
                  <c:v>29</c:v>
                </c:pt>
                <c:pt idx="4344">
                  <c:v>26</c:v>
                </c:pt>
                <c:pt idx="4345">
                  <c:v>24</c:v>
                </c:pt>
                <c:pt idx="4346">
                  <c:v>22</c:v>
                </c:pt>
                <c:pt idx="4347">
                  <c:v>21</c:v>
                </c:pt>
                <c:pt idx="4348">
                  <c:v>20</c:v>
                </c:pt>
                <c:pt idx="4349">
                  <c:v>19</c:v>
                </c:pt>
                <c:pt idx="4350">
                  <c:v>18</c:v>
                </c:pt>
                <c:pt idx="4351">
                  <c:v>17</c:v>
                </c:pt>
                <c:pt idx="4352">
                  <c:v>22</c:v>
                </c:pt>
                <c:pt idx="4353">
                  <c:v>45</c:v>
                </c:pt>
                <c:pt idx="4354">
                  <c:v>28</c:v>
                </c:pt>
                <c:pt idx="4355">
                  <c:v>23</c:v>
                </c:pt>
                <c:pt idx="4356">
                  <c:v>18</c:v>
                </c:pt>
                <c:pt idx="4357">
                  <c:v>17</c:v>
                </c:pt>
                <c:pt idx="4358">
                  <c:v>15</c:v>
                </c:pt>
                <c:pt idx="4359">
                  <c:v>12</c:v>
                </c:pt>
                <c:pt idx="4360">
                  <c:v>11</c:v>
                </c:pt>
                <c:pt idx="4361">
                  <c:v>11</c:v>
                </c:pt>
                <c:pt idx="4362">
                  <c:v>10</c:v>
                </c:pt>
                <c:pt idx="4363">
                  <c:v>10</c:v>
                </c:pt>
                <c:pt idx="4364">
                  <c:v>9.8000000000000007</c:v>
                </c:pt>
                <c:pt idx="4365">
                  <c:v>9.1</c:v>
                </c:pt>
                <c:pt idx="4366">
                  <c:v>8.6</c:v>
                </c:pt>
                <c:pt idx="4367">
                  <c:v>8.1</c:v>
                </c:pt>
                <c:pt idx="4368">
                  <c:v>7.6</c:v>
                </c:pt>
                <c:pt idx="4369">
                  <c:v>7.3</c:v>
                </c:pt>
                <c:pt idx="4370">
                  <c:v>6.5</c:v>
                </c:pt>
                <c:pt idx="4371">
                  <c:v>6.4</c:v>
                </c:pt>
                <c:pt idx="4372">
                  <c:v>6.6</c:v>
                </c:pt>
                <c:pt idx="4373">
                  <c:v>6.4</c:v>
                </c:pt>
                <c:pt idx="4374">
                  <c:v>6.1</c:v>
                </c:pt>
                <c:pt idx="4375">
                  <c:v>5.8</c:v>
                </c:pt>
                <c:pt idx="4376">
                  <c:v>5.7</c:v>
                </c:pt>
                <c:pt idx="4377">
                  <c:v>5.4</c:v>
                </c:pt>
                <c:pt idx="4378">
                  <c:v>5.2</c:v>
                </c:pt>
                <c:pt idx="4379">
                  <c:v>4.9000000000000004</c:v>
                </c:pt>
                <c:pt idx="4380">
                  <c:v>4.8</c:v>
                </c:pt>
                <c:pt idx="4381">
                  <c:v>4.8</c:v>
                </c:pt>
                <c:pt idx="4382">
                  <c:v>5.6</c:v>
                </c:pt>
                <c:pt idx="4383">
                  <c:v>5.9</c:v>
                </c:pt>
                <c:pt idx="4384">
                  <c:v>5</c:v>
                </c:pt>
                <c:pt idx="4385">
                  <c:v>6</c:v>
                </c:pt>
                <c:pt idx="4386">
                  <c:v>5.3</c:v>
                </c:pt>
                <c:pt idx="4387">
                  <c:v>4.5999999999999996</c:v>
                </c:pt>
                <c:pt idx="4388">
                  <c:v>4.4000000000000004</c:v>
                </c:pt>
                <c:pt idx="4389">
                  <c:v>7.6</c:v>
                </c:pt>
                <c:pt idx="4390">
                  <c:v>19</c:v>
                </c:pt>
                <c:pt idx="4391">
                  <c:v>22</c:v>
                </c:pt>
                <c:pt idx="4392">
                  <c:v>18</c:v>
                </c:pt>
                <c:pt idx="4393">
                  <c:v>44</c:v>
                </c:pt>
                <c:pt idx="4394">
                  <c:v>63</c:v>
                </c:pt>
                <c:pt idx="4395">
                  <c:v>49</c:v>
                </c:pt>
                <c:pt idx="4396">
                  <c:v>40</c:v>
                </c:pt>
                <c:pt idx="4397">
                  <c:v>34</c:v>
                </c:pt>
                <c:pt idx="4398">
                  <c:v>29</c:v>
                </c:pt>
                <c:pt idx="4399">
                  <c:v>25</c:v>
                </c:pt>
                <c:pt idx="4400">
                  <c:v>22</c:v>
                </c:pt>
                <c:pt idx="4401">
                  <c:v>19</c:v>
                </c:pt>
                <c:pt idx="4402">
                  <c:v>17</c:v>
                </c:pt>
                <c:pt idx="4403">
                  <c:v>15</c:v>
                </c:pt>
                <c:pt idx="4404">
                  <c:v>14</c:v>
                </c:pt>
                <c:pt idx="4405">
                  <c:v>13</c:v>
                </c:pt>
                <c:pt idx="4406">
                  <c:v>12</c:v>
                </c:pt>
                <c:pt idx="4407">
                  <c:v>11</c:v>
                </c:pt>
                <c:pt idx="4408">
                  <c:v>11</c:v>
                </c:pt>
                <c:pt idx="4409">
                  <c:v>12</c:v>
                </c:pt>
                <c:pt idx="4410">
                  <c:v>15</c:v>
                </c:pt>
                <c:pt idx="4411">
                  <c:v>22</c:v>
                </c:pt>
                <c:pt idx="4412">
                  <c:v>17</c:v>
                </c:pt>
                <c:pt idx="4413">
                  <c:v>15</c:v>
                </c:pt>
                <c:pt idx="4414">
                  <c:v>14</c:v>
                </c:pt>
                <c:pt idx="4415">
                  <c:v>14</c:v>
                </c:pt>
                <c:pt idx="4416">
                  <c:v>14</c:v>
                </c:pt>
                <c:pt idx="4417">
                  <c:v>14</c:v>
                </c:pt>
                <c:pt idx="4418">
                  <c:v>12</c:v>
                </c:pt>
                <c:pt idx="4419">
                  <c:v>11</c:v>
                </c:pt>
                <c:pt idx="4420">
                  <c:v>13</c:v>
                </c:pt>
                <c:pt idx="4421">
                  <c:v>14</c:v>
                </c:pt>
                <c:pt idx="4422">
                  <c:v>14</c:v>
                </c:pt>
                <c:pt idx="4423">
                  <c:v>19</c:v>
                </c:pt>
                <c:pt idx="4424">
                  <c:v>59</c:v>
                </c:pt>
                <c:pt idx="4425">
                  <c:v>140</c:v>
                </c:pt>
                <c:pt idx="4426">
                  <c:v>95</c:v>
                </c:pt>
                <c:pt idx="4427">
                  <c:v>137</c:v>
                </c:pt>
                <c:pt idx="4428">
                  <c:v>130</c:v>
                </c:pt>
                <c:pt idx="4429">
                  <c:v>153</c:v>
                </c:pt>
                <c:pt idx="4430">
                  <c:v>182</c:v>
                </c:pt>
                <c:pt idx="4431">
                  <c:v>178</c:v>
                </c:pt>
                <c:pt idx="4432">
                  <c:v>165</c:v>
                </c:pt>
                <c:pt idx="4433">
                  <c:v>108</c:v>
                </c:pt>
                <c:pt idx="4434">
                  <c:v>72</c:v>
                </c:pt>
                <c:pt idx="4435">
                  <c:v>56</c:v>
                </c:pt>
                <c:pt idx="4436">
                  <c:v>50</c:v>
                </c:pt>
                <c:pt idx="4437">
                  <c:v>45</c:v>
                </c:pt>
                <c:pt idx="4438">
                  <c:v>39</c:v>
                </c:pt>
                <c:pt idx="4439">
                  <c:v>34</c:v>
                </c:pt>
                <c:pt idx="4440">
                  <c:v>32</c:v>
                </c:pt>
                <c:pt idx="4441">
                  <c:v>30</c:v>
                </c:pt>
                <c:pt idx="4442">
                  <c:v>27</c:v>
                </c:pt>
                <c:pt idx="4443">
                  <c:v>32</c:v>
                </c:pt>
                <c:pt idx="4444">
                  <c:v>43</c:v>
                </c:pt>
                <c:pt idx="4445">
                  <c:v>40</c:v>
                </c:pt>
                <c:pt idx="4446">
                  <c:v>100</c:v>
                </c:pt>
                <c:pt idx="4447">
                  <c:v>202</c:v>
                </c:pt>
                <c:pt idx="4448">
                  <c:v>132</c:v>
                </c:pt>
                <c:pt idx="4449">
                  <c:v>100</c:v>
                </c:pt>
                <c:pt idx="4450">
                  <c:v>181</c:v>
                </c:pt>
                <c:pt idx="4451">
                  <c:v>118</c:v>
                </c:pt>
                <c:pt idx="4452">
                  <c:v>74</c:v>
                </c:pt>
                <c:pt idx="4453">
                  <c:v>57</c:v>
                </c:pt>
                <c:pt idx="4454">
                  <c:v>49</c:v>
                </c:pt>
                <c:pt idx="4455">
                  <c:v>46</c:v>
                </c:pt>
                <c:pt idx="4456">
                  <c:v>38</c:v>
                </c:pt>
                <c:pt idx="4457">
                  <c:v>36</c:v>
                </c:pt>
                <c:pt idx="4458">
                  <c:v>41</c:v>
                </c:pt>
                <c:pt idx="4459">
                  <c:v>32</c:v>
                </c:pt>
                <c:pt idx="4460">
                  <c:v>30</c:v>
                </c:pt>
                <c:pt idx="4461">
                  <c:v>28</c:v>
                </c:pt>
                <c:pt idx="4462">
                  <c:v>26</c:v>
                </c:pt>
                <c:pt idx="4463">
                  <c:v>24</c:v>
                </c:pt>
                <c:pt idx="4464">
                  <c:v>22</c:v>
                </c:pt>
                <c:pt idx="4465">
                  <c:v>21</c:v>
                </c:pt>
                <c:pt idx="4466">
                  <c:v>24</c:v>
                </c:pt>
                <c:pt idx="4467">
                  <c:v>30</c:v>
                </c:pt>
                <c:pt idx="4468">
                  <c:v>43</c:v>
                </c:pt>
                <c:pt idx="4469">
                  <c:v>130</c:v>
                </c:pt>
                <c:pt idx="4470">
                  <c:v>257</c:v>
                </c:pt>
                <c:pt idx="4471">
                  <c:v>164</c:v>
                </c:pt>
                <c:pt idx="4472">
                  <c:v>97</c:v>
                </c:pt>
                <c:pt idx="4473">
                  <c:v>70</c:v>
                </c:pt>
                <c:pt idx="4474">
                  <c:v>55</c:v>
                </c:pt>
                <c:pt idx="4475">
                  <c:v>48</c:v>
                </c:pt>
                <c:pt idx="4476">
                  <c:v>45</c:v>
                </c:pt>
                <c:pt idx="4477">
                  <c:v>39</c:v>
                </c:pt>
                <c:pt idx="4478">
                  <c:v>35</c:v>
                </c:pt>
                <c:pt idx="4479">
                  <c:v>31</c:v>
                </c:pt>
                <c:pt idx="4480">
                  <c:v>30</c:v>
                </c:pt>
                <c:pt idx="4481">
                  <c:v>31</c:v>
                </c:pt>
                <c:pt idx="4482">
                  <c:v>26</c:v>
                </c:pt>
                <c:pt idx="4483">
                  <c:v>24</c:v>
                </c:pt>
                <c:pt idx="4484">
                  <c:v>22</c:v>
                </c:pt>
                <c:pt idx="4485">
                  <c:v>21</c:v>
                </c:pt>
                <c:pt idx="4486">
                  <c:v>19</c:v>
                </c:pt>
                <c:pt idx="4487">
                  <c:v>18</c:v>
                </c:pt>
                <c:pt idx="4488">
                  <c:v>18</c:v>
                </c:pt>
                <c:pt idx="4489">
                  <c:v>28</c:v>
                </c:pt>
                <c:pt idx="4490">
                  <c:v>23</c:v>
                </c:pt>
                <c:pt idx="4491">
                  <c:v>20</c:v>
                </c:pt>
                <c:pt idx="4492">
                  <c:v>18</c:v>
                </c:pt>
                <c:pt idx="4493">
                  <c:v>17</c:v>
                </c:pt>
                <c:pt idx="4494">
                  <c:v>22</c:v>
                </c:pt>
                <c:pt idx="4495">
                  <c:v>32</c:v>
                </c:pt>
                <c:pt idx="4496">
                  <c:v>59</c:v>
                </c:pt>
                <c:pt idx="4497">
                  <c:v>50</c:v>
                </c:pt>
                <c:pt idx="4498">
                  <c:v>43</c:v>
                </c:pt>
                <c:pt idx="4499">
                  <c:v>46</c:v>
                </c:pt>
                <c:pt idx="4500">
                  <c:v>36</c:v>
                </c:pt>
                <c:pt idx="4501">
                  <c:v>31</c:v>
                </c:pt>
                <c:pt idx="4502">
                  <c:v>28</c:v>
                </c:pt>
                <c:pt idx="4503">
                  <c:v>25</c:v>
                </c:pt>
                <c:pt idx="4504">
                  <c:v>23</c:v>
                </c:pt>
                <c:pt idx="4505">
                  <c:v>22</c:v>
                </c:pt>
                <c:pt idx="4506">
                  <c:v>27</c:v>
                </c:pt>
                <c:pt idx="4507">
                  <c:v>23</c:v>
                </c:pt>
                <c:pt idx="4508">
                  <c:v>19</c:v>
                </c:pt>
                <c:pt idx="4509">
                  <c:v>17</c:v>
                </c:pt>
                <c:pt idx="4510">
                  <c:v>21</c:v>
                </c:pt>
                <c:pt idx="4511">
                  <c:v>26</c:v>
                </c:pt>
                <c:pt idx="4512">
                  <c:v>27</c:v>
                </c:pt>
                <c:pt idx="4513">
                  <c:v>21</c:v>
                </c:pt>
                <c:pt idx="4514">
                  <c:v>20</c:v>
                </c:pt>
                <c:pt idx="4515">
                  <c:v>18</c:v>
                </c:pt>
                <c:pt idx="4516">
                  <c:v>16</c:v>
                </c:pt>
                <c:pt idx="4517">
                  <c:v>15</c:v>
                </c:pt>
                <c:pt idx="4518">
                  <c:v>14</c:v>
                </c:pt>
                <c:pt idx="4519">
                  <c:v>13</c:v>
                </c:pt>
                <c:pt idx="4520">
                  <c:v>18</c:v>
                </c:pt>
                <c:pt idx="4521">
                  <c:v>14</c:v>
                </c:pt>
                <c:pt idx="4522">
                  <c:v>12</c:v>
                </c:pt>
                <c:pt idx="4523">
                  <c:v>11</c:v>
                </c:pt>
                <c:pt idx="4524">
                  <c:v>10</c:v>
                </c:pt>
                <c:pt idx="4525">
                  <c:v>10</c:v>
                </c:pt>
                <c:pt idx="4526">
                  <c:v>9.6</c:v>
                </c:pt>
                <c:pt idx="4527">
                  <c:v>9.1999999999999993</c:v>
                </c:pt>
                <c:pt idx="4528">
                  <c:v>8.8000000000000007</c:v>
                </c:pt>
                <c:pt idx="4529">
                  <c:v>8.4</c:v>
                </c:pt>
                <c:pt idx="4530">
                  <c:v>8.6999999999999993</c:v>
                </c:pt>
                <c:pt idx="4531">
                  <c:v>9.3000000000000007</c:v>
                </c:pt>
                <c:pt idx="4532">
                  <c:v>8.3000000000000007</c:v>
                </c:pt>
                <c:pt idx="4533">
                  <c:v>7.9</c:v>
                </c:pt>
                <c:pt idx="4534">
                  <c:v>7.6</c:v>
                </c:pt>
                <c:pt idx="4535">
                  <c:v>7.6</c:v>
                </c:pt>
                <c:pt idx="4536">
                  <c:v>7.4</c:v>
                </c:pt>
                <c:pt idx="4537">
                  <c:v>7.1</c:v>
                </c:pt>
                <c:pt idx="4538">
                  <c:v>6.7</c:v>
                </c:pt>
                <c:pt idx="4539">
                  <c:v>6.4</c:v>
                </c:pt>
                <c:pt idx="4540">
                  <c:v>6.1</c:v>
                </c:pt>
                <c:pt idx="4541">
                  <c:v>6.1</c:v>
                </c:pt>
                <c:pt idx="4542">
                  <c:v>5.8</c:v>
                </c:pt>
                <c:pt idx="4543">
                  <c:v>5.5</c:v>
                </c:pt>
                <c:pt idx="4544">
                  <c:v>5.5</c:v>
                </c:pt>
                <c:pt idx="4545">
                  <c:v>5.9</c:v>
                </c:pt>
                <c:pt idx="4546">
                  <c:v>6.3</c:v>
                </c:pt>
                <c:pt idx="4547">
                  <c:v>5.9</c:v>
                </c:pt>
                <c:pt idx="4548">
                  <c:v>6.2</c:v>
                </c:pt>
                <c:pt idx="4549">
                  <c:v>6.6</c:v>
                </c:pt>
                <c:pt idx="4550">
                  <c:v>6.4</c:v>
                </c:pt>
                <c:pt idx="4551">
                  <c:v>6.1</c:v>
                </c:pt>
                <c:pt idx="4552">
                  <c:v>5.6</c:v>
                </c:pt>
                <c:pt idx="4553">
                  <c:v>5.8</c:v>
                </c:pt>
                <c:pt idx="4554">
                  <c:v>5.4</c:v>
                </c:pt>
                <c:pt idx="4555">
                  <c:v>5.0999999999999996</c:v>
                </c:pt>
                <c:pt idx="4556">
                  <c:v>5</c:v>
                </c:pt>
                <c:pt idx="4557">
                  <c:v>4.7</c:v>
                </c:pt>
                <c:pt idx="4558">
                  <c:v>4.5999999999999996</c:v>
                </c:pt>
                <c:pt idx="4559">
                  <c:v>5.2</c:v>
                </c:pt>
                <c:pt idx="4560">
                  <c:v>11</c:v>
                </c:pt>
                <c:pt idx="4561">
                  <c:v>6.9</c:v>
                </c:pt>
                <c:pt idx="4562">
                  <c:v>6</c:v>
                </c:pt>
                <c:pt idx="4563">
                  <c:v>5.3</c:v>
                </c:pt>
                <c:pt idx="4564">
                  <c:v>4.8</c:v>
                </c:pt>
                <c:pt idx="4565">
                  <c:v>4.5</c:v>
                </c:pt>
                <c:pt idx="4566">
                  <c:v>4.2</c:v>
                </c:pt>
                <c:pt idx="4567">
                  <c:v>4.3</c:v>
                </c:pt>
                <c:pt idx="4568">
                  <c:v>4.0999999999999996</c:v>
                </c:pt>
                <c:pt idx="4569">
                  <c:v>4</c:v>
                </c:pt>
                <c:pt idx="4570">
                  <c:v>3.7</c:v>
                </c:pt>
                <c:pt idx="4571">
                  <c:v>3.6</c:v>
                </c:pt>
                <c:pt idx="4572">
                  <c:v>3.5</c:v>
                </c:pt>
                <c:pt idx="4573">
                  <c:v>3.4</c:v>
                </c:pt>
                <c:pt idx="4574">
                  <c:v>3.3</c:v>
                </c:pt>
                <c:pt idx="4575">
                  <c:v>3.3</c:v>
                </c:pt>
                <c:pt idx="4576">
                  <c:v>3.3</c:v>
                </c:pt>
                <c:pt idx="4577">
                  <c:v>3.5</c:v>
                </c:pt>
                <c:pt idx="4578">
                  <c:v>3.3</c:v>
                </c:pt>
                <c:pt idx="4579">
                  <c:v>3</c:v>
                </c:pt>
                <c:pt idx="4580">
                  <c:v>2.8</c:v>
                </c:pt>
                <c:pt idx="4581">
                  <c:v>2.6</c:v>
                </c:pt>
                <c:pt idx="4582">
                  <c:v>2.8</c:v>
                </c:pt>
                <c:pt idx="4583">
                  <c:v>3</c:v>
                </c:pt>
                <c:pt idx="4584">
                  <c:v>2.9</c:v>
                </c:pt>
                <c:pt idx="4585">
                  <c:v>3.5</c:v>
                </c:pt>
                <c:pt idx="4586">
                  <c:v>5.7</c:v>
                </c:pt>
                <c:pt idx="4587">
                  <c:v>4.7</c:v>
                </c:pt>
                <c:pt idx="4588">
                  <c:v>4.4000000000000004</c:v>
                </c:pt>
                <c:pt idx="4589">
                  <c:v>3.5</c:v>
                </c:pt>
                <c:pt idx="4590">
                  <c:v>3.2</c:v>
                </c:pt>
                <c:pt idx="4591">
                  <c:v>3</c:v>
                </c:pt>
                <c:pt idx="4592">
                  <c:v>2.6</c:v>
                </c:pt>
                <c:pt idx="4593">
                  <c:v>2.5</c:v>
                </c:pt>
                <c:pt idx="4594">
                  <c:v>2.5</c:v>
                </c:pt>
                <c:pt idx="4595">
                  <c:v>3.4</c:v>
                </c:pt>
                <c:pt idx="4596">
                  <c:v>2.8</c:v>
                </c:pt>
                <c:pt idx="4597">
                  <c:v>2.6</c:v>
                </c:pt>
                <c:pt idx="4598">
                  <c:v>2.5</c:v>
                </c:pt>
                <c:pt idx="4599">
                  <c:v>2.1</c:v>
                </c:pt>
                <c:pt idx="4600">
                  <c:v>2.2000000000000002</c:v>
                </c:pt>
                <c:pt idx="4601">
                  <c:v>2.2000000000000002</c:v>
                </c:pt>
                <c:pt idx="4602">
                  <c:v>2</c:v>
                </c:pt>
                <c:pt idx="4603">
                  <c:v>2</c:v>
                </c:pt>
                <c:pt idx="4604">
                  <c:v>2.1</c:v>
                </c:pt>
                <c:pt idx="4605">
                  <c:v>2.1</c:v>
                </c:pt>
                <c:pt idx="4606">
                  <c:v>2.4</c:v>
                </c:pt>
                <c:pt idx="4607">
                  <c:v>2.6</c:v>
                </c:pt>
                <c:pt idx="4608">
                  <c:v>2.4</c:v>
                </c:pt>
                <c:pt idx="4609">
                  <c:v>2.2000000000000002</c:v>
                </c:pt>
                <c:pt idx="4610">
                  <c:v>2.2999999999999998</c:v>
                </c:pt>
                <c:pt idx="4611">
                  <c:v>2.1</c:v>
                </c:pt>
                <c:pt idx="4612">
                  <c:v>1.9</c:v>
                </c:pt>
                <c:pt idx="4613">
                  <c:v>1.9</c:v>
                </c:pt>
                <c:pt idx="4614">
                  <c:v>1.8</c:v>
                </c:pt>
                <c:pt idx="4615">
                  <c:v>1.9</c:v>
                </c:pt>
                <c:pt idx="4616">
                  <c:v>1.9</c:v>
                </c:pt>
                <c:pt idx="4617">
                  <c:v>1.9</c:v>
                </c:pt>
                <c:pt idx="4618">
                  <c:v>1.9</c:v>
                </c:pt>
                <c:pt idx="4619">
                  <c:v>2.1</c:v>
                </c:pt>
                <c:pt idx="4620">
                  <c:v>1.9</c:v>
                </c:pt>
                <c:pt idx="4621">
                  <c:v>1.9</c:v>
                </c:pt>
                <c:pt idx="4622">
                  <c:v>2.2000000000000002</c:v>
                </c:pt>
                <c:pt idx="4623">
                  <c:v>2.2000000000000002</c:v>
                </c:pt>
                <c:pt idx="4624">
                  <c:v>2.2000000000000002</c:v>
                </c:pt>
                <c:pt idx="4625">
                  <c:v>2.4</c:v>
                </c:pt>
                <c:pt idx="4626">
                  <c:v>2.2000000000000002</c:v>
                </c:pt>
                <c:pt idx="4627">
                  <c:v>2</c:v>
                </c:pt>
                <c:pt idx="4628">
                  <c:v>2.2000000000000002</c:v>
                </c:pt>
                <c:pt idx="4629">
                  <c:v>2.2000000000000002</c:v>
                </c:pt>
                <c:pt idx="4630">
                  <c:v>2.2000000000000002</c:v>
                </c:pt>
                <c:pt idx="4631">
                  <c:v>2</c:v>
                </c:pt>
                <c:pt idx="4632">
                  <c:v>2.2000000000000002</c:v>
                </c:pt>
                <c:pt idx="4633">
                  <c:v>2</c:v>
                </c:pt>
                <c:pt idx="4634">
                  <c:v>2.1</c:v>
                </c:pt>
                <c:pt idx="4635">
                  <c:v>2.2000000000000002</c:v>
                </c:pt>
                <c:pt idx="4636">
                  <c:v>1.6</c:v>
                </c:pt>
                <c:pt idx="4637">
                  <c:v>1.6</c:v>
                </c:pt>
                <c:pt idx="4638">
                  <c:v>1.6</c:v>
                </c:pt>
                <c:pt idx="4639">
                  <c:v>1.9</c:v>
                </c:pt>
                <c:pt idx="4640">
                  <c:v>1.9</c:v>
                </c:pt>
                <c:pt idx="4641">
                  <c:v>2.2000000000000002</c:v>
                </c:pt>
                <c:pt idx="4642">
                  <c:v>2.1</c:v>
                </c:pt>
                <c:pt idx="4643">
                  <c:v>2.8</c:v>
                </c:pt>
                <c:pt idx="4644">
                  <c:v>2.5</c:v>
                </c:pt>
                <c:pt idx="4645">
                  <c:v>2.2000000000000002</c:v>
                </c:pt>
                <c:pt idx="4646">
                  <c:v>2.2000000000000002</c:v>
                </c:pt>
                <c:pt idx="4647">
                  <c:v>2.1</c:v>
                </c:pt>
                <c:pt idx="4648">
                  <c:v>2.8</c:v>
                </c:pt>
                <c:pt idx="4649">
                  <c:v>9.4</c:v>
                </c:pt>
                <c:pt idx="4650">
                  <c:v>3</c:v>
                </c:pt>
                <c:pt idx="4651">
                  <c:v>2.2000000000000002</c:v>
                </c:pt>
                <c:pt idx="4652">
                  <c:v>1.9</c:v>
                </c:pt>
                <c:pt idx="4653">
                  <c:v>1.8</c:v>
                </c:pt>
                <c:pt idx="4654">
                  <c:v>2.4</c:v>
                </c:pt>
                <c:pt idx="4655">
                  <c:v>2.8</c:v>
                </c:pt>
                <c:pt idx="4656">
                  <c:v>2.1</c:v>
                </c:pt>
                <c:pt idx="4657">
                  <c:v>1.9</c:v>
                </c:pt>
                <c:pt idx="4658">
                  <c:v>1.8</c:v>
                </c:pt>
                <c:pt idx="4659">
                  <c:v>1.8</c:v>
                </c:pt>
                <c:pt idx="4660">
                  <c:v>1.7</c:v>
                </c:pt>
                <c:pt idx="4661">
                  <c:v>1.7</c:v>
                </c:pt>
                <c:pt idx="4662">
                  <c:v>1.8</c:v>
                </c:pt>
                <c:pt idx="4663">
                  <c:v>1.8</c:v>
                </c:pt>
                <c:pt idx="4664">
                  <c:v>1.8</c:v>
                </c:pt>
                <c:pt idx="4665">
                  <c:v>2</c:v>
                </c:pt>
                <c:pt idx="4666">
                  <c:v>2.6</c:v>
                </c:pt>
                <c:pt idx="4667">
                  <c:v>2.5</c:v>
                </c:pt>
                <c:pt idx="4668">
                  <c:v>2.7</c:v>
                </c:pt>
                <c:pt idx="4669">
                  <c:v>5.2</c:v>
                </c:pt>
                <c:pt idx="4670">
                  <c:v>8.4</c:v>
                </c:pt>
                <c:pt idx="4671">
                  <c:v>4.3</c:v>
                </c:pt>
                <c:pt idx="4672">
                  <c:v>4.8</c:v>
                </c:pt>
                <c:pt idx="4673">
                  <c:v>6.6</c:v>
                </c:pt>
                <c:pt idx="4674">
                  <c:v>3.6</c:v>
                </c:pt>
                <c:pt idx="4675">
                  <c:v>3.3</c:v>
                </c:pt>
                <c:pt idx="4676">
                  <c:v>4</c:v>
                </c:pt>
                <c:pt idx="4677">
                  <c:v>44</c:v>
                </c:pt>
                <c:pt idx="4678">
                  <c:v>41</c:v>
                </c:pt>
                <c:pt idx="4679">
                  <c:v>16</c:v>
                </c:pt>
                <c:pt idx="4680">
                  <c:v>12</c:v>
                </c:pt>
                <c:pt idx="4681">
                  <c:v>21</c:v>
                </c:pt>
                <c:pt idx="4682">
                  <c:v>14</c:v>
                </c:pt>
                <c:pt idx="4683">
                  <c:v>15</c:v>
                </c:pt>
                <c:pt idx="4684">
                  <c:v>20</c:v>
                </c:pt>
                <c:pt idx="4685">
                  <c:v>15</c:v>
                </c:pt>
                <c:pt idx="4686">
                  <c:v>61</c:v>
                </c:pt>
                <c:pt idx="4687">
                  <c:v>23</c:v>
                </c:pt>
                <c:pt idx="4688">
                  <c:v>16</c:v>
                </c:pt>
                <c:pt idx="4689">
                  <c:v>15</c:v>
                </c:pt>
                <c:pt idx="4690">
                  <c:v>24</c:v>
                </c:pt>
                <c:pt idx="4691">
                  <c:v>18</c:v>
                </c:pt>
                <c:pt idx="4692">
                  <c:v>21</c:v>
                </c:pt>
                <c:pt idx="4693">
                  <c:v>17</c:v>
                </c:pt>
                <c:pt idx="4694">
                  <c:v>13</c:v>
                </c:pt>
                <c:pt idx="4695">
                  <c:v>12</c:v>
                </c:pt>
                <c:pt idx="4696">
                  <c:v>11</c:v>
                </c:pt>
                <c:pt idx="4697">
                  <c:v>9.4</c:v>
                </c:pt>
                <c:pt idx="4698">
                  <c:v>8.3000000000000007</c:v>
                </c:pt>
                <c:pt idx="4699">
                  <c:v>11</c:v>
                </c:pt>
                <c:pt idx="4700">
                  <c:v>10</c:v>
                </c:pt>
                <c:pt idx="4701">
                  <c:v>8.5</c:v>
                </c:pt>
                <c:pt idx="4702">
                  <c:v>7.8</c:v>
                </c:pt>
                <c:pt idx="4703">
                  <c:v>7.3</c:v>
                </c:pt>
                <c:pt idx="4704">
                  <c:v>7.1</c:v>
                </c:pt>
                <c:pt idx="4705">
                  <c:v>7.2</c:v>
                </c:pt>
                <c:pt idx="4706">
                  <c:v>8.1</c:v>
                </c:pt>
                <c:pt idx="4707">
                  <c:v>17</c:v>
                </c:pt>
                <c:pt idx="4708">
                  <c:v>26</c:v>
                </c:pt>
                <c:pt idx="4709">
                  <c:v>24</c:v>
                </c:pt>
                <c:pt idx="4710">
                  <c:v>21</c:v>
                </c:pt>
                <c:pt idx="4711">
                  <c:v>19</c:v>
                </c:pt>
                <c:pt idx="4712">
                  <c:v>16</c:v>
                </c:pt>
                <c:pt idx="4713">
                  <c:v>15</c:v>
                </c:pt>
                <c:pt idx="4714">
                  <c:v>30</c:v>
                </c:pt>
                <c:pt idx="4715">
                  <c:v>33</c:v>
                </c:pt>
                <c:pt idx="4716">
                  <c:v>27</c:v>
                </c:pt>
                <c:pt idx="4717">
                  <c:v>23</c:v>
                </c:pt>
                <c:pt idx="4718">
                  <c:v>20</c:v>
                </c:pt>
                <c:pt idx="4719">
                  <c:v>17</c:v>
                </c:pt>
                <c:pt idx="4720">
                  <c:v>46</c:v>
                </c:pt>
                <c:pt idx="4721">
                  <c:v>39</c:v>
                </c:pt>
                <c:pt idx="4722">
                  <c:v>53</c:v>
                </c:pt>
                <c:pt idx="4723">
                  <c:v>40</c:v>
                </c:pt>
                <c:pt idx="4724">
                  <c:v>34</c:v>
                </c:pt>
                <c:pt idx="4725">
                  <c:v>35</c:v>
                </c:pt>
                <c:pt idx="4726">
                  <c:v>49</c:v>
                </c:pt>
                <c:pt idx="4727">
                  <c:v>52</c:v>
                </c:pt>
                <c:pt idx="4728">
                  <c:v>41</c:v>
                </c:pt>
                <c:pt idx="4729">
                  <c:v>34</c:v>
                </c:pt>
                <c:pt idx="4730">
                  <c:v>30</c:v>
                </c:pt>
                <c:pt idx="4731">
                  <c:v>26</c:v>
                </c:pt>
                <c:pt idx="4732">
                  <c:v>23</c:v>
                </c:pt>
                <c:pt idx="4733">
                  <c:v>20</c:v>
                </c:pt>
                <c:pt idx="4734">
                  <c:v>19</c:v>
                </c:pt>
                <c:pt idx="4735">
                  <c:v>27</c:v>
                </c:pt>
                <c:pt idx="4736">
                  <c:v>113</c:v>
                </c:pt>
                <c:pt idx="4737">
                  <c:v>150</c:v>
                </c:pt>
                <c:pt idx="4738">
                  <c:v>77</c:v>
                </c:pt>
                <c:pt idx="4739">
                  <c:v>54</c:v>
                </c:pt>
                <c:pt idx="4740">
                  <c:v>125</c:v>
                </c:pt>
                <c:pt idx="4741">
                  <c:v>81</c:v>
                </c:pt>
                <c:pt idx="4742">
                  <c:v>57</c:v>
                </c:pt>
                <c:pt idx="4743">
                  <c:v>46</c:v>
                </c:pt>
                <c:pt idx="4744">
                  <c:v>40</c:v>
                </c:pt>
                <c:pt idx="4745">
                  <c:v>33</c:v>
                </c:pt>
                <c:pt idx="4746">
                  <c:v>27</c:v>
                </c:pt>
                <c:pt idx="4747">
                  <c:v>24</c:v>
                </c:pt>
                <c:pt idx="4748">
                  <c:v>22</c:v>
                </c:pt>
                <c:pt idx="4749">
                  <c:v>20</c:v>
                </c:pt>
                <c:pt idx="4750">
                  <c:v>19</c:v>
                </c:pt>
                <c:pt idx="4751">
                  <c:v>18</c:v>
                </c:pt>
                <c:pt idx="4752">
                  <c:v>17</c:v>
                </c:pt>
                <c:pt idx="4753">
                  <c:v>16</c:v>
                </c:pt>
                <c:pt idx="4754">
                  <c:v>14</c:v>
                </c:pt>
                <c:pt idx="4755">
                  <c:v>13</c:v>
                </c:pt>
                <c:pt idx="4756">
                  <c:v>13</c:v>
                </c:pt>
                <c:pt idx="4757">
                  <c:v>13</c:v>
                </c:pt>
                <c:pt idx="4758">
                  <c:v>12</c:v>
                </c:pt>
                <c:pt idx="4759">
                  <c:v>13</c:v>
                </c:pt>
                <c:pt idx="4760">
                  <c:v>11</c:v>
                </c:pt>
                <c:pt idx="4761">
                  <c:v>11</c:v>
                </c:pt>
                <c:pt idx="4762">
                  <c:v>14</c:v>
                </c:pt>
                <c:pt idx="4763">
                  <c:v>24</c:v>
                </c:pt>
                <c:pt idx="4764">
                  <c:v>70</c:v>
                </c:pt>
                <c:pt idx="4765">
                  <c:v>203</c:v>
                </c:pt>
                <c:pt idx="4766">
                  <c:v>149</c:v>
                </c:pt>
                <c:pt idx="4767">
                  <c:v>80</c:v>
                </c:pt>
                <c:pt idx="4768">
                  <c:v>57</c:v>
                </c:pt>
                <c:pt idx="4769">
                  <c:v>46</c:v>
                </c:pt>
                <c:pt idx="4770">
                  <c:v>39</c:v>
                </c:pt>
                <c:pt idx="4771">
                  <c:v>33</c:v>
                </c:pt>
                <c:pt idx="4772">
                  <c:v>29</c:v>
                </c:pt>
                <c:pt idx="4773">
                  <c:v>27</c:v>
                </c:pt>
                <c:pt idx="4774">
                  <c:v>24</c:v>
                </c:pt>
                <c:pt idx="4775">
                  <c:v>21</c:v>
                </c:pt>
                <c:pt idx="4776">
                  <c:v>19</c:v>
                </c:pt>
                <c:pt idx="4777">
                  <c:v>17</c:v>
                </c:pt>
                <c:pt idx="4778">
                  <c:v>16</c:v>
                </c:pt>
                <c:pt idx="4779">
                  <c:v>19</c:v>
                </c:pt>
                <c:pt idx="4780">
                  <c:v>32</c:v>
                </c:pt>
                <c:pt idx="4781">
                  <c:v>25</c:v>
                </c:pt>
                <c:pt idx="4782">
                  <c:v>26</c:v>
                </c:pt>
                <c:pt idx="4783">
                  <c:v>44</c:v>
                </c:pt>
                <c:pt idx="4784">
                  <c:v>161</c:v>
                </c:pt>
                <c:pt idx="4785">
                  <c:v>232</c:v>
                </c:pt>
                <c:pt idx="4786">
                  <c:v>182</c:v>
                </c:pt>
                <c:pt idx="4787">
                  <c:v>186</c:v>
                </c:pt>
                <c:pt idx="4788">
                  <c:v>198</c:v>
                </c:pt>
                <c:pt idx="4789">
                  <c:v>121</c:v>
                </c:pt>
                <c:pt idx="4790">
                  <c:v>77</c:v>
                </c:pt>
                <c:pt idx="4791">
                  <c:v>57</c:v>
                </c:pt>
                <c:pt idx="4792">
                  <c:v>47</c:v>
                </c:pt>
                <c:pt idx="4793">
                  <c:v>40</c:v>
                </c:pt>
                <c:pt idx="4794">
                  <c:v>35</c:v>
                </c:pt>
                <c:pt idx="4795">
                  <c:v>31</c:v>
                </c:pt>
                <c:pt idx="4796">
                  <c:v>28</c:v>
                </c:pt>
                <c:pt idx="4797">
                  <c:v>25</c:v>
                </c:pt>
                <c:pt idx="4798">
                  <c:v>23</c:v>
                </c:pt>
                <c:pt idx="4799">
                  <c:v>21</c:v>
                </c:pt>
                <c:pt idx="4800">
                  <c:v>19</c:v>
                </c:pt>
                <c:pt idx="4801">
                  <c:v>18</c:v>
                </c:pt>
                <c:pt idx="4802">
                  <c:v>17</c:v>
                </c:pt>
                <c:pt idx="4803">
                  <c:v>16</c:v>
                </c:pt>
                <c:pt idx="4804">
                  <c:v>16</c:v>
                </c:pt>
                <c:pt idx="4805">
                  <c:v>20</c:v>
                </c:pt>
                <c:pt idx="4806">
                  <c:v>18</c:v>
                </c:pt>
                <c:pt idx="4807">
                  <c:v>15</c:v>
                </c:pt>
                <c:pt idx="4808">
                  <c:v>14</c:v>
                </c:pt>
                <c:pt idx="4809">
                  <c:v>13</c:v>
                </c:pt>
                <c:pt idx="4810">
                  <c:v>12</c:v>
                </c:pt>
                <c:pt idx="4811">
                  <c:v>11</c:v>
                </c:pt>
                <c:pt idx="4812">
                  <c:v>11</c:v>
                </c:pt>
                <c:pt idx="4813">
                  <c:v>11</c:v>
                </c:pt>
                <c:pt idx="4814">
                  <c:v>11</c:v>
                </c:pt>
                <c:pt idx="4815">
                  <c:v>11</c:v>
                </c:pt>
                <c:pt idx="4816">
                  <c:v>10</c:v>
                </c:pt>
                <c:pt idx="4817">
                  <c:v>11</c:v>
                </c:pt>
                <c:pt idx="4818">
                  <c:v>11</c:v>
                </c:pt>
                <c:pt idx="4819">
                  <c:v>9.9</c:v>
                </c:pt>
                <c:pt idx="4820">
                  <c:v>30</c:v>
                </c:pt>
                <c:pt idx="4821">
                  <c:v>215</c:v>
                </c:pt>
                <c:pt idx="4822">
                  <c:v>97</c:v>
                </c:pt>
                <c:pt idx="4823">
                  <c:v>57</c:v>
                </c:pt>
                <c:pt idx="4824">
                  <c:v>45</c:v>
                </c:pt>
                <c:pt idx="4825">
                  <c:v>37</c:v>
                </c:pt>
                <c:pt idx="4826">
                  <c:v>33</c:v>
                </c:pt>
                <c:pt idx="4827">
                  <c:v>38</c:v>
                </c:pt>
                <c:pt idx="4828">
                  <c:v>29</c:v>
                </c:pt>
                <c:pt idx="4829">
                  <c:v>36</c:v>
                </c:pt>
                <c:pt idx="4830">
                  <c:v>42</c:v>
                </c:pt>
                <c:pt idx="4831">
                  <c:v>38</c:v>
                </c:pt>
                <c:pt idx="4832">
                  <c:v>34</c:v>
                </c:pt>
                <c:pt idx="4833">
                  <c:v>32</c:v>
                </c:pt>
                <c:pt idx="4834">
                  <c:v>28</c:v>
                </c:pt>
                <c:pt idx="4835">
                  <c:v>25</c:v>
                </c:pt>
                <c:pt idx="4836">
                  <c:v>23</c:v>
                </c:pt>
                <c:pt idx="4837">
                  <c:v>23</c:v>
                </c:pt>
                <c:pt idx="4838">
                  <c:v>21</c:v>
                </c:pt>
                <c:pt idx="4839">
                  <c:v>19</c:v>
                </c:pt>
                <c:pt idx="4840">
                  <c:v>18</c:v>
                </c:pt>
                <c:pt idx="4841">
                  <c:v>18</c:v>
                </c:pt>
                <c:pt idx="4842">
                  <c:v>17</c:v>
                </c:pt>
                <c:pt idx="4843">
                  <c:v>17</c:v>
                </c:pt>
                <c:pt idx="4844">
                  <c:v>16</c:v>
                </c:pt>
                <c:pt idx="4845">
                  <c:v>19</c:v>
                </c:pt>
                <c:pt idx="4846">
                  <c:v>25</c:v>
                </c:pt>
                <c:pt idx="4847">
                  <c:v>19</c:v>
                </c:pt>
                <c:pt idx="4848">
                  <c:v>23</c:v>
                </c:pt>
                <c:pt idx="4849">
                  <c:v>18</c:v>
                </c:pt>
                <c:pt idx="4850">
                  <c:v>21</c:v>
                </c:pt>
                <c:pt idx="4851">
                  <c:v>27</c:v>
                </c:pt>
                <c:pt idx="4852">
                  <c:v>22</c:v>
                </c:pt>
                <c:pt idx="4853">
                  <c:v>21</c:v>
                </c:pt>
                <c:pt idx="4854">
                  <c:v>20</c:v>
                </c:pt>
                <c:pt idx="4855">
                  <c:v>18</c:v>
                </c:pt>
                <c:pt idx="4856">
                  <c:v>17</c:v>
                </c:pt>
                <c:pt idx="4857">
                  <c:v>16</c:v>
                </c:pt>
                <c:pt idx="4858">
                  <c:v>14</c:v>
                </c:pt>
                <c:pt idx="4859">
                  <c:v>13</c:v>
                </c:pt>
                <c:pt idx="4860">
                  <c:v>12</c:v>
                </c:pt>
                <c:pt idx="4861">
                  <c:v>15</c:v>
                </c:pt>
                <c:pt idx="4862">
                  <c:v>14</c:v>
                </c:pt>
                <c:pt idx="4863">
                  <c:v>12</c:v>
                </c:pt>
                <c:pt idx="4864">
                  <c:v>12</c:v>
                </c:pt>
                <c:pt idx="4865">
                  <c:v>11</c:v>
                </c:pt>
                <c:pt idx="4866">
                  <c:v>11</c:v>
                </c:pt>
                <c:pt idx="4867">
                  <c:v>9.5</c:v>
                </c:pt>
                <c:pt idx="4868">
                  <c:v>9.1</c:v>
                </c:pt>
                <c:pt idx="4869">
                  <c:v>8.5</c:v>
                </c:pt>
                <c:pt idx="4870">
                  <c:v>8.3000000000000007</c:v>
                </c:pt>
                <c:pt idx="4871">
                  <c:v>8.1999999999999993</c:v>
                </c:pt>
                <c:pt idx="4872">
                  <c:v>8</c:v>
                </c:pt>
                <c:pt idx="4873">
                  <c:v>7.7</c:v>
                </c:pt>
                <c:pt idx="4874">
                  <c:v>7.5</c:v>
                </c:pt>
                <c:pt idx="4875">
                  <c:v>7</c:v>
                </c:pt>
                <c:pt idx="4876">
                  <c:v>6.6</c:v>
                </c:pt>
                <c:pt idx="4877">
                  <c:v>6.4</c:v>
                </c:pt>
                <c:pt idx="4878">
                  <c:v>7.5</c:v>
                </c:pt>
                <c:pt idx="4879">
                  <c:v>16</c:v>
                </c:pt>
                <c:pt idx="4880">
                  <c:v>12</c:v>
                </c:pt>
                <c:pt idx="4881">
                  <c:v>8.4</c:v>
                </c:pt>
                <c:pt idx="4882">
                  <c:v>7.4</c:v>
                </c:pt>
                <c:pt idx="4883">
                  <c:v>7.1</c:v>
                </c:pt>
                <c:pt idx="4884">
                  <c:v>6.8</c:v>
                </c:pt>
                <c:pt idx="4885">
                  <c:v>8</c:v>
                </c:pt>
                <c:pt idx="4886">
                  <c:v>8.8000000000000007</c:v>
                </c:pt>
                <c:pt idx="4887">
                  <c:v>6.8</c:v>
                </c:pt>
                <c:pt idx="4888">
                  <c:v>6.2</c:v>
                </c:pt>
                <c:pt idx="4889">
                  <c:v>7.3</c:v>
                </c:pt>
                <c:pt idx="4890">
                  <c:v>7.1</c:v>
                </c:pt>
                <c:pt idx="4891">
                  <c:v>6.2</c:v>
                </c:pt>
                <c:pt idx="4892">
                  <c:v>5.9</c:v>
                </c:pt>
                <c:pt idx="4893">
                  <c:v>5.5</c:v>
                </c:pt>
                <c:pt idx="4894">
                  <c:v>5.2</c:v>
                </c:pt>
                <c:pt idx="4895">
                  <c:v>5</c:v>
                </c:pt>
                <c:pt idx="4896">
                  <c:v>4.7</c:v>
                </c:pt>
                <c:pt idx="4897">
                  <c:v>5</c:v>
                </c:pt>
                <c:pt idx="4898">
                  <c:v>4.4000000000000004</c:v>
                </c:pt>
                <c:pt idx="4899">
                  <c:v>5.4</c:v>
                </c:pt>
                <c:pt idx="4900">
                  <c:v>6.8</c:v>
                </c:pt>
                <c:pt idx="4901">
                  <c:v>6.5</c:v>
                </c:pt>
                <c:pt idx="4902">
                  <c:v>5.9</c:v>
                </c:pt>
                <c:pt idx="4903">
                  <c:v>5.0999999999999996</c:v>
                </c:pt>
                <c:pt idx="4904">
                  <c:v>4.5999999999999996</c:v>
                </c:pt>
                <c:pt idx="4905">
                  <c:v>4.2</c:v>
                </c:pt>
                <c:pt idx="4906">
                  <c:v>3.8</c:v>
                </c:pt>
                <c:pt idx="4907">
                  <c:v>3.5</c:v>
                </c:pt>
                <c:pt idx="4908">
                  <c:v>3.4</c:v>
                </c:pt>
                <c:pt idx="4909">
                  <c:v>3.3</c:v>
                </c:pt>
                <c:pt idx="4910">
                  <c:v>3.4</c:v>
                </c:pt>
                <c:pt idx="4911">
                  <c:v>3.4</c:v>
                </c:pt>
                <c:pt idx="4912">
                  <c:v>3.4</c:v>
                </c:pt>
                <c:pt idx="4913">
                  <c:v>3</c:v>
                </c:pt>
                <c:pt idx="4914">
                  <c:v>3.3</c:v>
                </c:pt>
                <c:pt idx="4915">
                  <c:v>3.5</c:v>
                </c:pt>
                <c:pt idx="4916">
                  <c:v>2.9</c:v>
                </c:pt>
                <c:pt idx="4917">
                  <c:v>3.5</c:v>
                </c:pt>
                <c:pt idx="4918">
                  <c:v>2.8</c:v>
                </c:pt>
                <c:pt idx="4919">
                  <c:v>2.9</c:v>
                </c:pt>
                <c:pt idx="4920">
                  <c:v>2.7</c:v>
                </c:pt>
                <c:pt idx="4921">
                  <c:v>2.7</c:v>
                </c:pt>
                <c:pt idx="4922">
                  <c:v>2.8</c:v>
                </c:pt>
                <c:pt idx="4923">
                  <c:v>2.5</c:v>
                </c:pt>
                <c:pt idx="4924">
                  <c:v>2.5</c:v>
                </c:pt>
                <c:pt idx="4925">
                  <c:v>2.2999999999999998</c:v>
                </c:pt>
                <c:pt idx="4926">
                  <c:v>2.6</c:v>
                </c:pt>
                <c:pt idx="4927">
                  <c:v>2.6</c:v>
                </c:pt>
                <c:pt idx="4928">
                  <c:v>2.2999999999999998</c:v>
                </c:pt>
                <c:pt idx="4929">
                  <c:v>2.2000000000000002</c:v>
                </c:pt>
                <c:pt idx="4930">
                  <c:v>2.2000000000000002</c:v>
                </c:pt>
                <c:pt idx="4931">
                  <c:v>1.9</c:v>
                </c:pt>
                <c:pt idx="4932">
                  <c:v>1.9</c:v>
                </c:pt>
                <c:pt idx="4933">
                  <c:v>1.9</c:v>
                </c:pt>
                <c:pt idx="4934">
                  <c:v>1.7</c:v>
                </c:pt>
                <c:pt idx="4935">
                  <c:v>1.9</c:v>
                </c:pt>
                <c:pt idx="4936">
                  <c:v>2</c:v>
                </c:pt>
                <c:pt idx="4937">
                  <c:v>1.8</c:v>
                </c:pt>
                <c:pt idx="4938">
                  <c:v>1.7</c:v>
                </c:pt>
                <c:pt idx="4939">
                  <c:v>1.8</c:v>
                </c:pt>
                <c:pt idx="4940">
                  <c:v>2</c:v>
                </c:pt>
                <c:pt idx="4941">
                  <c:v>2.1</c:v>
                </c:pt>
                <c:pt idx="4942">
                  <c:v>1.9</c:v>
                </c:pt>
                <c:pt idx="4943">
                  <c:v>2</c:v>
                </c:pt>
                <c:pt idx="4944">
                  <c:v>1.9</c:v>
                </c:pt>
                <c:pt idx="4945">
                  <c:v>1.7</c:v>
                </c:pt>
                <c:pt idx="4946">
                  <c:v>1.8</c:v>
                </c:pt>
                <c:pt idx="4947">
                  <c:v>1.9</c:v>
                </c:pt>
                <c:pt idx="4948">
                  <c:v>1.6</c:v>
                </c:pt>
                <c:pt idx="4949">
                  <c:v>1.8</c:v>
                </c:pt>
                <c:pt idx="4950">
                  <c:v>1.8</c:v>
                </c:pt>
                <c:pt idx="4951">
                  <c:v>1.8</c:v>
                </c:pt>
                <c:pt idx="4952">
                  <c:v>1.9</c:v>
                </c:pt>
                <c:pt idx="4953">
                  <c:v>2.4</c:v>
                </c:pt>
                <c:pt idx="4954">
                  <c:v>2.4</c:v>
                </c:pt>
                <c:pt idx="4955">
                  <c:v>2.1</c:v>
                </c:pt>
                <c:pt idx="4956">
                  <c:v>1.8</c:v>
                </c:pt>
                <c:pt idx="4957">
                  <c:v>1.7</c:v>
                </c:pt>
                <c:pt idx="4958">
                  <c:v>1.6</c:v>
                </c:pt>
                <c:pt idx="4959">
                  <c:v>1.5</c:v>
                </c:pt>
                <c:pt idx="4960">
                  <c:v>1.4</c:v>
                </c:pt>
                <c:pt idx="4961">
                  <c:v>1.5</c:v>
                </c:pt>
                <c:pt idx="4962">
                  <c:v>1.8</c:v>
                </c:pt>
                <c:pt idx="4963">
                  <c:v>1.8</c:v>
                </c:pt>
                <c:pt idx="4964">
                  <c:v>1.7</c:v>
                </c:pt>
                <c:pt idx="4965">
                  <c:v>1.5</c:v>
                </c:pt>
                <c:pt idx="4966">
                  <c:v>1.6</c:v>
                </c:pt>
                <c:pt idx="4967">
                  <c:v>1.7</c:v>
                </c:pt>
                <c:pt idx="4968">
                  <c:v>1.9</c:v>
                </c:pt>
                <c:pt idx="4969">
                  <c:v>1.8</c:v>
                </c:pt>
                <c:pt idx="4970">
                  <c:v>1.8</c:v>
                </c:pt>
                <c:pt idx="4971">
                  <c:v>2</c:v>
                </c:pt>
                <c:pt idx="4972">
                  <c:v>1.7</c:v>
                </c:pt>
                <c:pt idx="4973">
                  <c:v>2.2999999999999998</c:v>
                </c:pt>
                <c:pt idx="4974">
                  <c:v>2.5</c:v>
                </c:pt>
                <c:pt idx="4975">
                  <c:v>2.1</c:v>
                </c:pt>
                <c:pt idx="4976">
                  <c:v>1.9</c:v>
                </c:pt>
                <c:pt idx="4977">
                  <c:v>1.8</c:v>
                </c:pt>
                <c:pt idx="4978">
                  <c:v>1.7</c:v>
                </c:pt>
                <c:pt idx="4979">
                  <c:v>1.7</c:v>
                </c:pt>
                <c:pt idx="4980">
                  <c:v>1.8</c:v>
                </c:pt>
                <c:pt idx="4981">
                  <c:v>1.7</c:v>
                </c:pt>
                <c:pt idx="4982">
                  <c:v>1.9</c:v>
                </c:pt>
                <c:pt idx="4983">
                  <c:v>1.8</c:v>
                </c:pt>
                <c:pt idx="4984">
                  <c:v>1.7</c:v>
                </c:pt>
                <c:pt idx="4985">
                  <c:v>1.8</c:v>
                </c:pt>
                <c:pt idx="4986">
                  <c:v>1.8</c:v>
                </c:pt>
                <c:pt idx="4987">
                  <c:v>1.8</c:v>
                </c:pt>
                <c:pt idx="4988">
                  <c:v>4.8</c:v>
                </c:pt>
                <c:pt idx="4989">
                  <c:v>11</c:v>
                </c:pt>
                <c:pt idx="4990">
                  <c:v>3</c:v>
                </c:pt>
                <c:pt idx="4991">
                  <c:v>1.9</c:v>
                </c:pt>
                <c:pt idx="4992">
                  <c:v>1.8</c:v>
                </c:pt>
                <c:pt idx="4993">
                  <c:v>1.7</c:v>
                </c:pt>
                <c:pt idx="4994">
                  <c:v>1.8</c:v>
                </c:pt>
                <c:pt idx="4995">
                  <c:v>1.7</c:v>
                </c:pt>
                <c:pt idx="4996">
                  <c:v>1.8</c:v>
                </c:pt>
                <c:pt idx="4997">
                  <c:v>2</c:v>
                </c:pt>
                <c:pt idx="4998">
                  <c:v>1.9</c:v>
                </c:pt>
                <c:pt idx="4999">
                  <c:v>1.9</c:v>
                </c:pt>
                <c:pt idx="5000">
                  <c:v>1.7</c:v>
                </c:pt>
                <c:pt idx="5001">
                  <c:v>1.8</c:v>
                </c:pt>
                <c:pt idx="5002">
                  <c:v>1.7</c:v>
                </c:pt>
                <c:pt idx="5003">
                  <c:v>1.7</c:v>
                </c:pt>
                <c:pt idx="5004">
                  <c:v>1.9</c:v>
                </c:pt>
                <c:pt idx="5005">
                  <c:v>2</c:v>
                </c:pt>
                <c:pt idx="5006">
                  <c:v>2</c:v>
                </c:pt>
                <c:pt idx="5007">
                  <c:v>6.3</c:v>
                </c:pt>
                <c:pt idx="5008">
                  <c:v>3</c:v>
                </c:pt>
                <c:pt idx="5009">
                  <c:v>2.1</c:v>
                </c:pt>
                <c:pt idx="5010">
                  <c:v>1.8</c:v>
                </c:pt>
                <c:pt idx="5011">
                  <c:v>1.8</c:v>
                </c:pt>
                <c:pt idx="5012">
                  <c:v>1.8</c:v>
                </c:pt>
                <c:pt idx="5013">
                  <c:v>1.7</c:v>
                </c:pt>
                <c:pt idx="5014">
                  <c:v>1.6</c:v>
                </c:pt>
                <c:pt idx="5015">
                  <c:v>3.3</c:v>
                </c:pt>
                <c:pt idx="5016">
                  <c:v>2.5</c:v>
                </c:pt>
                <c:pt idx="5017">
                  <c:v>1.8</c:v>
                </c:pt>
                <c:pt idx="5018">
                  <c:v>1.6</c:v>
                </c:pt>
                <c:pt idx="5019">
                  <c:v>1.6</c:v>
                </c:pt>
                <c:pt idx="5020">
                  <c:v>1.6</c:v>
                </c:pt>
                <c:pt idx="5021">
                  <c:v>1.6</c:v>
                </c:pt>
                <c:pt idx="5022">
                  <c:v>1.5</c:v>
                </c:pt>
                <c:pt idx="5023">
                  <c:v>1.6</c:v>
                </c:pt>
                <c:pt idx="5024">
                  <c:v>1.6</c:v>
                </c:pt>
                <c:pt idx="5025">
                  <c:v>1.6</c:v>
                </c:pt>
                <c:pt idx="5026">
                  <c:v>1.6</c:v>
                </c:pt>
                <c:pt idx="5027">
                  <c:v>2</c:v>
                </c:pt>
                <c:pt idx="5028">
                  <c:v>2.1</c:v>
                </c:pt>
                <c:pt idx="5029">
                  <c:v>2</c:v>
                </c:pt>
                <c:pt idx="5030">
                  <c:v>6.3</c:v>
                </c:pt>
                <c:pt idx="5031">
                  <c:v>6</c:v>
                </c:pt>
                <c:pt idx="5032">
                  <c:v>2</c:v>
                </c:pt>
                <c:pt idx="5033">
                  <c:v>1.6</c:v>
                </c:pt>
                <c:pt idx="5034">
                  <c:v>1.7</c:v>
                </c:pt>
                <c:pt idx="5035">
                  <c:v>1.8</c:v>
                </c:pt>
                <c:pt idx="5036">
                  <c:v>1.9</c:v>
                </c:pt>
                <c:pt idx="5037">
                  <c:v>2.2000000000000002</c:v>
                </c:pt>
                <c:pt idx="5038">
                  <c:v>4.0999999999999996</c:v>
                </c:pt>
                <c:pt idx="5039">
                  <c:v>2.9</c:v>
                </c:pt>
                <c:pt idx="5040">
                  <c:v>2.7</c:v>
                </c:pt>
                <c:pt idx="5041">
                  <c:v>2.4</c:v>
                </c:pt>
                <c:pt idx="5042">
                  <c:v>2.2000000000000002</c:v>
                </c:pt>
                <c:pt idx="5043">
                  <c:v>2.2000000000000002</c:v>
                </c:pt>
                <c:pt idx="5044">
                  <c:v>2.1</c:v>
                </c:pt>
                <c:pt idx="5045">
                  <c:v>15</c:v>
                </c:pt>
                <c:pt idx="5046">
                  <c:v>12</c:v>
                </c:pt>
                <c:pt idx="5047">
                  <c:v>4.5</c:v>
                </c:pt>
                <c:pt idx="5048">
                  <c:v>6.5</c:v>
                </c:pt>
                <c:pt idx="5049">
                  <c:v>4.5</c:v>
                </c:pt>
                <c:pt idx="5050">
                  <c:v>7.1</c:v>
                </c:pt>
                <c:pt idx="5051">
                  <c:v>51</c:v>
                </c:pt>
                <c:pt idx="5052">
                  <c:v>42</c:v>
                </c:pt>
                <c:pt idx="5053">
                  <c:v>25</c:v>
                </c:pt>
                <c:pt idx="5054">
                  <c:v>10</c:v>
                </c:pt>
                <c:pt idx="5055">
                  <c:v>7.1</c:v>
                </c:pt>
                <c:pt idx="5056">
                  <c:v>5.7</c:v>
                </c:pt>
                <c:pt idx="5057">
                  <c:v>5</c:v>
                </c:pt>
                <c:pt idx="5058">
                  <c:v>13</c:v>
                </c:pt>
                <c:pt idx="5059">
                  <c:v>16</c:v>
                </c:pt>
                <c:pt idx="5060">
                  <c:v>9.9</c:v>
                </c:pt>
                <c:pt idx="5061">
                  <c:v>7</c:v>
                </c:pt>
                <c:pt idx="5062">
                  <c:v>8.3000000000000007</c:v>
                </c:pt>
                <c:pt idx="5063">
                  <c:v>6.9</c:v>
                </c:pt>
                <c:pt idx="5064">
                  <c:v>7.5</c:v>
                </c:pt>
                <c:pt idx="5065">
                  <c:v>7.6</c:v>
                </c:pt>
                <c:pt idx="5066">
                  <c:v>15</c:v>
                </c:pt>
                <c:pt idx="5067">
                  <c:v>15</c:v>
                </c:pt>
                <c:pt idx="5068">
                  <c:v>56</c:v>
                </c:pt>
                <c:pt idx="5069">
                  <c:v>48</c:v>
                </c:pt>
                <c:pt idx="5070">
                  <c:v>83</c:v>
                </c:pt>
                <c:pt idx="5071">
                  <c:v>39</c:v>
                </c:pt>
                <c:pt idx="5072">
                  <c:v>30</c:v>
                </c:pt>
                <c:pt idx="5073">
                  <c:v>24</c:v>
                </c:pt>
                <c:pt idx="5074">
                  <c:v>20</c:v>
                </c:pt>
                <c:pt idx="5075">
                  <c:v>35</c:v>
                </c:pt>
                <c:pt idx="5076">
                  <c:v>23</c:v>
                </c:pt>
                <c:pt idx="5077">
                  <c:v>19</c:v>
                </c:pt>
                <c:pt idx="5078">
                  <c:v>16</c:v>
                </c:pt>
                <c:pt idx="5079">
                  <c:v>14</c:v>
                </c:pt>
                <c:pt idx="5080">
                  <c:v>12</c:v>
                </c:pt>
                <c:pt idx="5081">
                  <c:v>10</c:v>
                </c:pt>
                <c:pt idx="5082">
                  <c:v>12</c:v>
                </c:pt>
                <c:pt idx="5083">
                  <c:v>33</c:v>
                </c:pt>
                <c:pt idx="5084">
                  <c:v>47</c:v>
                </c:pt>
                <c:pt idx="5085">
                  <c:v>51</c:v>
                </c:pt>
                <c:pt idx="5086">
                  <c:v>46</c:v>
                </c:pt>
                <c:pt idx="5087">
                  <c:v>64</c:v>
                </c:pt>
                <c:pt idx="5088">
                  <c:v>295</c:v>
                </c:pt>
                <c:pt idx="5089">
                  <c:v>298</c:v>
                </c:pt>
                <c:pt idx="5090">
                  <c:v>328</c:v>
                </c:pt>
                <c:pt idx="5091">
                  <c:v>286</c:v>
                </c:pt>
                <c:pt idx="5092">
                  <c:v>242</c:v>
                </c:pt>
                <c:pt idx="5093">
                  <c:v>224</c:v>
                </c:pt>
                <c:pt idx="5094">
                  <c:v>240</c:v>
                </c:pt>
                <c:pt idx="5095">
                  <c:v>164</c:v>
                </c:pt>
                <c:pt idx="5096">
                  <c:v>107</c:v>
                </c:pt>
                <c:pt idx="5097">
                  <c:v>77</c:v>
                </c:pt>
                <c:pt idx="5098">
                  <c:v>231</c:v>
                </c:pt>
                <c:pt idx="5099">
                  <c:v>322</c:v>
                </c:pt>
                <c:pt idx="5100">
                  <c:v>235</c:v>
                </c:pt>
                <c:pt idx="5101">
                  <c:v>170</c:v>
                </c:pt>
                <c:pt idx="5102">
                  <c:v>244</c:v>
                </c:pt>
                <c:pt idx="5103">
                  <c:v>194</c:v>
                </c:pt>
                <c:pt idx="5104">
                  <c:v>205</c:v>
                </c:pt>
                <c:pt idx="5105">
                  <c:v>184</c:v>
                </c:pt>
                <c:pt idx="5106">
                  <c:v>121</c:v>
                </c:pt>
                <c:pt idx="5107">
                  <c:v>80</c:v>
                </c:pt>
                <c:pt idx="5108">
                  <c:v>72</c:v>
                </c:pt>
                <c:pt idx="5109">
                  <c:v>67</c:v>
                </c:pt>
                <c:pt idx="5110">
                  <c:v>54</c:v>
                </c:pt>
                <c:pt idx="5111">
                  <c:v>48</c:v>
                </c:pt>
                <c:pt idx="5112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46-4A52-BA1A-280F94F7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445288"/>
        <c:axId val="521444960"/>
      </c:scatterChart>
      <c:valAx>
        <c:axId val="521445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44960"/>
        <c:crosses val="autoZero"/>
        <c:crossBetween val="midCat"/>
      </c:valAx>
      <c:valAx>
        <c:axId val="52144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45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ChickenCreek_all_years!$J$1</c:f>
              <c:strCache>
                <c:ptCount val="1"/>
                <c:pt idx="0">
                  <c:v>Discharge_number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ChickenCreek_all_years!$I$2:$I$5114</c:f>
              <c:numCache>
                <c:formatCode>m/d/yyyy</c:formatCode>
                <c:ptCount val="5113"/>
                <c:pt idx="0">
                  <c:v>37257</c:v>
                </c:pt>
                <c:pt idx="1">
                  <c:v>37258</c:v>
                </c:pt>
                <c:pt idx="2">
                  <c:v>37259</c:v>
                </c:pt>
                <c:pt idx="3">
                  <c:v>37260</c:v>
                </c:pt>
                <c:pt idx="4">
                  <c:v>37261</c:v>
                </c:pt>
                <c:pt idx="5">
                  <c:v>37262</c:v>
                </c:pt>
                <c:pt idx="6">
                  <c:v>37263</c:v>
                </c:pt>
                <c:pt idx="7">
                  <c:v>37264</c:v>
                </c:pt>
                <c:pt idx="8">
                  <c:v>37265</c:v>
                </c:pt>
                <c:pt idx="9">
                  <c:v>37266</c:v>
                </c:pt>
                <c:pt idx="10">
                  <c:v>37267</c:v>
                </c:pt>
                <c:pt idx="11">
                  <c:v>37268</c:v>
                </c:pt>
                <c:pt idx="12">
                  <c:v>37269</c:v>
                </c:pt>
                <c:pt idx="13">
                  <c:v>37270</c:v>
                </c:pt>
                <c:pt idx="14">
                  <c:v>37271</c:v>
                </c:pt>
                <c:pt idx="15">
                  <c:v>37272</c:v>
                </c:pt>
                <c:pt idx="16">
                  <c:v>37273</c:v>
                </c:pt>
                <c:pt idx="17">
                  <c:v>37274</c:v>
                </c:pt>
                <c:pt idx="18">
                  <c:v>37275</c:v>
                </c:pt>
                <c:pt idx="19">
                  <c:v>37276</c:v>
                </c:pt>
                <c:pt idx="20">
                  <c:v>37277</c:v>
                </c:pt>
                <c:pt idx="21">
                  <c:v>37278</c:v>
                </c:pt>
                <c:pt idx="22">
                  <c:v>37279</c:v>
                </c:pt>
                <c:pt idx="23">
                  <c:v>37280</c:v>
                </c:pt>
                <c:pt idx="24">
                  <c:v>37281</c:v>
                </c:pt>
                <c:pt idx="25">
                  <c:v>37282</c:v>
                </c:pt>
                <c:pt idx="26">
                  <c:v>37283</c:v>
                </c:pt>
                <c:pt idx="27">
                  <c:v>37284</c:v>
                </c:pt>
                <c:pt idx="28">
                  <c:v>37285</c:v>
                </c:pt>
                <c:pt idx="29">
                  <c:v>37286</c:v>
                </c:pt>
                <c:pt idx="30">
                  <c:v>37287</c:v>
                </c:pt>
                <c:pt idx="31">
                  <c:v>37288</c:v>
                </c:pt>
                <c:pt idx="32">
                  <c:v>37289</c:v>
                </c:pt>
                <c:pt idx="33">
                  <c:v>37290</c:v>
                </c:pt>
                <c:pt idx="34">
                  <c:v>37291</c:v>
                </c:pt>
                <c:pt idx="35">
                  <c:v>37292</c:v>
                </c:pt>
                <c:pt idx="36">
                  <c:v>37293</c:v>
                </c:pt>
                <c:pt idx="37">
                  <c:v>37294</c:v>
                </c:pt>
                <c:pt idx="38">
                  <c:v>37295</c:v>
                </c:pt>
                <c:pt idx="39">
                  <c:v>37296</c:v>
                </c:pt>
                <c:pt idx="40">
                  <c:v>37297</c:v>
                </c:pt>
                <c:pt idx="41">
                  <c:v>37298</c:v>
                </c:pt>
                <c:pt idx="42">
                  <c:v>37299</c:v>
                </c:pt>
                <c:pt idx="43">
                  <c:v>37300</c:v>
                </c:pt>
                <c:pt idx="44">
                  <c:v>37301</c:v>
                </c:pt>
                <c:pt idx="45">
                  <c:v>37302</c:v>
                </c:pt>
                <c:pt idx="46">
                  <c:v>37303</c:v>
                </c:pt>
                <c:pt idx="47">
                  <c:v>37304</c:v>
                </c:pt>
                <c:pt idx="48">
                  <c:v>37305</c:v>
                </c:pt>
                <c:pt idx="49">
                  <c:v>37306</c:v>
                </c:pt>
                <c:pt idx="50">
                  <c:v>37307</c:v>
                </c:pt>
                <c:pt idx="51">
                  <c:v>37308</c:v>
                </c:pt>
                <c:pt idx="52">
                  <c:v>37309</c:v>
                </c:pt>
                <c:pt idx="53">
                  <c:v>37310</c:v>
                </c:pt>
                <c:pt idx="54">
                  <c:v>37311</c:v>
                </c:pt>
                <c:pt idx="55">
                  <c:v>37312</c:v>
                </c:pt>
                <c:pt idx="56">
                  <c:v>37313</c:v>
                </c:pt>
                <c:pt idx="57">
                  <c:v>37314</c:v>
                </c:pt>
                <c:pt idx="58">
                  <c:v>37315</c:v>
                </c:pt>
                <c:pt idx="59">
                  <c:v>37316</c:v>
                </c:pt>
                <c:pt idx="60">
                  <c:v>37317</c:v>
                </c:pt>
                <c:pt idx="61">
                  <c:v>37318</c:v>
                </c:pt>
                <c:pt idx="62">
                  <c:v>37319</c:v>
                </c:pt>
                <c:pt idx="63">
                  <c:v>37320</c:v>
                </c:pt>
                <c:pt idx="64">
                  <c:v>37321</c:v>
                </c:pt>
                <c:pt idx="65">
                  <c:v>37322</c:v>
                </c:pt>
                <c:pt idx="66">
                  <c:v>37323</c:v>
                </c:pt>
                <c:pt idx="67">
                  <c:v>37324</c:v>
                </c:pt>
                <c:pt idx="68">
                  <c:v>37325</c:v>
                </c:pt>
                <c:pt idx="69">
                  <c:v>37326</c:v>
                </c:pt>
                <c:pt idx="70">
                  <c:v>37327</c:v>
                </c:pt>
                <c:pt idx="71">
                  <c:v>37328</c:v>
                </c:pt>
                <c:pt idx="72">
                  <c:v>37329</c:v>
                </c:pt>
                <c:pt idx="73">
                  <c:v>37330</c:v>
                </c:pt>
                <c:pt idx="74">
                  <c:v>37331</c:v>
                </c:pt>
                <c:pt idx="75">
                  <c:v>37332</c:v>
                </c:pt>
                <c:pt idx="76">
                  <c:v>37333</c:v>
                </c:pt>
                <c:pt idx="77">
                  <c:v>37334</c:v>
                </c:pt>
                <c:pt idx="78">
                  <c:v>37335</c:v>
                </c:pt>
                <c:pt idx="79">
                  <c:v>37336</c:v>
                </c:pt>
                <c:pt idx="80">
                  <c:v>37337</c:v>
                </c:pt>
                <c:pt idx="81">
                  <c:v>37338</c:v>
                </c:pt>
                <c:pt idx="82">
                  <c:v>37339</c:v>
                </c:pt>
                <c:pt idx="83">
                  <c:v>37340</c:v>
                </c:pt>
                <c:pt idx="84">
                  <c:v>37341</c:v>
                </c:pt>
                <c:pt idx="85">
                  <c:v>37342</c:v>
                </c:pt>
                <c:pt idx="86">
                  <c:v>37343</c:v>
                </c:pt>
                <c:pt idx="87">
                  <c:v>37344</c:v>
                </c:pt>
                <c:pt idx="88">
                  <c:v>37345</c:v>
                </c:pt>
                <c:pt idx="89">
                  <c:v>37346</c:v>
                </c:pt>
                <c:pt idx="90">
                  <c:v>37347</c:v>
                </c:pt>
                <c:pt idx="91">
                  <c:v>37348</c:v>
                </c:pt>
                <c:pt idx="92">
                  <c:v>37349</c:v>
                </c:pt>
                <c:pt idx="93">
                  <c:v>37350</c:v>
                </c:pt>
                <c:pt idx="94">
                  <c:v>37351</c:v>
                </c:pt>
                <c:pt idx="95">
                  <c:v>37352</c:v>
                </c:pt>
                <c:pt idx="96">
                  <c:v>37353</c:v>
                </c:pt>
                <c:pt idx="97">
                  <c:v>37354</c:v>
                </c:pt>
                <c:pt idx="98">
                  <c:v>37355</c:v>
                </c:pt>
                <c:pt idx="99">
                  <c:v>37356</c:v>
                </c:pt>
                <c:pt idx="100">
                  <c:v>37357</c:v>
                </c:pt>
                <c:pt idx="101">
                  <c:v>37358</c:v>
                </c:pt>
                <c:pt idx="102">
                  <c:v>37359</c:v>
                </c:pt>
                <c:pt idx="103">
                  <c:v>37360</c:v>
                </c:pt>
                <c:pt idx="104">
                  <c:v>37361</c:v>
                </c:pt>
                <c:pt idx="105">
                  <c:v>37362</c:v>
                </c:pt>
                <c:pt idx="106">
                  <c:v>37363</c:v>
                </c:pt>
                <c:pt idx="107">
                  <c:v>37364</c:v>
                </c:pt>
                <c:pt idx="108">
                  <c:v>37365</c:v>
                </c:pt>
                <c:pt idx="109">
                  <c:v>37366</c:v>
                </c:pt>
                <c:pt idx="110">
                  <c:v>37367</c:v>
                </c:pt>
                <c:pt idx="111">
                  <c:v>37368</c:v>
                </c:pt>
                <c:pt idx="112">
                  <c:v>37369</c:v>
                </c:pt>
                <c:pt idx="113">
                  <c:v>37370</c:v>
                </c:pt>
                <c:pt idx="114">
                  <c:v>37371</c:v>
                </c:pt>
                <c:pt idx="115">
                  <c:v>37372</c:v>
                </c:pt>
                <c:pt idx="116">
                  <c:v>37373</c:v>
                </c:pt>
                <c:pt idx="117">
                  <c:v>37374</c:v>
                </c:pt>
                <c:pt idx="118">
                  <c:v>37375</c:v>
                </c:pt>
                <c:pt idx="119">
                  <c:v>37376</c:v>
                </c:pt>
                <c:pt idx="120">
                  <c:v>37377</c:v>
                </c:pt>
                <c:pt idx="121">
                  <c:v>37378</c:v>
                </c:pt>
                <c:pt idx="122">
                  <c:v>37379</c:v>
                </c:pt>
                <c:pt idx="123">
                  <c:v>37380</c:v>
                </c:pt>
                <c:pt idx="124">
                  <c:v>37381</c:v>
                </c:pt>
                <c:pt idx="125">
                  <c:v>37382</c:v>
                </c:pt>
                <c:pt idx="126">
                  <c:v>37383</c:v>
                </c:pt>
                <c:pt idx="127">
                  <c:v>37384</c:v>
                </c:pt>
                <c:pt idx="128">
                  <c:v>37385</c:v>
                </c:pt>
                <c:pt idx="129">
                  <c:v>37386</c:v>
                </c:pt>
                <c:pt idx="130">
                  <c:v>37387</c:v>
                </c:pt>
                <c:pt idx="131">
                  <c:v>37388</c:v>
                </c:pt>
                <c:pt idx="132">
                  <c:v>37389</c:v>
                </c:pt>
                <c:pt idx="133">
                  <c:v>37390</c:v>
                </c:pt>
                <c:pt idx="134">
                  <c:v>37391</c:v>
                </c:pt>
                <c:pt idx="135">
                  <c:v>37392</c:v>
                </c:pt>
                <c:pt idx="136">
                  <c:v>37393</c:v>
                </c:pt>
                <c:pt idx="137">
                  <c:v>37394</c:v>
                </c:pt>
                <c:pt idx="138">
                  <c:v>37395</c:v>
                </c:pt>
                <c:pt idx="139">
                  <c:v>37396</c:v>
                </c:pt>
                <c:pt idx="140">
                  <c:v>37397</c:v>
                </c:pt>
                <c:pt idx="141">
                  <c:v>37398</c:v>
                </c:pt>
                <c:pt idx="142">
                  <c:v>37399</c:v>
                </c:pt>
                <c:pt idx="143">
                  <c:v>37400</c:v>
                </c:pt>
                <c:pt idx="144">
                  <c:v>37401</c:v>
                </c:pt>
                <c:pt idx="145">
                  <c:v>37402</c:v>
                </c:pt>
                <c:pt idx="146">
                  <c:v>37403</c:v>
                </c:pt>
                <c:pt idx="147">
                  <c:v>37404</c:v>
                </c:pt>
                <c:pt idx="148">
                  <c:v>37405</c:v>
                </c:pt>
                <c:pt idx="149">
                  <c:v>37406</c:v>
                </c:pt>
                <c:pt idx="150">
                  <c:v>37407</c:v>
                </c:pt>
                <c:pt idx="151">
                  <c:v>37408</c:v>
                </c:pt>
                <c:pt idx="152">
                  <c:v>37409</c:v>
                </c:pt>
                <c:pt idx="153">
                  <c:v>37410</c:v>
                </c:pt>
                <c:pt idx="154">
                  <c:v>37411</c:v>
                </c:pt>
                <c:pt idx="155">
                  <c:v>37412</c:v>
                </c:pt>
                <c:pt idx="156">
                  <c:v>37413</c:v>
                </c:pt>
                <c:pt idx="157">
                  <c:v>37414</c:v>
                </c:pt>
                <c:pt idx="158">
                  <c:v>37415</c:v>
                </c:pt>
                <c:pt idx="159">
                  <c:v>37416</c:v>
                </c:pt>
                <c:pt idx="160">
                  <c:v>37417</c:v>
                </c:pt>
                <c:pt idx="161">
                  <c:v>37418</c:v>
                </c:pt>
                <c:pt idx="162">
                  <c:v>37419</c:v>
                </c:pt>
                <c:pt idx="163">
                  <c:v>37420</c:v>
                </c:pt>
                <c:pt idx="164">
                  <c:v>37421</c:v>
                </c:pt>
                <c:pt idx="165">
                  <c:v>37422</c:v>
                </c:pt>
                <c:pt idx="166">
                  <c:v>37423</c:v>
                </c:pt>
                <c:pt idx="167">
                  <c:v>37424</c:v>
                </c:pt>
                <c:pt idx="168">
                  <c:v>37425</c:v>
                </c:pt>
                <c:pt idx="169">
                  <c:v>37426</c:v>
                </c:pt>
                <c:pt idx="170">
                  <c:v>37427</c:v>
                </c:pt>
                <c:pt idx="171">
                  <c:v>37428</c:v>
                </c:pt>
                <c:pt idx="172">
                  <c:v>37429</c:v>
                </c:pt>
                <c:pt idx="173">
                  <c:v>37430</c:v>
                </c:pt>
                <c:pt idx="174">
                  <c:v>37431</c:v>
                </c:pt>
                <c:pt idx="175">
                  <c:v>37432</c:v>
                </c:pt>
                <c:pt idx="176">
                  <c:v>37433</c:v>
                </c:pt>
                <c:pt idx="177">
                  <c:v>37434</c:v>
                </c:pt>
                <c:pt idx="178">
                  <c:v>37435</c:v>
                </c:pt>
                <c:pt idx="179">
                  <c:v>37436</c:v>
                </c:pt>
                <c:pt idx="180">
                  <c:v>37437</c:v>
                </c:pt>
                <c:pt idx="181">
                  <c:v>37438</c:v>
                </c:pt>
                <c:pt idx="182">
                  <c:v>37439</c:v>
                </c:pt>
                <c:pt idx="183">
                  <c:v>37440</c:v>
                </c:pt>
                <c:pt idx="184">
                  <c:v>37441</c:v>
                </c:pt>
                <c:pt idx="185">
                  <c:v>37442</c:v>
                </c:pt>
                <c:pt idx="186">
                  <c:v>37443</c:v>
                </c:pt>
                <c:pt idx="187">
                  <c:v>37444</c:v>
                </c:pt>
                <c:pt idx="188">
                  <c:v>37445</c:v>
                </c:pt>
                <c:pt idx="189">
                  <c:v>37446</c:v>
                </c:pt>
                <c:pt idx="190">
                  <c:v>37447</c:v>
                </c:pt>
                <c:pt idx="191">
                  <c:v>37448</c:v>
                </c:pt>
                <c:pt idx="192">
                  <c:v>37449</c:v>
                </c:pt>
                <c:pt idx="193">
                  <c:v>37450</c:v>
                </c:pt>
                <c:pt idx="194">
                  <c:v>37451</c:v>
                </c:pt>
                <c:pt idx="195">
                  <c:v>37452</c:v>
                </c:pt>
                <c:pt idx="196">
                  <c:v>37453</c:v>
                </c:pt>
                <c:pt idx="197">
                  <c:v>37454</c:v>
                </c:pt>
                <c:pt idx="198">
                  <c:v>37455</c:v>
                </c:pt>
                <c:pt idx="199">
                  <c:v>37456</c:v>
                </c:pt>
                <c:pt idx="200">
                  <c:v>37457</c:v>
                </c:pt>
                <c:pt idx="201">
                  <c:v>37458</c:v>
                </c:pt>
                <c:pt idx="202">
                  <c:v>37459</c:v>
                </c:pt>
                <c:pt idx="203">
                  <c:v>37460</c:v>
                </c:pt>
                <c:pt idx="204">
                  <c:v>37461</c:v>
                </c:pt>
                <c:pt idx="205">
                  <c:v>37462</c:v>
                </c:pt>
                <c:pt idx="206">
                  <c:v>37463</c:v>
                </c:pt>
                <c:pt idx="207">
                  <c:v>37464</c:v>
                </c:pt>
                <c:pt idx="208">
                  <c:v>37465</c:v>
                </c:pt>
                <c:pt idx="209">
                  <c:v>37466</c:v>
                </c:pt>
                <c:pt idx="210">
                  <c:v>37467</c:v>
                </c:pt>
                <c:pt idx="211">
                  <c:v>37468</c:v>
                </c:pt>
                <c:pt idx="212">
                  <c:v>37469</c:v>
                </c:pt>
                <c:pt idx="213">
                  <c:v>37470</c:v>
                </c:pt>
                <c:pt idx="214">
                  <c:v>37471</c:v>
                </c:pt>
                <c:pt idx="215">
                  <c:v>37472</c:v>
                </c:pt>
                <c:pt idx="216">
                  <c:v>37473</c:v>
                </c:pt>
                <c:pt idx="217">
                  <c:v>37474</c:v>
                </c:pt>
                <c:pt idx="218">
                  <c:v>37475</c:v>
                </c:pt>
                <c:pt idx="219">
                  <c:v>37476</c:v>
                </c:pt>
                <c:pt idx="220">
                  <c:v>37477</c:v>
                </c:pt>
                <c:pt idx="221">
                  <c:v>37478</c:v>
                </c:pt>
                <c:pt idx="222">
                  <c:v>37479</c:v>
                </c:pt>
                <c:pt idx="223">
                  <c:v>37480</c:v>
                </c:pt>
                <c:pt idx="224">
                  <c:v>37481</c:v>
                </c:pt>
                <c:pt idx="225">
                  <c:v>37482</c:v>
                </c:pt>
                <c:pt idx="226">
                  <c:v>37483</c:v>
                </c:pt>
                <c:pt idx="227">
                  <c:v>37484</c:v>
                </c:pt>
                <c:pt idx="228">
                  <c:v>37485</c:v>
                </c:pt>
                <c:pt idx="229">
                  <c:v>37486</c:v>
                </c:pt>
                <c:pt idx="230">
                  <c:v>37487</c:v>
                </c:pt>
                <c:pt idx="231">
                  <c:v>37488</c:v>
                </c:pt>
                <c:pt idx="232">
                  <c:v>37489</c:v>
                </c:pt>
                <c:pt idx="233">
                  <c:v>37490</c:v>
                </c:pt>
                <c:pt idx="234">
                  <c:v>37491</c:v>
                </c:pt>
                <c:pt idx="235">
                  <c:v>37492</c:v>
                </c:pt>
                <c:pt idx="236">
                  <c:v>37493</c:v>
                </c:pt>
                <c:pt idx="237">
                  <c:v>37494</c:v>
                </c:pt>
                <c:pt idx="238">
                  <c:v>37495</c:v>
                </c:pt>
                <c:pt idx="239">
                  <c:v>37496</c:v>
                </c:pt>
                <c:pt idx="240">
                  <c:v>37497</c:v>
                </c:pt>
                <c:pt idx="241">
                  <c:v>37498</c:v>
                </c:pt>
                <c:pt idx="242">
                  <c:v>37499</c:v>
                </c:pt>
                <c:pt idx="243">
                  <c:v>37500</c:v>
                </c:pt>
                <c:pt idx="244">
                  <c:v>37501</c:v>
                </c:pt>
                <c:pt idx="245">
                  <c:v>37502</c:v>
                </c:pt>
                <c:pt idx="246">
                  <c:v>37503</c:v>
                </c:pt>
                <c:pt idx="247">
                  <c:v>37504</c:v>
                </c:pt>
                <c:pt idx="248">
                  <c:v>37505</c:v>
                </c:pt>
                <c:pt idx="249">
                  <c:v>37506</c:v>
                </c:pt>
                <c:pt idx="250">
                  <c:v>37507</c:v>
                </c:pt>
                <c:pt idx="251">
                  <c:v>37508</c:v>
                </c:pt>
                <c:pt idx="252">
                  <c:v>37509</c:v>
                </c:pt>
                <c:pt idx="253">
                  <c:v>37510</c:v>
                </c:pt>
                <c:pt idx="254">
                  <c:v>37511</c:v>
                </c:pt>
                <c:pt idx="255">
                  <c:v>37512</c:v>
                </c:pt>
                <c:pt idx="256">
                  <c:v>37513</c:v>
                </c:pt>
                <c:pt idx="257">
                  <c:v>37514</c:v>
                </c:pt>
                <c:pt idx="258">
                  <c:v>37515</c:v>
                </c:pt>
                <c:pt idx="259">
                  <c:v>37516</c:v>
                </c:pt>
                <c:pt idx="260">
                  <c:v>37517</c:v>
                </c:pt>
                <c:pt idx="261">
                  <c:v>37518</c:v>
                </c:pt>
                <c:pt idx="262">
                  <c:v>37519</c:v>
                </c:pt>
                <c:pt idx="263">
                  <c:v>37520</c:v>
                </c:pt>
                <c:pt idx="264">
                  <c:v>37521</c:v>
                </c:pt>
                <c:pt idx="265">
                  <c:v>37522</c:v>
                </c:pt>
                <c:pt idx="266">
                  <c:v>37523</c:v>
                </c:pt>
                <c:pt idx="267">
                  <c:v>37524</c:v>
                </c:pt>
                <c:pt idx="268">
                  <c:v>37525</c:v>
                </c:pt>
                <c:pt idx="269">
                  <c:v>37526</c:v>
                </c:pt>
                <c:pt idx="270">
                  <c:v>37527</c:v>
                </c:pt>
                <c:pt idx="271">
                  <c:v>37528</c:v>
                </c:pt>
                <c:pt idx="272">
                  <c:v>37529</c:v>
                </c:pt>
                <c:pt idx="273">
                  <c:v>37530</c:v>
                </c:pt>
                <c:pt idx="274">
                  <c:v>37531</c:v>
                </c:pt>
                <c:pt idx="275">
                  <c:v>37532</c:v>
                </c:pt>
                <c:pt idx="276">
                  <c:v>37533</c:v>
                </c:pt>
                <c:pt idx="277">
                  <c:v>37534</c:v>
                </c:pt>
                <c:pt idx="278">
                  <c:v>37535</c:v>
                </c:pt>
                <c:pt idx="279">
                  <c:v>37536</c:v>
                </c:pt>
                <c:pt idx="280">
                  <c:v>37537</c:v>
                </c:pt>
                <c:pt idx="281">
                  <c:v>37538</c:v>
                </c:pt>
                <c:pt idx="282">
                  <c:v>37539</c:v>
                </c:pt>
                <c:pt idx="283">
                  <c:v>37540</c:v>
                </c:pt>
                <c:pt idx="284">
                  <c:v>37541</c:v>
                </c:pt>
                <c:pt idx="285">
                  <c:v>37542</c:v>
                </c:pt>
                <c:pt idx="286">
                  <c:v>37543</c:v>
                </c:pt>
                <c:pt idx="287">
                  <c:v>37544</c:v>
                </c:pt>
                <c:pt idx="288">
                  <c:v>37545</c:v>
                </c:pt>
                <c:pt idx="289">
                  <c:v>37546</c:v>
                </c:pt>
                <c:pt idx="290">
                  <c:v>37547</c:v>
                </c:pt>
                <c:pt idx="291">
                  <c:v>37548</c:v>
                </c:pt>
                <c:pt idx="292">
                  <c:v>37549</c:v>
                </c:pt>
                <c:pt idx="293">
                  <c:v>37550</c:v>
                </c:pt>
                <c:pt idx="294">
                  <c:v>37551</c:v>
                </c:pt>
                <c:pt idx="295">
                  <c:v>37552</c:v>
                </c:pt>
                <c:pt idx="296">
                  <c:v>37553</c:v>
                </c:pt>
                <c:pt idx="297">
                  <c:v>37554</c:v>
                </c:pt>
                <c:pt idx="298">
                  <c:v>37555</c:v>
                </c:pt>
                <c:pt idx="299">
                  <c:v>37556</c:v>
                </c:pt>
                <c:pt idx="300">
                  <c:v>37557</c:v>
                </c:pt>
                <c:pt idx="301">
                  <c:v>37558</c:v>
                </c:pt>
                <c:pt idx="302">
                  <c:v>37559</c:v>
                </c:pt>
                <c:pt idx="303">
                  <c:v>37560</c:v>
                </c:pt>
                <c:pt idx="304">
                  <c:v>37561</c:v>
                </c:pt>
                <c:pt idx="305">
                  <c:v>37562</c:v>
                </c:pt>
                <c:pt idx="306">
                  <c:v>37563</c:v>
                </c:pt>
                <c:pt idx="307">
                  <c:v>37564</c:v>
                </c:pt>
                <c:pt idx="308">
                  <c:v>37565</c:v>
                </c:pt>
                <c:pt idx="309">
                  <c:v>37566</c:v>
                </c:pt>
                <c:pt idx="310">
                  <c:v>37567</c:v>
                </c:pt>
                <c:pt idx="311">
                  <c:v>37568</c:v>
                </c:pt>
                <c:pt idx="312">
                  <c:v>37569</c:v>
                </c:pt>
                <c:pt idx="313">
                  <c:v>37570</c:v>
                </c:pt>
                <c:pt idx="314">
                  <c:v>37571</c:v>
                </c:pt>
                <c:pt idx="315">
                  <c:v>37572</c:v>
                </c:pt>
                <c:pt idx="316">
                  <c:v>37573</c:v>
                </c:pt>
                <c:pt idx="317">
                  <c:v>37574</c:v>
                </c:pt>
                <c:pt idx="318">
                  <c:v>37575</c:v>
                </c:pt>
                <c:pt idx="319">
                  <c:v>37576</c:v>
                </c:pt>
                <c:pt idx="320">
                  <c:v>37577</c:v>
                </c:pt>
                <c:pt idx="321">
                  <c:v>37578</c:v>
                </c:pt>
                <c:pt idx="322">
                  <c:v>37579</c:v>
                </c:pt>
                <c:pt idx="323">
                  <c:v>37580</c:v>
                </c:pt>
                <c:pt idx="324">
                  <c:v>37581</c:v>
                </c:pt>
                <c:pt idx="325">
                  <c:v>37582</c:v>
                </c:pt>
                <c:pt idx="326">
                  <c:v>37583</c:v>
                </c:pt>
                <c:pt idx="327">
                  <c:v>37584</c:v>
                </c:pt>
                <c:pt idx="328">
                  <c:v>37585</c:v>
                </c:pt>
                <c:pt idx="329">
                  <c:v>37586</c:v>
                </c:pt>
                <c:pt idx="330">
                  <c:v>37587</c:v>
                </c:pt>
                <c:pt idx="331">
                  <c:v>37588</c:v>
                </c:pt>
                <c:pt idx="332">
                  <c:v>37589</c:v>
                </c:pt>
                <c:pt idx="333">
                  <c:v>37590</c:v>
                </c:pt>
                <c:pt idx="334">
                  <c:v>37591</c:v>
                </c:pt>
                <c:pt idx="335">
                  <c:v>37592</c:v>
                </c:pt>
                <c:pt idx="336">
                  <c:v>37593</c:v>
                </c:pt>
                <c:pt idx="337">
                  <c:v>37594</c:v>
                </c:pt>
                <c:pt idx="338">
                  <c:v>37595</c:v>
                </c:pt>
                <c:pt idx="339">
                  <c:v>37596</c:v>
                </c:pt>
                <c:pt idx="340">
                  <c:v>37597</c:v>
                </c:pt>
                <c:pt idx="341">
                  <c:v>37598</c:v>
                </c:pt>
                <c:pt idx="342">
                  <c:v>37599</c:v>
                </c:pt>
                <c:pt idx="343">
                  <c:v>37600</c:v>
                </c:pt>
                <c:pt idx="344">
                  <c:v>37601</c:v>
                </c:pt>
                <c:pt idx="345">
                  <c:v>37602</c:v>
                </c:pt>
                <c:pt idx="346">
                  <c:v>37603</c:v>
                </c:pt>
                <c:pt idx="347">
                  <c:v>37604</c:v>
                </c:pt>
                <c:pt idx="348">
                  <c:v>37605</c:v>
                </c:pt>
                <c:pt idx="349">
                  <c:v>37606</c:v>
                </c:pt>
                <c:pt idx="350">
                  <c:v>37607</c:v>
                </c:pt>
                <c:pt idx="351">
                  <c:v>37608</c:v>
                </c:pt>
                <c:pt idx="352">
                  <c:v>37609</c:v>
                </c:pt>
                <c:pt idx="353">
                  <c:v>37610</c:v>
                </c:pt>
                <c:pt idx="354">
                  <c:v>37611</c:v>
                </c:pt>
                <c:pt idx="355">
                  <c:v>37612</c:v>
                </c:pt>
                <c:pt idx="356">
                  <c:v>37613</c:v>
                </c:pt>
                <c:pt idx="357">
                  <c:v>37614</c:v>
                </c:pt>
                <c:pt idx="358">
                  <c:v>37615</c:v>
                </c:pt>
                <c:pt idx="359">
                  <c:v>37616</c:v>
                </c:pt>
                <c:pt idx="360">
                  <c:v>37617</c:v>
                </c:pt>
                <c:pt idx="361">
                  <c:v>37618</c:v>
                </c:pt>
                <c:pt idx="362">
                  <c:v>37619</c:v>
                </c:pt>
                <c:pt idx="363">
                  <c:v>37620</c:v>
                </c:pt>
                <c:pt idx="364">
                  <c:v>37621</c:v>
                </c:pt>
                <c:pt idx="365">
                  <c:v>37622</c:v>
                </c:pt>
                <c:pt idx="366">
                  <c:v>37623</c:v>
                </c:pt>
                <c:pt idx="367">
                  <c:v>37624</c:v>
                </c:pt>
                <c:pt idx="368">
                  <c:v>37625</c:v>
                </c:pt>
                <c:pt idx="369">
                  <c:v>37626</c:v>
                </c:pt>
                <c:pt idx="370">
                  <c:v>37627</c:v>
                </c:pt>
                <c:pt idx="371">
                  <c:v>37628</c:v>
                </c:pt>
                <c:pt idx="372">
                  <c:v>37629</c:v>
                </c:pt>
                <c:pt idx="373">
                  <c:v>37630</c:v>
                </c:pt>
                <c:pt idx="374">
                  <c:v>37631</c:v>
                </c:pt>
                <c:pt idx="375">
                  <c:v>37632</c:v>
                </c:pt>
                <c:pt idx="376">
                  <c:v>37633</c:v>
                </c:pt>
                <c:pt idx="377">
                  <c:v>37634</c:v>
                </c:pt>
                <c:pt idx="378">
                  <c:v>37635</c:v>
                </c:pt>
                <c:pt idx="379">
                  <c:v>37636</c:v>
                </c:pt>
                <c:pt idx="380">
                  <c:v>37637</c:v>
                </c:pt>
                <c:pt idx="381">
                  <c:v>37638</c:v>
                </c:pt>
                <c:pt idx="382">
                  <c:v>37639</c:v>
                </c:pt>
                <c:pt idx="383">
                  <c:v>37640</c:v>
                </c:pt>
                <c:pt idx="384">
                  <c:v>37641</c:v>
                </c:pt>
                <c:pt idx="385">
                  <c:v>37642</c:v>
                </c:pt>
                <c:pt idx="386">
                  <c:v>37643</c:v>
                </c:pt>
                <c:pt idx="387">
                  <c:v>37644</c:v>
                </c:pt>
                <c:pt idx="388">
                  <c:v>37645</c:v>
                </c:pt>
                <c:pt idx="389">
                  <c:v>37646</c:v>
                </c:pt>
                <c:pt idx="390">
                  <c:v>37647</c:v>
                </c:pt>
                <c:pt idx="391">
                  <c:v>37648</c:v>
                </c:pt>
                <c:pt idx="392">
                  <c:v>37649</c:v>
                </c:pt>
                <c:pt idx="393">
                  <c:v>37650</c:v>
                </c:pt>
                <c:pt idx="394">
                  <c:v>37651</c:v>
                </c:pt>
                <c:pt idx="395">
                  <c:v>37652</c:v>
                </c:pt>
                <c:pt idx="396">
                  <c:v>37653</c:v>
                </c:pt>
                <c:pt idx="397">
                  <c:v>37654</c:v>
                </c:pt>
                <c:pt idx="398">
                  <c:v>37655</c:v>
                </c:pt>
                <c:pt idx="399">
                  <c:v>37656</c:v>
                </c:pt>
                <c:pt idx="400">
                  <c:v>37657</c:v>
                </c:pt>
                <c:pt idx="401">
                  <c:v>37658</c:v>
                </c:pt>
                <c:pt idx="402">
                  <c:v>37659</c:v>
                </c:pt>
                <c:pt idx="403">
                  <c:v>37660</c:v>
                </c:pt>
                <c:pt idx="404">
                  <c:v>37661</c:v>
                </c:pt>
                <c:pt idx="405">
                  <c:v>37662</c:v>
                </c:pt>
                <c:pt idx="406">
                  <c:v>37663</c:v>
                </c:pt>
                <c:pt idx="407">
                  <c:v>37664</c:v>
                </c:pt>
                <c:pt idx="408">
                  <c:v>37665</c:v>
                </c:pt>
                <c:pt idx="409">
                  <c:v>37666</c:v>
                </c:pt>
                <c:pt idx="410">
                  <c:v>37667</c:v>
                </c:pt>
                <c:pt idx="411">
                  <c:v>37668</c:v>
                </c:pt>
                <c:pt idx="412">
                  <c:v>37669</c:v>
                </c:pt>
                <c:pt idx="413">
                  <c:v>37670</c:v>
                </c:pt>
                <c:pt idx="414">
                  <c:v>37671</c:v>
                </c:pt>
                <c:pt idx="415">
                  <c:v>37672</c:v>
                </c:pt>
                <c:pt idx="416">
                  <c:v>37673</c:v>
                </c:pt>
                <c:pt idx="417">
                  <c:v>37674</c:v>
                </c:pt>
                <c:pt idx="418">
                  <c:v>37675</c:v>
                </c:pt>
                <c:pt idx="419">
                  <c:v>37676</c:v>
                </c:pt>
                <c:pt idx="420">
                  <c:v>37677</c:v>
                </c:pt>
                <c:pt idx="421">
                  <c:v>37678</c:v>
                </c:pt>
                <c:pt idx="422">
                  <c:v>37679</c:v>
                </c:pt>
                <c:pt idx="423">
                  <c:v>37680</c:v>
                </c:pt>
                <c:pt idx="424">
                  <c:v>37681</c:v>
                </c:pt>
                <c:pt idx="425">
                  <c:v>37682</c:v>
                </c:pt>
                <c:pt idx="426">
                  <c:v>37683</c:v>
                </c:pt>
                <c:pt idx="427">
                  <c:v>37684</c:v>
                </c:pt>
                <c:pt idx="428">
                  <c:v>37685</c:v>
                </c:pt>
                <c:pt idx="429">
                  <c:v>37686</c:v>
                </c:pt>
                <c:pt idx="430">
                  <c:v>37687</c:v>
                </c:pt>
                <c:pt idx="431">
                  <c:v>37688</c:v>
                </c:pt>
                <c:pt idx="432">
                  <c:v>37689</c:v>
                </c:pt>
                <c:pt idx="433">
                  <c:v>37690</c:v>
                </c:pt>
                <c:pt idx="434">
                  <c:v>37691</c:v>
                </c:pt>
                <c:pt idx="435">
                  <c:v>37692</c:v>
                </c:pt>
                <c:pt idx="436">
                  <c:v>37693</c:v>
                </c:pt>
                <c:pt idx="437">
                  <c:v>37694</c:v>
                </c:pt>
                <c:pt idx="438">
                  <c:v>37695</c:v>
                </c:pt>
                <c:pt idx="439">
                  <c:v>37696</c:v>
                </c:pt>
                <c:pt idx="440">
                  <c:v>37697</c:v>
                </c:pt>
                <c:pt idx="441">
                  <c:v>37698</c:v>
                </c:pt>
                <c:pt idx="442">
                  <c:v>37699</c:v>
                </c:pt>
                <c:pt idx="443">
                  <c:v>37700</c:v>
                </c:pt>
                <c:pt idx="444">
                  <c:v>37701</c:v>
                </c:pt>
                <c:pt idx="445">
                  <c:v>37702</c:v>
                </c:pt>
                <c:pt idx="446">
                  <c:v>37703</c:v>
                </c:pt>
                <c:pt idx="447">
                  <c:v>37704</c:v>
                </c:pt>
                <c:pt idx="448">
                  <c:v>37705</c:v>
                </c:pt>
                <c:pt idx="449">
                  <c:v>37706</c:v>
                </c:pt>
                <c:pt idx="450">
                  <c:v>37707</c:v>
                </c:pt>
                <c:pt idx="451">
                  <c:v>37708</c:v>
                </c:pt>
                <c:pt idx="452">
                  <c:v>37709</c:v>
                </c:pt>
                <c:pt idx="453">
                  <c:v>37710</c:v>
                </c:pt>
                <c:pt idx="454">
                  <c:v>37711</c:v>
                </c:pt>
                <c:pt idx="455">
                  <c:v>37712</c:v>
                </c:pt>
                <c:pt idx="456">
                  <c:v>37713</c:v>
                </c:pt>
                <c:pt idx="457">
                  <c:v>37714</c:v>
                </c:pt>
                <c:pt idx="458">
                  <c:v>37715</c:v>
                </c:pt>
                <c:pt idx="459">
                  <c:v>37716</c:v>
                </c:pt>
                <c:pt idx="460">
                  <c:v>37717</c:v>
                </c:pt>
                <c:pt idx="461">
                  <c:v>37718</c:v>
                </c:pt>
                <c:pt idx="462">
                  <c:v>37719</c:v>
                </c:pt>
                <c:pt idx="463">
                  <c:v>37720</c:v>
                </c:pt>
                <c:pt idx="464">
                  <c:v>37721</c:v>
                </c:pt>
                <c:pt idx="465">
                  <c:v>37722</c:v>
                </c:pt>
                <c:pt idx="466">
                  <c:v>37723</c:v>
                </c:pt>
                <c:pt idx="467">
                  <c:v>37724</c:v>
                </c:pt>
                <c:pt idx="468">
                  <c:v>37725</c:v>
                </c:pt>
                <c:pt idx="469">
                  <c:v>37726</c:v>
                </c:pt>
                <c:pt idx="470">
                  <c:v>37727</c:v>
                </c:pt>
                <c:pt idx="471">
                  <c:v>37728</c:v>
                </c:pt>
                <c:pt idx="472">
                  <c:v>37729</c:v>
                </c:pt>
                <c:pt idx="473">
                  <c:v>37730</c:v>
                </c:pt>
                <c:pt idx="474">
                  <c:v>37731</c:v>
                </c:pt>
                <c:pt idx="475">
                  <c:v>37732</c:v>
                </c:pt>
                <c:pt idx="476">
                  <c:v>37733</c:v>
                </c:pt>
                <c:pt idx="477">
                  <c:v>37734</c:v>
                </c:pt>
                <c:pt idx="478">
                  <c:v>37735</c:v>
                </c:pt>
                <c:pt idx="479">
                  <c:v>37736</c:v>
                </c:pt>
                <c:pt idx="480">
                  <c:v>37737</c:v>
                </c:pt>
                <c:pt idx="481">
                  <c:v>37738</c:v>
                </c:pt>
                <c:pt idx="482">
                  <c:v>37739</c:v>
                </c:pt>
                <c:pt idx="483">
                  <c:v>37740</c:v>
                </c:pt>
                <c:pt idx="484">
                  <c:v>37741</c:v>
                </c:pt>
                <c:pt idx="485">
                  <c:v>37742</c:v>
                </c:pt>
                <c:pt idx="486">
                  <c:v>37743</c:v>
                </c:pt>
                <c:pt idx="487">
                  <c:v>37744</c:v>
                </c:pt>
                <c:pt idx="488">
                  <c:v>37745</c:v>
                </c:pt>
                <c:pt idx="489">
                  <c:v>37746</c:v>
                </c:pt>
                <c:pt idx="490">
                  <c:v>37747</c:v>
                </c:pt>
                <c:pt idx="491">
                  <c:v>37748</c:v>
                </c:pt>
                <c:pt idx="492">
                  <c:v>37749</c:v>
                </c:pt>
                <c:pt idx="493">
                  <c:v>37750</c:v>
                </c:pt>
                <c:pt idx="494">
                  <c:v>37751</c:v>
                </c:pt>
                <c:pt idx="495">
                  <c:v>37752</c:v>
                </c:pt>
                <c:pt idx="496">
                  <c:v>37753</c:v>
                </c:pt>
                <c:pt idx="497">
                  <c:v>37754</c:v>
                </c:pt>
                <c:pt idx="498">
                  <c:v>37755</c:v>
                </c:pt>
                <c:pt idx="499">
                  <c:v>37756</c:v>
                </c:pt>
                <c:pt idx="500">
                  <c:v>37757</c:v>
                </c:pt>
                <c:pt idx="501">
                  <c:v>37758</c:v>
                </c:pt>
                <c:pt idx="502">
                  <c:v>37759</c:v>
                </c:pt>
                <c:pt idx="503">
                  <c:v>37760</c:v>
                </c:pt>
                <c:pt idx="504">
                  <c:v>37761</c:v>
                </c:pt>
                <c:pt idx="505">
                  <c:v>37762</c:v>
                </c:pt>
                <c:pt idx="506">
                  <c:v>37763</c:v>
                </c:pt>
                <c:pt idx="507">
                  <c:v>37764</c:v>
                </c:pt>
                <c:pt idx="508">
                  <c:v>37765</c:v>
                </c:pt>
                <c:pt idx="509">
                  <c:v>37766</c:v>
                </c:pt>
                <c:pt idx="510">
                  <c:v>37767</c:v>
                </c:pt>
                <c:pt idx="511">
                  <c:v>37768</c:v>
                </c:pt>
                <c:pt idx="512">
                  <c:v>37769</c:v>
                </c:pt>
                <c:pt idx="513">
                  <c:v>37770</c:v>
                </c:pt>
                <c:pt idx="514">
                  <c:v>37771</c:v>
                </c:pt>
                <c:pt idx="515">
                  <c:v>37772</c:v>
                </c:pt>
                <c:pt idx="516">
                  <c:v>37773</c:v>
                </c:pt>
                <c:pt idx="517">
                  <c:v>37774</c:v>
                </c:pt>
                <c:pt idx="518">
                  <c:v>37775</c:v>
                </c:pt>
                <c:pt idx="519">
                  <c:v>37776</c:v>
                </c:pt>
                <c:pt idx="520">
                  <c:v>37777</c:v>
                </c:pt>
                <c:pt idx="521">
                  <c:v>37778</c:v>
                </c:pt>
                <c:pt idx="522">
                  <c:v>37779</c:v>
                </c:pt>
                <c:pt idx="523">
                  <c:v>37780</c:v>
                </c:pt>
                <c:pt idx="524">
                  <c:v>37781</c:v>
                </c:pt>
                <c:pt idx="525">
                  <c:v>37782</c:v>
                </c:pt>
                <c:pt idx="526">
                  <c:v>37783</c:v>
                </c:pt>
                <c:pt idx="527">
                  <c:v>37784</c:v>
                </c:pt>
                <c:pt idx="528">
                  <c:v>37785</c:v>
                </c:pt>
                <c:pt idx="529">
                  <c:v>37786</c:v>
                </c:pt>
                <c:pt idx="530">
                  <c:v>37787</c:v>
                </c:pt>
                <c:pt idx="531">
                  <c:v>37788</c:v>
                </c:pt>
                <c:pt idx="532">
                  <c:v>37789</c:v>
                </c:pt>
                <c:pt idx="533">
                  <c:v>37790</c:v>
                </c:pt>
                <c:pt idx="534">
                  <c:v>37791</c:v>
                </c:pt>
                <c:pt idx="535">
                  <c:v>37792</c:v>
                </c:pt>
                <c:pt idx="536">
                  <c:v>37793</c:v>
                </c:pt>
                <c:pt idx="537">
                  <c:v>37794</c:v>
                </c:pt>
                <c:pt idx="538">
                  <c:v>37795</c:v>
                </c:pt>
                <c:pt idx="539">
                  <c:v>37796</c:v>
                </c:pt>
                <c:pt idx="540">
                  <c:v>37797</c:v>
                </c:pt>
                <c:pt idx="541">
                  <c:v>37798</c:v>
                </c:pt>
                <c:pt idx="542">
                  <c:v>37799</c:v>
                </c:pt>
                <c:pt idx="543">
                  <c:v>37800</c:v>
                </c:pt>
                <c:pt idx="544">
                  <c:v>37801</c:v>
                </c:pt>
                <c:pt idx="545">
                  <c:v>37802</c:v>
                </c:pt>
                <c:pt idx="546">
                  <c:v>37803</c:v>
                </c:pt>
                <c:pt idx="547">
                  <c:v>37804</c:v>
                </c:pt>
                <c:pt idx="548">
                  <c:v>37805</c:v>
                </c:pt>
                <c:pt idx="549">
                  <c:v>37806</c:v>
                </c:pt>
                <c:pt idx="550">
                  <c:v>37807</c:v>
                </c:pt>
                <c:pt idx="551">
                  <c:v>37808</c:v>
                </c:pt>
                <c:pt idx="552">
                  <c:v>37809</c:v>
                </c:pt>
                <c:pt idx="553">
                  <c:v>37810</c:v>
                </c:pt>
                <c:pt idx="554">
                  <c:v>37811</c:v>
                </c:pt>
                <c:pt idx="555">
                  <c:v>37812</c:v>
                </c:pt>
                <c:pt idx="556">
                  <c:v>37813</c:v>
                </c:pt>
                <c:pt idx="557">
                  <c:v>37814</c:v>
                </c:pt>
                <c:pt idx="558">
                  <c:v>37815</c:v>
                </c:pt>
                <c:pt idx="559">
                  <c:v>37816</c:v>
                </c:pt>
                <c:pt idx="560">
                  <c:v>37817</c:v>
                </c:pt>
                <c:pt idx="561">
                  <c:v>37818</c:v>
                </c:pt>
                <c:pt idx="562">
                  <c:v>37819</c:v>
                </c:pt>
                <c:pt idx="563">
                  <c:v>37820</c:v>
                </c:pt>
                <c:pt idx="564">
                  <c:v>37821</c:v>
                </c:pt>
                <c:pt idx="565">
                  <c:v>37822</c:v>
                </c:pt>
                <c:pt idx="566">
                  <c:v>37823</c:v>
                </c:pt>
                <c:pt idx="567">
                  <c:v>37824</c:v>
                </c:pt>
                <c:pt idx="568">
                  <c:v>37825</c:v>
                </c:pt>
                <c:pt idx="569">
                  <c:v>37826</c:v>
                </c:pt>
                <c:pt idx="570">
                  <c:v>37827</c:v>
                </c:pt>
                <c:pt idx="571">
                  <c:v>37828</c:v>
                </c:pt>
                <c:pt idx="572">
                  <c:v>37829</c:v>
                </c:pt>
                <c:pt idx="573">
                  <c:v>37830</c:v>
                </c:pt>
                <c:pt idx="574">
                  <c:v>37831</c:v>
                </c:pt>
                <c:pt idx="575">
                  <c:v>37832</c:v>
                </c:pt>
                <c:pt idx="576">
                  <c:v>37833</c:v>
                </c:pt>
                <c:pt idx="577">
                  <c:v>37834</c:v>
                </c:pt>
                <c:pt idx="578">
                  <c:v>37835</c:v>
                </c:pt>
                <c:pt idx="579">
                  <c:v>37836</c:v>
                </c:pt>
                <c:pt idx="580">
                  <c:v>37837</c:v>
                </c:pt>
                <c:pt idx="581">
                  <c:v>37838</c:v>
                </c:pt>
                <c:pt idx="582">
                  <c:v>37839</c:v>
                </c:pt>
                <c:pt idx="583">
                  <c:v>37840</c:v>
                </c:pt>
                <c:pt idx="584">
                  <c:v>37841</c:v>
                </c:pt>
                <c:pt idx="585">
                  <c:v>37842</c:v>
                </c:pt>
                <c:pt idx="586">
                  <c:v>37843</c:v>
                </c:pt>
                <c:pt idx="587">
                  <c:v>37844</c:v>
                </c:pt>
                <c:pt idx="588">
                  <c:v>37845</c:v>
                </c:pt>
                <c:pt idx="589">
                  <c:v>37846</c:v>
                </c:pt>
                <c:pt idx="590">
                  <c:v>37847</c:v>
                </c:pt>
                <c:pt idx="591">
                  <c:v>37848</c:v>
                </c:pt>
                <c:pt idx="592">
                  <c:v>37849</c:v>
                </c:pt>
                <c:pt idx="593">
                  <c:v>37850</c:v>
                </c:pt>
                <c:pt idx="594">
                  <c:v>37851</c:v>
                </c:pt>
                <c:pt idx="595">
                  <c:v>37852</c:v>
                </c:pt>
                <c:pt idx="596">
                  <c:v>37853</c:v>
                </c:pt>
                <c:pt idx="597">
                  <c:v>37854</c:v>
                </c:pt>
                <c:pt idx="598">
                  <c:v>37855</c:v>
                </c:pt>
                <c:pt idx="599">
                  <c:v>37856</c:v>
                </c:pt>
                <c:pt idx="600">
                  <c:v>37857</c:v>
                </c:pt>
                <c:pt idx="601">
                  <c:v>37858</c:v>
                </c:pt>
                <c:pt idx="602">
                  <c:v>37859</c:v>
                </c:pt>
                <c:pt idx="603">
                  <c:v>37860</c:v>
                </c:pt>
                <c:pt idx="604">
                  <c:v>37861</c:v>
                </c:pt>
                <c:pt idx="605">
                  <c:v>37862</c:v>
                </c:pt>
                <c:pt idx="606">
                  <c:v>37863</c:v>
                </c:pt>
                <c:pt idx="607">
                  <c:v>37864</c:v>
                </c:pt>
                <c:pt idx="608">
                  <c:v>37865</c:v>
                </c:pt>
                <c:pt idx="609">
                  <c:v>37866</c:v>
                </c:pt>
                <c:pt idx="610">
                  <c:v>37867</c:v>
                </c:pt>
                <c:pt idx="611">
                  <c:v>37868</c:v>
                </c:pt>
                <c:pt idx="612">
                  <c:v>37869</c:v>
                </c:pt>
                <c:pt idx="613">
                  <c:v>37870</c:v>
                </c:pt>
                <c:pt idx="614">
                  <c:v>37871</c:v>
                </c:pt>
                <c:pt idx="615">
                  <c:v>37872</c:v>
                </c:pt>
                <c:pt idx="616">
                  <c:v>37873</c:v>
                </c:pt>
                <c:pt idx="617">
                  <c:v>37874</c:v>
                </c:pt>
                <c:pt idx="618">
                  <c:v>37875</c:v>
                </c:pt>
                <c:pt idx="619">
                  <c:v>37876</c:v>
                </c:pt>
                <c:pt idx="620">
                  <c:v>37877</c:v>
                </c:pt>
                <c:pt idx="621">
                  <c:v>37878</c:v>
                </c:pt>
                <c:pt idx="622">
                  <c:v>37879</c:v>
                </c:pt>
                <c:pt idx="623">
                  <c:v>37880</c:v>
                </c:pt>
                <c:pt idx="624">
                  <c:v>37881</c:v>
                </c:pt>
                <c:pt idx="625">
                  <c:v>37882</c:v>
                </c:pt>
                <c:pt idx="626">
                  <c:v>37883</c:v>
                </c:pt>
                <c:pt idx="627">
                  <c:v>37884</c:v>
                </c:pt>
                <c:pt idx="628">
                  <c:v>37885</c:v>
                </c:pt>
                <c:pt idx="629">
                  <c:v>37886</c:v>
                </c:pt>
                <c:pt idx="630">
                  <c:v>37887</c:v>
                </c:pt>
                <c:pt idx="631">
                  <c:v>37888</c:v>
                </c:pt>
                <c:pt idx="632">
                  <c:v>37889</c:v>
                </c:pt>
                <c:pt idx="633">
                  <c:v>37890</c:v>
                </c:pt>
                <c:pt idx="634">
                  <c:v>37891</c:v>
                </c:pt>
                <c:pt idx="635">
                  <c:v>37892</c:v>
                </c:pt>
                <c:pt idx="636">
                  <c:v>37893</c:v>
                </c:pt>
                <c:pt idx="637">
                  <c:v>37894</c:v>
                </c:pt>
                <c:pt idx="638">
                  <c:v>37895</c:v>
                </c:pt>
                <c:pt idx="639">
                  <c:v>37896</c:v>
                </c:pt>
                <c:pt idx="640">
                  <c:v>37897</c:v>
                </c:pt>
                <c:pt idx="641">
                  <c:v>37898</c:v>
                </c:pt>
                <c:pt idx="642">
                  <c:v>37899</c:v>
                </c:pt>
                <c:pt idx="643">
                  <c:v>37900</c:v>
                </c:pt>
                <c:pt idx="644">
                  <c:v>37901</c:v>
                </c:pt>
                <c:pt idx="645">
                  <c:v>37902</c:v>
                </c:pt>
                <c:pt idx="646">
                  <c:v>37903</c:v>
                </c:pt>
                <c:pt idx="647">
                  <c:v>37904</c:v>
                </c:pt>
                <c:pt idx="648">
                  <c:v>37905</c:v>
                </c:pt>
                <c:pt idx="649">
                  <c:v>37906</c:v>
                </c:pt>
                <c:pt idx="650">
                  <c:v>37907</c:v>
                </c:pt>
                <c:pt idx="651">
                  <c:v>37908</c:v>
                </c:pt>
                <c:pt idx="652">
                  <c:v>37909</c:v>
                </c:pt>
                <c:pt idx="653">
                  <c:v>37910</c:v>
                </c:pt>
                <c:pt idx="654">
                  <c:v>37911</c:v>
                </c:pt>
                <c:pt idx="655">
                  <c:v>37912</c:v>
                </c:pt>
                <c:pt idx="656">
                  <c:v>37913</c:v>
                </c:pt>
                <c:pt idx="657">
                  <c:v>37914</c:v>
                </c:pt>
                <c:pt idx="658">
                  <c:v>37915</c:v>
                </c:pt>
                <c:pt idx="659">
                  <c:v>37916</c:v>
                </c:pt>
                <c:pt idx="660">
                  <c:v>37917</c:v>
                </c:pt>
                <c:pt idx="661">
                  <c:v>37918</c:v>
                </c:pt>
                <c:pt idx="662">
                  <c:v>37919</c:v>
                </c:pt>
                <c:pt idx="663">
                  <c:v>37920</c:v>
                </c:pt>
                <c:pt idx="664">
                  <c:v>37921</c:v>
                </c:pt>
                <c:pt idx="665">
                  <c:v>37922</c:v>
                </c:pt>
                <c:pt idx="666">
                  <c:v>37923</c:v>
                </c:pt>
                <c:pt idx="667">
                  <c:v>37924</c:v>
                </c:pt>
                <c:pt idx="668">
                  <c:v>37925</c:v>
                </c:pt>
                <c:pt idx="669">
                  <c:v>37926</c:v>
                </c:pt>
                <c:pt idx="670">
                  <c:v>37927</c:v>
                </c:pt>
                <c:pt idx="671">
                  <c:v>37928</c:v>
                </c:pt>
                <c:pt idx="672">
                  <c:v>37929</c:v>
                </c:pt>
                <c:pt idx="673">
                  <c:v>37930</c:v>
                </c:pt>
                <c:pt idx="674">
                  <c:v>37931</c:v>
                </c:pt>
                <c:pt idx="675">
                  <c:v>37932</c:v>
                </c:pt>
                <c:pt idx="676">
                  <c:v>37933</c:v>
                </c:pt>
                <c:pt idx="677">
                  <c:v>37934</c:v>
                </c:pt>
                <c:pt idx="678">
                  <c:v>37935</c:v>
                </c:pt>
                <c:pt idx="679">
                  <c:v>37936</c:v>
                </c:pt>
                <c:pt idx="680">
                  <c:v>37937</c:v>
                </c:pt>
                <c:pt idx="681">
                  <c:v>37938</c:v>
                </c:pt>
                <c:pt idx="682">
                  <c:v>37939</c:v>
                </c:pt>
                <c:pt idx="683">
                  <c:v>37940</c:v>
                </c:pt>
                <c:pt idx="684">
                  <c:v>37941</c:v>
                </c:pt>
                <c:pt idx="685">
                  <c:v>37942</c:v>
                </c:pt>
                <c:pt idx="686">
                  <c:v>37943</c:v>
                </c:pt>
                <c:pt idx="687">
                  <c:v>37944</c:v>
                </c:pt>
                <c:pt idx="688">
                  <c:v>37945</c:v>
                </c:pt>
                <c:pt idx="689">
                  <c:v>37946</c:v>
                </c:pt>
                <c:pt idx="690">
                  <c:v>37947</c:v>
                </c:pt>
                <c:pt idx="691">
                  <c:v>37948</c:v>
                </c:pt>
                <c:pt idx="692">
                  <c:v>37949</c:v>
                </c:pt>
                <c:pt idx="693">
                  <c:v>37950</c:v>
                </c:pt>
                <c:pt idx="694">
                  <c:v>37951</c:v>
                </c:pt>
                <c:pt idx="695">
                  <c:v>37952</c:v>
                </c:pt>
                <c:pt idx="696">
                  <c:v>37953</c:v>
                </c:pt>
                <c:pt idx="697">
                  <c:v>37954</c:v>
                </c:pt>
                <c:pt idx="698">
                  <c:v>37955</c:v>
                </c:pt>
                <c:pt idx="699">
                  <c:v>37956</c:v>
                </c:pt>
                <c:pt idx="700">
                  <c:v>37957</c:v>
                </c:pt>
                <c:pt idx="701">
                  <c:v>37958</c:v>
                </c:pt>
                <c:pt idx="702">
                  <c:v>37959</c:v>
                </c:pt>
                <c:pt idx="703">
                  <c:v>37960</c:v>
                </c:pt>
                <c:pt idx="704">
                  <c:v>37961</c:v>
                </c:pt>
                <c:pt idx="705">
                  <c:v>37962</c:v>
                </c:pt>
                <c:pt idx="706">
                  <c:v>37963</c:v>
                </c:pt>
                <c:pt idx="707">
                  <c:v>37964</c:v>
                </c:pt>
                <c:pt idx="708">
                  <c:v>37965</c:v>
                </c:pt>
                <c:pt idx="709">
                  <c:v>37966</c:v>
                </c:pt>
                <c:pt idx="710">
                  <c:v>37967</c:v>
                </c:pt>
                <c:pt idx="711">
                  <c:v>37968</c:v>
                </c:pt>
                <c:pt idx="712">
                  <c:v>37969</c:v>
                </c:pt>
                <c:pt idx="713">
                  <c:v>37970</c:v>
                </c:pt>
                <c:pt idx="714">
                  <c:v>37971</c:v>
                </c:pt>
                <c:pt idx="715">
                  <c:v>37972</c:v>
                </c:pt>
                <c:pt idx="716">
                  <c:v>37973</c:v>
                </c:pt>
                <c:pt idx="717">
                  <c:v>37974</c:v>
                </c:pt>
                <c:pt idx="718">
                  <c:v>37975</c:v>
                </c:pt>
                <c:pt idx="719">
                  <c:v>37976</c:v>
                </c:pt>
                <c:pt idx="720">
                  <c:v>37977</c:v>
                </c:pt>
                <c:pt idx="721">
                  <c:v>37978</c:v>
                </c:pt>
                <c:pt idx="722">
                  <c:v>37979</c:v>
                </c:pt>
                <c:pt idx="723">
                  <c:v>37980</c:v>
                </c:pt>
                <c:pt idx="724">
                  <c:v>37981</c:v>
                </c:pt>
                <c:pt idx="725">
                  <c:v>37982</c:v>
                </c:pt>
                <c:pt idx="726">
                  <c:v>37983</c:v>
                </c:pt>
                <c:pt idx="727">
                  <c:v>37984</c:v>
                </c:pt>
                <c:pt idx="728">
                  <c:v>37985</c:v>
                </c:pt>
                <c:pt idx="729">
                  <c:v>37986</c:v>
                </c:pt>
                <c:pt idx="730">
                  <c:v>37987</c:v>
                </c:pt>
                <c:pt idx="731">
                  <c:v>37988</c:v>
                </c:pt>
                <c:pt idx="732">
                  <c:v>37989</c:v>
                </c:pt>
                <c:pt idx="733">
                  <c:v>37990</c:v>
                </c:pt>
                <c:pt idx="734">
                  <c:v>37991</c:v>
                </c:pt>
                <c:pt idx="735">
                  <c:v>37992</c:v>
                </c:pt>
                <c:pt idx="736">
                  <c:v>37993</c:v>
                </c:pt>
                <c:pt idx="737">
                  <c:v>37994</c:v>
                </c:pt>
                <c:pt idx="738">
                  <c:v>37995</c:v>
                </c:pt>
                <c:pt idx="739">
                  <c:v>37996</c:v>
                </c:pt>
                <c:pt idx="740">
                  <c:v>37997</c:v>
                </c:pt>
                <c:pt idx="741">
                  <c:v>37998</c:v>
                </c:pt>
                <c:pt idx="742">
                  <c:v>37999</c:v>
                </c:pt>
                <c:pt idx="743">
                  <c:v>38000</c:v>
                </c:pt>
                <c:pt idx="744">
                  <c:v>38001</c:v>
                </c:pt>
                <c:pt idx="745">
                  <c:v>38002</c:v>
                </c:pt>
                <c:pt idx="746">
                  <c:v>38003</c:v>
                </c:pt>
                <c:pt idx="747">
                  <c:v>38004</c:v>
                </c:pt>
                <c:pt idx="748">
                  <c:v>38005</c:v>
                </c:pt>
                <c:pt idx="749">
                  <c:v>38006</c:v>
                </c:pt>
                <c:pt idx="750">
                  <c:v>38007</c:v>
                </c:pt>
                <c:pt idx="751">
                  <c:v>38008</c:v>
                </c:pt>
                <c:pt idx="752">
                  <c:v>38009</c:v>
                </c:pt>
                <c:pt idx="753">
                  <c:v>38010</c:v>
                </c:pt>
                <c:pt idx="754">
                  <c:v>38011</c:v>
                </c:pt>
                <c:pt idx="755">
                  <c:v>38012</c:v>
                </c:pt>
                <c:pt idx="756">
                  <c:v>38013</c:v>
                </c:pt>
                <c:pt idx="757">
                  <c:v>38014</c:v>
                </c:pt>
                <c:pt idx="758">
                  <c:v>38015</c:v>
                </c:pt>
                <c:pt idx="759">
                  <c:v>38016</c:v>
                </c:pt>
                <c:pt idx="760">
                  <c:v>38017</c:v>
                </c:pt>
                <c:pt idx="761">
                  <c:v>38018</c:v>
                </c:pt>
                <c:pt idx="762">
                  <c:v>38019</c:v>
                </c:pt>
                <c:pt idx="763">
                  <c:v>38020</c:v>
                </c:pt>
                <c:pt idx="764">
                  <c:v>38021</c:v>
                </c:pt>
                <c:pt idx="765">
                  <c:v>38022</c:v>
                </c:pt>
                <c:pt idx="766">
                  <c:v>38023</c:v>
                </c:pt>
                <c:pt idx="767">
                  <c:v>38024</c:v>
                </c:pt>
                <c:pt idx="768">
                  <c:v>38025</c:v>
                </c:pt>
                <c:pt idx="769">
                  <c:v>38026</c:v>
                </c:pt>
                <c:pt idx="770">
                  <c:v>38027</c:v>
                </c:pt>
                <c:pt idx="771">
                  <c:v>38028</c:v>
                </c:pt>
                <c:pt idx="772">
                  <c:v>38029</c:v>
                </c:pt>
                <c:pt idx="773">
                  <c:v>38030</c:v>
                </c:pt>
                <c:pt idx="774">
                  <c:v>38031</c:v>
                </c:pt>
                <c:pt idx="775">
                  <c:v>38032</c:v>
                </c:pt>
                <c:pt idx="776">
                  <c:v>38033</c:v>
                </c:pt>
                <c:pt idx="777">
                  <c:v>38034</c:v>
                </c:pt>
                <c:pt idx="778">
                  <c:v>38035</c:v>
                </c:pt>
                <c:pt idx="779">
                  <c:v>38036</c:v>
                </c:pt>
                <c:pt idx="780">
                  <c:v>38037</c:v>
                </c:pt>
                <c:pt idx="781">
                  <c:v>38038</c:v>
                </c:pt>
                <c:pt idx="782">
                  <c:v>38039</c:v>
                </c:pt>
                <c:pt idx="783">
                  <c:v>38040</c:v>
                </c:pt>
                <c:pt idx="784">
                  <c:v>38041</c:v>
                </c:pt>
                <c:pt idx="785">
                  <c:v>38042</c:v>
                </c:pt>
                <c:pt idx="786">
                  <c:v>38043</c:v>
                </c:pt>
                <c:pt idx="787">
                  <c:v>38044</c:v>
                </c:pt>
                <c:pt idx="788">
                  <c:v>38045</c:v>
                </c:pt>
                <c:pt idx="789">
                  <c:v>38046</c:v>
                </c:pt>
                <c:pt idx="790">
                  <c:v>38047</c:v>
                </c:pt>
                <c:pt idx="791">
                  <c:v>38048</c:v>
                </c:pt>
                <c:pt idx="792">
                  <c:v>38049</c:v>
                </c:pt>
                <c:pt idx="793">
                  <c:v>38050</c:v>
                </c:pt>
                <c:pt idx="794">
                  <c:v>38051</c:v>
                </c:pt>
                <c:pt idx="795">
                  <c:v>38052</c:v>
                </c:pt>
                <c:pt idx="796">
                  <c:v>38053</c:v>
                </c:pt>
                <c:pt idx="797">
                  <c:v>38054</c:v>
                </c:pt>
                <c:pt idx="798">
                  <c:v>38055</c:v>
                </c:pt>
                <c:pt idx="799">
                  <c:v>38056</c:v>
                </c:pt>
                <c:pt idx="800">
                  <c:v>38057</c:v>
                </c:pt>
                <c:pt idx="801">
                  <c:v>38058</c:v>
                </c:pt>
                <c:pt idx="802">
                  <c:v>38059</c:v>
                </c:pt>
                <c:pt idx="803">
                  <c:v>38060</c:v>
                </c:pt>
                <c:pt idx="804">
                  <c:v>38061</c:v>
                </c:pt>
                <c:pt idx="805">
                  <c:v>38062</c:v>
                </c:pt>
                <c:pt idx="806">
                  <c:v>38063</c:v>
                </c:pt>
                <c:pt idx="807">
                  <c:v>38064</c:v>
                </c:pt>
                <c:pt idx="808">
                  <c:v>38065</c:v>
                </c:pt>
                <c:pt idx="809">
                  <c:v>38066</c:v>
                </c:pt>
                <c:pt idx="810">
                  <c:v>38067</c:v>
                </c:pt>
                <c:pt idx="811">
                  <c:v>38068</c:v>
                </c:pt>
                <c:pt idx="812">
                  <c:v>38069</c:v>
                </c:pt>
                <c:pt idx="813">
                  <c:v>38070</c:v>
                </c:pt>
                <c:pt idx="814">
                  <c:v>38071</c:v>
                </c:pt>
                <c:pt idx="815">
                  <c:v>38072</c:v>
                </c:pt>
                <c:pt idx="816">
                  <c:v>38073</c:v>
                </c:pt>
                <c:pt idx="817">
                  <c:v>38074</c:v>
                </c:pt>
                <c:pt idx="818">
                  <c:v>38075</c:v>
                </c:pt>
                <c:pt idx="819">
                  <c:v>38076</c:v>
                </c:pt>
                <c:pt idx="820">
                  <c:v>38077</c:v>
                </c:pt>
                <c:pt idx="821">
                  <c:v>38078</c:v>
                </c:pt>
                <c:pt idx="822">
                  <c:v>38079</c:v>
                </c:pt>
                <c:pt idx="823">
                  <c:v>38080</c:v>
                </c:pt>
                <c:pt idx="824">
                  <c:v>38081</c:v>
                </c:pt>
                <c:pt idx="825">
                  <c:v>38082</c:v>
                </c:pt>
                <c:pt idx="826">
                  <c:v>38083</c:v>
                </c:pt>
                <c:pt idx="827">
                  <c:v>38084</c:v>
                </c:pt>
                <c:pt idx="828">
                  <c:v>38085</c:v>
                </c:pt>
                <c:pt idx="829">
                  <c:v>38086</c:v>
                </c:pt>
                <c:pt idx="830">
                  <c:v>38087</c:v>
                </c:pt>
                <c:pt idx="831">
                  <c:v>38088</c:v>
                </c:pt>
                <c:pt idx="832">
                  <c:v>38089</c:v>
                </c:pt>
                <c:pt idx="833">
                  <c:v>38090</c:v>
                </c:pt>
                <c:pt idx="834">
                  <c:v>38091</c:v>
                </c:pt>
                <c:pt idx="835">
                  <c:v>38092</c:v>
                </c:pt>
                <c:pt idx="836">
                  <c:v>38093</c:v>
                </c:pt>
                <c:pt idx="837">
                  <c:v>38094</c:v>
                </c:pt>
                <c:pt idx="838">
                  <c:v>38095</c:v>
                </c:pt>
                <c:pt idx="839">
                  <c:v>38096</c:v>
                </c:pt>
                <c:pt idx="840">
                  <c:v>38097</c:v>
                </c:pt>
                <c:pt idx="841">
                  <c:v>38098</c:v>
                </c:pt>
                <c:pt idx="842">
                  <c:v>38099</c:v>
                </c:pt>
                <c:pt idx="843">
                  <c:v>38100</c:v>
                </c:pt>
                <c:pt idx="844">
                  <c:v>38101</c:v>
                </c:pt>
                <c:pt idx="845">
                  <c:v>38102</c:v>
                </c:pt>
                <c:pt idx="846">
                  <c:v>38103</c:v>
                </c:pt>
                <c:pt idx="847">
                  <c:v>38104</c:v>
                </c:pt>
                <c:pt idx="848">
                  <c:v>38105</c:v>
                </c:pt>
                <c:pt idx="849">
                  <c:v>38106</c:v>
                </c:pt>
                <c:pt idx="850">
                  <c:v>38107</c:v>
                </c:pt>
                <c:pt idx="851">
                  <c:v>38108</c:v>
                </c:pt>
                <c:pt idx="852">
                  <c:v>38109</c:v>
                </c:pt>
                <c:pt idx="853">
                  <c:v>38110</c:v>
                </c:pt>
                <c:pt idx="854">
                  <c:v>38111</c:v>
                </c:pt>
                <c:pt idx="855">
                  <c:v>38112</c:v>
                </c:pt>
                <c:pt idx="856">
                  <c:v>38113</c:v>
                </c:pt>
                <c:pt idx="857">
                  <c:v>38114</c:v>
                </c:pt>
                <c:pt idx="858">
                  <c:v>38115</c:v>
                </c:pt>
                <c:pt idx="859">
                  <c:v>38116</c:v>
                </c:pt>
                <c:pt idx="860">
                  <c:v>38117</c:v>
                </c:pt>
                <c:pt idx="861">
                  <c:v>38118</c:v>
                </c:pt>
                <c:pt idx="862">
                  <c:v>38119</c:v>
                </c:pt>
                <c:pt idx="863">
                  <c:v>38120</c:v>
                </c:pt>
                <c:pt idx="864">
                  <c:v>38121</c:v>
                </c:pt>
                <c:pt idx="865">
                  <c:v>38122</c:v>
                </c:pt>
                <c:pt idx="866">
                  <c:v>38123</c:v>
                </c:pt>
                <c:pt idx="867">
                  <c:v>38124</c:v>
                </c:pt>
                <c:pt idx="868">
                  <c:v>38125</c:v>
                </c:pt>
                <c:pt idx="869">
                  <c:v>38126</c:v>
                </c:pt>
                <c:pt idx="870">
                  <c:v>38127</c:v>
                </c:pt>
                <c:pt idx="871">
                  <c:v>38128</c:v>
                </c:pt>
                <c:pt idx="872">
                  <c:v>38129</c:v>
                </c:pt>
                <c:pt idx="873">
                  <c:v>38130</c:v>
                </c:pt>
                <c:pt idx="874">
                  <c:v>38131</c:v>
                </c:pt>
                <c:pt idx="875">
                  <c:v>38132</c:v>
                </c:pt>
                <c:pt idx="876">
                  <c:v>38133</c:v>
                </c:pt>
                <c:pt idx="877">
                  <c:v>38134</c:v>
                </c:pt>
                <c:pt idx="878">
                  <c:v>38135</c:v>
                </c:pt>
                <c:pt idx="879">
                  <c:v>38136</c:v>
                </c:pt>
                <c:pt idx="880">
                  <c:v>38137</c:v>
                </c:pt>
                <c:pt idx="881">
                  <c:v>38138</c:v>
                </c:pt>
                <c:pt idx="882">
                  <c:v>38139</c:v>
                </c:pt>
                <c:pt idx="883">
                  <c:v>38140</c:v>
                </c:pt>
                <c:pt idx="884">
                  <c:v>38141</c:v>
                </c:pt>
                <c:pt idx="885">
                  <c:v>38142</c:v>
                </c:pt>
                <c:pt idx="886">
                  <c:v>38143</c:v>
                </c:pt>
                <c:pt idx="887">
                  <c:v>38144</c:v>
                </c:pt>
                <c:pt idx="888">
                  <c:v>38145</c:v>
                </c:pt>
                <c:pt idx="889">
                  <c:v>38146</c:v>
                </c:pt>
                <c:pt idx="890">
                  <c:v>38147</c:v>
                </c:pt>
                <c:pt idx="891">
                  <c:v>38148</c:v>
                </c:pt>
                <c:pt idx="892">
                  <c:v>38149</c:v>
                </c:pt>
                <c:pt idx="893">
                  <c:v>38150</c:v>
                </c:pt>
                <c:pt idx="894">
                  <c:v>38151</c:v>
                </c:pt>
                <c:pt idx="895">
                  <c:v>38152</c:v>
                </c:pt>
                <c:pt idx="896">
                  <c:v>38153</c:v>
                </c:pt>
                <c:pt idx="897">
                  <c:v>38154</c:v>
                </c:pt>
                <c:pt idx="898">
                  <c:v>38155</c:v>
                </c:pt>
                <c:pt idx="899">
                  <c:v>38156</c:v>
                </c:pt>
                <c:pt idx="900">
                  <c:v>38157</c:v>
                </c:pt>
                <c:pt idx="901">
                  <c:v>38158</c:v>
                </c:pt>
                <c:pt idx="902">
                  <c:v>38159</c:v>
                </c:pt>
                <c:pt idx="903">
                  <c:v>38160</c:v>
                </c:pt>
                <c:pt idx="904">
                  <c:v>38161</c:v>
                </c:pt>
                <c:pt idx="905">
                  <c:v>38162</c:v>
                </c:pt>
                <c:pt idx="906">
                  <c:v>38163</c:v>
                </c:pt>
                <c:pt idx="907">
                  <c:v>38164</c:v>
                </c:pt>
                <c:pt idx="908">
                  <c:v>38165</c:v>
                </c:pt>
                <c:pt idx="909">
                  <c:v>38166</c:v>
                </c:pt>
                <c:pt idx="910">
                  <c:v>38167</c:v>
                </c:pt>
                <c:pt idx="911">
                  <c:v>38168</c:v>
                </c:pt>
                <c:pt idx="912">
                  <c:v>38169</c:v>
                </c:pt>
                <c:pt idx="913">
                  <c:v>38170</c:v>
                </c:pt>
                <c:pt idx="914">
                  <c:v>38171</c:v>
                </c:pt>
                <c:pt idx="915">
                  <c:v>38172</c:v>
                </c:pt>
                <c:pt idx="916">
                  <c:v>38173</c:v>
                </c:pt>
                <c:pt idx="917">
                  <c:v>38174</c:v>
                </c:pt>
                <c:pt idx="918">
                  <c:v>38175</c:v>
                </c:pt>
                <c:pt idx="919">
                  <c:v>38176</c:v>
                </c:pt>
                <c:pt idx="920">
                  <c:v>38177</c:v>
                </c:pt>
                <c:pt idx="921">
                  <c:v>38178</c:v>
                </c:pt>
                <c:pt idx="922">
                  <c:v>38179</c:v>
                </c:pt>
                <c:pt idx="923">
                  <c:v>38180</c:v>
                </c:pt>
                <c:pt idx="924">
                  <c:v>38181</c:v>
                </c:pt>
                <c:pt idx="925">
                  <c:v>38182</c:v>
                </c:pt>
                <c:pt idx="926">
                  <c:v>38183</c:v>
                </c:pt>
                <c:pt idx="927">
                  <c:v>38184</c:v>
                </c:pt>
                <c:pt idx="928">
                  <c:v>38185</c:v>
                </c:pt>
                <c:pt idx="929">
                  <c:v>38186</c:v>
                </c:pt>
                <c:pt idx="930">
                  <c:v>38187</c:v>
                </c:pt>
                <c:pt idx="931">
                  <c:v>38188</c:v>
                </c:pt>
                <c:pt idx="932">
                  <c:v>38189</c:v>
                </c:pt>
                <c:pt idx="933">
                  <c:v>38190</c:v>
                </c:pt>
                <c:pt idx="934">
                  <c:v>38191</c:v>
                </c:pt>
                <c:pt idx="935">
                  <c:v>38192</c:v>
                </c:pt>
                <c:pt idx="936">
                  <c:v>38193</c:v>
                </c:pt>
                <c:pt idx="937">
                  <c:v>38194</c:v>
                </c:pt>
                <c:pt idx="938">
                  <c:v>38195</c:v>
                </c:pt>
                <c:pt idx="939">
                  <c:v>38196</c:v>
                </c:pt>
                <c:pt idx="940">
                  <c:v>38197</c:v>
                </c:pt>
                <c:pt idx="941">
                  <c:v>38198</c:v>
                </c:pt>
                <c:pt idx="942">
                  <c:v>38199</c:v>
                </c:pt>
                <c:pt idx="943">
                  <c:v>38200</c:v>
                </c:pt>
                <c:pt idx="944">
                  <c:v>38201</c:v>
                </c:pt>
                <c:pt idx="945">
                  <c:v>38202</c:v>
                </c:pt>
                <c:pt idx="946">
                  <c:v>38203</c:v>
                </c:pt>
                <c:pt idx="947">
                  <c:v>38204</c:v>
                </c:pt>
                <c:pt idx="948">
                  <c:v>38205</c:v>
                </c:pt>
                <c:pt idx="949">
                  <c:v>38206</c:v>
                </c:pt>
                <c:pt idx="950">
                  <c:v>38207</c:v>
                </c:pt>
                <c:pt idx="951">
                  <c:v>38208</c:v>
                </c:pt>
                <c:pt idx="952">
                  <c:v>38209</c:v>
                </c:pt>
                <c:pt idx="953">
                  <c:v>38210</c:v>
                </c:pt>
                <c:pt idx="954">
                  <c:v>38211</c:v>
                </c:pt>
                <c:pt idx="955">
                  <c:v>38212</c:v>
                </c:pt>
                <c:pt idx="956">
                  <c:v>38213</c:v>
                </c:pt>
                <c:pt idx="957">
                  <c:v>38214</c:v>
                </c:pt>
                <c:pt idx="958">
                  <c:v>38215</c:v>
                </c:pt>
                <c:pt idx="959">
                  <c:v>38216</c:v>
                </c:pt>
                <c:pt idx="960">
                  <c:v>38217</c:v>
                </c:pt>
                <c:pt idx="961">
                  <c:v>38218</c:v>
                </c:pt>
                <c:pt idx="962">
                  <c:v>38219</c:v>
                </c:pt>
                <c:pt idx="963">
                  <c:v>38220</c:v>
                </c:pt>
                <c:pt idx="964">
                  <c:v>38221</c:v>
                </c:pt>
                <c:pt idx="965">
                  <c:v>38222</c:v>
                </c:pt>
                <c:pt idx="966">
                  <c:v>38223</c:v>
                </c:pt>
                <c:pt idx="967">
                  <c:v>38224</c:v>
                </c:pt>
                <c:pt idx="968">
                  <c:v>38225</c:v>
                </c:pt>
                <c:pt idx="969">
                  <c:v>38226</c:v>
                </c:pt>
                <c:pt idx="970">
                  <c:v>38227</c:v>
                </c:pt>
                <c:pt idx="971">
                  <c:v>38228</c:v>
                </c:pt>
                <c:pt idx="972">
                  <c:v>38229</c:v>
                </c:pt>
                <c:pt idx="973">
                  <c:v>38230</c:v>
                </c:pt>
                <c:pt idx="974">
                  <c:v>38231</c:v>
                </c:pt>
                <c:pt idx="975">
                  <c:v>38232</c:v>
                </c:pt>
                <c:pt idx="976">
                  <c:v>38233</c:v>
                </c:pt>
                <c:pt idx="977">
                  <c:v>38234</c:v>
                </c:pt>
                <c:pt idx="978">
                  <c:v>38235</c:v>
                </c:pt>
                <c:pt idx="979">
                  <c:v>38236</c:v>
                </c:pt>
                <c:pt idx="980">
                  <c:v>38237</c:v>
                </c:pt>
                <c:pt idx="981">
                  <c:v>38238</c:v>
                </c:pt>
                <c:pt idx="982">
                  <c:v>38239</c:v>
                </c:pt>
                <c:pt idx="983">
                  <c:v>38240</c:v>
                </c:pt>
                <c:pt idx="984">
                  <c:v>38241</c:v>
                </c:pt>
                <c:pt idx="985">
                  <c:v>38242</c:v>
                </c:pt>
                <c:pt idx="986">
                  <c:v>38243</c:v>
                </c:pt>
                <c:pt idx="987">
                  <c:v>38244</c:v>
                </c:pt>
                <c:pt idx="988">
                  <c:v>38245</c:v>
                </c:pt>
                <c:pt idx="989">
                  <c:v>38246</c:v>
                </c:pt>
                <c:pt idx="990">
                  <c:v>38247</c:v>
                </c:pt>
                <c:pt idx="991">
                  <c:v>38248</c:v>
                </c:pt>
                <c:pt idx="992">
                  <c:v>38249</c:v>
                </c:pt>
                <c:pt idx="993">
                  <c:v>38250</c:v>
                </c:pt>
                <c:pt idx="994">
                  <c:v>38251</c:v>
                </c:pt>
                <c:pt idx="995">
                  <c:v>38252</c:v>
                </c:pt>
                <c:pt idx="996">
                  <c:v>38253</c:v>
                </c:pt>
                <c:pt idx="997">
                  <c:v>38254</c:v>
                </c:pt>
                <c:pt idx="998">
                  <c:v>38255</c:v>
                </c:pt>
                <c:pt idx="999">
                  <c:v>38256</c:v>
                </c:pt>
                <c:pt idx="1000">
                  <c:v>38257</c:v>
                </c:pt>
                <c:pt idx="1001">
                  <c:v>38258</c:v>
                </c:pt>
                <c:pt idx="1002">
                  <c:v>38259</c:v>
                </c:pt>
                <c:pt idx="1003">
                  <c:v>38260</c:v>
                </c:pt>
                <c:pt idx="1004">
                  <c:v>38261</c:v>
                </c:pt>
                <c:pt idx="1005">
                  <c:v>38262</c:v>
                </c:pt>
                <c:pt idx="1006">
                  <c:v>38263</c:v>
                </c:pt>
                <c:pt idx="1007">
                  <c:v>38264</c:v>
                </c:pt>
                <c:pt idx="1008">
                  <c:v>38265</c:v>
                </c:pt>
                <c:pt idx="1009">
                  <c:v>38266</c:v>
                </c:pt>
                <c:pt idx="1010">
                  <c:v>38267</c:v>
                </c:pt>
                <c:pt idx="1011">
                  <c:v>38268</c:v>
                </c:pt>
                <c:pt idx="1012">
                  <c:v>38269</c:v>
                </c:pt>
                <c:pt idx="1013">
                  <c:v>38270</c:v>
                </c:pt>
                <c:pt idx="1014">
                  <c:v>38271</c:v>
                </c:pt>
                <c:pt idx="1015">
                  <c:v>38272</c:v>
                </c:pt>
                <c:pt idx="1016">
                  <c:v>38273</c:v>
                </c:pt>
                <c:pt idx="1017">
                  <c:v>38274</c:v>
                </c:pt>
                <c:pt idx="1018">
                  <c:v>38275</c:v>
                </c:pt>
                <c:pt idx="1019">
                  <c:v>38276</c:v>
                </c:pt>
                <c:pt idx="1020">
                  <c:v>38277</c:v>
                </c:pt>
                <c:pt idx="1021">
                  <c:v>38278</c:v>
                </c:pt>
                <c:pt idx="1022">
                  <c:v>38279</c:v>
                </c:pt>
                <c:pt idx="1023">
                  <c:v>38280</c:v>
                </c:pt>
                <c:pt idx="1024">
                  <c:v>38281</c:v>
                </c:pt>
                <c:pt idx="1025">
                  <c:v>38282</c:v>
                </c:pt>
                <c:pt idx="1026">
                  <c:v>38283</c:v>
                </c:pt>
                <c:pt idx="1027">
                  <c:v>38284</c:v>
                </c:pt>
                <c:pt idx="1028">
                  <c:v>38285</c:v>
                </c:pt>
                <c:pt idx="1029">
                  <c:v>38286</c:v>
                </c:pt>
                <c:pt idx="1030">
                  <c:v>38287</c:v>
                </c:pt>
                <c:pt idx="1031">
                  <c:v>38288</c:v>
                </c:pt>
                <c:pt idx="1032">
                  <c:v>38289</c:v>
                </c:pt>
                <c:pt idx="1033">
                  <c:v>38290</c:v>
                </c:pt>
                <c:pt idx="1034">
                  <c:v>38291</c:v>
                </c:pt>
                <c:pt idx="1035">
                  <c:v>38292</c:v>
                </c:pt>
                <c:pt idx="1036">
                  <c:v>38293</c:v>
                </c:pt>
                <c:pt idx="1037">
                  <c:v>38294</c:v>
                </c:pt>
                <c:pt idx="1038">
                  <c:v>38295</c:v>
                </c:pt>
                <c:pt idx="1039">
                  <c:v>38296</c:v>
                </c:pt>
                <c:pt idx="1040">
                  <c:v>38297</c:v>
                </c:pt>
                <c:pt idx="1041">
                  <c:v>38298</c:v>
                </c:pt>
                <c:pt idx="1042">
                  <c:v>38299</c:v>
                </c:pt>
                <c:pt idx="1043">
                  <c:v>38300</c:v>
                </c:pt>
                <c:pt idx="1044">
                  <c:v>38301</c:v>
                </c:pt>
                <c:pt idx="1045">
                  <c:v>38302</c:v>
                </c:pt>
                <c:pt idx="1046">
                  <c:v>38303</c:v>
                </c:pt>
                <c:pt idx="1047">
                  <c:v>38304</c:v>
                </c:pt>
                <c:pt idx="1048">
                  <c:v>38305</c:v>
                </c:pt>
                <c:pt idx="1049">
                  <c:v>38306</c:v>
                </c:pt>
                <c:pt idx="1050">
                  <c:v>38307</c:v>
                </c:pt>
                <c:pt idx="1051">
                  <c:v>38308</c:v>
                </c:pt>
                <c:pt idx="1052">
                  <c:v>38309</c:v>
                </c:pt>
                <c:pt idx="1053">
                  <c:v>38310</c:v>
                </c:pt>
                <c:pt idx="1054">
                  <c:v>38311</c:v>
                </c:pt>
                <c:pt idx="1055">
                  <c:v>38312</c:v>
                </c:pt>
                <c:pt idx="1056">
                  <c:v>38313</c:v>
                </c:pt>
                <c:pt idx="1057">
                  <c:v>38314</c:v>
                </c:pt>
                <c:pt idx="1058">
                  <c:v>38315</c:v>
                </c:pt>
                <c:pt idx="1059">
                  <c:v>38316</c:v>
                </c:pt>
                <c:pt idx="1060">
                  <c:v>38317</c:v>
                </c:pt>
                <c:pt idx="1061">
                  <c:v>38318</c:v>
                </c:pt>
                <c:pt idx="1062">
                  <c:v>38319</c:v>
                </c:pt>
                <c:pt idx="1063">
                  <c:v>38320</c:v>
                </c:pt>
                <c:pt idx="1064">
                  <c:v>38321</c:v>
                </c:pt>
                <c:pt idx="1065">
                  <c:v>38322</c:v>
                </c:pt>
                <c:pt idx="1066">
                  <c:v>38323</c:v>
                </c:pt>
                <c:pt idx="1067">
                  <c:v>38324</c:v>
                </c:pt>
                <c:pt idx="1068">
                  <c:v>38325</c:v>
                </c:pt>
                <c:pt idx="1069">
                  <c:v>38326</c:v>
                </c:pt>
                <c:pt idx="1070">
                  <c:v>38327</c:v>
                </c:pt>
                <c:pt idx="1071">
                  <c:v>38328</c:v>
                </c:pt>
                <c:pt idx="1072">
                  <c:v>38329</c:v>
                </c:pt>
                <c:pt idx="1073">
                  <c:v>38330</c:v>
                </c:pt>
                <c:pt idx="1074">
                  <c:v>38331</c:v>
                </c:pt>
                <c:pt idx="1075">
                  <c:v>38332</c:v>
                </c:pt>
                <c:pt idx="1076">
                  <c:v>38333</c:v>
                </c:pt>
                <c:pt idx="1077">
                  <c:v>38334</c:v>
                </c:pt>
                <c:pt idx="1078">
                  <c:v>38335</c:v>
                </c:pt>
                <c:pt idx="1079">
                  <c:v>38336</c:v>
                </c:pt>
                <c:pt idx="1080">
                  <c:v>38337</c:v>
                </c:pt>
                <c:pt idx="1081">
                  <c:v>38338</c:v>
                </c:pt>
                <c:pt idx="1082">
                  <c:v>38339</c:v>
                </c:pt>
                <c:pt idx="1083">
                  <c:v>38340</c:v>
                </c:pt>
                <c:pt idx="1084">
                  <c:v>38341</c:v>
                </c:pt>
                <c:pt idx="1085">
                  <c:v>38342</c:v>
                </c:pt>
                <c:pt idx="1086">
                  <c:v>38343</c:v>
                </c:pt>
                <c:pt idx="1087">
                  <c:v>38344</c:v>
                </c:pt>
                <c:pt idx="1088">
                  <c:v>38345</c:v>
                </c:pt>
                <c:pt idx="1089">
                  <c:v>38346</c:v>
                </c:pt>
                <c:pt idx="1090">
                  <c:v>38347</c:v>
                </c:pt>
                <c:pt idx="1091">
                  <c:v>38348</c:v>
                </c:pt>
                <c:pt idx="1092">
                  <c:v>38349</c:v>
                </c:pt>
                <c:pt idx="1093">
                  <c:v>38350</c:v>
                </c:pt>
                <c:pt idx="1094">
                  <c:v>38351</c:v>
                </c:pt>
                <c:pt idx="1095">
                  <c:v>38352</c:v>
                </c:pt>
                <c:pt idx="1096">
                  <c:v>38353</c:v>
                </c:pt>
                <c:pt idx="1097">
                  <c:v>38354</c:v>
                </c:pt>
                <c:pt idx="1098">
                  <c:v>38355</c:v>
                </c:pt>
                <c:pt idx="1099">
                  <c:v>38356</c:v>
                </c:pt>
                <c:pt idx="1100">
                  <c:v>38357</c:v>
                </c:pt>
                <c:pt idx="1101">
                  <c:v>38358</c:v>
                </c:pt>
                <c:pt idx="1102">
                  <c:v>38359</c:v>
                </c:pt>
                <c:pt idx="1103">
                  <c:v>38360</c:v>
                </c:pt>
                <c:pt idx="1104">
                  <c:v>38361</c:v>
                </c:pt>
                <c:pt idx="1105">
                  <c:v>38362</c:v>
                </c:pt>
                <c:pt idx="1106">
                  <c:v>38363</c:v>
                </c:pt>
                <c:pt idx="1107">
                  <c:v>38364</c:v>
                </c:pt>
                <c:pt idx="1108">
                  <c:v>38365</c:v>
                </c:pt>
                <c:pt idx="1109">
                  <c:v>38366</c:v>
                </c:pt>
                <c:pt idx="1110">
                  <c:v>38367</c:v>
                </c:pt>
                <c:pt idx="1111">
                  <c:v>38368</c:v>
                </c:pt>
                <c:pt idx="1112">
                  <c:v>38369</c:v>
                </c:pt>
                <c:pt idx="1113">
                  <c:v>38370</c:v>
                </c:pt>
                <c:pt idx="1114">
                  <c:v>38371</c:v>
                </c:pt>
                <c:pt idx="1115">
                  <c:v>38372</c:v>
                </c:pt>
                <c:pt idx="1116">
                  <c:v>38373</c:v>
                </c:pt>
                <c:pt idx="1117">
                  <c:v>38374</c:v>
                </c:pt>
                <c:pt idx="1118">
                  <c:v>38375</c:v>
                </c:pt>
                <c:pt idx="1119">
                  <c:v>38376</c:v>
                </c:pt>
                <c:pt idx="1120">
                  <c:v>38377</c:v>
                </c:pt>
                <c:pt idx="1121">
                  <c:v>38378</c:v>
                </c:pt>
                <c:pt idx="1122">
                  <c:v>38379</c:v>
                </c:pt>
                <c:pt idx="1123">
                  <c:v>38380</c:v>
                </c:pt>
                <c:pt idx="1124">
                  <c:v>38381</c:v>
                </c:pt>
                <c:pt idx="1125">
                  <c:v>38382</c:v>
                </c:pt>
                <c:pt idx="1126">
                  <c:v>38383</c:v>
                </c:pt>
                <c:pt idx="1127">
                  <c:v>38384</c:v>
                </c:pt>
                <c:pt idx="1128">
                  <c:v>38385</c:v>
                </c:pt>
                <c:pt idx="1129">
                  <c:v>38386</c:v>
                </c:pt>
                <c:pt idx="1130">
                  <c:v>38387</c:v>
                </c:pt>
                <c:pt idx="1131">
                  <c:v>38388</c:v>
                </c:pt>
                <c:pt idx="1132">
                  <c:v>38389</c:v>
                </c:pt>
                <c:pt idx="1133">
                  <c:v>38390</c:v>
                </c:pt>
                <c:pt idx="1134">
                  <c:v>38391</c:v>
                </c:pt>
                <c:pt idx="1135">
                  <c:v>38392</c:v>
                </c:pt>
                <c:pt idx="1136">
                  <c:v>38393</c:v>
                </c:pt>
                <c:pt idx="1137">
                  <c:v>38394</c:v>
                </c:pt>
                <c:pt idx="1138">
                  <c:v>38395</c:v>
                </c:pt>
                <c:pt idx="1139">
                  <c:v>38396</c:v>
                </c:pt>
                <c:pt idx="1140">
                  <c:v>38397</c:v>
                </c:pt>
                <c:pt idx="1141">
                  <c:v>38398</c:v>
                </c:pt>
                <c:pt idx="1142">
                  <c:v>38399</c:v>
                </c:pt>
                <c:pt idx="1143">
                  <c:v>38400</c:v>
                </c:pt>
                <c:pt idx="1144">
                  <c:v>38401</c:v>
                </c:pt>
                <c:pt idx="1145">
                  <c:v>38402</c:v>
                </c:pt>
                <c:pt idx="1146">
                  <c:v>38403</c:v>
                </c:pt>
                <c:pt idx="1147">
                  <c:v>38404</c:v>
                </c:pt>
                <c:pt idx="1148">
                  <c:v>38405</c:v>
                </c:pt>
                <c:pt idx="1149">
                  <c:v>38406</c:v>
                </c:pt>
                <c:pt idx="1150">
                  <c:v>38407</c:v>
                </c:pt>
                <c:pt idx="1151">
                  <c:v>38408</c:v>
                </c:pt>
                <c:pt idx="1152">
                  <c:v>38409</c:v>
                </c:pt>
                <c:pt idx="1153">
                  <c:v>38410</c:v>
                </c:pt>
                <c:pt idx="1154">
                  <c:v>38411</c:v>
                </c:pt>
                <c:pt idx="1155">
                  <c:v>38412</c:v>
                </c:pt>
                <c:pt idx="1156">
                  <c:v>38413</c:v>
                </c:pt>
                <c:pt idx="1157">
                  <c:v>38414</c:v>
                </c:pt>
                <c:pt idx="1158">
                  <c:v>38415</c:v>
                </c:pt>
                <c:pt idx="1159">
                  <c:v>38416</c:v>
                </c:pt>
                <c:pt idx="1160">
                  <c:v>38417</c:v>
                </c:pt>
                <c:pt idx="1161">
                  <c:v>38418</c:v>
                </c:pt>
                <c:pt idx="1162">
                  <c:v>38419</c:v>
                </c:pt>
                <c:pt idx="1163">
                  <c:v>38420</c:v>
                </c:pt>
                <c:pt idx="1164">
                  <c:v>38421</c:v>
                </c:pt>
                <c:pt idx="1165">
                  <c:v>38422</c:v>
                </c:pt>
                <c:pt idx="1166">
                  <c:v>38423</c:v>
                </c:pt>
                <c:pt idx="1167">
                  <c:v>38424</c:v>
                </c:pt>
                <c:pt idx="1168">
                  <c:v>38425</c:v>
                </c:pt>
                <c:pt idx="1169">
                  <c:v>38426</c:v>
                </c:pt>
                <c:pt idx="1170">
                  <c:v>38427</c:v>
                </c:pt>
                <c:pt idx="1171">
                  <c:v>38428</c:v>
                </c:pt>
                <c:pt idx="1172">
                  <c:v>38429</c:v>
                </c:pt>
                <c:pt idx="1173">
                  <c:v>38430</c:v>
                </c:pt>
                <c:pt idx="1174">
                  <c:v>38431</c:v>
                </c:pt>
                <c:pt idx="1175">
                  <c:v>38432</c:v>
                </c:pt>
                <c:pt idx="1176">
                  <c:v>38433</c:v>
                </c:pt>
                <c:pt idx="1177">
                  <c:v>38434</c:v>
                </c:pt>
                <c:pt idx="1178">
                  <c:v>38435</c:v>
                </c:pt>
                <c:pt idx="1179">
                  <c:v>38436</c:v>
                </c:pt>
                <c:pt idx="1180">
                  <c:v>38437</c:v>
                </c:pt>
                <c:pt idx="1181">
                  <c:v>38438</c:v>
                </c:pt>
                <c:pt idx="1182">
                  <c:v>38439</c:v>
                </c:pt>
                <c:pt idx="1183">
                  <c:v>38440</c:v>
                </c:pt>
                <c:pt idx="1184">
                  <c:v>38441</c:v>
                </c:pt>
                <c:pt idx="1185">
                  <c:v>38442</c:v>
                </c:pt>
                <c:pt idx="1186">
                  <c:v>38443</c:v>
                </c:pt>
                <c:pt idx="1187">
                  <c:v>38444</c:v>
                </c:pt>
                <c:pt idx="1188">
                  <c:v>38445</c:v>
                </c:pt>
                <c:pt idx="1189">
                  <c:v>38446</c:v>
                </c:pt>
                <c:pt idx="1190">
                  <c:v>38447</c:v>
                </c:pt>
                <c:pt idx="1191">
                  <c:v>38448</c:v>
                </c:pt>
                <c:pt idx="1192">
                  <c:v>38449</c:v>
                </c:pt>
                <c:pt idx="1193">
                  <c:v>38450</c:v>
                </c:pt>
                <c:pt idx="1194">
                  <c:v>38451</c:v>
                </c:pt>
                <c:pt idx="1195">
                  <c:v>38452</c:v>
                </c:pt>
                <c:pt idx="1196">
                  <c:v>38453</c:v>
                </c:pt>
                <c:pt idx="1197">
                  <c:v>38454</c:v>
                </c:pt>
                <c:pt idx="1198">
                  <c:v>38455</c:v>
                </c:pt>
                <c:pt idx="1199">
                  <c:v>38456</c:v>
                </c:pt>
                <c:pt idx="1200">
                  <c:v>38457</c:v>
                </c:pt>
                <c:pt idx="1201">
                  <c:v>38458</c:v>
                </c:pt>
                <c:pt idx="1202">
                  <c:v>38459</c:v>
                </c:pt>
                <c:pt idx="1203">
                  <c:v>38460</c:v>
                </c:pt>
                <c:pt idx="1204">
                  <c:v>38461</c:v>
                </c:pt>
                <c:pt idx="1205">
                  <c:v>38462</c:v>
                </c:pt>
                <c:pt idx="1206">
                  <c:v>38463</c:v>
                </c:pt>
                <c:pt idx="1207">
                  <c:v>38464</c:v>
                </c:pt>
                <c:pt idx="1208">
                  <c:v>38465</c:v>
                </c:pt>
                <c:pt idx="1209">
                  <c:v>38466</c:v>
                </c:pt>
                <c:pt idx="1210">
                  <c:v>38467</c:v>
                </c:pt>
                <c:pt idx="1211">
                  <c:v>38468</c:v>
                </c:pt>
                <c:pt idx="1212">
                  <c:v>38469</c:v>
                </c:pt>
                <c:pt idx="1213">
                  <c:v>38470</c:v>
                </c:pt>
                <c:pt idx="1214">
                  <c:v>38471</c:v>
                </c:pt>
                <c:pt idx="1215">
                  <c:v>38472</c:v>
                </c:pt>
                <c:pt idx="1216">
                  <c:v>38473</c:v>
                </c:pt>
                <c:pt idx="1217">
                  <c:v>38474</c:v>
                </c:pt>
                <c:pt idx="1218">
                  <c:v>38475</c:v>
                </c:pt>
                <c:pt idx="1219">
                  <c:v>38476</c:v>
                </c:pt>
                <c:pt idx="1220">
                  <c:v>38477</c:v>
                </c:pt>
                <c:pt idx="1221">
                  <c:v>38478</c:v>
                </c:pt>
                <c:pt idx="1222">
                  <c:v>38479</c:v>
                </c:pt>
                <c:pt idx="1223">
                  <c:v>38480</c:v>
                </c:pt>
                <c:pt idx="1224">
                  <c:v>38481</c:v>
                </c:pt>
                <c:pt idx="1225">
                  <c:v>38482</c:v>
                </c:pt>
                <c:pt idx="1226">
                  <c:v>38483</c:v>
                </c:pt>
                <c:pt idx="1227">
                  <c:v>38484</c:v>
                </c:pt>
                <c:pt idx="1228">
                  <c:v>38485</c:v>
                </c:pt>
                <c:pt idx="1229">
                  <c:v>38486</c:v>
                </c:pt>
                <c:pt idx="1230">
                  <c:v>38487</c:v>
                </c:pt>
                <c:pt idx="1231">
                  <c:v>38488</c:v>
                </c:pt>
                <c:pt idx="1232">
                  <c:v>38489</c:v>
                </c:pt>
                <c:pt idx="1233">
                  <c:v>38490</c:v>
                </c:pt>
                <c:pt idx="1234">
                  <c:v>38491</c:v>
                </c:pt>
                <c:pt idx="1235">
                  <c:v>38492</c:v>
                </c:pt>
                <c:pt idx="1236">
                  <c:v>38493</c:v>
                </c:pt>
                <c:pt idx="1237">
                  <c:v>38494</c:v>
                </c:pt>
                <c:pt idx="1238">
                  <c:v>38495</c:v>
                </c:pt>
                <c:pt idx="1239">
                  <c:v>38496</c:v>
                </c:pt>
                <c:pt idx="1240">
                  <c:v>38497</c:v>
                </c:pt>
                <c:pt idx="1241">
                  <c:v>38498</c:v>
                </c:pt>
                <c:pt idx="1242">
                  <c:v>38499</c:v>
                </c:pt>
                <c:pt idx="1243">
                  <c:v>38500</c:v>
                </c:pt>
                <c:pt idx="1244">
                  <c:v>38501</c:v>
                </c:pt>
                <c:pt idx="1245">
                  <c:v>38502</c:v>
                </c:pt>
                <c:pt idx="1246">
                  <c:v>38503</c:v>
                </c:pt>
                <c:pt idx="1247">
                  <c:v>38504</c:v>
                </c:pt>
                <c:pt idx="1248">
                  <c:v>38505</c:v>
                </c:pt>
                <c:pt idx="1249">
                  <c:v>38506</c:v>
                </c:pt>
                <c:pt idx="1250">
                  <c:v>38507</c:v>
                </c:pt>
                <c:pt idx="1251">
                  <c:v>38508</c:v>
                </c:pt>
                <c:pt idx="1252">
                  <c:v>38509</c:v>
                </c:pt>
                <c:pt idx="1253">
                  <c:v>38510</c:v>
                </c:pt>
                <c:pt idx="1254">
                  <c:v>38511</c:v>
                </c:pt>
                <c:pt idx="1255">
                  <c:v>38512</c:v>
                </c:pt>
                <c:pt idx="1256">
                  <c:v>38513</c:v>
                </c:pt>
                <c:pt idx="1257">
                  <c:v>38514</c:v>
                </c:pt>
                <c:pt idx="1258">
                  <c:v>38515</c:v>
                </c:pt>
                <c:pt idx="1259">
                  <c:v>38516</c:v>
                </c:pt>
                <c:pt idx="1260">
                  <c:v>38517</c:v>
                </c:pt>
                <c:pt idx="1261">
                  <c:v>38518</c:v>
                </c:pt>
                <c:pt idx="1262">
                  <c:v>38519</c:v>
                </c:pt>
                <c:pt idx="1263">
                  <c:v>38520</c:v>
                </c:pt>
                <c:pt idx="1264">
                  <c:v>38521</c:v>
                </c:pt>
                <c:pt idx="1265">
                  <c:v>38522</c:v>
                </c:pt>
                <c:pt idx="1266">
                  <c:v>38523</c:v>
                </c:pt>
                <c:pt idx="1267">
                  <c:v>38524</c:v>
                </c:pt>
                <c:pt idx="1268">
                  <c:v>38525</c:v>
                </c:pt>
                <c:pt idx="1269">
                  <c:v>38526</c:v>
                </c:pt>
                <c:pt idx="1270">
                  <c:v>38527</c:v>
                </c:pt>
                <c:pt idx="1271">
                  <c:v>38528</c:v>
                </c:pt>
                <c:pt idx="1272">
                  <c:v>38529</c:v>
                </c:pt>
                <c:pt idx="1273">
                  <c:v>38530</c:v>
                </c:pt>
                <c:pt idx="1274">
                  <c:v>38531</c:v>
                </c:pt>
                <c:pt idx="1275">
                  <c:v>38532</c:v>
                </c:pt>
                <c:pt idx="1276">
                  <c:v>38533</c:v>
                </c:pt>
                <c:pt idx="1277">
                  <c:v>38534</c:v>
                </c:pt>
                <c:pt idx="1278">
                  <c:v>38535</c:v>
                </c:pt>
                <c:pt idx="1279">
                  <c:v>38536</c:v>
                </c:pt>
                <c:pt idx="1280">
                  <c:v>38537</c:v>
                </c:pt>
                <c:pt idx="1281">
                  <c:v>38538</c:v>
                </c:pt>
                <c:pt idx="1282">
                  <c:v>38539</c:v>
                </c:pt>
                <c:pt idx="1283">
                  <c:v>38540</c:v>
                </c:pt>
                <c:pt idx="1284">
                  <c:v>38541</c:v>
                </c:pt>
                <c:pt idx="1285">
                  <c:v>38542</c:v>
                </c:pt>
                <c:pt idx="1286">
                  <c:v>38543</c:v>
                </c:pt>
                <c:pt idx="1287">
                  <c:v>38544</c:v>
                </c:pt>
                <c:pt idx="1288">
                  <c:v>38545</c:v>
                </c:pt>
                <c:pt idx="1289">
                  <c:v>38546</c:v>
                </c:pt>
                <c:pt idx="1290">
                  <c:v>38547</c:v>
                </c:pt>
                <c:pt idx="1291">
                  <c:v>38548</c:v>
                </c:pt>
                <c:pt idx="1292">
                  <c:v>38549</c:v>
                </c:pt>
                <c:pt idx="1293">
                  <c:v>38550</c:v>
                </c:pt>
                <c:pt idx="1294">
                  <c:v>38551</c:v>
                </c:pt>
                <c:pt idx="1295">
                  <c:v>38552</c:v>
                </c:pt>
                <c:pt idx="1296">
                  <c:v>38553</c:v>
                </c:pt>
                <c:pt idx="1297">
                  <c:v>38554</c:v>
                </c:pt>
                <c:pt idx="1298">
                  <c:v>38555</c:v>
                </c:pt>
                <c:pt idx="1299">
                  <c:v>38556</c:v>
                </c:pt>
                <c:pt idx="1300">
                  <c:v>38557</c:v>
                </c:pt>
                <c:pt idx="1301">
                  <c:v>38558</c:v>
                </c:pt>
                <c:pt idx="1302">
                  <c:v>38559</c:v>
                </c:pt>
                <c:pt idx="1303">
                  <c:v>38560</c:v>
                </c:pt>
                <c:pt idx="1304">
                  <c:v>38561</c:v>
                </c:pt>
                <c:pt idx="1305">
                  <c:v>38562</c:v>
                </c:pt>
                <c:pt idx="1306">
                  <c:v>38563</c:v>
                </c:pt>
                <c:pt idx="1307">
                  <c:v>38564</c:v>
                </c:pt>
                <c:pt idx="1308">
                  <c:v>38565</c:v>
                </c:pt>
                <c:pt idx="1309">
                  <c:v>38566</c:v>
                </c:pt>
                <c:pt idx="1310">
                  <c:v>38567</c:v>
                </c:pt>
                <c:pt idx="1311">
                  <c:v>38568</c:v>
                </c:pt>
                <c:pt idx="1312">
                  <c:v>38569</c:v>
                </c:pt>
                <c:pt idx="1313">
                  <c:v>38570</c:v>
                </c:pt>
                <c:pt idx="1314">
                  <c:v>38571</c:v>
                </c:pt>
                <c:pt idx="1315">
                  <c:v>38572</c:v>
                </c:pt>
                <c:pt idx="1316">
                  <c:v>38573</c:v>
                </c:pt>
                <c:pt idx="1317">
                  <c:v>38574</c:v>
                </c:pt>
                <c:pt idx="1318">
                  <c:v>38575</c:v>
                </c:pt>
                <c:pt idx="1319">
                  <c:v>38576</c:v>
                </c:pt>
                <c:pt idx="1320">
                  <c:v>38577</c:v>
                </c:pt>
                <c:pt idx="1321">
                  <c:v>38578</c:v>
                </c:pt>
                <c:pt idx="1322">
                  <c:v>38579</c:v>
                </c:pt>
                <c:pt idx="1323">
                  <c:v>38580</c:v>
                </c:pt>
                <c:pt idx="1324">
                  <c:v>38581</c:v>
                </c:pt>
                <c:pt idx="1325">
                  <c:v>38582</c:v>
                </c:pt>
                <c:pt idx="1326">
                  <c:v>38583</c:v>
                </c:pt>
                <c:pt idx="1327">
                  <c:v>38584</c:v>
                </c:pt>
                <c:pt idx="1328">
                  <c:v>38585</c:v>
                </c:pt>
                <c:pt idx="1329">
                  <c:v>38586</c:v>
                </c:pt>
                <c:pt idx="1330">
                  <c:v>38587</c:v>
                </c:pt>
                <c:pt idx="1331">
                  <c:v>38588</c:v>
                </c:pt>
                <c:pt idx="1332">
                  <c:v>38589</c:v>
                </c:pt>
                <c:pt idx="1333">
                  <c:v>38590</c:v>
                </c:pt>
                <c:pt idx="1334">
                  <c:v>38591</c:v>
                </c:pt>
                <c:pt idx="1335">
                  <c:v>38592</c:v>
                </c:pt>
                <c:pt idx="1336">
                  <c:v>38593</c:v>
                </c:pt>
                <c:pt idx="1337">
                  <c:v>38594</c:v>
                </c:pt>
                <c:pt idx="1338">
                  <c:v>38595</c:v>
                </c:pt>
                <c:pt idx="1339">
                  <c:v>38596</c:v>
                </c:pt>
                <c:pt idx="1340">
                  <c:v>38597</c:v>
                </c:pt>
                <c:pt idx="1341">
                  <c:v>38598</c:v>
                </c:pt>
                <c:pt idx="1342">
                  <c:v>38599</c:v>
                </c:pt>
                <c:pt idx="1343">
                  <c:v>38600</c:v>
                </c:pt>
                <c:pt idx="1344">
                  <c:v>38601</c:v>
                </c:pt>
                <c:pt idx="1345">
                  <c:v>38602</c:v>
                </c:pt>
                <c:pt idx="1346">
                  <c:v>38603</c:v>
                </c:pt>
                <c:pt idx="1347">
                  <c:v>38604</c:v>
                </c:pt>
                <c:pt idx="1348">
                  <c:v>38605</c:v>
                </c:pt>
                <c:pt idx="1349">
                  <c:v>38606</c:v>
                </c:pt>
                <c:pt idx="1350">
                  <c:v>38607</c:v>
                </c:pt>
                <c:pt idx="1351">
                  <c:v>38608</c:v>
                </c:pt>
                <c:pt idx="1352">
                  <c:v>38609</c:v>
                </c:pt>
                <c:pt idx="1353">
                  <c:v>38610</c:v>
                </c:pt>
                <c:pt idx="1354">
                  <c:v>38611</c:v>
                </c:pt>
                <c:pt idx="1355">
                  <c:v>38612</c:v>
                </c:pt>
                <c:pt idx="1356">
                  <c:v>38613</c:v>
                </c:pt>
                <c:pt idx="1357">
                  <c:v>38614</c:v>
                </c:pt>
                <c:pt idx="1358">
                  <c:v>38615</c:v>
                </c:pt>
                <c:pt idx="1359">
                  <c:v>38616</c:v>
                </c:pt>
                <c:pt idx="1360">
                  <c:v>38617</c:v>
                </c:pt>
                <c:pt idx="1361">
                  <c:v>38618</c:v>
                </c:pt>
                <c:pt idx="1362">
                  <c:v>38619</c:v>
                </c:pt>
                <c:pt idx="1363">
                  <c:v>38620</c:v>
                </c:pt>
                <c:pt idx="1364">
                  <c:v>38621</c:v>
                </c:pt>
                <c:pt idx="1365">
                  <c:v>38622</c:v>
                </c:pt>
                <c:pt idx="1366">
                  <c:v>38623</c:v>
                </c:pt>
                <c:pt idx="1367">
                  <c:v>38624</c:v>
                </c:pt>
                <c:pt idx="1368">
                  <c:v>38625</c:v>
                </c:pt>
                <c:pt idx="1369">
                  <c:v>38626</c:v>
                </c:pt>
                <c:pt idx="1370">
                  <c:v>38627</c:v>
                </c:pt>
                <c:pt idx="1371">
                  <c:v>38628</c:v>
                </c:pt>
                <c:pt idx="1372">
                  <c:v>38629</c:v>
                </c:pt>
                <c:pt idx="1373">
                  <c:v>38630</c:v>
                </c:pt>
                <c:pt idx="1374">
                  <c:v>38631</c:v>
                </c:pt>
                <c:pt idx="1375">
                  <c:v>38632</c:v>
                </c:pt>
                <c:pt idx="1376">
                  <c:v>38633</c:v>
                </c:pt>
                <c:pt idx="1377">
                  <c:v>38634</c:v>
                </c:pt>
                <c:pt idx="1378">
                  <c:v>38635</c:v>
                </c:pt>
                <c:pt idx="1379">
                  <c:v>38636</c:v>
                </c:pt>
                <c:pt idx="1380">
                  <c:v>38637</c:v>
                </c:pt>
                <c:pt idx="1381">
                  <c:v>38638</c:v>
                </c:pt>
                <c:pt idx="1382">
                  <c:v>38639</c:v>
                </c:pt>
                <c:pt idx="1383">
                  <c:v>38640</c:v>
                </c:pt>
                <c:pt idx="1384">
                  <c:v>38641</c:v>
                </c:pt>
                <c:pt idx="1385">
                  <c:v>38642</c:v>
                </c:pt>
                <c:pt idx="1386">
                  <c:v>38643</c:v>
                </c:pt>
                <c:pt idx="1387">
                  <c:v>38644</c:v>
                </c:pt>
                <c:pt idx="1388">
                  <c:v>38645</c:v>
                </c:pt>
                <c:pt idx="1389">
                  <c:v>38646</c:v>
                </c:pt>
                <c:pt idx="1390">
                  <c:v>38647</c:v>
                </c:pt>
                <c:pt idx="1391">
                  <c:v>38648</c:v>
                </c:pt>
                <c:pt idx="1392">
                  <c:v>38649</c:v>
                </c:pt>
                <c:pt idx="1393">
                  <c:v>38650</c:v>
                </c:pt>
                <c:pt idx="1394">
                  <c:v>38651</c:v>
                </c:pt>
                <c:pt idx="1395">
                  <c:v>38652</c:v>
                </c:pt>
                <c:pt idx="1396">
                  <c:v>38653</c:v>
                </c:pt>
                <c:pt idx="1397">
                  <c:v>38654</c:v>
                </c:pt>
                <c:pt idx="1398">
                  <c:v>38655</c:v>
                </c:pt>
                <c:pt idx="1399">
                  <c:v>38656</c:v>
                </c:pt>
                <c:pt idx="1400">
                  <c:v>38657</c:v>
                </c:pt>
                <c:pt idx="1401">
                  <c:v>38658</c:v>
                </c:pt>
                <c:pt idx="1402">
                  <c:v>38659</c:v>
                </c:pt>
                <c:pt idx="1403">
                  <c:v>38660</c:v>
                </c:pt>
                <c:pt idx="1404">
                  <c:v>38661</c:v>
                </c:pt>
                <c:pt idx="1405">
                  <c:v>38662</c:v>
                </c:pt>
                <c:pt idx="1406">
                  <c:v>38663</c:v>
                </c:pt>
                <c:pt idx="1407">
                  <c:v>38664</c:v>
                </c:pt>
                <c:pt idx="1408">
                  <c:v>38665</c:v>
                </c:pt>
                <c:pt idx="1409">
                  <c:v>38666</c:v>
                </c:pt>
                <c:pt idx="1410">
                  <c:v>38667</c:v>
                </c:pt>
                <c:pt idx="1411">
                  <c:v>38668</c:v>
                </c:pt>
                <c:pt idx="1412">
                  <c:v>38669</c:v>
                </c:pt>
                <c:pt idx="1413">
                  <c:v>38670</c:v>
                </c:pt>
                <c:pt idx="1414">
                  <c:v>38671</c:v>
                </c:pt>
                <c:pt idx="1415">
                  <c:v>38672</c:v>
                </c:pt>
                <c:pt idx="1416">
                  <c:v>38673</c:v>
                </c:pt>
                <c:pt idx="1417">
                  <c:v>38674</c:v>
                </c:pt>
                <c:pt idx="1418">
                  <c:v>38675</c:v>
                </c:pt>
                <c:pt idx="1419">
                  <c:v>38676</c:v>
                </c:pt>
                <c:pt idx="1420">
                  <c:v>38677</c:v>
                </c:pt>
                <c:pt idx="1421">
                  <c:v>38678</c:v>
                </c:pt>
                <c:pt idx="1422">
                  <c:v>38679</c:v>
                </c:pt>
                <c:pt idx="1423">
                  <c:v>38680</c:v>
                </c:pt>
                <c:pt idx="1424">
                  <c:v>38681</c:v>
                </c:pt>
                <c:pt idx="1425">
                  <c:v>38682</c:v>
                </c:pt>
                <c:pt idx="1426">
                  <c:v>38683</c:v>
                </c:pt>
                <c:pt idx="1427">
                  <c:v>38684</c:v>
                </c:pt>
                <c:pt idx="1428">
                  <c:v>38685</c:v>
                </c:pt>
                <c:pt idx="1429">
                  <c:v>38686</c:v>
                </c:pt>
                <c:pt idx="1430">
                  <c:v>38687</c:v>
                </c:pt>
                <c:pt idx="1431">
                  <c:v>38688</c:v>
                </c:pt>
                <c:pt idx="1432">
                  <c:v>38689</c:v>
                </c:pt>
                <c:pt idx="1433">
                  <c:v>38690</c:v>
                </c:pt>
                <c:pt idx="1434">
                  <c:v>38691</c:v>
                </c:pt>
                <c:pt idx="1435">
                  <c:v>38692</c:v>
                </c:pt>
                <c:pt idx="1436">
                  <c:v>38693</c:v>
                </c:pt>
                <c:pt idx="1437">
                  <c:v>38694</c:v>
                </c:pt>
                <c:pt idx="1438">
                  <c:v>38695</c:v>
                </c:pt>
                <c:pt idx="1439">
                  <c:v>38696</c:v>
                </c:pt>
                <c:pt idx="1440">
                  <c:v>38697</c:v>
                </c:pt>
                <c:pt idx="1441">
                  <c:v>38698</c:v>
                </c:pt>
                <c:pt idx="1442">
                  <c:v>38699</c:v>
                </c:pt>
                <c:pt idx="1443">
                  <c:v>38700</c:v>
                </c:pt>
                <c:pt idx="1444">
                  <c:v>38701</c:v>
                </c:pt>
                <c:pt idx="1445">
                  <c:v>38702</c:v>
                </c:pt>
                <c:pt idx="1446">
                  <c:v>38703</c:v>
                </c:pt>
                <c:pt idx="1447">
                  <c:v>38704</c:v>
                </c:pt>
                <c:pt idx="1448">
                  <c:v>38705</c:v>
                </c:pt>
                <c:pt idx="1449">
                  <c:v>38706</c:v>
                </c:pt>
                <c:pt idx="1450">
                  <c:v>38707</c:v>
                </c:pt>
                <c:pt idx="1451">
                  <c:v>38708</c:v>
                </c:pt>
                <c:pt idx="1452">
                  <c:v>38709</c:v>
                </c:pt>
                <c:pt idx="1453">
                  <c:v>38710</c:v>
                </c:pt>
                <c:pt idx="1454">
                  <c:v>38711</c:v>
                </c:pt>
                <c:pt idx="1455">
                  <c:v>38712</c:v>
                </c:pt>
                <c:pt idx="1456">
                  <c:v>38713</c:v>
                </c:pt>
                <c:pt idx="1457">
                  <c:v>38714</c:v>
                </c:pt>
                <c:pt idx="1458">
                  <c:v>38715</c:v>
                </c:pt>
                <c:pt idx="1459">
                  <c:v>38716</c:v>
                </c:pt>
                <c:pt idx="1460">
                  <c:v>38717</c:v>
                </c:pt>
                <c:pt idx="1461">
                  <c:v>38718</c:v>
                </c:pt>
                <c:pt idx="1462">
                  <c:v>38719</c:v>
                </c:pt>
                <c:pt idx="1463">
                  <c:v>38720</c:v>
                </c:pt>
                <c:pt idx="1464">
                  <c:v>38721</c:v>
                </c:pt>
                <c:pt idx="1465">
                  <c:v>38722</c:v>
                </c:pt>
                <c:pt idx="1466">
                  <c:v>38723</c:v>
                </c:pt>
                <c:pt idx="1467">
                  <c:v>38724</c:v>
                </c:pt>
                <c:pt idx="1468">
                  <c:v>38725</c:v>
                </c:pt>
                <c:pt idx="1469">
                  <c:v>38726</c:v>
                </c:pt>
                <c:pt idx="1470">
                  <c:v>38727</c:v>
                </c:pt>
                <c:pt idx="1471">
                  <c:v>38728</c:v>
                </c:pt>
                <c:pt idx="1472">
                  <c:v>38729</c:v>
                </c:pt>
                <c:pt idx="1473">
                  <c:v>38730</c:v>
                </c:pt>
                <c:pt idx="1474">
                  <c:v>38731</c:v>
                </c:pt>
                <c:pt idx="1475">
                  <c:v>38732</c:v>
                </c:pt>
                <c:pt idx="1476">
                  <c:v>38733</c:v>
                </c:pt>
                <c:pt idx="1477">
                  <c:v>38734</c:v>
                </c:pt>
                <c:pt idx="1478">
                  <c:v>38735</c:v>
                </c:pt>
                <c:pt idx="1479">
                  <c:v>38736</c:v>
                </c:pt>
                <c:pt idx="1480">
                  <c:v>38737</c:v>
                </c:pt>
                <c:pt idx="1481">
                  <c:v>38738</c:v>
                </c:pt>
                <c:pt idx="1482">
                  <c:v>38739</c:v>
                </c:pt>
                <c:pt idx="1483">
                  <c:v>38740</c:v>
                </c:pt>
                <c:pt idx="1484">
                  <c:v>38741</c:v>
                </c:pt>
                <c:pt idx="1485">
                  <c:v>38742</c:v>
                </c:pt>
                <c:pt idx="1486">
                  <c:v>38743</c:v>
                </c:pt>
                <c:pt idx="1487">
                  <c:v>38744</c:v>
                </c:pt>
                <c:pt idx="1488">
                  <c:v>38745</c:v>
                </c:pt>
                <c:pt idx="1489">
                  <c:v>38746</c:v>
                </c:pt>
                <c:pt idx="1490">
                  <c:v>38747</c:v>
                </c:pt>
                <c:pt idx="1491">
                  <c:v>38748</c:v>
                </c:pt>
                <c:pt idx="1492">
                  <c:v>38749</c:v>
                </c:pt>
                <c:pt idx="1493">
                  <c:v>38750</c:v>
                </c:pt>
                <c:pt idx="1494">
                  <c:v>38751</c:v>
                </c:pt>
                <c:pt idx="1495">
                  <c:v>38752</c:v>
                </c:pt>
                <c:pt idx="1496">
                  <c:v>38753</c:v>
                </c:pt>
                <c:pt idx="1497">
                  <c:v>38754</c:v>
                </c:pt>
                <c:pt idx="1498">
                  <c:v>38755</c:v>
                </c:pt>
                <c:pt idx="1499">
                  <c:v>38756</c:v>
                </c:pt>
                <c:pt idx="1500">
                  <c:v>38757</c:v>
                </c:pt>
                <c:pt idx="1501">
                  <c:v>38758</c:v>
                </c:pt>
                <c:pt idx="1502">
                  <c:v>38759</c:v>
                </c:pt>
                <c:pt idx="1503">
                  <c:v>38760</c:v>
                </c:pt>
                <c:pt idx="1504">
                  <c:v>38761</c:v>
                </c:pt>
                <c:pt idx="1505">
                  <c:v>38762</c:v>
                </c:pt>
                <c:pt idx="1506">
                  <c:v>38763</c:v>
                </c:pt>
                <c:pt idx="1507">
                  <c:v>38764</c:v>
                </c:pt>
                <c:pt idx="1508">
                  <c:v>38765</c:v>
                </c:pt>
                <c:pt idx="1509">
                  <c:v>38766</c:v>
                </c:pt>
                <c:pt idx="1510">
                  <c:v>38767</c:v>
                </c:pt>
                <c:pt idx="1511">
                  <c:v>38768</c:v>
                </c:pt>
                <c:pt idx="1512">
                  <c:v>38769</c:v>
                </c:pt>
                <c:pt idx="1513">
                  <c:v>38770</c:v>
                </c:pt>
                <c:pt idx="1514">
                  <c:v>38771</c:v>
                </c:pt>
                <c:pt idx="1515">
                  <c:v>38772</c:v>
                </c:pt>
                <c:pt idx="1516">
                  <c:v>38773</c:v>
                </c:pt>
                <c:pt idx="1517">
                  <c:v>38774</c:v>
                </c:pt>
                <c:pt idx="1518">
                  <c:v>38775</c:v>
                </c:pt>
                <c:pt idx="1519">
                  <c:v>38776</c:v>
                </c:pt>
                <c:pt idx="1520">
                  <c:v>38777</c:v>
                </c:pt>
                <c:pt idx="1521">
                  <c:v>38778</c:v>
                </c:pt>
                <c:pt idx="1522">
                  <c:v>38779</c:v>
                </c:pt>
                <c:pt idx="1523">
                  <c:v>38780</c:v>
                </c:pt>
                <c:pt idx="1524">
                  <c:v>38781</c:v>
                </c:pt>
                <c:pt idx="1525">
                  <c:v>38782</c:v>
                </c:pt>
                <c:pt idx="1526">
                  <c:v>38783</c:v>
                </c:pt>
                <c:pt idx="1527">
                  <c:v>38784</c:v>
                </c:pt>
                <c:pt idx="1528">
                  <c:v>38785</c:v>
                </c:pt>
                <c:pt idx="1529">
                  <c:v>38786</c:v>
                </c:pt>
                <c:pt idx="1530">
                  <c:v>38787</c:v>
                </c:pt>
                <c:pt idx="1531">
                  <c:v>38788</c:v>
                </c:pt>
                <c:pt idx="1532">
                  <c:v>38789</c:v>
                </c:pt>
                <c:pt idx="1533">
                  <c:v>38790</c:v>
                </c:pt>
                <c:pt idx="1534">
                  <c:v>38791</c:v>
                </c:pt>
                <c:pt idx="1535">
                  <c:v>38792</c:v>
                </c:pt>
                <c:pt idx="1536">
                  <c:v>38793</c:v>
                </c:pt>
                <c:pt idx="1537">
                  <c:v>38794</c:v>
                </c:pt>
                <c:pt idx="1538">
                  <c:v>38795</c:v>
                </c:pt>
                <c:pt idx="1539">
                  <c:v>38796</c:v>
                </c:pt>
                <c:pt idx="1540">
                  <c:v>38797</c:v>
                </c:pt>
                <c:pt idx="1541">
                  <c:v>38798</c:v>
                </c:pt>
                <c:pt idx="1542">
                  <c:v>38799</c:v>
                </c:pt>
                <c:pt idx="1543">
                  <c:v>38800</c:v>
                </c:pt>
                <c:pt idx="1544">
                  <c:v>38801</c:v>
                </c:pt>
                <c:pt idx="1545">
                  <c:v>38802</c:v>
                </c:pt>
                <c:pt idx="1546">
                  <c:v>38803</c:v>
                </c:pt>
                <c:pt idx="1547">
                  <c:v>38804</c:v>
                </c:pt>
                <c:pt idx="1548">
                  <c:v>38805</c:v>
                </c:pt>
                <c:pt idx="1549">
                  <c:v>38806</c:v>
                </c:pt>
                <c:pt idx="1550">
                  <c:v>38807</c:v>
                </c:pt>
                <c:pt idx="1551">
                  <c:v>38808</c:v>
                </c:pt>
                <c:pt idx="1552">
                  <c:v>38809</c:v>
                </c:pt>
                <c:pt idx="1553">
                  <c:v>38810</c:v>
                </c:pt>
                <c:pt idx="1554">
                  <c:v>38811</c:v>
                </c:pt>
                <c:pt idx="1555">
                  <c:v>38812</c:v>
                </c:pt>
                <c:pt idx="1556">
                  <c:v>38813</c:v>
                </c:pt>
                <c:pt idx="1557">
                  <c:v>38814</c:v>
                </c:pt>
                <c:pt idx="1558">
                  <c:v>38815</c:v>
                </c:pt>
                <c:pt idx="1559">
                  <c:v>38816</c:v>
                </c:pt>
                <c:pt idx="1560">
                  <c:v>38817</c:v>
                </c:pt>
                <c:pt idx="1561">
                  <c:v>38818</c:v>
                </c:pt>
                <c:pt idx="1562">
                  <c:v>38819</c:v>
                </c:pt>
                <c:pt idx="1563">
                  <c:v>38820</c:v>
                </c:pt>
                <c:pt idx="1564">
                  <c:v>38821</c:v>
                </c:pt>
                <c:pt idx="1565">
                  <c:v>38822</c:v>
                </c:pt>
                <c:pt idx="1566">
                  <c:v>38823</c:v>
                </c:pt>
                <c:pt idx="1567">
                  <c:v>38824</c:v>
                </c:pt>
                <c:pt idx="1568">
                  <c:v>38825</c:v>
                </c:pt>
                <c:pt idx="1569">
                  <c:v>38826</c:v>
                </c:pt>
                <c:pt idx="1570">
                  <c:v>38827</c:v>
                </c:pt>
                <c:pt idx="1571">
                  <c:v>38828</c:v>
                </c:pt>
                <c:pt idx="1572">
                  <c:v>38829</c:v>
                </c:pt>
                <c:pt idx="1573">
                  <c:v>38830</c:v>
                </c:pt>
                <c:pt idx="1574">
                  <c:v>38831</c:v>
                </c:pt>
                <c:pt idx="1575">
                  <c:v>38832</c:v>
                </c:pt>
                <c:pt idx="1576">
                  <c:v>38833</c:v>
                </c:pt>
                <c:pt idx="1577">
                  <c:v>38834</c:v>
                </c:pt>
                <c:pt idx="1578">
                  <c:v>38835</c:v>
                </c:pt>
                <c:pt idx="1579">
                  <c:v>38836</c:v>
                </c:pt>
                <c:pt idx="1580">
                  <c:v>38837</c:v>
                </c:pt>
                <c:pt idx="1581">
                  <c:v>38838</c:v>
                </c:pt>
                <c:pt idx="1582">
                  <c:v>38839</c:v>
                </c:pt>
                <c:pt idx="1583">
                  <c:v>38840</c:v>
                </c:pt>
                <c:pt idx="1584">
                  <c:v>38841</c:v>
                </c:pt>
                <c:pt idx="1585">
                  <c:v>38842</c:v>
                </c:pt>
                <c:pt idx="1586">
                  <c:v>38843</c:v>
                </c:pt>
                <c:pt idx="1587">
                  <c:v>38844</c:v>
                </c:pt>
                <c:pt idx="1588">
                  <c:v>38845</c:v>
                </c:pt>
                <c:pt idx="1589">
                  <c:v>38846</c:v>
                </c:pt>
                <c:pt idx="1590">
                  <c:v>38847</c:v>
                </c:pt>
                <c:pt idx="1591">
                  <c:v>38848</c:v>
                </c:pt>
                <c:pt idx="1592">
                  <c:v>38849</c:v>
                </c:pt>
                <c:pt idx="1593">
                  <c:v>38850</c:v>
                </c:pt>
                <c:pt idx="1594">
                  <c:v>38851</c:v>
                </c:pt>
                <c:pt idx="1595">
                  <c:v>38852</c:v>
                </c:pt>
                <c:pt idx="1596">
                  <c:v>38853</c:v>
                </c:pt>
                <c:pt idx="1597">
                  <c:v>38854</c:v>
                </c:pt>
                <c:pt idx="1598">
                  <c:v>38855</c:v>
                </c:pt>
                <c:pt idx="1599">
                  <c:v>38856</c:v>
                </c:pt>
                <c:pt idx="1600">
                  <c:v>38857</c:v>
                </c:pt>
                <c:pt idx="1601">
                  <c:v>38858</c:v>
                </c:pt>
                <c:pt idx="1602">
                  <c:v>38859</c:v>
                </c:pt>
                <c:pt idx="1603">
                  <c:v>38860</c:v>
                </c:pt>
                <c:pt idx="1604">
                  <c:v>38861</c:v>
                </c:pt>
                <c:pt idx="1605">
                  <c:v>38862</c:v>
                </c:pt>
                <c:pt idx="1606">
                  <c:v>38863</c:v>
                </c:pt>
                <c:pt idx="1607">
                  <c:v>38864</c:v>
                </c:pt>
                <c:pt idx="1608">
                  <c:v>38865</c:v>
                </c:pt>
                <c:pt idx="1609">
                  <c:v>38866</c:v>
                </c:pt>
                <c:pt idx="1610">
                  <c:v>38867</c:v>
                </c:pt>
                <c:pt idx="1611">
                  <c:v>38868</c:v>
                </c:pt>
                <c:pt idx="1612">
                  <c:v>38869</c:v>
                </c:pt>
                <c:pt idx="1613">
                  <c:v>38870</c:v>
                </c:pt>
                <c:pt idx="1614">
                  <c:v>38871</c:v>
                </c:pt>
                <c:pt idx="1615">
                  <c:v>38872</c:v>
                </c:pt>
                <c:pt idx="1616">
                  <c:v>38873</c:v>
                </c:pt>
                <c:pt idx="1617">
                  <c:v>38874</c:v>
                </c:pt>
                <c:pt idx="1618">
                  <c:v>38875</c:v>
                </c:pt>
                <c:pt idx="1619">
                  <c:v>38876</c:v>
                </c:pt>
                <c:pt idx="1620">
                  <c:v>38877</c:v>
                </c:pt>
                <c:pt idx="1621">
                  <c:v>38878</c:v>
                </c:pt>
                <c:pt idx="1622">
                  <c:v>38879</c:v>
                </c:pt>
                <c:pt idx="1623">
                  <c:v>38880</c:v>
                </c:pt>
                <c:pt idx="1624">
                  <c:v>38881</c:v>
                </c:pt>
                <c:pt idx="1625">
                  <c:v>38882</c:v>
                </c:pt>
                <c:pt idx="1626">
                  <c:v>38883</c:v>
                </c:pt>
                <c:pt idx="1627">
                  <c:v>38884</c:v>
                </c:pt>
                <c:pt idx="1628">
                  <c:v>38885</c:v>
                </c:pt>
                <c:pt idx="1629">
                  <c:v>38886</c:v>
                </c:pt>
                <c:pt idx="1630">
                  <c:v>38887</c:v>
                </c:pt>
                <c:pt idx="1631">
                  <c:v>38888</c:v>
                </c:pt>
                <c:pt idx="1632">
                  <c:v>38889</c:v>
                </c:pt>
                <c:pt idx="1633">
                  <c:v>38890</c:v>
                </c:pt>
                <c:pt idx="1634">
                  <c:v>38891</c:v>
                </c:pt>
                <c:pt idx="1635">
                  <c:v>38892</c:v>
                </c:pt>
                <c:pt idx="1636">
                  <c:v>38893</c:v>
                </c:pt>
                <c:pt idx="1637">
                  <c:v>38894</c:v>
                </c:pt>
                <c:pt idx="1638">
                  <c:v>38895</c:v>
                </c:pt>
                <c:pt idx="1639">
                  <c:v>38896</c:v>
                </c:pt>
                <c:pt idx="1640">
                  <c:v>38897</c:v>
                </c:pt>
                <c:pt idx="1641">
                  <c:v>38898</c:v>
                </c:pt>
                <c:pt idx="1642">
                  <c:v>38899</c:v>
                </c:pt>
                <c:pt idx="1643">
                  <c:v>38900</c:v>
                </c:pt>
                <c:pt idx="1644">
                  <c:v>38901</c:v>
                </c:pt>
                <c:pt idx="1645">
                  <c:v>38902</c:v>
                </c:pt>
                <c:pt idx="1646">
                  <c:v>38903</c:v>
                </c:pt>
                <c:pt idx="1647">
                  <c:v>38904</c:v>
                </c:pt>
                <c:pt idx="1648">
                  <c:v>38905</c:v>
                </c:pt>
                <c:pt idx="1649">
                  <c:v>38906</c:v>
                </c:pt>
                <c:pt idx="1650">
                  <c:v>38907</c:v>
                </c:pt>
                <c:pt idx="1651">
                  <c:v>38908</c:v>
                </c:pt>
                <c:pt idx="1652">
                  <c:v>38909</c:v>
                </c:pt>
                <c:pt idx="1653">
                  <c:v>38910</c:v>
                </c:pt>
                <c:pt idx="1654">
                  <c:v>38911</c:v>
                </c:pt>
                <c:pt idx="1655">
                  <c:v>38912</c:v>
                </c:pt>
                <c:pt idx="1656">
                  <c:v>38913</c:v>
                </c:pt>
                <c:pt idx="1657">
                  <c:v>38914</c:v>
                </c:pt>
                <c:pt idx="1658">
                  <c:v>38915</c:v>
                </c:pt>
                <c:pt idx="1659">
                  <c:v>38916</c:v>
                </c:pt>
                <c:pt idx="1660">
                  <c:v>38917</c:v>
                </c:pt>
                <c:pt idx="1661">
                  <c:v>38918</c:v>
                </c:pt>
                <c:pt idx="1662">
                  <c:v>38919</c:v>
                </c:pt>
                <c:pt idx="1663">
                  <c:v>38920</c:v>
                </c:pt>
                <c:pt idx="1664">
                  <c:v>38921</c:v>
                </c:pt>
                <c:pt idx="1665">
                  <c:v>38922</c:v>
                </c:pt>
                <c:pt idx="1666">
                  <c:v>38923</c:v>
                </c:pt>
                <c:pt idx="1667">
                  <c:v>38924</c:v>
                </c:pt>
                <c:pt idx="1668">
                  <c:v>38925</c:v>
                </c:pt>
                <c:pt idx="1669">
                  <c:v>38926</c:v>
                </c:pt>
                <c:pt idx="1670">
                  <c:v>38927</c:v>
                </c:pt>
                <c:pt idx="1671">
                  <c:v>38928</c:v>
                </c:pt>
                <c:pt idx="1672">
                  <c:v>38929</c:v>
                </c:pt>
                <c:pt idx="1673">
                  <c:v>38930</c:v>
                </c:pt>
                <c:pt idx="1674">
                  <c:v>38931</c:v>
                </c:pt>
                <c:pt idx="1675">
                  <c:v>38932</c:v>
                </c:pt>
                <c:pt idx="1676">
                  <c:v>38933</c:v>
                </c:pt>
                <c:pt idx="1677">
                  <c:v>38934</c:v>
                </c:pt>
                <c:pt idx="1678">
                  <c:v>38935</c:v>
                </c:pt>
                <c:pt idx="1679">
                  <c:v>38936</c:v>
                </c:pt>
                <c:pt idx="1680">
                  <c:v>38937</c:v>
                </c:pt>
                <c:pt idx="1681">
                  <c:v>38938</c:v>
                </c:pt>
                <c:pt idx="1682">
                  <c:v>38939</c:v>
                </c:pt>
                <c:pt idx="1683">
                  <c:v>38940</c:v>
                </c:pt>
                <c:pt idx="1684">
                  <c:v>38941</c:v>
                </c:pt>
                <c:pt idx="1685">
                  <c:v>38942</c:v>
                </c:pt>
                <c:pt idx="1686">
                  <c:v>38943</c:v>
                </c:pt>
                <c:pt idx="1687">
                  <c:v>38944</c:v>
                </c:pt>
                <c:pt idx="1688">
                  <c:v>38945</c:v>
                </c:pt>
                <c:pt idx="1689">
                  <c:v>38946</c:v>
                </c:pt>
                <c:pt idx="1690">
                  <c:v>38947</c:v>
                </c:pt>
                <c:pt idx="1691">
                  <c:v>38948</c:v>
                </c:pt>
                <c:pt idx="1692">
                  <c:v>38949</c:v>
                </c:pt>
                <c:pt idx="1693">
                  <c:v>38950</c:v>
                </c:pt>
                <c:pt idx="1694">
                  <c:v>38951</c:v>
                </c:pt>
                <c:pt idx="1695">
                  <c:v>38952</c:v>
                </c:pt>
                <c:pt idx="1696">
                  <c:v>38953</c:v>
                </c:pt>
                <c:pt idx="1697">
                  <c:v>38954</c:v>
                </c:pt>
                <c:pt idx="1698">
                  <c:v>38955</c:v>
                </c:pt>
                <c:pt idx="1699">
                  <c:v>38956</c:v>
                </c:pt>
                <c:pt idx="1700">
                  <c:v>38957</c:v>
                </c:pt>
                <c:pt idx="1701">
                  <c:v>38958</c:v>
                </c:pt>
                <c:pt idx="1702">
                  <c:v>38959</c:v>
                </c:pt>
                <c:pt idx="1703">
                  <c:v>38960</c:v>
                </c:pt>
                <c:pt idx="1704">
                  <c:v>38961</c:v>
                </c:pt>
                <c:pt idx="1705">
                  <c:v>38962</c:v>
                </c:pt>
                <c:pt idx="1706">
                  <c:v>38963</c:v>
                </c:pt>
                <c:pt idx="1707">
                  <c:v>38964</c:v>
                </c:pt>
                <c:pt idx="1708">
                  <c:v>38965</c:v>
                </c:pt>
                <c:pt idx="1709">
                  <c:v>38966</c:v>
                </c:pt>
                <c:pt idx="1710">
                  <c:v>38967</c:v>
                </c:pt>
                <c:pt idx="1711">
                  <c:v>38968</c:v>
                </c:pt>
                <c:pt idx="1712">
                  <c:v>38969</c:v>
                </c:pt>
                <c:pt idx="1713">
                  <c:v>38970</c:v>
                </c:pt>
                <c:pt idx="1714">
                  <c:v>38971</c:v>
                </c:pt>
                <c:pt idx="1715">
                  <c:v>38972</c:v>
                </c:pt>
                <c:pt idx="1716">
                  <c:v>38973</c:v>
                </c:pt>
                <c:pt idx="1717">
                  <c:v>38974</c:v>
                </c:pt>
                <c:pt idx="1718">
                  <c:v>38975</c:v>
                </c:pt>
                <c:pt idx="1719">
                  <c:v>38976</c:v>
                </c:pt>
                <c:pt idx="1720">
                  <c:v>38977</c:v>
                </c:pt>
                <c:pt idx="1721">
                  <c:v>38978</c:v>
                </c:pt>
                <c:pt idx="1722">
                  <c:v>38979</c:v>
                </c:pt>
                <c:pt idx="1723">
                  <c:v>38980</c:v>
                </c:pt>
                <c:pt idx="1724">
                  <c:v>38981</c:v>
                </c:pt>
                <c:pt idx="1725">
                  <c:v>38982</c:v>
                </c:pt>
                <c:pt idx="1726">
                  <c:v>38983</c:v>
                </c:pt>
                <c:pt idx="1727">
                  <c:v>38984</c:v>
                </c:pt>
                <c:pt idx="1728">
                  <c:v>38985</c:v>
                </c:pt>
                <c:pt idx="1729">
                  <c:v>38986</c:v>
                </c:pt>
                <c:pt idx="1730">
                  <c:v>38987</c:v>
                </c:pt>
                <c:pt idx="1731">
                  <c:v>38988</c:v>
                </c:pt>
                <c:pt idx="1732">
                  <c:v>38989</c:v>
                </c:pt>
                <c:pt idx="1733">
                  <c:v>38990</c:v>
                </c:pt>
                <c:pt idx="1734">
                  <c:v>38991</c:v>
                </c:pt>
                <c:pt idx="1735">
                  <c:v>38992</c:v>
                </c:pt>
                <c:pt idx="1736">
                  <c:v>38993</c:v>
                </c:pt>
                <c:pt idx="1737">
                  <c:v>38994</c:v>
                </c:pt>
                <c:pt idx="1738">
                  <c:v>38995</c:v>
                </c:pt>
                <c:pt idx="1739">
                  <c:v>38996</c:v>
                </c:pt>
                <c:pt idx="1740">
                  <c:v>38997</c:v>
                </c:pt>
                <c:pt idx="1741">
                  <c:v>38998</c:v>
                </c:pt>
                <c:pt idx="1742">
                  <c:v>38999</c:v>
                </c:pt>
                <c:pt idx="1743">
                  <c:v>39000</c:v>
                </c:pt>
                <c:pt idx="1744">
                  <c:v>39001</c:v>
                </c:pt>
                <c:pt idx="1745">
                  <c:v>39002</c:v>
                </c:pt>
                <c:pt idx="1746">
                  <c:v>39003</c:v>
                </c:pt>
                <c:pt idx="1747">
                  <c:v>39004</c:v>
                </c:pt>
                <c:pt idx="1748">
                  <c:v>39005</c:v>
                </c:pt>
                <c:pt idx="1749">
                  <c:v>39006</c:v>
                </c:pt>
                <c:pt idx="1750">
                  <c:v>39007</c:v>
                </c:pt>
                <c:pt idx="1751">
                  <c:v>39008</c:v>
                </c:pt>
                <c:pt idx="1752">
                  <c:v>39009</c:v>
                </c:pt>
                <c:pt idx="1753">
                  <c:v>39010</c:v>
                </c:pt>
                <c:pt idx="1754">
                  <c:v>39011</c:v>
                </c:pt>
                <c:pt idx="1755">
                  <c:v>39012</c:v>
                </c:pt>
                <c:pt idx="1756">
                  <c:v>39013</c:v>
                </c:pt>
                <c:pt idx="1757">
                  <c:v>39014</c:v>
                </c:pt>
                <c:pt idx="1758">
                  <c:v>39015</c:v>
                </c:pt>
                <c:pt idx="1759">
                  <c:v>39016</c:v>
                </c:pt>
                <c:pt idx="1760">
                  <c:v>39017</c:v>
                </c:pt>
                <c:pt idx="1761">
                  <c:v>39018</c:v>
                </c:pt>
                <c:pt idx="1762">
                  <c:v>39019</c:v>
                </c:pt>
                <c:pt idx="1763">
                  <c:v>39020</c:v>
                </c:pt>
                <c:pt idx="1764">
                  <c:v>39021</c:v>
                </c:pt>
                <c:pt idx="1765">
                  <c:v>39022</c:v>
                </c:pt>
                <c:pt idx="1766">
                  <c:v>39023</c:v>
                </c:pt>
                <c:pt idx="1767">
                  <c:v>39024</c:v>
                </c:pt>
                <c:pt idx="1768">
                  <c:v>39025</c:v>
                </c:pt>
                <c:pt idx="1769">
                  <c:v>39026</c:v>
                </c:pt>
                <c:pt idx="1770">
                  <c:v>39027</c:v>
                </c:pt>
                <c:pt idx="1771">
                  <c:v>39028</c:v>
                </c:pt>
                <c:pt idx="1772">
                  <c:v>39029</c:v>
                </c:pt>
                <c:pt idx="1773">
                  <c:v>39030</c:v>
                </c:pt>
                <c:pt idx="1774">
                  <c:v>39031</c:v>
                </c:pt>
                <c:pt idx="1775">
                  <c:v>39032</c:v>
                </c:pt>
                <c:pt idx="1776">
                  <c:v>39033</c:v>
                </c:pt>
                <c:pt idx="1777">
                  <c:v>39034</c:v>
                </c:pt>
                <c:pt idx="1778">
                  <c:v>39035</c:v>
                </c:pt>
                <c:pt idx="1779">
                  <c:v>39036</c:v>
                </c:pt>
                <c:pt idx="1780">
                  <c:v>39037</c:v>
                </c:pt>
                <c:pt idx="1781">
                  <c:v>39038</c:v>
                </c:pt>
                <c:pt idx="1782">
                  <c:v>39039</c:v>
                </c:pt>
                <c:pt idx="1783">
                  <c:v>39040</c:v>
                </c:pt>
                <c:pt idx="1784">
                  <c:v>39041</c:v>
                </c:pt>
                <c:pt idx="1785">
                  <c:v>39042</c:v>
                </c:pt>
                <c:pt idx="1786">
                  <c:v>39043</c:v>
                </c:pt>
                <c:pt idx="1787">
                  <c:v>39044</c:v>
                </c:pt>
                <c:pt idx="1788">
                  <c:v>39045</c:v>
                </c:pt>
                <c:pt idx="1789">
                  <c:v>39046</c:v>
                </c:pt>
                <c:pt idx="1790">
                  <c:v>39047</c:v>
                </c:pt>
                <c:pt idx="1791">
                  <c:v>39048</c:v>
                </c:pt>
                <c:pt idx="1792">
                  <c:v>39049</c:v>
                </c:pt>
                <c:pt idx="1793">
                  <c:v>39050</c:v>
                </c:pt>
                <c:pt idx="1794">
                  <c:v>39051</c:v>
                </c:pt>
                <c:pt idx="1795">
                  <c:v>39052</c:v>
                </c:pt>
                <c:pt idx="1796">
                  <c:v>39053</c:v>
                </c:pt>
                <c:pt idx="1797">
                  <c:v>39054</c:v>
                </c:pt>
                <c:pt idx="1798">
                  <c:v>39055</c:v>
                </c:pt>
                <c:pt idx="1799">
                  <c:v>39056</c:v>
                </c:pt>
                <c:pt idx="1800">
                  <c:v>39057</c:v>
                </c:pt>
                <c:pt idx="1801">
                  <c:v>39058</c:v>
                </c:pt>
                <c:pt idx="1802">
                  <c:v>39059</c:v>
                </c:pt>
                <c:pt idx="1803">
                  <c:v>39060</c:v>
                </c:pt>
                <c:pt idx="1804">
                  <c:v>39061</c:v>
                </c:pt>
                <c:pt idx="1805">
                  <c:v>39062</c:v>
                </c:pt>
                <c:pt idx="1806">
                  <c:v>39063</c:v>
                </c:pt>
                <c:pt idx="1807">
                  <c:v>39064</c:v>
                </c:pt>
                <c:pt idx="1808">
                  <c:v>39065</c:v>
                </c:pt>
                <c:pt idx="1809">
                  <c:v>39066</c:v>
                </c:pt>
                <c:pt idx="1810">
                  <c:v>39067</c:v>
                </c:pt>
                <c:pt idx="1811">
                  <c:v>39068</c:v>
                </c:pt>
                <c:pt idx="1812">
                  <c:v>39069</c:v>
                </c:pt>
                <c:pt idx="1813">
                  <c:v>39070</c:v>
                </c:pt>
                <c:pt idx="1814">
                  <c:v>39071</c:v>
                </c:pt>
                <c:pt idx="1815">
                  <c:v>39072</c:v>
                </c:pt>
                <c:pt idx="1816">
                  <c:v>39073</c:v>
                </c:pt>
                <c:pt idx="1817">
                  <c:v>39074</c:v>
                </c:pt>
                <c:pt idx="1818">
                  <c:v>39075</c:v>
                </c:pt>
                <c:pt idx="1819">
                  <c:v>39076</c:v>
                </c:pt>
                <c:pt idx="1820">
                  <c:v>39077</c:v>
                </c:pt>
                <c:pt idx="1821">
                  <c:v>39078</c:v>
                </c:pt>
                <c:pt idx="1822">
                  <c:v>39079</c:v>
                </c:pt>
                <c:pt idx="1823">
                  <c:v>39080</c:v>
                </c:pt>
                <c:pt idx="1824">
                  <c:v>39081</c:v>
                </c:pt>
                <c:pt idx="1825">
                  <c:v>39082</c:v>
                </c:pt>
                <c:pt idx="1826">
                  <c:v>39083</c:v>
                </c:pt>
                <c:pt idx="1827">
                  <c:v>39084</c:v>
                </c:pt>
                <c:pt idx="1828">
                  <c:v>39085</c:v>
                </c:pt>
                <c:pt idx="1829">
                  <c:v>39086</c:v>
                </c:pt>
                <c:pt idx="1830">
                  <c:v>39087</c:v>
                </c:pt>
                <c:pt idx="1831">
                  <c:v>39088</c:v>
                </c:pt>
                <c:pt idx="1832">
                  <c:v>39089</c:v>
                </c:pt>
                <c:pt idx="1833">
                  <c:v>39090</c:v>
                </c:pt>
                <c:pt idx="1834">
                  <c:v>39091</c:v>
                </c:pt>
                <c:pt idx="1835">
                  <c:v>39092</c:v>
                </c:pt>
                <c:pt idx="1836">
                  <c:v>39093</c:v>
                </c:pt>
                <c:pt idx="1837">
                  <c:v>39094</c:v>
                </c:pt>
                <c:pt idx="1838">
                  <c:v>39095</c:v>
                </c:pt>
                <c:pt idx="1839">
                  <c:v>39096</c:v>
                </c:pt>
                <c:pt idx="1840">
                  <c:v>39097</c:v>
                </c:pt>
                <c:pt idx="1841">
                  <c:v>39098</c:v>
                </c:pt>
                <c:pt idx="1842">
                  <c:v>39099</c:v>
                </c:pt>
                <c:pt idx="1843">
                  <c:v>39100</c:v>
                </c:pt>
                <c:pt idx="1844">
                  <c:v>39101</c:v>
                </c:pt>
                <c:pt idx="1845">
                  <c:v>39102</c:v>
                </c:pt>
                <c:pt idx="1846">
                  <c:v>39103</c:v>
                </c:pt>
                <c:pt idx="1847">
                  <c:v>39104</c:v>
                </c:pt>
                <c:pt idx="1848">
                  <c:v>39105</c:v>
                </c:pt>
                <c:pt idx="1849">
                  <c:v>39106</c:v>
                </c:pt>
                <c:pt idx="1850">
                  <c:v>39107</c:v>
                </c:pt>
                <c:pt idx="1851">
                  <c:v>39108</c:v>
                </c:pt>
                <c:pt idx="1852">
                  <c:v>39109</c:v>
                </c:pt>
                <c:pt idx="1853">
                  <c:v>39110</c:v>
                </c:pt>
                <c:pt idx="1854">
                  <c:v>39111</c:v>
                </c:pt>
                <c:pt idx="1855">
                  <c:v>39112</c:v>
                </c:pt>
                <c:pt idx="1856">
                  <c:v>39113</c:v>
                </c:pt>
                <c:pt idx="1857">
                  <c:v>39114</c:v>
                </c:pt>
                <c:pt idx="1858">
                  <c:v>39115</c:v>
                </c:pt>
                <c:pt idx="1859">
                  <c:v>39116</c:v>
                </c:pt>
                <c:pt idx="1860">
                  <c:v>39117</c:v>
                </c:pt>
                <c:pt idx="1861">
                  <c:v>39118</c:v>
                </c:pt>
                <c:pt idx="1862">
                  <c:v>39119</c:v>
                </c:pt>
                <c:pt idx="1863">
                  <c:v>39120</c:v>
                </c:pt>
                <c:pt idx="1864">
                  <c:v>39121</c:v>
                </c:pt>
                <c:pt idx="1865">
                  <c:v>39122</c:v>
                </c:pt>
                <c:pt idx="1866">
                  <c:v>39123</c:v>
                </c:pt>
                <c:pt idx="1867">
                  <c:v>39124</c:v>
                </c:pt>
                <c:pt idx="1868">
                  <c:v>39125</c:v>
                </c:pt>
                <c:pt idx="1869">
                  <c:v>39126</c:v>
                </c:pt>
                <c:pt idx="1870">
                  <c:v>39127</c:v>
                </c:pt>
                <c:pt idx="1871">
                  <c:v>39128</c:v>
                </c:pt>
                <c:pt idx="1872">
                  <c:v>39129</c:v>
                </c:pt>
                <c:pt idx="1873">
                  <c:v>39130</c:v>
                </c:pt>
                <c:pt idx="1874">
                  <c:v>39131</c:v>
                </c:pt>
                <c:pt idx="1875">
                  <c:v>39132</c:v>
                </c:pt>
                <c:pt idx="1876">
                  <c:v>39133</c:v>
                </c:pt>
                <c:pt idx="1877">
                  <c:v>39134</c:v>
                </c:pt>
                <c:pt idx="1878">
                  <c:v>39135</c:v>
                </c:pt>
                <c:pt idx="1879">
                  <c:v>39136</c:v>
                </c:pt>
                <c:pt idx="1880">
                  <c:v>39137</c:v>
                </c:pt>
                <c:pt idx="1881">
                  <c:v>39138</c:v>
                </c:pt>
                <c:pt idx="1882">
                  <c:v>39139</c:v>
                </c:pt>
                <c:pt idx="1883">
                  <c:v>39140</c:v>
                </c:pt>
                <c:pt idx="1884">
                  <c:v>39141</c:v>
                </c:pt>
                <c:pt idx="1885">
                  <c:v>39142</c:v>
                </c:pt>
                <c:pt idx="1886">
                  <c:v>39143</c:v>
                </c:pt>
                <c:pt idx="1887">
                  <c:v>39144</c:v>
                </c:pt>
                <c:pt idx="1888">
                  <c:v>39145</c:v>
                </c:pt>
                <c:pt idx="1889">
                  <c:v>39146</c:v>
                </c:pt>
                <c:pt idx="1890">
                  <c:v>39147</c:v>
                </c:pt>
                <c:pt idx="1891">
                  <c:v>39148</c:v>
                </c:pt>
                <c:pt idx="1892">
                  <c:v>39149</c:v>
                </c:pt>
                <c:pt idx="1893">
                  <c:v>39150</c:v>
                </c:pt>
                <c:pt idx="1894">
                  <c:v>39151</c:v>
                </c:pt>
                <c:pt idx="1895">
                  <c:v>39152</c:v>
                </c:pt>
                <c:pt idx="1896">
                  <c:v>39153</c:v>
                </c:pt>
                <c:pt idx="1897">
                  <c:v>39154</c:v>
                </c:pt>
                <c:pt idx="1898">
                  <c:v>39155</c:v>
                </c:pt>
                <c:pt idx="1899">
                  <c:v>39156</c:v>
                </c:pt>
                <c:pt idx="1900">
                  <c:v>39157</c:v>
                </c:pt>
                <c:pt idx="1901">
                  <c:v>39158</c:v>
                </c:pt>
                <c:pt idx="1902">
                  <c:v>39159</c:v>
                </c:pt>
                <c:pt idx="1903">
                  <c:v>39160</c:v>
                </c:pt>
                <c:pt idx="1904">
                  <c:v>39161</c:v>
                </c:pt>
                <c:pt idx="1905">
                  <c:v>39162</c:v>
                </c:pt>
                <c:pt idx="1906">
                  <c:v>39163</c:v>
                </c:pt>
                <c:pt idx="1907">
                  <c:v>39164</c:v>
                </c:pt>
                <c:pt idx="1908">
                  <c:v>39165</c:v>
                </c:pt>
                <c:pt idx="1909">
                  <c:v>39166</c:v>
                </c:pt>
                <c:pt idx="1910">
                  <c:v>39167</c:v>
                </c:pt>
                <c:pt idx="1911">
                  <c:v>39168</c:v>
                </c:pt>
                <c:pt idx="1912">
                  <c:v>39169</c:v>
                </c:pt>
                <c:pt idx="1913">
                  <c:v>39170</c:v>
                </c:pt>
                <c:pt idx="1914">
                  <c:v>39171</c:v>
                </c:pt>
                <c:pt idx="1915">
                  <c:v>39172</c:v>
                </c:pt>
                <c:pt idx="1916">
                  <c:v>39173</c:v>
                </c:pt>
                <c:pt idx="1917">
                  <c:v>39174</c:v>
                </c:pt>
                <c:pt idx="1918">
                  <c:v>39175</c:v>
                </c:pt>
                <c:pt idx="1919">
                  <c:v>39176</c:v>
                </c:pt>
                <c:pt idx="1920">
                  <c:v>39177</c:v>
                </c:pt>
                <c:pt idx="1921">
                  <c:v>39178</c:v>
                </c:pt>
                <c:pt idx="1922">
                  <c:v>39179</c:v>
                </c:pt>
                <c:pt idx="1923">
                  <c:v>39180</c:v>
                </c:pt>
                <c:pt idx="1924">
                  <c:v>39181</c:v>
                </c:pt>
                <c:pt idx="1925">
                  <c:v>39182</c:v>
                </c:pt>
                <c:pt idx="1926">
                  <c:v>39183</c:v>
                </c:pt>
                <c:pt idx="1927">
                  <c:v>39184</c:v>
                </c:pt>
                <c:pt idx="1928">
                  <c:v>39185</c:v>
                </c:pt>
                <c:pt idx="1929">
                  <c:v>39186</c:v>
                </c:pt>
                <c:pt idx="1930">
                  <c:v>39187</c:v>
                </c:pt>
                <c:pt idx="1931">
                  <c:v>39188</c:v>
                </c:pt>
                <c:pt idx="1932">
                  <c:v>39189</c:v>
                </c:pt>
                <c:pt idx="1933">
                  <c:v>39190</c:v>
                </c:pt>
                <c:pt idx="1934">
                  <c:v>39191</c:v>
                </c:pt>
                <c:pt idx="1935">
                  <c:v>39192</c:v>
                </c:pt>
                <c:pt idx="1936">
                  <c:v>39193</c:v>
                </c:pt>
                <c:pt idx="1937">
                  <c:v>39194</c:v>
                </c:pt>
                <c:pt idx="1938">
                  <c:v>39195</c:v>
                </c:pt>
                <c:pt idx="1939">
                  <c:v>39196</c:v>
                </c:pt>
                <c:pt idx="1940">
                  <c:v>39197</c:v>
                </c:pt>
                <c:pt idx="1941">
                  <c:v>39198</c:v>
                </c:pt>
                <c:pt idx="1942">
                  <c:v>39199</c:v>
                </c:pt>
                <c:pt idx="1943">
                  <c:v>39200</c:v>
                </c:pt>
                <c:pt idx="1944">
                  <c:v>39201</c:v>
                </c:pt>
                <c:pt idx="1945">
                  <c:v>39202</c:v>
                </c:pt>
                <c:pt idx="1946">
                  <c:v>39203</c:v>
                </c:pt>
                <c:pt idx="1947">
                  <c:v>39204</c:v>
                </c:pt>
                <c:pt idx="1948">
                  <c:v>39205</c:v>
                </c:pt>
                <c:pt idx="1949">
                  <c:v>39206</c:v>
                </c:pt>
                <c:pt idx="1950">
                  <c:v>39207</c:v>
                </c:pt>
                <c:pt idx="1951">
                  <c:v>39208</c:v>
                </c:pt>
                <c:pt idx="1952">
                  <c:v>39209</c:v>
                </c:pt>
                <c:pt idx="1953">
                  <c:v>39210</c:v>
                </c:pt>
                <c:pt idx="1954">
                  <c:v>39211</c:v>
                </c:pt>
                <c:pt idx="1955">
                  <c:v>39212</c:v>
                </c:pt>
                <c:pt idx="1956">
                  <c:v>39213</c:v>
                </c:pt>
                <c:pt idx="1957">
                  <c:v>39214</c:v>
                </c:pt>
                <c:pt idx="1958">
                  <c:v>39215</c:v>
                </c:pt>
                <c:pt idx="1959">
                  <c:v>39216</c:v>
                </c:pt>
                <c:pt idx="1960">
                  <c:v>39217</c:v>
                </c:pt>
                <c:pt idx="1961">
                  <c:v>39218</c:v>
                </c:pt>
                <c:pt idx="1962">
                  <c:v>39219</c:v>
                </c:pt>
                <c:pt idx="1963">
                  <c:v>39220</c:v>
                </c:pt>
                <c:pt idx="1964">
                  <c:v>39221</c:v>
                </c:pt>
                <c:pt idx="1965">
                  <c:v>39222</c:v>
                </c:pt>
                <c:pt idx="1966">
                  <c:v>39223</c:v>
                </c:pt>
                <c:pt idx="1967">
                  <c:v>39224</c:v>
                </c:pt>
                <c:pt idx="1968">
                  <c:v>39225</c:v>
                </c:pt>
                <c:pt idx="1969">
                  <c:v>39226</c:v>
                </c:pt>
                <c:pt idx="1970">
                  <c:v>39227</c:v>
                </c:pt>
                <c:pt idx="1971">
                  <c:v>39228</c:v>
                </c:pt>
                <c:pt idx="1972">
                  <c:v>39229</c:v>
                </c:pt>
                <c:pt idx="1973">
                  <c:v>39230</c:v>
                </c:pt>
                <c:pt idx="1974">
                  <c:v>39231</c:v>
                </c:pt>
                <c:pt idx="1975">
                  <c:v>39232</c:v>
                </c:pt>
                <c:pt idx="1976">
                  <c:v>39233</c:v>
                </c:pt>
                <c:pt idx="1977">
                  <c:v>39234</c:v>
                </c:pt>
                <c:pt idx="1978">
                  <c:v>39235</c:v>
                </c:pt>
                <c:pt idx="1979">
                  <c:v>39236</c:v>
                </c:pt>
                <c:pt idx="1980">
                  <c:v>39237</c:v>
                </c:pt>
                <c:pt idx="1981">
                  <c:v>39238</c:v>
                </c:pt>
                <c:pt idx="1982">
                  <c:v>39239</c:v>
                </c:pt>
                <c:pt idx="1983">
                  <c:v>39240</c:v>
                </c:pt>
                <c:pt idx="1984">
                  <c:v>39241</c:v>
                </c:pt>
                <c:pt idx="1985">
                  <c:v>39242</c:v>
                </c:pt>
                <c:pt idx="1986">
                  <c:v>39243</c:v>
                </c:pt>
                <c:pt idx="1987">
                  <c:v>39244</c:v>
                </c:pt>
                <c:pt idx="1988">
                  <c:v>39245</c:v>
                </c:pt>
                <c:pt idx="1989">
                  <c:v>39246</c:v>
                </c:pt>
                <c:pt idx="1990">
                  <c:v>39247</c:v>
                </c:pt>
                <c:pt idx="1991">
                  <c:v>39248</c:v>
                </c:pt>
                <c:pt idx="1992">
                  <c:v>39249</c:v>
                </c:pt>
                <c:pt idx="1993">
                  <c:v>39250</c:v>
                </c:pt>
                <c:pt idx="1994">
                  <c:v>39251</c:v>
                </c:pt>
                <c:pt idx="1995">
                  <c:v>39252</c:v>
                </c:pt>
                <c:pt idx="1996">
                  <c:v>39253</c:v>
                </c:pt>
                <c:pt idx="1997">
                  <c:v>39254</c:v>
                </c:pt>
                <c:pt idx="1998">
                  <c:v>39255</c:v>
                </c:pt>
                <c:pt idx="1999">
                  <c:v>39256</c:v>
                </c:pt>
                <c:pt idx="2000">
                  <c:v>39257</c:v>
                </c:pt>
                <c:pt idx="2001">
                  <c:v>39258</c:v>
                </c:pt>
                <c:pt idx="2002">
                  <c:v>39259</c:v>
                </c:pt>
                <c:pt idx="2003">
                  <c:v>39260</c:v>
                </c:pt>
                <c:pt idx="2004">
                  <c:v>39261</c:v>
                </c:pt>
                <c:pt idx="2005">
                  <c:v>39262</c:v>
                </c:pt>
                <c:pt idx="2006">
                  <c:v>39263</c:v>
                </c:pt>
                <c:pt idx="2007">
                  <c:v>39264</c:v>
                </c:pt>
                <c:pt idx="2008">
                  <c:v>39265</c:v>
                </c:pt>
                <c:pt idx="2009">
                  <c:v>39266</c:v>
                </c:pt>
                <c:pt idx="2010">
                  <c:v>39267</c:v>
                </c:pt>
                <c:pt idx="2011">
                  <c:v>39268</c:v>
                </c:pt>
                <c:pt idx="2012">
                  <c:v>39269</c:v>
                </c:pt>
                <c:pt idx="2013">
                  <c:v>39270</c:v>
                </c:pt>
                <c:pt idx="2014">
                  <c:v>39271</c:v>
                </c:pt>
                <c:pt idx="2015">
                  <c:v>39272</c:v>
                </c:pt>
                <c:pt idx="2016">
                  <c:v>39273</c:v>
                </c:pt>
                <c:pt idx="2017">
                  <c:v>39274</c:v>
                </c:pt>
                <c:pt idx="2018">
                  <c:v>39275</c:v>
                </c:pt>
                <c:pt idx="2019">
                  <c:v>39276</c:v>
                </c:pt>
                <c:pt idx="2020">
                  <c:v>39277</c:v>
                </c:pt>
                <c:pt idx="2021">
                  <c:v>39278</c:v>
                </c:pt>
                <c:pt idx="2022">
                  <c:v>39279</c:v>
                </c:pt>
                <c:pt idx="2023">
                  <c:v>39280</c:v>
                </c:pt>
                <c:pt idx="2024">
                  <c:v>39281</c:v>
                </c:pt>
                <c:pt idx="2025">
                  <c:v>39282</c:v>
                </c:pt>
                <c:pt idx="2026">
                  <c:v>39283</c:v>
                </c:pt>
                <c:pt idx="2027">
                  <c:v>39284</c:v>
                </c:pt>
                <c:pt idx="2028">
                  <c:v>39285</c:v>
                </c:pt>
                <c:pt idx="2029">
                  <c:v>39286</c:v>
                </c:pt>
                <c:pt idx="2030">
                  <c:v>39287</c:v>
                </c:pt>
                <c:pt idx="2031">
                  <c:v>39288</c:v>
                </c:pt>
                <c:pt idx="2032">
                  <c:v>39289</c:v>
                </c:pt>
                <c:pt idx="2033">
                  <c:v>39290</c:v>
                </c:pt>
                <c:pt idx="2034">
                  <c:v>39291</c:v>
                </c:pt>
                <c:pt idx="2035">
                  <c:v>39292</c:v>
                </c:pt>
                <c:pt idx="2036">
                  <c:v>39293</c:v>
                </c:pt>
                <c:pt idx="2037">
                  <c:v>39294</c:v>
                </c:pt>
                <c:pt idx="2038">
                  <c:v>39295</c:v>
                </c:pt>
                <c:pt idx="2039">
                  <c:v>39296</c:v>
                </c:pt>
                <c:pt idx="2040">
                  <c:v>39297</c:v>
                </c:pt>
                <c:pt idx="2041">
                  <c:v>39298</c:v>
                </c:pt>
                <c:pt idx="2042">
                  <c:v>39299</c:v>
                </c:pt>
                <c:pt idx="2043">
                  <c:v>39300</c:v>
                </c:pt>
                <c:pt idx="2044">
                  <c:v>39301</c:v>
                </c:pt>
                <c:pt idx="2045">
                  <c:v>39302</c:v>
                </c:pt>
                <c:pt idx="2046">
                  <c:v>39303</c:v>
                </c:pt>
                <c:pt idx="2047">
                  <c:v>39304</c:v>
                </c:pt>
                <c:pt idx="2048">
                  <c:v>39305</c:v>
                </c:pt>
                <c:pt idx="2049">
                  <c:v>39306</c:v>
                </c:pt>
                <c:pt idx="2050">
                  <c:v>39307</c:v>
                </c:pt>
                <c:pt idx="2051">
                  <c:v>39308</c:v>
                </c:pt>
                <c:pt idx="2052">
                  <c:v>39309</c:v>
                </c:pt>
                <c:pt idx="2053">
                  <c:v>39310</c:v>
                </c:pt>
                <c:pt idx="2054">
                  <c:v>39311</c:v>
                </c:pt>
                <c:pt idx="2055">
                  <c:v>39312</c:v>
                </c:pt>
                <c:pt idx="2056">
                  <c:v>39313</c:v>
                </c:pt>
                <c:pt idx="2057">
                  <c:v>39314</c:v>
                </c:pt>
                <c:pt idx="2058">
                  <c:v>39315</c:v>
                </c:pt>
                <c:pt idx="2059">
                  <c:v>39316</c:v>
                </c:pt>
                <c:pt idx="2060">
                  <c:v>39317</c:v>
                </c:pt>
                <c:pt idx="2061">
                  <c:v>39318</c:v>
                </c:pt>
                <c:pt idx="2062">
                  <c:v>39319</c:v>
                </c:pt>
                <c:pt idx="2063">
                  <c:v>39320</c:v>
                </c:pt>
                <c:pt idx="2064">
                  <c:v>39321</c:v>
                </c:pt>
                <c:pt idx="2065">
                  <c:v>39322</c:v>
                </c:pt>
                <c:pt idx="2066">
                  <c:v>39323</c:v>
                </c:pt>
                <c:pt idx="2067">
                  <c:v>39324</c:v>
                </c:pt>
                <c:pt idx="2068">
                  <c:v>39325</c:v>
                </c:pt>
                <c:pt idx="2069">
                  <c:v>39326</c:v>
                </c:pt>
                <c:pt idx="2070">
                  <c:v>39327</c:v>
                </c:pt>
                <c:pt idx="2071">
                  <c:v>39328</c:v>
                </c:pt>
                <c:pt idx="2072">
                  <c:v>39329</c:v>
                </c:pt>
                <c:pt idx="2073">
                  <c:v>39330</c:v>
                </c:pt>
                <c:pt idx="2074">
                  <c:v>39331</c:v>
                </c:pt>
                <c:pt idx="2075">
                  <c:v>39332</c:v>
                </c:pt>
                <c:pt idx="2076">
                  <c:v>39333</c:v>
                </c:pt>
                <c:pt idx="2077">
                  <c:v>39334</c:v>
                </c:pt>
                <c:pt idx="2078">
                  <c:v>39335</c:v>
                </c:pt>
                <c:pt idx="2079">
                  <c:v>39336</c:v>
                </c:pt>
                <c:pt idx="2080">
                  <c:v>39337</c:v>
                </c:pt>
                <c:pt idx="2081">
                  <c:v>39338</c:v>
                </c:pt>
                <c:pt idx="2082">
                  <c:v>39339</c:v>
                </c:pt>
                <c:pt idx="2083">
                  <c:v>39340</c:v>
                </c:pt>
                <c:pt idx="2084">
                  <c:v>39341</c:v>
                </c:pt>
                <c:pt idx="2085">
                  <c:v>39342</c:v>
                </c:pt>
                <c:pt idx="2086">
                  <c:v>39343</c:v>
                </c:pt>
                <c:pt idx="2087">
                  <c:v>39344</c:v>
                </c:pt>
                <c:pt idx="2088">
                  <c:v>39345</c:v>
                </c:pt>
                <c:pt idx="2089">
                  <c:v>39346</c:v>
                </c:pt>
                <c:pt idx="2090">
                  <c:v>39347</c:v>
                </c:pt>
                <c:pt idx="2091">
                  <c:v>39348</c:v>
                </c:pt>
                <c:pt idx="2092">
                  <c:v>39349</c:v>
                </c:pt>
                <c:pt idx="2093">
                  <c:v>39350</c:v>
                </c:pt>
                <c:pt idx="2094">
                  <c:v>39351</c:v>
                </c:pt>
                <c:pt idx="2095">
                  <c:v>39352</c:v>
                </c:pt>
                <c:pt idx="2096">
                  <c:v>39353</c:v>
                </c:pt>
                <c:pt idx="2097">
                  <c:v>39354</c:v>
                </c:pt>
                <c:pt idx="2098">
                  <c:v>39355</c:v>
                </c:pt>
                <c:pt idx="2099">
                  <c:v>39356</c:v>
                </c:pt>
                <c:pt idx="2100">
                  <c:v>39357</c:v>
                </c:pt>
                <c:pt idx="2101">
                  <c:v>39358</c:v>
                </c:pt>
                <c:pt idx="2102">
                  <c:v>39359</c:v>
                </c:pt>
                <c:pt idx="2103">
                  <c:v>39360</c:v>
                </c:pt>
                <c:pt idx="2104">
                  <c:v>39361</c:v>
                </c:pt>
                <c:pt idx="2105">
                  <c:v>39362</c:v>
                </c:pt>
                <c:pt idx="2106">
                  <c:v>39363</c:v>
                </c:pt>
                <c:pt idx="2107">
                  <c:v>39364</c:v>
                </c:pt>
                <c:pt idx="2108">
                  <c:v>39365</c:v>
                </c:pt>
                <c:pt idx="2109">
                  <c:v>39366</c:v>
                </c:pt>
                <c:pt idx="2110">
                  <c:v>39367</c:v>
                </c:pt>
                <c:pt idx="2111">
                  <c:v>39368</c:v>
                </c:pt>
                <c:pt idx="2112">
                  <c:v>39369</c:v>
                </c:pt>
                <c:pt idx="2113">
                  <c:v>39370</c:v>
                </c:pt>
                <c:pt idx="2114">
                  <c:v>39371</c:v>
                </c:pt>
                <c:pt idx="2115">
                  <c:v>39372</c:v>
                </c:pt>
                <c:pt idx="2116">
                  <c:v>39373</c:v>
                </c:pt>
                <c:pt idx="2117">
                  <c:v>39374</c:v>
                </c:pt>
                <c:pt idx="2118">
                  <c:v>39375</c:v>
                </c:pt>
                <c:pt idx="2119">
                  <c:v>39376</c:v>
                </c:pt>
                <c:pt idx="2120">
                  <c:v>39377</c:v>
                </c:pt>
                <c:pt idx="2121">
                  <c:v>39378</c:v>
                </c:pt>
                <c:pt idx="2122">
                  <c:v>39379</c:v>
                </c:pt>
                <c:pt idx="2123">
                  <c:v>39380</c:v>
                </c:pt>
                <c:pt idx="2124">
                  <c:v>39381</c:v>
                </c:pt>
                <c:pt idx="2125">
                  <c:v>39382</c:v>
                </c:pt>
                <c:pt idx="2126">
                  <c:v>39383</c:v>
                </c:pt>
                <c:pt idx="2127">
                  <c:v>39384</c:v>
                </c:pt>
                <c:pt idx="2128">
                  <c:v>39385</c:v>
                </c:pt>
                <c:pt idx="2129">
                  <c:v>39386</c:v>
                </c:pt>
                <c:pt idx="2130">
                  <c:v>39387</c:v>
                </c:pt>
                <c:pt idx="2131">
                  <c:v>39388</c:v>
                </c:pt>
                <c:pt idx="2132">
                  <c:v>39389</c:v>
                </c:pt>
                <c:pt idx="2133">
                  <c:v>39390</c:v>
                </c:pt>
                <c:pt idx="2134">
                  <c:v>39391</c:v>
                </c:pt>
                <c:pt idx="2135">
                  <c:v>39392</c:v>
                </c:pt>
                <c:pt idx="2136">
                  <c:v>39393</c:v>
                </c:pt>
                <c:pt idx="2137">
                  <c:v>39394</c:v>
                </c:pt>
                <c:pt idx="2138">
                  <c:v>39395</c:v>
                </c:pt>
                <c:pt idx="2139">
                  <c:v>39396</c:v>
                </c:pt>
                <c:pt idx="2140">
                  <c:v>39397</c:v>
                </c:pt>
                <c:pt idx="2141">
                  <c:v>39398</c:v>
                </c:pt>
                <c:pt idx="2142">
                  <c:v>39399</c:v>
                </c:pt>
                <c:pt idx="2143">
                  <c:v>39400</c:v>
                </c:pt>
                <c:pt idx="2144">
                  <c:v>39401</c:v>
                </c:pt>
                <c:pt idx="2145">
                  <c:v>39402</c:v>
                </c:pt>
                <c:pt idx="2146">
                  <c:v>39403</c:v>
                </c:pt>
                <c:pt idx="2147">
                  <c:v>39404</c:v>
                </c:pt>
                <c:pt idx="2148">
                  <c:v>39405</c:v>
                </c:pt>
                <c:pt idx="2149">
                  <c:v>39406</c:v>
                </c:pt>
                <c:pt idx="2150">
                  <c:v>39407</c:v>
                </c:pt>
                <c:pt idx="2151">
                  <c:v>39408</c:v>
                </c:pt>
                <c:pt idx="2152">
                  <c:v>39409</c:v>
                </c:pt>
                <c:pt idx="2153">
                  <c:v>39410</c:v>
                </c:pt>
                <c:pt idx="2154">
                  <c:v>39411</c:v>
                </c:pt>
                <c:pt idx="2155">
                  <c:v>39412</c:v>
                </c:pt>
                <c:pt idx="2156">
                  <c:v>39413</c:v>
                </c:pt>
                <c:pt idx="2157">
                  <c:v>39414</c:v>
                </c:pt>
                <c:pt idx="2158">
                  <c:v>39415</c:v>
                </c:pt>
                <c:pt idx="2159">
                  <c:v>39416</c:v>
                </c:pt>
                <c:pt idx="2160">
                  <c:v>39417</c:v>
                </c:pt>
                <c:pt idx="2161">
                  <c:v>39418</c:v>
                </c:pt>
                <c:pt idx="2162">
                  <c:v>39419</c:v>
                </c:pt>
                <c:pt idx="2163">
                  <c:v>39420</c:v>
                </c:pt>
                <c:pt idx="2164">
                  <c:v>39421</c:v>
                </c:pt>
                <c:pt idx="2165">
                  <c:v>39422</c:v>
                </c:pt>
                <c:pt idx="2166">
                  <c:v>39423</c:v>
                </c:pt>
                <c:pt idx="2167">
                  <c:v>39424</c:v>
                </c:pt>
                <c:pt idx="2168">
                  <c:v>39425</c:v>
                </c:pt>
                <c:pt idx="2169">
                  <c:v>39426</c:v>
                </c:pt>
                <c:pt idx="2170">
                  <c:v>39427</c:v>
                </c:pt>
                <c:pt idx="2171">
                  <c:v>39428</c:v>
                </c:pt>
                <c:pt idx="2172">
                  <c:v>39429</c:v>
                </c:pt>
                <c:pt idx="2173">
                  <c:v>39430</c:v>
                </c:pt>
                <c:pt idx="2174">
                  <c:v>39431</c:v>
                </c:pt>
                <c:pt idx="2175">
                  <c:v>39432</c:v>
                </c:pt>
                <c:pt idx="2176">
                  <c:v>39433</c:v>
                </c:pt>
                <c:pt idx="2177">
                  <c:v>39434</c:v>
                </c:pt>
                <c:pt idx="2178">
                  <c:v>39435</c:v>
                </c:pt>
                <c:pt idx="2179">
                  <c:v>39436</c:v>
                </c:pt>
                <c:pt idx="2180">
                  <c:v>39437</c:v>
                </c:pt>
                <c:pt idx="2181">
                  <c:v>39438</c:v>
                </c:pt>
                <c:pt idx="2182">
                  <c:v>39439</c:v>
                </c:pt>
                <c:pt idx="2183">
                  <c:v>39440</c:v>
                </c:pt>
                <c:pt idx="2184">
                  <c:v>39441</c:v>
                </c:pt>
                <c:pt idx="2185">
                  <c:v>39442</c:v>
                </c:pt>
                <c:pt idx="2186">
                  <c:v>39443</c:v>
                </c:pt>
                <c:pt idx="2187">
                  <c:v>39444</c:v>
                </c:pt>
                <c:pt idx="2188">
                  <c:v>39445</c:v>
                </c:pt>
                <c:pt idx="2189">
                  <c:v>39446</c:v>
                </c:pt>
                <c:pt idx="2190">
                  <c:v>39447</c:v>
                </c:pt>
                <c:pt idx="2191">
                  <c:v>39448</c:v>
                </c:pt>
                <c:pt idx="2192">
                  <c:v>39449</c:v>
                </c:pt>
                <c:pt idx="2193">
                  <c:v>39450</c:v>
                </c:pt>
                <c:pt idx="2194">
                  <c:v>39451</c:v>
                </c:pt>
                <c:pt idx="2195">
                  <c:v>39452</c:v>
                </c:pt>
                <c:pt idx="2196">
                  <c:v>39453</c:v>
                </c:pt>
                <c:pt idx="2197">
                  <c:v>39454</c:v>
                </c:pt>
                <c:pt idx="2198">
                  <c:v>39455</c:v>
                </c:pt>
                <c:pt idx="2199">
                  <c:v>39456</c:v>
                </c:pt>
                <c:pt idx="2200">
                  <c:v>39457</c:v>
                </c:pt>
                <c:pt idx="2201">
                  <c:v>39458</c:v>
                </c:pt>
                <c:pt idx="2202">
                  <c:v>39459</c:v>
                </c:pt>
                <c:pt idx="2203">
                  <c:v>39460</c:v>
                </c:pt>
                <c:pt idx="2204">
                  <c:v>39461</c:v>
                </c:pt>
                <c:pt idx="2205">
                  <c:v>39462</c:v>
                </c:pt>
                <c:pt idx="2206">
                  <c:v>39463</c:v>
                </c:pt>
                <c:pt idx="2207">
                  <c:v>39464</c:v>
                </c:pt>
                <c:pt idx="2208">
                  <c:v>39465</c:v>
                </c:pt>
                <c:pt idx="2209">
                  <c:v>39466</c:v>
                </c:pt>
                <c:pt idx="2210">
                  <c:v>39467</c:v>
                </c:pt>
                <c:pt idx="2211">
                  <c:v>39468</c:v>
                </c:pt>
                <c:pt idx="2212">
                  <c:v>39469</c:v>
                </c:pt>
                <c:pt idx="2213">
                  <c:v>39470</c:v>
                </c:pt>
                <c:pt idx="2214">
                  <c:v>39471</c:v>
                </c:pt>
                <c:pt idx="2215">
                  <c:v>39472</c:v>
                </c:pt>
                <c:pt idx="2216">
                  <c:v>39473</c:v>
                </c:pt>
                <c:pt idx="2217">
                  <c:v>39474</c:v>
                </c:pt>
                <c:pt idx="2218">
                  <c:v>39475</c:v>
                </c:pt>
                <c:pt idx="2219">
                  <c:v>39476</c:v>
                </c:pt>
                <c:pt idx="2220">
                  <c:v>39477</c:v>
                </c:pt>
                <c:pt idx="2221">
                  <c:v>39478</c:v>
                </c:pt>
                <c:pt idx="2222">
                  <c:v>39479</c:v>
                </c:pt>
                <c:pt idx="2223">
                  <c:v>39480</c:v>
                </c:pt>
                <c:pt idx="2224">
                  <c:v>39481</c:v>
                </c:pt>
                <c:pt idx="2225">
                  <c:v>39482</c:v>
                </c:pt>
                <c:pt idx="2226">
                  <c:v>39483</c:v>
                </c:pt>
                <c:pt idx="2227">
                  <c:v>39484</c:v>
                </c:pt>
                <c:pt idx="2228">
                  <c:v>39485</c:v>
                </c:pt>
                <c:pt idx="2229">
                  <c:v>39486</c:v>
                </c:pt>
                <c:pt idx="2230">
                  <c:v>39487</c:v>
                </c:pt>
                <c:pt idx="2231">
                  <c:v>39488</c:v>
                </c:pt>
                <c:pt idx="2232">
                  <c:v>39489</c:v>
                </c:pt>
                <c:pt idx="2233">
                  <c:v>39490</c:v>
                </c:pt>
                <c:pt idx="2234">
                  <c:v>39491</c:v>
                </c:pt>
                <c:pt idx="2235">
                  <c:v>39492</c:v>
                </c:pt>
                <c:pt idx="2236">
                  <c:v>39493</c:v>
                </c:pt>
                <c:pt idx="2237">
                  <c:v>39494</c:v>
                </c:pt>
                <c:pt idx="2238">
                  <c:v>39495</c:v>
                </c:pt>
                <c:pt idx="2239">
                  <c:v>39496</c:v>
                </c:pt>
                <c:pt idx="2240">
                  <c:v>39497</c:v>
                </c:pt>
                <c:pt idx="2241">
                  <c:v>39498</c:v>
                </c:pt>
                <c:pt idx="2242">
                  <c:v>39499</c:v>
                </c:pt>
                <c:pt idx="2243">
                  <c:v>39500</c:v>
                </c:pt>
                <c:pt idx="2244">
                  <c:v>39501</c:v>
                </c:pt>
                <c:pt idx="2245">
                  <c:v>39502</c:v>
                </c:pt>
                <c:pt idx="2246">
                  <c:v>39503</c:v>
                </c:pt>
                <c:pt idx="2247">
                  <c:v>39504</c:v>
                </c:pt>
                <c:pt idx="2248">
                  <c:v>39505</c:v>
                </c:pt>
                <c:pt idx="2249">
                  <c:v>39506</c:v>
                </c:pt>
                <c:pt idx="2250">
                  <c:v>39507</c:v>
                </c:pt>
                <c:pt idx="2251">
                  <c:v>39508</c:v>
                </c:pt>
                <c:pt idx="2252">
                  <c:v>39509</c:v>
                </c:pt>
                <c:pt idx="2253">
                  <c:v>39510</c:v>
                </c:pt>
                <c:pt idx="2254">
                  <c:v>39511</c:v>
                </c:pt>
                <c:pt idx="2255">
                  <c:v>39512</c:v>
                </c:pt>
                <c:pt idx="2256">
                  <c:v>39513</c:v>
                </c:pt>
                <c:pt idx="2257">
                  <c:v>39514</c:v>
                </c:pt>
                <c:pt idx="2258">
                  <c:v>39515</c:v>
                </c:pt>
                <c:pt idx="2259">
                  <c:v>39516</c:v>
                </c:pt>
                <c:pt idx="2260">
                  <c:v>39517</c:v>
                </c:pt>
                <c:pt idx="2261">
                  <c:v>39518</c:v>
                </c:pt>
                <c:pt idx="2262">
                  <c:v>39519</c:v>
                </c:pt>
                <c:pt idx="2263">
                  <c:v>39520</c:v>
                </c:pt>
                <c:pt idx="2264">
                  <c:v>39521</c:v>
                </c:pt>
                <c:pt idx="2265">
                  <c:v>39522</c:v>
                </c:pt>
                <c:pt idx="2266">
                  <c:v>39523</c:v>
                </c:pt>
                <c:pt idx="2267">
                  <c:v>39524</c:v>
                </c:pt>
                <c:pt idx="2268">
                  <c:v>39525</c:v>
                </c:pt>
                <c:pt idx="2269">
                  <c:v>39526</c:v>
                </c:pt>
                <c:pt idx="2270">
                  <c:v>39527</c:v>
                </c:pt>
                <c:pt idx="2271">
                  <c:v>39528</c:v>
                </c:pt>
                <c:pt idx="2272">
                  <c:v>39529</c:v>
                </c:pt>
                <c:pt idx="2273">
                  <c:v>39530</c:v>
                </c:pt>
                <c:pt idx="2274">
                  <c:v>39531</c:v>
                </c:pt>
                <c:pt idx="2275">
                  <c:v>39532</c:v>
                </c:pt>
                <c:pt idx="2276">
                  <c:v>39533</c:v>
                </c:pt>
                <c:pt idx="2277">
                  <c:v>39534</c:v>
                </c:pt>
                <c:pt idx="2278">
                  <c:v>39535</c:v>
                </c:pt>
                <c:pt idx="2279">
                  <c:v>39536</c:v>
                </c:pt>
                <c:pt idx="2280">
                  <c:v>39537</c:v>
                </c:pt>
                <c:pt idx="2281">
                  <c:v>39538</c:v>
                </c:pt>
                <c:pt idx="2282">
                  <c:v>39539</c:v>
                </c:pt>
                <c:pt idx="2283">
                  <c:v>39540</c:v>
                </c:pt>
                <c:pt idx="2284">
                  <c:v>39541</c:v>
                </c:pt>
                <c:pt idx="2285">
                  <c:v>39542</c:v>
                </c:pt>
                <c:pt idx="2286">
                  <c:v>39543</c:v>
                </c:pt>
                <c:pt idx="2287">
                  <c:v>39544</c:v>
                </c:pt>
                <c:pt idx="2288">
                  <c:v>39545</c:v>
                </c:pt>
                <c:pt idx="2289">
                  <c:v>39546</c:v>
                </c:pt>
                <c:pt idx="2290">
                  <c:v>39547</c:v>
                </c:pt>
                <c:pt idx="2291">
                  <c:v>39548</c:v>
                </c:pt>
                <c:pt idx="2292">
                  <c:v>39549</c:v>
                </c:pt>
                <c:pt idx="2293">
                  <c:v>39550</c:v>
                </c:pt>
                <c:pt idx="2294">
                  <c:v>39551</c:v>
                </c:pt>
                <c:pt idx="2295">
                  <c:v>39552</c:v>
                </c:pt>
                <c:pt idx="2296">
                  <c:v>39553</c:v>
                </c:pt>
                <c:pt idx="2297">
                  <c:v>39554</c:v>
                </c:pt>
                <c:pt idx="2298">
                  <c:v>39555</c:v>
                </c:pt>
                <c:pt idx="2299">
                  <c:v>39556</c:v>
                </c:pt>
                <c:pt idx="2300">
                  <c:v>39557</c:v>
                </c:pt>
                <c:pt idx="2301">
                  <c:v>39558</c:v>
                </c:pt>
                <c:pt idx="2302">
                  <c:v>39559</c:v>
                </c:pt>
                <c:pt idx="2303">
                  <c:v>39560</c:v>
                </c:pt>
                <c:pt idx="2304">
                  <c:v>39561</c:v>
                </c:pt>
                <c:pt idx="2305">
                  <c:v>39562</c:v>
                </c:pt>
                <c:pt idx="2306">
                  <c:v>39563</c:v>
                </c:pt>
                <c:pt idx="2307">
                  <c:v>39564</c:v>
                </c:pt>
                <c:pt idx="2308">
                  <c:v>39565</c:v>
                </c:pt>
                <c:pt idx="2309">
                  <c:v>39566</c:v>
                </c:pt>
                <c:pt idx="2310">
                  <c:v>39567</c:v>
                </c:pt>
                <c:pt idx="2311">
                  <c:v>39568</c:v>
                </c:pt>
                <c:pt idx="2312">
                  <c:v>39569</c:v>
                </c:pt>
                <c:pt idx="2313">
                  <c:v>39570</c:v>
                </c:pt>
                <c:pt idx="2314">
                  <c:v>39571</c:v>
                </c:pt>
                <c:pt idx="2315">
                  <c:v>39572</c:v>
                </c:pt>
                <c:pt idx="2316">
                  <c:v>39573</c:v>
                </c:pt>
                <c:pt idx="2317">
                  <c:v>39574</c:v>
                </c:pt>
                <c:pt idx="2318">
                  <c:v>39575</c:v>
                </c:pt>
                <c:pt idx="2319">
                  <c:v>39576</c:v>
                </c:pt>
                <c:pt idx="2320">
                  <c:v>39577</c:v>
                </c:pt>
                <c:pt idx="2321">
                  <c:v>39578</c:v>
                </c:pt>
                <c:pt idx="2322">
                  <c:v>39579</c:v>
                </c:pt>
                <c:pt idx="2323">
                  <c:v>39580</c:v>
                </c:pt>
                <c:pt idx="2324">
                  <c:v>39581</c:v>
                </c:pt>
                <c:pt idx="2325">
                  <c:v>39582</c:v>
                </c:pt>
                <c:pt idx="2326">
                  <c:v>39583</c:v>
                </c:pt>
                <c:pt idx="2327">
                  <c:v>39584</c:v>
                </c:pt>
                <c:pt idx="2328">
                  <c:v>39585</c:v>
                </c:pt>
                <c:pt idx="2329">
                  <c:v>39586</c:v>
                </c:pt>
                <c:pt idx="2330">
                  <c:v>39587</c:v>
                </c:pt>
                <c:pt idx="2331">
                  <c:v>39588</c:v>
                </c:pt>
                <c:pt idx="2332">
                  <c:v>39589</c:v>
                </c:pt>
                <c:pt idx="2333">
                  <c:v>39590</c:v>
                </c:pt>
                <c:pt idx="2334">
                  <c:v>39591</c:v>
                </c:pt>
                <c:pt idx="2335">
                  <c:v>39592</c:v>
                </c:pt>
                <c:pt idx="2336">
                  <c:v>39593</c:v>
                </c:pt>
                <c:pt idx="2337">
                  <c:v>39594</c:v>
                </c:pt>
                <c:pt idx="2338">
                  <c:v>39595</c:v>
                </c:pt>
                <c:pt idx="2339">
                  <c:v>39596</c:v>
                </c:pt>
                <c:pt idx="2340">
                  <c:v>39597</c:v>
                </c:pt>
                <c:pt idx="2341">
                  <c:v>39598</c:v>
                </c:pt>
                <c:pt idx="2342">
                  <c:v>39599</c:v>
                </c:pt>
                <c:pt idx="2343">
                  <c:v>39600</c:v>
                </c:pt>
                <c:pt idx="2344">
                  <c:v>39601</c:v>
                </c:pt>
                <c:pt idx="2345">
                  <c:v>39602</c:v>
                </c:pt>
                <c:pt idx="2346">
                  <c:v>39603</c:v>
                </c:pt>
                <c:pt idx="2347">
                  <c:v>39604</c:v>
                </c:pt>
                <c:pt idx="2348">
                  <c:v>39605</c:v>
                </c:pt>
                <c:pt idx="2349">
                  <c:v>39606</c:v>
                </c:pt>
                <c:pt idx="2350">
                  <c:v>39607</c:v>
                </c:pt>
                <c:pt idx="2351">
                  <c:v>39608</c:v>
                </c:pt>
                <c:pt idx="2352">
                  <c:v>39609</c:v>
                </c:pt>
                <c:pt idx="2353">
                  <c:v>39610</c:v>
                </c:pt>
                <c:pt idx="2354">
                  <c:v>39611</c:v>
                </c:pt>
                <c:pt idx="2355">
                  <c:v>39612</c:v>
                </c:pt>
                <c:pt idx="2356">
                  <c:v>39613</c:v>
                </c:pt>
                <c:pt idx="2357">
                  <c:v>39614</c:v>
                </c:pt>
                <c:pt idx="2358">
                  <c:v>39615</c:v>
                </c:pt>
                <c:pt idx="2359">
                  <c:v>39616</c:v>
                </c:pt>
                <c:pt idx="2360">
                  <c:v>39617</c:v>
                </c:pt>
                <c:pt idx="2361">
                  <c:v>39618</c:v>
                </c:pt>
                <c:pt idx="2362">
                  <c:v>39619</c:v>
                </c:pt>
                <c:pt idx="2363">
                  <c:v>39620</c:v>
                </c:pt>
                <c:pt idx="2364">
                  <c:v>39621</c:v>
                </c:pt>
                <c:pt idx="2365">
                  <c:v>39622</c:v>
                </c:pt>
                <c:pt idx="2366">
                  <c:v>39623</c:v>
                </c:pt>
                <c:pt idx="2367">
                  <c:v>39624</c:v>
                </c:pt>
                <c:pt idx="2368">
                  <c:v>39625</c:v>
                </c:pt>
                <c:pt idx="2369">
                  <c:v>39626</c:v>
                </c:pt>
                <c:pt idx="2370">
                  <c:v>39627</c:v>
                </c:pt>
                <c:pt idx="2371">
                  <c:v>39628</c:v>
                </c:pt>
                <c:pt idx="2372">
                  <c:v>39629</c:v>
                </c:pt>
                <c:pt idx="2373">
                  <c:v>39630</c:v>
                </c:pt>
                <c:pt idx="2374">
                  <c:v>39631</c:v>
                </c:pt>
                <c:pt idx="2375">
                  <c:v>39632</c:v>
                </c:pt>
                <c:pt idx="2376">
                  <c:v>39633</c:v>
                </c:pt>
                <c:pt idx="2377">
                  <c:v>39634</c:v>
                </c:pt>
                <c:pt idx="2378">
                  <c:v>39635</c:v>
                </c:pt>
                <c:pt idx="2379">
                  <c:v>39636</c:v>
                </c:pt>
                <c:pt idx="2380">
                  <c:v>39637</c:v>
                </c:pt>
                <c:pt idx="2381">
                  <c:v>39638</c:v>
                </c:pt>
                <c:pt idx="2382">
                  <c:v>39639</c:v>
                </c:pt>
                <c:pt idx="2383">
                  <c:v>39640</c:v>
                </c:pt>
                <c:pt idx="2384">
                  <c:v>39641</c:v>
                </c:pt>
                <c:pt idx="2385">
                  <c:v>39642</c:v>
                </c:pt>
                <c:pt idx="2386">
                  <c:v>39643</c:v>
                </c:pt>
                <c:pt idx="2387">
                  <c:v>39644</c:v>
                </c:pt>
                <c:pt idx="2388">
                  <c:v>39645</c:v>
                </c:pt>
                <c:pt idx="2389">
                  <c:v>39646</c:v>
                </c:pt>
                <c:pt idx="2390">
                  <c:v>39647</c:v>
                </c:pt>
                <c:pt idx="2391">
                  <c:v>39648</c:v>
                </c:pt>
                <c:pt idx="2392">
                  <c:v>39649</c:v>
                </c:pt>
                <c:pt idx="2393">
                  <c:v>39650</c:v>
                </c:pt>
                <c:pt idx="2394">
                  <c:v>39651</c:v>
                </c:pt>
                <c:pt idx="2395">
                  <c:v>39652</c:v>
                </c:pt>
                <c:pt idx="2396">
                  <c:v>39653</c:v>
                </c:pt>
                <c:pt idx="2397">
                  <c:v>39654</c:v>
                </c:pt>
                <c:pt idx="2398">
                  <c:v>39655</c:v>
                </c:pt>
                <c:pt idx="2399">
                  <c:v>39656</c:v>
                </c:pt>
                <c:pt idx="2400">
                  <c:v>39657</c:v>
                </c:pt>
                <c:pt idx="2401">
                  <c:v>39658</c:v>
                </c:pt>
                <c:pt idx="2402">
                  <c:v>39659</c:v>
                </c:pt>
                <c:pt idx="2403">
                  <c:v>39660</c:v>
                </c:pt>
                <c:pt idx="2404">
                  <c:v>39661</c:v>
                </c:pt>
                <c:pt idx="2405">
                  <c:v>39662</c:v>
                </c:pt>
                <c:pt idx="2406">
                  <c:v>39663</c:v>
                </c:pt>
                <c:pt idx="2407">
                  <c:v>39664</c:v>
                </c:pt>
                <c:pt idx="2408">
                  <c:v>39665</c:v>
                </c:pt>
                <c:pt idx="2409">
                  <c:v>39666</c:v>
                </c:pt>
                <c:pt idx="2410">
                  <c:v>39667</c:v>
                </c:pt>
                <c:pt idx="2411">
                  <c:v>39668</c:v>
                </c:pt>
                <c:pt idx="2412">
                  <c:v>39669</c:v>
                </c:pt>
                <c:pt idx="2413">
                  <c:v>39670</c:v>
                </c:pt>
                <c:pt idx="2414">
                  <c:v>39671</c:v>
                </c:pt>
                <c:pt idx="2415">
                  <c:v>39672</c:v>
                </c:pt>
                <c:pt idx="2416">
                  <c:v>39673</c:v>
                </c:pt>
                <c:pt idx="2417">
                  <c:v>39674</c:v>
                </c:pt>
                <c:pt idx="2418">
                  <c:v>39675</c:v>
                </c:pt>
                <c:pt idx="2419">
                  <c:v>39676</c:v>
                </c:pt>
                <c:pt idx="2420">
                  <c:v>39677</c:v>
                </c:pt>
                <c:pt idx="2421">
                  <c:v>39678</c:v>
                </c:pt>
                <c:pt idx="2422">
                  <c:v>39679</c:v>
                </c:pt>
                <c:pt idx="2423">
                  <c:v>39680</c:v>
                </c:pt>
                <c:pt idx="2424">
                  <c:v>39681</c:v>
                </c:pt>
                <c:pt idx="2425">
                  <c:v>39682</c:v>
                </c:pt>
                <c:pt idx="2426">
                  <c:v>39683</c:v>
                </c:pt>
                <c:pt idx="2427">
                  <c:v>39684</c:v>
                </c:pt>
                <c:pt idx="2428">
                  <c:v>39685</c:v>
                </c:pt>
                <c:pt idx="2429">
                  <c:v>39686</c:v>
                </c:pt>
                <c:pt idx="2430">
                  <c:v>39687</c:v>
                </c:pt>
                <c:pt idx="2431">
                  <c:v>39688</c:v>
                </c:pt>
                <c:pt idx="2432">
                  <c:v>39689</c:v>
                </c:pt>
                <c:pt idx="2433">
                  <c:v>39690</c:v>
                </c:pt>
                <c:pt idx="2434">
                  <c:v>39691</c:v>
                </c:pt>
                <c:pt idx="2435">
                  <c:v>39692</c:v>
                </c:pt>
                <c:pt idx="2436">
                  <c:v>39693</c:v>
                </c:pt>
                <c:pt idx="2437">
                  <c:v>39694</c:v>
                </c:pt>
                <c:pt idx="2438">
                  <c:v>39695</c:v>
                </c:pt>
                <c:pt idx="2439">
                  <c:v>39696</c:v>
                </c:pt>
                <c:pt idx="2440">
                  <c:v>39697</c:v>
                </c:pt>
                <c:pt idx="2441">
                  <c:v>39698</c:v>
                </c:pt>
                <c:pt idx="2442">
                  <c:v>39699</c:v>
                </c:pt>
                <c:pt idx="2443">
                  <c:v>39700</c:v>
                </c:pt>
                <c:pt idx="2444">
                  <c:v>39701</c:v>
                </c:pt>
                <c:pt idx="2445">
                  <c:v>39702</c:v>
                </c:pt>
                <c:pt idx="2446">
                  <c:v>39703</c:v>
                </c:pt>
                <c:pt idx="2447">
                  <c:v>39704</c:v>
                </c:pt>
                <c:pt idx="2448">
                  <c:v>39705</c:v>
                </c:pt>
                <c:pt idx="2449">
                  <c:v>39706</c:v>
                </c:pt>
                <c:pt idx="2450">
                  <c:v>39707</c:v>
                </c:pt>
                <c:pt idx="2451">
                  <c:v>39708</c:v>
                </c:pt>
                <c:pt idx="2452">
                  <c:v>39709</c:v>
                </c:pt>
                <c:pt idx="2453">
                  <c:v>39710</c:v>
                </c:pt>
                <c:pt idx="2454">
                  <c:v>39711</c:v>
                </c:pt>
                <c:pt idx="2455">
                  <c:v>39712</c:v>
                </c:pt>
                <c:pt idx="2456">
                  <c:v>39713</c:v>
                </c:pt>
                <c:pt idx="2457">
                  <c:v>39714</c:v>
                </c:pt>
                <c:pt idx="2458">
                  <c:v>39715</c:v>
                </c:pt>
                <c:pt idx="2459">
                  <c:v>39716</c:v>
                </c:pt>
                <c:pt idx="2460">
                  <c:v>39717</c:v>
                </c:pt>
                <c:pt idx="2461">
                  <c:v>39718</c:v>
                </c:pt>
                <c:pt idx="2462">
                  <c:v>39719</c:v>
                </c:pt>
                <c:pt idx="2463">
                  <c:v>39720</c:v>
                </c:pt>
                <c:pt idx="2464">
                  <c:v>39721</c:v>
                </c:pt>
                <c:pt idx="2465">
                  <c:v>39722</c:v>
                </c:pt>
                <c:pt idx="2466">
                  <c:v>39723</c:v>
                </c:pt>
                <c:pt idx="2467">
                  <c:v>39724</c:v>
                </c:pt>
                <c:pt idx="2468">
                  <c:v>39725</c:v>
                </c:pt>
                <c:pt idx="2469">
                  <c:v>39726</c:v>
                </c:pt>
                <c:pt idx="2470">
                  <c:v>39727</c:v>
                </c:pt>
                <c:pt idx="2471">
                  <c:v>39728</c:v>
                </c:pt>
                <c:pt idx="2472">
                  <c:v>39729</c:v>
                </c:pt>
                <c:pt idx="2473">
                  <c:v>39730</c:v>
                </c:pt>
                <c:pt idx="2474">
                  <c:v>39731</c:v>
                </c:pt>
                <c:pt idx="2475">
                  <c:v>39732</c:v>
                </c:pt>
                <c:pt idx="2476">
                  <c:v>39733</c:v>
                </c:pt>
                <c:pt idx="2477">
                  <c:v>39734</c:v>
                </c:pt>
                <c:pt idx="2478">
                  <c:v>39735</c:v>
                </c:pt>
                <c:pt idx="2479">
                  <c:v>39736</c:v>
                </c:pt>
                <c:pt idx="2480">
                  <c:v>39737</c:v>
                </c:pt>
                <c:pt idx="2481">
                  <c:v>39738</c:v>
                </c:pt>
                <c:pt idx="2482">
                  <c:v>39739</c:v>
                </c:pt>
                <c:pt idx="2483">
                  <c:v>39740</c:v>
                </c:pt>
                <c:pt idx="2484">
                  <c:v>39741</c:v>
                </c:pt>
                <c:pt idx="2485">
                  <c:v>39742</c:v>
                </c:pt>
                <c:pt idx="2486">
                  <c:v>39743</c:v>
                </c:pt>
                <c:pt idx="2487">
                  <c:v>39744</c:v>
                </c:pt>
                <c:pt idx="2488">
                  <c:v>39745</c:v>
                </c:pt>
                <c:pt idx="2489">
                  <c:v>39746</c:v>
                </c:pt>
                <c:pt idx="2490">
                  <c:v>39747</c:v>
                </c:pt>
                <c:pt idx="2491">
                  <c:v>39748</c:v>
                </c:pt>
                <c:pt idx="2492">
                  <c:v>39749</c:v>
                </c:pt>
                <c:pt idx="2493">
                  <c:v>39750</c:v>
                </c:pt>
                <c:pt idx="2494">
                  <c:v>39751</c:v>
                </c:pt>
                <c:pt idx="2495">
                  <c:v>39752</c:v>
                </c:pt>
                <c:pt idx="2496">
                  <c:v>39753</c:v>
                </c:pt>
                <c:pt idx="2497">
                  <c:v>39754</c:v>
                </c:pt>
                <c:pt idx="2498">
                  <c:v>39755</c:v>
                </c:pt>
                <c:pt idx="2499">
                  <c:v>39756</c:v>
                </c:pt>
                <c:pt idx="2500">
                  <c:v>39757</c:v>
                </c:pt>
                <c:pt idx="2501">
                  <c:v>39758</c:v>
                </c:pt>
                <c:pt idx="2502">
                  <c:v>39759</c:v>
                </c:pt>
                <c:pt idx="2503">
                  <c:v>39760</c:v>
                </c:pt>
                <c:pt idx="2504">
                  <c:v>39761</c:v>
                </c:pt>
                <c:pt idx="2505">
                  <c:v>39762</c:v>
                </c:pt>
                <c:pt idx="2506">
                  <c:v>39763</c:v>
                </c:pt>
                <c:pt idx="2507">
                  <c:v>39764</c:v>
                </c:pt>
                <c:pt idx="2508">
                  <c:v>39765</c:v>
                </c:pt>
                <c:pt idx="2509">
                  <c:v>39766</c:v>
                </c:pt>
                <c:pt idx="2510">
                  <c:v>39767</c:v>
                </c:pt>
                <c:pt idx="2511">
                  <c:v>39768</c:v>
                </c:pt>
                <c:pt idx="2512">
                  <c:v>39769</c:v>
                </c:pt>
                <c:pt idx="2513">
                  <c:v>39770</c:v>
                </c:pt>
                <c:pt idx="2514">
                  <c:v>39771</c:v>
                </c:pt>
                <c:pt idx="2515">
                  <c:v>39772</c:v>
                </c:pt>
                <c:pt idx="2516">
                  <c:v>39773</c:v>
                </c:pt>
                <c:pt idx="2517">
                  <c:v>39774</c:v>
                </c:pt>
                <c:pt idx="2518">
                  <c:v>39775</c:v>
                </c:pt>
                <c:pt idx="2519">
                  <c:v>39776</c:v>
                </c:pt>
                <c:pt idx="2520">
                  <c:v>39777</c:v>
                </c:pt>
                <c:pt idx="2521">
                  <c:v>39778</c:v>
                </c:pt>
                <c:pt idx="2522">
                  <c:v>39779</c:v>
                </c:pt>
                <c:pt idx="2523">
                  <c:v>39780</c:v>
                </c:pt>
                <c:pt idx="2524">
                  <c:v>39781</c:v>
                </c:pt>
                <c:pt idx="2525">
                  <c:v>39782</c:v>
                </c:pt>
                <c:pt idx="2526">
                  <c:v>39783</c:v>
                </c:pt>
                <c:pt idx="2527">
                  <c:v>39784</c:v>
                </c:pt>
                <c:pt idx="2528">
                  <c:v>39785</c:v>
                </c:pt>
                <c:pt idx="2529">
                  <c:v>39786</c:v>
                </c:pt>
                <c:pt idx="2530">
                  <c:v>39787</c:v>
                </c:pt>
                <c:pt idx="2531">
                  <c:v>39788</c:v>
                </c:pt>
                <c:pt idx="2532">
                  <c:v>39789</c:v>
                </c:pt>
                <c:pt idx="2533">
                  <c:v>39790</c:v>
                </c:pt>
                <c:pt idx="2534">
                  <c:v>39791</c:v>
                </c:pt>
                <c:pt idx="2535">
                  <c:v>39792</c:v>
                </c:pt>
                <c:pt idx="2536">
                  <c:v>39793</c:v>
                </c:pt>
                <c:pt idx="2537">
                  <c:v>39794</c:v>
                </c:pt>
                <c:pt idx="2538">
                  <c:v>39795</c:v>
                </c:pt>
                <c:pt idx="2539">
                  <c:v>39796</c:v>
                </c:pt>
                <c:pt idx="2540">
                  <c:v>39797</c:v>
                </c:pt>
                <c:pt idx="2541">
                  <c:v>39798</c:v>
                </c:pt>
                <c:pt idx="2542">
                  <c:v>39799</c:v>
                </c:pt>
                <c:pt idx="2543">
                  <c:v>39800</c:v>
                </c:pt>
                <c:pt idx="2544">
                  <c:v>39801</c:v>
                </c:pt>
                <c:pt idx="2545">
                  <c:v>39802</c:v>
                </c:pt>
                <c:pt idx="2546">
                  <c:v>39803</c:v>
                </c:pt>
                <c:pt idx="2547">
                  <c:v>39804</c:v>
                </c:pt>
                <c:pt idx="2548">
                  <c:v>39805</c:v>
                </c:pt>
                <c:pt idx="2549">
                  <c:v>39806</c:v>
                </c:pt>
                <c:pt idx="2550">
                  <c:v>39807</c:v>
                </c:pt>
                <c:pt idx="2551">
                  <c:v>39808</c:v>
                </c:pt>
                <c:pt idx="2552">
                  <c:v>39809</c:v>
                </c:pt>
                <c:pt idx="2553">
                  <c:v>39810</c:v>
                </c:pt>
                <c:pt idx="2554">
                  <c:v>39811</c:v>
                </c:pt>
                <c:pt idx="2555">
                  <c:v>39812</c:v>
                </c:pt>
                <c:pt idx="2556">
                  <c:v>39813</c:v>
                </c:pt>
                <c:pt idx="2557">
                  <c:v>39814</c:v>
                </c:pt>
                <c:pt idx="2558">
                  <c:v>39815</c:v>
                </c:pt>
                <c:pt idx="2559">
                  <c:v>39816</c:v>
                </c:pt>
                <c:pt idx="2560">
                  <c:v>39817</c:v>
                </c:pt>
                <c:pt idx="2561">
                  <c:v>39818</c:v>
                </c:pt>
                <c:pt idx="2562">
                  <c:v>39819</c:v>
                </c:pt>
                <c:pt idx="2563">
                  <c:v>39820</c:v>
                </c:pt>
                <c:pt idx="2564">
                  <c:v>39821</c:v>
                </c:pt>
                <c:pt idx="2565">
                  <c:v>39822</c:v>
                </c:pt>
                <c:pt idx="2566">
                  <c:v>39823</c:v>
                </c:pt>
                <c:pt idx="2567">
                  <c:v>39824</c:v>
                </c:pt>
                <c:pt idx="2568">
                  <c:v>39825</c:v>
                </c:pt>
                <c:pt idx="2569">
                  <c:v>39826</c:v>
                </c:pt>
                <c:pt idx="2570">
                  <c:v>39827</c:v>
                </c:pt>
                <c:pt idx="2571">
                  <c:v>39828</c:v>
                </c:pt>
                <c:pt idx="2572">
                  <c:v>39829</c:v>
                </c:pt>
                <c:pt idx="2573">
                  <c:v>39830</c:v>
                </c:pt>
                <c:pt idx="2574">
                  <c:v>39831</c:v>
                </c:pt>
                <c:pt idx="2575">
                  <c:v>39832</c:v>
                </c:pt>
                <c:pt idx="2576">
                  <c:v>39833</c:v>
                </c:pt>
                <c:pt idx="2577">
                  <c:v>39834</c:v>
                </c:pt>
                <c:pt idx="2578">
                  <c:v>39835</c:v>
                </c:pt>
                <c:pt idx="2579">
                  <c:v>39836</c:v>
                </c:pt>
                <c:pt idx="2580">
                  <c:v>39837</c:v>
                </c:pt>
                <c:pt idx="2581">
                  <c:v>39838</c:v>
                </c:pt>
                <c:pt idx="2582">
                  <c:v>39839</c:v>
                </c:pt>
                <c:pt idx="2583">
                  <c:v>39840</c:v>
                </c:pt>
                <c:pt idx="2584">
                  <c:v>39841</c:v>
                </c:pt>
                <c:pt idx="2585">
                  <c:v>39842</c:v>
                </c:pt>
                <c:pt idx="2586">
                  <c:v>39843</c:v>
                </c:pt>
                <c:pt idx="2587">
                  <c:v>39844</c:v>
                </c:pt>
                <c:pt idx="2588">
                  <c:v>39845</c:v>
                </c:pt>
                <c:pt idx="2589">
                  <c:v>39846</c:v>
                </c:pt>
                <c:pt idx="2590">
                  <c:v>39847</c:v>
                </c:pt>
                <c:pt idx="2591">
                  <c:v>39848</c:v>
                </c:pt>
                <c:pt idx="2592">
                  <c:v>39849</c:v>
                </c:pt>
                <c:pt idx="2593">
                  <c:v>39850</c:v>
                </c:pt>
                <c:pt idx="2594">
                  <c:v>39851</c:v>
                </c:pt>
                <c:pt idx="2595">
                  <c:v>39852</c:v>
                </c:pt>
                <c:pt idx="2596">
                  <c:v>39853</c:v>
                </c:pt>
                <c:pt idx="2597">
                  <c:v>39854</c:v>
                </c:pt>
                <c:pt idx="2598">
                  <c:v>39855</c:v>
                </c:pt>
                <c:pt idx="2599">
                  <c:v>39856</c:v>
                </c:pt>
                <c:pt idx="2600">
                  <c:v>39857</c:v>
                </c:pt>
                <c:pt idx="2601">
                  <c:v>39858</c:v>
                </c:pt>
                <c:pt idx="2602">
                  <c:v>39859</c:v>
                </c:pt>
                <c:pt idx="2603">
                  <c:v>39860</c:v>
                </c:pt>
                <c:pt idx="2604">
                  <c:v>39861</c:v>
                </c:pt>
                <c:pt idx="2605">
                  <c:v>39862</c:v>
                </c:pt>
                <c:pt idx="2606">
                  <c:v>39863</c:v>
                </c:pt>
                <c:pt idx="2607">
                  <c:v>39864</c:v>
                </c:pt>
                <c:pt idx="2608">
                  <c:v>39865</c:v>
                </c:pt>
                <c:pt idx="2609">
                  <c:v>39866</c:v>
                </c:pt>
                <c:pt idx="2610">
                  <c:v>39867</c:v>
                </c:pt>
                <c:pt idx="2611">
                  <c:v>39868</c:v>
                </c:pt>
                <c:pt idx="2612">
                  <c:v>39869</c:v>
                </c:pt>
                <c:pt idx="2613">
                  <c:v>39870</c:v>
                </c:pt>
                <c:pt idx="2614">
                  <c:v>39871</c:v>
                </c:pt>
                <c:pt idx="2615">
                  <c:v>39872</c:v>
                </c:pt>
                <c:pt idx="2616">
                  <c:v>39873</c:v>
                </c:pt>
                <c:pt idx="2617">
                  <c:v>39874</c:v>
                </c:pt>
                <c:pt idx="2618">
                  <c:v>39875</c:v>
                </c:pt>
                <c:pt idx="2619">
                  <c:v>39876</c:v>
                </c:pt>
                <c:pt idx="2620">
                  <c:v>39877</c:v>
                </c:pt>
                <c:pt idx="2621">
                  <c:v>39878</c:v>
                </c:pt>
                <c:pt idx="2622">
                  <c:v>39879</c:v>
                </c:pt>
                <c:pt idx="2623">
                  <c:v>39880</c:v>
                </c:pt>
                <c:pt idx="2624">
                  <c:v>39881</c:v>
                </c:pt>
                <c:pt idx="2625">
                  <c:v>39882</c:v>
                </c:pt>
                <c:pt idx="2626">
                  <c:v>39883</c:v>
                </c:pt>
                <c:pt idx="2627">
                  <c:v>39884</c:v>
                </c:pt>
                <c:pt idx="2628">
                  <c:v>39885</c:v>
                </c:pt>
                <c:pt idx="2629">
                  <c:v>39886</c:v>
                </c:pt>
                <c:pt idx="2630">
                  <c:v>39887</c:v>
                </c:pt>
                <c:pt idx="2631">
                  <c:v>39888</c:v>
                </c:pt>
                <c:pt idx="2632">
                  <c:v>39889</c:v>
                </c:pt>
                <c:pt idx="2633">
                  <c:v>39890</c:v>
                </c:pt>
                <c:pt idx="2634">
                  <c:v>39891</c:v>
                </c:pt>
                <c:pt idx="2635">
                  <c:v>39892</c:v>
                </c:pt>
                <c:pt idx="2636">
                  <c:v>39893</c:v>
                </c:pt>
                <c:pt idx="2637">
                  <c:v>39894</c:v>
                </c:pt>
                <c:pt idx="2638">
                  <c:v>39895</c:v>
                </c:pt>
                <c:pt idx="2639">
                  <c:v>39896</c:v>
                </c:pt>
                <c:pt idx="2640">
                  <c:v>39897</c:v>
                </c:pt>
                <c:pt idx="2641">
                  <c:v>39898</c:v>
                </c:pt>
                <c:pt idx="2642">
                  <c:v>39899</c:v>
                </c:pt>
                <c:pt idx="2643">
                  <c:v>39900</c:v>
                </c:pt>
                <c:pt idx="2644">
                  <c:v>39901</c:v>
                </c:pt>
                <c:pt idx="2645">
                  <c:v>39902</c:v>
                </c:pt>
                <c:pt idx="2646">
                  <c:v>39903</c:v>
                </c:pt>
                <c:pt idx="2647">
                  <c:v>39904</c:v>
                </c:pt>
                <c:pt idx="2648">
                  <c:v>39905</c:v>
                </c:pt>
                <c:pt idx="2649">
                  <c:v>39906</c:v>
                </c:pt>
                <c:pt idx="2650">
                  <c:v>39907</c:v>
                </c:pt>
                <c:pt idx="2651">
                  <c:v>39908</c:v>
                </c:pt>
                <c:pt idx="2652">
                  <c:v>39909</c:v>
                </c:pt>
                <c:pt idx="2653">
                  <c:v>39910</c:v>
                </c:pt>
                <c:pt idx="2654">
                  <c:v>39911</c:v>
                </c:pt>
                <c:pt idx="2655">
                  <c:v>39912</c:v>
                </c:pt>
                <c:pt idx="2656">
                  <c:v>39913</c:v>
                </c:pt>
                <c:pt idx="2657">
                  <c:v>39914</c:v>
                </c:pt>
                <c:pt idx="2658">
                  <c:v>39915</c:v>
                </c:pt>
                <c:pt idx="2659">
                  <c:v>39916</c:v>
                </c:pt>
                <c:pt idx="2660">
                  <c:v>39917</c:v>
                </c:pt>
                <c:pt idx="2661">
                  <c:v>39918</c:v>
                </c:pt>
                <c:pt idx="2662">
                  <c:v>39919</c:v>
                </c:pt>
                <c:pt idx="2663">
                  <c:v>39920</c:v>
                </c:pt>
                <c:pt idx="2664">
                  <c:v>39921</c:v>
                </c:pt>
                <c:pt idx="2665">
                  <c:v>39922</c:v>
                </c:pt>
                <c:pt idx="2666">
                  <c:v>39923</c:v>
                </c:pt>
                <c:pt idx="2667">
                  <c:v>39924</c:v>
                </c:pt>
                <c:pt idx="2668">
                  <c:v>39925</c:v>
                </c:pt>
                <c:pt idx="2669">
                  <c:v>39926</c:v>
                </c:pt>
                <c:pt idx="2670">
                  <c:v>39927</c:v>
                </c:pt>
                <c:pt idx="2671">
                  <c:v>39928</c:v>
                </c:pt>
                <c:pt idx="2672">
                  <c:v>39929</c:v>
                </c:pt>
                <c:pt idx="2673">
                  <c:v>39930</c:v>
                </c:pt>
                <c:pt idx="2674">
                  <c:v>39931</c:v>
                </c:pt>
                <c:pt idx="2675">
                  <c:v>39932</c:v>
                </c:pt>
                <c:pt idx="2676">
                  <c:v>39933</c:v>
                </c:pt>
                <c:pt idx="2677">
                  <c:v>39934</c:v>
                </c:pt>
                <c:pt idx="2678">
                  <c:v>39935</c:v>
                </c:pt>
                <c:pt idx="2679">
                  <c:v>39936</c:v>
                </c:pt>
                <c:pt idx="2680">
                  <c:v>39937</c:v>
                </c:pt>
                <c:pt idx="2681">
                  <c:v>39938</c:v>
                </c:pt>
                <c:pt idx="2682">
                  <c:v>39939</c:v>
                </c:pt>
                <c:pt idx="2683">
                  <c:v>39940</c:v>
                </c:pt>
                <c:pt idx="2684">
                  <c:v>39941</c:v>
                </c:pt>
                <c:pt idx="2685">
                  <c:v>39942</c:v>
                </c:pt>
                <c:pt idx="2686">
                  <c:v>39943</c:v>
                </c:pt>
                <c:pt idx="2687">
                  <c:v>39944</c:v>
                </c:pt>
                <c:pt idx="2688">
                  <c:v>39945</c:v>
                </c:pt>
                <c:pt idx="2689">
                  <c:v>39946</c:v>
                </c:pt>
                <c:pt idx="2690">
                  <c:v>39947</c:v>
                </c:pt>
                <c:pt idx="2691">
                  <c:v>39948</c:v>
                </c:pt>
                <c:pt idx="2692">
                  <c:v>39949</c:v>
                </c:pt>
                <c:pt idx="2693">
                  <c:v>39950</c:v>
                </c:pt>
                <c:pt idx="2694">
                  <c:v>39951</c:v>
                </c:pt>
                <c:pt idx="2695">
                  <c:v>39952</c:v>
                </c:pt>
                <c:pt idx="2696">
                  <c:v>39953</c:v>
                </c:pt>
                <c:pt idx="2697">
                  <c:v>39954</c:v>
                </c:pt>
                <c:pt idx="2698">
                  <c:v>39955</c:v>
                </c:pt>
                <c:pt idx="2699">
                  <c:v>39956</c:v>
                </c:pt>
                <c:pt idx="2700">
                  <c:v>39957</c:v>
                </c:pt>
                <c:pt idx="2701">
                  <c:v>39958</c:v>
                </c:pt>
                <c:pt idx="2702">
                  <c:v>39959</c:v>
                </c:pt>
                <c:pt idx="2703">
                  <c:v>39960</c:v>
                </c:pt>
                <c:pt idx="2704">
                  <c:v>39961</c:v>
                </c:pt>
                <c:pt idx="2705">
                  <c:v>39962</c:v>
                </c:pt>
                <c:pt idx="2706">
                  <c:v>39963</c:v>
                </c:pt>
                <c:pt idx="2707">
                  <c:v>39964</c:v>
                </c:pt>
                <c:pt idx="2708">
                  <c:v>39965</c:v>
                </c:pt>
                <c:pt idx="2709">
                  <c:v>39966</c:v>
                </c:pt>
                <c:pt idx="2710">
                  <c:v>39967</c:v>
                </c:pt>
                <c:pt idx="2711">
                  <c:v>39968</c:v>
                </c:pt>
                <c:pt idx="2712">
                  <c:v>39969</c:v>
                </c:pt>
                <c:pt idx="2713">
                  <c:v>39970</c:v>
                </c:pt>
                <c:pt idx="2714">
                  <c:v>39971</c:v>
                </c:pt>
                <c:pt idx="2715">
                  <c:v>39972</c:v>
                </c:pt>
                <c:pt idx="2716">
                  <c:v>39973</c:v>
                </c:pt>
                <c:pt idx="2717">
                  <c:v>39974</c:v>
                </c:pt>
                <c:pt idx="2718">
                  <c:v>39975</c:v>
                </c:pt>
                <c:pt idx="2719">
                  <c:v>39976</c:v>
                </c:pt>
                <c:pt idx="2720">
                  <c:v>39977</c:v>
                </c:pt>
                <c:pt idx="2721">
                  <c:v>39978</c:v>
                </c:pt>
                <c:pt idx="2722">
                  <c:v>39979</c:v>
                </c:pt>
                <c:pt idx="2723">
                  <c:v>39980</c:v>
                </c:pt>
                <c:pt idx="2724">
                  <c:v>39981</c:v>
                </c:pt>
                <c:pt idx="2725">
                  <c:v>39982</c:v>
                </c:pt>
                <c:pt idx="2726">
                  <c:v>39983</c:v>
                </c:pt>
                <c:pt idx="2727">
                  <c:v>39984</c:v>
                </c:pt>
                <c:pt idx="2728">
                  <c:v>39985</c:v>
                </c:pt>
                <c:pt idx="2729">
                  <c:v>39986</c:v>
                </c:pt>
                <c:pt idx="2730">
                  <c:v>39987</c:v>
                </c:pt>
                <c:pt idx="2731">
                  <c:v>39988</c:v>
                </c:pt>
                <c:pt idx="2732">
                  <c:v>39989</c:v>
                </c:pt>
                <c:pt idx="2733">
                  <c:v>39990</c:v>
                </c:pt>
                <c:pt idx="2734">
                  <c:v>39991</c:v>
                </c:pt>
                <c:pt idx="2735">
                  <c:v>39992</c:v>
                </c:pt>
                <c:pt idx="2736">
                  <c:v>39993</c:v>
                </c:pt>
                <c:pt idx="2737">
                  <c:v>39994</c:v>
                </c:pt>
                <c:pt idx="2738">
                  <c:v>39995</c:v>
                </c:pt>
                <c:pt idx="2739">
                  <c:v>39996</c:v>
                </c:pt>
                <c:pt idx="2740">
                  <c:v>39997</c:v>
                </c:pt>
                <c:pt idx="2741">
                  <c:v>39998</c:v>
                </c:pt>
                <c:pt idx="2742">
                  <c:v>39999</c:v>
                </c:pt>
                <c:pt idx="2743">
                  <c:v>40000</c:v>
                </c:pt>
                <c:pt idx="2744">
                  <c:v>40001</c:v>
                </c:pt>
                <c:pt idx="2745">
                  <c:v>40002</c:v>
                </c:pt>
                <c:pt idx="2746">
                  <c:v>40003</c:v>
                </c:pt>
                <c:pt idx="2747">
                  <c:v>40004</c:v>
                </c:pt>
                <c:pt idx="2748">
                  <c:v>40005</c:v>
                </c:pt>
                <c:pt idx="2749">
                  <c:v>40006</c:v>
                </c:pt>
                <c:pt idx="2750">
                  <c:v>40007</c:v>
                </c:pt>
                <c:pt idx="2751">
                  <c:v>40008</c:v>
                </c:pt>
                <c:pt idx="2752">
                  <c:v>40009</c:v>
                </c:pt>
                <c:pt idx="2753">
                  <c:v>40010</c:v>
                </c:pt>
                <c:pt idx="2754">
                  <c:v>40011</c:v>
                </c:pt>
                <c:pt idx="2755">
                  <c:v>40012</c:v>
                </c:pt>
                <c:pt idx="2756">
                  <c:v>40013</c:v>
                </c:pt>
                <c:pt idx="2757">
                  <c:v>40014</c:v>
                </c:pt>
                <c:pt idx="2758">
                  <c:v>40015</c:v>
                </c:pt>
                <c:pt idx="2759">
                  <c:v>40016</c:v>
                </c:pt>
                <c:pt idx="2760">
                  <c:v>40017</c:v>
                </c:pt>
                <c:pt idx="2761">
                  <c:v>40018</c:v>
                </c:pt>
                <c:pt idx="2762">
                  <c:v>40019</c:v>
                </c:pt>
                <c:pt idx="2763">
                  <c:v>40020</c:v>
                </c:pt>
                <c:pt idx="2764">
                  <c:v>40021</c:v>
                </c:pt>
                <c:pt idx="2765">
                  <c:v>40022</c:v>
                </c:pt>
                <c:pt idx="2766">
                  <c:v>40023</c:v>
                </c:pt>
                <c:pt idx="2767">
                  <c:v>40024</c:v>
                </c:pt>
                <c:pt idx="2768">
                  <c:v>40025</c:v>
                </c:pt>
                <c:pt idx="2769">
                  <c:v>40026</c:v>
                </c:pt>
                <c:pt idx="2770">
                  <c:v>40027</c:v>
                </c:pt>
                <c:pt idx="2771">
                  <c:v>40028</c:v>
                </c:pt>
                <c:pt idx="2772">
                  <c:v>40029</c:v>
                </c:pt>
                <c:pt idx="2773">
                  <c:v>40030</c:v>
                </c:pt>
                <c:pt idx="2774">
                  <c:v>40031</c:v>
                </c:pt>
                <c:pt idx="2775">
                  <c:v>40032</c:v>
                </c:pt>
                <c:pt idx="2776">
                  <c:v>40033</c:v>
                </c:pt>
                <c:pt idx="2777">
                  <c:v>40034</c:v>
                </c:pt>
                <c:pt idx="2778">
                  <c:v>40035</c:v>
                </c:pt>
                <c:pt idx="2779">
                  <c:v>40036</c:v>
                </c:pt>
                <c:pt idx="2780">
                  <c:v>40037</c:v>
                </c:pt>
                <c:pt idx="2781">
                  <c:v>40038</c:v>
                </c:pt>
                <c:pt idx="2782">
                  <c:v>40039</c:v>
                </c:pt>
                <c:pt idx="2783">
                  <c:v>40040</c:v>
                </c:pt>
                <c:pt idx="2784">
                  <c:v>40041</c:v>
                </c:pt>
                <c:pt idx="2785">
                  <c:v>40042</c:v>
                </c:pt>
                <c:pt idx="2786">
                  <c:v>40043</c:v>
                </c:pt>
                <c:pt idx="2787">
                  <c:v>40044</c:v>
                </c:pt>
                <c:pt idx="2788">
                  <c:v>40045</c:v>
                </c:pt>
                <c:pt idx="2789">
                  <c:v>40046</c:v>
                </c:pt>
                <c:pt idx="2790">
                  <c:v>40047</c:v>
                </c:pt>
                <c:pt idx="2791">
                  <c:v>40048</c:v>
                </c:pt>
                <c:pt idx="2792">
                  <c:v>40049</c:v>
                </c:pt>
                <c:pt idx="2793">
                  <c:v>40050</c:v>
                </c:pt>
                <c:pt idx="2794">
                  <c:v>40051</c:v>
                </c:pt>
                <c:pt idx="2795">
                  <c:v>40052</c:v>
                </c:pt>
                <c:pt idx="2796">
                  <c:v>40053</c:v>
                </c:pt>
                <c:pt idx="2797">
                  <c:v>40054</c:v>
                </c:pt>
                <c:pt idx="2798">
                  <c:v>40055</c:v>
                </c:pt>
                <c:pt idx="2799">
                  <c:v>40056</c:v>
                </c:pt>
                <c:pt idx="2800">
                  <c:v>40057</c:v>
                </c:pt>
                <c:pt idx="2801">
                  <c:v>40058</c:v>
                </c:pt>
                <c:pt idx="2802">
                  <c:v>40059</c:v>
                </c:pt>
                <c:pt idx="2803">
                  <c:v>40060</c:v>
                </c:pt>
                <c:pt idx="2804">
                  <c:v>40061</c:v>
                </c:pt>
                <c:pt idx="2805">
                  <c:v>40062</c:v>
                </c:pt>
                <c:pt idx="2806">
                  <c:v>40063</c:v>
                </c:pt>
                <c:pt idx="2807">
                  <c:v>40064</c:v>
                </c:pt>
                <c:pt idx="2808">
                  <c:v>40065</c:v>
                </c:pt>
                <c:pt idx="2809">
                  <c:v>40066</c:v>
                </c:pt>
                <c:pt idx="2810">
                  <c:v>40067</c:v>
                </c:pt>
                <c:pt idx="2811">
                  <c:v>40068</c:v>
                </c:pt>
                <c:pt idx="2812">
                  <c:v>40069</c:v>
                </c:pt>
                <c:pt idx="2813">
                  <c:v>40070</c:v>
                </c:pt>
                <c:pt idx="2814">
                  <c:v>40071</c:v>
                </c:pt>
                <c:pt idx="2815">
                  <c:v>40072</c:v>
                </c:pt>
                <c:pt idx="2816">
                  <c:v>40073</c:v>
                </c:pt>
                <c:pt idx="2817">
                  <c:v>40074</c:v>
                </c:pt>
                <c:pt idx="2818">
                  <c:v>40075</c:v>
                </c:pt>
                <c:pt idx="2819">
                  <c:v>40076</c:v>
                </c:pt>
                <c:pt idx="2820">
                  <c:v>40077</c:v>
                </c:pt>
                <c:pt idx="2821">
                  <c:v>40078</c:v>
                </c:pt>
                <c:pt idx="2822">
                  <c:v>40079</c:v>
                </c:pt>
                <c:pt idx="2823">
                  <c:v>40080</c:v>
                </c:pt>
                <c:pt idx="2824">
                  <c:v>40081</c:v>
                </c:pt>
                <c:pt idx="2825">
                  <c:v>40082</c:v>
                </c:pt>
                <c:pt idx="2826">
                  <c:v>40083</c:v>
                </c:pt>
                <c:pt idx="2827">
                  <c:v>40084</c:v>
                </c:pt>
                <c:pt idx="2828">
                  <c:v>40085</c:v>
                </c:pt>
                <c:pt idx="2829">
                  <c:v>40086</c:v>
                </c:pt>
                <c:pt idx="2830">
                  <c:v>40087</c:v>
                </c:pt>
                <c:pt idx="2831">
                  <c:v>40088</c:v>
                </c:pt>
                <c:pt idx="2832">
                  <c:v>40089</c:v>
                </c:pt>
                <c:pt idx="2833">
                  <c:v>40090</c:v>
                </c:pt>
                <c:pt idx="2834">
                  <c:v>40091</c:v>
                </c:pt>
                <c:pt idx="2835">
                  <c:v>40092</c:v>
                </c:pt>
                <c:pt idx="2836">
                  <c:v>40093</c:v>
                </c:pt>
                <c:pt idx="2837">
                  <c:v>40094</c:v>
                </c:pt>
                <c:pt idx="2838">
                  <c:v>40095</c:v>
                </c:pt>
                <c:pt idx="2839">
                  <c:v>40096</c:v>
                </c:pt>
                <c:pt idx="2840">
                  <c:v>40097</c:v>
                </c:pt>
                <c:pt idx="2841">
                  <c:v>40098</c:v>
                </c:pt>
                <c:pt idx="2842">
                  <c:v>40099</c:v>
                </c:pt>
                <c:pt idx="2843">
                  <c:v>40100</c:v>
                </c:pt>
                <c:pt idx="2844">
                  <c:v>40101</c:v>
                </c:pt>
                <c:pt idx="2845">
                  <c:v>40102</c:v>
                </c:pt>
                <c:pt idx="2846">
                  <c:v>40103</c:v>
                </c:pt>
                <c:pt idx="2847">
                  <c:v>40104</c:v>
                </c:pt>
                <c:pt idx="2848">
                  <c:v>40105</c:v>
                </c:pt>
                <c:pt idx="2849">
                  <c:v>40106</c:v>
                </c:pt>
                <c:pt idx="2850">
                  <c:v>40107</c:v>
                </c:pt>
                <c:pt idx="2851">
                  <c:v>40108</c:v>
                </c:pt>
                <c:pt idx="2852">
                  <c:v>40109</c:v>
                </c:pt>
                <c:pt idx="2853">
                  <c:v>40110</c:v>
                </c:pt>
                <c:pt idx="2854">
                  <c:v>40111</c:v>
                </c:pt>
                <c:pt idx="2855">
                  <c:v>40112</c:v>
                </c:pt>
                <c:pt idx="2856">
                  <c:v>40113</c:v>
                </c:pt>
                <c:pt idx="2857">
                  <c:v>40114</c:v>
                </c:pt>
                <c:pt idx="2858">
                  <c:v>40115</c:v>
                </c:pt>
                <c:pt idx="2859">
                  <c:v>40116</c:v>
                </c:pt>
                <c:pt idx="2860">
                  <c:v>40117</c:v>
                </c:pt>
                <c:pt idx="2861">
                  <c:v>40118</c:v>
                </c:pt>
                <c:pt idx="2862">
                  <c:v>40119</c:v>
                </c:pt>
                <c:pt idx="2863">
                  <c:v>40120</c:v>
                </c:pt>
                <c:pt idx="2864">
                  <c:v>40121</c:v>
                </c:pt>
                <c:pt idx="2865">
                  <c:v>40122</c:v>
                </c:pt>
                <c:pt idx="2866">
                  <c:v>40123</c:v>
                </c:pt>
                <c:pt idx="2867">
                  <c:v>40124</c:v>
                </c:pt>
                <c:pt idx="2868">
                  <c:v>40125</c:v>
                </c:pt>
                <c:pt idx="2869">
                  <c:v>40126</c:v>
                </c:pt>
                <c:pt idx="2870">
                  <c:v>40127</c:v>
                </c:pt>
                <c:pt idx="2871">
                  <c:v>40128</c:v>
                </c:pt>
                <c:pt idx="2872">
                  <c:v>40129</c:v>
                </c:pt>
                <c:pt idx="2873">
                  <c:v>40130</c:v>
                </c:pt>
                <c:pt idx="2874">
                  <c:v>40131</c:v>
                </c:pt>
                <c:pt idx="2875">
                  <c:v>40132</c:v>
                </c:pt>
                <c:pt idx="2876">
                  <c:v>40133</c:v>
                </c:pt>
                <c:pt idx="2877">
                  <c:v>40134</c:v>
                </c:pt>
                <c:pt idx="2878">
                  <c:v>40135</c:v>
                </c:pt>
                <c:pt idx="2879">
                  <c:v>40136</c:v>
                </c:pt>
                <c:pt idx="2880">
                  <c:v>40137</c:v>
                </c:pt>
                <c:pt idx="2881">
                  <c:v>40138</c:v>
                </c:pt>
                <c:pt idx="2882">
                  <c:v>40139</c:v>
                </c:pt>
                <c:pt idx="2883">
                  <c:v>40140</c:v>
                </c:pt>
                <c:pt idx="2884">
                  <c:v>40141</c:v>
                </c:pt>
                <c:pt idx="2885">
                  <c:v>40142</c:v>
                </c:pt>
                <c:pt idx="2886">
                  <c:v>40143</c:v>
                </c:pt>
                <c:pt idx="2887">
                  <c:v>40144</c:v>
                </c:pt>
                <c:pt idx="2888">
                  <c:v>40145</c:v>
                </c:pt>
                <c:pt idx="2889">
                  <c:v>40146</c:v>
                </c:pt>
                <c:pt idx="2890">
                  <c:v>40147</c:v>
                </c:pt>
                <c:pt idx="2891">
                  <c:v>40148</c:v>
                </c:pt>
                <c:pt idx="2892">
                  <c:v>40149</c:v>
                </c:pt>
                <c:pt idx="2893">
                  <c:v>40150</c:v>
                </c:pt>
                <c:pt idx="2894">
                  <c:v>40151</c:v>
                </c:pt>
                <c:pt idx="2895">
                  <c:v>40152</c:v>
                </c:pt>
                <c:pt idx="2896">
                  <c:v>40153</c:v>
                </c:pt>
                <c:pt idx="2897">
                  <c:v>40154</c:v>
                </c:pt>
                <c:pt idx="2898">
                  <c:v>40155</c:v>
                </c:pt>
                <c:pt idx="2899">
                  <c:v>40156</c:v>
                </c:pt>
                <c:pt idx="2900">
                  <c:v>40157</c:v>
                </c:pt>
                <c:pt idx="2901">
                  <c:v>40158</c:v>
                </c:pt>
                <c:pt idx="2902">
                  <c:v>40159</c:v>
                </c:pt>
                <c:pt idx="2903">
                  <c:v>40160</c:v>
                </c:pt>
                <c:pt idx="2904">
                  <c:v>40161</c:v>
                </c:pt>
                <c:pt idx="2905">
                  <c:v>40162</c:v>
                </c:pt>
                <c:pt idx="2906">
                  <c:v>40163</c:v>
                </c:pt>
                <c:pt idx="2907">
                  <c:v>40164</c:v>
                </c:pt>
                <c:pt idx="2908">
                  <c:v>40165</c:v>
                </c:pt>
                <c:pt idx="2909">
                  <c:v>40166</c:v>
                </c:pt>
                <c:pt idx="2910">
                  <c:v>40167</c:v>
                </c:pt>
                <c:pt idx="2911">
                  <c:v>40168</c:v>
                </c:pt>
                <c:pt idx="2912">
                  <c:v>40169</c:v>
                </c:pt>
                <c:pt idx="2913">
                  <c:v>40170</c:v>
                </c:pt>
                <c:pt idx="2914">
                  <c:v>40171</c:v>
                </c:pt>
                <c:pt idx="2915">
                  <c:v>40172</c:v>
                </c:pt>
                <c:pt idx="2916">
                  <c:v>40173</c:v>
                </c:pt>
                <c:pt idx="2917">
                  <c:v>40174</c:v>
                </c:pt>
                <c:pt idx="2918">
                  <c:v>40175</c:v>
                </c:pt>
                <c:pt idx="2919">
                  <c:v>40176</c:v>
                </c:pt>
                <c:pt idx="2920">
                  <c:v>40177</c:v>
                </c:pt>
                <c:pt idx="2921">
                  <c:v>40178</c:v>
                </c:pt>
                <c:pt idx="2922">
                  <c:v>40179</c:v>
                </c:pt>
                <c:pt idx="2923">
                  <c:v>40180</c:v>
                </c:pt>
                <c:pt idx="2924">
                  <c:v>40181</c:v>
                </c:pt>
                <c:pt idx="2925">
                  <c:v>40182</c:v>
                </c:pt>
                <c:pt idx="2926">
                  <c:v>40183</c:v>
                </c:pt>
                <c:pt idx="2927">
                  <c:v>40184</c:v>
                </c:pt>
                <c:pt idx="2928">
                  <c:v>40185</c:v>
                </c:pt>
                <c:pt idx="2929">
                  <c:v>40186</c:v>
                </c:pt>
                <c:pt idx="2930">
                  <c:v>40187</c:v>
                </c:pt>
                <c:pt idx="2931">
                  <c:v>40188</c:v>
                </c:pt>
                <c:pt idx="2932">
                  <c:v>40189</c:v>
                </c:pt>
                <c:pt idx="2933">
                  <c:v>40190</c:v>
                </c:pt>
                <c:pt idx="2934">
                  <c:v>40191</c:v>
                </c:pt>
                <c:pt idx="2935">
                  <c:v>40192</c:v>
                </c:pt>
                <c:pt idx="2936">
                  <c:v>40193</c:v>
                </c:pt>
                <c:pt idx="2937">
                  <c:v>40194</c:v>
                </c:pt>
                <c:pt idx="2938">
                  <c:v>40195</c:v>
                </c:pt>
                <c:pt idx="2939">
                  <c:v>40196</c:v>
                </c:pt>
                <c:pt idx="2940">
                  <c:v>40197</c:v>
                </c:pt>
                <c:pt idx="2941">
                  <c:v>40198</c:v>
                </c:pt>
                <c:pt idx="2942">
                  <c:v>40199</c:v>
                </c:pt>
                <c:pt idx="2943">
                  <c:v>40200</c:v>
                </c:pt>
                <c:pt idx="2944">
                  <c:v>40201</c:v>
                </c:pt>
                <c:pt idx="2945">
                  <c:v>40202</c:v>
                </c:pt>
                <c:pt idx="2946">
                  <c:v>40203</c:v>
                </c:pt>
                <c:pt idx="2947">
                  <c:v>40204</c:v>
                </c:pt>
                <c:pt idx="2948">
                  <c:v>40205</c:v>
                </c:pt>
                <c:pt idx="2949">
                  <c:v>40206</c:v>
                </c:pt>
                <c:pt idx="2950">
                  <c:v>40207</c:v>
                </c:pt>
                <c:pt idx="2951">
                  <c:v>40208</c:v>
                </c:pt>
                <c:pt idx="2952">
                  <c:v>40209</c:v>
                </c:pt>
                <c:pt idx="2953">
                  <c:v>40210</c:v>
                </c:pt>
                <c:pt idx="2954">
                  <c:v>40211</c:v>
                </c:pt>
                <c:pt idx="2955">
                  <c:v>40212</c:v>
                </c:pt>
                <c:pt idx="2956">
                  <c:v>40213</c:v>
                </c:pt>
                <c:pt idx="2957">
                  <c:v>40214</c:v>
                </c:pt>
                <c:pt idx="2958">
                  <c:v>40215</c:v>
                </c:pt>
                <c:pt idx="2959">
                  <c:v>40216</c:v>
                </c:pt>
                <c:pt idx="2960">
                  <c:v>40217</c:v>
                </c:pt>
                <c:pt idx="2961">
                  <c:v>40218</c:v>
                </c:pt>
                <c:pt idx="2962">
                  <c:v>40219</c:v>
                </c:pt>
                <c:pt idx="2963">
                  <c:v>40220</c:v>
                </c:pt>
                <c:pt idx="2964">
                  <c:v>40221</c:v>
                </c:pt>
                <c:pt idx="2965">
                  <c:v>40222</c:v>
                </c:pt>
                <c:pt idx="2966">
                  <c:v>40223</c:v>
                </c:pt>
                <c:pt idx="2967">
                  <c:v>40224</c:v>
                </c:pt>
                <c:pt idx="2968">
                  <c:v>40225</c:v>
                </c:pt>
                <c:pt idx="2969">
                  <c:v>40226</c:v>
                </c:pt>
                <c:pt idx="2970">
                  <c:v>40227</c:v>
                </c:pt>
                <c:pt idx="2971">
                  <c:v>40228</c:v>
                </c:pt>
                <c:pt idx="2972">
                  <c:v>40229</c:v>
                </c:pt>
                <c:pt idx="2973">
                  <c:v>40230</c:v>
                </c:pt>
                <c:pt idx="2974">
                  <c:v>40231</c:v>
                </c:pt>
                <c:pt idx="2975">
                  <c:v>40232</c:v>
                </c:pt>
                <c:pt idx="2976">
                  <c:v>40233</c:v>
                </c:pt>
                <c:pt idx="2977">
                  <c:v>40234</c:v>
                </c:pt>
                <c:pt idx="2978">
                  <c:v>40235</c:v>
                </c:pt>
                <c:pt idx="2979">
                  <c:v>40236</c:v>
                </c:pt>
                <c:pt idx="2980">
                  <c:v>40237</c:v>
                </c:pt>
                <c:pt idx="2981">
                  <c:v>40238</c:v>
                </c:pt>
                <c:pt idx="2982">
                  <c:v>40239</c:v>
                </c:pt>
                <c:pt idx="2983">
                  <c:v>40240</c:v>
                </c:pt>
                <c:pt idx="2984">
                  <c:v>40241</c:v>
                </c:pt>
                <c:pt idx="2985">
                  <c:v>40242</c:v>
                </c:pt>
                <c:pt idx="2986">
                  <c:v>40243</c:v>
                </c:pt>
                <c:pt idx="2987">
                  <c:v>40244</c:v>
                </c:pt>
                <c:pt idx="2988">
                  <c:v>40245</c:v>
                </c:pt>
                <c:pt idx="2989">
                  <c:v>40246</c:v>
                </c:pt>
                <c:pt idx="2990">
                  <c:v>40247</c:v>
                </c:pt>
                <c:pt idx="2991">
                  <c:v>40248</c:v>
                </c:pt>
                <c:pt idx="2992">
                  <c:v>40249</c:v>
                </c:pt>
                <c:pt idx="2993">
                  <c:v>40250</c:v>
                </c:pt>
                <c:pt idx="2994">
                  <c:v>40251</c:v>
                </c:pt>
                <c:pt idx="2995">
                  <c:v>40252</c:v>
                </c:pt>
                <c:pt idx="2996">
                  <c:v>40253</c:v>
                </c:pt>
                <c:pt idx="2997">
                  <c:v>40254</c:v>
                </c:pt>
                <c:pt idx="2998">
                  <c:v>40255</c:v>
                </c:pt>
                <c:pt idx="2999">
                  <c:v>40256</c:v>
                </c:pt>
                <c:pt idx="3000">
                  <c:v>40257</c:v>
                </c:pt>
                <c:pt idx="3001">
                  <c:v>40258</c:v>
                </c:pt>
                <c:pt idx="3002">
                  <c:v>40259</c:v>
                </c:pt>
                <c:pt idx="3003">
                  <c:v>40260</c:v>
                </c:pt>
                <c:pt idx="3004">
                  <c:v>40261</c:v>
                </c:pt>
                <c:pt idx="3005">
                  <c:v>40262</c:v>
                </c:pt>
                <c:pt idx="3006">
                  <c:v>40263</c:v>
                </c:pt>
                <c:pt idx="3007">
                  <c:v>40264</c:v>
                </c:pt>
                <c:pt idx="3008">
                  <c:v>40265</c:v>
                </c:pt>
                <c:pt idx="3009">
                  <c:v>40266</c:v>
                </c:pt>
                <c:pt idx="3010">
                  <c:v>40267</c:v>
                </c:pt>
                <c:pt idx="3011">
                  <c:v>40268</c:v>
                </c:pt>
                <c:pt idx="3012">
                  <c:v>40269</c:v>
                </c:pt>
                <c:pt idx="3013">
                  <c:v>40270</c:v>
                </c:pt>
                <c:pt idx="3014">
                  <c:v>40271</c:v>
                </c:pt>
                <c:pt idx="3015">
                  <c:v>40272</c:v>
                </c:pt>
                <c:pt idx="3016">
                  <c:v>40273</c:v>
                </c:pt>
                <c:pt idx="3017">
                  <c:v>40274</c:v>
                </c:pt>
                <c:pt idx="3018">
                  <c:v>40275</c:v>
                </c:pt>
                <c:pt idx="3019">
                  <c:v>40276</c:v>
                </c:pt>
                <c:pt idx="3020">
                  <c:v>40277</c:v>
                </c:pt>
                <c:pt idx="3021">
                  <c:v>40278</c:v>
                </c:pt>
                <c:pt idx="3022">
                  <c:v>40279</c:v>
                </c:pt>
                <c:pt idx="3023">
                  <c:v>40280</c:v>
                </c:pt>
                <c:pt idx="3024">
                  <c:v>40281</c:v>
                </c:pt>
                <c:pt idx="3025">
                  <c:v>40282</c:v>
                </c:pt>
                <c:pt idx="3026">
                  <c:v>40283</c:v>
                </c:pt>
                <c:pt idx="3027">
                  <c:v>40284</c:v>
                </c:pt>
                <c:pt idx="3028">
                  <c:v>40285</c:v>
                </c:pt>
                <c:pt idx="3029">
                  <c:v>40286</c:v>
                </c:pt>
                <c:pt idx="3030">
                  <c:v>40287</c:v>
                </c:pt>
                <c:pt idx="3031">
                  <c:v>40288</c:v>
                </c:pt>
                <c:pt idx="3032">
                  <c:v>40289</c:v>
                </c:pt>
                <c:pt idx="3033">
                  <c:v>40290</c:v>
                </c:pt>
                <c:pt idx="3034">
                  <c:v>40291</c:v>
                </c:pt>
                <c:pt idx="3035">
                  <c:v>40292</c:v>
                </c:pt>
                <c:pt idx="3036">
                  <c:v>40293</c:v>
                </c:pt>
                <c:pt idx="3037">
                  <c:v>40294</c:v>
                </c:pt>
                <c:pt idx="3038">
                  <c:v>40295</c:v>
                </c:pt>
                <c:pt idx="3039">
                  <c:v>40296</c:v>
                </c:pt>
                <c:pt idx="3040">
                  <c:v>40297</c:v>
                </c:pt>
                <c:pt idx="3041">
                  <c:v>40298</c:v>
                </c:pt>
                <c:pt idx="3042">
                  <c:v>40299</c:v>
                </c:pt>
                <c:pt idx="3043">
                  <c:v>40300</c:v>
                </c:pt>
                <c:pt idx="3044">
                  <c:v>40301</c:v>
                </c:pt>
                <c:pt idx="3045">
                  <c:v>40302</c:v>
                </c:pt>
                <c:pt idx="3046">
                  <c:v>40303</c:v>
                </c:pt>
                <c:pt idx="3047">
                  <c:v>40304</c:v>
                </c:pt>
                <c:pt idx="3048">
                  <c:v>40305</c:v>
                </c:pt>
                <c:pt idx="3049">
                  <c:v>40306</c:v>
                </c:pt>
                <c:pt idx="3050">
                  <c:v>40307</c:v>
                </c:pt>
                <c:pt idx="3051">
                  <c:v>40308</c:v>
                </c:pt>
                <c:pt idx="3052">
                  <c:v>40309</c:v>
                </c:pt>
                <c:pt idx="3053">
                  <c:v>40310</c:v>
                </c:pt>
                <c:pt idx="3054">
                  <c:v>40311</c:v>
                </c:pt>
                <c:pt idx="3055">
                  <c:v>40312</c:v>
                </c:pt>
                <c:pt idx="3056">
                  <c:v>40313</c:v>
                </c:pt>
                <c:pt idx="3057">
                  <c:v>40314</c:v>
                </c:pt>
                <c:pt idx="3058">
                  <c:v>40315</c:v>
                </c:pt>
                <c:pt idx="3059">
                  <c:v>40316</c:v>
                </c:pt>
                <c:pt idx="3060">
                  <c:v>40317</c:v>
                </c:pt>
                <c:pt idx="3061">
                  <c:v>40318</c:v>
                </c:pt>
                <c:pt idx="3062">
                  <c:v>40319</c:v>
                </c:pt>
                <c:pt idx="3063">
                  <c:v>40320</c:v>
                </c:pt>
                <c:pt idx="3064">
                  <c:v>40321</c:v>
                </c:pt>
                <c:pt idx="3065">
                  <c:v>40322</c:v>
                </c:pt>
                <c:pt idx="3066">
                  <c:v>40323</c:v>
                </c:pt>
                <c:pt idx="3067">
                  <c:v>40324</c:v>
                </c:pt>
                <c:pt idx="3068">
                  <c:v>40325</c:v>
                </c:pt>
                <c:pt idx="3069">
                  <c:v>40326</c:v>
                </c:pt>
                <c:pt idx="3070">
                  <c:v>40327</c:v>
                </c:pt>
                <c:pt idx="3071">
                  <c:v>40328</c:v>
                </c:pt>
                <c:pt idx="3072">
                  <c:v>40329</c:v>
                </c:pt>
                <c:pt idx="3073">
                  <c:v>40330</c:v>
                </c:pt>
                <c:pt idx="3074">
                  <c:v>40331</c:v>
                </c:pt>
                <c:pt idx="3075">
                  <c:v>40332</c:v>
                </c:pt>
                <c:pt idx="3076">
                  <c:v>40333</c:v>
                </c:pt>
                <c:pt idx="3077">
                  <c:v>40334</c:v>
                </c:pt>
                <c:pt idx="3078">
                  <c:v>40335</c:v>
                </c:pt>
                <c:pt idx="3079">
                  <c:v>40336</c:v>
                </c:pt>
                <c:pt idx="3080">
                  <c:v>40337</c:v>
                </c:pt>
                <c:pt idx="3081">
                  <c:v>40338</c:v>
                </c:pt>
                <c:pt idx="3082">
                  <c:v>40339</c:v>
                </c:pt>
                <c:pt idx="3083">
                  <c:v>40340</c:v>
                </c:pt>
                <c:pt idx="3084">
                  <c:v>40341</c:v>
                </c:pt>
                <c:pt idx="3085">
                  <c:v>40342</c:v>
                </c:pt>
                <c:pt idx="3086">
                  <c:v>40343</c:v>
                </c:pt>
                <c:pt idx="3087">
                  <c:v>40344</c:v>
                </c:pt>
                <c:pt idx="3088">
                  <c:v>40345</c:v>
                </c:pt>
                <c:pt idx="3089">
                  <c:v>40346</c:v>
                </c:pt>
                <c:pt idx="3090">
                  <c:v>40347</c:v>
                </c:pt>
                <c:pt idx="3091">
                  <c:v>40348</c:v>
                </c:pt>
                <c:pt idx="3092">
                  <c:v>40349</c:v>
                </c:pt>
                <c:pt idx="3093">
                  <c:v>40350</c:v>
                </c:pt>
                <c:pt idx="3094">
                  <c:v>40351</c:v>
                </c:pt>
                <c:pt idx="3095">
                  <c:v>40352</c:v>
                </c:pt>
                <c:pt idx="3096">
                  <c:v>40353</c:v>
                </c:pt>
                <c:pt idx="3097">
                  <c:v>40354</c:v>
                </c:pt>
                <c:pt idx="3098">
                  <c:v>40355</c:v>
                </c:pt>
                <c:pt idx="3099">
                  <c:v>40356</c:v>
                </c:pt>
                <c:pt idx="3100">
                  <c:v>40357</c:v>
                </c:pt>
                <c:pt idx="3101">
                  <c:v>40358</c:v>
                </c:pt>
                <c:pt idx="3102">
                  <c:v>40359</c:v>
                </c:pt>
                <c:pt idx="3103">
                  <c:v>40360</c:v>
                </c:pt>
                <c:pt idx="3104">
                  <c:v>40361</c:v>
                </c:pt>
                <c:pt idx="3105">
                  <c:v>40362</c:v>
                </c:pt>
                <c:pt idx="3106">
                  <c:v>40363</c:v>
                </c:pt>
                <c:pt idx="3107">
                  <c:v>40364</c:v>
                </c:pt>
                <c:pt idx="3108">
                  <c:v>40365</c:v>
                </c:pt>
                <c:pt idx="3109">
                  <c:v>40366</c:v>
                </c:pt>
                <c:pt idx="3110">
                  <c:v>40367</c:v>
                </c:pt>
                <c:pt idx="3111">
                  <c:v>40368</c:v>
                </c:pt>
                <c:pt idx="3112">
                  <c:v>40369</c:v>
                </c:pt>
                <c:pt idx="3113">
                  <c:v>40370</c:v>
                </c:pt>
                <c:pt idx="3114">
                  <c:v>40371</c:v>
                </c:pt>
                <c:pt idx="3115">
                  <c:v>40372</c:v>
                </c:pt>
                <c:pt idx="3116">
                  <c:v>40373</c:v>
                </c:pt>
                <c:pt idx="3117">
                  <c:v>40374</c:v>
                </c:pt>
                <c:pt idx="3118">
                  <c:v>40375</c:v>
                </c:pt>
                <c:pt idx="3119">
                  <c:v>40376</c:v>
                </c:pt>
                <c:pt idx="3120">
                  <c:v>40377</c:v>
                </c:pt>
                <c:pt idx="3121">
                  <c:v>40378</c:v>
                </c:pt>
                <c:pt idx="3122">
                  <c:v>40379</c:v>
                </c:pt>
                <c:pt idx="3123">
                  <c:v>40380</c:v>
                </c:pt>
                <c:pt idx="3124">
                  <c:v>40381</c:v>
                </c:pt>
                <c:pt idx="3125">
                  <c:v>40382</c:v>
                </c:pt>
                <c:pt idx="3126">
                  <c:v>40383</c:v>
                </c:pt>
                <c:pt idx="3127">
                  <c:v>40384</c:v>
                </c:pt>
                <c:pt idx="3128">
                  <c:v>40385</c:v>
                </c:pt>
                <c:pt idx="3129">
                  <c:v>40386</c:v>
                </c:pt>
                <c:pt idx="3130">
                  <c:v>40387</c:v>
                </c:pt>
                <c:pt idx="3131">
                  <c:v>40388</c:v>
                </c:pt>
                <c:pt idx="3132">
                  <c:v>40389</c:v>
                </c:pt>
                <c:pt idx="3133">
                  <c:v>40390</c:v>
                </c:pt>
                <c:pt idx="3134">
                  <c:v>40391</c:v>
                </c:pt>
                <c:pt idx="3135">
                  <c:v>40392</c:v>
                </c:pt>
                <c:pt idx="3136">
                  <c:v>40393</c:v>
                </c:pt>
                <c:pt idx="3137">
                  <c:v>40394</c:v>
                </c:pt>
                <c:pt idx="3138">
                  <c:v>40395</c:v>
                </c:pt>
                <c:pt idx="3139">
                  <c:v>40396</c:v>
                </c:pt>
                <c:pt idx="3140">
                  <c:v>40397</c:v>
                </c:pt>
                <c:pt idx="3141">
                  <c:v>40398</c:v>
                </c:pt>
                <c:pt idx="3142">
                  <c:v>40399</c:v>
                </c:pt>
                <c:pt idx="3143">
                  <c:v>40400</c:v>
                </c:pt>
                <c:pt idx="3144">
                  <c:v>40401</c:v>
                </c:pt>
                <c:pt idx="3145">
                  <c:v>40402</c:v>
                </c:pt>
                <c:pt idx="3146">
                  <c:v>40403</c:v>
                </c:pt>
                <c:pt idx="3147">
                  <c:v>40404</c:v>
                </c:pt>
                <c:pt idx="3148">
                  <c:v>40405</c:v>
                </c:pt>
                <c:pt idx="3149">
                  <c:v>40406</c:v>
                </c:pt>
                <c:pt idx="3150">
                  <c:v>40407</c:v>
                </c:pt>
                <c:pt idx="3151">
                  <c:v>40408</c:v>
                </c:pt>
                <c:pt idx="3152">
                  <c:v>40409</c:v>
                </c:pt>
                <c:pt idx="3153">
                  <c:v>40410</c:v>
                </c:pt>
                <c:pt idx="3154">
                  <c:v>40411</c:v>
                </c:pt>
                <c:pt idx="3155">
                  <c:v>40412</c:v>
                </c:pt>
                <c:pt idx="3156">
                  <c:v>40413</c:v>
                </c:pt>
                <c:pt idx="3157">
                  <c:v>40414</c:v>
                </c:pt>
                <c:pt idx="3158">
                  <c:v>40415</c:v>
                </c:pt>
                <c:pt idx="3159">
                  <c:v>40416</c:v>
                </c:pt>
                <c:pt idx="3160">
                  <c:v>40417</c:v>
                </c:pt>
                <c:pt idx="3161">
                  <c:v>40418</c:v>
                </c:pt>
                <c:pt idx="3162">
                  <c:v>40419</c:v>
                </c:pt>
                <c:pt idx="3163">
                  <c:v>40420</c:v>
                </c:pt>
                <c:pt idx="3164">
                  <c:v>40421</c:v>
                </c:pt>
                <c:pt idx="3165">
                  <c:v>40422</c:v>
                </c:pt>
                <c:pt idx="3166">
                  <c:v>40423</c:v>
                </c:pt>
                <c:pt idx="3167">
                  <c:v>40424</c:v>
                </c:pt>
                <c:pt idx="3168">
                  <c:v>40425</c:v>
                </c:pt>
                <c:pt idx="3169">
                  <c:v>40426</c:v>
                </c:pt>
                <c:pt idx="3170">
                  <c:v>40427</c:v>
                </c:pt>
                <c:pt idx="3171">
                  <c:v>40428</c:v>
                </c:pt>
                <c:pt idx="3172">
                  <c:v>40429</c:v>
                </c:pt>
                <c:pt idx="3173">
                  <c:v>40430</c:v>
                </c:pt>
                <c:pt idx="3174">
                  <c:v>40431</c:v>
                </c:pt>
                <c:pt idx="3175">
                  <c:v>40432</c:v>
                </c:pt>
                <c:pt idx="3176">
                  <c:v>40433</c:v>
                </c:pt>
                <c:pt idx="3177">
                  <c:v>40434</c:v>
                </c:pt>
                <c:pt idx="3178">
                  <c:v>40435</c:v>
                </c:pt>
                <c:pt idx="3179">
                  <c:v>40436</c:v>
                </c:pt>
                <c:pt idx="3180">
                  <c:v>40437</c:v>
                </c:pt>
                <c:pt idx="3181">
                  <c:v>40438</c:v>
                </c:pt>
                <c:pt idx="3182">
                  <c:v>40439</c:v>
                </c:pt>
                <c:pt idx="3183">
                  <c:v>40440</c:v>
                </c:pt>
                <c:pt idx="3184">
                  <c:v>40441</c:v>
                </c:pt>
                <c:pt idx="3185">
                  <c:v>40442</c:v>
                </c:pt>
                <c:pt idx="3186">
                  <c:v>40443</c:v>
                </c:pt>
                <c:pt idx="3187">
                  <c:v>40444</c:v>
                </c:pt>
                <c:pt idx="3188">
                  <c:v>40445</c:v>
                </c:pt>
                <c:pt idx="3189">
                  <c:v>40446</c:v>
                </c:pt>
                <c:pt idx="3190">
                  <c:v>40447</c:v>
                </c:pt>
                <c:pt idx="3191">
                  <c:v>40448</c:v>
                </c:pt>
                <c:pt idx="3192">
                  <c:v>40449</c:v>
                </c:pt>
                <c:pt idx="3193">
                  <c:v>40450</c:v>
                </c:pt>
                <c:pt idx="3194">
                  <c:v>40451</c:v>
                </c:pt>
                <c:pt idx="3195">
                  <c:v>40452</c:v>
                </c:pt>
                <c:pt idx="3196">
                  <c:v>40453</c:v>
                </c:pt>
                <c:pt idx="3197">
                  <c:v>40454</c:v>
                </c:pt>
                <c:pt idx="3198">
                  <c:v>40455</c:v>
                </c:pt>
                <c:pt idx="3199">
                  <c:v>40456</c:v>
                </c:pt>
                <c:pt idx="3200">
                  <c:v>40457</c:v>
                </c:pt>
                <c:pt idx="3201">
                  <c:v>40458</c:v>
                </c:pt>
                <c:pt idx="3202">
                  <c:v>40459</c:v>
                </c:pt>
                <c:pt idx="3203">
                  <c:v>40460</c:v>
                </c:pt>
                <c:pt idx="3204">
                  <c:v>40461</c:v>
                </c:pt>
                <c:pt idx="3205">
                  <c:v>40462</c:v>
                </c:pt>
                <c:pt idx="3206">
                  <c:v>40463</c:v>
                </c:pt>
                <c:pt idx="3207">
                  <c:v>40464</c:v>
                </c:pt>
                <c:pt idx="3208">
                  <c:v>40465</c:v>
                </c:pt>
                <c:pt idx="3209">
                  <c:v>40466</c:v>
                </c:pt>
                <c:pt idx="3210">
                  <c:v>40467</c:v>
                </c:pt>
                <c:pt idx="3211">
                  <c:v>40468</c:v>
                </c:pt>
                <c:pt idx="3212">
                  <c:v>40469</c:v>
                </c:pt>
                <c:pt idx="3213">
                  <c:v>40470</c:v>
                </c:pt>
                <c:pt idx="3214">
                  <c:v>40471</c:v>
                </c:pt>
                <c:pt idx="3215">
                  <c:v>40472</c:v>
                </c:pt>
                <c:pt idx="3216">
                  <c:v>40473</c:v>
                </c:pt>
                <c:pt idx="3217">
                  <c:v>40474</c:v>
                </c:pt>
                <c:pt idx="3218">
                  <c:v>40475</c:v>
                </c:pt>
                <c:pt idx="3219">
                  <c:v>40476</c:v>
                </c:pt>
                <c:pt idx="3220">
                  <c:v>40477</c:v>
                </c:pt>
                <c:pt idx="3221">
                  <c:v>40478</c:v>
                </c:pt>
                <c:pt idx="3222">
                  <c:v>40479</c:v>
                </c:pt>
                <c:pt idx="3223">
                  <c:v>40480</c:v>
                </c:pt>
                <c:pt idx="3224">
                  <c:v>40481</c:v>
                </c:pt>
                <c:pt idx="3225">
                  <c:v>40482</c:v>
                </c:pt>
                <c:pt idx="3226">
                  <c:v>40483</c:v>
                </c:pt>
                <c:pt idx="3227">
                  <c:v>40484</c:v>
                </c:pt>
                <c:pt idx="3228">
                  <c:v>40485</c:v>
                </c:pt>
                <c:pt idx="3229">
                  <c:v>40486</c:v>
                </c:pt>
                <c:pt idx="3230">
                  <c:v>40487</c:v>
                </c:pt>
                <c:pt idx="3231">
                  <c:v>40488</c:v>
                </c:pt>
                <c:pt idx="3232">
                  <c:v>40489</c:v>
                </c:pt>
                <c:pt idx="3233">
                  <c:v>40490</c:v>
                </c:pt>
                <c:pt idx="3234">
                  <c:v>40491</c:v>
                </c:pt>
                <c:pt idx="3235">
                  <c:v>40492</c:v>
                </c:pt>
                <c:pt idx="3236">
                  <c:v>40493</c:v>
                </c:pt>
                <c:pt idx="3237">
                  <c:v>40494</c:v>
                </c:pt>
                <c:pt idx="3238">
                  <c:v>40495</c:v>
                </c:pt>
                <c:pt idx="3239">
                  <c:v>40496</c:v>
                </c:pt>
                <c:pt idx="3240">
                  <c:v>40497</c:v>
                </c:pt>
                <c:pt idx="3241">
                  <c:v>40498</c:v>
                </c:pt>
                <c:pt idx="3242">
                  <c:v>40499</c:v>
                </c:pt>
                <c:pt idx="3243">
                  <c:v>40500</c:v>
                </c:pt>
                <c:pt idx="3244">
                  <c:v>40501</c:v>
                </c:pt>
                <c:pt idx="3245">
                  <c:v>40502</c:v>
                </c:pt>
                <c:pt idx="3246">
                  <c:v>40503</c:v>
                </c:pt>
                <c:pt idx="3247">
                  <c:v>40504</c:v>
                </c:pt>
                <c:pt idx="3248">
                  <c:v>40505</c:v>
                </c:pt>
                <c:pt idx="3249">
                  <c:v>40506</c:v>
                </c:pt>
                <c:pt idx="3250">
                  <c:v>40507</c:v>
                </c:pt>
                <c:pt idx="3251">
                  <c:v>40508</c:v>
                </c:pt>
                <c:pt idx="3252">
                  <c:v>40509</c:v>
                </c:pt>
                <c:pt idx="3253">
                  <c:v>40510</c:v>
                </c:pt>
                <c:pt idx="3254">
                  <c:v>40511</c:v>
                </c:pt>
                <c:pt idx="3255">
                  <c:v>40512</c:v>
                </c:pt>
                <c:pt idx="3256">
                  <c:v>40513</c:v>
                </c:pt>
                <c:pt idx="3257">
                  <c:v>40514</c:v>
                </c:pt>
                <c:pt idx="3258">
                  <c:v>40515</c:v>
                </c:pt>
                <c:pt idx="3259">
                  <c:v>40516</c:v>
                </c:pt>
                <c:pt idx="3260">
                  <c:v>40517</c:v>
                </c:pt>
                <c:pt idx="3261">
                  <c:v>40518</c:v>
                </c:pt>
                <c:pt idx="3262">
                  <c:v>40519</c:v>
                </c:pt>
                <c:pt idx="3263">
                  <c:v>40520</c:v>
                </c:pt>
                <c:pt idx="3264">
                  <c:v>40521</c:v>
                </c:pt>
                <c:pt idx="3265">
                  <c:v>40522</c:v>
                </c:pt>
                <c:pt idx="3266">
                  <c:v>40523</c:v>
                </c:pt>
                <c:pt idx="3267">
                  <c:v>40524</c:v>
                </c:pt>
                <c:pt idx="3268">
                  <c:v>40525</c:v>
                </c:pt>
                <c:pt idx="3269">
                  <c:v>40526</c:v>
                </c:pt>
                <c:pt idx="3270">
                  <c:v>40527</c:v>
                </c:pt>
                <c:pt idx="3271">
                  <c:v>40528</c:v>
                </c:pt>
                <c:pt idx="3272">
                  <c:v>40529</c:v>
                </c:pt>
                <c:pt idx="3273">
                  <c:v>40530</c:v>
                </c:pt>
                <c:pt idx="3274">
                  <c:v>40531</c:v>
                </c:pt>
                <c:pt idx="3275">
                  <c:v>40532</c:v>
                </c:pt>
                <c:pt idx="3276">
                  <c:v>40533</c:v>
                </c:pt>
                <c:pt idx="3277">
                  <c:v>40534</c:v>
                </c:pt>
                <c:pt idx="3278">
                  <c:v>40535</c:v>
                </c:pt>
                <c:pt idx="3279">
                  <c:v>40536</c:v>
                </c:pt>
                <c:pt idx="3280">
                  <c:v>40537</c:v>
                </c:pt>
                <c:pt idx="3281">
                  <c:v>40538</c:v>
                </c:pt>
                <c:pt idx="3282">
                  <c:v>40539</c:v>
                </c:pt>
                <c:pt idx="3283">
                  <c:v>40540</c:v>
                </c:pt>
                <c:pt idx="3284">
                  <c:v>40541</c:v>
                </c:pt>
                <c:pt idx="3285">
                  <c:v>40542</c:v>
                </c:pt>
                <c:pt idx="3286">
                  <c:v>40543</c:v>
                </c:pt>
                <c:pt idx="3287">
                  <c:v>40544</c:v>
                </c:pt>
                <c:pt idx="3288">
                  <c:v>40545</c:v>
                </c:pt>
                <c:pt idx="3289">
                  <c:v>40546</c:v>
                </c:pt>
                <c:pt idx="3290">
                  <c:v>40547</c:v>
                </c:pt>
                <c:pt idx="3291">
                  <c:v>40548</c:v>
                </c:pt>
                <c:pt idx="3292">
                  <c:v>40549</c:v>
                </c:pt>
                <c:pt idx="3293">
                  <c:v>40550</c:v>
                </c:pt>
                <c:pt idx="3294">
                  <c:v>40551</c:v>
                </c:pt>
                <c:pt idx="3295">
                  <c:v>40552</c:v>
                </c:pt>
                <c:pt idx="3296">
                  <c:v>40553</c:v>
                </c:pt>
                <c:pt idx="3297">
                  <c:v>40554</c:v>
                </c:pt>
                <c:pt idx="3298">
                  <c:v>40555</c:v>
                </c:pt>
                <c:pt idx="3299">
                  <c:v>40556</c:v>
                </c:pt>
                <c:pt idx="3300">
                  <c:v>40557</c:v>
                </c:pt>
                <c:pt idx="3301">
                  <c:v>40558</c:v>
                </c:pt>
                <c:pt idx="3302">
                  <c:v>40559</c:v>
                </c:pt>
                <c:pt idx="3303">
                  <c:v>40560</c:v>
                </c:pt>
                <c:pt idx="3304">
                  <c:v>40561</c:v>
                </c:pt>
                <c:pt idx="3305">
                  <c:v>40562</c:v>
                </c:pt>
                <c:pt idx="3306">
                  <c:v>40563</c:v>
                </c:pt>
                <c:pt idx="3307">
                  <c:v>40564</c:v>
                </c:pt>
                <c:pt idx="3308">
                  <c:v>40565</c:v>
                </c:pt>
                <c:pt idx="3309">
                  <c:v>40566</c:v>
                </c:pt>
                <c:pt idx="3310">
                  <c:v>40567</c:v>
                </c:pt>
                <c:pt idx="3311">
                  <c:v>40568</c:v>
                </c:pt>
                <c:pt idx="3312">
                  <c:v>40569</c:v>
                </c:pt>
                <c:pt idx="3313">
                  <c:v>40570</c:v>
                </c:pt>
                <c:pt idx="3314">
                  <c:v>40571</c:v>
                </c:pt>
                <c:pt idx="3315">
                  <c:v>40572</c:v>
                </c:pt>
                <c:pt idx="3316">
                  <c:v>40573</c:v>
                </c:pt>
                <c:pt idx="3317">
                  <c:v>40574</c:v>
                </c:pt>
                <c:pt idx="3318">
                  <c:v>40575</c:v>
                </c:pt>
                <c:pt idx="3319">
                  <c:v>40576</c:v>
                </c:pt>
                <c:pt idx="3320">
                  <c:v>40577</c:v>
                </c:pt>
                <c:pt idx="3321">
                  <c:v>40578</c:v>
                </c:pt>
                <c:pt idx="3322">
                  <c:v>40579</c:v>
                </c:pt>
                <c:pt idx="3323">
                  <c:v>40580</c:v>
                </c:pt>
                <c:pt idx="3324">
                  <c:v>40581</c:v>
                </c:pt>
                <c:pt idx="3325">
                  <c:v>40582</c:v>
                </c:pt>
                <c:pt idx="3326">
                  <c:v>40583</c:v>
                </c:pt>
                <c:pt idx="3327">
                  <c:v>40584</c:v>
                </c:pt>
                <c:pt idx="3328">
                  <c:v>40585</c:v>
                </c:pt>
                <c:pt idx="3329">
                  <c:v>40586</c:v>
                </c:pt>
                <c:pt idx="3330">
                  <c:v>40587</c:v>
                </c:pt>
                <c:pt idx="3331">
                  <c:v>40588</c:v>
                </c:pt>
                <c:pt idx="3332">
                  <c:v>40589</c:v>
                </c:pt>
                <c:pt idx="3333">
                  <c:v>40590</c:v>
                </c:pt>
                <c:pt idx="3334">
                  <c:v>40591</c:v>
                </c:pt>
                <c:pt idx="3335">
                  <c:v>40592</c:v>
                </c:pt>
                <c:pt idx="3336">
                  <c:v>40593</c:v>
                </c:pt>
                <c:pt idx="3337">
                  <c:v>40594</c:v>
                </c:pt>
                <c:pt idx="3338">
                  <c:v>40595</c:v>
                </c:pt>
                <c:pt idx="3339">
                  <c:v>40596</c:v>
                </c:pt>
                <c:pt idx="3340">
                  <c:v>40597</c:v>
                </c:pt>
                <c:pt idx="3341">
                  <c:v>40598</c:v>
                </c:pt>
                <c:pt idx="3342">
                  <c:v>40599</c:v>
                </c:pt>
                <c:pt idx="3343">
                  <c:v>40600</c:v>
                </c:pt>
                <c:pt idx="3344">
                  <c:v>40601</c:v>
                </c:pt>
                <c:pt idx="3345">
                  <c:v>40602</c:v>
                </c:pt>
                <c:pt idx="3346">
                  <c:v>40603</c:v>
                </c:pt>
                <c:pt idx="3347">
                  <c:v>40604</c:v>
                </c:pt>
                <c:pt idx="3348">
                  <c:v>40605</c:v>
                </c:pt>
                <c:pt idx="3349">
                  <c:v>40606</c:v>
                </c:pt>
                <c:pt idx="3350">
                  <c:v>40607</c:v>
                </c:pt>
                <c:pt idx="3351">
                  <c:v>40608</c:v>
                </c:pt>
                <c:pt idx="3352">
                  <c:v>40609</c:v>
                </c:pt>
                <c:pt idx="3353">
                  <c:v>40610</c:v>
                </c:pt>
                <c:pt idx="3354">
                  <c:v>40611</c:v>
                </c:pt>
                <c:pt idx="3355">
                  <c:v>40612</c:v>
                </c:pt>
                <c:pt idx="3356">
                  <c:v>40613</c:v>
                </c:pt>
                <c:pt idx="3357">
                  <c:v>40614</c:v>
                </c:pt>
                <c:pt idx="3358">
                  <c:v>40615</c:v>
                </c:pt>
                <c:pt idx="3359">
                  <c:v>40616</c:v>
                </c:pt>
                <c:pt idx="3360">
                  <c:v>40617</c:v>
                </c:pt>
                <c:pt idx="3361">
                  <c:v>40618</c:v>
                </c:pt>
                <c:pt idx="3362">
                  <c:v>40619</c:v>
                </c:pt>
                <c:pt idx="3363">
                  <c:v>40620</c:v>
                </c:pt>
                <c:pt idx="3364">
                  <c:v>40621</c:v>
                </c:pt>
                <c:pt idx="3365">
                  <c:v>40622</c:v>
                </c:pt>
                <c:pt idx="3366">
                  <c:v>40623</c:v>
                </c:pt>
                <c:pt idx="3367">
                  <c:v>40624</c:v>
                </c:pt>
                <c:pt idx="3368">
                  <c:v>40625</c:v>
                </c:pt>
                <c:pt idx="3369">
                  <c:v>40626</c:v>
                </c:pt>
                <c:pt idx="3370">
                  <c:v>40627</c:v>
                </c:pt>
                <c:pt idx="3371">
                  <c:v>40628</c:v>
                </c:pt>
                <c:pt idx="3372">
                  <c:v>40629</c:v>
                </c:pt>
                <c:pt idx="3373">
                  <c:v>40630</c:v>
                </c:pt>
                <c:pt idx="3374">
                  <c:v>40631</c:v>
                </c:pt>
                <c:pt idx="3375">
                  <c:v>40632</c:v>
                </c:pt>
                <c:pt idx="3376">
                  <c:v>40633</c:v>
                </c:pt>
                <c:pt idx="3377">
                  <c:v>40634</c:v>
                </c:pt>
                <c:pt idx="3378">
                  <c:v>40635</c:v>
                </c:pt>
                <c:pt idx="3379">
                  <c:v>40636</c:v>
                </c:pt>
                <c:pt idx="3380">
                  <c:v>40637</c:v>
                </c:pt>
                <c:pt idx="3381">
                  <c:v>40638</c:v>
                </c:pt>
                <c:pt idx="3382">
                  <c:v>40639</c:v>
                </c:pt>
                <c:pt idx="3383">
                  <c:v>40640</c:v>
                </c:pt>
                <c:pt idx="3384">
                  <c:v>40641</c:v>
                </c:pt>
                <c:pt idx="3385">
                  <c:v>40642</c:v>
                </c:pt>
                <c:pt idx="3386">
                  <c:v>40643</c:v>
                </c:pt>
                <c:pt idx="3387">
                  <c:v>40644</c:v>
                </c:pt>
                <c:pt idx="3388">
                  <c:v>40645</c:v>
                </c:pt>
                <c:pt idx="3389">
                  <c:v>40646</c:v>
                </c:pt>
                <c:pt idx="3390">
                  <c:v>40647</c:v>
                </c:pt>
                <c:pt idx="3391">
                  <c:v>40648</c:v>
                </c:pt>
                <c:pt idx="3392">
                  <c:v>40649</c:v>
                </c:pt>
                <c:pt idx="3393">
                  <c:v>40650</c:v>
                </c:pt>
                <c:pt idx="3394">
                  <c:v>40651</c:v>
                </c:pt>
                <c:pt idx="3395">
                  <c:v>40652</c:v>
                </c:pt>
                <c:pt idx="3396">
                  <c:v>40653</c:v>
                </c:pt>
                <c:pt idx="3397">
                  <c:v>40654</c:v>
                </c:pt>
                <c:pt idx="3398">
                  <c:v>40655</c:v>
                </c:pt>
                <c:pt idx="3399">
                  <c:v>40656</c:v>
                </c:pt>
                <c:pt idx="3400">
                  <c:v>40657</c:v>
                </c:pt>
                <c:pt idx="3401">
                  <c:v>40658</c:v>
                </c:pt>
                <c:pt idx="3402">
                  <c:v>40659</c:v>
                </c:pt>
                <c:pt idx="3403">
                  <c:v>40660</c:v>
                </c:pt>
                <c:pt idx="3404">
                  <c:v>40661</c:v>
                </c:pt>
                <c:pt idx="3405">
                  <c:v>40662</c:v>
                </c:pt>
                <c:pt idx="3406">
                  <c:v>40663</c:v>
                </c:pt>
                <c:pt idx="3407">
                  <c:v>40664</c:v>
                </c:pt>
                <c:pt idx="3408">
                  <c:v>40665</c:v>
                </c:pt>
                <c:pt idx="3409">
                  <c:v>40666</c:v>
                </c:pt>
                <c:pt idx="3410">
                  <c:v>40667</c:v>
                </c:pt>
                <c:pt idx="3411">
                  <c:v>40668</c:v>
                </c:pt>
                <c:pt idx="3412">
                  <c:v>40669</c:v>
                </c:pt>
                <c:pt idx="3413">
                  <c:v>40670</c:v>
                </c:pt>
                <c:pt idx="3414">
                  <c:v>40671</c:v>
                </c:pt>
                <c:pt idx="3415">
                  <c:v>40672</c:v>
                </c:pt>
                <c:pt idx="3416">
                  <c:v>40673</c:v>
                </c:pt>
                <c:pt idx="3417">
                  <c:v>40674</c:v>
                </c:pt>
                <c:pt idx="3418">
                  <c:v>40675</c:v>
                </c:pt>
                <c:pt idx="3419">
                  <c:v>40676</c:v>
                </c:pt>
                <c:pt idx="3420">
                  <c:v>40677</c:v>
                </c:pt>
                <c:pt idx="3421">
                  <c:v>40678</c:v>
                </c:pt>
                <c:pt idx="3422">
                  <c:v>40679</c:v>
                </c:pt>
                <c:pt idx="3423">
                  <c:v>40680</c:v>
                </c:pt>
                <c:pt idx="3424">
                  <c:v>40681</c:v>
                </c:pt>
                <c:pt idx="3425">
                  <c:v>40682</c:v>
                </c:pt>
                <c:pt idx="3426">
                  <c:v>40683</c:v>
                </c:pt>
                <c:pt idx="3427">
                  <c:v>40684</c:v>
                </c:pt>
                <c:pt idx="3428">
                  <c:v>40685</c:v>
                </c:pt>
                <c:pt idx="3429">
                  <c:v>40686</c:v>
                </c:pt>
                <c:pt idx="3430">
                  <c:v>40687</c:v>
                </c:pt>
                <c:pt idx="3431">
                  <c:v>40688</c:v>
                </c:pt>
                <c:pt idx="3432">
                  <c:v>40689</c:v>
                </c:pt>
                <c:pt idx="3433">
                  <c:v>40690</c:v>
                </c:pt>
                <c:pt idx="3434">
                  <c:v>40691</c:v>
                </c:pt>
                <c:pt idx="3435">
                  <c:v>40692</c:v>
                </c:pt>
                <c:pt idx="3436">
                  <c:v>40693</c:v>
                </c:pt>
                <c:pt idx="3437">
                  <c:v>40694</c:v>
                </c:pt>
                <c:pt idx="3438">
                  <c:v>40695</c:v>
                </c:pt>
                <c:pt idx="3439">
                  <c:v>40696</c:v>
                </c:pt>
                <c:pt idx="3440">
                  <c:v>40697</c:v>
                </c:pt>
                <c:pt idx="3441">
                  <c:v>40698</c:v>
                </c:pt>
                <c:pt idx="3442">
                  <c:v>40699</c:v>
                </c:pt>
                <c:pt idx="3443">
                  <c:v>40700</c:v>
                </c:pt>
                <c:pt idx="3444">
                  <c:v>40701</c:v>
                </c:pt>
                <c:pt idx="3445">
                  <c:v>40702</c:v>
                </c:pt>
                <c:pt idx="3446">
                  <c:v>40703</c:v>
                </c:pt>
                <c:pt idx="3447">
                  <c:v>40704</c:v>
                </c:pt>
                <c:pt idx="3448">
                  <c:v>40705</c:v>
                </c:pt>
                <c:pt idx="3449">
                  <c:v>40706</c:v>
                </c:pt>
                <c:pt idx="3450">
                  <c:v>40707</c:v>
                </c:pt>
                <c:pt idx="3451">
                  <c:v>40708</c:v>
                </c:pt>
                <c:pt idx="3452">
                  <c:v>40709</c:v>
                </c:pt>
                <c:pt idx="3453">
                  <c:v>40710</c:v>
                </c:pt>
                <c:pt idx="3454">
                  <c:v>40711</c:v>
                </c:pt>
                <c:pt idx="3455">
                  <c:v>40712</c:v>
                </c:pt>
                <c:pt idx="3456">
                  <c:v>40713</c:v>
                </c:pt>
                <c:pt idx="3457">
                  <c:v>40714</c:v>
                </c:pt>
                <c:pt idx="3458">
                  <c:v>40715</c:v>
                </c:pt>
                <c:pt idx="3459">
                  <c:v>40716</c:v>
                </c:pt>
                <c:pt idx="3460">
                  <c:v>40717</c:v>
                </c:pt>
                <c:pt idx="3461">
                  <c:v>40718</c:v>
                </c:pt>
                <c:pt idx="3462">
                  <c:v>40719</c:v>
                </c:pt>
                <c:pt idx="3463">
                  <c:v>40720</c:v>
                </c:pt>
                <c:pt idx="3464">
                  <c:v>40721</c:v>
                </c:pt>
                <c:pt idx="3465">
                  <c:v>40722</c:v>
                </c:pt>
                <c:pt idx="3466">
                  <c:v>40723</c:v>
                </c:pt>
                <c:pt idx="3467">
                  <c:v>40724</c:v>
                </c:pt>
                <c:pt idx="3468">
                  <c:v>40725</c:v>
                </c:pt>
                <c:pt idx="3469">
                  <c:v>40726</c:v>
                </c:pt>
                <c:pt idx="3470">
                  <c:v>40727</c:v>
                </c:pt>
                <c:pt idx="3471">
                  <c:v>40728</c:v>
                </c:pt>
                <c:pt idx="3472">
                  <c:v>40729</c:v>
                </c:pt>
                <c:pt idx="3473">
                  <c:v>40730</c:v>
                </c:pt>
                <c:pt idx="3474">
                  <c:v>40731</c:v>
                </c:pt>
                <c:pt idx="3475">
                  <c:v>40732</c:v>
                </c:pt>
                <c:pt idx="3476">
                  <c:v>40733</c:v>
                </c:pt>
                <c:pt idx="3477">
                  <c:v>40734</c:v>
                </c:pt>
                <c:pt idx="3478">
                  <c:v>40735</c:v>
                </c:pt>
                <c:pt idx="3479">
                  <c:v>40736</c:v>
                </c:pt>
                <c:pt idx="3480">
                  <c:v>40737</c:v>
                </c:pt>
                <c:pt idx="3481">
                  <c:v>40738</c:v>
                </c:pt>
                <c:pt idx="3482">
                  <c:v>40739</c:v>
                </c:pt>
                <c:pt idx="3483">
                  <c:v>40740</c:v>
                </c:pt>
                <c:pt idx="3484">
                  <c:v>40741</c:v>
                </c:pt>
                <c:pt idx="3485">
                  <c:v>40742</c:v>
                </c:pt>
                <c:pt idx="3486">
                  <c:v>40743</c:v>
                </c:pt>
                <c:pt idx="3487">
                  <c:v>40744</c:v>
                </c:pt>
                <c:pt idx="3488">
                  <c:v>40745</c:v>
                </c:pt>
                <c:pt idx="3489">
                  <c:v>40746</c:v>
                </c:pt>
                <c:pt idx="3490">
                  <c:v>40747</c:v>
                </c:pt>
                <c:pt idx="3491">
                  <c:v>40748</c:v>
                </c:pt>
                <c:pt idx="3492">
                  <c:v>40749</c:v>
                </c:pt>
                <c:pt idx="3493">
                  <c:v>40750</c:v>
                </c:pt>
                <c:pt idx="3494">
                  <c:v>40751</c:v>
                </c:pt>
                <c:pt idx="3495">
                  <c:v>40752</c:v>
                </c:pt>
                <c:pt idx="3496">
                  <c:v>40753</c:v>
                </c:pt>
                <c:pt idx="3497">
                  <c:v>40754</c:v>
                </c:pt>
                <c:pt idx="3498">
                  <c:v>40755</c:v>
                </c:pt>
                <c:pt idx="3499">
                  <c:v>40756</c:v>
                </c:pt>
                <c:pt idx="3500">
                  <c:v>40757</c:v>
                </c:pt>
                <c:pt idx="3501">
                  <c:v>40758</c:v>
                </c:pt>
                <c:pt idx="3502">
                  <c:v>40759</c:v>
                </c:pt>
                <c:pt idx="3503">
                  <c:v>40760</c:v>
                </c:pt>
                <c:pt idx="3504">
                  <c:v>40761</c:v>
                </c:pt>
                <c:pt idx="3505">
                  <c:v>40762</c:v>
                </c:pt>
                <c:pt idx="3506">
                  <c:v>40763</c:v>
                </c:pt>
                <c:pt idx="3507">
                  <c:v>40764</c:v>
                </c:pt>
                <c:pt idx="3508">
                  <c:v>40765</c:v>
                </c:pt>
                <c:pt idx="3509">
                  <c:v>40766</c:v>
                </c:pt>
                <c:pt idx="3510">
                  <c:v>40767</c:v>
                </c:pt>
                <c:pt idx="3511">
                  <c:v>40768</c:v>
                </c:pt>
                <c:pt idx="3512">
                  <c:v>40769</c:v>
                </c:pt>
                <c:pt idx="3513">
                  <c:v>40770</c:v>
                </c:pt>
                <c:pt idx="3514">
                  <c:v>40771</c:v>
                </c:pt>
                <c:pt idx="3515">
                  <c:v>40772</c:v>
                </c:pt>
                <c:pt idx="3516">
                  <c:v>40773</c:v>
                </c:pt>
                <c:pt idx="3517">
                  <c:v>40774</c:v>
                </c:pt>
                <c:pt idx="3518">
                  <c:v>40775</c:v>
                </c:pt>
                <c:pt idx="3519">
                  <c:v>40776</c:v>
                </c:pt>
                <c:pt idx="3520">
                  <c:v>40777</c:v>
                </c:pt>
                <c:pt idx="3521">
                  <c:v>40778</c:v>
                </c:pt>
                <c:pt idx="3522">
                  <c:v>40779</c:v>
                </c:pt>
                <c:pt idx="3523">
                  <c:v>40780</c:v>
                </c:pt>
                <c:pt idx="3524">
                  <c:v>40781</c:v>
                </c:pt>
                <c:pt idx="3525">
                  <c:v>40782</c:v>
                </c:pt>
                <c:pt idx="3526">
                  <c:v>40783</c:v>
                </c:pt>
                <c:pt idx="3527">
                  <c:v>40784</c:v>
                </c:pt>
                <c:pt idx="3528">
                  <c:v>40785</c:v>
                </c:pt>
                <c:pt idx="3529">
                  <c:v>40786</c:v>
                </c:pt>
                <c:pt idx="3530">
                  <c:v>40787</c:v>
                </c:pt>
                <c:pt idx="3531">
                  <c:v>40788</c:v>
                </c:pt>
                <c:pt idx="3532">
                  <c:v>40789</c:v>
                </c:pt>
                <c:pt idx="3533">
                  <c:v>40790</c:v>
                </c:pt>
                <c:pt idx="3534">
                  <c:v>40791</c:v>
                </c:pt>
                <c:pt idx="3535">
                  <c:v>40792</c:v>
                </c:pt>
                <c:pt idx="3536">
                  <c:v>40793</c:v>
                </c:pt>
                <c:pt idx="3537">
                  <c:v>40794</c:v>
                </c:pt>
                <c:pt idx="3538">
                  <c:v>40795</c:v>
                </c:pt>
                <c:pt idx="3539">
                  <c:v>40796</c:v>
                </c:pt>
                <c:pt idx="3540">
                  <c:v>40797</c:v>
                </c:pt>
                <c:pt idx="3541">
                  <c:v>40798</c:v>
                </c:pt>
                <c:pt idx="3542">
                  <c:v>40799</c:v>
                </c:pt>
                <c:pt idx="3543">
                  <c:v>40800</c:v>
                </c:pt>
                <c:pt idx="3544">
                  <c:v>40801</c:v>
                </c:pt>
                <c:pt idx="3545">
                  <c:v>40802</c:v>
                </c:pt>
                <c:pt idx="3546">
                  <c:v>40803</c:v>
                </c:pt>
                <c:pt idx="3547">
                  <c:v>40804</c:v>
                </c:pt>
                <c:pt idx="3548">
                  <c:v>40805</c:v>
                </c:pt>
                <c:pt idx="3549">
                  <c:v>40806</c:v>
                </c:pt>
                <c:pt idx="3550">
                  <c:v>40807</c:v>
                </c:pt>
                <c:pt idx="3551">
                  <c:v>40808</c:v>
                </c:pt>
                <c:pt idx="3552">
                  <c:v>40809</c:v>
                </c:pt>
                <c:pt idx="3553">
                  <c:v>40810</c:v>
                </c:pt>
                <c:pt idx="3554">
                  <c:v>40811</c:v>
                </c:pt>
                <c:pt idx="3555">
                  <c:v>40812</c:v>
                </c:pt>
                <c:pt idx="3556">
                  <c:v>40813</c:v>
                </c:pt>
                <c:pt idx="3557">
                  <c:v>40814</c:v>
                </c:pt>
                <c:pt idx="3558">
                  <c:v>40815</c:v>
                </c:pt>
                <c:pt idx="3559">
                  <c:v>40816</c:v>
                </c:pt>
                <c:pt idx="3560">
                  <c:v>40817</c:v>
                </c:pt>
                <c:pt idx="3561">
                  <c:v>40818</c:v>
                </c:pt>
                <c:pt idx="3562">
                  <c:v>40819</c:v>
                </c:pt>
                <c:pt idx="3563">
                  <c:v>40820</c:v>
                </c:pt>
                <c:pt idx="3564">
                  <c:v>40821</c:v>
                </c:pt>
                <c:pt idx="3565">
                  <c:v>40822</c:v>
                </c:pt>
                <c:pt idx="3566">
                  <c:v>40823</c:v>
                </c:pt>
                <c:pt idx="3567">
                  <c:v>40824</c:v>
                </c:pt>
                <c:pt idx="3568">
                  <c:v>40825</c:v>
                </c:pt>
                <c:pt idx="3569">
                  <c:v>40826</c:v>
                </c:pt>
                <c:pt idx="3570">
                  <c:v>40827</c:v>
                </c:pt>
                <c:pt idx="3571">
                  <c:v>40828</c:v>
                </c:pt>
                <c:pt idx="3572">
                  <c:v>40829</c:v>
                </c:pt>
                <c:pt idx="3573">
                  <c:v>40830</c:v>
                </c:pt>
                <c:pt idx="3574">
                  <c:v>40831</c:v>
                </c:pt>
                <c:pt idx="3575">
                  <c:v>40832</c:v>
                </c:pt>
                <c:pt idx="3576">
                  <c:v>40833</c:v>
                </c:pt>
                <c:pt idx="3577">
                  <c:v>40834</c:v>
                </c:pt>
                <c:pt idx="3578">
                  <c:v>40835</c:v>
                </c:pt>
                <c:pt idx="3579">
                  <c:v>40836</c:v>
                </c:pt>
                <c:pt idx="3580">
                  <c:v>40837</c:v>
                </c:pt>
                <c:pt idx="3581">
                  <c:v>40838</c:v>
                </c:pt>
                <c:pt idx="3582">
                  <c:v>40839</c:v>
                </c:pt>
                <c:pt idx="3583">
                  <c:v>40840</c:v>
                </c:pt>
                <c:pt idx="3584">
                  <c:v>40841</c:v>
                </c:pt>
                <c:pt idx="3585">
                  <c:v>40842</c:v>
                </c:pt>
                <c:pt idx="3586">
                  <c:v>40843</c:v>
                </c:pt>
                <c:pt idx="3587">
                  <c:v>40844</c:v>
                </c:pt>
                <c:pt idx="3588">
                  <c:v>40845</c:v>
                </c:pt>
                <c:pt idx="3589">
                  <c:v>40846</c:v>
                </c:pt>
                <c:pt idx="3590">
                  <c:v>40847</c:v>
                </c:pt>
                <c:pt idx="3591">
                  <c:v>40848</c:v>
                </c:pt>
                <c:pt idx="3592">
                  <c:v>40849</c:v>
                </c:pt>
                <c:pt idx="3593">
                  <c:v>40850</c:v>
                </c:pt>
                <c:pt idx="3594">
                  <c:v>40851</c:v>
                </c:pt>
                <c:pt idx="3595">
                  <c:v>40852</c:v>
                </c:pt>
                <c:pt idx="3596">
                  <c:v>40853</c:v>
                </c:pt>
                <c:pt idx="3597">
                  <c:v>40854</c:v>
                </c:pt>
                <c:pt idx="3598">
                  <c:v>40855</c:v>
                </c:pt>
                <c:pt idx="3599">
                  <c:v>40856</c:v>
                </c:pt>
                <c:pt idx="3600">
                  <c:v>40857</c:v>
                </c:pt>
                <c:pt idx="3601">
                  <c:v>40858</c:v>
                </c:pt>
                <c:pt idx="3602">
                  <c:v>40859</c:v>
                </c:pt>
                <c:pt idx="3603">
                  <c:v>40860</c:v>
                </c:pt>
                <c:pt idx="3604">
                  <c:v>40861</c:v>
                </c:pt>
                <c:pt idx="3605">
                  <c:v>40862</c:v>
                </c:pt>
                <c:pt idx="3606">
                  <c:v>40863</c:v>
                </c:pt>
                <c:pt idx="3607">
                  <c:v>40864</c:v>
                </c:pt>
                <c:pt idx="3608">
                  <c:v>40865</c:v>
                </c:pt>
                <c:pt idx="3609">
                  <c:v>40866</c:v>
                </c:pt>
                <c:pt idx="3610">
                  <c:v>40867</c:v>
                </c:pt>
                <c:pt idx="3611">
                  <c:v>40868</c:v>
                </c:pt>
                <c:pt idx="3612">
                  <c:v>40869</c:v>
                </c:pt>
                <c:pt idx="3613">
                  <c:v>40870</c:v>
                </c:pt>
                <c:pt idx="3614">
                  <c:v>40871</c:v>
                </c:pt>
                <c:pt idx="3615">
                  <c:v>40872</c:v>
                </c:pt>
                <c:pt idx="3616">
                  <c:v>40873</c:v>
                </c:pt>
                <c:pt idx="3617">
                  <c:v>40874</c:v>
                </c:pt>
                <c:pt idx="3618">
                  <c:v>40875</c:v>
                </c:pt>
                <c:pt idx="3619">
                  <c:v>40876</c:v>
                </c:pt>
                <c:pt idx="3620">
                  <c:v>40877</c:v>
                </c:pt>
                <c:pt idx="3621">
                  <c:v>40878</c:v>
                </c:pt>
                <c:pt idx="3622">
                  <c:v>40879</c:v>
                </c:pt>
                <c:pt idx="3623">
                  <c:v>40880</c:v>
                </c:pt>
                <c:pt idx="3624">
                  <c:v>40881</c:v>
                </c:pt>
                <c:pt idx="3625">
                  <c:v>40882</c:v>
                </c:pt>
                <c:pt idx="3626">
                  <c:v>40883</c:v>
                </c:pt>
                <c:pt idx="3627">
                  <c:v>40884</c:v>
                </c:pt>
                <c:pt idx="3628">
                  <c:v>40885</c:v>
                </c:pt>
                <c:pt idx="3629">
                  <c:v>40886</c:v>
                </c:pt>
                <c:pt idx="3630">
                  <c:v>40887</c:v>
                </c:pt>
                <c:pt idx="3631">
                  <c:v>40888</c:v>
                </c:pt>
                <c:pt idx="3632">
                  <c:v>40889</c:v>
                </c:pt>
                <c:pt idx="3633">
                  <c:v>40890</c:v>
                </c:pt>
                <c:pt idx="3634">
                  <c:v>40891</c:v>
                </c:pt>
                <c:pt idx="3635">
                  <c:v>40892</c:v>
                </c:pt>
                <c:pt idx="3636">
                  <c:v>40893</c:v>
                </c:pt>
                <c:pt idx="3637">
                  <c:v>40894</c:v>
                </c:pt>
                <c:pt idx="3638">
                  <c:v>40895</c:v>
                </c:pt>
                <c:pt idx="3639">
                  <c:v>40896</c:v>
                </c:pt>
                <c:pt idx="3640">
                  <c:v>40897</c:v>
                </c:pt>
                <c:pt idx="3641">
                  <c:v>40898</c:v>
                </c:pt>
                <c:pt idx="3642">
                  <c:v>40899</c:v>
                </c:pt>
                <c:pt idx="3643">
                  <c:v>40900</c:v>
                </c:pt>
                <c:pt idx="3644">
                  <c:v>40901</c:v>
                </c:pt>
                <c:pt idx="3645">
                  <c:v>40902</c:v>
                </c:pt>
                <c:pt idx="3646">
                  <c:v>40903</c:v>
                </c:pt>
                <c:pt idx="3647">
                  <c:v>40904</c:v>
                </c:pt>
                <c:pt idx="3648">
                  <c:v>40905</c:v>
                </c:pt>
                <c:pt idx="3649">
                  <c:v>40906</c:v>
                </c:pt>
                <c:pt idx="3650">
                  <c:v>40907</c:v>
                </c:pt>
                <c:pt idx="3651">
                  <c:v>40908</c:v>
                </c:pt>
                <c:pt idx="3652">
                  <c:v>40909</c:v>
                </c:pt>
                <c:pt idx="3653">
                  <c:v>40910</c:v>
                </c:pt>
                <c:pt idx="3654">
                  <c:v>40911</c:v>
                </c:pt>
                <c:pt idx="3655">
                  <c:v>40912</c:v>
                </c:pt>
                <c:pt idx="3656">
                  <c:v>40913</c:v>
                </c:pt>
                <c:pt idx="3657">
                  <c:v>40914</c:v>
                </c:pt>
                <c:pt idx="3658">
                  <c:v>40915</c:v>
                </c:pt>
                <c:pt idx="3659">
                  <c:v>40916</c:v>
                </c:pt>
                <c:pt idx="3660">
                  <c:v>40917</c:v>
                </c:pt>
                <c:pt idx="3661">
                  <c:v>40918</c:v>
                </c:pt>
                <c:pt idx="3662">
                  <c:v>40919</c:v>
                </c:pt>
                <c:pt idx="3663">
                  <c:v>40920</c:v>
                </c:pt>
                <c:pt idx="3664">
                  <c:v>40921</c:v>
                </c:pt>
                <c:pt idx="3665">
                  <c:v>40922</c:v>
                </c:pt>
                <c:pt idx="3666">
                  <c:v>40923</c:v>
                </c:pt>
                <c:pt idx="3667">
                  <c:v>40924</c:v>
                </c:pt>
                <c:pt idx="3668">
                  <c:v>40925</c:v>
                </c:pt>
                <c:pt idx="3669">
                  <c:v>40926</c:v>
                </c:pt>
                <c:pt idx="3670">
                  <c:v>40927</c:v>
                </c:pt>
                <c:pt idx="3671">
                  <c:v>40928</c:v>
                </c:pt>
                <c:pt idx="3672">
                  <c:v>40929</c:v>
                </c:pt>
                <c:pt idx="3673">
                  <c:v>40930</c:v>
                </c:pt>
                <c:pt idx="3674">
                  <c:v>40931</c:v>
                </c:pt>
                <c:pt idx="3675">
                  <c:v>40932</c:v>
                </c:pt>
                <c:pt idx="3676">
                  <c:v>40933</c:v>
                </c:pt>
                <c:pt idx="3677">
                  <c:v>40934</c:v>
                </c:pt>
                <c:pt idx="3678">
                  <c:v>40935</c:v>
                </c:pt>
                <c:pt idx="3679">
                  <c:v>40936</c:v>
                </c:pt>
                <c:pt idx="3680">
                  <c:v>40937</c:v>
                </c:pt>
                <c:pt idx="3681">
                  <c:v>40938</c:v>
                </c:pt>
                <c:pt idx="3682">
                  <c:v>40939</c:v>
                </c:pt>
                <c:pt idx="3683">
                  <c:v>40940</c:v>
                </c:pt>
                <c:pt idx="3684">
                  <c:v>40941</c:v>
                </c:pt>
                <c:pt idx="3685">
                  <c:v>40942</c:v>
                </c:pt>
                <c:pt idx="3686">
                  <c:v>40943</c:v>
                </c:pt>
                <c:pt idx="3687">
                  <c:v>40944</c:v>
                </c:pt>
                <c:pt idx="3688">
                  <c:v>40945</c:v>
                </c:pt>
                <c:pt idx="3689">
                  <c:v>40946</c:v>
                </c:pt>
                <c:pt idx="3690">
                  <c:v>40947</c:v>
                </c:pt>
                <c:pt idx="3691">
                  <c:v>40948</c:v>
                </c:pt>
                <c:pt idx="3692">
                  <c:v>40949</c:v>
                </c:pt>
                <c:pt idx="3693">
                  <c:v>40950</c:v>
                </c:pt>
                <c:pt idx="3694">
                  <c:v>40951</c:v>
                </c:pt>
                <c:pt idx="3695">
                  <c:v>40952</c:v>
                </c:pt>
                <c:pt idx="3696">
                  <c:v>40953</c:v>
                </c:pt>
                <c:pt idx="3697">
                  <c:v>40954</c:v>
                </c:pt>
                <c:pt idx="3698">
                  <c:v>40955</c:v>
                </c:pt>
                <c:pt idx="3699">
                  <c:v>40956</c:v>
                </c:pt>
                <c:pt idx="3700">
                  <c:v>40957</c:v>
                </c:pt>
                <c:pt idx="3701">
                  <c:v>40958</c:v>
                </c:pt>
                <c:pt idx="3702">
                  <c:v>40959</c:v>
                </c:pt>
                <c:pt idx="3703">
                  <c:v>40960</c:v>
                </c:pt>
                <c:pt idx="3704">
                  <c:v>40961</c:v>
                </c:pt>
                <c:pt idx="3705">
                  <c:v>40962</c:v>
                </c:pt>
                <c:pt idx="3706">
                  <c:v>40963</c:v>
                </c:pt>
                <c:pt idx="3707">
                  <c:v>40964</c:v>
                </c:pt>
                <c:pt idx="3708">
                  <c:v>40965</c:v>
                </c:pt>
                <c:pt idx="3709">
                  <c:v>40966</c:v>
                </c:pt>
                <c:pt idx="3710">
                  <c:v>40967</c:v>
                </c:pt>
                <c:pt idx="3711">
                  <c:v>40968</c:v>
                </c:pt>
                <c:pt idx="3712">
                  <c:v>40969</c:v>
                </c:pt>
                <c:pt idx="3713">
                  <c:v>40970</c:v>
                </c:pt>
                <c:pt idx="3714">
                  <c:v>40971</c:v>
                </c:pt>
                <c:pt idx="3715">
                  <c:v>40972</c:v>
                </c:pt>
                <c:pt idx="3716">
                  <c:v>40973</c:v>
                </c:pt>
                <c:pt idx="3717">
                  <c:v>40974</c:v>
                </c:pt>
                <c:pt idx="3718">
                  <c:v>40975</c:v>
                </c:pt>
                <c:pt idx="3719">
                  <c:v>40976</c:v>
                </c:pt>
                <c:pt idx="3720">
                  <c:v>40977</c:v>
                </c:pt>
                <c:pt idx="3721">
                  <c:v>40978</c:v>
                </c:pt>
                <c:pt idx="3722">
                  <c:v>40979</c:v>
                </c:pt>
                <c:pt idx="3723">
                  <c:v>40980</c:v>
                </c:pt>
                <c:pt idx="3724">
                  <c:v>40981</c:v>
                </c:pt>
                <c:pt idx="3725">
                  <c:v>40982</c:v>
                </c:pt>
                <c:pt idx="3726">
                  <c:v>40983</c:v>
                </c:pt>
                <c:pt idx="3727">
                  <c:v>40984</c:v>
                </c:pt>
                <c:pt idx="3728">
                  <c:v>40985</c:v>
                </c:pt>
                <c:pt idx="3729">
                  <c:v>40986</c:v>
                </c:pt>
                <c:pt idx="3730">
                  <c:v>40987</c:v>
                </c:pt>
                <c:pt idx="3731">
                  <c:v>40988</c:v>
                </c:pt>
                <c:pt idx="3732">
                  <c:v>40989</c:v>
                </c:pt>
                <c:pt idx="3733">
                  <c:v>40990</c:v>
                </c:pt>
                <c:pt idx="3734">
                  <c:v>40991</c:v>
                </c:pt>
                <c:pt idx="3735">
                  <c:v>40992</c:v>
                </c:pt>
                <c:pt idx="3736">
                  <c:v>40993</c:v>
                </c:pt>
                <c:pt idx="3737">
                  <c:v>40994</c:v>
                </c:pt>
                <c:pt idx="3738">
                  <c:v>40995</c:v>
                </c:pt>
                <c:pt idx="3739">
                  <c:v>40996</c:v>
                </c:pt>
                <c:pt idx="3740">
                  <c:v>40997</c:v>
                </c:pt>
                <c:pt idx="3741">
                  <c:v>40998</c:v>
                </c:pt>
                <c:pt idx="3742">
                  <c:v>40999</c:v>
                </c:pt>
                <c:pt idx="3743">
                  <c:v>41000</c:v>
                </c:pt>
                <c:pt idx="3744">
                  <c:v>41001</c:v>
                </c:pt>
                <c:pt idx="3745">
                  <c:v>41002</c:v>
                </c:pt>
                <c:pt idx="3746">
                  <c:v>41003</c:v>
                </c:pt>
                <c:pt idx="3747">
                  <c:v>41004</c:v>
                </c:pt>
                <c:pt idx="3748">
                  <c:v>41005</c:v>
                </c:pt>
                <c:pt idx="3749">
                  <c:v>41006</c:v>
                </c:pt>
                <c:pt idx="3750">
                  <c:v>41007</c:v>
                </c:pt>
                <c:pt idx="3751">
                  <c:v>41008</c:v>
                </c:pt>
                <c:pt idx="3752">
                  <c:v>41009</c:v>
                </c:pt>
                <c:pt idx="3753">
                  <c:v>41010</c:v>
                </c:pt>
                <c:pt idx="3754">
                  <c:v>41011</c:v>
                </c:pt>
                <c:pt idx="3755">
                  <c:v>41012</c:v>
                </c:pt>
                <c:pt idx="3756">
                  <c:v>41013</c:v>
                </c:pt>
                <c:pt idx="3757">
                  <c:v>41014</c:v>
                </c:pt>
                <c:pt idx="3758">
                  <c:v>41015</c:v>
                </c:pt>
                <c:pt idx="3759">
                  <c:v>41016</c:v>
                </c:pt>
                <c:pt idx="3760">
                  <c:v>41017</c:v>
                </c:pt>
                <c:pt idx="3761">
                  <c:v>41018</c:v>
                </c:pt>
                <c:pt idx="3762">
                  <c:v>41019</c:v>
                </c:pt>
                <c:pt idx="3763">
                  <c:v>41020</c:v>
                </c:pt>
                <c:pt idx="3764">
                  <c:v>41021</c:v>
                </c:pt>
                <c:pt idx="3765">
                  <c:v>41022</c:v>
                </c:pt>
                <c:pt idx="3766">
                  <c:v>41023</c:v>
                </c:pt>
                <c:pt idx="3767">
                  <c:v>41024</c:v>
                </c:pt>
                <c:pt idx="3768">
                  <c:v>41025</c:v>
                </c:pt>
                <c:pt idx="3769">
                  <c:v>41026</c:v>
                </c:pt>
                <c:pt idx="3770">
                  <c:v>41027</c:v>
                </c:pt>
                <c:pt idx="3771">
                  <c:v>41028</c:v>
                </c:pt>
                <c:pt idx="3772">
                  <c:v>41029</c:v>
                </c:pt>
                <c:pt idx="3773">
                  <c:v>41030</c:v>
                </c:pt>
                <c:pt idx="3774">
                  <c:v>41031</c:v>
                </c:pt>
                <c:pt idx="3775">
                  <c:v>41032</c:v>
                </c:pt>
                <c:pt idx="3776">
                  <c:v>41033</c:v>
                </c:pt>
                <c:pt idx="3777">
                  <c:v>41034</c:v>
                </c:pt>
                <c:pt idx="3778">
                  <c:v>41035</c:v>
                </c:pt>
                <c:pt idx="3779">
                  <c:v>41036</c:v>
                </c:pt>
                <c:pt idx="3780">
                  <c:v>41037</c:v>
                </c:pt>
                <c:pt idx="3781">
                  <c:v>41038</c:v>
                </c:pt>
                <c:pt idx="3782">
                  <c:v>41039</c:v>
                </c:pt>
                <c:pt idx="3783">
                  <c:v>41040</c:v>
                </c:pt>
                <c:pt idx="3784">
                  <c:v>41041</c:v>
                </c:pt>
                <c:pt idx="3785">
                  <c:v>41042</c:v>
                </c:pt>
                <c:pt idx="3786">
                  <c:v>41043</c:v>
                </c:pt>
                <c:pt idx="3787">
                  <c:v>41044</c:v>
                </c:pt>
                <c:pt idx="3788">
                  <c:v>41045</c:v>
                </c:pt>
                <c:pt idx="3789">
                  <c:v>41046</c:v>
                </c:pt>
                <c:pt idx="3790">
                  <c:v>41047</c:v>
                </c:pt>
                <c:pt idx="3791">
                  <c:v>41048</c:v>
                </c:pt>
                <c:pt idx="3792">
                  <c:v>41049</c:v>
                </c:pt>
                <c:pt idx="3793">
                  <c:v>41050</c:v>
                </c:pt>
                <c:pt idx="3794">
                  <c:v>41051</c:v>
                </c:pt>
                <c:pt idx="3795">
                  <c:v>41052</c:v>
                </c:pt>
                <c:pt idx="3796">
                  <c:v>41053</c:v>
                </c:pt>
                <c:pt idx="3797">
                  <c:v>41054</c:v>
                </c:pt>
                <c:pt idx="3798">
                  <c:v>41055</c:v>
                </c:pt>
                <c:pt idx="3799">
                  <c:v>41056</c:v>
                </c:pt>
                <c:pt idx="3800">
                  <c:v>41057</c:v>
                </c:pt>
                <c:pt idx="3801">
                  <c:v>41058</c:v>
                </c:pt>
                <c:pt idx="3802">
                  <c:v>41059</c:v>
                </c:pt>
                <c:pt idx="3803">
                  <c:v>41060</c:v>
                </c:pt>
                <c:pt idx="3804">
                  <c:v>41061</c:v>
                </c:pt>
                <c:pt idx="3805">
                  <c:v>41062</c:v>
                </c:pt>
                <c:pt idx="3806">
                  <c:v>41063</c:v>
                </c:pt>
                <c:pt idx="3807">
                  <c:v>41064</c:v>
                </c:pt>
                <c:pt idx="3808">
                  <c:v>41065</c:v>
                </c:pt>
                <c:pt idx="3809">
                  <c:v>41066</c:v>
                </c:pt>
                <c:pt idx="3810">
                  <c:v>41067</c:v>
                </c:pt>
                <c:pt idx="3811">
                  <c:v>41068</c:v>
                </c:pt>
                <c:pt idx="3812">
                  <c:v>41069</c:v>
                </c:pt>
                <c:pt idx="3813">
                  <c:v>41070</c:v>
                </c:pt>
                <c:pt idx="3814">
                  <c:v>41071</c:v>
                </c:pt>
                <c:pt idx="3815">
                  <c:v>41072</c:v>
                </c:pt>
                <c:pt idx="3816">
                  <c:v>41073</c:v>
                </c:pt>
                <c:pt idx="3817">
                  <c:v>41074</c:v>
                </c:pt>
                <c:pt idx="3818">
                  <c:v>41075</c:v>
                </c:pt>
                <c:pt idx="3819">
                  <c:v>41076</c:v>
                </c:pt>
                <c:pt idx="3820">
                  <c:v>41077</c:v>
                </c:pt>
                <c:pt idx="3821">
                  <c:v>41078</c:v>
                </c:pt>
                <c:pt idx="3822">
                  <c:v>41079</c:v>
                </c:pt>
                <c:pt idx="3823">
                  <c:v>41080</c:v>
                </c:pt>
                <c:pt idx="3824">
                  <c:v>41081</c:v>
                </c:pt>
                <c:pt idx="3825">
                  <c:v>41082</c:v>
                </c:pt>
                <c:pt idx="3826">
                  <c:v>41083</c:v>
                </c:pt>
                <c:pt idx="3827">
                  <c:v>41084</c:v>
                </c:pt>
                <c:pt idx="3828">
                  <c:v>41085</c:v>
                </c:pt>
                <c:pt idx="3829">
                  <c:v>41086</c:v>
                </c:pt>
                <c:pt idx="3830">
                  <c:v>41087</c:v>
                </c:pt>
                <c:pt idx="3831">
                  <c:v>41088</c:v>
                </c:pt>
                <c:pt idx="3832">
                  <c:v>41089</c:v>
                </c:pt>
                <c:pt idx="3833">
                  <c:v>41090</c:v>
                </c:pt>
                <c:pt idx="3834">
                  <c:v>41091</c:v>
                </c:pt>
                <c:pt idx="3835">
                  <c:v>41092</c:v>
                </c:pt>
                <c:pt idx="3836">
                  <c:v>41093</c:v>
                </c:pt>
                <c:pt idx="3837">
                  <c:v>41094</c:v>
                </c:pt>
                <c:pt idx="3838">
                  <c:v>41095</c:v>
                </c:pt>
                <c:pt idx="3839">
                  <c:v>41096</c:v>
                </c:pt>
                <c:pt idx="3840">
                  <c:v>41097</c:v>
                </c:pt>
                <c:pt idx="3841">
                  <c:v>41098</c:v>
                </c:pt>
                <c:pt idx="3842">
                  <c:v>41099</c:v>
                </c:pt>
                <c:pt idx="3843">
                  <c:v>41100</c:v>
                </c:pt>
                <c:pt idx="3844">
                  <c:v>41101</c:v>
                </c:pt>
                <c:pt idx="3845">
                  <c:v>41102</c:v>
                </c:pt>
                <c:pt idx="3846">
                  <c:v>41103</c:v>
                </c:pt>
                <c:pt idx="3847">
                  <c:v>41104</c:v>
                </c:pt>
                <c:pt idx="3848">
                  <c:v>41105</c:v>
                </c:pt>
                <c:pt idx="3849">
                  <c:v>41106</c:v>
                </c:pt>
                <c:pt idx="3850">
                  <c:v>41107</c:v>
                </c:pt>
                <c:pt idx="3851">
                  <c:v>41108</c:v>
                </c:pt>
                <c:pt idx="3852">
                  <c:v>41109</c:v>
                </c:pt>
                <c:pt idx="3853">
                  <c:v>41110</c:v>
                </c:pt>
                <c:pt idx="3854">
                  <c:v>41111</c:v>
                </c:pt>
                <c:pt idx="3855">
                  <c:v>41112</c:v>
                </c:pt>
                <c:pt idx="3856">
                  <c:v>41113</c:v>
                </c:pt>
                <c:pt idx="3857">
                  <c:v>41114</c:v>
                </c:pt>
                <c:pt idx="3858">
                  <c:v>41115</c:v>
                </c:pt>
                <c:pt idx="3859">
                  <c:v>41116</c:v>
                </c:pt>
                <c:pt idx="3860">
                  <c:v>41117</c:v>
                </c:pt>
                <c:pt idx="3861">
                  <c:v>41118</c:v>
                </c:pt>
                <c:pt idx="3862">
                  <c:v>41119</c:v>
                </c:pt>
                <c:pt idx="3863">
                  <c:v>41120</c:v>
                </c:pt>
                <c:pt idx="3864">
                  <c:v>41121</c:v>
                </c:pt>
                <c:pt idx="3865">
                  <c:v>41122</c:v>
                </c:pt>
                <c:pt idx="3866">
                  <c:v>41123</c:v>
                </c:pt>
                <c:pt idx="3867">
                  <c:v>41124</c:v>
                </c:pt>
                <c:pt idx="3868">
                  <c:v>41125</c:v>
                </c:pt>
                <c:pt idx="3869">
                  <c:v>41126</c:v>
                </c:pt>
                <c:pt idx="3870">
                  <c:v>41127</c:v>
                </c:pt>
                <c:pt idx="3871">
                  <c:v>41128</c:v>
                </c:pt>
                <c:pt idx="3872">
                  <c:v>41129</c:v>
                </c:pt>
                <c:pt idx="3873">
                  <c:v>41130</c:v>
                </c:pt>
                <c:pt idx="3874">
                  <c:v>41131</c:v>
                </c:pt>
                <c:pt idx="3875">
                  <c:v>41132</c:v>
                </c:pt>
                <c:pt idx="3876">
                  <c:v>41133</c:v>
                </c:pt>
                <c:pt idx="3877">
                  <c:v>41134</c:v>
                </c:pt>
                <c:pt idx="3878">
                  <c:v>41135</c:v>
                </c:pt>
                <c:pt idx="3879">
                  <c:v>41136</c:v>
                </c:pt>
                <c:pt idx="3880">
                  <c:v>41137</c:v>
                </c:pt>
                <c:pt idx="3881">
                  <c:v>41138</c:v>
                </c:pt>
                <c:pt idx="3882">
                  <c:v>41139</c:v>
                </c:pt>
                <c:pt idx="3883">
                  <c:v>41140</c:v>
                </c:pt>
                <c:pt idx="3884">
                  <c:v>41141</c:v>
                </c:pt>
                <c:pt idx="3885">
                  <c:v>41142</c:v>
                </c:pt>
                <c:pt idx="3886">
                  <c:v>41143</c:v>
                </c:pt>
                <c:pt idx="3887">
                  <c:v>41144</c:v>
                </c:pt>
                <c:pt idx="3888">
                  <c:v>41145</c:v>
                </c:pt>
                <c:pt idx="3889">
                  <c:v>41146</c:v>
                </c:pt>
                <c:pt idx="3890">
                  <c:v>41147</c:v>
                </c:pt>
                <c:pt idx="3891">
                  <c:v>41148</c:v>
                </c:pt>
                <c:pt idx="3892">
                  <c:v>41149</c:v>
                </c:pt>
                <c:pt idx="3893">
                  <c:v>41150</c:v>
                </c:pt>
                <c:pt idx="3894">
                  <c:v>41151</c:v>
                </c:pt>
                <c:pt idx="3895">
                  <c:v>41152</c:v>
                </c:pt>
                <c:pt idx="3896">
                  <c:v>41153</c:v>
                </c:pt>
                <c:pt idx="3897">
                  <c:v>41154</c:v>
                </c:pt>
                <c:pt idx="3898">
                  <c:v>41155</c:v>
                </c:pt>
                <c:pt idx="3899">
                  <c:v>41156</c:v>
                </c:pt>
                <c:pt idx="3900">
                  <c:v>41157</c:v>
                </c:pt>
                <c:pt idx="3901">
                  <c:v>41158</c:v>
                </c:pt>
                <c:pt idx="3902">
                  <c:v>41159</c:v>
                </c:pt>
                <c:pt idx="3903">
                  <c:v>41160</c:v>
                </c:pt>
                <c:pt idx="3904">
                  <c:v>41161</c:v>
                </c:pt>
                <c:pt idx="3905">
                  <c:v>41162</c:v>
                </c:pt>
                <c:pt idx="3906">
                  <c:v>41163</c:v>
                </c:pt>
                <c:pt idx="3907">
                  <c:v>41164</c:v>
                </c:pt>
                <c:pt idx="3908">
                  <c:v>41165</c:v>
                </c:pt>
                <c:pt idx="3909">
                  <c:v>41166</c:v>
                </c:pt>
                <c:pt idx="3910">
                  <c:v>41167</c:v>
                </c:pt>
                <c:pt idx="3911">
                  <c:v>41168</c:v>
                </c:pt>
                <c:pt idx="3912">
                  <c:v>41169</c:v>
                </c:pt>
                <c:pt idx="3913">
                  <c:v>41170</c:v>
                </c:pt>
                <c:pt idx="3914">
                  <c:v>41171</c:v>
                </c:pt>
                <c:pt idx="3915">
                  <c:v>41172</c:v>
                </c:pt>
                <c:pt idx="3916">
                  <c:v>41173</c:v>
                </c:pt>
                <c:pt idx="3917">
                  <c:v>41174</c:v>
                </c:pt>
                <c:pt idx="3918">
                  <c:v>41175</c:v>
                </c:pt>
                <c:pt idx="3919">
                  <c:v>41176</c:v>
                </c:pt>
                <c:pt idx="3920">
                  <c:v>41177</c:v>
                </c:pt>
                <c:pt idx="3921">
                  <c:v>41178</c:v>
                </c:pt>
                <c:pt idx="3922">
                  <c:v>41179</c:v>
                </c:pt>
                <c:pt idx="3923">
                  <c:v>41180</c:v>
                </c:pt>
                <c:pt idx="3924">
                  <c:v>41181</c:v>
                </c:pt>
                <c:pt idx="3925">
                  <c:v>41182</c:v>
                </c:pt>
                <c:pt idx="3926">
                  <c:v>41183</c:v>
                </c:pt>
                <c:pt idx="3927">
                  <c:v>41184</c:v>
                </c:pt>
                <c:pt idx="3928">
                  <c:v>41185</c:v>
                </c:pt>
                <c:pt idx="3929">
                  <c:v>41186</c:v>
                </c:pt>
                <c:pt idx="3930">
                  <c:v>41187</c:v>
                </c:pt>
                <c:pt idx="3931">
                  <c:v>41188</c:v>
                </c:pt>
                <c:pt idx="3932">
                  <c:v>41189</c:v>
                </c:pt>
                <c:pt idx="3933">
                  <c:v>41190</c:v>
                </c:pt>
                <c:pt idx="3934">
                  <c:v>41191</c:v>
                </c:pt>
                <c:pt idx="3935">
                  <c:v>41192</c:v>
                </c:pt>
                <c:pt idx="3936">
                  <c:v>41193</c:v>
                </c:pt>
                <c:pt idx="3937">
                  <c:v>41194</c:v>
                </c:pt>
                <c:pt idx="3938">
                  <c:v>41195</c:v>
                </c:pt>
                <c:pt idx="3939">
                  <c:v>41196</c:v>
                </c:pt>
                <c:pt idx="3940">
                  <c:v>41197</c:v>
                </c:pt>
                <c:pt idx="3941">
                  <c:v>41198</c:v>
                </c:pt>
                <c:pt idx="3942">
                  <c:v>41199</c:v>
                </c:pt>
                <c:pt idx="3943">
                  <c:v>41200</c:v>
                </c:pt>
                <c:pt idx="3944">
                  <c:v>41201</c:v>
                </c:pt>
                <c:pt idx="3945">
                  <c:v>41202</c:v>
                </c:pt>
                <c:pt idx="3946">
                  <c:v>41203</c:v>
                </c:pt>
                <c:pt idx="3947">
                  <c:v>41204</c:v>
                </c:pt>
                <c:pt idx="3948">
                  <c:v>41205</c:v>
                </c:pt>
                <c:pt idx="3949">
                  <c:v>41206</c:v>
                </c:pt>
                <c:pt idx="3950">
                  <c:v>41207</c:v>
                </c:pt>
                <c:pt idx="3951">
                  <c:v>41208</c:v>
                </c:pt>
                <c:pt idx="3952">
                  <c:v>41209</c:v>
                </c:pt>
                <c:pt idx="3953">
                  <c:v>41210</c:v>
                </c:pt>
                <c:pt idx="3954">
                  <c:v>41211</c:v>
                </c:pt>
                <c:pt idx="3955">
                  <c:v>41212</c:v>
                </c:pt>
                <c:pt idx="3956">
                  <c:v>41213</c:v>
                </c:pt>
                <c:pt idx="3957">
                  <c:v>41214</c:v>
                </c:pt>
                <c:pt idx="3958">
                  <c:v>41215</c:v>
                </c:pt>
                <c:pt idx="3959">
                  <c:v>41216</c:v>
                </c:pt>
                <c:pt idx="3960">
                  <c:v>41217</c:v>
                </c:pt>
                <c:pt idx="3961">
                  <c:v>41218</c:v>
                </c:pt>
                <c:pt idx="3962">
                  <c:v>41219</c:v>
                </c:pt>
                <c:pt idx="3963">
                  <c:v>41220</c:v>
                </c:pt>
                <c:pt idx="3964">
                  <c:v>41221</c:v>
                </c:pt>
                <c:pt idx="3965">
                  <c:v>41222</c:v>
                </c:pt>
                <c:pt idx="3966">
                  <c:v>41223</c:v>
                </c:pt>
                <c:pt idx="3967">
                  <c:v>41224</c:v>
                </c:pt>
                <c:pt idx="3968">
                  <c:v>41225</c:v>
                </c:pt>
                <c:pt idx="3969">
                  <c:v>41226</c:v>
                </c:pt>
                <c:pt idx="3970">
                  <c:v>41227</c:v>
                </c:pt>
                <c:pt idx="3971">
                  <c:v>41228</c:v>
                </c:pt>
                <c:pt idx="3972">
                  <c:v>41229</c:v>
                </c:pt>
                <c:pt idx="3973">
                  <c:v>41230</c:v>
                </c:pt>
                <c:pt idx="3974">
                  <c:v>41231</c:v>
                </c:pt>
                <c:pt idx="3975">
                  <c:v>41232</c:v>
                </c:pt>
                <c:pt idx="3976">
                  <c:v>41233</c:v>
                </c:pt>
                <c:pt idx="3977">
                  <c:v>41234</c:v>
                </c:pt>
                <c:pt idx="3978">
                  <c:v>41235</c:v>
                </c:pt>
                <c:pt idx="3979">
                  <c:v>41236</c:v>
                </c:pt>
                <c:pt idx="3980">
                  <c:v>41237</c:v>
                </c:pt>
                <c:pt idx="3981">
                  <c:v>41238</c:v>
                </c:pt>
                <c:pt idx="3982">
                  <c:v>41239</c:v>
                </c:pt>
                <c:pt idx="3983">
                  <c:v>41240</c:v>
                </c:pt>
                <c:pt idx="3984">
                  <c:v>41241</c:v>
                </c:pt>
                <c:pt idx="3985">
                  <c:v>41242</c:v>
                </c:pt>
                <c:pt idx="3986">
                  <c:v>41243</c:v>
                </c:pt>
                <c:pt idx="3987">
                  <c:v>41244</c:v>
                </c:pt>
                <c:pt idx="3988">
                  <c:v>41245</c:v>
                </c:pt>
                <c:pt idx="3989">
                  <c:v>41246</c:v>
                </c:pt>
                <c:pt idx="3990">
                  <c:v>41247</c:v>
                </c:pt>
                <c:pt idx="3991">
                  <c:v>41248</c:v>
                </c:pt>
                <c:pt idx="3992">
                  <c:v>41249</c:v>
                </c:pt>
                <c:pt idx="3993">
                  <c:v>41250</c:v>
                </c:pt>
                <c:pt idx="3994">
                  <c:v>41251</c:v>
                </c:pt>
                <c:pt idx="3995">
                  <c:v>41252</c:v>
                </c:pt>
                <c:pt idx="3996">
                  <c:v>41253</c:v>
                </c:pt>
                <c:pt idx="3997">
                  <c:v>41254</c:v>
                </c:pt>
                <c:pt idx="3998">
                  <c:v>41255</c:v>
                </c:pt>
                <c:pt idx="3999">
                  <c:v>41256</c:v>
                </c:pt>
                <c:pt idx="4000">
                  <c:v>41257</c:v>
                </c:pt>
                <c:pt idx="4001">
                  <c:v>41258</c:v>
                </c:pt>
                <c:pt idx="4002">
                  <c:v>41259</c:v>
                </c:pt>
                <c:pt idx="4003">
                  <c:v>41260</c:v>
                </c:pt>
                <c:pt idx="4004">
                  <c:v>41261</c:v>
                </c:pt>
                <c:pt idx="4005">
                  <c:v>41262</c:v>
                </c:pt>
                <c:pt idx="4006">
                  <c:v>41263</c:v>
                </c:pt>
                <c:pt idx="4007">
                  <c:v>41264</c:v>
                </c:pt>
                <c:pt idx="4008">
                  <c:v>41265</c:v>
                </c:pt>
                <c:pt idx="4009">
                  <c:v>41266</c:v>
                </c:pt>
                <c:pt idx="4010">
                  <c:v>41267</c:v>
                </c:pt>
                <c:pt idx="4011">
                  <c:v>41268</c:v>
                </c:pt>
                <c:pt idx="4012">
                  <c:v>41269</c:v>
                </c:pt>
                <c:pt idx="4013">
                  <c:v>41270</c:v>
                </c:pt>
                <c:pt idx="4014">
                  <c:v>41271</c:v>
                </c:pt>
                <c:pt idx="4015">
                  <c:v>41272</c:v>
                </c:pt>
                <c:pt idx="4016">
                  <c:v>41273</c:v>
                </c:pt>
                <c:pt idx="4017">
                  <c:v>41274</c:v>
                </c:pt>
                <c:pt idx="4018">
                  <c:v>41275</c:v>
                </c:pt>
                <c:pt idx="4019">
                  <c:v>41276</c:v>
                </c:pt>
                <c:pt idx="4020">
                  <c:v>41277</c:v>
                </c:pt>
                <c:pt idx="4021">
                  <c:v>41278</c:v>
                </c:pt>
                <c:pt idx="4022">
                  <c:v>41279</c:v>
                </c:pt>
                <c:pt idx="4023">
                  <c:v>41280</c:v>
                </c:pt>
                <c:pt idx="4024">
                  <c:v>41281</c:v>
                </c:pt>
                <c:pt idx="4025">
                  <c:v>41282</c:v>
                </c:pt>
                <c:pt idx="4026">
                  <c:v>41283</c:v>
                </c:pt>
                <c:pt idx="4027">
                  <c:v>41284</c:v>
                </c:pt>
                <c:pt idx="4028">
                  <c:v>41285</c:v>
                </c:pt>
                <c:pt idx="4029">
                  <c:v>41286</c:v>
                </c:pt>
                <c:pt idx="4030">
                  <c:v>41287</c:v>
                </c:pt>
                <c:pt idx="4031">
                  <c:v>41288</c:v>
                </c:pt>
                <c:pt idx="4032">
                  <c:v>41289</c:v>
                </c:pt>
                <c:pt idx="4033">
                  <c:v>41290</c:v>
                </c:pt>
                <c:pt idx="4034">
                  <c:v>41291</c:v>
                </c:pt>
                <c:pt idx="4035">
                  <c:v>41292</c:v>
                </c:pt>
                <c:pt idx="4036">
                  <c:v>41293</c:v>
                </c:pt>
                <c:pt idx="4037">
                  <c:v>41294</c:v>
                </c:pt>
                <c:pt idx="4038">
                  <c:v>41295</c:v>
                </c:pt>
                <c:pt idx="4039">
                  <c:v>41296</c:v>
                </c:pt>
                <c:pt idx="4040">
                  <c:v>41297</c:v>
                </c:pt>
                <c:pt idx="4041">
                  <c:v>41298</c:v>
                </c:pt>
                <c:pt idx="4042">
                  <c:v>41299</c:v>
                </c:pt>
                <c:pt idx="4043">
                  <c:v>41300</c:v>
                </c:pt>
                <c:pt idx="4044">
                  <c:v>41301</c:v>
                </c:pt>
                <c:pt idx="4045">
                  <c:v>41302</c:v>
                </c:pt>
                <c:pt idx="4046">
                  <c:v>41303</c:v>
                </c:pt>
                <c:pt idx="4047">
                  <c:v>41304</c:v>
                </c:pt>
                <c:pt idx="4048">
                  <c:v>41305</c:v>
                </c:pt>
                <c:pt idx="4049">
                  <c:v>41306</c:v>
                </c:pt>
                <c:pt idx="4050">
                  <c:v>41307</c:v>
                </c:pt>
                <c:pt idx="4051">
                  <c:v>41308</c:v>
                </c:pt>
                <c:pt idx="4052">
                  <c:v>41309</c:v>
                </c:pt>
                <c:pt idx="4053">
                  <c:v>41310</c:v>
                </c:pt>
                <c:pt idx="4054">
                  <c:v>41311</c:v>
                </c:pt>
                <c:pt idx="4055">
                  <c:v>41312</c:v>
                </c:pt>
                <c:pt idx="4056">
                  <c:v>41313</c:v>
                </c:pt>
                <c:pt idx="4057">
                  <c:v>41314</c:v>
                </c:pt>
                <c:pt idx="4058">
                  <c:v>41315</c:v>
                </c:pt>
                <c:pt idx="4059">
                  <c:v>41316</c:v>
                </c:pt>
                <c:pt idx="4060">
                  <c:v>41317</c:v>
                </c:pt>
                <c:pt idx="4061">
                  <c:v>41318</c:v>
                </c:pt>
                <c:pt idx="4062">
                  <c:v>41319</c:v>
                </c:pt>
                <c:pt idx="4063">
                  <c:v>41320</c:v>
                </c:pt>
                <c:pt idx="4064">
                  <c:v>41321</c:v>
                </c:pt>
                <c:pt idx="4065">
                  <c:v>41322</c:v>
                </c:pt>
                <c:pt idx="4066">
                  <c:v>41323</c:v>
                </c:pt>
                <c:pt idx="4067">
                  <c:v>41324</c:v>
                </c:pt>
                <c:pt idx="4068">
                  <c:v>41325</c:v>
                </c:pt>
                <c:pt idx="4069">
                  <c:v>41326</c:v>
                </c:pt>
                <c:pt idx="4070">
                  <c:v>41327</c:v>
                </c:pt>
                <c:pt idx="4071">
                  <c:v>41328</c:v>
                </c:pt>
                <c:pt idx="4072">
                  <c:v>41329</c:v>
                </c:pt>
                <c:pt idx="4073">
                  <c:v>41330</c:v>
                </c:pt>
                <c:pt idx="4074">
                  <c:v>41331</c:v>
                </c:pt>
                <c:pt idx="4075">
                  <c:v>41332</c:v>
                </c:pt>
                <c:pt idx="4076">
                  <c:v>41333</c:v>
                </c:pt>
                <c:pt idx="4077">
                  <c:v>41334</c:v>
                </c:pt>
                <c:pt idx="4078">
                  <c:v>41335</c:v>
                </c:pt>
                <c:pt idx="4079">
                  <c:v>41336</c:v>
                </c:pt>
                <c:pt idx="4080">
                  <c:v>41337</c:v>
                </c:pt>
                <c:pt idx="4081">
                  <c:v>41338</c:v>
                </c:pt>
                <c:pt idx="4082">
                  <c:v>41339</c:v>
                </c:pt>
                <c:pt idx="4083">
                  <c:v>41340</c:v>
                </c:pt>
                <c:pt idx="4084">
                  <c:v>41341</c:v>
                </c:pt>
                <c:pt idx="4085">
                  <c:v>41342</c:v>
                </c:pt>
                <c:pt idx="4086">
                  <c:v>41343</c:v>
                </c:pt>
                <c:pt idx="4087">
                  <c:v>41344</c:v>
                </c:pt>
                <c:pt idx="4088">
                  <c:v>41345</c:v>
                </c:pt>
                <c:pt idx="4089">
                  <c:v>41346</c:v>
                </c:pt>
                <c:pt idx="4090">
                  <c:v>41347</c:v>
                </c:pt>
                <c:pt idx="4091">
                  <c:v>41348</c:v>
                </c:pt>
                <c:pt idx="4092">
                  <c:v>41349</c:v>
                </c:pt>
                <c:pt idx="4093">
                  <c:v>41350</c:v>
                </c:pt>
                <c:pt idx="4094">
                  <c:v>41351</c:v>
                </c:pt>
                <c:pt idx="4095">
                  <c:v>41352</c:v>
                </c:pt>
                <c:pt idx="4096">
                  <c:v>41353</c:v>
                </c:pt>
                <c:pt idx="4097">
                  <c:v>41354</c:v>
                </c:pt>
                <c:pt idx="4098">
                  <c:v>41355</c:v>
                </c:pt>
                <c:pt idx="4099">
                  <c:v>41356</c:v>
                </c:pt>
                <c:pt idx="4100">
                  <c:v>41357</c:v>
                </c:pt>
                <c:pt idx="4101">
                  <c:v>41358</c:v>
                </c:pt>
                <c:pt idx="4102">
                  <c:v>41359</c:v>
                </c:pt>
                <c:pt idx="4103">
                  <c:v>41360</c:v>
                </c:pt>
                <c:pt idx="4104">
                  <c:v>41361</c:v>
                </c:pt>
                <c:pt idx="4105">
                  <c:v>41362</c:v>
                </c:pt>
                <c:pt idx="4106">
                  <c:v>41363</c:v>
                </c:pt>
                <c:pt idx="4107">
                  <c:v>41364</c:v>
                </c:pt>
                <c:pt idx="4108">
                  <c:v>41365</c:v>
                </c:pt>
                <c:pt idx="4109">
                  <c:v>41366</c:v>
                </c:pt>
                <c:pt idx="4110">
                  <c:v>41367</c:v>
                </c:pt>
                <c:pt idx="4111">
                  <c:v>41368</c:v>
                </c:pt>
                <c:pt idx="4112">
                  <c:v>41369</c:v>
                </c:pt>
                <c:pt idx="4113">
                  <c:v>41370</c:v>
                </c:pt>
                <c:pt idx="4114">
                  <c:v>41371</c:v>
                </c:pt>
                <c:pt idx="4115">
                  <c:v>41372</c:v>
                </c:pt>
                <c:pt idx="4116">
                  <c:v>41373</c:v>
                </c:pt>
                <c:pt idx="4117">
                  <c:v>41374</c:v>
                </c:pt>
                <c:pt idx="4118">
                  <c:v>41375</c:v>
                </c:pt>
                <c:pt idx="4119">
                  <c:v>41376</c:v>
                </c:pt>
                <c:pt idx="4120">
                  <c:v>41377</c:v>
                </c:pt>
                <c:pt idx="4121">
                  <c:v>41378</c:v>
                </c:pt>
                <c:pt idx="4122">
                  <c:v>41379</c:v>
                </c:pt>
                <c:pt idx="4123">
                  <c:v>41380</c:v>
                </c:pt>
                <c:pt idx="4124">
                  <c:v>41381</c:v>
                </c:pt>
                <c:pt idx="4125">
                  <c:v>41382</c:v>
                </c:pt>
                <c:pt idx="4126">
                  <c:v>41383</c:v>
                </c:pt>
                <c:pt idx="4127">
                  <c:v>41384</c:v>
                </c:pt>
                <c:pt idx="4128">
                  <c:v>41385</c:v>
                </c:pt>
                <c:pt idx="4129">
                  <c:v>41386</c:v>
                </c:pt>
                <c:pt idx="4130">
                  <c:v>41387</c:v>
                </c:pt>
                <c:pt idx="4131">
                  <c:v>41388</c:v>
                </c:pt>
                <c:pt idx="4132">
                  <c:v>41389</c:v>
                </c:pt>
                <c:pt idx="4133">
                  <c:v>41390</c:v>
                </c:pt>
                <c:pt idx="4134">
                  <c:v>41391</c:v>
                </c:pt>
                <c:pt idx="4135">
                  <c:v>41392</c:v>
                </c:pt>
                <c:pt idx="4136">
                  <c:v>41393</c:v>
                </c:pt>
                <c:pt idx="4137">
                  <c:v>41394</c:v>
                </c:pt>
                <c:pt idx="4138">
                  <c:v>41395</c:v>
                </c:pt>
                <c:pt idx="4139">
                  <c:v>41396</c:v>
                </c:pt>
                <c:pt idx="4140">
                  <c:v>41397</c:v>
                </c:pt>
                <c:pt idx="4141">
                  <c:v>41398</c:v>
                </c:pt>
                <c:pt idx="4142">
                  <c:v>41399</c:v>
                </c:pt>
                <c:pt idx="4143">
                  <c:v>41400</c:v>
                </c:pt>
                <c:pt idx="4144">
                  <c:v>41401</c:v>
                </c:pt>
                <c:pt idx="4145">
                  <c:v>41402</c:v>
                </c:pt>
                <c:pt idx="4146">
                  <c:v>41403</c:v>
                </c:pt>
                <c:pt idx="4147">
                  <c:v>41404</c:v>
                </c:pt>
                <c:pt idx="4148">
                  <c:v>41405</c:v>
                </c:pt>
                <c:pt idx="4149">
                  <c:v>41406</c:v>
                </c:pt>
                <c:pt idx="4150">
                  <c:v>41407</c:v>
                </c:pt>
                <c:pt idx="4151">
                  <c:v>41408</c:v>
                </c:pt>
                <c:pt idx="4152">
                  <c:v>41409</c:v>
                </c:pt>
                <c:pt idx="4153">
                  <c:v>41410</c:v>
                </c:pt>
                <c:pt idx="4154">
                  <c:v>41411</c:v>
                </c:pt>
                <c:pt idx="4155">
                  <c:v>41412</c:v>
                </c:pt>
                <c:pt idx="4156">
                  <c:v>41413</c:v>
                </c:pt>
                <c:pt idx="4157">
                  <c:v>41414</c:v>
                </c:pt>
                <c:pt idx="4158">
                  <c:v>41415</c:v>
                </c:pt>
                <c:pt idx="4159">
                  <c:v>41416</c:v>
                </c:pt>
                <c:pt idx="4160">
                  <c:v>41417</c:v>
                </c:pt>
                <c:pt idx="4161">
                  <c:v>41418</c:v>
                </c:pt>
                <c:pt idx="4162">
                  <c:v>41419</c:v>
                </c:pt>
                <c:pt idx="4163">
                  <c:v>41420</c:v>
                </c:pt>
                <c:pt idx="4164">
                  <c:v>41421</c:v>
                </c:pt>
                <c:pt idx="4165">
                  <c:v>41422</c:v>
                </c:pt>
                <c:pt idx="4166">
                  <c:v>41423</c:v>
                </c:pt>
                <c:pt idx="4167">
                  <c:v>41424</c:v>
                </c:pt>
                <c:pt idx="4168">
                  <c:v>41425</c:v>
                </c:pt>
                <c:pt idx="4169">
                  <c:v>41426</c:v>
                </c:pt>
                <c:pt idx="4170">
                  <c:v>41427</c:v>
                </c:pt>
                <c:pt idx="4171">
                  <c:v>41428</c:v>
                </c:pt>
                <c:pt idx="4172">
                  <c:v>41429</c:v>
                </c:pt>
                <c:pt idx="4173">
                  <c:v>41430</c:v>
                </c:pt>
                <c:pt idx="4174">
                  <c:v>41431</c:v>
                </c:pt>
                <c:pt idx="4175">
                  <c:v>41432</c:v>
                </c:pt>
                <c:pt idx="4176">
                  <c:v>41433</c:v>
                </c:pt>
                <c:pt idx="4177">
                  <c:v>41434</c:v>
                </c:pt>
                <c:pt idx="4178">
                  <c:v>41435</c:v>
                </c:pt>
                <c:pt idx="4179">
                  <c:v>41436</c:v>
                </c:pt>
                <c:pt idx="4180">
                  <c:v>41437</c:v>
                </c:pt>
                <c:pt idx="4181">
                  <c:v>41438</c:v>
                </c:pt>
                <c:pt idx="4182">
                  <c:v>41439</c:v>
                </c:pt>
                <c:pt idx="4183">
                  <c:v>41440</c:v>
                </c:pt>
                <c:pt idx="4184">
                  <c:v>41441</c:v>
                </c:pt>
                <c:pt idx="4185">
                  <c:v>41442</c:v>
                </c:pt>
                <c:pt idx="4186">
                  <c:v>41443</c:v>
                </c:pt>
                <c:pt idx="4187">
                  <c:v>41444</c:v>
                </c:pt>
                <c:pt idx="4188">
                  <c:v>41445</c:v>
                </c:pt>
                <c:pt idx="4189">
                  <c:v>41446</c:v>
                </c:pt>
                <c:pt idx="4190">
                  <c:v>41447</c:v>
                </c:pt>
                <c:pt idx="4191">
                  <c:v>41448</c:v>
                </c:pt>
                <c:pt idx="4192">
                  <c:v>41449</c:v>
                </c:pt>
                <c:pt idx="4193">
                  <c:v>41450</c:v>
                </c:pt>
                <c:pt idx="4194">
                  <c:v>41451</c:v>
                </c:pt>
                <c:pt idx="4195">
                  <c:v>41452</c:v>
                </c:pt>
                <c:pt idx="4196">
                  <c:v>41453</c:v>
                </c:pt>
                <c:pt idx="4197">
                  <c:v>41454</c:v>
                </c:pt>
                <c:pt idx="4198">
                  <c:v>41455</c:v>
                </c:pt>
                <c:pt idx="4199">
                  <c:v>41456</c:v>
                </c:pt>
                <c:pt idx="4200">
                  <c:v>41457</c:v>
                </c:pt>
                <c:pt idx="4201">
                  <c:v>41458</c:v>
                </c:pt>
                <c:pt idx="4202">
                  <c:v>41459</c:v>
                </c:pt>
                <c:pt idx="4203">
                  <c:v>41460</c:v>
                </c:pt>
                <c:pt idx="4204">
                  <c:v>41461</c:v>
                </c:pt>
                <c:pt idx="4205">
                  <c:v>41462</c:v>
                </c:pt>
                <c:pt idx="4206">
                  <c:v>41463</c:v>
                </c:pt>
                <c:pt idx="4207">
                  <c:v>41464</c:v>
                </c:pt>
                <c:pt idx="4208">
                  <c:v>41465</c:v>
                </c:pt>
                <c:pt idx="4209">
                  <c:v>41466</c:v>
                </c:pt>
                <c:pt idx="4210">
                  <c:v>41467</c:v>
                </c:pt>
                <c:pt idx="4211">
                  <c:v>41468</c:v>
                </c:pt>
                <c:pt idx="4212">
                  <c:v>41469</c:v>
                </c:pt>
                <c:pt idx="4213">
                  <c:v>41470</c:v>
                </c:pt>
                <c:pt idx="4214">
                  <c:v>41471</c:v>
                </c:pt>
                <c:pt idx="4215">
                  <c:v>41472</c:v>
                </c:pt>
                <c:pt idx="4216">
                  <c:v>41473</c:v>
                </c:pt>
                <c:pt idx="4217">
                  <c:v>41474</c:v>
                </c:pt>
                <c:pt idx="4218">
                  <c:v>41475</c:v>
                </c:pt>
                <c:pt idx="4219">
                  <c:v>41476</c:v>
                </c:pt>
                <c:pt idx="4220">
                  <c:v>41477</c:v>
                </c:pt>
                <c:pt idx="4221">
                  <c:v>41478</c:v>
                </c:pt>
                <c:pt idx="4222">
                  <c:v>41479</c:v>
                </c:pt>
                <c:pt idx="4223">
                  <c:v>41480</c:v>
                </c:pt>
                <c:pt idx="4224">
                  <c:v>41481</c:v>
                </c:pt>
                <c:pt idx="4225">
                  <c:v>41482</c:v>
                </c:pt>
                <c:pt idx="4226">
                  <c:v>41483</c:v>
                </c:pt>
                <c:pt idx="4227">
                  <c:v>41484</c:v>
                </c:pt>
                <c:pt idx="4228">
                  <c:v>41485</c:v>
                </c:pt>
                <c:pt idx="4229">
                  <c:v>41486</c:v>
                </c:pt>
                <c:pt idx="4230">
                  <c:v>41487</c:v>
                </c:pt>
                <c:pt idx="4231">
                  <c:v>41488</c:v>
                </c:pt>
                <c:pt idx="4232">
                  <c:v>41489</c:v>
                </c:pt>
                <c:pt idx="4233">
                  <c:v>41490</c:v>
                </c:pt>
                <c:pt idx="4234">
                  <c:v>41491</c:v>
                </c:pt>
                <c:pt idx="4235">
                  <c:v>41492</c:v>
                </c:pt>
                <c:pt idx="4236">
                  <c:v>41493</c:v>
                </c:pt>
                <c:pt idx="4237">
                  <c:v>41494</c:v>
                </c:pt>
                <c:pt idx="4238">
                  <c:v>41495</c:v>
                </c:pt>
                <c:pt idx="4239">
                  <c:v>41496</c:v>
                </c:pt>
                <c:pt idx="4240">
                  <c:v>41497</c:v>
                </c:pt>
                <c:pt idx="4241">
                  <c:v>41498</c:v>
                </c:pt>
                <c:pt idx="4242">
                  <c:v>41499</c:v>
                </c:pt>
                <c:pt idx="4243">
                  <c:v>41500</c:v>
                </c:pt>
                <c:pt idx="4244">
                  <c:v>41501</c:v>
                </c:pt>
                <c:pt idx="4245">
                  <c:v>41502</c:v>
                </c:pt>
                <c:pt idx="4246">
                  <c:v>41503</c:v>
                </c:pt>
                <c:pt idx="4247">
                  <c:v>41504</c:v>
                </c:pt>
                <c:pt idx="4248">
                  <c:v>41505</c:v>
                </c:pt>
                <c:pt idx="4249">
                  <c:v>41506</c:v>
                </c:pt>
                <c:pt idx="4250">
                  <c:v>41507</c:v>
                </c:pt>
                <c:pt idx="4251">
                  <c:v>41508</c:v>
                </c:pt>
                <c:pt idx="4252">
                  <c:v>41509</c:v>
                </c:pt>
                <c:pt idx="4253">
                  <c:v>41510</c:v>
                </c:pt>
                <c:pt idx="4254">
                  <c:v>41511</c:v>
                </c:pt>
                <c:pt idx="4255">
                  <c:v>41512</c:v>
                </c:pt>
                <c:pt idx="4256">
                  <c:v>41513</c:v>
                </c:pt>
                <c:pt idx="4257">
                  <c:v>41514</c:v>
                </c:pt>
                <c:pt idx="4258">
                  <c:v>41515</c:v>
                </c:pt>
                <c:pt idx="4259">
                  <c:v>41516</c:v>
                </c:pt>
                <c:pt idx="4260">
                  <c:v>41517</c:v>
                </c:pt>
                <c:pt idx="4261">
                  <c:v>41518</c:v>
                </c:pt>
                <c:pt idx="4262">
                  <c:v>41519</c:v>
                </c:pt>
                <c:pt idx="4263">
                  <c:v>41520</c:v>
                </c:pt>
                <c:pt idx="4264">
                  <c:v>41521</c:v>
                </c:pt>
                <c:pt idx="4265">
                  <c:v>41522</c:v>
                </c:pt>
                <c:pt idx="4266">
                  <c:v>41523</c:v>
                </c:pt>
                <c:pt idx="4267">
                  <c:v>41524</c:v>
                </c:pt>
                <c:pt idx="4268">
                  <c:v>41525</c:v>
                </c:pt>
                <c:pt idx="4269">
                  <c:v>41526</c:v>
                </c:pt>
                <c:pt idx="4270">
                  <c:v>41527</c:v>
                </c:pt>
                <c:pt idx="4271">
                  <c:v>41528</c:v>
                </c:pt>
                <c:pt idx="4272">
                  <c:v>41529</c:v>
                </c:pt>
                <c:pt idx="4273">
                  <c:v>41530</c:v>
                </c:pt>
                <c:pt idx="4274">
                  <c:v>41531</c:v>
                </c:pt>
                <c:pt idx="4275">
                  <c:v>41532</c:v>
                </c:pt>
                <c:pt idx="4276">
                  <c:v>41533</c:v>
                </c:pt>
                <c:pt idx="4277">
                  <c:v>41534</c:v>
                </c:pt>
                <c:pt idx="4278">
                  <c:v>41535</c:v>
                </c:pt>
                <c:pt idx="4279">
                  <c:v>41536</c:v>
                </c:pt>
                <c:pt idx="4280">
                  <c:v>41537</c:v>
                </c:pt>
                <c:pt idx="4281">
                  <c:v>41538</c:v>
                </c:pt>
                <c:pt idx="4282">
                  <c:v>41539</c:v>
                </c:pt>
                <c:pt idx="4283">
                  <c:v>41540</c:v>
                </c:pt>
                <c:pt idx="4284">
                  <c:v>41541</c:v>
                </c:pt>
                <c:pt idx="4285">
                  <c:v>41542</c:v>
                </c:pt>
                <c:pt idx="4286">
                  <c:v>41543</c:v>
                </c:pt>
                <c:pt idx="4287">
                  <c:v>41544</c:v>
                </c:pt>
                <c:pt idx="4288">
                  <c:v>41545</c:v>
                </c:pt>
                <c:pt idx="4289">
                  <c:v>41546</c:v>
                </c:pt>
                <c:pt idx="4290">
                  <c:v>41547</c:v>
                </c:pt>
                <c:pt idx="4291">
                  <c:v>41548</c:v>
                </c:pt>
                <c:pt idx="4292">
                  <c:v>41549</c:v>
                </c:pt>
                <c:pt idx="4293">
                  <c:v>41550</c:v>
                </c:pt>
                <c:pt idx="4294">
                  <c:v>41551</c:v>
                </c:pt>
                <c:pt idx="4295">
                  <c:v>41552</c:v>
                </c:pt>
                <c:pt idx="4296">
                  <c:v>41553</c:v>
                </c:pt>
                <c:pt idx="4297">
                  <c:v>41554</c:v>
                </c:pt>
                <c:pt idx="4298">
                  <c:v>41555</c:v>
                </c:pt>
                <c:pt idx="4299">
                  <c:v>41556</c:v>
                </c:pt>
                <c:pt idx="4300">
                  <c:v>41557</c:v>
                </c:pt>
                <c:pt idx="4301">
                  <c:v>41558</c:v>
                </c:pt>
                <c:pt idx="4302">
                  <c:v>41559</c:v>
                </c:pt>
                <c:pt idx="4303">
                  <c:v>41560</c:v>
                </c:pt>
                <c:pt idx="4304">
                  <c:v>41561</c:v>
                </c:pt>
                <c:pt idx="4305">
                  <c:v>41562</c:v>
                </c:pt>
                <c:pt idx="4306">
                  <c:v>41563</c:v>
                </c:pt>
                <c:pt idx="4307">
                  <c:v>41564</c:v>
                </c:pt>
                <c:pt idx="4308">
                  <c:v>41565</c:v>
                </c:pt>
                <c:pt idx="4309">
                  <c:v>41566</c:v>
                </c:pt>
                <c:pt idx="4310">
                  <c:v>41567</c:v>
                </c:pt>
                <c:pt idx="4311">
                  <c:v>41568</c:v>
                </c:pt>
                <c:pt idx="4312">
                  <c:v>41569</c:v>
                </c:pt>
                <c:pt idx="4313">
                  <c:v>41570</c:v>
                </c:pt>
                <c:pt idx="4314">
                  <c:v>41571</c:v>
                </c:pt>
                <c:pt idx="4315">
                  <c:v>41572</c:v>
                </c:pt>
                <c:pt idx="4316">
                  <c:v>41573</c:v>
                </c:pt>
                <c:pt idx="4317">
                  <c:v>41574</c:v>
                </c:pt>
                <c:pt idx="4318">
                  <c:v>41575</c:v>
                </c:pt>
                <c:pt idx="4319">
                  <c:v>41576</c:v>
                </c:pt>
                <c:pt idx="4320">
                  <c:v>41577</c:v>
                </c:pt>
                <c:pt idx="4321">
                  <c:v>41578</c:v>
                </c:pt>
                <c:pt idx="4322">
                  <c:v>41579</c:v>
                </c:pt>
                <c:pt idx="4323">
                  <c:v>41580</c:v>
                </c:pt>
                <c:pt idx="4324">
                  <c:v>41581</c:v>
                </c:pt>
                <c:pt idx="4325">
                  <c:v>41582</c:v>
                </c:pt>
                <c:pt idx="4326">
                  <c:v>41583</c:v>
                </c:pt>
                <c:pt idx="4327">
                  <c:v>41584</c:v>
                </c:pt>
                <c:pt idx="4328">
                  <c:v>41585</c:v>
                </c:pt>
                <c:pt idx="4329">
                  <c:v>41586</c:v>
                </c:pt>
                <c:pt idx="4330">
                  <c:v>41587</c:v>
                </c:pt>
                <c:pt idx="4331">
                  <c:v>41588</c:v>
                </c:pt>
                <c:pt idx="4332">
                  <c:v>41589</c:v>
                </c:pt>
                <c:pt idx="4333">
                  <c:v>41590</c:v>
                </c:pt>
                <c:pt idx="4334">
                  <c:v>41591</c:v>
                </c:pt>
                <c:pt idx="4335">
                  <c:v>41592</c:v>
                </c:pt>
                <c:pt idx="4336">
                  <c:v>41593</c:v>
                </c:pt>
                <c:pt idx="4337">
                  <c:v>41594</c:v>
                </c:pt>
                <c:pt idx="4338">
                  <c:v>41595</c:v>
                </c:pt>
                <c:pt idx="4339">
                  <c:v>41596</c:v>
                </c:pt>
                <c:pt idx="4340">
                  <c:v>41597</c:v>
                </c:pt>
                <c:pt idx="4341">
                  <c:v>41598</c:v>
                </c:pt>
                <c:pt idx="4342">
                  <c:v>41599</c:v>
                </c:pt>
                <c:pt idx="4343">
                  <c:v>41600</c:v>
                </c:pt>
                <c:pt idx="4344">
                  <c:v>41601</c:v>
                </c:pt>
                <c:pt idx="4345">
                  <c:v>41602</c:v>
                </c:pt>
                <c:pt idx="4346">
                  <c:v>41603</c:v>
                </c:pt>
                <c:pt idx="4347">
                  <c:v>41604</c:v>
                </c:pt>
                <c:pt idx="4348">
                  <c:v>41605</c:v>
                </c:pt>
                <c:pt idx="4349">
                  <c:v>41606</c:v>
                </c:pt>
                <c:pt idx="4350">
                  <c:v>41607</c:v>
                </c:pt>
                <c:pt idx="4351">
                  <c:v>41608</c:v>
                </c:pt>
                <c:pt idx="4352">
                  <c:v>41609</c:v>
                </c:pt>
                <c:pt idx="4353">
                  <c:v>41610</c:v>
                </c:pt>
                <c:pt idx="4354">
                  <c:v>41611</c:v>
                </c:pt>
                <c:pt idx="4355">
                  <c:v>41612</c:v>
                </c:pt>
                <c:pt idx="4356">
                  <c:v>41613</c:v>
                </c:pt>
                <c:pt idx="4357">
                  <c:v>41614</c:v>
                </c:pt>
                <c:pt idx="4358">
                  <c:v>41615</c:v>
                </c:pt>
                <c:pt idx="4359">
                  <c:v>41616</c:v>
                </c:pt>
                <c:pt idx="4360">
                  <c:v>41617</c:v>
                </c:pt>
                <c:pt idx="4361">
                  <c:v>41618</c:v>
                </c:pt>
                <c:pt idx="4362">
                  <c:v>41619</c:v>
                </c:pt>
                <c:pt idx="4363">
                  <c:v>41620</c:v>
                </c:pt>
                <c:pt idx="4364">
                  <c:v>41621</c:v>
                </c:pt>
                <c:pt idx="4365">
                  <c:v>41622</c:v>
                </c:pt>
                <c:pt idx="4366">
                  <c:v>41623</c:v>
                </c:pt>
                <c:pt idx="4367">
                  <c:v>41624</c:v>
                </c:pt>
                <c:pt idx="4368">
                  <c:v>41625</c:v>
                </c:pt>
                <c:pt idx="4369">
                  <c:v>41626</c:v>
                </c:pt>
                <c:pt idx="4370">
                  <c:v>41627</c:v>
                </c:pt>
                <c:pt idx="4371">
                  <c:v>41628</c:v>
                </c:pt>
                <c:pt idx="4372">
                  <c:v>41629</c:v>
                </c:pt>
                <c:pt idx="4373">
                  <c:v>41630</c:v>
                </c:pt>
                <c:pt idx="4374">
                  <c:v>41631</c:v>
                </c:pt>
                <c:pt idx="4375">
                  <c:v>41632</c:v>
                </c:pt>
                <c:pt idx="4376">
                  <c:v>41633</c:v>
                </c:pt>
                <c:pt idx="4377">
                  <c:v>41634</c:v>
                </c:pt>
                <c:pt idx="4378">
                  <c:v>41635</c:v>
                </c:pt>
                <c:pt idx="4379">
                  <c:v>41636</c:v>
                </c:pt>
                <c:pt idx="4380">
                  <c:v>41637</c:v>
                </c:pt>
                <c:pt idx="4381">
                  <c:v>41638</c:v>
                </c:pt>
                <c:pt idx="4382">
                  <c:v>41639</c:v>
                </c:pt>
                <c:pt idx="4383">
                  <c:v>41640</c:v>
                </c:pt>
                <c:pt idx="4384">
                  <c:v>41641</c:v>
                </c:pt>
                <c:pt idx="4385">
                  <c:v>41642</c:v>
                </c:pt>
                <c:pt idx="4386">
                  <c:v>41643</c:v>
                </c:pt>
                <c:pt idx="4387">
                  <c:v>41644</c:v>
                </c:pt>
                <c:pt idx="4388">
                  <c:v>41645</c:v>
                </c:pt>
                <c:pt idx="4389">
                  <c:v>41646</c:v>
                </c:pt>
                <c:pt idx="4390">
                  <c:v>41647</c:v>
                </c:pt>
                <c:pt idx="4391">
                  <c:v>41648</c:v>
                </c:pt>
                <c:pt idx="4392">
                  <c:v>41649</c:v>
                </c:pt>
                <c:pt idx="4393">
                  <c:v>41650</c:v>
                </c:pt>
                <c:pt idx="4394">
                  <c:v>41651</c:v>
                </c:pt>
                <c:pt idx="4395">
                  <c:v>41652</c:v>
                </c:pt>
                <c:pt idx="4396">
                  <c:v>41653</c:v>
                </c:pt>
                <c:pt idx="4397">
                  <c:v>41654</c:v>
                </c:pt>
                <c:pt idx="4398">
                  <c:v>41655</c:v>
                </c:pt>
                <c:pt idx="4399">
                  <c:v>41656</c:v>
                </c:pt>
                <c:pt idx="4400">
                  <c:v>41657</c:v>
                </c:pt>
                <c:pt idx="4401">
                  <c:v>41658</c:v>
                </c:pt>
                <c:pt idx="4402">
                  <c:v>41659</c:v>
                </c:pt>
                <c:pt idx="4403">
                  <c:v>41660</c:v>
                </c:pt>
                <c:pt idx="4404">
                  <c:v>41661</c:v>
                </c:pt>
                <c:pt idx="4405">
                  <c:v>41662</c:v>
                </c:pt>
                <c:pt idx="4406">
                  <c:v>41663</c:v>
                </c:pt>
                <c:pt idx="4407">
                  <c:v>41664</c:v>
                </c:pt>
                <c:pt idx="4408">
                  <c:v>41665</c:v>
                </c:pt>
                <c:pt idx="4409">
                  <c:v>41666</c:v>
                </c:pt>
                <c:pt idx="4410">
                  <c:v>41667</c:v>
                </c:pt>
                <c:pt idx="4411">
                  <c:v>41668</c:v>
                </c:pt>
                <c:pt idx="4412">
                  <c:v>41669</c:v>
                </c:pt>
                <c:pt idx="4413">
                  <c:v>41670</c:v>
                </c:pt>
                <c:pt idx="4414">
                  <c:v>41671</c:v>
                </c:pt>
                <c:pt idx="4415">
                  <c:v>41672</c:v>
                </c:pt>
                <c:pt idx="4416">
                  <c:v>41673</c:v>
                </c:pt>
                <c:pt idx="4417">
                  <c:v>41674</c:v>
                </c:pt>
                <c:pt idx="4418">
                  <c:v>41675</c:v>
                </c:pt>
                <c:pt idx="4419">
                  <c:v>41676</c:v>
                </c:pt>
                <c:pt idx="4420">
                  <c:v>41677</c:v>
                </c:pt>
                <c:pt idx="4421">
                  <c:v>41678</c:v>
                </c:pt>
                <c:pt idx="4422">
                  <c:v>41679</c:v>
                </c:pt>
                <c:pt idx="4423">
                  <c:v>41680</c:v>
                </c:pt>
                <c:pt idx="4424">
                  <c:v>41681</c:v>
                </c:pt>
                <c:pt idx="4425">
                  <c:v>41682</c:v>
                </c:pt>
                <c:pt idx="4426">
                  <c:v>41683</c:v>
                </c:pt>
                <c:pt idx="4427">
                  <c:v>41684</c:v>
                </c:pt>
                <c:pt idx="4428">
                  <c:v>41685</c:v>
                </c:pt>
                <c:pt idx="4429">
                  <c:v>41686</c:v>
                </c:pt>
                <c:pt idx="4430">
                  <c:v>41687</c:v>
                </c:pt>
                <c:pt idx="4431">
                  <c:v>41688</c:v>
                </c:pt>
                <c:pt idx="4432">
                  <c:v>41689</c:v>
                </c:pt>
                <c:pt idx="4433">
                  <c:v>41690</c:v>
                </c:pt>
                <c:pt idx="4434">
                  <c:v>41691</c:v>
                </c:pt>
                <c:pt idx="4435">
                  <c:v>41692</c:v>
                </c:pt>
                <c:pt idx="4436">
                  <c:v>41693</c:v>
                </c:pt>
                <c:pt idx="4437">
                  <c:v>41694</c:v>
                </c:pt>
                <c:pt idx="4438">
                  <c:v>41695</c:v>
                </c:pt>
                <c:pt idx="4439">
                  <c:v>41696</c:v>
                </c:pt>
                <c:pt idx="4440">
                  <c:v>41697</c:v>
                </c:pt>
                <c:pt idx="4441">
                  <c:v>41698</c:v>
                </c:pt>
                <c:pt idx="4442">
                  <c:v>41699</c:v>
                </c:pt>
                <c:pt idx="4443">
                  <c:v>41700</c:v>
                </c:pt>
                <c:pt idx="4444">
                  <c:v>41701</c:v>
                </c:pt>
                <c:pt idx="4445">
                  <c:v>41702</c:v>
                </c:pt>
                <c:pt idx="4446">
                  <c:v>41703</c:v>
                </c:pt>
                <c:pt idx="4447">
                  <c:v>41704</c:v>
                </c:pt>
                <c:pt idx="4448">
                  <c:v>41705</c:v>
                </c:pt>
                <c:pt idx="4449">
                  <c:v>41706</c:v>
                </c:pt>
                <c:pt idx="4450">
                  <c:v>41707</c:v>
                </c:pt>
                <c:pt idx="4451">
                  <c:v>41708</c:v>
                </c:pt>
                <c:pt idx="4452">
                  <c:v>41709</c:v>
                </c:pt>
                <c:pt idx="4453">
                  <c:v>41710</c:v>
                </c:pt>
                <c:pt idx="4454">
                  <c:v>41711</c:v>
                </c:pt>
                <c:pt idx="4455">
                  <c:v>41712</c:v>
                </c:pt>
                <c:pt idx="4456">
                  <c:v>41713</c:v>
                </c:pt>
                <c:pt idx="4457">
                  <c:v>41714</c:v>
                </c:pt>
                <c:pt idx="4458">
                  <c:v>41715</c:v>
                </c:pt>
                <c:pt idx="4459">
                  <c:v>41716</c:v>
                </c:pt>
                <c:pt idx="4460">
                  <c:v>41717</c:v>
                </c:pt>
                <c:pt idx="4461">
                  <c:v>41718</c:v>
                </c:pt>
                <c:pt idx="4462">
                  <c:v>41719</c:v>
                </c:pt>
                <c:pt idx="4463">
                  <c:v>41720</c:v>
                </c:pt>
                <c:pt idx="4464">
                  <c:v>41721</c:v>
                </c:pt>
                <c:pt idx="4465">
                  <c:v>41722</c:v>
                </c:pt>
                <c:pt idx="4466">
                  <c:v>41723</c:v>
                </c:pt>
                <c:pt idx="4467">
                  <c:v>41724</c:v>
                </c:pt>
                <c:pt idx="4468">
                  <c:v>41725</c:v>
                </c:pt>
                <c:pt idx="4469">
                  <c:v>41726</c:v>
                </c:pt>
                <c:pt idx="4470">
                  <c:v>41727</c:v>
                </c:pt>
                <c:pt idx="4471">
                  <c:v>41728</c:v>
                </c:pt>
                <c:pt idx="4472">
                  <c:v>41729</c:v>
                </c:pt>
                <c:pt idx="4473">
                  <c:v>41730</c:v>
                </c:pt>
                <c:pt idx="4474">
                  <c:v>41731</c:v>
                </c:pt>
                <c:pt idx="4475">
                  <c:v>41732</c:v>
                </c:pt>
                <c:pt idx="4476">
                  <c:v>41733</c:v>
                </c:pt>
                <c:pt idx="4477">
                  <c:v>41734</c:v>
                </c:pt>
                <c:pt idx="4478">
                  <c:v>41735</c:v>
                </c:pt>
                <c:pt idx="4479">
                  <c:v>41736</c:v>
                </c:pt>
                <c:pt idx="4480">
                  <c:v>41737</c:v>
                </c:pt>
                <c:pt idx="4481">
                  <c:v>41738</c:v>
                </c:pt>
                <c:pt idx="4482">
                  <c:v>41739</c:v>
                </c:pt>
                <c:pt idx="4483">
                  <c:v>41740</c:v>
                </c:pt>
                <c:pt idx="4484">
                  <c:v>41741</c:v>
                </c:pt>
                <c:pt idx="4485">
                  <c:v>41742</c:v>
                </c:pt>
                <c:pt idx="4486">
                  <c:v>41743</c:v>
                </c:pt>
                <c:pt idx="4487">
                  <c:v>41744</c:v>
                </c:pt>
                <c:pt idx="4488">
                  <c:v>41745</c:v>
                </c:pt>
                <c:pt idx="4489">
                  <c:v>41746</c:v>
                </c:pt>
                <c:pt idx="4490">
                  <c:v>41747</c:v>
                </c:pt>
                <c:pt idx="4491">
                  <c:v>41748</c:v>
                </c:pt>
                <c:pt idx="4492">
                  <c:v>41749</c:v>
                </c:pt>
                <c:pt idx="4493">
                  <c:v>41750</c:v>
                </c:pt>
                <c:pt idx="4494">
                  <c:v>41751</c:v>
                </c:pt>
                <c:pt idx="4495">
                  <c:v>41752</c:v>
                </c:pt>
                <c:pt idx="4496">
                  <c:v>41753</c:v>
                </c:pt>
                <c:pt idx="4497">
                  <c:v>41754</c:v>
                </c:pt>
                <c:pt idx="4498">
                  <c:v>41755</c:v>
                </c:pt>
                <c:pt idx="4499">
                  <c:v>41756</c:v>
                </c:pt>
                <c:pt idx="4500">
                  <c:v>41757</c:v>
                </c:pt>
                <c:pt idx="4501">
                  <c:v>41758</c:v>
                </c:pt>
                <c:pt idx="4502">
                  <c:v>41759</c:v>
                </c:pt>
                <c:pt idx="4503">
                  <c:v>41760</c:v>
                </c:pt>
                <c:pt idx="4504">
                  <c:v>41761</c:v>
                </c:pt>
                <c:pt idx="4505">
                  <c:v>41762</c:v>
                </c:pt>
                <c:pt idx="4506">
                  <c:v>41763</c:v>
                </c:pt>
                <c:pt idx="4507">
                  <c:v>41764</c:v>
                </c:pt>
                <c:pt idx="4508">
                  <c:v>41765</c:v>
                </c:pt>
                <c:pt idx="4509">
                  <c:v>41766</c:v>
                </c:pt>
                <c:pt idx="4510">
                  <c:v>41767</c:v>
                </c:pt>
                <c:pt idx="4511">
                  <c:v>41768</c:v>
                </c:pt>
                <c:pt idx="4512">
                  <c:v>41769</c:v>
                </c:pt>
                <c:pt idx="4513">
                  <c:v>41770</c:v>
                </c:pt>
                <c:pt idx="4514">
                  <c:v>41771</c:v>
                </c:pt>
                <c:pt idx="4515">
                  <c:v>41772</c:v>
                </c:pt>
                <c:pt idx="4516">
                  <c:v>41773</c:v>
                </c:pt>
                <c:pt idx="4517">
                  <c:v>41774</c:v>
                </c:pt>
                <c:pt idx="4518">
                  <c:v>41775</c:v>
                </c:pt>
                <c:pt idx="4519">
                  <c:v>41776</c:v>
                </c:pt>
                <c:pt idx="4520">
                  <c:v>41777</c:v>
                </c:pt>
                <c:pt idx="4521">
                  <c:v>41778</c:v>
                </c:pt>
                <c:pt idx="4522">
                  <c:v>41779</c:v>
                </c:pt>
                <c:pt idx="4523">
                  <c:v>41780</c:v>
                </c:pt>
                <c:pt idx="4524">
                  <c:v>41781</c:v>
                </c:pt>
                <c:pt idx="4525">
                  <c:v>41782</c:v>
                </c:pt>
                <c:pt idx="4526">
                  <c:v>41783</c:v>
                </c:pt>
                <c:pt idx="4527">
                  <c:v>41784</c:v>
                </c:pt>
                <c:pt idx="4528">
                  <c:v>41785</c:v>
                </c:pt>
                <c:pt idx="4529">
                  <c:v>41786</c:v>
                </c:pt>
                <c:pt idx="4530">
                  <c:v>41787</c:v>
                </c:pt>
                <c:pt idx="4531">
                  <c:v>41788</c:v>
                </c:pt>
                <c:pt idx="4532">
                  <c:v>41789</c:v>
                </c:pt>
                <c:pt idx="4533">
                  <c:v>41790</c:v>
                </c:pt>
                <c:pt idx="4534">
                  <c:v>41791</c:v>
                </c:pt>
                <c:pt idx="4535">
                  <c:v>41792</c:v>
                </c:pt>
                <c:pt idx="4536">
                  <c:v>41793</c:v>
                </c:pt>
                <c:pt idx="4537">
                  <c:v>41794</c:v>
                </c:pt>
                <c:pt idx="4538">
                  <c:v>41795</c:v>
                </c:pt>
                <c:pt idx="4539">
                  <c:v>41796</c:v>
                </c:pt>
                <c:pt idx="4540">
                  <c:v>41797</c:v>
                </c:pt>
                <c:pt idx="4541">
                  <c:v>41798</c:v>
                </c:pt>
                <c:pt idx="4542">
                  <c:v>41799</c:v>
                </c:pt>
                <c:pt idx="4543">
                  <c:v>41800</c:v>
                </c:pt>
                <c:pt idx="4544">
                  <c:v>41801</c:v>
                </c:pt>
                <c:pt idx="4545">
                  <c:v>41802</c:v>
                </c:pt>
                <c:pt idx="4546">
                  <c:v>41803</c:v>
                </c:pt>
                <c:pt idx="4547">
                  <c:v>41804</c:v>
                </c:pt>
                <c:pt idx="4548">
                  <c:v>41805</c:v>
                </c:pt>
                <c:pt idx="4549">
                  <c:v>41806</c:v>
                </c:pt>
                <c:pt idx="4550">
                  <c:v>41807</c:v>
                </c:pt>
                <c:pt idx="4551">
                  <c:v>41808</c:v>
                </c:pt>
                <c:pt idx="4552">
                  <c:v>41809</c:v>
                </c:pt>
                <c:pt idx="4553">
                  <c:v>41810</c:v>
                </c:pt>
                <c:pt idx="4554">
                  <c:v>41811</c:v>
                </c:pt>
                <c:pt idx="4555">
                  <c:v>41812</c:v>
                </c:pt>
                <c:pt idx="4556">
                  <c:v>41813</c:v>
                </c:pt>
                <c:pt idx="4557">
                  <c:v>41814</c:v>
                </c:pt>
                <c:pt idx="4558">
                  <c:v>41815</c:v>
                </c:pt>
                <c:pt idx="4559">
                  <c:v>41816</c:v>
                </c:pt>
                <c:pt idx="4560">
                  <c:v>41817</c:v>
                </c:pt>
                <c:pt idx="4561">
                  <c:v>41818</c:v>
                </c:pt>
                <c:pt idx="4562">
                  <c:v>41819</c:v>
                </c:pt>
                <c:pt idx="4563">
                  <c:v>41820</c:v>
                </c:pt>
                <c:pt idx="4564">
                  <c:v>41821</c:v>
                </c:pt>
                <c:pt idx="4565">
                  <c:v>41822</c:v>
                </c:pt>
                <c:pt idx="4566">
                  <c:v>41823</c:v>
                </c:pt>
                <c:pt idx="4567">
                  <c:v>41824</c:v>
                </c:pt>
                <c:pt idx="4568">
                  <c:v>41825</c:v>
                </c:pt>
                <c:pt idx="4569">
                  <c:v>41826</c:v>
                </c:pt>
                <c:pt idx="4570">
                  <c:v>41827</c:v>
                </c:pt>
                <c:pt idx="4571">
                  <c:v>41828</c:v>
                </c:pt>
                <c:pt idx="4572">
                  <c:v>41829</c:v>
                </c:pt>
                <c:pt idx="4573">
                  <c:v>41830</c:v>
                </c:pt>
                <c:pt idx="4574">
                  <c:v>41831</c:v>
                </c:pt>
                <c:pt idx="4575">
                  <c:v>41832</c:v>
                </c:pt>
                <c:pt idx="4576">
                  <c:v>41833</c:v>
                </c:pt>
                <c:pt idx="4577">
                  <c:v>41834</c:v>
                </c:pt>
                <c:pt idx="4578">
                  <c:v>41835</c:v>
                </c:pt>
                <c:pt idx="4579">
                  <c:v>41836</c:v>
                </c:pt>
                <c:pt idx="4580">
                  <c:v>41837</c:v>
                </c:pt>
                <c:pt idx="4581">
                  <c:v>41838</c:v>
                </c:pt>
                <c:pt idx="4582">
                  <c:v>41839</c:v>
                </c:pt>
                <c:pt idx="4583">
                  <c:v>41840</c:v>
                </c:pt>
                <c:pt idx="4584">
                  <c:v>41841</c:v>
                </c:pt>
                <c:pt idx="4585">
                  <c:v>41842</c:v>
                </c:pt>
                <c:pt idx="4586">
                  <c:v>41843</c:v>
                </c:pt>
                <c:pt idx="4587">
                  <c:v>41844</c:v>
                </c:pt>
                <c:pt idx="4588">
                  <c:v>41845</c:v>
                </c:pt>
                <c:pt idx="4589">
                  <c:v>41846</c:v>
                </c:pt>
                <c:pt idx="4590">
                  <c:v>41847</c:v>
                </c:pt>
                <c:pt idx="4591">
                  <c:v>41848</c:v>
                </c:pt>
                <c:pt idx="4592">
                  <c:v>41849</c:v>
                </c:pt>
                <c:pt idx="4593">
                  <c:v>41850</c:v>
                </c:pt>
                <c:pt idx="4594">
                  <c:v>41851</c:v>
                </c:pt>
                <c:pt idx="4595">
                  <c:v>41852</c:v>
                </c:pt>
                <c:pt idx="4596">
                  <c:v>41853</c:v>
                </c:pt>
                <c:pt idx="4597">
                  <c:v>41854</c:v>
                </c:pt>
                <c:pt idx="4598">
                  <c:v>41855</c:v>
                </c:pt>
                <c:pt idx="4599">
                  <c:v>41856</c:v>
                </c:pt>
                <c:pt idx="4600">
                  <c:v>41857</c:v>
                </c:pt>
                <c:pt idx="4601">
                  <c:v>41858</c:v>
                </c:pt>
                <c:pt idx="4602">
                  <c:v>41859</c:v>
                </c:pt>
                <c:pt idx="4603">
                  <c:v>41860</c:v>
                </c:pt>
                <c:pt idx="4604">
                  <c:v>41861</c:v>
                </c:pt>
                <c:pt idx="4605">
                  <c:v>41862</c:v>
                </c:pt>
                <c:pt idx="4606">
                  <c:v>41863</c:v>
                </c:pt>
                <c:pt idx="4607">
                  <c:v>41864</c:v>
                </c:pt>
                <c:pt idx="4608">
                  <c:v>41865</c:v>
                </c:pt>
                <c:pt idx="4609">
                  <c:v>41866</c:v>
                </c:pt>
                <c:pt idx="4610">
                  <c:v>41867</c:v>
                </c:pt>
                <c:pt idx="4611">
                  <c:v>41868</c:v>
                </c:pt>
                <c:pt idx="4612">
                  <c:v>41869</c:v>
                </c:pt>
                <c:pt idx="4613">
                  <c:v>41870</c:v>
                </c:pt>
                <c:pt idx="4614">
                  <c:v>41871</c:v>
                </c:pt>
                <c:pt idx="4615">
                  <c:v>41872</c:v>
                </c:pt>
                <c:pt idx="4616">
                  <c:v>41873</c:v>
                </c:pt>
                <c:pt idx="4617">
                  <c:v>41874</c:v>
                </c:pt>
                <c:pt idx="4618">
                  <c:v>41875</c:v>
                </c:pt>
                <c:pt idx="4619">
                  <c:v>41876</c:v>
                </c:pt>
                <c:pt idx="4620">
                  <c:v>41877</c:v>
                </c:pt>
                <c:pt idx="4621">
                  <c:v>41878</c:v>
                </c:pt>
                <c:pt idx="4622">
                  <c:v>41879</c:v>
                </c:pt>
                <c:pt idx="4623">
                  <c:v>41880</c:v>
                </c:pt>
                <c:pt idx="4624">
                  <c:v>41881</c:v>
                </c:pt>
                <c:pt idx="4625">
                  <c:v>41882</c:v>
                </c:pt>
                <c:pt idx="4626">
                  <c:v>41883</c:v>
                </c:pt>
                <c:pt idx="4627">
                  <c:v>41884</c:v>
                </c:pt>
                <c:pt idx="4628">
                  <c:v>41885</c:v>
                </c:pt>
                <c:pt idx="4629">
                  <c:v>41886</c:v>
                </c:pt>
                <c:pt idx="4630">
                  <c:v>41887</c:v>
                </c:pt>
                <c:pt idx="4631">
                  <c:v>41888</c:v>
                </c:pt>
                <c:pt idx="4632">
                  <c:v>41889</c:v>
                </c:pt>
                <c:pt idx="4633">
                  <c:v>41890</c:v>
                </c:pt>
                <c:pt idx="4634">
                  <c:v>41891</c:v>
                </c:pt>
                <c:pt idx="4635">
                  <c:v>41892</c:v>
                </c:pt>
                <c:pt idx="4636">
                  <c:v>41893</c:v>
                </c:pt>
                <c:pt idx="4637">
                  <c:v>41894</c:v>
                </c:pt>
                <c:pt idx="4638">
                  <c:v>41895</c:v>
                </c:pt>
                <c:pt idx="4639">
                  <c:v>41896</c:v>
                </c:pt>
                <c:pt idx="4640">
                  <c:v>41897</c:v>
                </c:pt>
                <c:pt idx="4641">
                  <c:v>41898</c:v>
                </c:pt>
                <c:pt idx="4642">
                  <c:v>41899</c:v>
                </c:pt>
                <c:pt idx="4643">
                  <c:v>41900</c:v>
                </c:pt>
                <c:pt idx="4644">
                  <c:v>41901</c:v>
                </c:pt>
                <c:pt idx="4645">
                  <c:v>41902</c:v>
                </c:pt>
                <c:pt idx="4646">
                  <c:v>41903</c:v>
                </c:pt>
                <c:pt idx="4647">
                  <c:v>41904</c:v>
                </c:pt>
                <c:pt idx="4648">
                  <c:v>41905</c:v>
                </c:pt>
                <c:pt idx="4649">
                  <c:v>41906</c:v>
                </c:pt>
                <c:pt idx="4650">
                  <c:v>41907</c:v>
                </c:pt>
                <c:pt idx="4651">
                  <c:v>41908</c:v>
                </c:pt>
                <c:pt idx="4652">
                  <c:v>41909</c:v>
                </c:pt>
                <c:pt idx="4653">
                  <c:v>41910</c:v>
                </c:pt>
                <c:pt idx="4654">
                  <c:v>41911</c:v>
                </c:pt>
                <c:pt idx="4655">
                  <c:v>41912</c:v>
                </c:pt>
                <c:pt idx="4656">
                  <c:v>41913</c:v>
                </c:pt>
                <c:pt idx="4657">
                  <c:v>41914</c:v>
                </c:pt>
                <c:pt idx="4658">
                  <c:v>41915</c:v>
                </c:pt>
                <c:pt idx="4659">
                  <c:v>41916</c:v>
                </c:pt>
                <c:pt idx="4660">
                  <c:v>41917</c:v>
                </c:pt>
                <c:pt idx="4661">
                  <c:v>41918</c:v>
                </c:pt>
                <c:pt idx="4662">
                  <c:v>41919</c:v>
                </c:pt>
                <c:pt idx="4663">
                  <c:v>41920</c:v>
                </c:pt>
                <c:pt idx="4664">
                  <c:v>41921</c:v>
                </c:pt>
                <c:pt idx="4665">
                  <c:v>41922</c:v>
                </c:pt>
                <c:pt idx="4666">
                  <c:v>41923</c:v>
                </c:pt>
                <c:pt idx="4667">
                  <c:v>41924</c:v>
                </c:pt>
                <c:pt idx="4668">
                  <c:v>41925</c:v>
                </c:pt>
                <c:pt idx="4669">
                  <c:v>41926</c:v>
                </c:pt>
                <c:pt idx="4670">
                  <c:v>41927</c:v>
                </c:pt>
                <c:pt idx="4671">
                  <c:v>41928</c:v>
                </c:pt>
                <c:pt idx="4672">
                  <c:v>41929</c:v>
                </c:pt>
                <c:pt idx="4673">
                  <c:v>41930</c:v>
                </c:pt>
                <c:pt idx="4674">
                  <c:v>41931</c:v>
                </c:pt>
                <c:pt idx="4675">
                  <c:v>41932</c:v>
                </c:pt>
                <c:pt idx="4676">
                  <c:v>41933</c:v>
                </c:pt>
                <c:pt idx="4677">
                  <c:v>41934</c:v>
                </c:pt>
                <c:pt idx="4678">
                  <c:v>41935</c:v>
                </c:pt>
                <c:pt idx="4679">
                  <c:v>41936</c:v>
                </c:pt>
                <c:pt idx="4680">
                  <c:v>41937</c:v>
                </c:pt>
                <c:pt idx="4681">
                  <c:v>41938</c:v>
                </c:pt>
                <c:pt idx="4682">
                  <c:v>41939</c:v>
                </c:pt>
                <c:pt idx="4683">
                  <c:v>41940</c:v>
                </c:pt>
                <c:pt idx="4684">
                  <c:v>41941</c:v>
                </c:pt>
                <c:pt idx="4685">
                  <c:v>41942</c:v>
                </c:pt>
                <c:pt idx="4686">
                  <c:v>41943</c:v>
                </c:pt>
                <c:pt idx="4687">
                  <c:v>41944</c:v>
                </c:pt>
                <c:pt idx="4688">
                  <c:v>41945</c:v>
                </c:pt>
                <c:pt idx="4689">
                  <c:v>41946</c:v>
                </c:pt>
                <c:pt idx="4690">
                  <c:v>41947</c:v>
                </c:pt>
                <c:pt idx="4691">
                  <c:v>41948</c:v>
                </c:pt>
                <c:pt idx="4692">
                  <c:v>41949</c:v>
                </c:pt>
                <c:pt idx="4693">
                  <c:v>41950</c:v>
                </c:pt>
                <c:pt idx="4694">
                  <c:v>41951</c:v>
                </c:pt>
                <c:pt idx="4695">
                  <c:v>41952</c:v>
                </c:pt>
                <c:pt idx="4696">
                  <c:v>41953</c:v>
                </c:pt>
                <c:pt idx="4697">
                  <c:v>41954</c:v>
                </c:pt>
                <c:pt idx="4698">
                  <c:v>41955</c:v>
                </c:pt>
                <c:pt idx="4699">
                  <c:v>41956</c:v>
                </c:pt>
                <c:pt idx="4700">
                  <c:v>41957</c:v>
                </c:pt>
                <c:pt idx="4701">
                  <c:v>41958</c:v>
                </c:pt>
                <c:pt idx="4702">
                  <c:v>41959</c:v>
                </c:pt>
                <c:pt idx="4703">
                  <c:v>41960</c:v>
                </c:pt>
                <c:pt idx="4704">
                  <c:v>41961</c:v>
                </c:pt>
                <c:pt idx="4705">
                  <c:v>41962</c:v>
                </c:pt>
                <c:pt idx="4706">
                  <c:v>41963</c:v>
                </c:pt>
                <c:pt idx="4707">
                  <c:v>41964</c:v>
                </c:pt>
                <c:pt idx="4708">
                  <c:v>41965</c:v>
                </c:pt>
                <c:pt idx="4709">
                  <c:v>41966</c:v>
                </c:pt>
                <c:pt idx="4710">
                  <c:v>41967</c:v>
                </c:pt>
                <c:pt idx="4711">
                  <c:v>41968</c:v>
                </c:pt>
                <c:pt idx="4712">
                  <c:v>41969</c:v>
                </c:pt>
                <c:pt idx="4713">
                  <c:v>41970</c:v>
                </c:pt>
                <c:pt idx="4714">
                  <c:v>41971</c:v>
                </c:pt>
                <c:pt idx="4715">
                  <c:v>41972</c:v>
                </c:pt>
                <c:pt idx="4716">
                  <c:v>41973</c:v>
                </c:pt>
                <c:pt idx="4717">
                  <c:v>41974</c:v>
                </c:pt>
                <c:pt idx="4718">
                  <c:v>41975</c:v>
                </c:pt>
                <c:pt idx="4719">
                  <c:v>41976</c:v>
                </c:pt>
                <c:pt idx="4720">
                  <c:v>41977</c:v>
                </c:pt>
                <c:pt idx="4721">
                  <c:v>41978</c:v>
                </c:pt>
                <c:pt idx="4722">
                  <c:v>41979</c:v>
                </c:pt>
                <c:pt idx="4723">
                  <c:v>41980</c:v>
                </c:pt>
                <c:pt idx="4724">
                  <c:v>41981</c:v>
                </c:pt>
                <c:pt idx="4725">
                  <c:v>41982</c:v>
                </c:pt>
                <c:pt idx="4726">
                  <c:v>41983</c:v>
                </c:pt>
                <c:pt idx="4727">
                  <c:v>41984</c:v>
                </c:pt>
                <c:pt idx="4728">
                  <c:v>41985</c:v>
                </c:pt>
                <c:pt idx="4729">
                  <c:v>41986</c:v>
                </c:pt>
                <c:pt idx="4730">
                  <c:v>41987</c:v>
                </c:pt>
                <c:pt idx="4731">
                  <c:v>41988</c:v>
                </c:pt>
                <c:pt idx="4732">
                  <c:v>41989</c:v>
                </c:pt>
                <c:pt idx="4733">
                  <c:v>41990</c:v>
                </c:pt>
                <c:pt idx="4734">
                  <c:v>41991</c:v>
                </c:pt>
                <c:pt idx="4735">
                  <c:v>41992</c:v>
                </c:pt>
                <c:pt idx="4736">
                  <c:v>41993</c:v>
                </c:pt>
                <c:pt idx="4737">
                  <c:v>41994</c:v>
                </c:pt>
                <c:pt idx="4738">
                  <c:v>41995</c:v>
                </c:pt>
                <c:pt idx="4739">
                  <c:v>41996</c:v>
                </c:pt>
                <c:pt idx="4740">
                  <c:v>41997</c:v>
                </c:pt>
                <c:pt idx="4741">
                  <c:v>41998</c:v>
                </c:pt>
                <c:pt idx="4742">
                  <c:v>41999</c:v>
                </c:pt>
                <c:pt idx="4743">
                  <c:v>42000</c:v>
                </c:pt>
                <c:pt idx="4744">
                  <c:v>42001</c:v>
                </c:pt>
                <c:pt idx="4745">
                  <c:v>42002</c:v>
                </c:pt>
                <c:pt idx="4746">
                  <c:v>42003</c:v>
                </c:pt>
                <c:pt idx="4747">
                  <c:v>42004</c:v>
                </c:pt>
                <c:pt idx="4748">
                  <c:v>42005</c:v>
                </c:pt>
                <c:pt idx="4749">
                  <c:v>42006</c:v>
                </c:pt>
                <c:pt idx="4750">
                  <c:v>42007</c:v>
                </c:pt>
                <c:pt idx="4751">
                  <c:v>42008</c:v>
                </c:pt>
                <c:pt idx="4752">
                  <c:v>42009</c:v>
                </c:pt>
                <c:pt idx="4753">
                  <c:v>42010</c:v>
                </c:pt>
                <c:pt idx="4754">
                  <c:v>42011</c:v>
                </c:pt>
                <c:pt idx="4755">
                  <c:v>42012</c:v>
                </c:pt>
                <c:pt idx="4756">
                  <c:v>42013</c:v>
                </c:pt>
                <c:pt idx="4757">
                  <c:v>42014</c:v>
                </c:pt>
                <c:pt idx="4758">
                  <c:v>42015</c:v>
                </c:pt>
                <c:pt idx="4759">
                  <c:v>42016</c:v>
                </c:pt>
                <c:pt idx="4760">
                  <c:v>42017</c:v>
                </c:pt>
                <c:pt idx="4761">
                  <c:v>42018</c:v>
                </c:pt>
                <c:pt idx="4762">
                  <c:v>42019</c:v>
                </c:pt>
                <c:pt idx="4763">
                  <c:v>42020</c:v>
                </c:pt>
                <c:pt idx="4764">
                  <c:v>42021</c:v>
                </c:pt>
                <c:pt idx="4765">
                  <c:v>42022</c:v>
                </c:pt>
                <c:pt idx="4766">
                  <c:v>42023</c:v>
                </c:pt>
                <c:pt idx="4767">
                  <c:v>42024</c:v>
                </c:pt>
                <c:pt idx="4768">
                  <c:v>42025</c:v>
                </c:pt>
                <c:pt idx="4769">
                  <c:v>42026</c:v>
                </c:pt>
                <c:pt idx="4770">
                  <c:v>42027</c:v>
                </c:pt>
                <c:pt idx="4771">
                  <c:v>42028</c:v>
                </c:pt>
                <c:pt idx="4772">
                  <c:v>42029</c:v>
                </c:pt>
                <c:pt idx="4773">
                  <c:v>42030</c:v>
                </c:pt>
                <c:pt idx="4774">
                  <c:v>42031</c:v>
                </c:pt>
                <c:pt idx="4775">
                  <c:v>42032</c:v>
                </c:pt>
                <c:pt idx="4776">
                  <c:v>42033</c:v>
                </c:pt>
                <c:pt idx="4777">
                  <c:v>42034</c:v>
                </c:pt>
                <c:pt idx="4778">
                  <c:v>42035</c:v>
                </c:pt>
                <c:pt idx="4779">
                  <c:v>42036</c:v>
                </c:pt>
                <c:pt idx="4780">
                  <c:v>42037</c:v>
                </c:pt>
                <c:pt idx="4781">
                  <c:v>42038</c:v>
                </c:pt>
                <c:pt idx="4782">
                  <c:v>42039</c:v>
                </c:pt>
                <c:pt idx="4783">
                  <c:v>42040</c:v>
                </c:pt>
                <c:pt idx="4784">
                  <c:v>42041</c:v>
                </c:pt>
                <c:pt idx="4785">
                  <c:v>42042</c:v>
                </c:pt>
                <c:pt idx="4786">
                  <c:v>42043</c:v>
                </c:pt>
                <c:pt idx="4787">
                  <c:v>42044</c:v>
                </c:pt>
                <c:pt idx="4788">
                  <c:v>42045</c:v>
                </c:pt>
                <c:pt idx="4789">
                  <c:v>42046</c:v>
                </c:pt>
                <c:pt idx="4790">
                  <c:v>42047</c:v>
                </c:pt>
                <c:pt idx="4791">
                  <c:v>42048</c:v>
                </c:pt>
                <c:pt idx="4792">
                  <c:v>42049</c:v>
                </c:pt>
                <c:pt idx="4793">
                  <c:v>42050</c:v>
                </c:pt>
                <c:pt idx="4794">
                  <c:v>42051</c:v>
                </c:pt>
                <c:pt idx="4795">
                  <c:v>42052</c:v>
                </c:pt>
                <c:pt idx="4796">
                  <c:v>42053</c:v>
                </c:pt>
                <c:pt idx="4797">
                  <c:v>42054</c:v>
                </c:pt>
                <c:pt idx="4798">
                  <c:v>42055</c:v>
                </c:pt>
                <c:pt idx="4799">
                  <c:v>42056</c:v>
                </c:pt>
                <c:pt idx="4800">
                  <c:v>42057</c:v>
                </c:pt>
                <c:pt idx="4801">
                  <c:v>42058</c:v>
                </c:pt>
                <c:pt idx="4802">
                  <c:v>42059</c:v>
                </c:pt>
                <c:pt idx="4803">
                  <c:v>42060</c:v>
                </c:pt>
                <c:pt idx="4804">
                  <c:v>42061</c:v>
                </c:pt>
                <c:pt idx="4805">
                  <c:v>42062</c:v>
                </c:pt>
                <c:pt idx="4806">
                  <c:v>42063</c:v>
                </c:pt>
                <c:pt idx="4807">
                  <c:v>42064</c:v>
                </c:pt>
                <c:pt idx="4808">
                  <c:v>42065</c:v>
                </c:pt>
                <c:pt idx="4809">
                  <c:v>42066</c:v>
                </c:pt>
                <c:pt idx="4810">
                  <c:v>42067</c:v>
                </c:pt>
                <c:pt idx="4811">
                  <c:v>42068</c:v>
                </c:pt>
                <c:pt idx="4812">
                  <c:v>42069</c:v>
                </c:pt>
                <c:pt idx="4813">
                  <c:v>42070</c:v>
                </c:pt>
                <c:pt idx="4814">
                  <c:v>42071</c:v>
                </c:pt>
                <c:pt idx="4815">
                  <c:v>42072</c:v>
                </c:pt>
                <c:pt idx="4816">
                  <c:v>42073</c:v>
                </c:pt>
                <c:pt idx="4817">
                  <c:v>42074</c:v>
                </c:pt>
                <c:pt idx="4818">
                  <c:v>42075</c:v>
                </c:pt>
                <c:pt idx="4819">
                  <c:v>42076</c:v>
                </c:pt>
                <c:pt idx="4820">
                  <c:v>42077</c:v>
                </c:pt>
                <c:pt idx="4821">
                  <c:v>42078</c:v>
                </c:pt>
                <c:pt idx="4822">
                  <c:v>42079</c:v>
                </c:pt>
                <c:pt idx="4823">
                  <c:v>42080</c:v>
                </c:pt>
                <c:pt idx="4824">
                  <c:v>42081</c:v>
                </c:pt>
                <c:pt idx="4825">
                  <c:v>42082</c:v>
                </c:pt>
                <c:pt idx="4826">
                  <c:v>42083</c:v>
                </c:pt>
                <c:pt idx="4827">
                  <c:v>42084</c:v>
                </c:pt>
                <c:pt idx="4828">
                  <c:v>42085</c:v>
                </c:pt>
                <c:pt idx="4829">
                  <c:v>42086</c:v>
                </c:pt>
                <c:pt idx="4830">
                  <c:v>42087</c:v>
                </c:pt>
                <c:pt idx="4831">
                  <c:v>42088</c:v>
                </c:pt>
                <c:pt idx="4832">
                  <c:v>42089</c:v>
                </c:pt>
                <c:pt idx="4833">
                  <c:v>42090</c:v>
                </c:pt>
                <c:pt idx="4834">
                  <c:v>42091</c:v>
                </c:pt>
                <c:pt idx="4835">
                  <c:v>42092</c:v>
                </c:pt>
                <c:pt idx="4836">
                  <c:v>42093</c:v>
                </c:pt>
                <c:pt idx="4837">
                  <c:v>42094</c:v>
                </c:pt>
                <c:pt idx="4838">
                  <c:v>42095</c:v>
                </c:pt>
                <c:pt idx="4839">
                  <c:v>42096</c:v>
                </c:pt>
                <c:pt idx="4840">
                  <c:v>42097</c:v>
                </c:pt>
                <c:pt idx="4841">
                  <c:v>42098</c:v>
                </c:pt>
                <c:pt idx="4842">
                  <c:v>42099</c:v>
                </c:pt>
                <c:pt idx="4843">
                  <c:v>42100</c:v>
                </c:pt>
                <c:pt idx="4844">
                  <c:v>42101</c:v>
                </c:pt>
                <c:pt idx="4845">
                  <c:v>42102</c:v>
                </c:pt>
                <c:pt idx="4846">
                  <c:v>42103</c:v>
                </c:pt>
                <c:pt idx="4847">
                  <c:v>42104</c:v>
                </c:pt>
                <c:pt idx="4848">
                  <c:v>42105</c:v>
                </c:pt>
                <c:pt idx="4849">
                  <c:v>42106</c:v>
                </c:pt>
                <c:pt idx="4850">
                  <c:v>42107</c:v>
                </c:pt>
                <c:pt idx="4851">
                  <c:v>42108</c:v>
                </c:pt>
                <c:pt idx="4852">
                  <c:v>42109</c:v>
                </c:pt>
                <c:pt idx="4853">
                  <c:v>42110</c:v>
                </c:pt>
                <c:pt idx="4854">
                  <c:v>42111</c:v>
                </c:pt>
                <c:pt idx="4855">
                  <c:v>42112</c:v>
                </c:pt>
                <c:pt idx="4856">
                  <c:v>42113</c:v>
                </c:pt>
                <c:pt idx="4857">
                  <c:v>42114</c:v>
                </c:pt>
                <c:pt idx="4858">
                  <c:v>42115</c:v>
                </c:pt>
                <c:pt idx="4859">
                  <c:v>42116</c:v>
                </c:pt>
                <c:pt idx="4860">
                  <c:v>42117</c:v>
                </c:pt>
                <c:pt idx="4861">
                  <c:v>42118</c:v>
                </c:pt>
                <c:pt idx="4862">
                  <c:v>42119</c:v>
                </c:pt>
                <c:pt idx="4863">
                  <c:v>42120</c:v>
                </c:pt>
                <c:pt idx="4864">
                  <c:v>42121</c:v>
                </c:pt>
                <c:pt idx="4865">
                  <c:v>42122</c:v>
                </c:pt>
                <c:pt idx="4866">
                  <c:v>42123</c:v>
                </c:pt>
                <c:pt idx="4867">
                  <c:v>42124</c:v>
                </c:pt>
                <c:pt idx="4868">
                  <c:v>42125</c:v>
                </c:pt>
                <c:pt idx="4869">
                  <c:v>42126</c:v>
                </c:pt>
                <c:pt idx="4870">
                  <c:v>42127</c:v>
                </c:pt>
                <c:pt idx="4871">
                  <c:v>42128</c:v>
                </c:pt>
                <c:pt idx="4872">
                  <c:v>42129</c:v>
                </c:pt>
                <c:pt idx="4873">
                  <c:v>42130</c:v>
                </c:pt>
                <c:pt idx="4874">
                  <c:v>42131</c:v>
                </c:pt>
                <c:pt idx="4875">
                  <c:v>42132</c:v>
                </c:pt>
                <c:pt idx="4876">
                  <c:v>42133</c:v>
                </c:pt>
                <c:pt idx="4877">
                  <c:v>42134</c:v>
                </c:pt>
                <c:pt idx="4878">
                  <c:v>42135</c:v>
                </c:pt>
                <c:pt idx="4879">
                  <c:v>42136</c:v>
                </c:pt>
                <c:pt idx="4880">
                  <c:v>42137</c:v>
                </c:pt>
                <c:pt idx="4881">
                  <c:v>42138</c:v>
                </c:pt>
                <c:pt idx="4882">
                  <c:v>42139</c:v>
                </c:pt>
                <c:pt idx="4883">
                  <c:v>42140</c:v>
                </c:pt>
                <c:pt idx="4884">
                  <c:v>42141</c:v>
                </c:pt>
                <c:pt idx="4885">
                  <c:v>42142</c:v>
                </c:pt>
                <c:pt idx="4886">
                  <c:v>42143</c:v>
                </c:pt>
                <c:pt idx="4887">
                  <c:v>42144</c:v>
                </c:pt>
                <c:pt idx="4888">
                  <c:v>42145</c:v>
                </c:pt>
                <c:pt idx="4889">
                  <c:v>42146</c:v>
                </c:pt>
                <c:pt idx="4890">
                  <c:v>42147</c:v>
                </c:pt>
                <c:pt idx="4891">
                  <c:v>42148</c:v>
                </c:pt>
                <c:pt idx="4892">
                  <c:v>42149</c:v>
                </c:pt>
                <c:pt idx="4893">
                  <c:v>42150</c:v>
                </c:pt>
                <c:pt idx="4894">
                  <c:v>42151</c:v>
                </c:pt>
                <c:pt idx="4895">
                  <c:v>42152</c:v>
                </c:pt>
                <c:pt idx="4896">
                  <c:v>42153</c:v>
                </c:pt>
                <c:pt idx="4897">
                  <c:v>42154</c:v>
                </c:pt>
                <c:pt idx="4898">
                  <c:v>42155</c:v>
                </c:pt>
                <c:pt idx="4899">
                  <c:v>42156</c:v>
                </c:pt>
                <c:pt idx="4900">
                  <c:v>42157</c:v>
                </c:pt>
                <c:pt idx="4901">
                  <c:v>42158</c:v>
                </c:pt>
                <c:pt idx="4902">
                  <c:v>42159</c:v>
                </c:pt>
                <c:pt idx="4903">
                  <c:v>42160</c:v>
                </c:pt>
                <c:pt idx="4904">
                  <c:v>42161</c:v>
                </c:pt>
                <c:pt idx="4905">
                  <c:v>42162</c:v>
                </c:pt>
                <c:pt idx="4906">
                  <c:v>42163</c:v>
                </c:pt>
                <c:pt idx="4907">
                  <c:v>42164</c:v>
                </c:pt>
                <c:pt idx="4908">
                  <c:v>42165</c:v>
                </c:pt>
                <c:pt idx="4909">
                  <c:v>42166</c:v>
                </c:pt>
                <c:pt idx="4910">
                  <c:v>42167</c:v>
                </c:pt>
                <c:pt idx="4911">
                  <c:v>42168</c:v>
                </c:pt>
                <c:pt idx="4912">
                  <c:v>42169</c:v>
                </c:pt>
                <c:pt idx="4913">
                  <c:v>42170</c:v>
                </c:pt>
                <c:pt idx="4914">
                  <c:v>42171</c:v>
                </c:pt>
                <c:pt idx="4915">
                  <c:v>42172</c:v>
                </c:pt>
                <c:pt idx="4916">
                  <c:v>42173</c:v>
                </c:pt>
                <c:pt idx="4917">
                  <c:v>42174</c:v>
                </c:pt>
                <c:pt idx="4918">
                  <c:v>42175</c:v>
                </c:pt>
                <c:pt idx="4919">
                  <c:v>42176</c:v>
                </c:pt>
                <c:pt idx="4920">
                  <c:v>42177</c:v>
                </c:pt>
                <c:pt idx="4921">
                  <c:v>42178</c:v>
                </c:pt>
                <c:pt idx="4922">
                  <c:v>42179</c:v>
                </c:pt>
                <c:pt idx="4923">
                  <c:v>42180</c:v>
                </c:pt>
                <c:pt idx="4924">
                  <c:v>42181</c:v>
                </c:pt>
                <c:pt idx="4925">
                  <c:v>42182</c:v>
                </c:pt>
                <c:pt idx="4926">
                  <c:v>42183</c:v>
                </c:pt>
                <c:pt idx="4927">
                  <c:v>42184</c:v>
                </c:pt>
                <c:pt idx="4928">
                  <c:v>42185</c:v>
                </c:pt>
                <c:pt idx="4929">
                  <c:v>42186</c:v>
                </c:pt>
                <c:pt idx="4930">
                  <c:v>42187</c:v>
                </c:pt>
                <c:pt idx="4931">
                  <c:v>42188</c:v>
                </c:pt>
                <c:pt idx="4932">
                  <c:v>42189</c:v>
                </c:pt>
                <c:pt idx="4933">
                  <c:v>42190</c:v>
                </c:pt>
                <c:pt idx="4934">
                  <c:v>42191</c:v>
                </c:pt>
                <c:pt idx="4935">
                  <c:v>42192</c:v>
                </c:pt>
                <c:pt idx="4936">
                  <c:v>42193</c:v>
                </c:pt>
                <c:pt idx="4937">
                  <c:v>42194</c:v>
                </c:pt>
                <c:pt idx="4938">
                  <c:v>42195</c:v>
                </c:pt>
                <c:pt idx="4939">
                  <c:v>42196</c:v>
                </c:pt>
                <c:pt idx="4940">
                  <c:v>42197</c:v>
                </c:pt>
                <c:pt idx="4941">
                  <c:v>42198</c:v>
                </c:pt>
                <c:pt idx="4942">
                  <c:v>42199</c:v>
                </c:pt>
                <c:pt idx="4943">
                  <c:v>42200</c:v>
                </c:pt>
                <c:pt idx="4944">
                  <c:v>42201</c:v>
                </c:pt>
                <c:pt idx="4945">
                  <c:v>42202</c:v>
                </c:pt>
                <c:pt idx="4946">
                  <c:v>42203</c:v>
                </c:pt>
                <c:pt idx="4947">
                  <c:v>42204</c:v>
                </c:pt>
                <c:pt idx="4948">
                  <c:v>42205</c:v>
                </c:pt>
                <c:pt idx="4949">
                  <c:v>42206</c:v>
                </c:pt>
                <c:pt idx="4950">
                  <c:v>42207</c:v>
                </c:pt>
                <c:pt idx="4951">
                  <c:v>42208</c:v>
                </c:pt>
                <c:pt idx="4952">
                  <c:v>42209</c:v>
                </c:pt>
                <c:pt idx="4953">
                  <c:v>42210</c:v>
                </c:pt>
                <c:pt idx="4954">
                  <c:v>42211</c:v>
                </c:pt>
                <c:pt idx="4955">
                  <c:v>42212</c:v>
                </c:pt>
                <c:pt idx="4956">
                  <c:v>42213</c:v>
                </c:pt>
                <c:pt idx="4957">
                  <c:v>42214</c:v>
                </c:pt>
                <c:pt idx="4958">
                  <c:v>42215</c:v>
                </c:pt>
                <c:pt idx="4959">
                  <c:v>42216</c:v>
                </c:pt>
                <c:pt idx="4960">
                  <c:v>42217</c:v>
                </c:pt>
                <c:pt idx="4961">
                  <c:v>42218</c:v>
                </c:pt>
                <c:pt idx="4962">
                  <c:v>42219</c:v>
                </c:pt>
                <c:pt idx="4963">
                  <c:v>42220</c:v>
                </c:pt>
                <c:pt idx="4964">
                  <c:v>42221</c:v>
                </c:pt>
                <c:pt idx="4965">
                  <c:v>42222</c:v>
                </c:pt>
                <c:pt idx="4966">
                  <c:v>42223</c:v>
                </c:pt>
                <c:pt idx="4967">
                  <c:v>42224</c:v>
                </c:pt>
                <c:pt idx="4968">
                  <c:v>42225</c:v>
                </c:pt>
                <c:pt idx="4969">
                  <c:v>42226</c:v>
                </c:pt>
                <c:pt idx="4970">
                  <c:v>42227</c:v>
                </c:pt>
                <c:pt idx="4971">
                  <c:v>42228</c:v>
                </c:pt>
                <c:pt idx="4972">
                  <c:v>42229</c:v>
                </c:pt>
                <c:pt idx="4973">
                  <c:v>42230</c:v>
                </c:pt>
                <c:pt idx="4974">
                  <c:v>42231</c:v>
                </c:pt>
                <c:pt idx="4975">
                  <c:v>42232</c:v>
                </c:pt>
                <c:pt idx="4976">
                  <c:v>42233</c:v>
                </c:pt>
                <c:pt idx="4977">
                  <c:v>42234</c:v>
                </c:pt>
                <c:pt idx="4978">
                  <c:v>42235</c:v>
                </c:pt>
                <c:pt idx="4979">
                  <c:v>42236</c:v>
                </c:pt>
                <c:pt idx="4980">
                  <c:v>42237</c:v>
                </c:pt>
                <c:pt idx="4981">
                  <c:v>42238</c:v>
                </c:pt>
                <c:pt idx="4982">
                  <c:v>42239</c:v>
                </c:pt>
                <c:pt idx="4983">
                  <c:v>42240</c:v>
                </c:pt>
                <c:pt idx="4984">
                  <c:v>42241</c:v>
                </c:pt>
                <c:pt idx="4985">
                  <c:v>42242</c:v>
                </c:pt>
                <c:pt idx="4986">
                  <c:v>42243</c:v>
                </c:pt>
                <c:pt idx="4987">
                  <c:v>42244</c:v>
                </c:pt>
                <c:pt idx="4988">
                  <c:v>42245</c:v>
                </c:pt>
                <c:pt idx="4989">
                  <c:v>42246</c:v>
                </c:pt>
                <c:pt idx="4990">
                  <c:v>42247</c:v>
                </c:pt>
                <c:pt idx="4991">
                  <c:v>42248</c:v>
                </c:pt>
                <c:pt idx="4992">
                  <c:v>42249</c:v>
                </c:pt>
                <c:pt idx="4993">
                  <c:v>42250</c:v>
                </c:pt>
                <c:pt idx="4994">
                  <c:v>42251</c:v>
                </c:pt>
                <c:pt idx="4995">
                  <c:v>42252</c:v>
                </c:pt>
                <c:pt idx="4996">
                  <c:v>42253</c:v>
                </c:pt>
                <c:pt idx="4997">
                  <c:v>42254</c:v>
                </c:pt>
                <c:pt idx="4998">
                  <c:v>42255</c:v>
                </c:pt>
                <c:pt idx="4999">
                  <c:v>42256</c:v>
                </c:pt>
                <c:pt idx="5000">
                  <c:v>42257</c:v>
                </c:pt>
                <c:pt idx="5001">
                  <c:v>42258</c:v>
                </c:pt>
                <c:pt idx="5002">
                  <c:v>42259</c:v>
                </c:pt>
                <c:pt idx="5003">
                  <c:v>42260</c:v>
                </c:pt>
                <c:pt idx="5004">
                  <c:v>42261</c:v>
                </c:pt>
                <c:pt idx="5005">
                  <c:v>42262</c:v>
                </c:pt>
                <c:pt idx="5006">
                  <c:v>42263</c:v>
                </c:pt>
                <c:pt idx="5007">
                  <c:v>42264</c:v>
                </c:pt>
                <c:pt idx="5008">
                  <c:v>42265</c:v>
                </c:pt>
                <c:pt idx="5009">
                  <c:v>42266</c:v>
                </c:pt>
                <c:pt idx="5010">
                  <c:v>42267</c:v>
                </c:pt>
                <c:pt idx="5011">
                  <c:v>42268</c:v>
                </c:pt>
                <c:pt idx="5012">
                  <c:v>42269</c:v>
                </c:pt>
                <c:pt idx="5013">
                  <c:v>42270</c:v>
                </c:pt>
                <c:pt idx="5014">
                  <c:v>42271</c:v>
                </c:pt>
                <c:pt idx="5015">
                  <c:v>42272</c:v>
                </c:pt>
                <c:pt idx="5016">
                  <c:v>42273</c:v>
                </c:pt>
                <c:pt idx="5017">
                  <c:v>42274</c:v>
                </c:pt>
                <c:pt idx="5018">
                  <c:v>42275</c:v>
                </c:pt>
                <c:pt idx="5019">
                  <c:v>42276</c:v>
                </c:pt>
                <c:pt idx="5020">
                  <c:v>42277</c:v>
                </c:pt>
                <c:pt idx="5021">
                  <c:v>42278</c:v>
                </c:pt>
                <c:pt idx="5022">
                  <c:v>42279</c:v>
                </c:pt>
                <c:pt idx="5023">
                  <c:v>42280</c:v>
                </c:pt>
                <c:pt idx="5024">
                  <c:v>42281</c:v>
                </c:pt>
                <c:pt idx="5025">
                  <c:v>42282</c:v>
                </c:pt>
                <c:pt idx="5026">
                  <c:v>42283</c:v>
                </c:pt>
                <c:pt idx="5027">
                  <c:v>42284</c:v>
                </c:pt>
                <c:pt idx="5028">
                  <c:v>42285</c:v>
                </c:pt>
                <c:pt idx="5029">
                  <c:v>42286</c:v>
                </c:pt>
                <c:pt idx="5030">
                  <c:v>42287</c:v>
                </c:pt>
                <c:pt idx="5031">
                  <c:v>42288</c:v>
                </c:pt>
                <c:pt idx="5032">
                  <c:v>42289</c:v>
                </c:pt>
                <c:pt idx="5033">
                  <c:v>42290</c:v>
                </c:pt>
                <c:pt idx="5034">
                  <c:v>42291</c:v>
                </c:pt>
                <c:pt idx="5035">
                  <c:v>42292</c:v>
                </c:pt>
                <c:pt idx="5036">
                  <c:v>42293</c:v>
                </c:pt>
                <c:pt idx="5037">
                  <c:v>42294</c:v>
                </c:pt>
                <c:pt idx="5038">
                  <c:v>42295</c:v>
                </c:pt>
                <c:pt idx="5039">
                  <c:v>42296</c:v>
                </c:pt>
                <c:pt idx="5040">
                  <c:v>42297</c:v>
                </c:pt>
                <c:pt idx="5041">
                  <c:v>42298</c:v>
                </c:pt>
                <c:pt idx="5042">
                  <c:v>42299</c:v>
                </c:pt>
                <c:pt idx="5043">
                  <c:v>42300</c:v>
                </c:pt>
                <c:pt idx="5044">
                  <c:v>42301</c:v>
                </c:pt>
                <c:pt idx="5045">
                  <c:v>42302</c:v>
                </c:pt>
                <c:pt idx="5046">
                  <c:v>42303</c:v>
                </c:pt>
                <c:pt idx="5047">
                  <c:v>42304</c:v>
                </c:pt>
                <c:pt idx="5048">
                  <c:v>42305</c:v>
                </c:pt>
                <c:pt idx="5049">
                  <c:v>42306</c:v>
                </c:pt>
                <c:pt idx="5050">
                  <c:v>42307</c:v>
                </c:pt>
                <c:pt idx="5051">
                  <c:v>42308</c:v>
                </c:pt>
                <c:pt idx="5052">
                  <c:v>42309</c:v>
                </c:pt>
                <c:pt idx="5053">
                  <c:v>42310</c:v>
                </c:pt>
                <c:pt idx="5054">
                  <c:v>42311</c:v>
                </c:pt>
                <c:pt idx="5055">
                  <c:v>42312</c:v>
                </c:pt>
                <c:pt idx="5056">
                  <c:v>42313</c:v>
                </c:pt>
                <c:pt idx="5057">
                  <c:v>42314</c:v>
                </c:pt>
                <c:pt idx="5058">
                  <c:v>42315</c:v>
                </c:pt>
                <c:pt idx="5059">
                  <c:v>42316</c:v>
                </c:pt>
                <c:pt idx="5060">
                  <c:v>42317</c:v>
                </c:pt>
                <c:pt idx="5061">
                  <c:v>42318</c:v>
                </c:pt>
                <c:pt idx="5062">
                  <c:v>42319</c:v>
                </c:pt>
                <c:pt idx="5063">
                  <c:v>42320</c:v>
                </c:pt>
                <c:pt idx="5064">
                  <c:v>42321</c:v>
                </c:pt>
                <c:pt idx="5065">
                  <c:v>42322</c:v>
                </c:pt>
                <c:pt idx="5066">
                  <c:v>42323</c:v>
                </c:pt>
                <c:pt idx="5067">
                  <c:v>42324</c:v>
                </c:pt>
                <c:pt idx="5068">
                  <c:v>42325</c:v>
                </c:pt>
                <c:pt idx="5069">
                  <c:v>42326</c:v>
                </c:pt>
                <c:pt idx="5070">
                  <c:v>42327</c:v>
                </c:pt>
                <c:pt idx="5071">
                  <c:v>42328</c:v>
                </c:pt>
                <c:pt idx="5072">
                  <c:v>42329</c:v>
                </c:pt>
                <c:pt idx="5073">
                  <c:v>42330</c:v>
                </c:pt>
                <c:pt idx="5074">
                  <c:v>42331</c:v>
                </c:pt>
                <c:pt idx="5075">
                  <c:v>42332</c:v>
                </c:pt>
                <c:pt idx="5076">
                  <c:v>42333</c:v>
                </c:pt>
                <c:pt idx="5077">
                  <c:v>42334</c:v>
                </c:pt>
                <c:pt idx="5078">
                  <c:v>42335</c:v>
                </c:pt>
                <c:pt idx="5079">
                  <c:v>42336</c:v>
                </c:pt>
                <c:pt idx="5080">
                  <c:v>42337</c:v>
                </c:pt>
                <c:pt idx="5081">
                  <c:v>42338</c:v>
                </c:pt>
                <c:pt idx="5082">
                  <c:v>42339</c:v>
                </c:pt>
                <c:pt idx="5083">
                  <c:v>42340</c:v>
                </c:pt>
                <c:pt idx="5084">
                  <c:v>42341</c:v>
                </c:pt>
                <c:pt idx="5085">
                  <c:v>42342</c:v>
                </c:pt>
                <c:pt idx="5086">
                  <c:v>42343</c:v>
                </c:pt>
                <c:pt idx="5087">
                  <c:v>42344</c:v>
                </c:pt>
                <c:pt idx="5088">
                  <c:v>42345</c:v>
                </c:pt>
                <c:pt idx="5089">
                  <c:v>42346</c:v>
                </c:pt>
                <c:pt idx="5090">
                  <c:v>42347</c:v>
                </c:pt>
                <c:pt idx="5091">
                  <c:v>42348</c:v>
                </c:pt>
                <c:pt idx="5092">
                  <c:v>42349</c:v>
                </c:pt>
                <c:pt idx="5093">
                  <c:v>42350</c:v>
                </c:pt>
                <c:pt idx="5094">
                  <c:v>42351</c:v>
                </c:pt>
                <c:pt idx="5095">
                  <c:v>42352</c:v>
                </c:pt>
                <c:pt idx="5096">
                  <c:v>42353</c:v>
                </c:pt>
                <c:pt idx="5097">
                  <c:v>42354</c:v>
                </c:pt>
                <c:pt idx="5098">
                  <c:v>42355</c:v>
                </c:pt>
                <c:pt idx="5099">
                  <c:v>42356</c:v>
                </c:pt>
                <c:pt idx="5100">
                  <c:v>42357</c:v>
                </c:pt>
                <c:pt idx="5101">
                  <c:v>42358</c:v>
                </c:pt>
                <c:pt idx="5102">
                  <c:v>42359</c:v>
                </c:pt>
                <c:pt idx="5103">
                  <c:v>42360</c:v>
                </c:pt>
                <c:pt idx="5104">
                  <c:v>42361</c:v>
                </c:pt>
                <c:pt idx="5105">
                  <c:v>42362</c:v>
                </c:pt>
                <c:pt idx="5106">
                  <c:v>42363</c:v>
                </c:pt>
                <c:pt idx="5107">
                  <c:v>42364</c:v>
                </c:pt>
                <c:pt idx="5108">
                  <c:v>42365</c:v>
                </c:pt>
                <c:pt idx="5109">
                  <c:v>42366</c:v>
                </c:pt>
                <c:pt idx="5110">
                  <c:v>42367</c:v>
                </c:pt>
                <c:pt idx="5111">
                  <c:v>42368</c:v>
                </c:pt>
                <c:pt idx="5112">
                  <c:v>42369</c:v>
                </c:pt>
              </c:numCache>
            </c:numRef>
          </c:xVal>
          <c:yVal>
            <c:numRef>
              <c:f>ChickenCreek_all_years!$J$2:$J$5114</c:f>
              <c:numCache>
                <c:formatCode>General</c:formatCode>
                <c:ptCount val="5113"/>
                <c:pt idx="0">
                  <c:v>34.9</c:v>
                </c:pt>
                <c:pt idx="1">
                  <c:v>38.200000000000003</c:v>
                </c:pt>
                <c:pt idx="2">
                  <c:v>41.8</c:v>
                </c:pt>
                <c:pt idx="3">
                  <c:v>40.6</c:v>
                </c:pt>
                <c:pt idx="4">
                  <c:v>45.2</c:v>
                </c:pt>
                <c:pt idx="5">
                  <c:v>89.8</c:v>
                </c:pt>
                <c:pt idx="6">
                  <c:v>331</c:v>
                </c:pt>
                <c:pt idx="7">
                  <c:v>333</c:v>
                </c:pt>
                <c:pt idx="8">
                  <c:v>226</c:v>
                </c:pt>
                <c:pt idx="9">
                  <c:v>138</c:v>
                </c:pt>
                <c:pt idx="10">
                  <c:v>91.3</c:v>
                </c:pt>
                <c:pt idx="11">
                  <c:v>74.2</c:v>
                </c:pt>
                <c:pt idx="12">
                  <c:v>55.7</c:v>
                </c:pt>
                <c:pt idx="13">
                  <c:v>48.4</c:v>
                </c:pt>
                <c:pt idx="14">
                  <c:v>43</c:v>
                </c:pt>
                <c:pt idx="15">
                  <c:v>38.9</c:v>
                </c:pt>
                <c:pt idx="16">
                  <c:v>35.799999999999997</c:v>
                </c:pt>
                <c:pt idx="17">
                  <c:v>33.799999999999997</c:v>
                </c:pt>
                <c:pt idx="18">
                  <c:v>34.5</c:v>
                </c:pt>
                <c:pt idx="19">
                  <c:v>48.6</c:v>
                </c:pt>
                <c:pt idx="20">
                  <c:v>54.9</c:v>
                </c:pt>
                <c:pt idx="21">
                  <c:v>71.5</c:v>
                </c:pt>
                <c:pt idx="22">
                  <c:v>65.400000000000006</c:v>
                </c:pt>
                <c:pt idx="23">
                  <c:v>62.6</c:v>
                </c:pt>
                <c:pt idx="24">
                  <c:v>285</c:v>
                </c:pt>
                <c:pt idx="25">
                  <c:v>255</c:v>
                </c:pt>
                <c:pt idx="26">
                  <c:v>221</c:v>
                </c:pt>
                <c:pt idx="27">
                  <c:v>142</c:v>
                </c:pt>
                <c:pt idx="28">
                  <c:v>94.9</c:v>
                </c:pt>
                <c:pt idx="29">
                  <c:v>71</c:v>
                </c:pt>
                <c:pt idx="30">
                  <c:v>72.400000000000006</c:v>
                </c:pt>
                <c:pt idx="31">
                  <c:v>76.400000000000006</c:v>
                </c:pt>
                <c:pt idx="32">
                  <c:v>68.5</c:v>
                </c:pt>
                <c:pt idx="33">
                  <c:v>62.5</c:v>
                </c:pt>
                <c:pt idx="34">
                  <c:v>51.4</c:v>
                </c:pt>
                <c:pt idx="35">
                  <c:v>48.8</c:v>
                </c:pt>
                <c:pt idx="36">
                  <c:v>50.3</c:v>
                </c:pt>
                <c:pt idx="37">
                  <c:v>93.2</c:v>
                </c:pt>
                <c:pt idx="38">
                  <c:v>168</c:v>
                </c:pt>
                <c:pt idx="39">
                  <c:v>112</c:v>
                </c:pt>
                <c:pt idx="40">
                  <c:v>80.8</c:v>
                </c:pt>
                <c:pt idx="41">
                  <c:v>60.8</c:v>
                </c:pt>
                <c:pt idx="42">
                  <c:v>50.9</c:v>
                </c:pt>
                <c:pt idx="43">
                  <c:v>45.8</c:v>
                </c:pt>
                <c:pt idx="44">
                  <c:v>40.200000000000003</c:v>
                </c:pt>
                <c:pt idx="45">
                  <c:v>36.700000000000003</c:v>
                </c:pt>
                <c:pt idx="46">
                  <c:v>35.799999999999997</c:v>
                </c:pt>
                <c:pt idx="47">
                  <c:v>32.6</c:v>
                </c:pt>
                <c:pt idx="48">
                  <c:v>30.7</c:v>
                </c:pt>
                <c:pt idx="49">
                  <c:v>48.1</c:v>
                </c:pt>
                <c:pt idx="50">
                  <c:v>36.799999999999997</c:v>
                </c:pt>
                <c:pt idx="51">
                  <c:v>35.9</c:v>
                </c:pt>
                <c:pt idx="52">
                  <c:v>34</c:v>
                </c:pt>
                <c:pt idx="53">
                  <c:v>87.1</c:v>
                </c:pt>
                <c:pt idx="54">
                  <c:v>54.8</c:v>
                </c:pt>
                <c:pt idx="55">
                  <c:v>47.9</c:v>
                </c:pt>
                <c:pt idx="56">
                  <c:v>42.8</c:v>
                </c:pt>
                <c:pt idx="57">
                  <c:v>38.299999999999997</c:v>
                </c:pt>
                <c:pt idx="58">
                  <c:v>35</c:v>
                </c:pt>
                <c:pt idx="59">
                  <c:v>31.5</c:v>
                </c:pt>
                <c:pt idx="60">
                  <c:v>28.6</c:v>
                </c:pt>
                <c:pt idx="61">
                  <c:v>26.3</c:v>
                </c:pt>
                <c:pt idx="62">
                  <c:v>24.9</c:v>
                </c:pt>
                <c:pt idx="63">
                  <c:v>24.8</c:v>
                </c:pt>
                <c:pt idx="64">
                  <c:v>73.400000000000006</c:v>
                </c:pt>
                <c:pt idx="65">
                  <c:v>49.4</c:v>
                </c:pt>
                <c:pt idx="66">
                  <c:v>44.4</c:v>
                </c:pt>
                <c:pt idx="67">
                  <c:v>40.5</c:v>
                </c:pt>
                <c:pt idx="68">
                  <c:v>43.8</c:v>
                </c:pt>
                <c:pt idx="69">
                  <c:v>148</c:v>
                </c:pt>
                <c:pt idx="70">
                  <c:v>243</c:v>
                </c:pt>
                <c:pt idx="71">
                  <c:v>163</c:v>
                </c:pt>
                <c:pt idx="72">
                  <c:v>103</c:v>
                </c:pt>
                <c:pt idx="73">
                  <c:v>77.7</c:v>
                </c:pt>
                <c:pt idx="74">
                  <c:v>64.5</c:v>
                </c:pt>
                <c:pt idx="75">
                  <c:v>54.5</c:v>
                </c:pt>
                <c:pt idx="76">
                  <c:v>51.8</c:v>
                </c:pt>
                <c:pt idx="77">
                  <c:v>103</c:v>
                </c:pt>
                <c:pt idx="78">
                  <c:v>84.2</c:v>
                </c:pt>
                <c:pt idx="79">
                  <c:v>66.3</c:v>
                </c:pt>
                <c:pt idx="80">
                  <c:v>55.3</c:v>
                </c:pt>
                <c:pt idx="81">
                  <c:v>48.5</c:v>
                </c:pt>
                <c:pt idx="82">
                  <c:v>42.5</c:v>
                </c:pt>
                <c:pt idx="83">
                  <c:v>37.5</c:v>
                </c:pt>
                <c:pt idx="84">
                  <c:v>34.1</c:v>
                </c:pt>
                <c:pt idx="85">
                  <c:v>31.1</c:v>
                </c:pt>
                <c:pt idx="86">
                  <c:v>28.4</c:v>
                </c:pt>
                <c:pt idx="87">
                  <c:v>27</c:v>
                </c:pt>
                <c:pt idx="88">
                  <c:v>24.7</c:v>
                </c:pt>
                <c:pt idx="112">
                  <c:v>19.100000000000001</c:v>
                </c:pt>
                <c:pt idx="113">
                  <c:v>17.7</c:v>
                </c:pt>
                <c:pt idx="114">
                  <c:v>16.8</c:v>
                </c:pt>
                <c:pt idx="115">
                  <c:v>16.899999999999999</c:v>
                </c:pt>
                <c:pt idx="116">
                  <c:v>17.8</c:v>
                </c:pt>
                <c:pt idx="117">
                  <c:v>15.8</c:v>
                </c:pt>
                <c:pt idx="118">
                  <c:v>14.8</c:v>
                </c:pt>
                <c:pt idx="119">
                  <c:v>14.1</c:v>
                </c:pt>
                <c:pt idx="120">
                  <c:v>13.6</c:v>
                </c:pt>
                <c:pt idx="121">
                  <c:v>13.1</c:v>
                </c:pt>
                <c:pt idx="122">
                  <c:v>12.7</c:v>
                </c:pt>
                <c:pt idx="123">
                  <c:v>11.6</c:v>
                </c:pt>
                <c:pt idx="124">
                  <c:v>10.1</c:v>
                </c:pt>
                <c:pt idx="125">
                  <c:v>10.7</c:v>
                </c:pt>
                <c:pt idx="126">
                  <c:v>10.4</c:v>
                </c:pt>
                <c:pt idx="127">
                  <c:v>9.9600000000000009</c:v>
                </c:pt>
                <c:pt idx="128">
                  <c:v>9.77</c:v>
                </c:pt>
                <c:pt idx="129">
                  <c:v>9.8000000000000007</c:v>
                </c:pt>
                <c:pt idx="130">
                  <c:v>9.0299999999999994</c:v>
                </c:pt>
                <c:pt idx="131">
                  <c:v>8.24</c:v>
                </c:pt>
                <c:pt idx="132">
                  <c:v>8.6</c:v>
                </c:pt>
                <c:pt idx="133">
                  <c:v>8.51</c:v>
                </c:pt>
                <c:pt idx="134">
                  <c:v>8.17</c:v>
                </c:pt>
                <c:pt idx="135">
                  <c:v>8.0399999999999991</c:v>
                </c:pt>
                <c:pt idx="136">
                  <c:v>10.199999999999999</c:v>
                </c:pt>
                <c:pt idx="137">
                  <c:v>8.69</c:v>
                </c:pt>
                <c:pt idx="138">
                  <c:v>9</c:v>
                </c:pt>
                <c:pt idx="139">
                  <c:v>11.3</c:v>
                </c:pt>
                <c:pt idx="140">
                  <c:v>12</c:v>
                </c:pt>
                <c:pt idx="141">
                  <c:v>9.77</c:v>
                </c:pt>
                <c:pt idx="142">
                  <c:v>8.06</c:v>
                </c:pt>
                <c:pt idx="143">
                  <c:v>7.47</c:v>
                </c:pt>
                <c:pt idx="144">
                  <c:v>6.99</c:v>
                </c:pt>
                <c:pt idx="145">
                  <c:v>6.77</c:v>
                </c:pt>
                <c:pt idx="146">
                  <c:v>7.72</c:v>
                </c:pt>
                <c:pt idx="147">
                  <c:v>14.7</c:v>
                </c:pt>
                <c:pt idx="148">
                  <c:v>15.4</c:v>
                </c:pt>
                <c:pt idx="149">
                  <c:v>8.94</c:v>
                </c:pt>
                <c:pt idx="150">
                  <c:v>7.23</c:v>
                </c:pt>
                <c:pt idx="151">
                  <c:v>6.66</c:v>
                </c:pt>
                <c:pt idx="152">
                  <c:v>6.34</c:v>
                </c:pt>
                <c:pt idx="153">
                  <c:v>5.98</c:v>
                </c:pt>
                <c:pt idx="154">
                  <c:v>5.55</c:v>
                </c:pt>
                <c:pt idx="155">
                  <c:v>5.31</c:v>
                </c:pt>
                <c:pt idx="156">
                  <c:v>5.14</c:v>
                </c:pt>
                <c:pt idx="157">
                  <c:v>5.0199999999999996</c:v>
                </c:pt>
                <c:pt idx="158">
                  <c:v>5.52</c:v>
                </c:pt>
                <c:pt idx="159">
                  <c:v>5.15</c:v>
                </c:pt>
                <c:pt idx="160">
                  <c:v>4.79</c:v>
                </c:pt>
                <c:pt idx="161">
                  <c:v>5.24</c:v>
                </c:pt>
                <c:pt idx="162">
                  <c:v>3.87</c:v>
                </c:pt>
                <c:pt idx="163">
                  <c:v>2.99</c:v>
                </c:pt>
                <c:pt idx="164">
                  <c:v>2.92</c:v>
                </c:pt>
                <c:pt idx="165">
                  <c:v>2.87</c:v>
                </c:pt>
                <c:pt idx="166">
                  <c:v>3.3</c:v>
                </c:pt>
                <c:pt idx="167">
                  <c:v>5.64</c:v>
                </c:pt>
                <c:pt idx="168">
                  <c:v>6.75</c:v>
                </c:pt>
                <c:pt idx="169">
                  <c:v>5.03</c:v>
                </c:pt>
                <c:pt idx="170">
                  <c:v>4.25</c:v>
                </c:pt>
                <c:pt idx="171">
                  <c:v>3.78</c:v>
                </c:pt>
                <c:pt idx="172">
                  <c:v>3.58</c:v>
                </c:pt>
                <c:pt idx="173">
                  <c:v>3.69</c:v>
                </c:pt>
                <c:pt idx="174">
                  <c:v>3.51</c:v>
                </c:pt>
                <c:pt idx="175">
                  <c:v>2.97</c:v>
                </c:pt>
                <c:pt idx="176">
                  <c:v>3.01</c:v>
                </c:pt>
                <c:pt idx="177">
                  <c:v>3.25</c:v>
                </c:pt>
                <c:pt idx="178">
                  <c:v>8.5299999999999994</c:v>
                </c:pt>
                <c:pt idx="179">
                  <c:v>18.399999999999999</c:v>
                </c:pt>
                <c:pt idx="180">
                  <c:v>6.67</c:v>
                </c:pt>
                <c:pt idx="181">
                  <c:v>5.09</c:v>
                </c:pt>
                <c:pt idx="182">
                  <c:v>3.81</c:v>
                </c:pt>
                <c:pt idx="183">
                  <c:v>3.51</c:v>
                </c:pt>
                <c:pt idx="184">
                  <c:v>3.62</c:v>
                </c:pt>
                <c:pt idx="185">
                  <c:v>3.48</c:v>
                </c:pt>
                <c:pt idx="186">
                  <c:v>3.14</c:v>
                </c:pt>
                <c:pt idx="187">
                  <c:v>3.24</c:v>
                </c:pt>
                <c:pt idx="188">
                  <c:v>3.88</c:v>
                </c:pt>
                <c:pt idx="189">
                  <c:v>3.01</c:v>
                </c:pt>
                <c:pt idx="190">
                  <c:v>3.06</c:v>
                </c:pt>
                <c:pt idx="191">
                  <c:v>2.73</c:v>
                </c:pt>
                <c:pt idx="192">
                  <c:v>2.34</c:v>
                </c:pt>
                <c:pt idx="193">
                  <c:v>2.31</c:v>
                </c:pt>
                <c:pt idx="194">
                  <c:v>2.5099999999999998</c:v>
                </c:pt>
                <c:pt idx="195">
                  <c:v>2.16</c:v>
                </c:pt>
                <c:pt idx="196">
                  <c:v>2</c:v>
                </c:pt>
                <c:pt idx="197">
                  <c:v>2.17</c:v>
                </c:pt>
                <c:pt idx="198">
                  <c:v>1.76</c:v>
                </c:pt>
                <c:pt idx="199">
                  <c:v>1.78</c:v>
                </c:pt>
                <c:pt idx="200">
                  <c:v>1.71</c:v>
                </c:pt>
                <c:pt idx="201">
                  <c:v>2.2200000000000002</c:v>
                </c:pt>
                <c:pt idx="202">
                  <c:v>2.0099999999999998</c:v>
                </c:pt>
                <c:pt idx="203">
                  <c:v>1.8</c:v>
                </c:pt>
                <c:pt idx="204">
                  <c:v>1.82</c:v>
                </c:pt>
                <c:pt idx="205">
                  <c:v>1.76</c:v>
                </c:pt>
                <c:pt idx="206">
                  <c:v>1.85</c:v>
                </c:pt>
                <c:pt idx="207">
                  <c:v>1.87</c:v>
                </c:pt>
                <c:pt idx="208">
                  <c:v>1.8</c:v>
                </c:pt>
                <c:pt idx="209">
                  <c:v>1.82</c:v>
                </c:pt>
                <c:pt idx="210">
                  <c:v>1.64</c:v>
                </c:pt>
                <c:pt idx="211">
                  <c:v>1.37</c:v>
                </c:pt>
                <c:pt idx="212">
                  <c:v>1.48</c:v>
                </c:pt>
                <c:pt idx="213">
                  <c:v>1.39</c:v>
                </c:pt>
                <c:pt idx="214">
                  <c:v>1.4</c:v>
                </c:pt>
                <c:pt idx="215">
                  <c:v>2.13</c:v>
                </c:pt>
                <c:pt idx="216">
                  <c:v>2.58</c:v>
                </c:pt>
                <c:pt idx="217">
                  <c:v>1.72</c:v>
                </c:pt>
                <c:pt idx="218">
                  <c:v>1.62</c:v>
                </c:pt>
                <c:pt idx="219">
                  <c:v>2.0699999999999998</c:v>
                </c:pt>
                <c:pt idx="220">
                  <c:v>1.86</c:v>
                </c:pt>
                <c:pt idx="221">
                  <c:v>1.59</c:v>
                </c:pt>
                <c:pt idx="222">
                  <c:v>1.7</c:v>
                </c:pt>
                <c:pt idx="223">
                  <c:v>1.58</c:v>
                </c:pt>
                <c:pt idx="224">
                  <c:v>1.5</c:v>
                </c:pt>
                <c:pt idx="225">
                  <c:v>1.53</c:v>
                </c:pt>
                <c:pt idx="226">
                  <c:v>1.56</c:v>
                </c:pt>
                <c:pt idx="227">
                  <c:v>1.61</c:v>
                </c:pt>
                <c:pt idx="228">
                  <c:v>1.69</c:v>
                </c:pt>
                <c:pt idx="229">
                  <c:v>1.68</c:v>
                </c:pt>
                <c:pt idx="230">
                  <c:v>1.83</c:v>
                </c:pt>
                <c:pt idx="231">
                  <c:v>2.4900000000000002</c:v>
                </c:pt>
                <c:pt idx="232">
                  <c:v>2.44</c:v>
                </c:pt>
                <c:pt idx="233">
                  <c:v>2.3199999999999998</c:v>
                </c:pt>
                <c:pt idx="234">
                  <c:v>2.4</c:v>
                </c:pt>
                <c:pt idx="235">
                  <c:v>2.2999999999999998</c:v>
                </c:pt>
                <c:pt idx="236">
                  <c:v>2.42</c:v>
                </c:pt>
                <c:pt idx="237">
                  <c:v>2.81</c:v>
                </c:pt>
                <c:pt idx="238">
                  <c:v>3.13</c:v>
                </c:pt>
                <c:pt idx="239">
                  <c:v>3.18</c:v>
                </c:pt>
                <c:pt idx="240">
                  <c:v>2.65</c:v>
                </c:pt>
                <c:pt idx="241">
                  <c:v>1.44</c:v>
                </c:pt>
                <c:pt idx="242">
                  <c:v>1.55</c:v>
                </c:pt>
                <c:pt idx="243">
                  <c:v>1.5</c:v>
                </c:pt>
                <c:pt idx="244">
                  <c:v>1.44</c:v>
                </c:pt>
                <c:pt idx="245">
                  <c:v>1.51</c:v>
                </c:pt>
                <c:pt idx="246">
                  <c:v>1.4</c:v>
                </c:pt>
                <c:pt idx="247">
                  <c:v>1.49</c:v>
                </c:pt>
                <c:pt idx="248">
                  <c:v>1.57</c:v>
                </c:pt>
                <c:pt idx="249">
                  <c:v>1.58</c:v>
                </c:pt>
                <c:pt idx="250">
                  <c:v>1.66</c:v>
                </c:pt>
                <c:pt idx="251">
                  <c:v>1.69</c:v>
                </c:pt>
                <c:pt idx="252">
                  <c:v>1.63</c:v>
                </c:pt>
                <c:pt idx="253">
                  <c:v>1.62</c:v>
                </c:pt>
                <c:pt idx="254">
                  <c:v>1.57</c:v>
                </c:pt>
                <c:pt idx="255">
                  <c:v>1.53</c:v>
                </c:pt>
                <c:pt idx="256">
                  <c:v>1.71</c:v>
                </c:pt>
                <c:pt idx="257">
                  <c:v>1.69</c:v>
                </c:pt>
                <c:pt idx="258">
                  <c:v>2.2200000000000002</c:v>
                </c:pt>
                <c:pt idx="259">
                  <c:v>6.64</c:v>
                </c:pt>
                <c:pt idx="260">
                  <c:v>2.38</c:v>
                </c:pt>
                <c:pt idx="261">
                  <c:v>1.89</c:v>
                </c:pt>
                <c:pt idx="262">
                  <c:v>1.76</c:v>
                </c:pt>
                <c:pt idx="263">
                  <c:v>1.73</c:v>
                </c:pt>
                <c:pt idx="264">
                  <c:v>2.23</c:v>
                </c:pt>
                <c:pt idx="265">
                  <c:v>1.92</c:v>
                </c:pt>
                <c:pt idx="266">
                  <c:v>2.2000000000000002</c:v>
                </c:pt>
                <c:pt idx="267">
                  <c:v>2.1800000000000002</c:v>
                </c:pt>
                <c:pt idx="268">
                  <c:v>2.2599999999999998</c:v>
                </c:pt>
                <c:pt idx="269">
                  <c:v>2.21</c:v>
                </c:pt>
                <c:pt idx="270">
                  <c:v>2.3199999999999998</c:v>
                </c:pt>
                <c:pt idx="271">
                  <c:v>5.47</c:v>
                </c:pt>
                <c:pt idx="272">
                  <c:v>5.0199999999999996</c:v>
                </c:pt>
                <c:pt idx="273">
                  <c:v>3.38</c:v>
                </c:pt>
                <c:pt idx="274">
                  <c:v>2.4</c:v>
                </c:pt>
                <c:pt idx="275">
                  <c:v>5.61</c:v>
                </c:pt>
                <c:pt idx="276">
                  <c:v>4.53</c:v>
                </c:pt>
                <c:pt idx="277">
                  <c:v>2.68</c:v>
                </c:pt>
                <c:pt idx="278">
                  <c:v>2.2000000000000002</c:v>
                </c:pt>
                <c:pt idx="279">
                  <c:v>2.14</c:v>
                </c:pt>
                <c:pt idx="280">
                  <c:v>2.0499999999999998</c:v>
                </c:pt>
                <c:pt idx="281">
                  <c:v>1.92</c:v>
                </c:pt>
                <c:pt idx="282">
                  <c:v>1.85</c:v>
                </c:pt>
                <c:pt idx="283">
                  <c:v>1.85</c:v>
                </c:pt>
                <c:pt idx="284">
                  <c:v>1.81</c:v>
                </c:pt>
                <c:pt idx="285">
                  <c:v>2</c:v>
                </c:pt>
                <c:pt idx="286">
                  <c:v>2.1</c:v>
                </c:pt>
                <c:pt idx="287">
                  <c:v>2.09</c:v>
                </c:pt>
                <c:pt idx="288">
                  <c:v>2.1</c:v>
                </c:pt>
                <c:pt idx="289">
                  <c:v>2.2799999999999998</c:v>
                </c:pt>
                <c:pt idx="290">
                  <c:v>2.52</c:v>
                </c:pt>
                <c:pt idx="291">
                  <c:v>2.7</c:v>
                </c:pt>
                <c:pt idx="292">
                  <c:v>2.95</c:v>
                </c:pt>
                <c:pt idx="293">
                  <c:v>3.1</c:v>
                </c:pt>
                <c:pt idx="294">
                  <c:v>3.28</c:v>
                </c:pt>
                <c:pt idx="295">
                  <c:v>3.16</c:v>
                </c:pt>
                <c:pt idx="296">
                  <c:v>3.34</c:v>
                </c:pt>
                <c:pt idx="297">
                  <c:v>3.83</c:v>
                </c:pt>
                <c:pt idx="298">
                  <c:v>3.88</c:v>
                </c:pt>
                <c:pt idx="299">
                  <c:v>4.09</c:v>
                </c:pt>
                <c:pt idx="300">
                  <c:v>4.1900000000000004</c:v>
                </c:pt>
                <c:pt idx="301">
                  <c:v>4.51</c:v>
                </c:pt>
                <c:pt idx="302">
                  <c:v>4.29</c:v>
                </c:pt>
                <c:pt idx="303">
                  <c:v>4.95</c:v>
                </c:pt>
                <c:pt idx="304">
                  <c:v>5.88</c:v>
                </c:pt>
                <c:pt idx="305">
                  <c:v>6.85</c:v>
                </c:pt>
                <c:pt idx="306">
                  <c:v>8.4700000000000006</c:v>
                </c:pt>
                <c:pt idx="307">
                  <c:v>8.49</c:v>
                </c:pt>
                <c:pt idx="308">
                  <c:v>8.16</c:v>
                </c:pt>
                <c:pt idx="309">
                  <c:v>6.07</c:v>
                </c:pt>
                <c:pt idx="310">
                  <c:v>6.97</c:v>
                </c:pt>
                <c:pt idx="311">
                  <c:v>13.8</c:v>
                </c:pt>
                <c:pt idx="312">
                  <c:v>18.5</c:v>
                </c:pt>
                <c:pt idx="313">
                  <c:v>9.2799999999999994</c:v>
                </c:pt>
                <c:pt idx="314">
                  <c:v>7.36</c:v>
                </c:pt>
                <c:pt idx="315">
                  <c:v>20.6</c:v>
                </c:pt>
                <c:pt idx="316">
                  <c:v>15.7</c:v>
                </c:pt>
                <c:pt idx="317">
                  <c:v>12.3</c:v>
                </c:pt>
                <c:pt idx="318">
                  <c:v>6.48</c:v>
                </c:pt>
                <c:pt idx="319">
                  <c:v>8.42</c:v>
                </c:pt>
                <c:pt idx="320">
                  <c:v>8.01</c:v>
                </c:pt>
                <c:pt idx="321">
                  <c:v>7.45</c:v>
                </c:pt>
                <c:pt idx="322">
                  <c:v>10.1</c:v>
                </c:pt>
                <c:pt idx="323">
                  <c:v>6.64</c:v>
                </c:pt>
                <c:pt idx="324">
                  <c:v>5.78</c:v>
                </c:pt>
                <c:pt idx="325">
                  <c:v>5.17</c:v>
                </c:pt>
                <c:pt idx="326">
                  <c:v>5.09</c:v>
                </c:pt>
                <c:pt idx="327">
                  <c:v>5.07</c:v>
                </c:pt>
                <c:pt idx="328">
                  <c:v>4.76</c:v>
                </c:pt>
                <c:pt idx="329">
                  <c:v>4.6900000000000004</c:v>
                </c:pt>
                <c:pt idx="330">
                  <c:v>4.63</c:v>
                </c:pt>
                <c:pt idx="331">
                  <c:v>4.58</c:v>
                </c:pt>
                <c:pt idx="332">
                  <c:v>4.57</c:v>
                </c:pt>
                <c:pt idx="333">
                  <c:v>4.5999999999999996</c:v>
                </c:pt>
                <c:pt idx="334">
                  <c:v>4.6500000000000004</c:v>
                </c:pt>
                <c:pt idx="335">
                  <c:v>4.6500000000000004</c:v>
                </c:pt>
                <c:pt idx="336">
                  <c:v>4.53</c:v>
                </c:pt>
                <c:pt idx="337">
                  <c:v>5.56</c:v>
                </c:pt>
                <c:pt idx="338">
                  <c:v>5.15</c:v>
                </c:pt>
                <c:pt idx="339">
                  <c:v>3.67</c:v>
                </c:pt>
                <c:pt idx="340">
                  <c:v>3.64</c:v>
                </c:pt>
                <c:pt idx="341">
                  <c:v>3.48</c:v>
                </c:pt>
                <c:pt idx="342">
                  <c:v>3.61</c:v>
                </c:pt>
                <c:pt idx="343">
                  <c:v>22.1</c:v>
                </c:pt>
                <c:pt idx="344">
                  <c:v>34.200000000000003</c:v>
                </c:pt>
                <c:pt idx="345">
                  <c:v>31.5</c:v>
                </c:pt>
                <c:pt idx="346">
                  <c:v>37.799999999999997</c:v>
                </c:pt>
                <c:pt idx="347">
                  <c:v>45.4</c:v>
                </c:pt>
                <c:pt idx="348">
                  <c:v>31</c:v>
                </c:pt>
                <c:pt idx="349">
                  <c:v>116</c:v>
                </c:pt>
                <c:pt idx="350">
                  <c:v>44.4</c:v>
                </c:pt>
                <c:pt idx="351">
                  <c:v>40.6</c:v>
                </c:pt>
                <c:pt idx="352">
                  <c:v>37.6</c:v>
                </c:pt>
                <c:pt idx="353">
                  <c:v>32.1</c:v>
                </c:pt>
                <c:pt idx="354">
                  <c:v>30.5</c:v>
                </c:pt>
                <c:pt idx="355">
                  <c:v>25.6</c:v>
                </c:pt>
                <c:pt idx="356">
                  <c:v>23.2</c:v>
                </c:pt>
                <c:pt idx="357">
                  <c:v>21.6</c:v>
                </c:pt>
                <c:pt idx="358">
                  <c:v>19.100000000000001</c:v>
                </c:pt>
                <c:pt idx="359">
                  <c:v>22.1</c:v>
                </c:pt>
                <c:pt idx="360">
                  <c:v>46.4</c:v>
                </c:pt>
                <c:pt idx="361">
                  <c:v>44.9</c:v>
                </c:pt>
                <c:pt idx="362">
                  <c:v>48.6</c:v>
                </c:pt>
                <c:pt idx="363">
                  <c:v>96.7</c:v>
                </c:pt>
                <c:pt idx="364">
                  <c:v>253</c:v>
                </c:pt>
                <c:pt idx="365">
                  <c:v>108</c:v>
                </c:pt>
                <c:pt idx="366">
                  <c:v>91.6</c:v>
                </c:pt>
                <c:pt idx="367">
                  <c:v>134</c:v>
                </c:pt>
                <c:pt idx="368">
                  <c:v>117</c:v>
                </c:pt>
                <c:pt idx="369">
                  <c:v>73.2</c:v>
                </c:pt>
                <c:pt idx="370">
                  <c:v>52.4</c:v>
                </c:pt>
                <c:pt idx="371">
                  <c:v>42.2</c:v>
                </c:pt>
                <c:pt idx="372">
                  <c:v>35.700000000000003</c:v>
                </c:pt>
                <c:pt idx="373">
                  <c:v>30.8</c:v>
                </c:pt>
                <c:pt idx="374">
                  <c:v>26.8</c:v>
                </c:pt>
                <c:pt idx="375">
                  <c:v>24.9</c:v>
                </c:pt>
                <c:pt idx="376">
                  <c:v>33.4</c:v>
                </c:pt>
                <c:pt idx="377">
                  <c:v>31.7</c:v>
                </c:pt>
                <c:pt idx="378">
                  <c:v>33</c:v>
                </c:pt>
                <c:pt idx="379">
                  <c:v>30.9</c:v>
                </c:pt>
                <c:pt idx="380">
                  <c:v>29</c:v>
                </c:pt>
                <c:pt idx="381">
                  <c:v>26.5</c:v>
                </c:pt>
                <c:pt idx="382">
                  <c:v>24.2</c:v>
                </c:pt>
                <c:pt idx="383">
                  <c:v>22.1</c:v>
                </c:pt>
                <c:pt idx="384">
                  <c:v>20.100000000000001</c:v>
                </c:pt>
                <c:pt idx="385">
                  <c:v>18.8</c:v>
                </c:pt>
                <c:pt idx="386">
                  <c:v>26.1</c:v>
                </c:pt>
                <c:pt idx="387">
                  <c:v>22.2</c:v>
                </c:pt>
                <c:pt idx="388">
                  <c:v>26.8</c:v>
                </c:pt>
                <c:pt idx="389">
                  <c:v>26.3</c:v>
                </c:pt>
                <c:pt idx="390">
                  <c:v>55.3</c:v>
                </c:pt>
                <c:pt idx="391">
                  <c:v>51.7</c:v>
                </c:pt>
                <c:pt idx="392">
                  <c:v>44.6</c:v>
                </c:pt>
                <c:pt idx="393">
                  <c:v>63.6</c:v>
                </c:pt>
                <c:pt idx="394">
                  <c:v>204</c:v>
                </c:pt>
                <c:pt idx="395">
                  <c:v>385</c:v>
                </c:pt>
                <c:pt idx="396">
                  <c:v>355</c:v>
                </c:pt>
                <c:pt idx="397">
                  <c:v>214</c:v>
                </c:pt>
                <c:pt idx="398">
                  <c:v>122</c:v>
                </c:pt>
                <c:pt idx="399">
                  <c:v>76.599999999999994</c:v>
                </c:pt>
                <c:pt idx="400">
                  <c:v>55.5</c:v>
                </c:pt>
                <c:pt idx="401">
                  <c:v>45.8</c:v>
                </c:pt>
                <c:pt idx="402">
                  <c:v>39.700000000000003</c:v>
                </c:pt>
                <c:pt idx="403">
                  <c:v>35.200000000000003</c:v>
                </c:pt>
                <c:pt idx="404">
                  <c:v>31.3</c:v>
                </c:pt>
                <c:pt idx="405">
                  <c:v>28.2</c:v>
                </c:pt>
                <c:pt idx="406">
                  <c:v>26</c:v>
                </c:pt>
                <c:pt idx="407">
                  <c:v>24.1</c:v>
                </c:pt>
                <c:pt idx="408">
                  <c:v>22.7</c:v>
                </c:pt>
                <c:pt idx="409">
                  <c:v>21</c:v>
                </c:pt>
                <c:pt idx="410">
                  <c:v>24.8</c:v>
                </c:pt>
                <c:pt idx="411">
                  <c:v>31.5</c:v>
                </c:pt>
                <c:pt idx="412">
                  <c:v>136</c:v>
                </c:pt>
                <c:pt idx="413">
                  <c:v>234</c:v>
                </c:pt>
                <c:pt idx="414">
                  <c:v>116</c:v>
                </c:pt>
                <c:pt idx="415">
                  <c:v>71</c:v>
                </c:pt>
                <c:pt idx="416">
                  <c:v>56.9</c:v>
                </c:pt>
                <c:pt idx="417">
                  <c:v>47.9</c:v>
                </c:pt>
                <c:pt idx="418">
                  <c:v>42.6</c:v>
                </c:pt>
                <c:pt idx="419">
                  <c:v>38.5</c:v>
                </c:pt>
                <c:pt idx="420">
                  <c:v>34.799999999999997</c:v>
                </c:pt>
                <c:pt idx="421">
                  <c:v>32</c:v>
                </c:pt>
                <c:pt idx="422">
                  <c:v>29</c:v>
                </c:pt>
                <c:pt idx="423">
                  <c:v>27.7</c:v>
                </c:pt>
                <c:pt idx="424">
                  <c:v>26.2</c:v>
                </c:pt>
                <c:pt idx="425">
                  <c:v>23.7</c:v>
                </c:pt>
                <c:pt idx="426">
                  <c:v>24.3</c:v>
                </c:pt>
                <c:pt idx="427">
                  <c:v>21.9</c:v>
                </c:pt>
                <c:pt idx="428">
                  <c:v>20.8</c:v>
                </c:pt>
                <c:pt idx="429">
                  <c:v>22.4</c:v>
                </c:pt>
                <c:pt idx="430">
                  <c:v>160</c:v>
                </c:pt>
                <c:pt idx="431">
                  <c:v>116</c:v>
                </c:pt>
                <c:pt idx="432">
                  <c:v>198</c:v>
                </c:pt>
                <c:pt idx="433">
                  <c:v>151</c:v>
                </c:pt>
                <c:pt idx="434">
                  <c:v>92.5</c:v>
                </c:pt>
                <c:pt idx="435">
                  <c:v>72.8</c:v>
                </c:pt>
                <c:pt idx="436">
                  <c:v>63.8</c:v>
                </c:pt>
                <c:pt idx="437">
                  <c:v>64</c:v>
                </c:pt>
                <c:pt idx="438">
                  <c:v>55.3</c:v>
                </c:pt>
                <c:pt idx="439">
                  <c:v>50.6</c:v>
                </c:pt>
                <c:pt idx="440">
                  <c:v>44.1</c:v>
                </c:pt>
                <c:pt idx="441">
                  <c:v>40.299999999999997</c:v>
                </c:pt>
                <c:pt idx="442">
                  <c:v>41</c:v>
                </c:pt>
                <c:pt idx="443">
                  <c:v>39.700000000000003</c:v>
                </c:pt>
                <c:pt idx="444">
                  <c:v>47.9</c:v>
                </c:pt>
                <c:pt idx="445">
                  <c:v>95.8</c:v>
                </c:pt>
                <c:pt idx="446">
                  <c:v>85.4</c:v>
                </c:pt>
                <c:pt idx="447">
                  <c:v>64.099999999999994</c:v>
                </c:pt>
                <c:pt idx="448">
                  <c:v>53.5</c:v>
                </c:pt>
                <c:pt idx="449">
                  <c:v>55.4</c:v>
                </c:pt>
                <c:pt idx="450">
                  <c:v>43.5</c:v>
                </c:pt>
                <c:pt idx="451">
                  <c:v>39.299999999999997</c:v>
                </c:pt>
                <c:pt idx="452">
                  <c:v>35.9</c:v>
                </c:pt>
                <c:pt idx="453">
                  <c:v>33.200000000000003</c:v>
                </c:pt>
                <c:pt idx="454">
                  <c:v>31.5</c:v>
                </c:pt>
                <c:pt idx="455">
                  <c:v>30.2</c:v>
                </c:pt>
                <c:pt idx="456">
                  <c:v>31.3</c:v>
                </c:pt>
                <c:pt idx="457">
                  <c:v>33.200000000000003</c:v>
                </c:pt>
                <c:pt idx="458">
                  <c:v>28.9</c:v>
                </c:pt>
                <c:pt idx="459">
                  <c:v>28.3</c:v>
                </c:pt>
                <c:pt idx="460">
                  <c:v>37.4</c:v>
                </c:pt>
                <c:pt idx="461">
                  <c:v>37.200000000000003</c:v>
                </c:pt>
                <c:pt idx="462">
                  <c:v>36</c:v>
                </c:pt>
                <c:pt idx="463">
                  <c:v>36.799999999999997</c:v>
                </c:pt>
                <c:pt idx="464">
                  <c:v>33.6</c:v>
                </c:pt>
                <c:pt idx="465">
                  <c:v>30.9</c:v>
                </c:pt>
                <c:pt idx="466">
                  <c:v>50.3</c:v>
                </c:pt>
                <c:pt idx="467">
                  <c:v>113</c:v>
                </c:pt>
                <c:pt idx="468">
                  <c:v>71.5</c:v>
                </c:pt>
                <c:pt idx="469">
                  <c:v>55.1</c:v>
                </c:pt>
                <c:pt idx="470">
                  <c:v>46.5</c:v>
                </c:pt>
                <c:pt idx="471">
                  <c:v>42.4</c:v>
                </c:pt>
                <c:pt idx="472">
                  <c:v>36.200000000000003</c:v>
                </c:pt>
                <c:pt idx="473">
                  <c:v>31.6</c:v>
                </c:pt>
                <c:pt idx="474">
                  <c:v>29.1</c:v>
                </c:pt>
                <c:pt idx="475">
                  <c:v>33.6</c:v>
                </c:pt>
                <c:pt idx="476">
                  <c:v>27.2</c:v>
                </c:pt>
                <c:pt idx="477">
                  <c:v>34.9</c:v>
                </c:pt>
                <c:pt idx="478">
                  <c:v>43.9</c:v>
                </c:pt>
                <c:pt idx="479">
                  <c:v>41.1</c:v>
                </c:pt>
                <c:pt idx="480">
                  <c:v>45.3</c:v>
                </c:pt>
                <c:pt idx="481">
                  <c:v>39.299999999999997</c:v>
                </c:pt>
                <c:pt idx="482">
                  <c:v>36.4</c:v>
                </c:pt>
                <c:pt idx="483">
                  <c:v>36.299999999999997</c:v>
                </c:pt>
                <c:pt idx="484">
                  <c:v>32.799999999999997</c:v>
                </c:pt>
                <c:pt idx="485">
                  <c:v>28.3</c:v>
                </c:pt>
                <c:pt idx="486">
                  <c:v>26.1</c:v>
                </c:pt>
                <c:pt idx="487">
                  <c:v>24.3</c:v>
                </c:pt>
                <c:pt idx="488">
                  <c:v>26.6</c:v>
                </c:pt>
                <c:pt idx="489">
                  <c:v>22.3</c:v>
                </c:pt>
                <c:pt idx="490">
                  <c:v>20.100000000000001</c:v>
                </c:pt>
                <c:pt idx="491">
                  <c:v>18.7</c:v>
                </c:pt>
                <c:pt idx="492">
                  <c:v>19.8</c:v>
                </c:pt>
                <c:pt idx="493">
                  <c:v>17.399999999999999</c:v>
                </c:pt>
                <c:pt idx="494">
                  <c:v>15.8</c:v>
                </c:pt>
                <c:pt idx="495">
                  <c:v>15.3</c:v>
                </c:pt>
                <c:pt idx="496">
                  <c:v>15.3</c:v>
                </c:pt>
                <c:pt idx="497">
                  <c:v>14.3</c:v>
                </c:pt>
                <c:pt idx="498">
                  <c:v>13.8</c:v>
                </c:pt>
                <c:pt idx="499">
                  <c:v>14.6</c:v>
                </c:pt>
                <c:pt idx="500">
                  <c:v>15.8</c:v>
                </c:pt>
                <c:pt idx="501">
                  <c:v>19</c:v>
                </c:pt>
                <c:pt idx="502">
                  <c:v>16.399999999999999</c:v>
                </c:pt>
                <c:pt idx="503">
                  <c:v>13.7</c:v>
                </c:pt>
                <c:pt idx="504">
                  <c:v>12.8</c:v>
                </c:pt>
                <c:pt idx="505">
                  <c:v>12.2</c:v>
                </c:pt>
                <c:pt idx="506">
                  <c:v>11.7</c:v>
                </c:pt>
                <c:pt idx="507">
                  <c:v>11.1</c:v>
                </c:pt>
                <c:pt idx="508">
                  <c:v>10.7</c:v>
                </c:pt>
                <c:pt idx="509">
                  <c:v>10.6</c:v>
                </c:pt>
                <c:pt idx="510">
                  <c:v>10.1</c:v>
                </c:pt>
                <c:pt idx="511">
                  <c:v>9.59</c:v>
                </c:pt>
                <c:pt idx="512">
                  <c:v>9.09</c:v>
                </c:pt>
                <c:pt idx="513">
                  <c:v>8.51</c:v>
                </c:pt>
                <c:pt idx="514">
                  <c:v>9.1300000000000008</c:v>
                </c:pt>
                <c:pt idx="515">
                  <c:v>9.0399999999999991</c:v>
                </c:pt>
                <c:pt idx="516">
                  <c:v>8.31</c:v>
                </c:pt>
                <c:pt idx="517">
                  <c:v>7.57</c:v>
                </c:pt>
                <c:pt idx="518">
                  <c:v>7.43</c:v>
                </c:pt>
                <c:pt idx="519">
                  <c:v>6.96</c:v>
                </c:pt>
                <c:pt idx="520">
                  <c:v>6.58</c:v>
                </c:pt>
                <c:pt idx="521">
                  <c:v>6.28</c:v>
                </c:pt>
                <c:pt idx="522">
                  <c:v>6.22</c:v>
                </c:pt>
                <c:pt idx="523">
                  <c:v>6.5</c:v>
                </c:pt>
                <c:pt idx="524">
                  <c:v>6.36</c:v>
                </c:pt>
                <c:pt idx="525">
                  <c:v>6.33</c:v>
                </c:pt>
                <c:pt idx="526">
                  <c:v>6.07</c:v>
                </c:pt>
                <c:pt idx="527">
                  <c:v>5.71</c:v>
                </c:pt>
                <c:pt idx="528">
                  <c:v>6.71</c:v>
                </c:pt>
                <c:pt idx="529">
                  <c:v>6.2</c:v>
                </c:pt>
                <c:pt idx="530">
                  <c:v>6.09</c:v>
                </c:pt>
                <c:pt idx="531">
                  <c:v>5.36</c:v>
                </c:pt>
                <c:pt idx="532">
                  <c:v>4.96</c:v>
                </c:pt>
                <c:pt idx="533">
                  <c:v>4.92</c:v>
                </c:pt>
                <c:pt idx="534">
                  <c:v>5.42</c:v>
                </c:pt>
                <c:pt idx="535">
                  <c:v>6</c:v>
                </c:pt>
                <c:pt idx="536">
                  <c:v>6.39</c:v>
                </c:pt>
                <c:pt idx="537">
                  <c:v>6.49</c:v>
                </c:pt>
                <c:pt idx="538">
                  <c:v>5.53</c:v>
                </c:pt>
                <c:pt idx="539">
                  <c:v>4.82</c:v>
                </c:pt>
                <c:pt idx="540">
                  <c:v>4.08</c:v>
                </c:pt>
                <c:pt idx="541">
                  <c:v>3.95</c:v>
                </c:pt>
                <c:pt idx="542">
                  <c:v>3.46</c:v>
                </c:pt>
                <c:pt idx="543">
                  <c:v>3.29</c:v>
                </c:pt>
                <c:pt idx="544">
                  <c:v>3.73</c:v>
                </c:pt>
                <c:pt idx="545">
                  <c:v>3.69</c:v>
                </c:pt>
                <c:pt idx="546">
                  <c:v>3.19</c:v>
                </c:pt>
                <c:pt idx="547">
                  <c:v>3.12</c:v>
                </c:pt>
                <c:pt idx="548">
                  <c:v>3.17</c:v>
                </c:pt>
                <c:pt idx="549">
                  <c:v>3.3</c:v>
                </c:pt>
                <c:pt idx="550">
                  <c:v>3.62</c:v>
                </c:pt>
                <c:pt idx="551">
                  <c:v>4.1399999999999997</c:v>
                </c:pt>
                <c:pt idx="552">
                  <c:v>3.5</c:v>
                </c:pt>
                <c:pt idx="553">
                  <c:v>3.51</c:v>
                </c:pt>
                <c:pt idx="554">
                  <c:v>3.42</c:v>
                </c:pt>
                <c:pt idx="555">
                  <c:v>2.91</c:v>
                </c:pt>
                <c:pt idx="556">
                  <c:v>2.69</c:v>
                </c:pt>
                <c:pt idx="557">
                  <c:v>2.52</c:v>
                </c:pt>
                <c:pt idx="558">
                  <c:v>3.29</c:v>
                </c:pt>
                <c:pt idx="559">
                  <c:v>2.6</c:v>
                </c:pt>
                <c:pt idx="560">
                  <c:v>2.38</c:v>
                </c:pt>
                <c:pt idx="561">
                  <c:v>2.4900000000000002</c:v>
                </c:pt>
                <c:pt idx="562">
                  <c:v>2.57</c:v>
                </c:pt>
                <c:pt idx="563">
                  <c:v>2.29</c:v>
                </c:pt>
                <c:pt idx="564">
                  <c:v>2.2599999999999998</c:v>
                </c:pt>
                <c:pt idx="565">
                  <c:v>2.27</c:v>
                </c:pt>
                <c:pt idx="566">
                  <c:v>2.08</c:v>
                </c:pt>
                <c:pt idx="567">
                  <c:v>1.54</c:v>
                </c:pt>
                <c:pt idx="568">
                  <c:v>1.35</c:v>
                </c:pt>
                <c:pt idx="569">
                  <c:v>1.24</c:v>
                </c:pt>
                <c:pt idx="570">
                  <c:v>1.17</c:v>
                </c:pt>
                <c:pt idx="571">
                  <c:v>1.47</c:v>
                </c:pt>
                <c:pt idx="572">
                  <c:v>1.47</c:v>
                </c:pt>
                <c:pt idx="573">
                  <c:v>1.19</c:v>
                </c:pt>
                <c:pt idx="574">
                  <c:v>1</c:v>
                </c:pt>
                <c:pt idx="575">
                  <c:v>0.88</c:v>
                </c:pt>
                <c:pt idx="576">
                  <c:v>0.83</c:v>
                </c:pt>
                <c:pt idx="577">
                  <c:v>0.88</c:v>
                </c:pt>
                <c:pt idx="578">
                  <c:v>1.34</c:v>
                </c:pt>
                <c:pt idx="579">
                  <c:v>1.7</c:v>
                </c:pt>
                <c:pt idx="580">
                  <c:v>1.53</c:v>
                </c:pt>
                <c:pt idx="581">
                  <c:v>1.47</c:v>
                </c:pt>
                <c:pt idx="582">
                  <c:v>1.68</c:v>
                </c:pt>
                <c:pt idx="583">
                  <c:v>1.54</c:v>
                </c:pt>
                <c:pt idx="584">
                  <c:v>15.7</c:v>
                </c:pt>
                <c:pt idx="585">
                  <c:v>3.95</c:v>
                </c:pt>
                <c:pt idx="586">
                  <c:v>2.57</c:v>
                </c:pt>
                <c:pt idx="587">
                  <c:v>1.95</c:v>
                </c:pt>
                <c:pt idx="588">
                  <c:v>1.86</c:v>
                </c:pt>
                <c:pt idx="589">
                  <c:v>1.65</c:v>
                </c:pt>
                <c:pt idx="590">
                  <c:v>1.52</c:v>
                </c:pt>
                <c:pt idx="591">
                  <c:v>1.44</c:v>
                </c:pt>
                <c:pt idx="592">
                  <c:v>1.33</c:v>
                </c:pt>
                <c:pt idx="593">
                  <c:v>1.41</c:v>
                </c:pt>
                <c:pt idx="594">
                  <c:v>1.49</c:v>
                </c:pt>
                <c:pt idx="595">
                  <c:v>1.37</c:v>
                </c:pt>
                <c:pt idx="596">
                  <c:v>1.36</c:v>
                </c:pt>
                <c:pt idx="597">
                  <c:v>1.5</c:v>
                </c:pt>
                <c:pt idx="598">
                  <c:v>1.61</c:v>
                </c:pt>
                <c:pt idx="599">
                  <c:v>1.71</c:v>
                </c:pt>
                <c:pt idx="600">
                  <c:v>1.79</c:v>
                </c:pt>
                <c:pt idx="601">
                  <c:v>1.39</c:v>
                </c:pt>
                <c:pt idx="602">
                  <c:v>1.47</c:v>
                </c:pt>
                <c:pt idx="603">
                  <c:v>1.52</c:v>
                </c:pt>
                <c:pt idx="604">
                  <c:v>1.42</c:v>
                </c:pt>
                <c:pt idx="605">
                  <c:v>1.47</c:v>
                </c:pt>
                <c:pt idx="606">
                  <c:v>1.36</c:v>
                </c:pt>
                <c:pt idx="607">
                  <c:v>1.72</c:v>
                </c:pt>
                <c:pt idx="608">
                  <c:v>1.5</c:v>
                </c:pt>
                <c:pt idx="609">
                  <c:v>1.61</c:v>
                </c:pt>
                <c:pt idx="610">
                  <c:v>1.54</c:v>
                </c:pt>
                <c:pt idx="611">
                  <c:v>1.47</c:v>
                </c:pt>
                <c:pt idx="612">
                  <c:v>1.51</c:v>
                </c:pt>
                <c:pt idx="613">
                  <c:v>1.6</c:v>
                </c:pt>
                <c:pt idx="614">
                  <c:v>4.17</c:v>
                </c:pt>
                <c:pt idx="615">
                  <c:v>4.7300000000000004</c:v>
                </c:pt>
                <c:pt idx="616">
                  <c:v>9.6199999999999992</c:v>
                </c:pt>
                <c:pt idx="617">
                  <c:v>4.1900000000000004</c:v>
                </c:pt>
                <c:pt idx="618">
                  <c:v>2.93</c:v>
                </c:pt>
                <c:pt idx="619">
                  <c:v>2.39</c:v>
                </c:pt>
                <c:pt idx="620">
                  <c:v>1.98</c:v>
                </c:pt>
                <c:pt idx="621">
                  <c:v>1.94</c:v>
                </c:pt>
                <c:pt idx="622">
                  <c:v>1.67</c:v>
                </c:pt>
                <c:pt idx="623">
                  <c:v>2.64</c:v>
                </c:pt>
                <c:pt idx="624">
                  <c:v>2.2599999999999998</c:v>
                </c:pt>
                <c:pt idx="625">
                  <c:v>2</c:v>
                </c:pt>
                <c:pt idx="626">
                  <c:v>1.82</c:v>
                </c:pt>
                <c:pt idx="627">
                  <c:v>1.79</c:v>
                </c:pt>
                <c:pt idx="628">
                  <c:v>1.76</c:v>
                </c:pt>
                <c:pt idx="629">
                  <c:v>1.71</c:v>
                </c:pt>
                <c:pt idx="630">
                  <c:v>1.98</c:v>
                </c:pt>
                <c:pt idx="631">
                  <c:v>2.08</c:v>
                </c:pt>
                <c:pt idx="632">
                  <c:v>2.19</c:v>
                </c:pt>
                <c:pt idx="633">
                  <c:v>2.0299999999999998</c:v>
                </c:pt>
                <c:pt idx="634">
                  <c:v>1.98</c:v>
                </c:pt>
                <c:pt idx="635">
                  <c:v>1.87</c:v>
                </c:pt>
                <c:pt idx="636">
                  <c:v>2.11</c:v>
                </c:pt>
                <c:pt idx="637">
                  <c:v>2.54</c:v>
                </c:pt>
                <c:pt idx="638">
                  <c:v>2.62</c:v>
                </c:pt>
                <c:pt idx="639">
                  <c:v>2.87</c:v>
                </c:pt>
                <c:pt idx="640">
                  <c:v>3.07</c:v>
                </c:pt>
                <c:pt idx="641">
                  <c:v>2.1</c:v>
                </c:pt>
                <c:pt idx="642">
                  <c:v>2.2599999999999998</c:v>
                </c:pt>
                <c:pt idx="643">
                  <c:v>3.08</c:v>
                </c:pt>
                <c:pt idx="644">
                  <c:v>6.21</c:v>
                </c:pt>
                <c:pt idx="645">
                  <c:v>3.93</c:v>
                </c:pt>
                <c:pt idx="646">
                  <c:v>5.88</c:v>
                </c:pt>
                <c:pt idx="647">
                  <c:v>6.43</c:v>
                </c:pt>
                <c:pt idx="648">
                  <c:v>6.84</c:v>
                </c:pt>
                <c:pt idx="649">
                  <c:v>11.2</c:v>
                </c:pt>
                <c:pt idx="650">
                  <c:v>6.29</c:v>
                </c:pt>
                <c:pt idx="651">
                  <c:v>5</c:v>
                </c:pt>
                <c:pt idx="652">
                  <c:v>6.13</c:v>
                </c:pt>
                <c:pt idx="653">
                  <c:v>6.22</c:v>
                </c:pt>
                <c:pt idx="654">
                  <c:v>4.1100000000000003</c:v>
                </c:pt>
                <c:pt idx="655">
                  <c:v>3.33</c:v>
                </c:pt>
                <c:pt idx="656">
                  <c:v>9.08</c:v>
                </c:pt>
                <c:pt idx="657">
                  <c:v>5.0599999999999996</c:v>
                </c:pt>
                <c:pt idx="658">
                  <c:v>3.82</c:v>
                </c:pt>
                <c:pt idx="659">
                  <c:v>4.07</c:v>
                </c:pt>
                <c:pt idx="660">
                  <c:v>5.14</c:v>
                </c:pt>
                <c:pt idx="661">
                  <c:v>4.07</c:v>
                </c:pt>
                <c:pt idx="662">
                  <c:v>3.67</c:v>
                </c:pt>
                <c:pt idx="663">
                  <c:v>4.3099999999999996</c:v>
                </c:pt>
                <c:pt idx="664">
                  <c:v>4.42</c:v>
                </c:pt>
                <c:pt idx="665">
                  <c:v>4.26</c:v>
                </c:pt>
                <c:pt idx="666">
                  <c:v>5.32</c:v>
                </c:pt>
                <c:pt idx="667">
                  <c:v>5.05</c:v>
                </c:pt>
                <c:pt idx="668">
                  <c:v>3.13</c:v>
                </c:pt>
                <c:pt idx="669">
                  <c:v>3.06</c:v>
                </c:pt>
                <c:pt idx="670">
                  <c:v>4.1900000000000004</c:v>
                </c:pt>
                <c:pt idx="671">
                  <c:v>4.4800000000000004</c:v>
                </c:pt>
                <c:pt idx="672">
                  <c:v>3.94</c:v>
                </c:pt>
                <c:pt idx="673">
                  <c:v>3.92</c:v>
                </c:pt>
                <c:pt idx="674">
                  <c:v>3.89</c:v>
                </c:pt>
                <c:pt idx="675">
                  <c:v>3.84</c:v>
                </c:pt>
                <c:pt idx="676">
                  <c:v>5.22</c:v>
                </c:pt>
                <c:pt idx="677">
                  <c:v>4.42</c:v>
                </c:pt>
                <c:pt idx="678">
                  <c:v>4.0599999999999996</c:v>
                </c:pt>
                <c:pt idx="679">
                  <c:v>4.7300000000000004</c:v>
                </c:pt>
                <c:pt idx="680">
                  <c:v>4.24</c:v>
                </c:pt>
                <c:pt idx="681">
                  <c:v>3.99</c:v>
                </c:pt>
                <c:pt idx="682">
                  <c:v>4.12</c:v>
                </c:pt>
                <c:pt idx="683">
                  <c:v>7.04</c:v>
                </c:pt>
                <c:pt idx="684">
                  <c:v>15.6</c:v>
                </c:pt>
                <c:pt idx="685">
                  <c:v>10.6</c:v>
                </c:pt>
                <c:pt idx="686">
                  <c:v>14.6</c:v>
                </c:pt>
                <c:pt idx="687">
                  <c:v>50.4</c:v>
                </c:pt>
                <c:pt idx="688">
                  <c:v>23.8</c:v>
                </c:pt>
                <c:pt idx="689">
                  <c:v>15.1</c:v>
                </c:pt>
                <c:pt idx="690">
                  <c:v>9.5299999999999994</c:v>
                </c:pt>
                <c:pt idx="691">
                  <c:v>7.48</c:v>
                </c:pt>
                <c:pt idx="692">
                  <c:v>10.6</c:v>
                </c:pt>
                <c:pt idx="693">
                  <c:v>19.8</c:v>
                </c:pt>
                <c:pt idx="694">
                  <c:v>17.8</c:v>
                </c:pt>
                <c:pt idx="695">
                  <c:v>11.2</c:v>
                </c:pt>
                <c:pt idx="696">
                  <c:v>11.5</c:v>
                </c:pt>
                <c:pt idx="697">
                  <c:v>40.299999999999997</c:v>
                </c:pt>
                <c:pt idx="698">
                  <c:v>19.8</c:v>
                </c:pt>
                <c:pt idx="699">
                  <c:v>16.899999999999999</c:v>
                </c:pt>
                <c:pt idx="700">
                  <c:v>14.7</c:v>
                </c:pt>
                <c:pt idx="701">
                  <c:v>23.3</c:v>
                </c:pt>
                <c:pt idx="702">
                  <c:v>18.399999999999999</c:v>
                </c:pt>
                <c:pt idx="703">
                  <c:v>38.200000000000003</c:v>
                </c:pt>
                <c:pt idx="704">
                  <c:v>35.1</c:v>
                </c:pt>
                <c:pt idx="705">
                  <c:v>44.5</c:v>
                </c:pt>
                <c:pt idx="706">
                  <c:v>33.1</c:v>
                </c:pt>
                <c:pt idx="707">
                  <c:v>28.2</c:v>
                </c:pt>
                <c:pt idx="708">
                  <c:v>30.9</c:v>
                </c:pt>
                <c:pt idx="709">
                  <c:v>26.7</c:v>
                </c:pt>
                <c:pt idx="710">
                  <c:v>37</c:v>
                </c:pt>
                <c:pt idx="711">
                  <c:v>124</c:v>
                </c:pt>
                <c:pt idx="712">
                  <c:v>179</c:v>
                </c:pt>
                <c:pt idx="713">
                  <c:v>78.7</c:v>
                </c:pt>
                <c:pt idx="714">
                  <c:v>50.7</c:v>
                </c:pt>
                <c:pt idx="715">
                  <c:v>41.8</c:v>
                </c:pt>
                <c:pt idx="716">
                  <c:v>34.5</c:v>
                </c:pt>
                <c:pt idx="717">
                  <c:v>30.2</c:v>
                </c:pt>
                <c:pt idx="718">
                  <c:v>29.3</c:v>
                </c:pt>
                <c:pt idx="719">
                  <c:v>31.2</c:v>
                </c:pt>
                <c:pt idx="720">
                  <c:v>25.3</c:v>
                </c:pt>
                <c:pt idx="721">
                  <c:v>24.5</c:v>
                </c:pt>
                <c:pt idx="722">
                  <c:v>42</c:v>
                </c:pt>
                <c:pt idx="723">
                  <c:v>99.4</c:v>
                </c:pt>
                <c:pt idx="724">
                  <c:v>55.3</c:v>
                </c:pt>
                <c:pt idx="725">
                  <c:v>107</c:v>
                </c:pt>
                <c:pt idx="726">
                  <c:v>136</c:v>
                </c:pt>
                <c:pt idx="727">
                  <c:v>183</c:v>
                </c:pt>
                <c:pt idx="728">
                  <c:v>97.9</c:v>
                </c:pt>
                <c:pt idx="729">
                  <c:v>70.5</c:v>
                </c:pt>
                <c:pt idx="730">
                  <c:v>64</c:v>
                </c:pt>
                <c:pt idx="731">
                  <c:v>65.8</c:v>
                </c:pt>
                <c:pt idx="732">
                  <c:v>64.400000000000006</c:v>
                </c:pt>
                <c:pt idx="733">
                  <c:v>55.3</c:v>
                </c:pt>
                <c:pt idx="734">
                  <c:v>45.2</c:v>
                </c:pt>
                <c:pt idx="735">
                  <c:v>42.2</c:v>
                </c:pt>
                <c:pt idx="736">
                  <c:v>38.9</c:v>
                </c:pt>
                <c:pt idx="737">
                  <c:v>40.4</c:v>
                </c:pt>
                <c:pt idx="738">
                  <c:v>43.2</c:v>
                </c:pt>
                <c:pt idx="739">
                  <c:v>44.5</c:v>
                </c:pt>
                <c:pt idx="740">
                  <c:v>44.8</c:v>
                </c:pt>
                <c:pt idx="741">
                  <c:v>44.8</c:v>
                </c:pt>
                <c:pt idx="742">
                  <c:v>45.2</c:v>
                </c:pt>
                <c:pt idx="743">
                  <c:v>62.5</c:v>
                </c:pt>
                <c:pt idx="744">
                  <c:v>90.8</c:v>
                </c:pt>
                <c:pt idx="745">
                  <c:v>91.5</c:v>
                </c:pt>
                <c:pt idx="746">
                  <c:v>69</c:v>
                </c:pt>
                <c:pt idx="747">
                  <c:v>60.7</c:v>
                </c:pt>
                <c:pt idx="748">
                  <c:v>49.8</c:v>
                </c:pt>
                <c:pt idx="749">
                  <c:v>42.5</c:v>
                </c:pt>
                <c:pt idx="750">
                  <c:v>37.799999999999997</c:v>
                </c:pt>
                <c:pt idx="751">
                  <c:v>34.5</c:v>
                </c:pt>
                <c:pt idx="752">
                  <c:v>41.3</c:v>
                </c:pt>
                <c:pt idx="753">
                  <c:v>44.7</c:v>
                </c:pt>
                <c:pt idx="754">
                  <c:v>42.5</c:v>
                </c:pt>
                <c:pt idx="755">
                  <c:v>40.9</c:v>
                </c:pt>
                <c:pt idx="756">
                  <c:v>40.6</c:v>
                </c:pt>
                <c:pt idx="757">
                  <c:v>52.7</c:v>
                </c:pt>
                <c:pt idx="758">
                  <c:v>240</c:v>
                </c:pt>
                <c:pt idx="759">
                  <c:v>277</c:v>
                </c:pt>
                <c:pt idx="760">
                  <c:v>174</c:v>
                </c:pt>
                <c:pt idx="761">
                  <c:v>120</c:v>
                </c:pt>
                <c:pt idx="762">
                  <c:v>108</c:v>
                </c:pt>
                <c:pt idx="763">
                  <c:v>68</c:v>
                </c:pt>
                <c:pt idx="764">
                  <c:v>53.5</c:v>
                </c:pt>
                <c:pt idx="765">
                  <c:v>44.9</c:v>
                </c:pt>
                <c:pt idx="766">
                  <c:v>44.9</c:v>
                </c:pt>
                <c:pt idx="767">
                  <c:v>38.9</c:v>
                </c:pt>
                <c:pt idx="768">
                  <c:v>34</c:v>
                </c:pt>
                <c:pt idx="769">
                  <c:v>31.2</c:v>
                </c:pt>
                <c:pt idx="770">
                  <c:v>29.2</c:v>
                </c:pt>
                <c:pt idx="771">
                  <c:v>27.5</c:v>
                </c:pt>
                <c:pt idx="772">
                  <c:v>25.8</c:v>
                </c:pt>
                <c:pt idx="773">
                  <c:v>24.6</c:v>
                </c:pt>
                <c:pt idx="774">
                  <c:v>27</c:v>
                </c:pt>
                <c:pt idx="775">
                  <c:v>30.1</c:v>
                </c:pt>
                <c:pt idx="776">
                  <c:v>45.3</c:v>
                </c:pt>
                <c:pt idx="777">
                  <c:v>56</c:v>
                </c:pt>
                <c:pt idx="778">
                  <c:v>78.3</c:v>
                </c:pt>
                <c:pt idx="779">
                  <c:v>59.8</c:v>
                </c:pt>
                <c:pt idx="780">
                  <c:v>50</c:v>
                </c:pt>
                <c:pt idx="781">
                  <c:v>44.2</c:v>
                </c:pt>
                <c:pt idx="782">
                  <c:v>39.200000000000003</c:v>
                </c:pt>
                <c:pt idx="783">
                  <c:v>34.700000000000003</c:v>
                </c:pt>
                <c:pt idx="784">
                  <c:v>33.799999999999997</c:v>
                </c:pt>
                <c:pt idx="785">
                  <c:v>34.5</c:v>
                </c:pt>
                <c:pt idx="786">
                  <c:v>42.1</c:v>
                </c:pt>
                <c:pt idx="787">
                  <c:v>73.2</c:v>
                </c:pt>
                <c:pt idx="788">
                  <c:v>88.4</c:v>
                </c:pt>
                <c:pt idx="789">
                  <c:v>66.3</c:v>
                </c:pt>
                <c:pt idx="790">
                  <c:v>70.8</c:v>
                </c:pt>
                <c:pt idx="791">
                  <c:v>50.2</c:v>
                </c:pt>
                <c:pt idx="792">
                  <c:v>48.1</c:v>
                </c:pt>
                <c:pt idx="793">
                  <c:v>42.9</c:v>
                </c:pt>
                <c:pt idx="794">
                  <c:v>40.200000000000003</c:v>
                </c:pt>
                <c:pt idx="795">
                  <c:v>35.6</c:v>
                </c:pt>
                <c:pt idx="796">
                  <c:v>32.6</c:v>
                </c:pt>
                <c:pt idx="797">
                  <c:v>30.1</c:v>
                </c:pt>
                <c:pt idx="798">
                  <c:v>28.3</c:v>
                </c:pt>
                <c:pt idx="799">
                  <c:v>25.9</c:v>
                </c:pt>
                <c:pt idx="800">
                  <c:v>24.7</c:v>
                </c:pt>
                <c:pt idx="801">
                  <c:v>23.6</c:v>
                </c:pt>
                <c:pt idx="802">
                  <c:v>22.1</c:v>
                </c:pt>
                <c:pt idx="803">
                  <c:v>20.8</c:v>
                </c:pt>
                <c:pt idx="804">
                  <c:v>19.399999999999999</c:v>
                </c:pt>
                <c:pt idx="805">
                  <c:v>18.399999999999999</c:v>
                </c:pt>
                <c:pt idx="806">
                  <c:v>17.899999999999999</c:v>
                </c:pt>
                <c:pt idx="807">
                  <c:v>18.2</c:v>
                </c:pt>
                <c:pt idx="808">
                  <c:v>18.100000000000001</c:v>
                </c:pt>
                <c:pt idx="809">
                  <c:v>16.3</c:v>
                </c:pt>
                <c:pt idx="810">
                  <c:v>15.6</c:v>
                </c:pt>
                <c:pt idx="811">
                  <c:v>15.2</c:v>
                </c:pt>
                <c:pt idx="812">
                  <c:v>14.9</c:v>
                </c:pt>
                <c:pt idx="813">
                  <c:v>17.2</c:v>
                </c:pt>
                <c:pt idx="814">
                  <c:v>21.7</c:v>
                </c:pt>
                <c:pt idx="815">
                  <c:v>25.2</c:v>
                </c:pt>
                <c:pt idx="816">
                  <c:v>23.5</c:v>
                </c:pt>
                <c:pt idx="817">
                  <c:v>17.899999999999999</c:v>
                </c:pt>
                <c:pt idx="818">
                  <c:v>16.8</c:v>
                </c:pt>
                <c:pt idx="819">
                  <c:v>16.100000000000001</c:v>
                </c:pt>
                <c:pt idx="820">
                  <c:v>14.8</c:v>
                </c:pt>
                <c:pt idx="821">
                  <c:v>14</c:v>
                </c:pt>
                <c:pt idx="822">
                  <c:v>13.1</c:v>
                </c:pt>
                <c:pt idx="823">
                  <c:v>13.1</c:v>
                </c:pt>
                <c:pt idx="824">
                  <c:v>12.5</c:v>
                </c:pt>
                <c:pt idx="825">
                  <c:v>12.2</c:v>
                </c:pt>
                <c:pt idx="826">
                  <c:v>11.9</c:v>
                </c:pt>
                <c:pt idx="827">
                  <c:v>11.3</c:v>
                </c:pt>
                <c:pt idx="828">
                  <c:v>10.9</c:v>
                </c:pt>
                <c:pt idx="829">
                  <c:v>10.6</c:v>
                </c:pt>
                <c:pt idx="830">
                  <c:v>10.3</c:v>
                </c:pt>
                <c:pt idx="831">
                  <c:v>10.1</c:v>
                </c:pt>
                <c:pt idx="832">
                  <c:v>9.6199999999999992</c:v>
                </c:pt>
                <c:pt idx="833">
                  <c:v>9.43</c:v>
                </c:pt>
                <c:pt idx="834">
                  <c:v>19.2</c:v>
                </c:pt>
                <c:pt idx="835">
                  <c:v>22.6</c:v>
                </c:pt>
                <c:pt idx="836">
                  <c:v>17.3</c:v>
                </c:pt>
                <c:pt idx="837">
                  <c:v>14.7</c:v>
                </c:pt>
                <c:pt idx="838">
                  <c:v>13.3</c:v>
                </c:pt>
                <c:pt idx="839">
                  <c:v>16.100000000000001</c:v>
                </c:pt>
                <c:pt idx="840">
                  <c:v>18.600000000000001</c:v>
                </c:pt>
                <c:pt idx="841">
                  <c:v>19.600000000000001</c:v>
                </c:pt>
                <c:pt idx="842">
                  <c:v>16.100000000000001</c:v>
                </c:pt>
                <c:pt idx="843">
                  <c:v>15.7</c:v>
                </c:pt>
                <c:pt idx="844">
                  <c:v>14.7</c:v>
                </c:pt>
                <c:pt idx="845">
                  <c:v>13.1</c:v>
                </c:pt>
                <c:pt idx="846">
                  <c:v>12.5</c:v>
                </c:pt>
                <c:pt idx="847">
                  <c:v>11.6</c:v>
                </c:pt>
                <c:pt idx="848">
                  <c:v>10.7</c:v>
                </c:pt>
                <c:pt idx="849">
                  <c:v>10.4</c:v>
                </c:pt>
                <c:pt idx="850">
                  <c:v>9.64</c:v>
                </c:pt>
                <c:pt idx="851">
                  <c:v>8.94</c:v>
                </c:pt>
                <c:pt idx="852">
                  <c:v>8.3699999999999992</c:v>
                </c:pt>
                <c:pt idx="853">
                  <c:v>8.1999999999999993</c:v>
                </c:pt>
                <c:pt idx="854">
                  <c:v>7.95</c:v>
                </c:pt>
                <c:pt idx="855">
                  <c:v>7.8</c:v>
                </c:pt>
                <c:pt idx="856">
                  <c:v>7.47</c:v>
                </c:pt>
                <c:pt idx="857">
                  <c:v>9.3699999999999992</c:v>
                </c:pt>
                <c:pt idx="858">
                  <c:v>9.7200000000000006</c:v>
                </c:pt>
                <c:pt idx="859">
                  <c:v>8.58</c:v>
                </c:pt>
                <c:pt idx="860">
                  <c:v>7.75</c:v>
                </c:pt>
                <c:pt idx="861">
                  <c:v>7.6</c:v>
                </c:pt>
                <c:pt idx="862">
                  <c:v>7</c:v>
                </c:pt>
                <c:pt idx="863">
                  <c:v>6.47</c:v>
                </c:pt>
                <c:pt idx="864">
                  <c:v>6.22</c:v>
                </c:pt>
                <c:pt idx="865">
                  <c:v>6.5</c:v>
                </c:pt>
                <c:pt idx="866">
                  <c:v>6.32</c:v>
                </c:pt>
                <c:pt idx="867">
                  <c:v>6.25</c:v>
                </c:pt>
                <c:pt idx="868">
                  <c:v>6.46</c:v>
                </c:pt>
                <c:pt idx="869">
                  <c:v>5.69</c:v>
                </c:pt>
                <c:pt idx="870">
                  <c:v>6.96</c:v>
                </c:pt>
                <c:pt idx="871">
                  <c:v>5.46</c:v>
                </c:pt>
                <c:pt idx="872">
                  <c:v>5.38</c:v>
                </c:pt>
                <c:pt idx="873">
                  <c:v>5.63</c:v>
                </c:pt>
                <c:pt idx="874">
                  <c:v>5.41</c:v>
                </c:pt>
                <c:pt idx="875">
                  <c:v>4.99</c:v>
                </c:pt>
                <c:pt idx="876">
                  <c:v>5.48</c:v>
                </c:pt>
                <c:pt idx="877">
                  <c:v>10.199999999999999</c:v>
                </c:pt>
                <c:pt idx="878">
                  <c:v>10.7</c:v>
                </c:pt>
                <c:pt idx="879">
                  <c:v>6.82</c:v>
                </c:pt>
                <c:pt idx="880">
                  <c:v>6.1</c:v>
                </c:pt>
                <c:pt idx="881">
                  <c:v>5.31</c:v>
                </c:pt>
                <c:pt idx="882">
                  <c:v>5.0199999999999996</c:v>
                </c:pt>
                <c:pt idx="883">
                  <c:v>4.7699999999999996</c:v>
                </c:pt>
                <c:pt idx="884">
                  <c:v>4.6100000000000003</c:v>
                </c:pt>
                <c:pt idx="885">
                  <c:v>4.3</c:v>
                </c:pt>
                <c:pt idx="886">
                  <c:v>4.83</c:v>
                </c:pt>
                <c:pt idx="887">
                  <c:v>12.2</c:v>
                </c:pt>
                <c:pt idx="888">
                  <c:v>9.1199999999999992</c:v>
                </c:pt>
                <c:pt idx="889">
                  <c:v>12</c:v>
                </c:pt>
                <c:pt idx="890">
                  <c:v>8.8699999999999992</c:v>
                </c:pt>
                <c:pt idx="891">
                  <c:v>6.8</c:v>
                </c:pt>
                <c:pt idx="892">
                  <c:v>5.81</c:v>
                </c:pt>
                <c:pt idx="893">
                  <c:v>5.56</c:v>
                </c:pt>
                <c:pt idx="894">
                  <c:v>5.22</c:v>
                </c:pt>
                <c:pt idx="895">
                  <c:v>4.6900000000000004</c:v>
                </c:pt>
                <c:pt idx="896">
                  <c:v>4.49</c:v>
                </c:pt>
                <c:pt idx="897">
                  <c:v>4.13</c:v>
                </c:pt>
                <c:pt idx="898">
                  <c:v>3.82</c:v>
                </c:pt>
                <c:pt idx="899">
                  <c:v>3.7</c:v>
                </c:pt>
                <c:pt idx="900">
                  <c:v>3.61</c:v>
                </c:pt>
                <c:pt idx="901">
                  <c:v>3.75</c:v>
                </c:pt>
                <c:pt idx="902">
                  <c:v>4.01</c:v>
                </c:pt>
                <c:pt idx="903">
                  <c:v>2.86</c:v>
                </c:pt>
                <c:pt idx="904">
                  <c:v>2.68</c:v>
                </c:pt>
                <c:pt idx="905">
                  <c:v>2.71</c:v>
                </c:pt>
                <c:pt idx="906">
                  <c:v>2.58</c:v>
                </c:pt>
                <c:pt idx="907">
                  <c:v>2.2799999999999998</c:v>
                </c:pt>
                <c:pt idx="908">
                  <c:v>2.37</c:v>
                </c:pt>
                <c:pt idx="909">
                  <c:v>2.2400000000000002</c:v>
                </c:pt>
                <c:pt idx="910">
                  <c:v>2.4500000000000002</c:v>
                </c:pt>
                <c:pt idx="911">
                  <c:v>1.87</c:v>
                </c:pt>
                <c:pt idx="912">
                  <c:v>1.77</c:v>
                </c:pt>
                <c:pt idx="913">
                  <c:v>1.82</c:v>
                </c:pt>
                <c:pt idx="914">
                  <c:v>1.97</c:v>
                </c:pt>
                <c:pt idx="915">
                  <c:v>1.83</c:v>
                </c:pt>
                <c:pt idx="916">
                  <c:v>1.8</c:v>
                </c:pt>
                <c:pt idx="917">
                  <c:v>1.64</c:v>
                </c:pt>
                <c:pt idx="918">
                  <c:v>1.58</c:v>
                </c:pt>
                <c:pt idx="919">
                  <c:v>1.77</c:v>
                </c:pt>
                <c:pt idx="920">
                  <c:v>1.77</c:v>
                </c:pt>
                <c:pt idx="921">
                  <c:v>1.79</c:v>
                </c:pt>
                <c:pt idx="922">
                  <c:v>1.76</c:v>
                </c:pt>
                <c:pt idx="923">
                  <c:v>1.91</c:v>
                </c:pt>
                <c:pt idx="924">
                  <c:v>1.66</c:v>
                </c:pt>
                <c:pt idx="925">
                  <c:v>1.51</c:v>
                </c:pt>
                <c:pt idx="926">
                  <c:v>1.33</c:v>
                </c:pt>
                <c:pt idx="927">
                  <c:v>1.39</c:v>
                </c:pt>
                <c:pt idx="928">
                  <c:v>1.4</c:v>
                </c:pt>
                <c:pt idx="929">
                  <c:v>1.5</c:v>
                </c:pt>
                <c:pt idx="930">
                  <c:v>1.67</c:v>
                </c:pt>
                <c:pt idx="931">
                  <c:v>1.23</c:v>
                </c:pt>
                <c:pt idx="932">
                  <c:v>0.86</c:v>
                </c:pt>
                <c:pt idx="933">
                  <c:v>0.93</c:v>
                </c:pt>
                <c:pt idx="934">
                  <c:v>0.73</c:v>
                </c:pt>
                <c:pt idx="935">
                  <c:v>0.8</c:v>
                </c:pt>
                <c:pt idx="936">
                  <c:v>0.97</c:v>
                </c:pt>
                <c:pt idx="937">
                  <c:v>0.9</c:v>
                </c:pt>
                <c:pt idx="938">
                  <c:v>0.95</c:v>
                </c:pt>
                <c:pt idx="939">
                  <c:v>0.74</c:v>
                </c:pt>
                <c:pt idx="940">
                  <c:v>0.9</c:v>
                </c:pt>
                <c:pt idx="941">
                  <c:v>0.63</c:v>
                </c:pt>
                <c:pt idx="942">
                  <c:v>0.78</c:v>
                </c:pt>
                <c:pt idx="943">
                  <c:v>1.2</c:v>
                </c:pt>
                <c:pt idx="944">
                  <c:v>1.1599999999999999</c:v>
                </c:pt>
                <c:pt idx="945">
                  <c:v>1.26</c:v>
                </c:pt>
                <c:pt idx="946">
                  <c:v>1.27</c:v>
                </c:pt>
                <c:pt idx="947">
                  <c:v>1.73</c:v>
                </c:pt>
                <c:pt idx="948">
                  <c:v>3.14</c:v>
                </c:pt>
                <c:pt idx="949">
                  <c:v>2.2599999999999998</c:v>
                </c:pt>
                <c:pt idx="950">
                  <c:v>1.51</c:v>
                </c:pt>
                <c:pt idx="951">
                  <c:v>1.44</c:v>
                </c:pt>
                <c:pt idx="952">
                  <c:v>1.1299999999999999</c:v>
                </c:pt>
                <c:pt idx="953">
                  <c:v>0.88</c:v>
                </c:pt>
                <c:pt idx="954">
                  <c:v>0.82</c:v>
                </c:pt>
                <c:pt idx="955">
                  <c:v>0.75</c:v>
                </c:pt>
                <c:pt idx="956">
                  <c:v>0.8</c:v>
                </c:pt>
                <c:pt idx="957">
                  <c:v>0.86</c:v>
                </c:pt>
                <c:pt idx="958">
                  <c:v>0.96</c:v>
                </c:pt>
                <c:pt idx="959">
                  <c:v>0.93</c:v>
                </c:pt>
                <c:pt idx="960">
                  <c:v>0.99</c:v>
                </c:pt>
                <c:pt idx="961">
                  <c:v>0.97</c:v>
                </c:pt>
                <c:pt idx="962">
                  <c:v>1.17</c:v>
                </c:pt>
                <c:pt idx="963">
                  <c:v>0.64</c:v>
                </c:pt>
                <c:pt idx="964">
                  <c:v>7.18</c:v>
                </c:pt>
                <c:pt idx="965">
                  <c:v>4.45</c:v>
                </c:pt>
                <c:pt idx="966">
                  <c:v>5.69</c:v>
                </c:pt>
                <c:pt idx="967">
                  <c:v>11.7</c:v>
                </c:pt>
                <c:pt idx="968">
                  <c:v>5.38</c:v>
                </c:pt>
                <c:pt idx="969">
                  <c:v>3.48</c:v>
                </c:pt>
                <c:pt idx="970">
                  <c:v>2.21</c:v>
                </c:pt>
                <c:pt idx="971">
                  <c:v>2.0299999999999998</c:v>
                </c:pt>
                <c:pt idx="972">
                  <c:v>1.52</c:v>
                </c:pt>
                <c:pt idx="973">
                  <c:v>1.54</c:v>
                </c:pt>
                <c:pt idx="974">
                  <c:v>1.74</c:v>
                </c:pt>
                <c:pt idx="975">
                  <c:v>1.7</c:v>
                </c:pt>
                <c:pt idx="976">
                  <c:v>1.62</c:v>
                </c:pt>
                <c:pt idx="977">
                  <c:v>1.65</c:v>
                </c:pt>
                <c:pt idx="978">
                  <c:v>1.57</c:v>
                </c:pt>
                <c:pt idx="979">
                  <c:v>1.55</c:v>
                </c:pt>
                <c:pt idx="980">
                  <c:v>1.93</c:v>
                </c:pt>
                <c:pt idx="981">
                  <c:v>1.64</c:v>
                </c:pt>
                <c:pt idx="982">
                  <c:v>1.58</c:v>
                </c:pt>
                <c:pt idx="983">
                  <c:v>1.62</c:v>
                </c:pt>
                <c:pt idx="984">
                  <c:v>2.2599999999999998</c:v>
                </c:pt>
                <c:pt idx="985">
                  <c:v>1.88</c:v>
                </c:pt>
                <c:pt idx="986">
                  <c:v>2.81</c:v>
                </c:pt>
                <c:pt idx="987">
                  <c:v>2.14</c:v>
                </c:pt>
                <c:pt idx="988">
                  <c:v>2.34</c:v>
                </c:pt>
                <c:pt idx="989">
                  <c:v>2.1800000000000002</c:v>
                </c:pt>
                <c:pt idx="990">
                  <c:v>10.8</c:v>
                </c:pt>
                <c:pt idx="991">
                  <c:v>9.48</c:v>
                </c:pt>
                <c:pt idx="992">
                  <c:v>4.82</c:v>
                </c:pt>
                <c:pt idx="993">
                  <c:v>2.96</c:v>
                </c:pt>
                <c:pt idx="994">
                  <c:v>2.3199999999999998</c:v>
                </c:pt>
                <c:pt idx="995">
                  <c:v>2.0299999999999998</c:v>
                </c:pt>
                <c:pt idx="996">
                  <c:v>2.2999999999999998</c:v>
                </c:pt>
                <c:pt idx="997">
                  <c:v>1.71</c:v>
                </c:pt>
                <c:pt idx="998">
                  <c:v>1.82</c:v>
                </c:pt>
                <c:pt idx="999">
                  <c:v>1.87</c:v>
                </c:pt>
                <c:pt idx="1000">
                  <c:v>1.85</c:v>
                </c:pt>
                <c:pt idx="1001">
                  <c:v>1.96</c:v>
                </c:pt>
                <c:pt idx="1002">
                  <c:v>2.12</c:v>
                </c:pt>
                <c:pt idx="1003">
                  <c:v>1.92</c:v>
                </c:pt>
                <c:pt idx="1004">
                  <c:v>1.64</c:v>
                </c:pt>
                <c:pt idx="1005">
                  <c:v>1.66</c:v>
                </c:pt>
                <c:pt idx="1006">
                  <c:v>1.6</c:v>
                </c:pt>
                <c:pt idx="1007">
                  <c:v>1.67</c:v>
                </c:pt>
                <c:pt idx="1008">
                  <c:v>1.77</c:v>
                </c:pt>
                <c:pt idx="1009">
                  <c:v>7.12</c:v>
                </c:pt>
                <c:pt idx="1010">
                  <c:v>3.41</c:v>
                </c:pt>
                <c:pt idx="1011">
                  <c:v>8.15</c:v>
                </c:pt>
                <c:pt idx="1012">
                  <c:v>9.43</c:v>
                </c:pt>
                <c:pt idx="1013">
                  <c:v>4.9800000000000004</c:v>
                </c:pt>
                <c:pt idx="1014">
                  <c:v>3.55</c:v>
                </c:pt>
                <c:pt idx="1015">
                  <c:v>2.72</c:v>
                </c:pt>
                <c:pt idx="1016">
                  <c:v>2.39</c:v>
                </c:pt>
                <c:pt idx="1017">
                  <c:v>2.4500000000000002</c:v>
                </c:pt>
                <c:pt idx="1018">
                  <c:v>2.72</c:v>
                </c:pt>
                <c:pt idx="1019">
                  <c:v>2.66</c:v>
                </c:pt>
                <c:pt idx="1020">
                  <c:v>6.65</c:v>
                </c:pt>
                <c:pt idx="1021">
                  <c:v>11</c:v>
                </c:pt>
                <c:pt idx="1022">
                  <c:v>11.7</c:v>
                </c:pt>
                <c:pt idx="1023">
                  <c:v>7.88</c:v>
                </c:pt>
                <c:pt idx="1024">
                  <c:v>4.8099999999999996</c:v>
                </c:pt>
                <c:pt idx="1025">
                  <c:v>4.22</c:v>
                </c:pt>
                <c:pt idx="1026">
                  <c:v>3.85</c:v>
                </c:pt>
                <c:pt idx="1027">
                  <c:v>3.43</c:v>
                </c:pt>
                <c:pt idx="1028">
                  <c:v>5.82</c:v>
                </c:pt>
                <c:pt idx="1029">
                  <c:v>10.3</c:v>
                </c:pt>
                <c:pt idx="1030">
                  <c:v>7.91</c:v>
                </c:pt>
                <c:pt idx="1031">
                  <c:v>5.24</c:v>
                </c:pt>
                <c:pt idx="1032">
                  <c:v>4.47</c:v>
                </c:pt>
                <c:pt idx="1033">
                  <c:v>9.11</c:v>
                </c:pt>
                <c:pt idx="1034">
                  <c:v>6.67</c:v>
                </c:pt>
                <c:pt idx="1035">
                  <c:v>6.06</c:v>
                </c:pt>
                <c:pt idx="1036">
                  <c:v>18.7</c:v>
                </c:pt>
                <c:pt idx="1037">
                  <c:v>15</c:v>
                </c:pt>
                <c:pt idx="1038">
                  <c:v>7.94</c:v>
                </c:pt>
                <c:pt idx="1039">
                  <c:v>6.11</c:v>
                </c:pt>
                <c:pt idx="1040">
                  <c:v>5.38</c:v>
                </c:pt>
                <c:pt idx="1041">
                  <c:v>4.45</c:v>
                </c:pt>
                <c:pt idx="1042">
                  <c:v>4.21</c:v>
                </c:pt>
                <c:pt idx="1043">
                  <c:v>4.03</c:v>
                </c:pt>
                <c:pt idx="1044">
                  <c:v>4.75</c:v>
                </c:pt>
                <c:pt idx="1045">
                  <c:v>4.9000000000000004</c:v>
                </c:pt>
                <c:pt idx="1046">
                  <c:v>4.63</c:v>
                </c:pt>
                <c:pt idx="1047">
                  <c:v>4.74</c:v>
                </c:pt>
                <c:pt idx="1048">
                  <c:v>4.55</c:v>
                </c:pt>
                <c:pt idx="1049">
                  <c:v>7.23</c:v>
                </c:pt>
                <c:pt idx="1050">
                  <c:v>7.89</c:v>
                </c:pt>
                <c:pt idx="1051">
                  <c:v>5.87</c:v>
                </c:pt>
                <c:pt idx="1052">
                  <c:v>9.42</c:v>
                </c:pt>
                <c:pt idx="1053">
                  <c:v>6.94</c:v>
                </c:pt>
                <c:pt idx="1054">
                  <c:v>6.46</c:v>
                </c:pt>
                <c:pt idx="1055">
                  <c:v>5.16</c:v>
                </c:pt>
                <c:pt idx="1056">
                  <c:v>4.71</c:v>
                </c:pt>
                <c:pt idx="1057">
                  <c:v>5</c:v>
                </c:pt>
                <c:pt idx="1058">
                  <c:v>5.35</c:v>
                </c:pt>
                <c:pt idx="1059">
                  <c:v>9.1199999999999992</c:v>
                </c:pt>
                <c:pt idx="1060">
                  <c:v>6.5</c:v>
                </c:pt>
                <c:pt idx="1061">
                  <c:v>6.95</c:v>
                </c:pt>
                <c:pt idx="1062">
                  <c:v>5.49</c:v>
                </c:pt>
                <c:pt idx="1063">
                  <c:v>5.09</c:v>
                </c:pt>
                <c:pt idx="1064">
                  <c:v>8.2200000000000006</c:v>
                </c:pt>
                <c:pt idx="1065">
                  <c:v>7.82</c:v>
                </c:pt>
                <c:pt idx="1066">
                  <c:v>6</c:v>
                </c:pt>
                <c:pt idx="1067">
                  <c:v>5.53</c:v>
                </c:pt>
                <c:pt idx="1068">
                  <c:v>6</c:v>
                </c:pt>
                <c:pt idx="1069">
                  <c:v>9.9600000000000009</c:v>
                </c:pt>
                <c:pt idx="1070">
                  <c:v>13.5</c:v>
                </c:pt>
                <c:pt idx="1071">
                  <c:v>17.899999999999999</c:v>
                </c:pt>
                <c:pt idx="1072">
                  <c:v>36.4</c:v>
                </c:pt>
                <c:pt idx="1073">
                  <c:v>22.2</c:v>
                </c:pt>
                <c:pt idx="1074">
                  <c:v>24.7</c:v>
                </c:pt>
                <c:pt idx="1075">
                  <c:v>29.6</c:v>
                </c:pt>
                <c:pt idx="1076">
                  <c:v>24.4</c:v>
                </c:pt>
                <c:pt idx="1077">
                  <c:v>23.7</c:v>
                </c:pt>
                <c:pt idx="1078">
                  <c:v>33.6</c:v>
                </c:pt>
                <c:pt idx="1079">
                  <c:v>25.3</c:v>
                </c:pt>
                <c:pt idx="1080">
                  <c:v>21.9</c:v>
                </c:pt>
                <c:pt idx="1081">
                  <c:v>19.100000000000001</c:v>
                </c:pt>
                <c:pt idx="1082">
                  <c:v>16.7</c:v>
                </c:pt>
                <c:pt idx="1083">
                  <c:v>14.7</c:v>
                </c:pt>
                <c:pt idx="1084">
                  <c:v>13.1</c:v>
                </c:pt>
                <c:pt idx="1085">
                  <c:v>11.8</c:v>
                </c:pt>
                <c:pt idx="1086">
                  <c:v>11.7</c:v>
                </c:pt>
                <c:pt idx="1087">
                  <c:v>10</c:v>
                </c:pt>
                <c:pt idx="1088">
                  <c:v>9.2100000000000009</c:v>
                </c:pt>
                <c:pt idx="1089">
                  <c:v>10.4</c:v>
                </c:pt>
                <c:pt idx="1090">
                  <c:v>23.8</c:v>
                </c:pt>
                <c:pt idx="1091">
                  <c:v>14.7</c:v>
                </c:pt>
                <c:pt idx="1092">
                  <c:v>13.3</c:v>
                </c:pt>
                <c:pt idx="1093">
                  <c:v>13.8</c:v>
                </c:pt>
                <c:pt idx="1094">
                  <c:v>13.1</c:v>
                </c:pt>
                <c:pt idx="1095">
                  <c:v>16.899999999999999</c:v>
                </c:pt>
                <c:pt idx="1096">
                  <c:v>18.100000000000001</c:v>
                </c:pt>
                <c:pt idx="1097">
                  <c:v>13.5</c:v>
                </c:pt>
                <c:pt idx="1098">
                  <c:v>11.9</c:v>
                </c:pt>
                <c:pt idx="1099">
                  <c:v>11.5</c:v>
                </c:pt>
                <c:pt idx="1100">
                  <c:v>10.3</c:v>
                </c:pt>
                <c:pt idx="1101">
                  <c:v>10.1</c:v>
                </c:pt>
                <c:pt idx="1102">
                  <c:v>19.3</c:v>
                </c:pt>
                <c:pt idx="1103">
                  <c:v>20.399999999999999</c:v>
                </c:pt>
                <c:pt idx="1104">
                  <c:v>15.5</c:v>
                </c:pt>
                <c:pt idx="1105">
                  <c:v>15.1</c:v>
                </c:pt>
                <c:pt idx="1106">
                  <c:v>13.4</c:v>
                </c:pt>
                <c:pt idx="1107">
                  <c:v>12.3</c:v>
                </c:pt>
                <c:pt idx="1108">
                  <c:v>11.2</c:v>
                </c:pt>
                <c:pt idx="1109">
                  <c:v>10.1</c:v>
                </c:pt>
                <c:pt idx="1110">
                  <c:v>10.7</c:v>
                </c:pt>
                <c:pt idx="1111">
                  <c:v>11.2</c:v>
                </c:pt>
                <c:pt idx="1112">
                  <c:v>16.3</c:v>
                </c:pt>
                <c:pt idx="1113">
                  <c:v>37.4</c:v>
                </c:pt>
                <c:pt idx="1114">
                  <c:v>29.4</c:v>
                </c:pt>
                <c:pt idx="1115">
                  <c:v>27.4</c:v>
                </c:pt>
                <c:pt idx="1116">
                  <c:v>24.2</c:v>
                </c:pt>
                <c:pt idx="1117">
                  <c:v>20.7</c:v>
                </c:pt>
                <c:pt idx="1118">
                  <c:v>17.899999999999999</c:v>
                </c:pt>
                <c:pt idx="1119">
                  <c:v>15.5</c:v>
                </c:pt>
                <c:pt idx="1120">
                  <c:v>14</c:v>
                </c:pt>
                <c:pt idx="1121">
                  <c:v>12.9</c:v>
                </c:pt>
                <c:pt idx="1122">
                  <c:v>11.9</c:v>
                </c:pt>
                <c:pt idx="1123">
                  <c:v>14</c:v>
                </c:pt>
                <c:pt idx="1124">
                  <c:v>25.6</c:v>
                </c:pt>
                <c:pt idx="1125">
                  <c:v>18.399999999999999</c:v>
                </c:pt>
                <c:pt idx="1126">
                  <c:v>16.7</c:v>
                </c:pt>
                <c:pt idx="1127">
                  <c:v>15.6</c:v>
                </c:pt>
                <c:pt idx="1128">
                  <c:v>14.6</c:v>
                </c:pt>
                <c:pt idx="1129">
                  <c:v>13.7</c:v>
                </c:pt>
                <c:pt idx="1130">
                  <c:v>13.6</c:v>
                </c:pt>
                <c:pt idx="1131">
                  <c:v>12.5</c:v>
                </c:pt>
                <c:pt idx="1132">
                  <c:v>18.600000000000001</c:v>
                </c:pt>
                <c:pt idx="1133">
                  <c:v>17</c:v>
                </c:pt>
                <c:pt idx="1134">
                  <c:v>13.8</c:v>
                </c:pt>
                <c:pt idx="1135">
                  <c:v>12.9</c:v>
                </c:pt>
                <c:pt idx="1136">
                  <c:v>12.5</c:v>
                </c:pt>
                <c:pt idx="1137">
                  <c:v>12.3</c:v>
                </c:pt>
                <c:pt idx="1138">
                  <c:v>12.6</c:v>
                </c:pt>
                <c:pt idx="1139">
                  <c:v>11.7</c:v>
                </c:pt>
                <c:pt idx="1140">
                  <c:v>10.199999999999999</c:v>
                </c:pt>
                <c:pt idx="1141">
                  <c:v>9.27</c:v>
                </c:pt>
                <c:pt idx="1142">
                  <c:v>8.56</c:v>
                </c:pt>
                <c:pt idx="1143">
                  <c:v>8.18</c:v>
                </c:pt>
                <c:pt idx="1144">
                  <c:v>8.1999999999999993</c:v>
                </c:pt>
                <c:pt idx="1145">
                  <c:v>8.1999999999999993</c:v>
                </c:pt>
                <c:pt idx="1146">
                  <c:v>8.26</c:v>
                </c:pt>
                <c:pt idx="1147">
                  <c:v>7.64</c:v>
                </c:pt>
                <c:pt idx="1148">
                  <c:v>7.04</c:v>
                </c:pt>
                <c:pt idx="1149">
                  <c:v>7.09</c:v>
                </c:pt>
                <c:pt idx="1150">
                  <c:v>6.26</c:v>
                </c:pt>
                <c:pt idx="1151">
                  <c:v>6.28</c:v>
                </c:pt>
                <c:pt idx="1152">
                  <c:v>6.19</c:v>
                </c:pt>
                <c:pt idx="1153">
                  <c:v>6.23</c:v>
                </c:pt>
                <c:pt idx="1154">
                  <c:v>6.97</c:v>
                </c:pt>
                <c:pt idx="1155">
                  <c:v>8.75</c:v>
                </c:pt>
                <c:pt idx="1156">
                  <c:v>6.87</c:v>
                </c:pt>
                <c:pt idx="1157">
                  <c:v>7.2</c:v>
                </c:pt>
                <c:pt idx="1158">
                  <c:v>5.92</c:v>
                </c:pt>
                <c:pt idx="1159">
                  <c:v>5.66</c:v>
                </c:pt>
                <c:pt idx="1160">
                  <c:v>5.69</c:v>
                </c:pt>
                <c:pt idx="1161">
                  <c:v>5.48</c:v>
                </c:pt>
                <c:pt idx="1162">
                  <c:v>5.29</c:v>
                </c:pt>
                <c:pt idx="1163">
                  <c:v>5.27</c:v>
                </c:pt>
                <c:pt idx="1164">
                  <c:v>5.12</c:v>
                </c:pt>
                <c:pt idx="1165">
                  <c:v>5.15</c:v>
                </c:pt>
                <c:pt idx="1166">
                  <c:v>4.91</c:v>
                </c:pt>
                <c:pt idx="1167">
                  <c:v>4.71</c:v>
                </c:pt>
                <c:pt idx="1168">
                  <c:v>4.67</c:v>
                </c:pt>
                <c:pt idx="1169">
                  <c:v>4.33</c:v>
                </c:pt>
                <c:pt idx="1170">
                  <c:v>4.58</c:v>
                </c:pt>
                <c:pt idx="1171">
                  <c:v>4.88</c:v>
                </c:pt>
                <c:pt idx="1172">
                  <c:v>4.57</c:v>
                </c:pt>
                <c:pt idx="1173">
                  <c:v>10.8</c:v>
                </c:pt>
                <c:pt idx="1174">
                  <c:v>10.9</c:v>
                </c:pt>
                <c:pt idx="1175">
                  <c:v>8.08</c:v>
                </c:pt>
                <c:pt idx="1176">
                  <c:v>6.59</c:v>
                </c:pt>
                <c:pt idx="1177">
                  <c:v>7.86</c:v>
                </c:pt>
                <c:pt idx="1178">
                  <c:v>8.4700000000000006</c:v>
                </c:pt>
                <c:pt idx="1179">
                  <c:v>7.95</c:v>
                </c:pt>
                <c:pt idx="1180">
                  <c:v>23.4</c:v>
                </c:pt>
                <c:pt idx="1182">
                  <c:v>207</c:v>
                </c:pt>
                <c:pt idx="1183">
                  <c:v>227</c:v>
                </c:pt>
                <c:pt idx="1184">
                  <c:v>92.6</c:v>
                </c:pt>
                <c:pt idx="1185">
                  <c:v>61.5</c:v>
                </c:pt>
                <c:pt idx="1186">
                  <c:v>52.8</c:v>
                </c:pt>
                <c:pt idx="1187">
                  <c:v>42.3</c:v>
                </c:pt>
                <c:pt idx="1188">
                  <c:v>38.5</c:v>
                </c:pt>
                <c:pt idx="1189">
                  <c:v>32.6</c:v>
                </c:pt>
                <c:pt idx="1190">
                  <c:v>26.5</c:v>
                </c:pt>
                <c:pt idx="1191">
                  <c:v>23.4</c:v>
                </c:pt>
                <c:pt idx="1192">
                  <c:v>26.5</c:v>
                </c:pt>
                <c:pt idx="1193">
                  <c:v>24.7</c:v>
                </c:pt>
                <c:pt idx="1194">
                  <c:v>20.5</c:v>
                </c:pt>
                <c:pt idx="1195">
                  <c:v>19.3</c:v>
                </c:pt>
                <c:pt idx="1196">
                  <c:v>33.299999999999997</c:v>
                </c:pt>
                <c:pt idx="1197">
                  <c:v>26.6</c:v>
                </c:pt>
                <c:pt idx="1198">
                  <c:v>24.6</c:v>
                </c:pt>
                <c:pt idx="1199">
                  <c:v>22.5</c:v>
                </c:pt>
                <c:pt idx="1200">
                  <c:v>21.7</c:v>
                </c:pt>
                <c:pt idx="1201">
                  <c:v>35.299999999999997</c:v>
                </c:pt>
                <c:pt idx="1202">
                  <c:v>28.4</c:v>
                </c:pt>
                <c:pt idx="1203">
                  <c:v>29.1</c:v>
                </c:pt>
                <c:pt idx="1204">
                  <c:v>25.7</c:v>
                </c:pt>
                <c:pt idx="1205">
                  <c:v>24</c:v>
                </c:pt>
                <c:pt idx="1206">
                  <c:v>22</c:v>
                </c:pt>
                <c:pt idx="1207">
                  <c:v>19.8</c:v>
                </c:pt>
                <c:pt idx="1208">
                  <c:v>20.3</c:v>
                </c:pt>
                <c:pt idx="1209">
                  <c:v>19.3</c:v>
                </c:pt>
                <c:pt idx="1210">
                  <c:v>19</c:v>
                </c:pt>
                <c:pt idx="1211">
                  <c:v>16.100000000000001</c:v>
                </c:pt>
                <c:pt idx="1212">
                  <c:v>14</c:v>
                </c:pt>
                <c:pt idx="1213">
                  <c:v>12.4</c:v>
                </c:pt>
                <c:pt idx="1214">
                  <c:v>11.4</c:v>
                </c:pt>
                <c:pt idx="1215">
                  <c:v>10.6</c:v>
                </c:pt>
                <c:pt idx="1216">
                  <c:v>10.199999999999999</c:v>
                </c:pt>
                <c:pt idx="1217">
                  <c:v>12</c:v>
                </c:pt>
                <c:pt idx="1218">
                  <c:v>9.7799999999999994</c:v>
                </c:pt>
                <c:pt idx="1219">
                  <c:v>12.8</c:v>
                </c:pt>
                <c:pt idx="1220">
                  <c:v>11</c:v>
                </c:pt>
                <c:pt idx="1221">
                  <c:v>12.6</c:v>
                </c:pt>
                <c:pt idx="1222">
                  <c:v>11.7</c:v>
                </c:pt>
                <c:pt idx="1223">
                  <c:v>13.1</c:v>
                </c:pt>
                <c:pt idx="1224">
                  <c:v>25.5</c:v>
                </c:pt>
                <c:pt idx="1225">
                  <c:v>40.299999999999997</c:v>
                </c:pt>
                <c:pt idx="1226">
                  <c:v>30.1</c:v>
                </c:pt>
                <c:pt idx="1227">
                  <c:v>26.2</c:v>
                </c:pt>
                <c:pt idx="1228">
                  <c:v>23</c:v>
                </c:pt>
                <c:pt idx="1229">
                  <c:v>23.5</c:v>
                </c:pt>
                <c:pt idx="1230">
                  <c:v>22.4</c:v>
                </c:pt>
                <c:pt idx="1231">
                  <c:v>27.9</c:v>
                </c:pt>
                <c:pt idx="1232">
                  <c:v>23.9</c:v>
                </c:pt>
                <c:pt idx="1233">
                  <c:v>42.1</c:v>
                </c:pt>
                <c:pt idx="1234">
                  <c:v>42.3</c:v>
                </c:pt>
                <c:pt idx="1235">
                  <c:v>40.1</c:v>
                </c:pt>
                <c:pt idx="1236">
                  <c:v>36.799999999999997</c:v>
                </c:pt>
                <c:pt idx="1237">
                  <c:v>37.1</c:v>
                </c:pt>
                <c:pt idx="1238">
                  <c:v>29.9</c:v>
                </c:pt>
                <c:pt idx="1239">
                  <c:v>26.5</c:v>
                </c:pt>
                <c:pt idx="1240">
                  <c:v>23.5</c:v>
                </c:pt>
                <c:pt idx="1241">
                  <c:v>20.8</c:v>
                </c:pt>
                <c:pt idx="1242">
                  <c:v>18.5</c:v>
                </c:pt>
                <c:pt idx="1243">
                  <c:v>16.5</c:v>
                </c:pt>
                <c:pt idx="1244">
                  <c:v>14.7</c:v>
                </c:pt>
                <c:pt idx="1245">
                  <c:v>13.5</c:v>
                </c:pt>
                <c:pt idx="1246">
                  <c:v>11.7</c:v>
                </c:pt>
                <c:pt idx="1247">
                  <c:v>17.399999999999999</c:v>
                </c:pt>
                <c:pt idx="1248">
                  <c:v>13.8</c:v>
                </c:pt>
                <c:pt idx="1249">
                  <c:v>11</c:v>
                </c:pt>
                <c:pt idx="1250">
                  <c:v>9.59</c:v>
                </c:pt>
                <c:pt idx="1251">
                  <c:v>10.7</c:v>
                </c:pt>
                <c:pt idx="1252">
                  <c:v>12</c:v>
                </c:pt>
                <c:pt idx="1253">
                  <c:v>11.2</c:v>
                </c:pt>
                <c:pt idx="1254">
                  <c:v>10</c:v>
                </c:pt>
                <c:pt idx="1255">
                  <c:v>8.3800000000000008</c:v>
                </c:pt>
                <c:pt idx="1256">
                  <c:v>7.5</c:v>
                </c:pt>
                <c:pt idx="1257">
                  <c:v>8.0399999999999991</c:v>
                </c:pt>
                <c:pt idx="1258">
                  <c:v>7.25</c:v>
                </c:pt>
                <c:pt idx="1259">
                  <c:v>6.32</c:v>
                </c:pt>
                <c:pt idx="1260">
                  <c:v>5.42</c:v>
                </c:pt>
                <c:pt idx="1261">
                  <c:v>5.12</c:v>
                </c:pt>
                <c:pt idx="1262">
                  <c:v>5.31</c:v>
                </c:pt>
                <c:pt idx="1263">
                  <c:v>9.15</c:v>
                </c:pt>
                <c:pt idx="1264">
                  <c:v>6.94</c:v>
                </c:pt>
                <c:pt idx="1265">
                  <c:v>5.42</c:v>
                </c:pt>
                <c:pt idx="1266">
                  <c:v>5.6</c:v>
                </c:pt>
                <c:pt idx="1267">
                  <c:v>5.18</c:v>
                </c:pt>
                <c:pt idx="1268">
                  <c:v>5.43</c:v>
                </c:pt>
                <c:pt idx="1269">
                  <c:v>5.66</c:v>
                </c:pt>
                <c:pt idx="1270">
                  <c:v>4.6100000000000003</c:v>
                </c:pt>
                <c:pt idx="1271">
                  <c:v>4.18</c:v>
                </c:pt>
                <c:pt idx="1272">
                  <c:v>4.38</c:v>
                </c:pt>
                <c:pt idx="1273">
                  <c:v>8.3699999999999992</c:v>
                </c:pt>
                <c:pt idx="1274">
                  <c:v>6.66</c:v>
                </c:pt>
                <c:pt idx="1275">
                  <c:v>5.42</c:v>
                </c:pt>
                <c:pt idx="1276">
                  <c:v>4.63</c:v>
                </c:pt>
                <c:pt idx="1277">
                  <c:v>4.01</c:v>
                </c:pt>
                <c:pt idx="1278">
                  <c:v>3.74</c:v>
                </c:pt>
                <c:pt idx="1279">
                  <c:v>3.44</c:v>
                </c:pt>
                <c:pt idx="1280">
                  <c:v>3.35</c:v>
                </c:pt>
                <c:pt idx="1281">
                  <c:v>3.37</c:v>
                </c:pt>
                <c:pt idx="1282">
                  <c:v>3.57</c:v>
                </c:pt>
                <c:pt idx="1283">
                  <c:v>3.08</c:v>
                </c:pt>
                <c:pt idx="1284">
                  <c:v>4.47</c:v>
                </c:pt>
                <c:pt idx="1285">
                  <c:v>5.84</c:v>
                </c:pt>
                <c:pt idx="1286">
                  <c:v>4.18</c:v>
                </c:pt>
                <c:pt idx="1287">
                  <c:v>3.68</c:v>
                </c:pt>
                <c:pt idx="1288">
                  <c:v>3.17</c:v>
                </c:pt>
                <c:pt idx="1289">
                  <c:v>2.86</c:v>
                </c:pt>
                <c:pt idx="1290">
                  <c:v>2.5499999999999998</c:v>
                </c:pt>
                <c:pt idx="1291">
                  <c:v>2.4</c:v>
                </c:pt>
                <c:pt idx="1292">
                  <c:v>2.17</c:v>
                </c:pt>
                <c:pt idx="1293">
                  <c:v>2.13</c:v>
                </c:pt>
                <c:pt idx="1294">
                  <c:v>1.82</c:v>
                </c:pt>
                <c:pt idx="1295">
                  <c:v>1.43</c:v>
                </c:pt>
                <c:pt idx="1296">
                  <c:v>0.98</c:v>
                </c:pt>
                <c:pt idx="1297">
                  <c:v>0.88</c:v>
                </c:pt>
                <c:pt idx="1298">
                  <c:v>1.47</c:v>
                </c:pt>
                <c:pt idx="1299">
                  <c:v>1.01</c:v>
                </c:pt>
                <c:pt idx="1300">
                  <c:v>0.95</c:v>
                </c:pt>
                <c:pt idx="1301">
                  <c:v>0.76</c:v>
                </c:pt>
                <c:pt idx="1302">
                  <c:v>0.62</c:v>
                </c:pt>
                <c:pt idx="1303">
                  <c:v>0.62</c:v>
                </c:pt>
                <c:pt idx="1304">
                  <c:v>0.63</c:v>
                </c:pt>
                <c:pt idx="1305">
                  <c:v>0.57999999999999996</c:v>
                </c:pt>
                <c:pt idx="1306">
                  <c:v>0.69</c:v>
                </c:pt>
                <c:pt idx="1307">
                  <c:v>0.88</c:v>
                </c:pt>
                <c:pt idx="1308">
                  <c:v>0.81</c:v>
                </c:pt>
                <c:pt idx="1309">
                  <c:v>0.71</c:v>
                </c:pt>
                <c:pt idx="1310">
                  <c:v>0.61</c:v>
                </c:pt>
                <c:pt idx="1311">
                  <c:v>0.56000000000000005</c:v>
                </c:pt>
                <c:pt idx="1313">
                  <c:v>0.65</c:v>
                </c:pt>
                <c:pt idx="1314">
                  <c:v>0.88</c:v>
                </c:pt>
                <c:pt idx="1315">
                  <c:v>0.83</c:v>
                </c:pt>
                <c:pt idx="1317">
                  <c:v>0.9</c:v>
                </c:pt>
                <c:pt idx="1318">
                  <c:v>0.98</c:v>
                </c:pt>
                <c:pt idx="1319">
                  <c:v>0.94</c:v>
                </c:pt>
                <c:pt idx="1320">
                  <c:v>1.17</c:v>
                </c:pt>
                <c:pt idx="1321">
                  <c:v>1.17</c:v>
                </c:pt>
                <c:pt idx="1322">
                  <c:v>1.04</c:v>
                </c:pt>
                <c:pt idx="1323">
                  <c:v>1.02</c:v>
                </c:pt>
                <c:pt idx="1324">
                  <c:v>0.96</c:v>
                </c:pt>
                <c:pt idx="1325">
                  <c:v>1.1499999999999999</c:v>
                </c:pt>
                <c:pt idx="1326">
                  <c:v>1</c:v>
                </c:pt>
                <c:pt idx="1327">
                  <c:v>1.05</c:v>
                </c:pt>
                <c:pt idx="1328">
                  <c:v>1.1299999999999999</c:v>
                </c:pt>
                <c:pt idx="1329">
                  <c:v>1.06</c:v>
                </c:pt>
                <c:pt idx="1330">
                  <c:v>1.0900000000000001</c:v>
                </c:pt>
                <c:pt idx="1331">
                  <c:v>1.1299999999999999</c:v>
                </c:pt>
                <c:pt idx="1332">
                  <c:v>1.04</c:v>
                </c:pt>
                <c:pt idx="1333">
                  <c:v>1.22</c:v>
                </c:pt>
                <c:pt idx="1334">
                  <c:v>1.45</c:v>
                </c:pt>
                <c:pt idx="1335">
                  <c:v>1.37</c:v>
                </c:pt>
                <c:pt idx="1336">
                  <c:v>1.4</c:v>
                </c:pt>
                <c:pt idx="1337">
                  <c:v>1.1299999999999999</c:v>
                </c:pt>
                <c:pt idx="1338">
                  <c:v>1.03</c:v>
                </c:pt>
                <c:pt idx="1339">
                  <c:v>0.97</c:v>
                </c:pt>
                <c:pt idx="1340">
                  <c:v>0.95</c:v>
                </c:pt>
                <c:pt idx="1341">
                  <c:v>0.97</c:v>
                </c:pt>
                <c:pt idx="1342">
                  <c:v>1.35</c:v>
                </c:pt>
                <c:pt idx="1343">
                  <c:v>1.08</c:v>
                </c:pt>
                <c:pt idx="1344">
                  <c:v>0.96</c:v>
                </c:pt>
                <c:pt idx="1345">
                  <c:v>0.85</c:v>
                </c:pt>
                <c:pt idx="1346">
                  <c:v>1.02</c:v>
                </c:pt>
                <c:pt idx="1347">
                  <c:v>1.1499999999999999</c:v>
                </c:pt>
                <c:pt idx="1348">
                  <c:v>1.42</c:v>
                </c:pt>
                <c:pt idx="1349">
                  <c:v>2.1</c:v>
                </c:pt>
                <c:pt idx="1350">
                  <c:v>1.71</c:v>
                </c:pt>
                <c:pt idx="1351">
                  <c:v>1.91</c:v>
                </c:pt>
                <c:pt idx="1352">
                  <c:v>1.67</c:v>
                </c:pt>
                <c:pt idx="1353">
                  <c:v>1.66</c:v>
                </c:pt>
                <c:pt idx="1354">
                  <c:v>2.7</c:v>
                </c:pt>
                <c:pt idx="1355">
                  <c:v>3.15</c:v>
                </c:pt>
                <c:pt idx="1356">
                  <c:v>1.51</c:v>
                </c:pt>
                <c:pt idx="1357">
                  <c:v>1.29</c:v>
                </c:pt>
                <c:pt idx="1358">
                  <c:v>1.2</c:v>
                </c:pt>
                <c:pt idx="1359">
                  <c:v>1.08</c:v>
                </c:pt>
                <c:pt idx="1360">
                  <c:v>1.1000000000000001</c:v>
                </c:pt>
                <c:pt idx="1361">
                  <c:v>1.1200000000000001</c:v>
                </c:pt>
                <c:pt idx="1362">
                  <c:v>1.29</c:v>
                </c:pt>
                <c:pt idx="1363">
                  <c:v>1.17</c:v>
                </c:pt>
                <c:pt idx="1364">
                  <c:v>1.35</c:v>
                </c:pt>
                <c:pt idx="1365">
                  <c:v>1.41</c:v>
                </c:pt>
                <c:pt idx="1366">
                  <c:v>2.04</c:v>
                </c:pt>
                <c:pt idx="1367">
                  <c:v>1.01</c:v>
                </c:pt>
                <c:pt idx="1368">
                  <c:v>13.3</c:v>
                </c:pt>
                <c:pt idx="1369">
                  <c:v>11.5</c:v>
                </c:pt>
                <c:pt idx="1370">
                  <c:v>3.67</c:v>
                </c:pt>
                <c:pt idx="1371">
                  <c:v>3.16</c:v>
                </c:pt>
                <c:pt idx="1372">
                  <c:v>2.67</c:v>
                </c:pt>
                <c:pt idx="1373">
                  <c:v>1.83</c:v>
                </c:pt>
                <c:pt idx="1374">
                  <c:v>1.72</c:v>
                </c:pt>
                <c:pt idx="1375">
                  <c:v>1.87</c:v>
                </c:pt>
                <c:pt idx="1376">
                  <c:v>2.76</c:v>
                </c:pt>
                <c:pt idx="1377">
                  <c:v>3.42</c:v>
                </c:pt>
                <c:pt idx="1378">
                  <c:v>2.0499999999999998</c:v>
                </c:pt>
                <c:pt idx="1379">
                  <c:v>1.91</c:v>
                </c:pt>
                <c:pt idx="1380">
                  <c:v>1.92</c:v>
                </c:pt>
                <c:pt idx="1381">
                  <c:v>2.16</c:v>
                </c:pt>
                <c:pt idx="1382">
                  <c:v>2.3199999999999998</c:v>
                </c:pt>
                <c:pt idx="1383">
                  <c:v>3.37</c:v>
                </c:pt>
                <c:pt idx="1384">
                  <c:v>3.71</c:v>
                </c:pt>
                <c:pt idx="1385">
                  <c:v>3.07</c:v>
                </c:pt>
                <c:pt idx="1386">
                  <c:v>3.01</c:v>
                </c:pt>
                <c:pt idx="1387">
                  <c:v>4.76</c:v>
                </c:pt>
                <c:pt idx="1388">
                  <c:v>3.7</c:v>
                </c:pt>
                <c:pt idx="1389">
                  <c:v>2.4500000000000002</c:v>
                </c:pt>
                <c:pt idx="1390">
                  <c:v>2.73</c:v>
                </c:pt>
                <c:pt idx="1391">
                  <c:v>3.33</c:v>
                </c:pt>
                <c:pt idx="1392">
                  <c:v>3.14</c:v>
                </c:pt>
                <c:pt idx="1393">
                  <c:v>4.68</c:v>
                </c:pt>
                <c:pt idx="1394">
                  <c:v>6.38</c:v>
                </c:pt>
                <c:pt idx="1395">
                  <c:v>3.86</c:v>
                </c:pt>
                <c:pt idx="1396">
                  <c:v>11.8</c:v>
                </c:pt>
                <c:pt idx="1397">
                  <c:v>6.35</c:v>
                </c:pt>
                <c:pt idx="1398">
                  <c:v>4.33</c:v>
                </c:pt>
                <c:pt idx="1399">
                  <c:v>38.1</c:v>
                </c:pt>
                <c:pt idx="1400">
                  <c:v>119</c:v>
                </c:pt>
                <c:pt idx="1401">
                  <c:v>19.8</c:v>
                </c:pt>
                <c:pt idx="1402">
                  <c:v>25.2</c:v>
                </c:pt>
                <c:pt idx="1403">
                  <c:v>30.1</c:v>
                </c:pt>
                <c:pt idx="1404">
                  <c:v>37.200000000000003</c:v>
                </c:pt>
                <c:pt idx="1405">
                  <c:v>30.1</c:v>
                </c:pt>
                <c:pt idx="1406">
                  <c:v>21.9</c:v>
                </c:pt>
                <c:pt idx="1407">
                  <c:v>15.5</c:v>
                </c:pt>
                <c:pt idx="1408">
                  <c:v>13</c:v>
                </c:pt>
                <c:pt idx="1409">
                  <c:v>11.5</c:v>
                </c:pt>
                <c:pt idx="1410">
                  <c:v>14.2</c:v>
                </c:pt>
                <c:pt idx="1411">
                  <c:v>21.7</c:v>
                </c:pt>
                <c:pt idx="1412">
                  <c:v>34.299999999999997</c:v>
                </c:pt>
                <c:pt idx="1413">
                  <c:v>21.5</c:v>
                </c:pt>
                <c:pt idx="1414">
                  <c:v>17.100000000000001</c:v>
                </c:pt>
                <c:pt idx="1415">
                  <c:v>14.6</c:v>
                </c:pt>
                <c:pt idx="1416">
                  <c:v>12.4</c:v>
                </c:pt>
                <c:pt idx="1417">
                  <c:v>10.6</c:v>
                </c:pt>
                <c:pt idx="1418">
                  <c:v>9.3800000000000008</c:v>
                </c:pt>
                <c:pt idx="1419">
                  <c:v>8.24</c:v>
                </c:pt>
                <c:pt idx="1420">
                  <c:v>7.03</c:v>
                </c:pt>
                <c:pt idx="1421">
                  <c:v>6.6</c:v>
                </c:pt>
                <c:pt idx="1422">
                  <c:v>6.14</c:v>
                </c:pt>
                <c:pt idx="1423">
                  <c:v>7.71</c:v>
                </c:pt>
                <c:pt idx="1424">
                  <c:v>35</c:v>
                </c:pt>
                <c:pt idx="1425">
                  <c:v>22.3</c:v>
                </c:pt>
                <c:pt idx="1426">
                  <c:v>18.2</c:v>
                </c:pt>
                <c:pt idx="1427">
                  <c:v>18</c:v>
                </c:pt>
                <c:pt idx="1428">
                  <c:v>31.8</c:v>
                </c:pt>
                <c:pt idx="1429">
                  <c:v>26.3</c:v>
                </c:pt>
                <c:pt idx="1430">
                  <c:v>30.8</c:v>
                </c:pt>
                <c:pt idx="1431">
                  <c:v>122</c:v>
                </c:pt>
                <c:pt idx="1432">
                  <c:v>79.7</c:v>
                </c:pt>
                <c:pt idx="1433">
                  <c:v>49.6</c:v>
                </c:pt>
                <c:pt idx="1434">
                  <c:v>39.700000000000003</c:v>
                </c:pt>
                <c:pt idx="1435">
                  <c:v>32.799999999999997</c:v>
                </c:pt>
                <c:pt idx="1436">
                  <c:v>27.4</c:v>
                </c:pt>
                <c:pt idx="1437">
                  <c:v>22.6</c:v>
                </c:pt>
                <c:pt idx="1438">
                  <c:v>18.399999999999999</c:v>
                </c:pt>
                <c:pt idx="1439">
                  <c:v>16.100000000000001</c:v>
                </c:pt>
                <c:pt idx="1440">
                  <c:v>14.1</c:v>
                </c:pt>
                <c:pt idx="1441">
                  <c:v>12.1</c:v>
                </c:pt>
                <c:pt idx="1442">
                  <c:v>11.1</c:v>
                </c:pt>
                <c:pt idx="1443">
                  <c:v>10</c:v>
                </c:pt>
                <c:pt idx="1444">
                  <c:v>9.14</c:v>
                </c:pt>
                <c:pt idx="1445">
                  <c:v>8.56</c:v>
                </c:pt>
                <c:pt idx="1446">
                  <c:v>7.92</c:v>
                </c:pt>
                <c:pt idx="1447">
                  <c:v>7.64</c:v>
                </c:pt>
                <c:pt idx="1448">
                  <c:v>23.8</c:v>
                </c:pt>
                <c:pt idx="1449">
                  <c:v>26.7</c:v>
                </c:pt>
                <c:pt idx="1450">
                  <c:v>53.9</c:v>
                </c:pt>
                <c:pt idx="1453">
                  <c:v>103</c:v>
                </c:pt>
                <c:pt idx="1454">
                  <c:v>66.099999999999994</c:v>
                </c:pt>
                <c:pt idx="1455">
                  <c:v>66.8</c:v>
                </c:pt>
                <c:pt idx="1456">
                  <c:v>143</c:v>
                </c:pt>
                <c:pt idx="1461">
                  <c:v>226</c:v>
                </c:pt>
                <c:pt idx="1462">
                  <c:v>200</c:v>
                </c:pt>
                <c:pt idx="1463">
                  <c:v>168</c:v>
                </c:pt>
                <c:pt idx="1464">
                  <c:v>120</c:v>
                </c:pt>
                <c:pt idx="1465">
                  <c:v>96.5</c:v>
                </c:pt>
                <c:pt idx="1466">
                  <c:v>119</c:v>
                </c:pt>
                <c:pt idx="1467">
                  <c:v>273</c:v>
                </c:pt>
                <c:pt idx="1468">
                  <c:v>186</c:v>
                </c:pt>
                <c:pt idx="1469">
                  <c:v>190</c:v>
                </c:pt>
                <c:pt idx="1470">
                  <c:v>290</c:v>
                </c:pt>
                <c:pt idx="1471">
                  <c:v>349</c:v>
                </c:pt>
                <c:pt idx="1472">
                  <c:v>314</c:v>
                </c:pt>
                <c:pt idx="1473">
                  <c:v>310</c:v>
                </c:pt>
                <c:pt idx="1474">
                  <c:v>240</c:v>
                </c:pt>
                <c:pt idx="1475">
                  <c:v>180</c:v>
                </c:pt>
                <c:pt idx="1476">
                  <c:v>170</c:v>
                </c:pt>
                <c:pt idx="1477">
                  <c:v>240</c:v>
                </c:pt>
                <c:pt idx="1478">
                  <c:v>191</c:v>
                </c:pt>
                <c:pt idx="1479">
                  <c:v>177</c:v>
                </c:pt>
                <c:pt idx="1480">
                  <c:v>207</c:v>
                </c:pt>
                <c:pt idx="1481">
                  <c:v>148</c:v>
                </c:pt>
                <c:pt idx="1482">
                  <c:v>98.9</c:v>
                </c:pt>
                <c:pt idx="1483">
                  <c:v>70.8</c:v>
                </c:pt>
                <c:pt idx="1484">
                  <c:v>59.9</c:v>
                </c:pt>
                <c:pt idx="1485">
                  <c:v>54.9</c:v>
                </c:pt>
                <c:pt idx="1486">
                  <c:v>52.3</c:v>
                </c:pt>
                <c:pt idx="1487">
                  <c:v>52.6</c:v>
                </c:pt>
                <c:pt idx="1488">
                  <c:v>104</c:v>
                </c:pt>
                <c:pt idx="1489">
                  <c:v>158</c:v>
                </c:pt>
                <c:pt idx="1490">
                  <c:v>270</c:v>
                </c:pt>
                <c:pt idx="1491">
                  <c:v>226</c:v>
                </c:pt>
                <c:pt idx="1492">
                  <c:v>193</c:v>
                </c:pt>
                <c:pt idx="1493">
                  <c:v>211</c:v>
                </c:pt>
                <c:pt idx="1494">
                  <c:v>185</c:v>
                </c:pt>
                <c:pt idx="1495">
                  <c:v>211</c:v>
                </c:pt>
                <c:pt idx="1496">
                  <c:v>162</c:v>
                </c:pt>
                <c:pt idx="1497">
                  <c:v>113</c:v>
                </c:pt>
                <c:pt idx="1498">
                  <c:v>76.5</c:v>
                </c:pt>
                <c:pt idx="1499">
                  <c:v>60.5</c:v>
                </c:pt>
                <c:pt idx="1500">
                  <c:v>51.3</c:v>
                </c:pt>
                <c:pt idx="1501">
                  <c:v>44.9</c:v>
                </c:pt>
                <c:pt idx="1502">
                  <c:v>39.700000000000003</c:v>
                </c:pt>
                <c:pt idx="1503">
                  <c:v>35.4</c:v>
                </c:pt>
                <c:pt idx="1504">
                  <c:v>32.4</c:v>
                </c:pt>
                <c:pt idx="1505">
                  <c:v>30</c:v>
                </c:pt>
                <c:pt idx="1506">
                  <c:v>27.9</c:v>
                </c:pt>
                <c:pt idx="1507">
                  <c:v>25.6</c:v>
                </c:pt>
                <c:pt idx="1508">
                  <c:v>23.7</c:v>
                </c:pt>
                <c:pt idx="1509">
                  <c:v>21.3</c:v>
                </c:pt>
                <c:pt idx="1510">
                  <c:v>20</c:v>
                </c:pt>
                <c:pt idx="1511">
                  <c:v>18.899999999999999</c:v>
                </c:pt>
                <c:pt idx="1512">
                  <c:v>19.100000000000001</c:v>
                </c:pt>
                <c:pt idx="1513">
                  <c:v>18.399999999999999</c:v>
                </c:pt>
                <c:pt idx="1514">
                  <c:v>18.2</c:v>
                </c:pt>
                <c:pt idx="1515">
                  <c:v>17.8</c:v>
                </c:pt>
                <c:pt idx="1516">
                  <c:v>16.399999999999999</c:v>
                </c:pt>
                <c:pt idx="1517">
                  <c:v>16.7</c:v>
                </c:pt>
                <c:pt idx="1518">
                  <c:v>22.8</c:v>
                </c:pt>
                <c:pt idx="1519">
                  <c:v>38.200000000000003</c:v>
                </c:pt>
                <c:pt idx="1520">
                  <c:v>26.3</c:v>
                </c:pt>
                <c:pt idx="1521">
                  <c:v>23.2</c:v>
                </c:pt>
                <c:pt idx="1522">
                  <c:v>20.9</c:v>
                </c:pt>
                <c:pt idx="1523">
                  <c:v>19.2</c:v>
                </c:pt>
                <c:pt idx="1524">
                  <c:v>22.9</c:v>
                </c:pt>
                <c:pt idx="1525">
                  <c:v>19.7</c:v>
                </c:pt>
                <c:pt idx="1526">
                  <c:v>20.5</c:v>
                </c:pt>
                <c:pt idx="1527">
                  <c:v>48.3</c:v>
                </c:pt>
                <c:pt idx="1528">
                  <c:v>71.8</c:v>
                </c:pt>
                <c:pt idx="1529">
                  <c:v>78.599999999999994</c:v>
                </c:pt>
                <c:pt idx="1530">
                  <c:v>62.8</c:v>
                </c:pt>
                <c:pt idx="1531">
                  <c:v>53.5</c:v>
                </c:pt>
                <c:pt idx="1532">
                  <c:v>46.1</c:v>
                </c:pt>
                <c:pt idx="1533">
                  <c:v>42.4</c:v>
                </c:pt>
                <c:pt idx="1534">
                  <c:v>37</c:v>
                </c:pt>
                <c:pt idx="1535">
                  <c:v>44.3</c:v>
                </c:pt>
                <c:pt idx="1536">
                  <c:v>40</c:v>
                </c:pt>
                <c:pt idx="1537">
                  <c:v>35.299999999999997</c:v>
                </c:pt>
                <c:pt idx="1538">
                  <c:v>33.700000000000003</c:v>
                </c:pt>
                <c:pt idx="1539">
                  <c:v>32.700000000000003</c:v>
                </c:pt>
                <c:pt idx="1540">
                  <c:v>32.200000000000003</c:v>
                </c:pt>
                <c:pt idx="1541">
                  <c:v>27.7</c:v>
                </c:pt>
                <c:pt idx="1542">
                  <c:v>24.1</c:v>
                </c:pt>
                <c:pt idx="1543">
                  <c:v>34</c:v>
                </c:pt>
                <c:pt idx="1544">
                  <c:v>30.2</c:v>
                </c:pt>
                <c:pt idx="1545">
                  <c:v>29</c:v>
                </c:pt>
                <c:pt idx="1546">
                  <c:v>29.2</c:v>
                </c:pt>
                <c:pt idx="1547">
                  <c:v>29.4</c:v>
                </c:pt>
                <c:pt idx="1548">
                  <c:v>27.1</c:v>
                </c:pt>
                <c:pt idx="1549">
                  <c:v>24.3</c:v>
                </c:pt>
                <c:pt idx="1550">
                  <c:v>23.9</c:v>
                </c:pt>
                <c:pt idx="1551">
                  <c:v>28</c:v>
                </c:pt>
                <c:pt idx="1552">
                  <c:v>23.9</c:v>
                </c:pt>
                <c:pt idx="1553">
                  <c:v>23.1</c:v>
                </c:pt>
                <c:pt idx="1554">
                  <c:v>20.9</c:v>
                </c:pt>
                <c:pt idx="1555">
                  <c:v>23.2</c:v>
                </c:pt>
                <c:pt idx="1556">
                  <c:v>20.7</c:v>
                </c:pt>
                <c:pt idx="1557">
                  <c:v>18.8</c:v>
                </c:pt>
                <c:pt idx="1558">
                  <c:v>23.8</c:v>
                </c:pt>
                <c:pt idx="1559">
                  <c:v>19.899999999999999</c:v>
                </c:pt>
                <c:pt idx="1560">
                  <c:v>20.5</c:v>
                </c:pt>
                <c:pt idx="1561">
                  <c:v>18.100000000000001</c:v>
                </c:pt>
                <c:pt idx="1562">
                  <c:v>16.8</c:v>
                </c:pt>
                <c:pt idx="1563">
                  <c:v>15.7</c:v>
                </c:pt>
                <c:pt idx="1564">
                  <c:v>24.3</c:v>
                </c:pt>
                <c:pt idx="1565">
                  <c:v>33.9</c:v>
                </c:pt>
                <c:pt idx="1566">
                  <c:v>35.200000000000003</c:v>
                </c:pt>
                <c:pt idx="1567">
                  <c:v>32.6</c:v>
                </c:pt>
                <c:pt idx="1568">
                  <c:v>29.7</c:v>
                </c:pt>
                <c:pt idx="1569">
                  <c:v>28</c:v>
                </c:pt>
                <c:pt idx="1570">
                  <c:v>26.4</c:v>
                </c:pt>
                <c:pt idx="1571">
                  <c:v>24.1</c:v>
                </c:pt>
                <c:pt idx="1572">
                  <c:v>21.1</c:v>
                </c:pt>
                <c:pt idx="1573">
                  <c:v>18.899999999999999</c:v>
                </c:pt>
                <c:pt idx="1574">
                  <c:v>17.7</c:v>
                </c:pt>
                <c:pt idx="1575">
                  <c:v>16.600000000000001</c:v>
                </c:pt>
                <c:pt idx="1576">
                  <c:v>15.8</c:v>
                </c:pt>
                <c:pt idx="1577">
                  <c:v>15</c:v>
                </c:pt>
                <c:pt idx="1578">
                  <c:v>13.9</c:v>
                </c:pt>
                <c:pt idx="1579">
                  <c:v>14.6</c:v>
                </c:pt>
                <c:pt idx="1580">
                  <c:v>14</c:v>
                </c:pt>
                <c:pt idx="1581">
                  <c:v>12.3</c:v>
                </c:pt>
                <c:pt idx="1582">
                  <c:v>11.2</c:v>
                </c:pt>
                <c:pt idx="1583">
                  <c:v>10.7</c:v>
                </c:pt>
                <c:pt idx="1584">
                  <c:v>10.4</c:v>
                </c:pt>
                <c:pt idx="1585">
                  <c:v>9.69</c:v>
                </c:pt>
                <c:pt idx="1586">
                  <c:v>9.06</c:v>
                </c:pt>
                <c:pt idx="1587">
                  <c:v>10.5</c:v>
                </c:pt>
                <c:pt idx="1588">
                  <c:v>10.6</c:v>
                </c:pt>
                <c:pt idx="1589">
                  <c:v>8.49</c:v>
                </c:pt>
                <c:pt idx="1590">
                  <c:v>7.61</c:v>
                </c:pt>
                <c:pt idx="1591">
                  <c:v>7.46</c:v>
                </c:pt>
                <c:pt idx="1592">
                  <c:v>6.95</c:v>
                </c:pt>
                <c:pt idx="1593">
                  <c:v>6.42</c:v>
                </c:pt>
                <c:pt idx="1594">
                  <c:v>5.97</c:v>
                </c:pt>
                <c:pt idx="1595">
                  <c:v>5.83</c:v>
                </c:pt>
                <c:pt idx="1596">
                  <c:v>5.19</c:v>
                </c:pt>
                <c:pt idx="1597">
                  <c:v>4.67</c:v>
                </c:pt>
                <c:pt idx="1598">
                  <c:v>4.55</c:v>
                </c:pt>
                <c:pt idx="1599">
                  <c:v>4.83</c:v>
                </c:pt>
                <c:pt idx="1600">
                  <c:v>5.58</c:v>
                </c:pt>
                <c:pt idx="1601">
                  <c:v>6.55</c:v>
                </c:pt>
                <c:pt idx="1602">
                  <c:v>16.600000000000001</c:v>
                </c:pt>
                <c:pt idx="1603">
                  <c:v>17.899999999999999</c:v>
                </c:pt>
                <c:pt idx="1604">
                  <c:v>17.899999999999999</c:v>
                </c:pt>
                <c:pt idx="1605">
                  <c:v>12.4</c:v>
                </c:pt>
                <c:pt idx="1606">
                  <c:v>13</c:v>
                </c:pt>
                <c:pt idx="1607">
                  <c:v>15.8</c:v>
                </c:pt>
                <c:pt idx="1608">
                  <c:v>15.6</c:v>
                </c:pt>
                <c:pt idx="1609">
                  <c:v>11.5</c:v>
                </c:pt>
                <c:pt idx="1610">
                  <c:v>9.49</c:v>
                </c:pt>
                <c:pt idx="1611">
                  <c:v>8.59</c:v>
                </c:pt>
                <c:pt idx="1612">
                  <c:v>13.3</c:v>
                </c:pt>
                <c:pt idx="1613">
                  <c:v>15.4</c:v>
                </c:pt>
                <c:pt idx="1614">
                  <c:v>9.43</c:v>
                </c:pt>
                <c:pt idx="1615">
                  <c:v>12.7</c:v>
                </c:pt>
                <c:pt idx="1616">
                  <c:v>9.39</c:v>
                </c:pt>
                <c:pt idx="1617">
                  <c:v>7.56</c:v>
                </c:pt>
                <c:pt idx="1618">
                  <c:v>6.64</c:v>
                </c:pt>
                <c:pt idx="1619">
                  <c:v>6.21</c:v>
                </c:pt>
                <c:pt idx="1620">
                  <c:v>5.99</c:v>
                </c:pt>
                <c:pt idx="1621">
                  <c:v>6.09</c:v>
                </c:pt>
                <c:pt idx="1622">
                  <c:v>5.64</c:v>
                </c:pt>
                <c:pt idx="1623">
                  <c:v>5.89</c:v>
                </c:pt>
                <c:pt idx="1624">
                  <c:v>6.03</c:v>
                </c:pt>
                <c:pt idx="1625">
                  <c:v>5.85</c:v>
                </c:pt>
                <c:pt idx="1626">
                  <c:v>5.4</c:v>
                </c:pt>
                <c:pt idx="1627">
                  <c:v>5.33</c:v>
                </c:pt>
                <c:pt idx="1628">
                  <c:v>5.33</c:v>
                </c:pt>
                <c:pt idx="1629">
                  <c:v>4.78</c:v>
                </c:pt>
                <c:pt idx="1630">
                  <c:v>4.3899999999999997</c:v>
                </c:pt>
                <c:pt idx="1631">
                  <c:v>4.07</c:v>
                </c:pt>
                <c:pt idx="1632">
                  <c:v>3.85</c:v>
                </c:pt>
                <c:pt idx="1633">
                  <c:v>3.55</c:v>
                </c:pt>
                <c:pt idx="1634">
                  <c:v>3.22</c:v>
                </c:pt>
                <c:pt idx="1635">
                  <c:v>3.3</c:v>
                </c:pt>
                <c:pt idx="1636">
                  <c:v>3.39</c:v>
                </c:pt>
                <c:pt idx="1637">
                  <c:v>3.32</c:v>
                </c:pt>
                <c:pt idx="1638">
                  <c:v>2.95</c:v>
                </c:pt>
                <c:pt idx="1639">
                  <c:v>2.5</c:v>
                </c:pt>
                <c:pt idx="1640">
                  <c:v>2.4900000000000002</c:v>
                </c:pt>
                <c:pt idx="1641">
                  <c:v>2.82</c:v>
                </c:pt>
                <c:pt idx="1642">
                  <c:v>2.2599999999999998</c:v>
                </c:pt>
                <c:pt idx="1643">
                  <c:v>2.33</c:v>
                </c:pt>
                <c:pt idx="1644">
                  <c:v>2.34</c:v>
                </c:pt>
                <c:pt idx="1645">
                  <c:v>2.5499999999999998</c:v>
                </c:pt>
                <c:pt idx="1646">
                  <c:v>2.52</c:v>
                </c:pt>
                <c:pt idx="1647">
                  <c:v>3.05</c:v>
                </c:pt>
                <c:pt idx="1648">
                  <c:v>2.83</c:v>
                </c:pt>
                <c:pt idx="1649">
                  <c:v>2.72</c:v>
                </c:pt>
                <c:pt idx="1650">
                  <c:v>2.81</c:v>
                </c:pt>
                <c:pt idx="1651">
                  <c:v>2.77</c:v>
                </c:pt>
                <c:pt idx="1652">
                  <c:v>2.7</c:v>
                </c:pt>
                <c:pt idx="1653">
                  <c:v>3.29</c:v>
                </c:pt>
                <c:pt idx="1654">
                  <c:v>3.28</c:v>
                </c:pt>
                <c:pt idx="1655">
                  <c:v>2.71</c:v>
                </c:pt>
                <c:pt idx="1656">
                  <c:v>2.4900000000000002</c:v>
                </c:pt>
                <c:pt idx="1657">
                  <c:v>2.36</c:v>
                </c:pt>
                <c:pt idx="1658">
                  <c:v>2.25</c:v>
                </c:pt>
                <c:pt idx="1659">
                  <c:v>2.09</c:v>
                </c:pt>
                <c:pt idx="1660">
                  <c:v>2.02</c:v>
                </c:pt>
                <c:pt idx="1661">
                  <c:v>2.12</c:v>
                </c:pt>
                <c:pt idx="1662">
                  <c:v>2.16</c:v>
                </c:pt>
                <c:pt idx="1663">
                  <c:v>2.25</c:v>
                </c:pt>
                <c:pt idx="1664">
                  <c:v>2.4</c:v>
                </c:pt>
                <c:pt idx="1665">
                  <c:v>2.02</c:v>
                </c:pt>
                <c:pt idx="1666">
                  <c:v>1.72</c:v>
                </c:pt>
                <c:pt idx="1667">
                  <c:v>1.69</c:v>
                </c:pt>
                <c:pt idx="1668">
                  <c:v>1.66</c:v>
                </c:pt>
                <c:pt idx="1669">
                  <c:v>1.56</c:v>
                </c:pt>
                <c:pt idx="1670">
                  <c:v>1.51</c:v>
                </c:pt>
                <c:pt idx="1671">
                  <c:v>1.93</c:v>
                </c:pt>
                <c:pt idx="1672">
                  <c:v>1.91</c:v>
                </c:pt>
                <c:pt idx="1673">
                  <c:v>1.76</c:v>
                </c:pt>
                <c:pt idx="1674">
                  <c:v>1.65</c:v>
                </c:pt>
                <c:pt idx="1675">
                  <c:v>1.78</c:v>
                </c:pt>
                <c:pt idx="1676">
                  <c:v>1.59</c:v>
                </c:pt>
                <c:pt idx="1677">
                  <c:v>1.61</c:v>
                </c:pt>
                <c:pt idx="1678">
                  <c:v>1.79</c:v>
                </c:pt>
                <c:pt idx="1679">
                  <c:v>1.68</c:v>
                </c:pt>
                <c:pt idx="1680">
                  <c:v>1.57</c:v>
                </c:pt>
                <c:pt idx="1681">
                  <c:v>1.62</c:v>
                </c:pt>
                <c:pt idx="1682">
                  <c:v>1.68</c:v>
                </c:pt>
                <c:pt idx="1683">
                  <c:v>1.55</c:v>
                </c:pt>
                <c:pt idx="1684">
                  <c:v>1.64</c:v>
                </c:pt>
                <c:pt idx="1685">
                  <c:v>1.7</c:v>
                </c:pt>
                <c:pt idx="1686">
                  <c:v>1.55</c:v>
                </c:pt>
                <c:pt idx="1687">
                  <c:v>1.2</c:v>
                </c:pt>
                <c:pt idx="1688">
                  <c:v>1.03</c:v>
                </c:pt>
                <c:pt idx="1689">
                  <c:v>1.1599999999999999</c:v>
                </c:pt>
                <c:pt idx="1690">
                  <c:v>1.36</c:v>
                </c:pt>
                <c:pt idx="1691">
                  <c:v>1.26</c:v>
                </c:pt>
                <c:pt idx="1692">
                  <c:v>1.21</c:v>
                </c:pt>
                <c:pt idx="1693">
                  <c:v>1.06</c:v>
                </c:pt>
                <c:pt idx="1694">
                  <c:v>1.17</c:v>
                </c:pt>
                <c:pt idx="1695">
                  <c:v>1.1100000000000001</c:v>
                </c:pt>
                <c:pt idx="1696">
                  <c:v>1.24</c:v>
                </c:pt>
                <c:pt idx="1697">
                  <c:v>1.36</c:v>
                </c:pt>
                <c:pt idx="1698">
                  <c:v>1.47</c:v>
                </c:pt>
                <c:pt idx="1699">
                  <c:v>1.41</c:v>
                </c:pt>
                <c:pt idx="1700">
                  <c:v>1.36</c:v>
                </c:pt>
                <c:pt idx="1701">
                  <c:v>1.04</c:v>
                </c:pt>
                <c:pt idx="1702">
                  <c:v>1.57</c:v>
                </c:pt>
                <c:pt idx="1703">
                  <c:v>1.42</c:v>
                </c:pt>
                <c:pt idx="1704">
                  <c:v>1.2</c:v>
                </c:pt>
                <c:pt idx="1705">
                  <c:v>1.1599999999999999</c:v>
                </c:pt>
                <c:pt idx="1706">
                  <c:v>1.36</c:v>
                </c:pt>
                <c:pt idx="1707">
                  <c:v>1.34</c:v>
                </c:pt>
                <c:pt idx="1708">
                  <c:v>1.35</c:v>
                </c:pt>
                <c:pt idx="1709">
                  <c:v>1.31</c:v>
                </c:pt>
                <c:pt idx="1710">
                  <c:v>1.1499999999999999</c:v>
                </c:pt>
                <c:pt idx="1711">
                  <c:v>1.72</c:v>
                </c:pt>
                <c:pt idx="1712">
                  <c:v>1.2</c:v>
                </c:pt>
                <c:pt idx="1713">
                  <c:v>1.57</c:v>
                </c:pt>
                <c:pt idx="1714">
                  <c:v>1.1399999999999999</c:v>
                </c:pt>
                <c:pt idx="1715">
                  <c:v>1.03</c:v>
                </c:pt>
                <c:pt idx="1716">
                  <c:v>0.99</c:v>
                </c:pt>
                <c:pt idx="1717">
                  <c:v>2.2400000000000002</c:v>
                </c:pt>
                <c:pt idx="1718">
                  <c:v>1.63</c:v>
                </c:pt>
                <c:pt idx="1719">
                  <c:v>1.48</c:v>
                </c:pt>
                <c:pt idx="1720">
                  <c:v>1.29</c:v>
                </c:pt>
                <c:pt idx="1721">
                  <c:v>2.14</c:v>
                </c:pt>
                <c:pt idx="1722">
                  <c:v>1.9</c:v>
                </c:pt>
                <c:pt idx="1723">
                  <c:v>1.47</c:v>
                </c:pt>
                <c:pt idx="1724">
                  <c:v>1.74</c:v>
                </c:pt>
                <c:pt idx="1725">
                  <c:v>1.4</c:v>
                </c:pt>
                <c:pt idx="1726">
                  <c:v>1.22</c:v>
                </c:pt>
                <c:pt idx="1727">
                  <c:v>1.23</c:v>
                </c:pt>
                <c:pt idx="1728">
                  <c:v>1.1000000000000001</c:v>
                </c:pt>
                <c:pt idx="1729">
                  <c:v>1.01</c:v>
                </c:pt>
                <c:pt idx="1730">
                  <c:v>0.92</c:v>
                </c:pt>
                <c:pt idx="1731">
                  <c:v>0.91</c:v>
                </c:pt>
                <c:pt idx="1732">
                  <c:v>0.96</c:v>
                </c:pt>
                <c:pt idx="1733">
                  <c:v>0.87</c:v>
                </c:pt>
                <c:pt idx="1734">
                  <c:v>1.05</c:v>
                </c:pt>
                <c:pt idx="1735">
                  <c:v>0.98</c:v>
                </c:pt>
                <c:pt idx="1736">
                  <c:v>1.1000000000000001</c:v>
                </c:pt>
                <c:pt idx="1737">
                  <c:v>1.31</c:v>
                </c:pt>
                <c:pt idx="1738">
                  <c:v>1.4</c:v>
                </c:pt>
                <c:pt idx="1739">
                  <c:v>1.54</c:v>
                </c:pt>
                <c:pt idx="1740">
                  <c:v>1.47</c:v>
                </c:pt>
                <c:pt idx="1741">
                  <c:v>1.45</c:v>
                </c:pt>
                <c:pt idx="1742">
                  <c:v>1.78</c:v>
                </c:pt>
                <c:pt idx="1743">
                  <c:v>2.7</c:v>
                </c:pt>
                <c:pt idx="1744">
                  <c:v>2.86</c:v>
                </c:pt>
                <c:pt idx="1745">
                  <c:v>2.72</c:v>
                </c:pt>
                <c:pt idx="1746">
                  <c:v>2.84</c:v>
                </c:pt>
                <c:pt idx="1747">
                  <c:v>2.0099999999999998</c:v>
                </c:pt>
                <c:pt idx="1748">
                  <c:v>5.33</c:v>
                </c:pt>
                <c:pt idx="1749">
                  <c:v>6.76</c:v>
                </c:pt>
                <c:pt idx="1750">
                  <c:v>2.5</c:v>
                </c:pt>
                <c:pt idx="1751">
                  <c:v>1.82</c:v>
                </c:pt>
                <c:pt idx="1752">
                  <c:v>4.96</c:v>
                </c:pt>
                <c:pt idx="1753">
                  <c:v>2.59</c:v>
                </c:pt>
                <c:pt idx="1754">
                  <c:v>2.19</c:v>
                </c:pt>
                <c:pt idx="1755">
                  <c:v>2.78</c:v>
                </c:pt>
                <c:pt idx="1756">
                  <c:v>2.73</c:v>
                </c:pt>
                <c:pt idx="1757">
                  <c:v>3.55</c:v>
                </c:pt>
                <c:pt idx="1758">
                  <c:v>3.35</c:v>
                </c:pt>
                <c:pt idx="1759">
                  <c:v>4.47</c:v>
                </c:pt>
                <c:pt idx="1760">
                  <c:v>1.75</c:v>
                </c:pt>
                <c:pt idx="1761">
                  <c:v>1.83</c:v>
                </c:pt>
                <c:pt idx="1762">
                  <c:v>2.4700000000000002</c:v>
                </c:pt>
                <c:pt idx="1763">
                  <c:v>3.34</c:v>
                </c:pt>
                <c:pt idx="1764">
                  <c:v>4.21</c:v>
                </c:pt>
                <c:pt idx="1765">
                  <c:v>4.58</c:v>
                </c:pt>
                <c:pt idx="1766">
                  <c:v>20.8</c:v>
                </c:pt>
                <c:pt idx="1767">
                  <c:v>21.4</c:v>
                </c:pt>
                <c:pt idx="1768">
                  <c:v>22.8</c:v>
                </c:pt>
                <c:pt idx="1769">
                  <c:v>33.4</c:v>
                </c:pt>
                <c:pt idx="1770">
                  <c:v>88.3</c:v>
                </c:pt>
                <c:pt idx="1771">
                  <c:v>290</c:v>
                </c:pt>
                <c:pt idx="1772">
                  <c:v>51.9</c:v>
                </c:pt>
                <c:pt idx="1773">
                  <c:v>43</c:v>
                </c:pt>
                <c:pt idx="1774">
                  <c:v>46.5</c:v>
                </c:pt>
                <c:pt idx="1775">
                  <c:v>62.3</c:v>
                </c:pt>
                <c:pt idx="1776">
                  <c:v>56.1</c:v>
                </c:pt>
                <c:pt idx="1777">
                  <c:v>86</c:v>
                </c:pt>
                <c:pt idx="1778">
                  <c:v>46.7</c:v>
                </c:pt>
                <c:pt idx="1779">
                  <c:v>47.7</c:v>
                </c:pt>
                <c:pt idx="1780">
                  <c:v>68.3</c:v>
                </c:pt>
                <c:pt idx="1781">
                  <c:v>40.4</c:v>
                </c:pt>
                <c:pt idx="1782">
                  <c:v>32.6</c:v>
                </c:pt>
                <c:pt idx="1783">
                  <c:v>40.799999999999997</c:v>
                </c:pt>
                <c:pt idx="1784">
                  <c:v>38.700000000000003</c:v>
                </c:pt>
                <c:pt idx="1785">
                  <c:v>42.4</c:v>
                </c:pt>
                <c:pt idx="1786">
                  <c:v>146</c:v>
                </c:pt>
                <c:pt idx="1787">
                  <c:v>153</c:v>
                </c:pt>
                <c:pt idx="1788">
                  <c:v>175</c:v>
                </c:pt>
                <c:pt idx="1789">
                  <c:v>151</c:v>
                </c:pt>
                <c:pt idx="1790">
                  <c:v>170</c:v>
                </c:pt>
                <c:pt idx="1791">
                  <c:v>137</c:v>
                </c:pt>
                <c:pt idx="1792">
                  <c:v>83.4</c:v>
                </c:pt>
                <c:pt idx="1793">
                  <c:v>57.8</c:v>
                </c:pt>
                <c:pt idx="1794">
                  <c:v>57.3</c:v>
                </c:pt>
                <c:pt idx="1795">
                  <c:v>44.4</c:v>
                </c:pt>
                <c:pt idx="1796">
                  <c:v>38.6</c:v>
                </c:pt>
                <c:pt idx="1797">
                  <c:v>35</c:v>
                </c:pt>
                <c:pt idx="1798">
                  <c:v>31.3</c:v>
                </c:pt>
                <c:pt idx="1799">
                  <c:v>28</c:v>
                </c:pt>
                <c:pt idx="1800">
                  <c:v>25</c:v>
                </c:pt>
                <c:pt idx="1801">
                  <c:v>22.5</c:v>
                </c:pt>
                <c:pt idx="1802">
                  <c:v>21.1</c:v>
                </c:pt>
                <c:pt idx="1803">
                  <c:v>24.6</c:v>
                </c:pt>
                <c:pt idx="1804">
                  <c:v>21.1</c:v>
                </c:pt>
                <c:pt idx="1805">
                  <c:v>40.700000000000003</c:v>
                </c:pt>
                <c:pt idx="1806">
                  <c:v>55.2</c:v>
                </c:pt>
                <c:pt idx="1807">
                  <c:v>152</c:v>
                </c:pt>
                <c:pt idx="1808">
                  <c:v>282</c:v>
                </c:pt>
                <c:pt idx="1809">
                  <c:v>216</c:v>
                </c:pt>
                <c:pt idx="1810">
                  <c:v>174</c:v>
                </c:pt>
                <c:pt idx="1811">
                  <c:v>130</c:v>
                </c:pt>
                <c:pt idx="1812">
                  <c:v>80.599999999999994</c:v>
                </c:pt>
                <c:pt idx="1813">
                  <c:v>62.4</c:v>
                </c:pt>
                <c:pt idx="1814">
                  <c:v>54.2</c:v>
                </c:pt>
                <c:pt idx="1815">
                  <c:v>69.3</c:v>
                </c:pt>
                <c:pt idx="1816">
                  <c:v>51.8</c:v>
                </c:pt>
                <c:pt idx="1817">
                  <c:v>88.3</c:v>
                </c:pt>
                <c:pt idx="1818">
                  <c:v>80.5</c:v>
                </c:pt>
                <c:pt idx="1819">
                  <c:v>100</c:v>
                </c:pt>
                <c:pt idx="1820">
                  <c:v>181</c:v>
                </c:pt>
                <c:pt idx="1821">
                  <c:v>140</c:v>
                </c:pt>
                <c:pt idx="1822">
                  <c:v>138</c:v>
                </c:pt>
                <c:pt idx="1823">
                  <c:v>92.9</c:v>
                </c:pt>
                <c:pt idx="1824">
                  <c:v>68.3</c:v>
                </c:pt>
                <c:pt idx="1825">
                  <c:v>56.8</c:v>
                </c:pt>
                <c:pt idx="1826">
                  <c:v>51</c:v>
                </c:pt>
                <c:pt idx="1827">
                  <c:v>83</c:v>
                </c:pt>
                <c:pt idx="1828">
                  <c:v>313</c:v>
                </c:pt>
                <c:pt idx="1829">
                  <c:v>188</c:v>
                </c:pt>
                <c:pt idx="1830">
                  <c:v>176</c:v>
                </c:pt>
                <c:pt idx="1831">
                  <c:v>260</c:v>
                </c:pt>
                <c:pt idx="1832">
                  <c:v>213</c:v>
                </c:pt>
                <c:pt idx="1833">
                  <c:v>168</c:v>
                </c:pt>
                <c:pt idx="1834">
                  <c:v>127</c:v>
                </c:pt>
                <c:pt idx="1835">
                  <c:v>100</c:v>
                </c:pt>
                <c:pt idx="1836">
                  <c:v>71</c:v>
                </c:pt>
                <c:pt idx="1837">
                  <c:v>56</c:v>
                </c:pt>
                <c:pt idx="1838">
                  <c:v>49</c:v>
                </c:pt>
                <c:pt idx="1839">
                  <c:v>44</c:v>
                </c:pt>
                <c:pt idx="1840">
                  <c:v>40</c:v>
                </c:pt>
                <c:pt idx="1841">
                  <c:v>38</c:v>
                </c:pt>
                <c:pt idx="1842">
                  <c:v>35</c:v>
                </c:pt>
                <c:pt idx="1843">
                  <c:v>34</c:v>
                </c:pt>
                <c:pt idx="1844">
                  <c:v>35</c:v>
                </c:pt>
                <c:pt idx="1845">
                  <c:v>35</c:v>
                </c:pt>
                <c:pt idx="1846">
                  <c:v>31</c:v>
                </c:pt>
                <c:pt idx="1847">
                  <c:v>30</c:v>
                </c:pt>
                <c:pt idx="1848">
                  <c:v>29</c:v>
                </c:pt>
                <c:pt idx="1849">
                  <c:v>29</c:v>
                </c:pt>
                <c:pt idx="1850">
                  <c:v>28</c:v>
                </c:pt>
                <c:pt idx="1851">
                  <c:v>27</c:v>
                </c:pt>
                <c:pt idx="1852">
                  <c:v>26</c:v>
                </c:pt>
                <c:pt idx="1853">
                  <c:v>24</c:v>
                </c:pt>
                <c:pt idx="1854">
                  <c:v>23</c:v>
                </c:pt>
                <c:pt idx="1855">
                  <c:v>22</c:v>
                </c:pt>
                <c:pt idx="1856">
                  <c:v>21</c:v>
                </c:pt>
                <c:pt idx="1857">
                  <c:v>20</c:v>
                </c:pt>
                <c:pt idx="1858">
                  <c:v>19</c:v>
                </c:pt>
                <c:pt idx="1859">
                  <c:v>18</c:v>
                </c:pt>
                <c:pt idx="1860">
                  <c:v>18</c:v>
                </c:pt>
                <c:pt idx="1861">
                  <c:v>17</c:v>
                </c:pt>
                <c:pt idx="1862">
                  <c:v>17</c:v>
                </c:pt>
                <c:pt idx="1863">
                  <c:v>17</c:v>
                </c:pt>
                <c:pt idx="1864">
                  <c:v>19</c:v>
                </c:pt>
                <c:pt idx="1865">
                  <c:v>23</c:v>
                </c:pt>
                <c:pt idx="1866">
                  <c:v>20</c:v>
                </c:pt>
                <c:pt idx="1867">
                  <c:v>26</c:v>
                </c:pt>
                <c:pt idx="1868">
                  <c:v>22</c:v>
                </c:pt>
                <c:pt idx="1869">
                  <c:v>21</c:v>
                </c:pt>
                <c:pt idx="1870">
                  <c:v>23</c:v>
                </c:pt>
                <c:pt idx="1871">
                  <c:v>50</c:v>
                </c:pt>
                <c:pt idx="1872">
                  <c:v>77</c:v>
                </c:pt>
                <c:pt idx="1873">
                  <c:v>72</c:v>
                </c:pt>
                <c:pt idx="1874">
                  <c:v>63</c:v>
                </c:pt>
                <c:pt idx="1875">
                  <c:v>58</c:v>
                </c:pt>
                <c:pt idx="1876">
                  <c:v>131</c:v>
                </c:pt>
                <c:pt idx="1877">
                  <c:v>95</c:v>
                </c:pt>
                <c:pt idx="1878">
                  <c:v>92</c:v>
                </c:pt>
                <c:pt idx="1879">
                  <c:v>75</c:v>
                </c:pt>
                <c:pt idx="1880">
                  <c:v>127</c:v>
                </c:pt>
                <c:pt idx="1881">
                  <c:v>197</c:v>
                </c:pt>
                <c:pt idx="1882">
                  <c:v>200</c:v>
                </c:pt>
                <c:pt idx="1883">
                  <c:v>228</c:v>
                </c:pt>
                <c:pt idx="1884">
                  <c:v>183</c:v>
                </c:pt>
                <c:pt idx="1885">
                  <c:v>127</c:v>
                </c:pt>
                <c:pt idx="1886">
                  <c:v>132</c:v>
                </c:pt>
                <c:pt idx="1887">
                  <c:v>122</c:v>
                </c:pt>
                <c:pt idx="1888">
                  <c:v>99</c:v>
                </c:pt>
                <c:pt idx="1889">
                  <c:v>79</c:v>
                </c:pt>
                <c:pt idx="1890">
                  <c:v>66</c:v>
                </c:pt>
                <c:pt idx="1891">
                  <c:v>63</c:v>
                </c:pt>
                <c:pt idx="1892">
                  <c:v>53</c:v>
                </c:pt>
                <c:pt idx="1893">
                  <c:v>48</c:v>
                </c:pt>
                <c:pt idx="1894">
                  <c:v>44</c:v>
                </c:pt>
                <c:pt idx="1895">
                  <c:v>41</c:v>
                </c:pt>
                <c:pt idx="1896">
                  <c:v>42</c:v>
                </c:pt>
                <c:pt idx="1897">
                  <c:v>36</c:v>
                </c:pt>
                <c:pt idx="1898">
                  <c:v>34</c:v>
                </c:pt>
                <c:pt idx="1899">
                  <c:v>31</c:v>
                </c:pt>
                <c:pt idx="1900">
                  <c:v>30</c:v>
                </c:pt>
                <c:pt idx="1901">
                  <c:v>30</c:v>
                </c:pt>
                <c:pt idx="1902">
                  <c:v>28</c:v>
                </c:pt>
                <c:pt idx="1903">
                  <c:v>31</c:v>
                </c:pt>
                <c:pt idx="1904">
                  <c:v>34</c:v>
                </c:pt>
                <c:pt idx="1905">
                  <c:v>26</c:v>
                </c:pt>
                <c:pt idx="1906">
                  <c:v>24</c:v>
                </c:pt>
                <c:pt idx="1907">
                  <c:v>22</c:v>
                </c:pt>
                <c:pt idx="1908">
                  <c:v>31</c:v>
                </c:pt>
                <c:pt idx="1909">
                  <c:v>48</c:v>
                </c:pt>
                <c:pt idx="1910">
                  <c:v>35</c:v>
                </c:pt>
                <c:pt idx="1911">
                  <c:v>34</c:v>
                </c:pt>
                <c:pt idx="1912">
                  <c:v>30</c:v>
                </c:pt>
                <c:pt idx="1913">
                  <c:v>27</c:v>
                </c:pt>
                <c:pt idx="1914">
                  <c:v>26</c:v>
                </c:pt>
                <c:pt idx="1915">
                  <c:v>29</c:v>
                </c:pt>
                <c:pt idx="1916">
                  <c:v>26</c:v>
                </c:pt>
                <c:pt idx="1917">
                  <c:v>23</c:v>
                </c:pt>
                <c:pt idx="1918">
                  <c:v>21</c:v>
                </c:pt>
                <c:pt idx="1919">
                  <c:v>21</c:v>
                </c:pt>
                <c:pt idx="1920">
                  <c:v>20</c:v>
                </c:pt>
                <c:pt idx="1921">
                  <c:v>19</c:v>
                </c:pt>
                <c:pt idx="1922">
                  <c:v>34</c:v>
                </c:pt>
                <c:pt idx="1923">
                  <c:v>30</c:v>
                </c:pt>
                <c:pt idx="1924">
                  <c:v>42</c:v>
                </c:pt>
                <c:pt idx="1925">
                  <c:v>36</c:v>
                </c:pt>
                <c:pt idx="1926">
                  <c:v>36</c:v>
                </c:pt>
                <c:pt idx="1927">
                  <c:v>34</c:v>
                </c:pt>
                <c:pt idx="1928">
                  <c:v>31</c:v>
                </c:pt>
                <c:pt idx="1929">
                  <c:v>30</c:v>
                </c:pt>
                <c:pt idx="1930">
                  <c:v>26</c:v>
                </c:pt>
                <c:pt idx="1931">
                  <c:v>24</c:v>
                </c:pt>
                <c:pt idx="1932">
                  <c:v>31</c:v>
                </c:pt>
                <c:pt idx="1933">
                  <c:v>35</c:v>
                </c:pt>
                <c:pt idx="1934">
                  <c:v>31</c:v>
                </c:pt>
                <c:pt idx="1935">
                  <c:v>30</c:v>
                </c:pt>
                <c:pt idx="1936">
                  <c:v>34</c:v>
                </c:pt>
                <c:pt idx="1937">
                  <c:v>33</c:v>
                </c:pt>
                <c:pt idx="1938">
                  <c:v>27</c:v>
                </c:pt>
                <c:pt idx="1939">
                  <c:v>25</c:v>
                </c:pt>
                <c:pt idx="1940">
                  <c:v>23</c:v>
                </c:pt>
                <c:pt idx="1941">
                  <c:v>21</c:v>
                </c:pt>
                <c:pt idx="1942">
                  <c:v>20</c:v>
                </c:pt>
                <c:pt idx="1943">
                  <c:v>19</c:v>
                </c:pt>
                <c:pt idx="1944">
                  <c:v>18</c:v>
                </c:pt>
                <c:pt idx="1945">
                  <c:v>16</c:v>
                </c:pt>
                <c:pt idx="1946">
                  <c:v>16</c:v>
                </c:pt>
                <c:pt idx="1947">
                  <c:v>27</c:v>
                </c:pt>
                <c:pt idx="1948">
                  <c:v>25</c:v>
                </c:pt>
                <c:pt idx="1949">
                  <c:v>32</c:v>
                </c:pt>
                <c:pt idx="1950">
                  <c:v>24</c:v>
                </c:pt>
                <c:pt idx="1951">
                  <c:v>20</c:v>
                </c:pt>
                <c:pt idx="1952">
                  <c:v>18</c:v>
                </c:pt>
                <c:pt idx="1953">
                  <c:v>18</c:v>
                </c:pt>
                <c:pt idx="1954">
                  <c:v>16</c:v>
                </c:pt>
                <c:pt idx="1955">
                  <c:v>15</c:v>
                </c:pt>
                <c:pt idx="1956">
                  <c:v>14</c:v>
                </c:pt>
                <c:pt idx="1957">
                  <c:v>13</c:v>
                </c:pt>
                <c:pt idx="1958">
                  <c:v>13</c:v>
                </c:pt>
                <c:pt idx="1959">
                  <c:v>12</c:v>
                </c:pt>
                <c:pt idx="1960">
                  <c:v>11</c:v>
                </c:pt>
                <c:pt idx="1961">
                  <c:v>10</c:v>
                </c:pt>
                <c:pt idx="1962">
                  <c:v>9.8000000000000007</c:v>
                </c:pt>
                <c:pt idx="1963">
                  <c:v>9.1</c:v>
                </c:pt>
                <c:pt idx="1964">
                  <c:v>9.6999999999999993</c:v>
                </c:pt>
                <c:pt idx="1965">
                  <c:v>11</c:v>
                </c:pt>
                <c:pt idx="1966">
                  <c:v>11</c:v>
                </c:pt>
                <c:pt idx="1967">
                  <c:v>9.1999999999999993</c:v>
                </c:pt>
                <c:pt idx="1968">
                  <c:v>8.4</c:v>
                </c:pt>
                <c:pt idx="1969">
                  <c:v>8.3000000000000007</c:v>
                </c:pt>
                <c:pt idx="1970">
                  <c:v>8</c:v>
                </c:pt>
                <c:pt idx="1971">
                  <c:v>7.5</c:v>
                </c:pt>
                <c:pt idx="1972">
                  <c:v>7.1</c:v>
                </c:pt>
                <c:pt idx="1973">
                  <c:v>7</c:v>
                </c:pt>
                <c:pt idx="1974">
                  <c:v>6.7</c:v>
                </c:pt>
                <c:pt idx="1975">
                  <c:v>6.1</c:v>
                </c:pt>
                <c:pt idx="1976">
                  <c:v>5.4</c:v>
                </c:pt>
                <c:pt idx="1977">
                  <c:v>5.6</c:v>
                </c:pt>
                <c:pt idx="1978">
                  <c:v>5.5</c:v>
                </c:pt>
                <c:pt idx="1979">
                  <c:v>5.3</c:v>
                </c:pt>
                <c:pt idx="1980">
                  <c:v>5.7</c:v>
                </c:pt>
                <c:pt idx="1981">
                  <c:v>7.9</c:v>
                </c:pt>
                <c:pt idx="1982">
                  <c:v>7</c:v>
                </c:pt>
                <c:pt idx="1983">
                  <c:v>6.5</c:v>
                </c:pt>
                <c:pt idx="1984">
                  <c:v>5.8</c:v>
                </c:pt>
                <c:pt idx="1985">
                  <c:v>9</c:v>
                </c:pt>
                <c:pt idx="1986">
                  <c:v>9.6</c:v>
                </c:pt>
                <c:pt idx="1987">
                  <c:v>6.6</c:v>
                </c:pt>
                <c:pt idx="1988">
                  <c:v>5.7</c:v>
                </c:pt>
                <c:pt idx="1989">
                  <c:v>5</c:v>
                </c:pt>
                <c:pt idx="1990">
                  <c:v>5</c:v>
                </c:pt>
                <c:pt idx="1991">
                  <c:v>4.8</c:v>
                </c:pt>
                <c:pt idx="1992">
                  <c:v>4.8</c:v>
                </c:pt>
                <c:pt idx="1993">
                  <c:v>4.8</c:v>
                </c:pt>
                <c:pt idx="1994">
                  <c:v>4.5</c:v>
                </c:pt>
                <c:pt idx="1995">
                  <c:v>4.0999999999999996</c:v>
                </c:pt>
                <c:pt idx="1996">
                  <c:v>3.7</c:v>
                </c:pt>
                <c:pt idx="1997">
                  <c:v>3.4</c:v>
                </c:pt>
                <c:pt idx="1998">
                  <c:v>3.5</c:v>
                </c:pt>
                <c:pt idx="1999">
                  <c:v>3.2</c:v>
                </c:pt>
                <c:pt idx="2000">
                  <c:v>4.3</c:v>
                </c:pt>
                <c:pt idx="2001">
                  <c:v>4.4000000000000004</c:v>
                </c:pt>
                <c:pt idx="2002">
                  <c:v>3.8</c:v>
                </c:pt>
                <c:pt idx="2003">
                  <c:v>3.3</c:v>
                </c:pt>
                <c:pt idx="2004">
                  <c:v>3.9</c:v>
                </c:pt>
                <c:pt idx="2005">
                  <c:v>4.5</c:v>
                </c:pt>
                <c:pt idx="2006">
                  <c:v>3.6</c:v>
                </c:pt>
                <c:pt idx="2007">
                  <c:v>3.2</c:v>
                </c:pt>
                <c:pt idx="2008">
                  <c:v>3</c:v>
                </c:pt>
                <c:pt idx="2009">
                  <c:v>2.5</c:v>
                </c:pt>
                <c:pt idx="2010">
                  <c:v>2.4</c:v>
                </c:pt>
                <c:pt idx="2011">
                  <c:v>2.5</c:v>
                </c:pt>
                <c:pt idx="2012">
                  <c:v>2.1</c:v>
                </c:pt>
                <c:pt idx="2013">
                  <c:v>2.2000000000000002</c:v>
                </c:pt>
                <c:pt idx="2014">
                  <c:v>2.2999999999999998</c:v>
                </c:pt>
                <c:pt idx="2015">
                  <c:v>2.2000000000000002</c:v>
                </c:pt>
                <c:pt idx="2016">
                  <c:v>2.1</c:v>
                </c:pt>
                <c:pt idx="2017">
                  <c:v>2.1</c:v>
                </c:pt>
                <c:pt idx="2018">
                  <c:v>2.2000000000000002</c:v>
                </c:pt>
                <c:pt idx="2019">
                  <c:v>2.9</c:v>
                </c:pt>
                <c:pt idx="2020">
                  <c:v>2.2000000000000002</c:v>
                </c:pt>
                <c:pt idx="2021">
                  <c:v>2.2000000000000002</c:v>
                </c:pt>
                <c:pt idx="2022">
                  <c:v>2.2999999999999998</c:v>
                </c:pt>
                <c:pt idx="2023">
                  <c:v>2.8</c:v>
                </c:pt>
                <c:pt idx="2024">
                  <c:v>4.9000000000000004</c:v>
                </c:pt>
                <c:pt idx="2025">
                  <c:v>2.9</c:v>
                </c:pt>
                <c:pt idx="2026">
                  <c:v>2.5</c:v>
                </c:pt>
                <c:pt idx="2027">
                  <c:v>2.9</c:v>
                </c:pt>
                <c:pt idx="2028">
                  <c:v>2.6</c:v>
                </c:pt>
                <c:pt idx="2029">
                  <c:v>2.2999999999999998</c:v>
                </c:pt>
                <c:pt idx="2030">
                  <c:v>2.1</c:v>
                </c:pt>
                <c:pt idx="2031">
                  <c:v>1.8</c:v>
                </c:pt>
                <c:pt idx="2032">
                  <c:v>1.7</c:v>
                </c:pt>
                <c:pt idx="2033">
                  <c:v>1.7</c:v>
                </c:pt>
                <c:pt idx="2034">
                  <c:v>1.9</c:v>
                </c:pt>
                <c:pt idx="2035">
                  <c:v>2</c:v>
                </c:pt>
                <c:pt idx="2036">
                  <c:v>1.9</c:v>
                </c:pt>
                <c:pt idx="2037">
                  <c:v>1.4</c:v>
                </c:pt>
                <c:pt idx="2038">
                  <c:v>1.3</c:v>
                </c:pt>
                <c:pt idx="2039">
                  <c:v>1.3</c:v>
                </c:pt>
                <c:pt idx="2040">
                  <c:v>1.4</c:v>
                </c:pt>
                <c:pt idx="2041">
                  <c:v>1.6</c:v>
                </c:pt>
                <c:pt idx="2042">
                  <c:v>1.7</c:v>
                </c:pt>
                <c:pt idx="2043">
                  <c:v>2</c:v>
                </c:pt>
                <c:pt idx="2044">
                  <c:v>1.9</c:v>
                </c:pt>
                <c:pt idx="2045">
                  <c:v>1.8</c:v>
                </c:pt>
                <c:pt idx="2046">
                  <c:v>1.9</c:v>
                </c:pt>
                <c:pt idx="2047">
                  <c:v>1.6</c:v>
                </c:pt>
                <c:pt idx="2048">
                  <c:v>1.6</c:v>
                </c:pt>
                <c:pt idx="2049">
                  <c:v>1.7</c:v>
                </c:pt>
                <c:pt idx="2050">
                  <c:v>1.7</c:v>
                </c:pt>
                <c:pt idx="2051">
                  <c:v>1.6</c:v>
                </c:pt>
                <c:pt idx="2052">
                  <c:v>2.4</c:v>
                </c:pt>
                <c:pt idx="2053">
                  <c:v>1.5</c:v>
                </c:pt>
                <c:pt idx="2054">
                  <c:v>1.4</c:v>
                </c:pt>
                <c:pt idx="2055">
                  <c:v>1.5</c:v>
                </c:pt>
                <c:pt idx="2056">
                  <c:v>6.6</c:v>
                </c:pt>
                <c:pt idx="2057">
                  <c:v>7.4</c:v>
                </c:pt>
                <c:pt idx="2058">
                  <c:v>4.8</c:v>
                </c:pt>
                <c:pt idx="2059">
                  <c:v>2.8</c:v>
                </c:pt>
                <c:pt idx="2060">
                  <c:v>2.6</c:v>
                </c:pt>
                <c:pt idx="2061">
                  <c:v>2.7</c:v>
                </c:pt>
                <c:pt idx="2062">
                  <c:v>2.7</c:v>
                </c:pt>
                <c:pt idx="2063">
                  <c:v>2.6</c:v>
                </c:pt>
                <c:pt idx="2064">
                  <c:v>2.6</c:v>
                </c:pt>
                <c:pt idx="2065">
                  <c:v>2.5</c:v>
                </c:pt>
                <c:pt idx="2066">
                  <c:v>2.4</c:v>
                </c:pt>
                <c:pt idx="2067">
                  <c:v>2.2999999999999998</c:v>
                </c:pt>
                <c:pt idx="2068">
                  <c:v>2.5</c:v>
                </c:pt>
                <c:pt idx="2069">
                  <c:v>2.5</c:v>
                </c:pt>
                <c:pt idx="2070">
                  <c:v>2.6</c:v>
                </c:pt>
                <c:pt idx="2071">
                  <c:v>2.6</c:v>
                </c:pt>
                <c:pt idx="2072">
                  <c:v>4.5</c:v>
                </c:pt>
                <c:pt idx="2073">
                  <c:v>3.5</c:v>
                </c:pt>
                <c:pt idx="2074">
                  <c:v>3.4</c:v>
                </c:pt>
                <c:pt idx="2075">
                  <c:v>3</c:v>
                </c:pt>
                <c:pt idx="2076">
                  <c:v>3.1</c:v>
                </c:pt>
                <c:pt idx="2077">
                  <c:v>2.1</c:v>
                </c:pt>
                <c:pt idx="2078">
                  <c:v>1.3</c:v>
                </c:pt>
                <c:pt idx="2079">
                  <c:v>1.4</c:v>
                </c:pt>
                <c:pt idx="2080">
                  <c:v>1.6</c:v>
                </c:pt>
                <c:pt idx="2081">
                  <c:v>1.8</c:v>
                </c:pt>
                <c:pt idx="2082">
                  <c:v>2.1</c:v>
                </c:pt>
                <c:pt idx="2083">
                  <c:v>2.1</c:v>
                </c:pt>
                <c:pt idx="2084">
                  <c:v>2.1</c:v>
                </c:pt>
                <c:pt idx="2085">
                  <c:v>3.5</c:v>
                </c:pt>
                <c:pt idx="2086">
                  <c:v>2.5</c:v>
                </c:pt>
                <c:pt idx="2087">
                  <c:v>2.2999999999999998</c:v>
                </c:pt>
                <c:pt idx="2088">
                  <c:v>2.7</c:v>
                </c:pt>
                <c:pt idx="2089">
                  <c:v>3.9</c:v>
                </c:pt>
                <c:pt idx="2090">
                  <c:v>3.8</c:v>
                </c:pt>
                <c:pt idx="2091">
                  <c:v>4.2</c:v>
                </c:pt>
                <c:pt idx="2092">
                  <c:v>5.8</c:v>
                </c:pt>
                <c:pt idx="2093">
                  <c:v>6.5</c:v>
                </c:pt>
                <c:pt idx="2094">
                  <c:v>6.6</c:v>
                </c:pt>
                <c:pt idx="2095">
                  <c:v>6.9</c:v>
                </c:pt>
                <c:pt idx="2096">
                  <c:v>24</c:v>
                </c:pt>
                <c:pt idx="2097">
                  <c:v>12</c:v>
                </c:pt>
                <c:pt idx="2098">
                  <c:v>30</c:v>
                </c:pt>
                <c:pt idx="2099">
                  <c:v>18</c:v>
                </c:pt>
                <c:pt idx="2100">
                  <c:v>17</c:v>
                </c:pt>
                <c:pt idx="2101">
                  <c:v>25</c:v>
                </c:pt>
                <c:pt idx="2102">
                  <c:v>16</c:v>
                </c:pt>
                <c:pt idx="2103">
                  <c:v>13</c:v>
                </c:pt>
                <c:pt idx="2104">
                  <c:v>11</c:v>
                </c:pt>
                <c:pt idx="2105">
                  <c:v>13</c:v>
                </c:pt>
                <c:pt idx="2106">
                  <c:v>15</c:v>
                </c:pt>
                <c:pt idx="2107">
                  <c:v>14</c:v>
                </c:pt>
                <c:pt idx="2108">
                  <c:v>18</c:v>
                </c:pt>
                <c:pt idx="2109">
                  <c:v>13</c:v>
                </c:pt>
                <c:pt idx="2110">
                  <c:v>12</c:v>
                </c:pt>
                <c:pt idx="2111">
                  <c:v>11</c:v>
                </c:pt>
                <c:pt idx="2112">
                  <c:v>11</c:v>
                </c:pt>
                <c:pt idx="2113">
                  <c:v>12</c:v>
                </c:pt>
                <c:pt idx="2114">
                  <c:v>20</c:v>
                </c:pt>
                <c:pt idx="2115">
                  <c:v>21</c:v>
                </c:pt>
                <c:pt idx="2116">
                  <c:v>32</c:v>
                </c:pt>
                <c:pt idx="2117">
                  <c:v>53</c:v>
                </c:pt>
                <c:pt idx="2118">
                  <c:v>107</c:v>
                </c:pt>
                <c:pt idx="2119">
                  <c:v>38</c:v>
                </c:pt>
                <c:pt idx="2120">
                  <c:v>26</c:v>
                </c:pt>
                <c:pt idx="2121">
                  <c:v>22</c:v>
                </c:pt>
                <c:pt idx="2122">
                  <c:v>22</c:v>
                </c:pt>
                <c:pt idx="2123">
                  <c:v>23</c:v>
                </c:pt>
                <c:pt idx="2124">
                  <c:v>20</c:v>
                </c:pt>
                <c:pt idx="2125">
                  <c:v>21</c:v>
                </c:pt>
                <c:pt idx="2126">
                  <c:v>21</c:v>
                </c:pt>
                <c:pt idx="2127">
                  <c:v>21</c:v>
                </c:pt>
                <c:pt idx="2128">
                  <c:v>22</c:v>
                </c:pt>
                <c:pt idx="2129">
                  <c:v>21</c:v>
                </c:pt>
                <c:pt idx="2130">
                  <c:v>22</c:v>
                </c:pt>
                <c:pt idx="2131">
                  <c:v>21</c:v>
                </c:pt>
                <c:pt idx="2132">
                  <c:v>21</c:v>
                </c:pt>
                <c:pt idx="2133">
                  <c:v>22</c:v>
                </c:pt>
                <c:pt idx="2134">
                  <c:v>21</c:v>
                </c:pt>
                <c:pt idx="2135">
                  <c:v>21</c:v>
                </c:pt>
                <c:pt idx="2136">
                  <c:v>21</c:v>
                </c:pt>
                <c:pt idx="2137">
                  <c:v>22</c:v>
                </c:pt>
                <c:pt idx="2138">
                  <c:v>22</c:v>
                </c:pt>
                <c:pt idx="2139">
                  <c:v>33</c:v>
                </c:pt>
                <c:pt idx="2140">
                  <c:v>27</c:v>
                </c:pt>
                <c:pt idx="2141">
                  <c:v>35</c:v>
                </c:pt>
                <c:pt idx="2142">
                  <c:v>31</c:v>
                </c:pt>
                <c:pt idx="2143">
                  <c:v>27</c:v>
                </c:pt>
                <c:pt idx="2144">
                  <c:v>26</c:v>
                </c:pt>
                <c:pt idx="2145">
                  <c:v>53</c:v>
                </c:pt>
                <c:pt idx="2146">
                  <c:v>85</c:v>
                </c:pt>
                <c:pt idx="2147">
                  <c:v>67</c:v>
                </c:pt>
                <c:pt idx="2148">
                  <c:v>74</c:v>
                </c:pt>
                <c:pt idx="2149">
                  <c:v>55</c:v>
                </c:pt>
                <c:pt idx="2150">
                  <c:v>45</c:v>
                </c:pt>
                <c:pt idx="2151">
                  <c:v>39</c:v>
                </c:pt>
                <c:pt idx="2152">
                  <c:v>34</c:v>
                </c:pt>
                <c:pt idx="2153">
                  <c:v>31</c:v>
                </c:pt>
                <c:pt idx="2154">
                  <c:v>28</c:v>
                </c:pt>
                <c:pt idx="2155">
                  <c:v>30</c:v>
                </c:pt>
                <c:pt idx="2156">
                  <c:v>35</c:v>
                </c:pt>
                <c:pt idx="2157">
                  <c:v>32</c:v>
                </c:pt>
                <c:pt idx="2158">
                  <c:v>39</c:v>
                </c:pt>
                <c:pt idx="2159">
                  <c:v>35</c:v>
                </c:pt>
                <c:pt idx="2160">
                  <c:v>38</c:v>
                </c:pt>
                <c:pt idx="2161">
                  <c:v>166</c:v>
                </c:pt>
                <c:pt idx="2162">
                  <c:v>407</c:v>
                </c:pt>
                <c:pt idx="2163">
                  <c:v>381</c:v>
                </c:pt>
                <c:pt idx="2164">
                  <c:v>221</c:v>
                </c:pt>
                <c:pt idx="2165">
                  <c:v>141</c:v>
                </c:pt>
                <c:pt idx="2166">
                  <c:v>81</c:v>
                </c:pt>
                <c:pt idx="2167">
                  <c:v>61</c:v>
                </c:pt>
                <c:pt idx="2168">
                  <c:v>52</c:v>
                </c:pt>
                <c:pt idx="2169">
                  <c:v>48</c:v>
                </c:pt>
                <c:pt idx="2170">
                  <c:v>43</c:v>
                </c:pt>
                <c:pt idx="2171">
                  <c:v>39</c:v>
                </c:pt>
                <c:pt idx="2172">
                  <c:v>35</c:v>
                </c:pt>
                <c:pt idx="2173">
                  <c:v>33</c:v>
                </c:pt>
                <c:pt idx="2174">
                  <c:v>35</c:v>
                </c:pt>
                <c:pt idx="2175">
                  <c:v>33</c:v>
                </c:pt>
                <c:pt idx="2176">
                  <c:v>36</c:v>
                </c:pt>
                <c:pt idx="2177">
                  <c:v>44</c:v>
                </c:pt>
                <c:pt idx="2178">
                  <c:v>58</c:v>
                </c:pt>
                <c:pt idx="2179">
                  <c:v>94</c:v>
                </c:pt>
                <c:pt idx="2180">
                  <c:v>62</c:v>
                </c:pt>
                <c:pt idx="2181">
                  <c:v>59</c:v>
                </c:pt>
                <c:pt idx="2182">
                  <c:v>86</c:v>
                </c:pt>
                <c:pt idx="2183">
                  <c:v>146</c:v>
                </c:pt>
                <c:pt idx="2184">
                  <c:v>93</c:v>
                </c:pt>
                <c:pt idx="2185">
                  <c:v>109</c:v>
                </c:pt>
                <c:pt idx="2186">
                  <c:v>122</c:v>
                </c:pt>
                <c:pt idx="2187">
                  <c:v>178</c:v>
                </c:pt>
                <c:pt idx="2188">
                  <c:v>108</c:v>
                </c:pt>
                <c:pt idx="2189">
                  <c:v>82</c:v>
                </c:pt>
                <c:pt idx="2190">
                  <c:v>61</c:v>
                </c:pt>
                <c:pt idx="2191">
                  <c:v>55</c:v>
                </c:pt>
                <c:pt idx="2192">
                  <c:v>73</c:v>
                </c:pt>
                <c:pt idx="2193">
                  <c:v>194</c:v>
                </c:pt>
                <c:pt idx="2194">
                  <c:v>156</c:v>
                </c:pt>
                <c:pt idx="2195">
                  <c:v>202</c:v>
                </c:pt>
                <c:pt idx="2196">
                  <c:v>107</c:v>
                </c:pt>
                <c:pt idx="2197">
                  <c:v>82</c:v>
                </c:pt>
                <c:pt idx="2198">
                  <c:v>202</c:v>
                </c:pt>
                <c:pt idx="2199">
                  <c:v>146</c:v>
                </c:pt>
                <c:pt idx="2200">
                  <c:v>176</c:v>
                </c:pt>
                <c:pt idx="2201">
                  <c:v>143</c:v>
                </c:pt>
                <c:pt idx="2202">
                  <c:v>151</c:v>
                </c:pt>
                <c:pt idx="2203">
                  <c:v>80</c:v>
                </c:pt>
                <c:pt idx="2204">
                  <c:v>89</c:v>
                </c:pt>
                <c:pt idx="2205">
                  <c:v>102</c:v>
                </c:pt>
                <c:pt idx="2206">
                  <c:v>61</c:v>
                </c:pt>
                <c:pt idx="2207">
                  <c:v>55</c:v>
                </c:pt>
                <c:pt idx="2208">
                  <c:v>51</c:v>
                </c:pt>
                <c:pt idx="2209">
                  <c:v>47</c:v>
                </c:pt>
                <c:pt idx="2210">
                  <c:v>45</c:v>
                </c:pt>
                <c:pt idx="2211">
                  <c:v>40</c:v>
                </c:pt>
                <c:pt idx="2212">
                  <c:v>36</c:v>
                </c:pt>
                <c:pt idx="2213">
                  <c:v>34</c:v>
                </c:pt>
                <c:pt idx="2214">
                  <c:v>33</c:v>
                </c:pt>
                <c:pt idx="2215">
                  <c:v>32</c:v>
                </c:pt>
                <c:pt idx="2216">
                  <c:v>39</c:v>
                </c:pt>
                <c:pt idx="2217">
                  <c:v>50</c:v>
                </c:pt>
                <c:pt idx="2218">
                  <c:v>42</c:v>
                </c:pt>
                <c:pt idx="2219">
                  <c:v>54</c:v>
                </c:pt>
                <c:pt idx="2220">
                  <c:v>61</c:v>
                </c:pt>
                <c:pt idx="2221">
                  <c:v>195</c:v>
                </c:pt>
                <c:pt idx="2222">
                  <c:v>113</c:v>
                </c:pt>
                <c:pt idx="2223">
                  <c:v>185</c:v>
                </c:pt>
                <c:pt idx="2224">
                  <c:v>121</c:v>
                </c:pt>
                <c:pt idx="2225">
                  <c:v>48</c:v>
                </c:pt>
                <c:pt idx="2226">
                  <c:v>46</c:v>
                </c:pt>
                <c:pt idx="2227">
                  <c:v>61</c:v>
                </c:pt>
                <c:pt idx="2228">
                  <c:v>257</c:v>
                </c:pt>
                <c:pt idx="2229">
                  <c:v>116</c:v>
                </c:pt>
                <c:pt idx="2230">
                  <c:v>100</c:v>
                </c:pt>
                <c:pt idx="2231">
                  <c:v>79</c:v>
                </c:pt>
                <c:pt idx="2232">
                  <c:v>65</c:v>
                </c:pt>
                <c:pt idx="2233">
                  <c:v>58</c:v>
                </c:pt>
                <c:pt idx="2234">
                  <c:v>53</c:v>
                </c:pt>
                <c:pt idx="2235">
                  <c:v>48</c:v>
                </c:pt>
                <c:pt idx="2236">
                  <c:v>44</c:v>
                </c:pt>
                <c:pt idx="2237">
                  <c:v>41</c:v>
                </c:pt>
                <c:pt idx="2238">
                  <c:v>38</c:v>
                </c:pt>
                <c:pt idx="2239">
                  <c:v>36</c:v>
                </c:pt>
                <c:pt idx="2240">
                  <c:v>34</c:v>
                </c:pt>
                <c:pt idx="2241">
                  <c:v>33</c:v>
                </c:pt>
                <c:pt idx="2242">
                  <c:v>31</c:v>
                </c:pt>
                <c:pt idx="2243">
                  <c:v>30</c:v>
                </c:pt>
                <c:pt idx="2244">
                  <c:v>28</c:v>
                </c:pt>
                <c:pt idx="2245">
                  <c:v>28</c:v>
                </c:pt>
                <c:pt idx="2246">
                  <c:v>26</c:v>
                </c:pt>
                <c:pt idx="2247">
                  <c:v>24</c:v>
                </c:pt>
                <c:pt idx="2248">
                  <c:v>23</c:v>
                </c:pt>
                <c:pt idx="2249">
                  <c:v>22</c:v>
                </c:pt>
                <c:pt idx="2250">
                  <c:v>24</c:v>
                </c:pt>
                <c:pt idx="2251">
                  <c:v>26</c:v>
                </c:pt>
                <c:pt idx="2252">
                  <c:v>22</c:v>
                </c:pt>
                <c:pt idx="2253">
                  <c:v>21</c:v>
                </c:pt>
                <c:pt idx="2254">
                  <c:v>20</c:v>
                </c:pt>
                <c:pt idx="2255">
                  <c:v>19</c:v>
                </c:pt>
                <c:pt idx="2256">
                  <c:v>19</c:v>
                </c:pt>
                <c:pt idx="2257">
                  <c:v>18</c:v>
                </c:pt>
                <c:pt idx="2258">
                  <c:v>27</c:v>
                </c:pt>
                <c:pt idx="2259">
                  <c:v>21</c:v>
                </c:pt>
                <c:pt idx="2260">
                  <c:v>20</c:v>
                </c:pt>
                <c:pt idx="2261">
                  <c:v>21</c:v>
                </c:pt>
                <c:pt idx="2262">
                  <c:v>20</c:v>
                </c:pt>
                <c:pt idx="2263">
                  <c:v>41</c:v>
                </c:pt>
                <c:pt idx="2264">
                  <c:v>61</c:v>
                </c:pt>
                <c:pt idx="2265">
                  <c:v>66</c:v>
                </c:pt>
                <c:pt idx="2266">
                  <c:v>50</c:v>
                </c:pt>
                <c:pt idx="2267">
                  <c:v>47</c:v>
                </c:pt>
                <c:pt idx="2268">
                  <c:v>78</c:v>
                </c:pt>
                <c:pt idx="2269">
                  <c:v>48</c:v>
                </c:pt>
                <c:pt idx="2270">
                  <c:v>46</c:v>
                </c:pt>
                <c:pt idx="2271">
                  <c:v>49</c:v>
                </c:pt>
                <c:pt idx="2272">
                  <c:v>36</c:v>
                </c:pt>
                <c:pt idx="2273">
                  <c:v>50</c:v>
                </c:pt>
                <c:pt idx="2274">
                  <c:v>44</c:v>
                </c:pt>
                <c:pt idx="2275">
                  <c:v>35</c:v>
                </c:pt>
                <c:pt idx="2276">
                  <c:v>64</c:v>
                </c:pt>
                <c:pt idx="2277">
                  <c:v>44</c:v>
                </c:pt>
                <c:pt idx="2278">
                  <c:v>53</c:v>
                </c:pt>
                <c:pt idx="2279">
                  <c:v>51</c:v>
                </c:pt>
                <c:pt idx="2280">
                  <c:v>48</c:v>
                </c:pt>
                <c:pt idx="2281">
                  <c:v>42</c:v>
                </c:pt>
                <c:pt idx="2282">
                  <c:v>35</c:v>
                </c:pt>
                <c:pt idx="2283">
                  <c:v>32</c:v>
                </c:pt>
                <c:pt idx="2284">
                  <c:v>29</c:v>
                </c:pt>
                <c:pt idx="2285">
                  <c:v>35</c:v>
                </c:pt>
                <c:pt idx="2286">
                  <c:v>32</c:v>
                </c:pt>
                <c:pt idx="2287">
                  <c:v>33</c:v>
                </c:pt>
                <c:pt idx="2288">
                  <c:v>33</c:v>
                </c:pt>
                <c:pt idx="2289">
                  <c:v>28</c:v>
                </c:pt>
                <c:pt idx="2290">
                  <c:v>34</c:v>
                </c:pt>
                <c:pt idx="2291">
                  <c:v>30</c:v>
                </c:pt>
                <c:pt idx="2292">
                  <c:v>25</c:v>
                </c:pt>
                <c:pt idx="2293">
                  <c:v>24</c:v>
                </c:pt>
                <c:pt idx="2294">
                  <c:v>23</c:v>
                </c:pt>
                <c:pt idx="2295">
                  <c:v>24</c:v>
                </c:pt>
                <c:pt idx="2296">
                  <c:v>25</c:v>
                </c:pt>
                <c:pt idx="2297">
                  <c:v>26</c:v>
                </c:pt>
                <c:pt idx="2298">
                  <c:v>22</c:v>
                </c:pt>
                <c:pt idx="2299">
                  <c:v>21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35</c:v>
                </c:pt>
                <c:pt idx="2304">
                  <c:v>56</c:v>
                </c:pt>
                <c:pt idx="2305">
                  <c:v>35</c:v>
                </c:pt>
                <c:pt idx="2306">
                  <c:v>27</c:v>
                </c:pt>
                <c:pt idx="2307">
                  <c:v>22</c:v>
                </c:pt>
                <c:pt idx="2308">
                  <c:v>20</c:v>
                </c:pt>
                <c:pt idx="2309">
                  <c:v>20</c:v>
                </c:pt>
                <c:pt idx="2310">
                  <c:v>28</c:v>
                </c:pt>
                <c:pt idx="2311">
                  <c:v>30</c:v>
                </c:pt>
                <c:pt idx="2312">
                  <c:v>21</c:v>
                </c:pt>
                <c:pt idx="2313">
                  <c:v>18</c:v>
                </c:pt>
                <c:pt idx="2314">
                  <c:v>19</c:v>
                </c:pt>
                <c:pt idx="2315">
                  <c:v>18</c:v>
                </c:pt>
                <c:pt idx="2316">
                  <c:v>16</c:v>
                </c:pt>
                <c:pt idx="2317">
                  <c:v>15</c:v>
                </c:pt>
                <c:pt idx="2318">
                  <c:v>15</c:v>
                </c:pt>
                <c:pt idx="2319">
                  <c:v>15</c:v>
                </c:pt>
                <c:pt idx="2320">
                  <c:v>15</c:v>
                </c:pt>
                <c:pt idx="2321">
                  <c:v>14</c:v>
                </c:pt>
                <c:pt idx="2322">
                  <c:v>14</c:v>
                </c:pt>
                <c:pt idx="2323">
                  <c:v>13</c:v>
                </c:pt>
                <c:pt idx="2324">
                  <c:v>14</c:v>
                </c:pt>
                <c:pt idx="2325">
                  <c:v>14</c:v>
                </c:pt>
                <c:pt idx="2326">
                  <c:v>13</c:v>
                </c:pt>
                <c:pt idx="2327">
                  <c:v>12</c:v>
                </c:pt>
                <c:pt idx="2328">
                  <c:v>11</c:v>
                </c:pt>
                <c:pt idx="2329">
                  <c:v>11</c:v>
                </c:pt>
                <c:pt idx="2330">
                  <c:v>10</c:v>
                </c:pt>
                <c:pt idx="2331">
                  <c:v>12</c:v>
                </c:pt>
                <c:pt idx="2332">
                  <c:v>15</c:v>
                </c:pt>
                <c:pt idx="2333">
                  <c:v>14</c:v>
                </c:pt>
                <c:pt idx="2334">
                  <c:v>14</c:v>
                </c:pt>
                <c:pt idx="2335">
                  <c:v>15</c:v>
                </c:pt>
                <c:pt idx="2336">
                  <c:v>22</c:v>
                </c:pt>
                <c:pt idx="2337">
                  <c:v>19</c:v>
                </c:pt>
                <c:pt idx="2338">
                  <c:v>15</c:v>
                </c:pt>
                <c:pt idx="2339">
                  <c:v>14</c:v>
                </c:pt>
                <c:pt idx="2340">
                  <c:v>21</c:v>
                </c:pt>
                <c:pt idx="2341">
                  <c:v>14</c:v>
                </c:pt>
                <c:pt idx="2342">
                  <c:v>12</c:v>
                </c:pt>
                <c:pt idx="2343">
                  <c:v>11</c:v>
                </c:pt>
                <c:pt idx="2344">
                  <c:v>11</c:v>
                </c:pt>
                <c:pt idx="2345">
                  <c:v>39</c:v>
                </c:pt>
                <c:pt idx="2346">
                  <c:v>18</c:v>
                </c:pt>
                <c:pt idx="2347">
                  <c:v>13</c:v>
                </c:pt>
                <c:pt idx="2348">
                  <c:v>12</c:v>
                </c:pt>
                <c:pt idx="2349">
                  <c:v>11</c:v>
                </c:pt>
                <c:pt idx="2350">
                  <c:v>10</c:v>
                </c:pt>
                <c:pt idx="2351">
                  <c:v>9.8000000000000007</c:v>
                </c:pt>
                <c:pt idx="2352">
                  <c:v>9.4</c:v>
                </c:pt>
                <c:pt idx="2353">
                  <c:v>8.8000000000000007</c:v>
                </c:pt>
                <c:pt idx="2354">
                  <c:v>8.5</c:v>
                </c:pt>
                <c:pt idx="2355">
                  <c:v>7.9</c:v>
                </c:pt>
                <c:pt idx="2356">
                  <c:v>7.4</c:v>
                </c:pt>
                <c:pt idx="2357">
                  <c:v>7</c:v>
                </c:pt>
                <c:pt idx="2358">
                  <c:v>6.7</c:v>
                </c:pt>
                <c:pt idx="2359">
                  <c:v>6.4</c:v>
                </c:pt>
                <c:pt idx="2360">
                  <c:v>6</c:v>
                </c:pt>
                <c:pt idx="2361">
                  <c:v>5.9</c:v>
                </c:pt>
                <c:pt idx="2362">
                  <c:v>5.9</c:v>
                </c:pt>
                <c:pt idx="2363">
                  <c:v>5.7</c:v>
                </c:pt>
                <c:pt idx="2364">
                  <c:v>5.4</c:v>
                </c:pt>
                <c:pt idx="2365">
                  <c:v>5.2</c:v>
                </c:pt>
                <c:pt idx="2366">
                  <c:v>5.0999999999999996</c:v>
                </c:pt>
                <c:pt idx="2367">
                  <c:v>5.7</c:v>
                </c:pt>
                <c:pt idx="2368">
                  <c:v>5.2</c:v>
                </c:pt>
                <c:pt idx="2369">
                  <c:v>4.7</c:v>
                </c:pt>
                <c:pt idx="2370">
                  <c:v>4.3</c:v>
                </c:pt>
                <c:pt idx="2371">
                  <c:v>6.2</c:v>
                </c:pt>
                <c:pt idx="2372">
                  <c:v>10</c:v>
                </c:pt>
                <c:pt idx="2373">
                  <c:v>5.7</c:v>
                </c:pt>
                <c:pt idx="2374">
                  <c:v>4.8</c:v>
                </c:pt>
                <c:pt idx="2375">
                  <c:v>7.2</c:v>
                </c:pt>
                <c:pt idx="2376">
                  <c:v>5.6</c:v>
                </c:pt>
                <c:pt idx="2377">
                  <c:v>4.9000000000000004</c:v>
                </c:pt>
                <c:pt idx="2378">
                  <c:v>4.5999999999999996</c:v>
                </c:pt>
                <c:pt idx="2379">
                  <c:v>4.3</c:v>
                </c:pt>
                <c:pt idx="2380">
                  <c:v>4.3</c:v>
                </c:pt>
                <c:pt idx="2381">
                  <c:v>3.9</c:v>
                </c:pt>
                <c:pt idx="2382">
                  <c:v>3.7</c:v>
                </c:pt>
                <c:pt idx="2383">
                  <c:v>3.4</c:v>
                </c:pt>
                <c:pt idx="2384">
                  <c:v>3.3</c:v>
                </c:pt>
                <c:pt idx="2385">
                  <c:v>3.2</c:v>
                </c:pt>
                <c:pt idx="2386">
                  <c:v>3.1</c:v>
                </c:pt>
                <c:pt idx="2387">
                  <c:v>3</c:v>
                </c:pt>
                <c:pt idx="2388">
                  <c:v>2.9</c:v>
                </c:pt>
                <c:pt idx="2389">
                  <c:v>2.7</c:v>
                </c:pt>
                <c:pt idx="2390">
                  <c:v>2.5</c:v>
                </c:pt>
                <c:pt idx="2391">
                  <c:v>2.5</c:v>
                </c:pt>
                <c:pt idx="2392">
                  <c:v>2.5</c:v>
                </c:pt>
                <c:pt idx="2393">
                  <c:v>2.5</c:v>
                </c:pt>
                <c:pt idx="2394">
                  <c:v>2.4</c:v>
                </c:pt>
                <c:pt idx="2395">
                  <c:v>2.2000000000000002</c:v>
                </c:pt>
                <c:pt idx="2396">
                  <c:v>2.2999999999999998</c:v>
                </c:pt>
                <c:pt idx="2397">
                  <c:v>1.9</c:v>
                </c:pt>
                <c:pt idx="2398">
                  <c:v>1.8</c:v>
                </c:pt>
                <c:pt idx="2399">
                  <c:v>2.2000000000000002</c:v>
                </c:pt>
                <c:pt idx="2400">
                  <c:v>2.1</c:v>
                </c:pt>
                <c:pt idx="2401">
                  <c:v>2.2000000000000002</c:v>
                </c:pt>
                <c:pt idx="2402">
                  <c:v>2.8</c:v>
                </c:pt>
                <c:pt idx="2403">
                  <c:v>2.5</c:v>
                </c:pt>
                <c:pt idx="2404">
                  <c:v>3.2</c:v>
                </c:pt>
                <c:pt idx="2405">
                  <c:v>2.7</c:v>
                </c:pt>
                <c:pt idx="2406">
                  <c:v>2.9</c:v>
                </c:pt>
                <c:pt idx="2407">
                  <c:v>2.5</c:v>
                </c:pt>
                <c:pt idx="2408">
                  <c:v>2.4</c:v>
                </c:pt>
                <c:pt idx="2409">
                  <c:v>2.2000000000000002</c:v>
                </c:pt>
                <c:pt idx="2410">
                  <c:v>2.2000000000000002</c:v>
                </c:pt>
                <c:pt idx="2411">
                  <c:v>2.6</c:v>
                </c:pt>
                <c:pt idx="2412">
                  <c:v>3.2</c:v>
                </c:pt>
                <c:pt idx="2413">
                  <c:v>3</c:v>
                </c:pt>
                <c:pt idx="2414">
                  <c:v>3.1</c:v>
                </c:pt>
                <c:pt idx="2415">
                  <c:v>2.9</c:v>
                </c:pt>
                <c:pt idx="2416">
                  <c:v>2.7</c:v>
                </c:pt>
                <c:pt idx="2417">
                  <c:v>2.8</c:v>
                </c:pt>
                <c:pt idx="2418">
                  <c:v>2.6</c:v>
                </c:pt>
                <c:pt idx="2419">
                  <c:v>2.4</c:v>
                </c:pt>
                <c:pt idx="2420">
                  <c:v>3.1</c:v>
                </c:pt>
                <c:pt idx="2421">
                  <c:v>3.8</c:v>
                </c:pt>
                <c:pt idx="2422">
                  <c:v>5.3</c:v>
                </c:pt>
                <c:pt idx="2423">
                  <c:v>11</c:v>
                </c:pt>
                <c:pt idx="2424">
                  <c:v>7.9</c:v>
                </c:pt>
                <c:pt idx="2425">
                  <c:v>4.4000000000000004</c:v>
                </c:pt>
                <c:pt idx="2426">
                  <c:v>3.6</c:v>
                </c:pt>
                <c:pt idx="2427">
                  <c:v>4.2</c:v>
                </c:pt>
                <c:pt idx="2428">
                  <c:v>8.6999999999999993</c:v>
                </c:pt>
                <c:pt idx="2429">
                  <c:v>4.5</c:v>
                </c:pt>
                <c:pt idx="2430">
                  <c:v>3.6</c:v>
                </c:pt>
                <c:pt idx="2431">
                  <c:v>3.5</c:v>
                </c:pt>
                <c:pt idx="2432">
                  <c:v>3.7</c:v>
                </c:pt>
                <c:pt idx="2433">
                  <c:v>3.7</c:v>
                </c:pt>
                <c:pt idx="2434">
                  <c:v>5.9</c:v>
                </c:pt>
                <c:pt idx="2435">
                  <c:v>4.9000000000000004</c:v>
                </c:pt>
                <c:pt idx="2436">
                  <c:v>5.7</c:v>
                </c:pt>
                <c:pt idx="2437">
                  <c:v>3.1</c:v>
                </c:pt>
                <c:pt idx="2438">
                  <c:v>3</c:v>
                </c:pt>
                <c:pt idx="2439">
                  <c:v>3.1</c:v>
                </c:pt>
                <c:pt idx="2440">
                  <c:v>3.1</c:v>
                </c:pt>
                <c:pt idx="2441">
                  <c:v>3.3</c:v>
                </c:pt>
                <c:pt idx="2442">
                  <c:v>3.5</c:v>
                </c:pt>
                <c:pt idx="2443">
                  <c:v>3.5</c:v>
                </c:pt>
                <c:pt idx="2444">
                  <c:v>3.3</c:v>
                </c:pt>
                <c:pt idx="2445">
                  <c:v>3.5</c:v>
                </c:pt>
                <c:pt idx="2446">
                  <c:v>3.6</c:v>
                </c:pt>
                <c:pt idx="2447">
                  <c:v>3</c:v>
                </c:pt>
                <c:pt idx="2448">
                  <c:v>3.2</c:v>
                </c:pt>
                <c:pt idx="2449">
                  <c:v>3.2</c:v>
                </c:pt>
                <c:pt idx="2450">
                  <c:v>3.5</c:v>
                </c:pt>
                <c:pt idx="2451">
                  <c:v>4.5999999999999996</c:v>
                </c:pt>
                <c:pt idx="2452">
                  <c:v>3</c:v>
                </c:pt>
                <c:pt idx="2453">
                  <c:v>3</c:v>
                </c:pt>
                <c:pt idx="2454">
                  <c:v>3.1</c:v>
                </c:pt>
                <c:pt idx="2455">
                  <c:v>4.3</c:v>
                </c:pt>
                <c:pt idx="2456">
                  <c:v>5.8</c:v>
                </c:pt>
                <c:pt idx="2457">
                  <c:v>4.2</c:v>
                </c:pt>
                <c:pt idx="2458">
                  <c:v>4.0999999999999996</c:v>
                </c:pt>
                <c:pt idx="2459">
                  <c:v>4.2</c:v>
                </c:pt>
                <c:pt idx="2460">
                  <c:v>4.3</c:v>
                </c:pt>
                <c:pt idx="2461">
                  <c:v>4.3</c:v>
                </c:pt>
                <c:pt idx="2462">
                  <c:v>4.0999999999999996</c:v>
                </c:pt>
                <c:pt idx="2463">
                  <c:v>4</c:v>
                </c:pt>
                <c:pt idx="2464">
                  <c:v>4.4000000000000004</c:v>
                </c:pt>
                <c:pt idx="2465">
                  <c:v>4.7</c:v>
                </c:pt>
                <c:pt idx="2466">
                  <c:v>5.2</c:v>
                </c:pt>
                <c:pt idx="2467">
                  <c:v>11</c:v>
                </c:pt>
                <c:pt idx="2468">
                  <c:v>21</c:v>
                </c:pt>
                <c:pt idx="2469">
                  <c:v>8</c:v>
                </c:pt>
                <c:pt idx="2470">
                  <c:v>6.7</c:v>
                </c:pt>
                <c:pt idx="2471">
                  <c:v>8.6</c:v>
                </c:pt>
                <c:pt idx="2472">
                  <c:v>5.3</c:v>
                </c:pt>
                <c:pt idx="2473">
                  <c:v>4.8</c:v>
                </c:pt>
                <c:pt idx="2474">
                  <c:v>5.6</c:v>
                </c:pt>
                <c:pt idx="2475">
                  <c:v>4.4000000000000004</c:v>
                </c:pt>
                <c:pt idx="2476">
                  <c:v>3.6</c:v>
                </c:pt>
                <c:pt idx="2477">
                  <c:v>3.2</c:v>
                </c:pt>
                <c:pt idx="2478">
                  <c:v>3.1</c:v>
                </c:pt>
                <c:pt idx="2479">
                  <c:v>2.9</c:v>
                </c:pt>
                <c:pt idx="2480">
                  <c:v>2.8</c:v>
                </c:pt>
                <c:pt idx="2481">
                  <c:v>2.7</c:v>
                </c:pt>
                <c:pt idx="2482">
                  <c:v>2.6</c:v>
                </c:pt>
                <c:pt idx="2483">
                  <c:v>1.7</c:v>
                </c:pt>
                <c:pt idx="2484">
                  <c:v>3.3</c:v>
                </c:pt>
                <c:pt idx="2485">
                  <c:v>2.4</c:v>
                </c:pt>
                <c:pt idx="2486">
                  <c:v>1.6</c:v>
                </c:pt>
                <c:pt idx="2487">
                  <c:v>1.4</c:v>
                </c:pt>
                <c:pt idx="2488">
                  <c:v>1.3</c:v>
                </c:pt>
                <c:pt idx="2489">
                  <c:v>1.7</c:v>
                </c:pt>
                <c:pt idx="2490">
                  <c:v>4.3</c:v>
                </c:pt>
                <c:pt idx="2491">
                  <c:v>6.7</c:v>
                </c:pt>
                <c:pt idx="2492">
                  <c:v>6.3</c:v>
                </c:pt>
                <c:pt idx="2493">
                  <c:v>6.5</c:v>
                </c:pt>
                <c:pt idx="2494">
                  <c:v>7.4</c:v>
                </c:pt>
                <c:pt idx="2495">
                  <c:v>9.9</c:v>
                </c:pt>
                <c:pt idx="2496">
                  <c:v>7.9</c:v>
                </c:pt>
                <c:pt idx="2497">
                  <c:v>12</c:v>
                </c:pt>
                <c:pt idx="2498">
                  <c:v>16</c:v>
                </c:pt>
                <c:pt idx="2499">
                  <c:v>23</c:v>
                </c:pt>
                <c:pt idx="2500">
                  <c:v>9.9</c:v>
                </c:pt>
                <c:pt idx="2501">
                  <c:v>21</c:v>
                </c:pt>
                <c:pt idx="2502">
                  <c:v>8.6999999999999993</c:v>
                </c:pt>
                <c:pt idx="2503">
                  <c:v>10</c:v>
                </c:pt>
                <c:pt idx="2504">
                  <c:v>7.3</c:v>
                </c:pt>
                <c:pt idx="2505">
                  <c:v>6.9</c:v>
                </c:pt>
                <c:pt idx="2506">
                  <c:v>16</c:v>
                </c:pt>
                <c:pt idx="2507">
                  <c:v>40</c:v>
                </c:pt>
                <c:pt idx="2508">
                  <c:v>49</c:v>
                </c:pt>
                <c:pt idx="2509">
                  <c:v>14</c:v>
                </c:pt>
                <c:pt idx="2510">
                  <c:v>10</c:v>
                </c:pt>
                <c:pt idx="2511">
                  <c:v>8</c:v>
                </c:pt>
                <c:pt idx="2512">
                  <c:v>6.5</c:v>
                </c:pt>
                <c:pt idx="2513">
                  <c:v>5.5</c:v>
                </c:pt>
                <c:pt idx="2514">
                  <c:v>4.8</c:v>
                </c:pt>
                <c:pt idx="2515">
                  <c:v>15</c:v>
                </c:pt>
                <c:pt idx="2516">
                  <c:v>11</c:v>
                </c:pt>
                <c:pt idx="2517">
                  <c:v>6.9</c:v>
                </c:pt>
                <c:pt idx="2518">
                  <c:v>5.3</c:v>
                </c:pt>
                <c:pt idx="2519">
                  <c:v>4.3</c:v>
                </c:pt>
                <c:pt idx="2520">
                  <c:v>5.4</c:v>
                </c:pt>
                <c:pt idx="2521">
                  <c:v>5.4</c:v>
                </c:pt>
                <c:pt idx="2522">
                  <c:v>3.9</c:v>
                </c:pt>
                <c:pt idx="2523">
                  <c:v>3.7</c:v>
                </c:pt>
                <c:pt idx="2524">
                  <c:v>3.5</c:v>
                </c:pt>
                <c:pt idx="2525">
                  <c:v>3.4</c:v>
                </c:pt>
                <c:pt idx="2526">
                  <c:v>3.9</c:v>
                </c:pt>
                <c:pt idx="2527">
                  <c:v>14</c:v>
                </c:pt>
                <c:pt idx="2528">
                  <c:v>6.9</c:v>
                </c:pt>
                <c:pt idx="2529">
                  <c:v>4.7</c:v>
                </c:pt>
                <c:pt idx="2530">
                  <c:v>4</c:v>
                </c:pt>
                <c:pt idx="2531">
                  <c:v>3.2</c:v>
                </c:pt>
                <c:pt idx="2532">
                  <c:v>4.0999999999999996</c:v>
                </c:pt>
                <c:pt idx="2533">
                  <c:v>4</c:v>
                </c:pt>
                <c:pt idx="2534">
                  <c:v>3.3</c:v>
                </c:pt>
                <c:pt idx="2535">
                  <c:v>2.8</c:v>
                </c:pt>
                <c:pt idx="2536">
                  <c:v>2.7</c:v>
                </c:pt>
                <c:pt idx="2537">
                  <c:v>8.1</c:v>
                </c:pt>
                <c:pt idx="2538">
                  <c:v>13</c:v>
                </c:pt>
                <c:pt idx="2539">
                  <c:v>8.6999999999999993</c:v>
                </c:pt>
                <c:pt idx="2540">
                  <c:v>6.3</c:v>
                </c:pt>
                <c:pt idx="2541">
                  <c:v>4.4000000000000004</c:v>
                </c:pt>
                <c:pt idx="2542">
                  <c:v>5.3</c:v>
                </c:pt>
                <c:pt idx="2543">
                  <c:v>17</c:v>
                </c:pt>
                <c:pt idx="2544">
                  <c:v>12</c:v>
                </c:pt>
                <c:pt idx="2545">
                  <c:v>9.1</c:v>
                </c:pt>
                <c:pt idx="2546">
                  <c:v>9.6999999999999993</c:v>
                </c:pt>
                <c:pt idx="2547">
                  <c:v>9.1999999999999993</c:v>
                </c:pt>
                <c:pt idx="2548">
                  <c:v>7.8</c:v>
                </c:pt>
                <c:pt idx="2549">
                  <c:v>16</c:v>
                </c:pt>
                <c:pt idx="2550">
                  <c:v>38</c:v>
                </c:pt>
                <c:pt idx="2551">
                  <c:v>30</c:v>
                </c:pt>
                <c:pt idx="2552">
                  <c:v>75</c:v>
                </c:pt>
                <c:pt idx="2553">
                  <c:v>143</c:v>
                </c:pt>
                <c:pt idx="2554">
                  <c:v>173</c:v>
                </c:pt>
                <c:pt idx="2555">
                  <c:v>150</c:v>
                </c:pt>
                <c:pt idx="2556">
                  <c:v>104</c:v>
                </c:pt>
                <c:pt idx="2557">
                  <c:v>113</c:v>
                </c:pt>
                <c:pt idx="2558">
                  <c:v>113</c:v>
                </c:pt>
                <c:pt idx="2559">
                  <c:v>152</c:v>
                </c:pt>
                <c:pt idx="2560">
                  <c:v>70</c:v>
                </c:pt>
                <c:pt idx="2561">
                  <c:v>108</c:v>
                </c:pt>
                <c:pt idx="2562">
                  <c:v>77</c:v>
                </c:pt>
                <c:pt idx="2563">
                  <c:v>103</c:v>
                </c:pt>
                <c:pt idx="2564">
                  <c:v>147</c:v>
                </c:pt>
                <c:pt idx="2565">
                  <c:v>60</c:v>
                </c:pt>
                <c:pt idx="2566">
                  <c:v>45</c:v>
                </c:pt>
                <c:pt idx="2567">
                  <c:v>39</c:v>
                </c:pt>
                <c:pt idx="2568">
                  <c:v>34</c:v>
                </c:pt>
                <c:pt idx="2569">
                  <c:v>28</c:v>
                </c:pt>
                <c:pt idx="2570">
                  <c:v>25</c:v>
                </c:pt>
                <c:pt idx="2571">
                  <c:v>23</c:v>
                </c:pt>
                <c:pt idx="2572">
                  <c:v>21</c:v>
                </c:pt>
                <c:pt idx="2573">
                  <c:v>19</c:v>
                </c:pt>
                <c:pt idx="2574">
                  <c:v>18</c:v>
                </c:pt>
                <c:pt idx="2575">
                  <c:v>17</c:v>
                </c:pt>
                <c:pt idx="2576">
                  <c:v>16</c:v>
                </c:pt>
                <c:pt idx="2577">
                  <c:v>15</c:v>
                </c:pt>
                <c:pt idx="2578">
                  <c:v>15</c:v>
                </c:pt>
                <c:pt idx="2579">
                  <c:v>14</c:v>
                </c:pt>
                <c:pt idx="2580">
                  <c:v>14</c:v>
                </c:pt>
                <c:pt idx="2581">
                  <c:v>18</c:v>
                </c:pt>
                <c:pt idx="2582">
                  <c:v>15</c:v>
                </c:pt>
                <c:pt idx="2583">
                  <c:v>16</c:v>
                </c:pt>
                <c:pt idx="2584">
                  <c:v>15</c:v>
                </c:pt>
                <c:pt idx="2585">
                  <c:v>14</c:v>
                </c:pt>
                <c:pt idx="2586">
                  <c:v>13</c:v>
                </c:pt>
                <c:pt idx="2587">
                  <c:v>12</c:v>
                </c:pt>
                <c:pt idx="2588">
                  <c:v>12</c:v>
                </c:pt>
                <c:pt idx="2589">
                  <c:v>12</c:v>
                </c:pt>
                <c:pt idx="2590">
                  <c:v>12</c:v>
                </c:pt>
                <c:pt idx="2591">
                  <c:v>11</c:v>
                </c:pt>
                <c:pt idx="2592">
                  <c:v>11</c:v>
                </c:pt>
                <c:pt idx="2593">
                  <c:v>13</c:v>
                </c:pt>
                <c:pt idx="2594">
                  <c:v>12</c:v>
                </c:pt>
                <c:pt idx="2595">
                  <c:v>11</c:v>
                </c:pt>
                <c:pt idx="2596">
                  <c:v>12</c:v>
                </c:pt>
                <c:pt idx="2597">
                  <c:v>15</c:v>
                </c:pt>
                <c:pt idx="2598">
                  <c:v>14</c:v>
                </c:pt>
                <c:pt idx="2599">
                  <c:v>11</c:v>
                </c:pt>
                <c:pt idx="2600">
                  <c:v>12</c:v>
                </c:pt>
                <c:pt idx="2601">
                  <c:v>12</c:v>
                </c:pt>
                <c:pt idx="2602">
                  <c:v>12</c:v>
                </c:pt>
                <c:pt idx="2603">
                  <c:v>12</c:v>
                </c:pt>
                <c:pt idx="2604">
                  <c:v>11</c:v>
                </c:pt>
                <c:pt idx="2605">
                  <c:v>10</c:v>
                </c:pt>
                <c:pt idx="2606">
                  <c:v>10</c:v>
                </c:pt>
                <c:pt idx="2607">
                  <c:v>9.6</c:v>
                </c:pt>
                <c:pt idx="2608">
                  <c:v>9.6</c:v>
                </c:pt>
                <c:pt idx="2609">
                  <c:v>10</c:v>
                </c:pt>
                <c:pt idx="2610">
                  <c:v>18</c:v>
                </c:pt>
                <c:pt idx="2611">
                  <c:v>31</c:v>
                </c:pt>
                <c:pt idx="2612">
                  <c:v>28</c:v>
                </c:pt>
                <c:pt idx="2613">
                  <c:v>22</c:v>
                </c:pt>
                <c:pt idx="2614">
                  <c:v>18</c:v>
                </c:pt>
                <c:pt idx="2615">
                  <c:v>16</c:v>
                </c:pt>
                <c:pt idx="2616">
                  <c:v>16</c:v>
                </c:pt>
                <c:pt idx="2617">
                  <c:v>24</c:v>
                </c:pt>
                <c:pt idx="2618">
                  <c:v>30</c:v>
                </c:pt>
                <c:pt idx="2619">
                  <c:v>26</c:v>
                </c:pt>
                <c:pt idx="2620">
                  <c:v>25</c:v>
                </c:pt>
                <c:pt idx="2621">
                  <c:v>21</c:v>
                </c:pt>
                <c:pt idx="2622">
                  <c:v>16</c:v>
                </c:pt>
                <c:pt idx="2623">
                  <c:v>15</c:v>
                </c:pt>
                <c:pt idx="2624">
                  <c:v>17</c:v>
                </c:pt>
                <c:pt idx="2625">
                  <c:v>18</c:v>
                </c:pt>
                <c:pt idx="2626">
                  <c:v>15</c:v>
                </c:pt>
                <c:pt idx="2627">
                  <c:v>13</c:v>
                </c:pt>
                <c:pt idx="2628">
                  <c:v>12</c:v>
                </c:pt>
                <c:pt idx="2629">
                  <c:v>22</c:v>
                </c:pt>
                <c:pt idx="2630">
                  <c:v>80</c:v>
                </c:pt>
                <c:pt idx="2631">
                  <c:v>55</c:v>
                </c:pt>
                <c:pt idx="2632">
                  <c:v>38</c:v>
                </c:pt>
                <c:pt idx="2633">
                  <c:v>29</c:v>
                </c:pt>
                <c:pt idx="2634">
                  <c:v>24</c:v>
                </c:pt>
                <c:pt idx="2635">
                  <c:v>21</c:v>
                </c:pt>
                <c:pt idx="2636">
                  <c:v>20</c:v>
                </c:pt>
                <c:pt idx="2637">
                  <c:v>19</c:v>
                </c:pt>
                <c:pt idx="2638">
                  <c:v>18</c:v>
                </c:pt>
                <c:pt idx="2639">
                  <c:v>19</c:v>
                </c:pt>
                <c:pt idx="2640">
                  <c:v>20</c:v>
                </c:pt>
                <c:pt idx="2641">
                  <c:v>18</c:v>
                </c:pt>
                <c:pt idx="2642">
                  <c:v>16</c:v>
                </c:pt>
                <c:pt idx="2643">
                  <c:v>22</c:v>
                </c:pt>
                <c:pt idx="2644">
                  <c:v>22</c:v>
                </c:pt>
                <c:pt idx="2645">
                  <c:v>17</c:v>
                </c:pt>
                <c:pt idx="2646">
                  <c:v>17</c:v>
                </c:pt>
                <c:pt idx="2647">
                  <c:v>18</c:v>
                </c:pt>
                <c:pt idx="2648">
                  <c:v>26</c:v>
                </c:pt>
                <c:pt idx="2649">
                  <c:v>21</c:v>
                </c:pt>
                <c:pt idx="2650">
                  <c:v>17</c:v>
                </c:pt>
                <c:pt idx="2651">
                  <c:v>16</c:v>
                </c:pt>
                <c:pt idx="2652">
                  <c:v>15</c:v>
                </c:pt>
                <c:pt idx="2653">
                  <c:v>14</c:v>
                </c:pt>
                <c:pt idx="2654">
                  <c:v>14</c:v>
                </c:pt>
                <c:pt idx="2655">
                  <c:v>14</c:v>
                </c:pt>
                <c:pt idx="2656">
                  <c:v>15</c:v>
                </c:pt>
                <c:pt idx="2657">
                  <c:v>13</c:v>
                </c:pt>
                <c:pt idx="2658">
                  <c:v>15</c:v>
                </c:pt>
                <c:pt idx="2659">
                  <c:v>17</c:v>
                </c:pt>
                <c:pt idx="2660">
                  <c:v>14</c:v>
                </c:pt>
                <c:pt idx="2661">
                  <c:v>13</c:v>
                </c:pt>
                <c:pt idx="2662">
                  <c:v>11</c:v>
                </c:pt>
                <c:pt idx="2663">
                  <c:v>13</c:v>
                </c:pt>
                <c:pt idx="2664">
                  <c:v>11</c:v>
                </c:pt>
                <c:pt idx="2665">
                  <c:v>11</c:v>
                </c:pt>
                <c:pt idx="2666">
                  <c:v>11</c:v>
                </c:pt>
                <c:pt idx="2667">
                  <c:v>11</c:v>
                </c:pt>
                <c:pt idx="2668">
                  <c:v>10</c:v>
                </c:pt>
                <c:pt idx="2669">
                  <c:v>9.6</c:v>
                </c:pt>
                <c:pt idx="2670">
                  <c:v>9.1</c:v>
                </c:pt>
                <c:pt idx="2671">
                  <c:v>8.6</c:v>
                </c:pt>
                <c:pt idx="2672">
                  <c:v>8.1999999999999993</c:v>
                </c:pt>
                <c:pt idx="2673">
                  <c:v>10</c:v>
                </c:pt>
                <c:pt idx="2674">
                  <c:v>18</c:v>
                </c:pt>
                <c:pt idx="2675">
                  <c:v>11</c:v>
                </c:pt>
                <c:pt idx="2676">
                  <c:v>9.3000000000000007</c:v>
                </c:pt>
                <c:pt idx="2677">
                  <c:v>8.8000000000000007</c:v>
                </c:pt>
                <c:pt idx="2678">
                  <c:v>31</c:v>
                </c:pt>
                <c:pt idx="2679">
                  <c:v>20</c:v>
                </c:pt>
                <c:pt idx="2680">
                  <c:v>28</c:v>
                </c:pt>
                <c:pt idx="2681">
                  <c:v>67</c:v>
                </c:pt>
                <c:pt idx="2682">
                  <c:v>51</c:v>
                </c:pt>
                <c:pt idx="2683">
                  <c:v>40</c:v>
                </c:pt>
                <c:pt idx="2684">
                  <c:v>31</c:v>
                </c:pt>
                <c:pt idx="2685">
                  <c:v>25</c:v>
                </c:pt>
                <c:pt idx="2686">
                  <c:v>22</c:v>
                </c:pt>
                <c:pt idx="2687">
                  <c:v>21</c:v>
                </c:pt>
                <c:pt idx="2688">
                  <c:v>22</c:v>
                </c:pt>
                <c:pt idx="2689">
                  <c:v>26</c:v>
                </c:pt>
                <c:pt idx="2690">
                  <c:v>33</c:v>
                </c:pt>
                <c:pt idx="2691">
                  <c:v>24</c:v>
                </c:pt>
                <c:pt idx="2692">
                  <c:v>17</c:v>
                </c:pt>
                <c:pt idx="2693">
                  <c:v>15</c:v>
                </c:pt>
                <c:pt idx="2694">
                  <c:v>14</c:v>
                </c:pt>
                <c:pt idx="2695">
                  <c:v>20</c:v>
                </c:pt>
                <c:pt idx="2696">
                  <c:v>17</c:v>
                </c:pt>
                <c:pt idx="2697">
                  <c:v>15</c:v>
                </c:pt>
                <c:pt idx="2698">
                  <c:v>14</c:v>
                </c:pt>
                <c:pt idx="2699">
                  <c:v>13</c:v>
                </c:pt>
                <c:pt idx="2700">
                  <c:v>13</c:v>
                </c:pt>
                <c:pt idx="2701">
                  <c:v>12</c:v>
                </c:pt>
                <c:pt idx="2702">
                  <c:v>11</c:v>
                </c:pt>
                <c:pt idx="2703">
                  <c:v>11</c:v>
                </c:pt>
                <c:pt idx="2704">
                  <c:v>10</c:v>
                </c:pt>
                <c:pt idx="2705">
                  <c:v>9.8000000000000007</c:v>
                </c:pt>
                <c:pt idx="2706">
                  <c:v>10</c:v>
                </c:pt>
                <c:pt idx="2707">
                  <c:v>9.1999999999999993</c:v>
                </c:pt>
                <c:pt idx="2708">
                  <c:v>9</c:v>
                </c:pt>
                <c:pt idx="2709">
                  <c:v>8.6</c:v>
                </c:pt>
                <c:pt idx="2710">
                  <c:v>8.3000000000000007</c:v>
                </c:pt>
                <c:pt idx="2711">
                  <c:v>8.4</c:v>
                </c:pt>
                <c:pt idx="2712">
                  <c:v>11</c:v>
                </c:pt>
                <c:pt idx="2713">
                  <c:v>11</c:v>
                </c:pt>
                <c:pt idx="2714">
                  <c:v>9.6999999999999993</c:v>
                </c:pt>
                <c:pt idx="2715">
                  <c:v>8.8000000000000007</c:v>
                </c:pt>
                <c:pt idx="2716">
                  <c:v>8.1999999999999993</c:v>
                </c:pt>
                <c:pt idx="2717">
                  <c:v>8.1999999999999993</c:v>
                </c:pt>
                <c:pt idx="2718">
                  <c:v>8.1999999999999993</c:v>
                </c:pt>
                <c:pt idx="2719">
                  <c:v>8</c:v>
                </c:pt>
                <c:pt idx="2720">
                  <c:v>10</c:v>
                </c:pt>
                <c:pt idx="2721">
                  <c:v>13</c:v>
                </c:pt>
                <c:pt idx="2722">
                  <c:v>7.4</c:v>
                </c:pt>
                <c:pt idx="2723">
                  <c:v>6.3</c:v>
                </c:pt>
                <c:pt idx="2724">
                  <c:v>5.5</c:v>
                </c:pt>
                <c:pt idx="2725">
                  <c:v>4.9000000000000004</c:v>
                </c:pt>
                <c:pt idx="2726">
                  <c:v>6.1</c:v>
                </c:pt>
                <c:pt idx="2727">
                  <c:v>5.9</c:v>
                </c:pt>
                <c:pt idx="2728">
                  <c:v>6.1</c:v>
                </c:pt>
                <c:pt idx="2729">
                  <c:v>4.9000000000000004</c:v>
                </c:pt>
                <c:pt idx="2730">
                  <c:v>4.0999999999999996</c:v>
                </c:pt>
                <c:pt idx="2731">
                  <c:v>3.8</c:v>
                </c:pt>
                <c:pt idx="2732">
                  <c:v>4.7</c:v>
                </c:pt>
                <c:pt idx="2733">
                  <c:v>6.4</c:v>
                </c:pt>
                <c:pt idx="2734">
                  <c:v>5.5</c:v>
                </c:pt>
                <c:pt idx="2735">
                  <c:v>5.3</c:v>
                </c:pt>
                <c:pt idx="2736">
                  <c:v>4.5999999999999996</c:v>
                </c:pt>
                <c:pt idx="2737">
                  <c:v>3.9</c:v>
                </c:pt>
                <c:pt idx="2738">
                  <c:v>2.5</c:v>
                </c:pt>
                <c:pt idx="2739">
                  <c:v>2.7</c:v>
                </c:pt>
                <c:pt idx="2740">
                  <c:v>2.2000000000000002</c:v>
                </c:pt>
                <c:pt idx="2741">
                  <c:v>2.2999999999999998</c:v>
                </c:pt>
                <c:pt idx="2742">
                  <c:v>2.6</c:v>
                </c:pt>
                <c:pt idx="2743">
                  <c:v>2.6</c:v>
                </c:pt>
                <c:pt idx="2744">
                  <c:v>2.2999999999999998</c:v>
                </c:pt>
                <c:pt idx="2745">
                  <c:v>2.2000000000000002</c:v>
                </c:pt>
                <c:pt idx="2746">
                  <c:v>2.7</c:v>
                </c:pt>
                <c:pt idx="2747">
                  <c:v>2.1</c:v>
                </c:pt>
                <c:pt idx="2748">
                  <c:v>2.8</c:v>
                </c:pt>
                <c:pt idx="2749">
                  <c:v>3.2</c:v>
                </c:pt>
                <c:pt idx="2750">
                  <c:v>5.4</c:v>
                </c:pt>
                <c:pt idx="2751">
                  <c:v>4.5</c:v>
                </c:pt>
                <c:pt idx="2752">
                  <c:v>3</c:v>
                </c:pt>
                <c:pt idx="2753">
                  <c:v>2.4</c:v>
                </c:pt>
                <c:pt idx="2754">
                  <c:v>2.9</c:v>
                </c:pt>
                <c:pt idx="2755">
                  <c:v>1.9</c:v>
                </c:pt>
                <c:pt idx="2756">
                  <c:v>1.9</c:v>
                </c:pt>
                <c:pt idx="2757">
                  <c:v>2.2999999999999998</c:v>
                </c:pt>
                <c:pt idx="2758">
                  <c:v>2</c:v>
                </c:pt>
                <c:pt idx="2759">
                  <c:v>1.7</c:v>
                </c:pt>
                <c:pt idx="2760">
                  <c:v>1.7</c:v>
                </c:pt>
                <c:pt idx="2761">
                  <c:v>2.2999999999999998</c:v>
                </c:pt>
                <c:pt idx="2762">
                  <c:v>2.4</c:v>
                </c:pt>
                <c:pt idx="2763">
                  <c:v>2.2999999999999998</c:v>
                </c:pt>
                <c:pt idx="2764">
                  <c:v>2.2999999999999998</c:v>
                </c:pt>
                <c:pt idx="2765">
                  <c:v>2.2999999999999998</c:v>
                </c:pt>
                <c:pt idx="2766">
                  <c:v>3.3</c:v>
                </c:pt>
                <c:pt idx="2767">
                  <c:v>4.0999999999999996</c:v>
                </c:pt>
                <c:pt idx="2768">
                  <c:v>3</c:v>
                </c:pt>
                <c:pt idx="2769">
                  <c:v>3.8</c:v>
                </c:pt>
                <c:pt idx="2770">
                  <c:v>2.4</c:v>
                </c:pt>
                <c:pt idx="2771">
                  <c:v>2.2000000000000002</c:v>
                </c:pt>
                <c:pt idx="2772">
                  <c:v>2.4</c:v>
                </c:pt>
                <c:pt idx="2773">
                  <c:v>1.5</c:v>
                </c:pt>
                <c:pt idx="2774">
                  <c:v>0.94</c:v>
                </c:pt>
                <c:pt idx="2775">
                  <c:v>1</c:v>
                </c:pt>
                <c:pt idx="2776">
                  <c:v>1.2</c:v>
                </c:pt>
                <c:pt idx="2777">
                  <c:v>1.2</c:v>
                </c:pt>
                <c:pt idx="2778">
                  <c:v>0.89</c:v>
                </c:pt>
                <c:pt idx="2779">
                  <c:v>1.6</c:v>
                </c:pt>
                <c:pt idx="2780">
                  <c:v>11</c:v>
                </c:pt>
                <c:pt idx="2781">
                  <c:v>3</c:v>
                </c:pt>
                <c:pt idx="2782">
                  <c:v>2.2999999999999998</c:v>
                </c:pt>
                <c:pt idx="2783">
                  <c:v>1.8</c:v>
                </c:pt>
                <c:pt idx="2784">
                  <c:v>1.6</c:v>
                </c:pt>
                <c:pt idx="2785">
                  <c:v>1.6</c:v>
                </c:pt>
                <c:pt idx="2786">
                  <c:v>1.5</c:v>
                </c:pt>
                <c:pt idx="2787">
                  <c:v>1.5</c:v>
                </c:pt>
                <c:pt idx="2788">
                  <c:v>1.7</c:v>
                </c:pt>
                <c:pt idx="2789">
                  <c:v>1.8</c:v>
                </c:pt>
                <c:pt idx="2790">
                  <c:v>1.1000000000000001</c:v>
                </c:pt>
                <c:pt idx="2791">
                  <c:v>1.5</c:v>
                </c:pt>
                <c:pt idx="2792">
                  <c:v>1.3</c:v>
                </c:pt>
                <c:pt idx="2793">
                  <c:v>1.4</c:v>
                </c:pt>
                <c:pt idx="2794">
                  <c:v>1.4</c:v>
                </c:pt>
                <c:pt idx="2795">
                  <c:v>1.1000000000000001</c:v>
                </c:pt>
                <c:pt idx="2796">
                  <c:v>1.1000000000000001</c:v>
                </c:pt>
                <c:pt idx="2797">
                  <c:v>1.2</c:v>
                </c:pt>
                <c:pt idx="2798">
                  <c:v>1.5</c:v>
                </c:pt>
                <c:pt idx="2799">
                  <c:v>1.6</c:v>
                </c:pt>
                <c:pt idx="2800">
                  <c:v>1.4</c:v>
                </c:pt>
                <c:pt idx="2801">
                  <c:v>0.97</c:v>
                </c:pt>
                <c:pt idx="2802">
                  <c:v>1.2</c:v>
                </c:pt>
                <c:pt idx="2803">
                  <c:v>1.3</c:v>
                </c:pt>
                <c:pt idx="2804">
                  <c:v>9.6999999999999993</c:v>
                </c:pt>
                <c:pt idx="2805">
                  <c:v>9.5</c:v>
                </c:pt>
                <c:pt idx="2806">
                  <c:v>5.6</c:v>
                </c:pt>
                <c:pt idx="2807">
                  <c:v>2.8</c:v>
                </c:pt>
                <c:pt idx="2808">
                  <c:v>2</c:v>
                </c:pt>
                <c:pt idx="2809">
                  <c:v>1.7</c:v>
                </c:pt>
                <c:pt idx="2810">
                  <c:v>1.7</c:v>
                </c:pt>
                <c:pt idx="2811">
                  <c:v>1.7</c:v>
                </c:pt>
                <c:pt idx="2812">
                  <c:v>1.8</c:v>
                </c:pt>
                <c:pt idx="2813">
                  <c:v>2</c:v>
                </c:pt>
                <c:pt idx="2814">
                  <c:v>1.8</c:v>
                </c:pt>
                <c:pt idx="2815">
                  <c:v>1.5</c:v>
                </c:pt>
                <c:pt idx="2816">
                  <c:v>2</c:v>
                </c:pt>
                <c:pt idx="2817">
                  <c:v>1.5</c:v>
                </c:pt>
                <c:pt idx="2818">
                  <c:v>2.7</c:v>
                </c:pt>
                <c:pt idx="2819">
                  <c:v>2.2000000000000002</c:v>
                </c:pt>
                <c:pt idx="2820">
                  <c:v>1.5</c:v>
                </c:pt>
                <c:pt idx="2821">
                  <c:v>2.1</c:v>
                </c:pt>
                <c:pt idx="2822">
                  <c:v>2</c:v>
                </c:pt>
                <c:pt idx="2823">
                  <c:v>2.2000000000000002</c:v>
                </c:pt>
                <c:pt idx="2824">
                  <c:v>2.4</c:v>
                </c:pt>
                <c:pt idx="2825">
                  <c:v>2.5</c:v>
                </c:pt>
                <c:pt idx="2826">
                  <c:v>3</c:v>
                </c:pt>
                <c:pt idx="2827">
                  <c:v>3.4</c:v>
                </c:pt>
                <c:pt idx="2828">
                  <c:v>3.2</c:v>
                </c:pt>
                <c:pt idx="2829">
                  <c:v>2.9</c:v>
                </c:pt>
                <c:pt idx="2830">
                  <c:v>3</c:v>
                </c:pt>
                <c:pt idx="2831">
                  <c:v>2.9</c:v>
                </c:pt>
                <c:pt idx="2832">
                  <c:v>3</c:v>
                </c:pt>
                <c:pt idx="2833">
                  <c:v>3.8</c:v>
                </c:pt>
                <c:pt idx="2834">
                  <c:v>3</c:v>
                </c:pt>
                <c:pt idx="2835">
                  <c:v>2.8</c:v>
                </c:pt>
                <c:pt idx="2836">
                  <c:v>2.6</c:v>
                </c:pt>
                <c:pt idx="2837">
                  <c:v>2.6</c:v>
                </c:pt>
                <c:pt idx="2838">
                  <c:v>2.7</c:v>
                </c:pt>
                <c:pt idx="2839">
                  <c:v>2.9</c:v>
                </c:pt>
                <c:pt idx="2840">
                  <c:v>3</c:v>
                </c:pt>
                <c:pt idx="2841">
                  <c:v>4.2</c:v>
                </c:pt>
                <c:pt idx="2842">
                  <c:v>6.9</c:v>
                </c:pt>
                <c:pt idx="2843">
                  <c:v>7.7</c:v>
                </c:pt>
                <c:pt idx="2844">
                  <c:v>3.6</c:v>
                </c:pt>
                <c:pt idx="2845">
                  <c:v>3</c:v>
                </c:pt>
                <c:pt idx="2846">
                  <c:v>9</c:v>
                </c:pt>
                <c:pt idx="2847">
                  <c:v>5</c:v>
                </c:pt>
                <c:pt idx="2848">
                  <c:v>2.8</c:v>
                </c:pt>
                <c:pt idx="2849">
                  <c:v>2.2000000000000002</c:v>
                </c:pt>
                <c:pt idx="2850">
                  <c:v>8.6999999999999993</c:v>
                </c:pt>
                <c:pt idx="2851">
                  <c:v>4.8</c:v>
                </c:pt>
                <c:pt idx="2852">
                  <c:v>11</c:v>
                </c:pt>
                <c:pt idx="2853">
                  <c:v>7.4</c:v>
                </c:pt>
                <c:pt idx="2854">
                  <c:v>4.4000000000000004</c:v>
                </c:pt>
                <c:pt idx="2855">
                  <c:v>18</c:v>
                </c:pt>
                <c:pt idx="2856">
                  <c:v>10</c:v>
                </c:pt>
                <c:pt idx="2857">
                  <c:v>4.8</c:v>
                </c:pt>
                <c:pt idx="2858">
                  <c:v>13</c:v>
                </c:pt>
                <c:pt idx="2859">
                  <c:v>7.6</c:v>
                </c:pt>
                <c:pt idx="2860">
                  <c:v>9.5</c:v>
                </c:pt>
                <c:pt idx="2861">
                  <c:v>6.2</c:v>
                </c:pt>
                <c:pt idx="2862">
                  <c:v>5.0999999999999996</c:v>
                </c:pt>
                <c:pt idx="2863">
                  <c:v>5.7</c:v>
                </c:pt>
                <c:pt idx="2864">
                  <c:v>5.8</c:v>
                </c:pt>
                <c:pt idx="2865">
                  <c:v>9.8000000000000007</c:v>
                </c:pt>
                <c:pt idx="2866">
                  <c:v>32</c:v>
                </c:pt>
                <c:pt idx="2867">
                  <c:v>75</c:v>
                </c:pt>
                <c:pt idx="2868">
                  <c:v>55</c:v>
                </c:pt>
                <c:pt idx="2869">
                  <c:v>24</c:v>
                </c:pt>
                <c:pt idx="2870">
                  <c:v>20</c:v>
                </c:pt>
                <c:pt idx="2871">
                  <c:v>18</c:v>
                </c:pt>
                <c:pt idx="2872">
                  <c:v>27</c:v>
                </c:pt>
                <c:pt idx="2873">
                  <c:v>27</c:v>
                </c:pt>
                <c:pt idx="2874">
                  <c:v>17</c:v>
                </c:pt>
                <c:pt idx="2875">
                  <c:v>13</c:v>
                </c:pt>
                <c:pt idx="2876">
                  <c:v>11</c:v>
                </c:pt>
                <c:pt idx="2877">
                  <c:v>23</c:v>
                </c:pt>
                <c:pt idx="2878">
                  <c:v>15</c:v>
                </c:pt>
                <c:pt idx="2879">
                  <c:v>20</c:v>
                </c:pt>
                <c:pt idx="2880">
                  <c:v>25</c:v>
                </c:pt>
                <c:pt idx="2881">
                  <c:v>25</c:v>
                </c:pt>
                <c:pt idx="2882">
                  <c:v>47</c:v>
                </c:pt>
                <c:pt idx="2883">
                  <c:v>25</c:v>
                </c:pt>
                <c:pt idx="2884">
                  <c:v>20</c:v>
                </c:pt>
                <c:pt idx="2885">
                  <c:v>17</c:v>
                </c:pt>
                <c:pt idx="2886">
                  <c:v>33</c:v>
                </c:pt>
                <c:pt idx="2887">
                  <c:v>43</c:v>
                </c:pt>
                <c:pt idx="2888">
                  <c:v>26</c:v>
                </c:pt>
                <c:pt idx="2889">
                  <c:v>22</c:v>
                </c:pt>
                <c:pt idx="2890">
                  <c:v>19</c:v>
                </c:pt>
                <c:pt idx="2891">
                  <c:v>17</c:v>
                </c:pt>
                <c:pt idx="2892">
                  <c:v>15</c:v>
                </c:pt>
                <c:pt idx="2893">
                  <c:v>13</c:v>
                </c:pt>
                <c:pt idx="2894">
                  <c:v>11</c:v>
                </c:pt>
                <c:pt idx="2895">
                  <c:v>11</c:v>
                </c:pt>
                <c:pt idx="2896">
                  <c:v>9.9</c:v>
                </c:pt>
                <c:pt idx="2897">
                  <c:v>8.8000000000000007</c:v>
                </c:pt>
                <c:pt idx="2898">
                  <c:v>8</c:v>
                </c:pt>
                <c:pt idx="2899">
                  <c:v>6.9</c:v>
                </c:pt>
                <c:pt idx="2900">
                  <c:v>6.7</c:v>
                </c:pt>
                <c:pt idx="2901">
                  <c:v>6.4</c:v>
                </c:pt>
                <c:pt idx="2902">
                  <c:v>7.4</c:v>
                </c:pt>
                <c:pt idx="2903">
                  <c:v>7.6</c:v>
                </c:pt>
                <c:pt idx="2904">
                  <c:v>13</c:v>
                </c:pt>
                <c:pt idx="2905">
                  <c:v>80</c:v>
                </c:pt>
                <c:pt idx="2906">
                  <c:v>125</c:v>
                </c:pt>
                <c:pt idx="2907">
                  <c:v>80</c:v>
                </c:pt>
                <c:pt idx="2908">
                  <c:v>50</c:v>
                </c:pt>
                <c:pt idx="2909">
                  <c:v>37</c:v>
                </c:pt>
                <c:pt idx="2910">
                  <c:v>37</c:v>
                </c:pt>
                <c:pt idx="2911">
                  <c:v>58</c:v>
                </c:pt>
                <c:pt idx="2912">
                  <c:v>44</c:v>
                </c:pt>
                <c:pt idx="2913">
                  <c:v>33</c:v>
                </c:pt>
                <c:pt idx="2914">
                  <c:v>27</c:v>
                </c:pt>
                <c:pt idx="2915">
                  <c:v>23</c:v>
                </c:pt>
                <c:pt idx="2916">
                  <c:v>20</c:v>
                </c:pt>
                <c:pt idx="2917">
                  <c:v>17</c:v>
                </c:pt>
                <c:pt idx="2918">
                  <c:v>14</c:v>
                </c:pt>
                <c:pt idx="2919">
                  <c:v>13</c:v>
                </c:pt>
                <c:pt idx="2920">
                  <c:v>20</c:v>
                </c:pt>
                <c:pt idx="2921">
                  <c:v>61</c:v>
                </c:pt>
                <c:pt idx="2922">
                  <c:v>120</c:v>
                </c:pt>
                <c:pt idx="2923">
                  <c:v>117</c:v>
                </c:pt>
                <c:pt idx="2924">
                  <c:v>91</c:v>
                </c:pt>
                <c:pt idx="2925">
                  <c:v>71</c:v>
                </c:pt>
                <c:pt idx="2926">
                  <c:v>61</c:v>
                </c:pt>
                <c:pt idx="2927">
                  <c:v>110</c:v>
                </c:pt>
                <c:pt idx="2928">
                  <c:v>91</c:v>
                </c:pt>
                <c:pt idx="2929">
                  <c:v>76</c:v>
                </c:pt>
                <c:pt idx="2930">
                  <c:v>85</c:v>
                </c:pt>
                <c:pt idx="2931">
                  <c:v>57</c:v>
                </c:pt>
                <c:pt idx="2932">
                  <c:v>46</c:v>
                </c:pt>
                <c:pt idx="2933">
                  <c:v>65</c:v>
                </c:pt>
                <c:pt idx="2934">
                  <c:v>63</c:v>
                </c:pt>
                <c:pt idx="2935">
                  <c:v>55</c:v>
                </c:pt>
                <c:pt idx="2936">
                  <c:v>72</c:v>
                </c:pt>
                <c:pt idx="2937">
                  <c:v>115</c:v>
                </c:pt>
                <c:pt idx="2938">
                  <c:v>116</c:v>
                </c:pt>
                <c:pt idx="2939">
                  <c:v>108</c:v>
                </c:pt>
                <c:pt idx="2940">
                  <c:v>97</c:v>
                </c:pt>
                <c:pt idx="2941">
                  <c:v>73</c:v>
                </c:pt>
                <c:pt idx="2942">
                  <c:v>59</c:v>
                </c:pt>
                <c:pt idx="2943">
                  <c:v>53</c:v>
                </c:pt>
                <c:pt idx="2944">
                  <c:v>45</c:v>
                </c:pt>
                <c:pt idx="2945">
                  <c:v>62</c:v>
                </c:pt>
                <c:pt idx="2946">
                  <c:v>81</c:v>
                </c:pt>
                <c:pt idx="2947">
                  <c:v>67</c:v>
                </c:pt>
                <c:pt idx="2948">
                  <c:v>57</c:v>
                </c:pt>
                <c:pt idx="2949">
                  <c:v>50</c:v>
                </c:pt>
                <c:pt idx="2950">
                  <c:v>45</c:v>
                </c:pt>
                <c:pt idx="2951">
                  <c:v>41</c:v>
                </c:pt>
                <c:pt idx="2952">
                  <c:v>39</c:v>
                </c:pt>
                <c:pt idx="2953">
                  <c:v>38</c:v>
                </c:pt>
                <c:pt idx="2954">
                  <c:v>37</c:v>
                </c:pt>
                <c:pt idx="2955">
                  <c:v>38</c:v>
                </c:pt>
                <c:pt idx="2956">
                  <c:v>36</c:v>
                </c:pt>
                <c:pt idx="2957">
                  <c:v>36</c:v>
                </c:pt>
                <c:pt idx="2958">
                  <c:v>34</c:v>
                </c:pt>
                <c:pt idx="2959">
                  <c:v>33</c:v>
                </c:pt>
                <c:pt idx="2960">
                  <c:v>31</c:v>
                </c:pt>
                <c:pt idx="2961">
                  <c:v>30</c:v>
                </c:pt>
                <c:pt idx="2962">
                  <c:v>32</c:v>
                </c:pt>
                <c:pt idx="2963">
                  <c:v>34</c:v>
                </c:pt>
                <c:pt idx="2964">
                  <c:v>40</c:v>
                </c:pt>
                <c:pt idx="2965">
                  <c:v>36</c:v>
                </c:pt>
                <c:pt idx="2966">
                  <c:v>46</c:v>
                </c:pt>
                <c:pt idx="2967">
                  <c:v>43</c:v>
                </c:pt>
                <c:pt idx="2968">
                  <c:v>49</c:v>
                </c:pt>
                <c:pt idx="2969">
                  <c:v>45</c:v>
                </c:pt>
                <c:pt idx="2970">
                  <c:v>43</c:v>
                </c:pt>
                <c:pt idx="2971">
                  <c:v>40</c:v>
                </c:pt>
                <c:pt idx="2972">
                  <c:v>37</c:v>
                </c:pt>
                <c:pt idx="2973">
                  <c:v>34</c:v>
                </c:pt>
                <c:pt idx="2974">
                  <c:v>31</c:v>
                </c:pt>
                <c:pt idx="2975">
                  <c:v>34</c:v>
                </c:pt>
                <c:pt idx="2976">
                  <c:v>42</c:v>
                </c:pt>
                <c:pt idx="2977">
                  <c:v>35</c:v>
                </c:pt>
                <c:pt idx="2978">
                  <c:v>59</c:v>
                </c:pt>
                <c:pt idx="2979">
                  <c:v>58</c:v>
                </c:pt>
                <c:pt idx="2980">
                  <c:v>53</c:v>
                </c:pt>
                <c:pt idx="2981">
                  <c:v>48</c:v>
                </c:pt>
                <c:pt idx="2982">
                  <c:v>44</c:v>
                </c:pt>
                <c:pt idx="2983">
                  <c:v>40</c:v>
                </c:pt>
                <c:pt idx="2984">
                  <c:v>36</c:v>
                </c:pt>
                <c:pt idx="2985">
                  <c:v>33</c:v>
                </c:pt>
                <c:pt idx="2986">
                  <c:v>31</c:v>
                </c:pt>
                <c:pt idx="2987">
                  <c:v>29</c:v>
                </c:pt>
                <c:pt idx="2988">
                  <c:v>29</c:v>
                </c:pt>
                <c:pt idx="2989">
                  <c:v>28</c:v>
                </c:pt>
                <c:pt idx="2990">
                  <c:v>27</c:v>
                </c:pt>
                <c:pt idx="2991">
                  <c:v>36</c:v>
                </c:pt>
                <c:pt idx="2992">
                  <c:v>61</c:v>
                </c:pt>
                <c:pt idx="2993">
                  <c:v>48</c:v>
                </c:pt>
                <c:pt idx="2994">
                  <c:v>44</c:v>
                </c:pt>
                <c:pt idx="2995">
                  <c:v>42</c:v>
                </c:pt>
                <c:pt idx="2996">
                  <c:v>38</c:v>
                </c:pt>
                <c:pt idx="2997">
                  <c:v>34</c:v>
                </c:pt>
                <c:pt idx="2998">
                  <c:v>31</c:v>
                </c:pt>
                <c:pt idx="2999">
                  <c:v>30</c:v>
                </c:pt>
                <c:pt idx="3000">
                  <c:v>28</c:v>
                </c:pt>
                <c:pt idx="3001">
                  <c:v>27</c:v>
                </c:pt>
                <c:pt idx="3002">
                  <c:v>26</c:v>
                </c:pt>
                <c:pt idx="3003">
                  <c:v>24</c:v>
                </c:pt>
                <c:pt idx="3004">
                  <c:v>23</c:v>
                </c:pt>
                <c:pt idx="3005">
                  <c:v>37</c:v>
                </c:pt>
                <c:pt idx="3006">
                  <c:v>58</c:v>
                </c:pt>
                <c:pt idx="3007">
                  <c:v>44</c:v>
                </c:pt>
                <c:pt idx="3008">
                  <c:v>60</c:v>
                </c:pt>
                <c:pt idx="3009">
                  <c:v>130</c:v>
                </c:pt>
                <c:pt idx="3010">
                  <c:v>190</c:v>
                </c:pt>
                <c:pt idx="3011">
                  <c:v>116</c:v>
                </c:pt>
                <c:pt idx="3012">
                  <c:v>90</c:v>
                </c:pt>
                <c:pt idx="3013">
                  <c:v>90</c:v>
                </c:pt>
                <c:pt idx="3014">
                  <c:v>105</c:v>
                </c:pt>
                <c:pt idx="3015">
                  <c:v>111</c:v>
                </c:pt>
                <c:pt idx="3016">
                  <c:v>92</c:v>
                </c:pt>
                <c:pt idx="3017">
                  <c:v>83</c:v>
                </c:pt>
                <c:pt idx="3018">
                  <c:v>59</c:v>
                </c:pt>
                <c:pt idx="3019">
                  <c:v>58</c:v>
                </c:pt>
                <c:pt idx="3020">
                  <c:v>45</c:v>
                </c:pt>
                <c:pt idx="3021">
                  <c:v>41</c:v>
                </c:pt>
                <c:pt idx="3022">
                  <c:v>37</c:v>
                </c:pt>
                <c:pt idx="3023">
                  <c:v>41</c:v>
                </c:pt>
                <c:pt idx="3024">
                  <c:v>31</c:v>
                </c:pt>
                <c:pt idx="3025">
                  <c:v>26</c:v>
                </c:pt>
                <c:pt idx="3026">
                  <c:v>28</c:v>
                </c:pt>
                <c:pt idx="3027">
                  <c:v>24</c:v>
                </c:pt>
                <c:pt idx="3028">
                  <c:v>23</c:v>
                </c:pt>
                <c:pt idx="3029">
                  <c:v>21</c:v>
                </c:pt>
                <c:pt idx="3030">
                  <c:v>21</c:v>
                </c:pt>
                <c:pt idx="3031">
                  <c:v>20</c:v>
                </c:pt>
                <c:pt idx="3032">
                  <c:v>18</c:v>
                </c:pt>
                <c:pt idx="3033">
                  <c:v>16</c:v>
                </c:pt>
                <c:pt idx="3034">
                  <c:v>15</c:v>
                </c:pt>
                <c:pt idx="3035">
                  <c:v>14</c:v>
                </c:pt>
                <c:pt idx="3036">
                  <c:v>13</c:v>
                </c:pt>
                <c:pt idx="3037">
                  <c:v>17</c:v>
                </c:pt>
                <c:pt idx="3038">
                  <c:v>44</c:v>
                </c:pt>
                <c:pt idx="3039">
                  <c:v>28</c:v>
                </c:pt>
                <c:pt idx="3040">
                  <c:v>23</c:v>
                </c:pt>
                <c:pt idx="3041">
                  <c:v>21</c:v>
                </c:pt>
                <c:pt idx="3042">
                  <c:v>19</c:v>
                </c:pt>
                <c:pt idx="3043">
                  <c:v>17</c:v>
                </c:pt>
                <c:pt idx="3044">
                  <c:v>21</c:v>
                </c:pt>
                <c:pt idx="3045">
                  <c:v>18</c:v>
                </c:pt>
                <c:pt idx="3046">
                  <c:v>20</c:v>
                </c:pt>
                <c:pt idx="3047">
                  <c:v>16</c:v>
                </c:pt>
                <c:pt idx="3048">
                  <c:v>14</c:v>
                </c:pt>
                <c:pt idx="3049">
                  <c:v>13</c:v>
                </c:pt>
                <c:pt idx="3050">
                  <c:v>12</c:v>
                </c:pt>
                <c:pt idx="3051">
                  <c:v>14</c:v>
                </c:pt>
                <c:pt idx="3052">
                  <c:v>12</c:v>
                </c:pt>
                <c:pt idx="3053">
                  <c:v>11</c:v>
                </c:pt>
                <c:pt idx="3054">
                  <c:v>9.8000000000000007</c:v>
                </c:pt>
                <c:pt idx="3055">
                  <c:v>9.1999999999999993</c:v>
                </c:pt>
                <c:pt idx="3056">
                  <c:v>8.9</c:v>
                </c:pt>
                <c:pt idx="3057">
                  <c:v>8.1999999999999993</c:v>
                </c:pt>
                <c:pt idx="3058">
                  <c:v>8.9</c:v>
                </c:pt>
                <c:pt idx="3059">
                  <c:v>8.8000000000000007</c:v>
                </c:pt>
                <c:pt idx="3060">
                  <c:v>13</c:v>
                </c:pt>
                <c:pt idx="3061">
                  <c:v>21</c:v>
                </c:pt>
                <c:pt idx="3062">
                  <c:v>24</c:v>
                </c:pt>
                <c:pt idx="3063">
                  <c:v>45</c:v>
                </c:pt>
                <c:pt idx="3064">
                  <c:v>28</c:v>
                </c:pt>
                <c:pt idx="3065">
                  <c:v>24</c:v>
                </c:pt>
                <c:pt idx="3066">
                  <c:v>22</c:v>
                </c:pt>
                <c:pt idx="3067">
                  <c:v>22</c:v>
                </c:pt>
                <c:pt idx="3068">
                  <c:v>19</c:v>
                </c:pt>
                <c:pt idx="3069">
                  <c:v>17</c:v>
                </c:pt>
                <c:pt idx="3070">
                  <c:v>16</c:v>
                </c:pt>
                <c:pt idx="3071">
                  <c:v>14</c:v>
                </c:pt>
                <c:pt idx="3072">
                  <c:v>18</c:v>
                </c:pt>
                <c:pt idx="3073">
                  <c:v>14</c:v>
                </c:pt>
                <c:pt idx="3074">
                  <c:v>34</c:v>
                </c:pt>
                <c:pt idx="3075">
                  <c:v>29</c:v>
                </c:pt>
                <c:pt idx="3076">
                  <c:v>59</c:v>
                </c:pt>
                <c:pt idx="3077">
                  <c:v>46</c:v>
                </c:pt>
                <c:pt idx="3078">
                  <c:v>80</c:v>
                </c:pt>
                <c:pt idx="3079">
                  <c:v>71</c:v>
                </c:pt>
                <c:pt idx="3080">
                  <c:v>53</c:v>
                </c:pt>
                <c:pt idx="3081">
                  <c:v>50</c:v>
                </c:pt>
                <c:pt idx="3082">
                  <c:v>43</c:v>
                </c:pt>
                <c:pt idx="3083">
                  <c:v>35</c:v>
                </c:pt>
                <c:pt idx="3084">
                  <c:v>30</c:v>
                </c:pt>
                <c:pt idx="3085">
                  <c:v>26</c:v>
                </c:pt>
                <c:pt idx="3086">
                  <c:v>23</c:v>
                </c:pt>
                <c:pt idx="3087">
                  <c:v>23</c:v>
                </c:pt>
                <c:pt idx="3088">
                  <c:v>23</c:v>
                </c:pt>
                <c:pt idx="3089">
                  <c:v>20</c:v>
                </c:pt>
                <c:pt idx="3090">
                  <c:v>18</c:v>
                </c:pt>
                <c:pt idx="3091">
                  <c:v>16</c:v>
                </c:pt>
                <c:pt idx="3092">
                  <c:v>15</c:v>
                </c:pt>
                <c:pt idx="3093">
                  <c:v>14</c:v>
                </c:pt>
                <c:pt idx="3094">
                  <c:v>13</c:v>
                </c:pt>
                <c:pt idx="3095">
                  <c:v>12</c:v>
                </c:pt>
                <c:pt idx="3096">
                  <c:v>11</c:v>
                </c:pt>
                <c:pt idx="3097">
                  <c:v>10</c:v>
                </c:pt>
                <c:pt idx="3098">
                  <c:v>9.6999999999999993</c:v>
                </c:pt>
                <c:pt idx="3099">
                  <c:v>9.3000000000000007</c:v>
                </c:pt>
                <c:pt idx="3100">
                  <c:v>8.9</c:v>
                </c:pt>
                <c:pt idx="3101">
                  <c:v>8.3000000000000007</c:v>
                </c:pt>
                <c:pt idx="3102">
                  <c:v>7.8</c:v>
                </c:pt>
                <c:pt idx="3103">
                  <c:v>8.1</c:v>
                </c:pt>
                <c:pt idx="3104">
                  <c:v>9.4</c:v>
                </c:pt>
                <c:pt idx="3105">
                  <c:v>8.5</c:v>
                </c:pt>
                <c:pt idx="3106">
                  <c:v>7.4</c:v>
                </c:pt>
                <c:pt idx="3107">
                  <c:v>7.1</c:v>
                </c:pt>
                <c:pt idx="3108">
                  <c:v>6.5</c:v>
                </c:pt>
                <c:pt idx="3109">
                  <c:v>6.1</c:v>
                </c:pt>
                <c:pt idx="3110">
                  <c:v>5.9</c:v>
                </c:pt>
                <c:pt idx="3111">
                  <c:v>5.6</c:v>
                </c:pt>
                <c:pt idx="3112">
                  <c:v>4.9000000000000004</c:v>
                </c:pt>
                <c:pt idx="3113">
                  <c:v>4.9000000000000004</c:v>
                </c:pt>
                <c:pt idx="3114">
                  <c:v>4.5</c:v>
                </c:pt>
                <c:pt idx="3115">
                  <c:v>4.3</c:v>
                </c:pt>
                <c:pt idx="3116">
                  <c:v>5.2</c:v>
                </c:pt>
                <c:pt idx="3117">
                  <c:v>4.0999999999999996</c:v>
                </c:pt>
                <c:pt idx="3118">
                  <c:v>3.6</c:v>
                </c:pt>
                <c:pt idx="3119">
                  <c:v>3.6</c:v>
                </c:pt>
                <c:pt idx="3120">
                  <c:v>3.8</c:v>
                </c:pt>
                <c:pt idx="3121">
                  <c:v>3.6</c:v>
                </c:pt>
                <c:pt idx="3122">
                  <c:v>3.6</c:v>
                </c:pt>
                <c:pt idx="3123">
                  <c:v>3.7</c:v>
                </c:pt>
                <c:pt idx="3124">
                  <c:v>4.0999999999999996</c:v>
                </c:pt>
                <c:pt idx="3125">
                  <c:v>3.2</c:v>
                </c:pt>
                <c:pt idx="3126">
                  <c:v>2.9</c:v>
                </c:pt>
                <c:pt idx="3127">
                  <c:v>2.8</c:v>
                </c:pt>
                <c:pt idx="3128">
                  <c:v>2.2000000000000002</c:v>
                </c:pt>
                <c:pt idx="3129">
                  <c:v>2.2999999999999998</c:v>
                </c:pt>
                <c:pt idx="3130">
                  <c:v>2.2000000000000002</c:v>
                </c:pt>
                <c:pt idx="3131">
                  <c:v>2.2999999999999998</c:v>
                </c:pt>
                <c:pt idx="3132">
                  <c:v>2.5</c:v>
                </c:pt>
                <c:pt idx="3133">
                  <c:v>2.2999999999999998</c:v>
                </c:pt>
                <c:pt idx="3134">
                  <c:v>2.5</c:v>
                </c:pt>
                <c:pt idx="3135">
                  <c:v>2.4</c:v>
                </c:pt>
                <c:pt idx="3136">
                  <c:v>1.9</c:v>
                </c:pt>
                <c:pt idx="3137">
                  <c:v>2</c:v>
                </c:pt>
                <c:pt idx="3138">
                  <c:v>2</c:v>
                </c:pt>
                <c:pt idx="3139">
                  <c:v>1.6</c:v>
                </c:pt>
                <c:pt idx="3140">
                  <c:v>1.7</c:v>
                </c:pt>
                <c:pt idx="3141">
                  <c:v>2.2000000000000002</c:v>
                </c:pt>
                <c:pt idx="3142">
                  <c:v>2</c:v>
                </c:pt>
                <c:pt idx="3143">
                  <c:v>1.8</c:v>
                </c:pt>
                <c:pt idx="3144">
                  <c:v>1.7</c:v>
                </c:pt>
                <c:pt idx="3145">
                  <c:v>1.7</c:v>
                </c:pt>
                <c:pt idx="3146">
                  <c:v>1.7</c:v>
                </c:pt>
                <c:pt idx="3147">
                  <c:v>2.5</c:v>
                </c:pt>
                <c:pt idx="3148">
                  <c:v>2</c:v>
                </c:pt>
                <c:pt idx="3149">
                  <c:v>1.9</c:v>
                </c:pt>
                <c:pt idx="3150">
                  <c:v>1.9</c:v>
                </c:pt>
                <c:pt idx="3151">
                  <c:v>1.8</c:v>
                </c:pt>
                <c:pt idx="3152">
                  <c:v>1.9</c:v>
                </c:pt>
                <c:pt idx="3153">
                  <c:v>1.9</c:v>
                </c:pt>
                <c:pt idx="3154">
                  <c:v>1.7</c:v>
                </c:pt>
                <c:pt idx="3155">
                  <c:v>1.9</c:v>
                </c:pt>
                <c:pt idx="3156">
                  <c:v>1.8</c:v>
                </c:pt>
                <c:pt idx="3157">
                  <c:v>1.7</c:v>
                </c:pt>
                <c:pt idx="3158">
                  <c:v>1.4</c:v>
                </c:pt>
                <c:pt idx="3159">
                  <c:v>1.4</c:v>
                </c:pt>
                <c:pt idx="3160">
                  <c:v>1.4</c:v>
                </c:pt>
                <c:pt idx="3161">
                  <c:v>1.8</c:v>
                </c:pt>
                <c:pt idx="3162">
                  <c:v>1.7</c:v>
                </c:pt>
                <c:pt idx="3163">
                  <c:v>1.9</c:v>
                </c:pt>
                <c:pt idx="3164">
                  <c:v>1.6</c:v>
                </c:pt>
                <c:pt idx="3165">
                  <c:v>2.4</c:v>
                </c:pt>
                <c:pt idx="3166">
                  <c:v>2.2000000000000002</c:v>
                </c:pt>
                <c:pt idx="3167">
                  <c:v>2.1</c:v>
                </c:pt>
                <c:pt idx="3168">
                  <c:v>2.6</c:v>
                </c:pt>
                <c:pt idx="3169">
                  <c:v>2.2000000000000002</c:v>
                </c:pt>
                <c:pt idx="3170">
                  <c:v>1.8</c:v>
                </c:pt>
                <c:pt idx="3171">
                  <c:v>7.3</c:v>
                </c:pt>
                <c:pt idx="3172">
                  <c:v>7.8</c:v>
                </c:pt>
                <c:pt idx="3173">
                  <c:v>2.7</c:v>
                </c:pt>
                <c:pt idx="3174">
                  <c:v>2</c:v>
                </c:pt>
                <c:pt idx="3175">
                  <c:v>1.7</c:v>
                </c:pt>
                <c:pt idx="3176">
                  <c:v>1.6</c:v>
                </c:pt>
                <c:pt idx="3177">
                  <c:v>1.7</c:v>
                </c:pt>
                <c:pt idx="3178">
                  <c:v>1.6</c:v>
                </c:pt>
                <c:pt idx="3179">
                  <c:v>2.5</c:v>
                </c:pt>
                <c:pt idx="3180">
                  <c:v>6.7</c:v>
                </c:pt>
                <c:pt idx="3181">
                  <c:v>4.2</c:v>
                </c:pt>
                <c:pt idx="3182">
                  <c:v>13</c:v>
                </c:pt>
                <c:pt idx="3183">
                  <c:v>25</c:v>
                </c:pt>
                <c:pt idx="3184">
                  <c:v>7.6</c:v>
                </c:pt>
                <c:pt idx="3185">
                  <c:v>4.5</c:v>
                </c:pt>
                <c:pt idx="3186">
                  <c:v>3.5</c:v>
                </c:pt>
                <c:pt idx="3187">
                  <c:v>3.1</c:v>
                </c:pt>
                <c:pt idx="3188">
                  <c:v>3.1</c:v>
                </c:pt>
                <c:pt idx="3189">
                  <c:v>2.8</c:v>
                </c:pt>
                <c:pt idx="3190">
                  <c:v>3</c:v>
                </c:pt>
                <c:pt idx="3191">
                  <c:v>3.1</c:v>
                </c:pt>
                <c:pt idx="3192">
                  <c:v>3</c:v>
                </c:pt>
                <c:pt idx="3193">
                  <c:v>2.9</c:v>
                </c:pt>
                <c:pt idx="3194">
                  <c:v>2.8</c:v>
                </c:pt>
                <c:pt idx="3195">
                  <c:v>2.7</c:v>
                </c:pt>
                <c:pt idx="3196">
                  <c:v>2.8</c:v>
                </c:pt>
                <c:pt idx="3197">
                  <c:v>2.9</c:v>
                </c:pt>
                <c:pt idx="3198">
                  <c:v>2.9</c:v>
                </c:pt>
                <c:pt idx="3199">
                  <c:v>2.7</c:v>
                </c:pt>
                <c:pt idx="3200">
                  <c:v>2.7</c:v>
                </c:pt>
                <c:pt idx="3201">
                  <c:v>2.7</c:v>
                </c:pt>
                <c:pt idx="3202">
                  <c:v>3.3</c:v>
                </c:pt>
                <c:pt idx="3203">
                  <c:v>12</c:v>
                </c:pt>
                <c:pt idx="3204">
                  <c:v>21</c:v>
                </c:pt>
                <c:pt idx="3205">
                  <c:v>11</c:v>
                </c:pt>
                <c:pt idx="3206">
                  <c:v>6</c:v>
                </c:pt>
                <c:pt idx="3207">
                  <c:v>4.8</c:v>
                </c:pt>
                <c:pt idx="3208">
                  <c:v>4.5999999999999996</c:v>
                </c:pt>
                <c:pt idx="3209">
                  <c:v>3.9</c:v>
                </c:pt>
                <c:pt idx="3210">
                  <c:v>3.7</c:v>
                </c:pt>
                <c:pt idx="3211">
                  <c:v>4.3</c:v>
                </c:pt>
                <c:pt idx="3212">
                  <c:v>3.3</c:v>
                </c:pt>
                <c:pt idx="3213">
                  <c:v>3.4</c:v>
                </c:pt>
                <c:pt idx="3214">
                  <c:v>3.4</c:v>
                </c:pt>
                <c:pt idx="3215">
                  <c:v>3.7</c:v>
                </c:pt>
                <c:pt idx="3216">
                  <c:v>4</c:v>
                </c:pt>
                <c:pt idx="3217">
                  <c:v>7.8</c:v>
                </c:pt>
                <c:pt idx="3218">
                  <c:v>49</c:v>
                </c:pt>
                <c:pt idx="3219">
                  <c:v>38</c:v>
                </c:pt>
                <c:pt idx="3220">
                  <c:v>21</c:v>
                </c:pt>
                <c:pt idx="3221">
                  <c:v>15</c:v>
                </c:pt>
                <c:pt idx="3222">
                  <c:v>14</c:v>
                </c:pt>
                <c:pt idx="3223">
                  <c:v>18</c:v>
                </c:pt>
                <c:pt idx="3224">
                  <c:v>13</c:v>
                </c:pt>
                <c:pt idx="3225">
                  <c:v>28</c:v>
                </c:pt>
                <c:pt idx="3226">
                  <c:v>21</c:v>
                </c:pt>
                <c:pt idx="3227">
                  <c:v>26</c:v>
                </c:pt>
                <c:pt idx="3228">
                  <c:v>17</c:v>
                </c:pt>
                <c:pt idx="3229">
                  <c:v>14</c:v>
                </c:pt>
                <c:pt idx="3230">
                  <c:v>12</c:v>
                </c:pt>
                <c:pt idx="3231">
                  <c:v>15</c:v>
                </c:pt>
                <c:pt idx="3232">
                  <c:v>36</c:v>
                </c:pt>
                <c:pt idx="3233">
                  <c:v>26</c:v>
                </c:pt>
                <c:pt idx="3234">
                  <c:v>32</c:v>
                </c:pt>
                <c:pt idx="3235">
                  <c:v>31</c:v>
                </c:pt>
                <c:pt idx="3236">
                  <c:v>24</c:v>
                </c:pt>
                <c:pt idx="3237">
                  <c:v>21</c:v>
                </c:pt>
                <c:pt idx="3238">
                  <c:v>18</c:v>
                </c:pt>
                <c:pt idx="3239">
                  <c:v>18</c:v>
                </c:pt>
                <c:pt idx="3240">
                  <c:v>16</c:v>
                </c:pt>
                <c:pt idx="3241">
                  <c:v>15</c:v>
                </c:pt>
                <c:pt idx="3242">
                  <c:v>29</c:v>
                </c:pt>
                <c:pt idx="3243">
                  <c:v>85</c:v>
                </c:pt>
                <c:pt idx="3244">
                  <c:v>66</c:v>
                </c:pt>
                <c:pt idx="3245">
                  <c:v>80</c:v>
                </c:pt>
                <c:pt idx="3246">
                  <c:v>58</c:v>
                </c:pt>
                <c:pt idx="3247">
                  <c:v>65</c:v>
                </c:pt>
                <c:pt idx="3248">
                  <c:v>56</c:v>
                </c:pt>
                <c:pt idx="3249">
                  <c:v>41</c:v>
                </c:pt>
                <c:pt idx="3250">
                  <c:v>35</c:v>
                </c:pt>
                <c:pt idx="3251">
                  <c:v>32</c:v>
                </c:pt>
                <c:pt idx="3252">
                  <c:v>31</c:v>
                </c:pt>
                <c:pt idx="3253">
                  <c:v>26</c:v>
                </c:pt>
                <c:pt idx="3254">
                  <c:v>23</c:v>
                </c:pt>
                <c:pt idx="3255">
                  <c:v>62</c:v>
                </c:pt>
                <c:pt idx="3256">
                  <c:v>77</c:v>
                </c:pt>
                <c:pt idx="3257">
                  <c:v>60</c:v>
                </c:pt>
                <c:pt idx="3258">
                  <c:v>47</c:v>
                </c:pt>
                <c:pt idx="3259">
                  <c:v>39</c:v>
                </c:pt>
                <c:pt idx="3260">
                  <c:v>34</c:v>
                </c:pt>
                <c:pt idx="3261">
                  <c:v>31</c:v>
                </c:pt>
                <c:pt idx="3262">
                  <c:v>29</c:v>
                </c:pt>
                <c:pt idx="3263">
                  <c:v>40</c:v>
                </c:pt>
                <c:pt idx="3264">
                  <c:v>140</c:v>
                </c:pt>
                <c:pt idx="3265">
                  <c:v>195</c:v>
                </c:pt>
                <c:pt idx="3266">
                  <c:v>170</c:v>
                </c:pt>
                <c:pt idx="3267">
                  <c:v>170</c:v>
                </c:pt>
                <c:pt idx="3268">
                  <c:v>114</c:v>
                </c:pt>
                <c:pt idx="3269">
                  <c:v>120</c:v>
                </c:pt>
                <c:pt idx="3270">
                  <c:v>110</c:v>
                </c:pt>
                <c:pt idx="3271">
                  <c:v>98</c:v>
                </c:pt>
                <c:pt idx="3272">
                  <c:v>102</c:v>
                </c:pt>
                <c:pt idx="3273">
                  <c:v>92</c:v>
                </c:pt>
                <c:pt idx="3274">
                  <c:v>70</c:v>
                </c:pt>
                <c:pt idx="3275">
                  <c:v>78</c:v>
                </c:pt>
                <c:pt idx="3276">
                  <c:v>62</c:v>
                </c:pt>
                <c:pt idx="3277">
                  <c:v>54</c:v>
                </c:pt>
                <c:pt idx="3278">
                  <c:v>48</c:v>
                </c:pt>
                <c:pt idx="3279">
                  <c:v>44</c:v>
                </c:pt>
                <c:pt idx="3280">
                  <c:v>42</c:v>
                </c:pt>
                <c:pt idx="3281">
                  <c:v>51</c:v>
                </c:pt>
                <c:pt idx="3282">
                  <c:v>40</c:v>
                </c:pt>
                <c:pt idx="3283">
                  <c:v>225</c:v>
                </c:pt>
                <c:pt idx="3284">
                  <c:v>240</c:v>
                </c:pt>
                <c:pt idx="3285">
                  <c:v>180</c:v>
                </c:pt>
                <c:pt idx="3286">
                  <c:v>125</c:v>
                </c:pt>
                <c:pt idx="3287">
                  <c:v>70</c:v>
                </c:pt>
                <c:pt idx="3288">
                  <c:v>62</c:v>
                </c:pt>
                <c:pt idx="3289">
                  <c:v>59</c:v>
                </c:pt>
                <c:pt idx="3290">
                  <c:v>52</c:v>
                </c:pt>
                <c:pt idx="3291">
                  <c:v>52</c:v>
                </c:pt>
                <c:pt idx="3292">
                  <c:v>48</c:v>
                </c:pt>
                <c:pt idx="3293">
                  <c:v>44</c:v>
                </c:pt>
                <c:pt idx="3294">
                  <c:v>42</c:v>
                </c:pt>
                <c:pt idx="3295">
                  <c:v>38</c:v>
                </c:pt>
                <c:pt idx="3296">
                  <c:v>36</c:v>
                </c:pt>
                <c:pt idx="3297">
                  <c:v>34</c:v>
                </c:pt>
                <c:pt idx="3298">
                  <c:v>46</c:v>
                </c:pt>
                <c:pt idx="3299">
                  <c:v>86</c:v>
                </c:pt>
                <c:pt idx="3300">
                  <c:v>92</c:v>
                </c:pt>
                <c:pt idx="3301">
                  <c:v>111</c:v>
                </c:pt>
                <c:pt idx="3302">
                  <c:v>275</c:v>
                </c:pt>
                <c:pt idx="3303">
                  <c:v>231</c:v>
                </c:pt>
                <c:pt idx="3304">
                  <c:v>160</c:v>
                </c:pt>
                <c:pt idx="3305">
                  <c:v>130</c:v>
                </c:pt>
                <c:pt idx="3306">
                  <c:v>91</c:v>
                </c:pt>
                <c:pt idx="3307">
                  <c:v>98</c:v>
                </c:pt>
                <c:pt idx="3308">
                  <c:v>73</c:v>
                </c:pt>
                <c:pt idx="3309">
                  <c:v>63</c:v>
                </c:pt>
                <c:pt idx="3310">
                  <c:v>56</c:v>
                </c:pt>
                <c:pt idx="3311">
                  <c:v>49</c:v>
                </c:pt>
                <c:pt idx="3312">
                  <c:v>45</c:v>
                </c:pt>
                <c:pt idx="3313">
                  <c:v>41</c:v>
                </c:pt>
                <c:pt idx="3314">
                  <c:v>39</c:v>
                </c:pt>
                <c:pt idx="3315">
                  <c:v>37</c:v>
                </c:pt>
                <c:pt idx="3316">
                  <c:v>34</c:v>
                </c:pt>
                <c:pt idx="3317">
                  <c:v>32</c:v>
                </c:pt>
                <c:pt idx="3318">
                  <c:v>29</c:v>
                </c:pt>
                <c:pt idx="3319">
                  <c:v>27</c:v>
                </c:pt>
                <c:pt idx="3320">
                  <c:v>26</c:v>
                </c:pt>
                <c:pt idx="3321">
                  <c:v>25</c:v>
                </c:pt>
                <c:pt idx="3322">
                  <c:v>25</c:v>
                </c:pt>
                <c:pt idx="3323">
                  <c:v>24</c:v>
                </c:pt>
                <c:pt idx="3324">
                  <c:v>26</c:v>
                </c:pt>
                <c:pt idx="3325">
                  <c:v>24</c:v>
                </c:pt>
                <c:pt idx="3326">
                  <c:v>22</c:v>
                </c:pt>
                <c:pt idx="3327">
                  <c:v>22</c:v>
                </c:pt>
                <c:pt idx="3328">
                  <c:v>22</c:v>
                </c:pt>
                <c:pt idx="3329">
                  <c:v>26</c:v>
                </c:pt>
                <c:pt idx="3330">
                  <c:v>31</c:v>
                </c:pt>
                <c:pt idx="3331">
                  <c:v>33</c:v>
                </c:pt>
                <c:pt idx="3332">
                  <c:v>76</c:v>
                </c:pt>
                <c:pt idx="3333">
                  <c:v>83</c:v>
                </c:pt>
                <c:pt idx="3334">
                  <c:v>75</c:v>
                </c:pt>
                <c:pt idx="3335">
                  <c:v>70</c:v>
                </c:pt>
                <c:pt idx="3336">
                  <c:v>65</c:v>
                </c:pt>
                <c:pt idx="3337">
                  <c:v>55</c:v>
                </c:pt>
                <c:pt idx="3338">
                  <c:v>50</c:v>
                </c:pt>
                <c:pt idx="3339">
                  <c:v>45</c:v>
                </c:pt>
                <c:pt idx="3340">
                  <c:v>42</c:v>
                </c:pt>
                <c:pt idx="3341">
                  <c:v>41</c:v>
                </c:pt>
                <c:pt idx="3342">
                  <c:v>37</c:v>
                </c:pt>
                <c:pt idx="3343">
                  <c:v>34</c:v>
                </c:pt>
                <c:pt idx="3344">
                  <c:v>35</c:v>
                </c:pt>
                <c:pt idx="3345">
                  <c:v>200</c:v>
                </c:pt>
                <c:pt idx="3346">
                  <c:v>264</c:v>
                </c:pt>
                <c:pt idx="3347">
                  <c:v>207</c:v>
                </c:pt>
                <c:pt idx="3348">
                  <c:v>136</c:v>
                </c:pt>
                <c:pt idx="3349">
                  <c:v>105</c:v>
                </c:pt>
                <c:pt idx="3350">
                  <c:v>97</c:v>
                </c:pt>
                <c:pt idx="3351">
                  <c:v>72</c:v>
                </c:pt>
                <c:pt idx="3352">
                  <c:v>62</c:v>
                </c:pt>
                <c:pt idx="3353">
                  <c:v>59</c:v>
                </c:pt>
                <c:pt idx="3354">
                  <c:v>64</c:v>
                </c:pt>
                <c:pt idx="3355">
                  <c:v>189</c:v>
                </c:pt>
                <c:pt idx="3356">
                  <c:v>126</c:v>
                </c:pt>
                <c:pt idx="3357">
                  <c:v>99</c:v>
                </c:pt>
                <c:pt idx="3358">
                  <c:v>103</c:v>
                </c:pt>
                <c:pt idx="3359">
                  <c:v>110</c:v>
                </c:pt>
                <c:pt idx="3360">
                  <c:v>126</c:v>
                </c:pt>
                <c:pt idx="3361">
                  <c:v>145</c:v>
                </c:pt>
                <c:pt idx="3362">
                  <c:v>187</c:v>
                </c:pt>
                <c:pt idx="3363">
                  <c:v>143</c:v>
                </c:pt>
                <c:pt idx="3364">
                  <c:v>100</c:v>
                </c:pt>
                <c:pt idx="3365">
                  <c:v>76</c:v>
                </c:pt>
                <c:pt idx="3366">
                  <c:v>59</c:v>
                </c:pt>
                <c:pt idx="3367">
                  <c:v>49</c:v>
                </c:pt>
                <c:pt idx="3368">
                  <c:v>45</c:v>
                </c:pt>
                <c:pt idx="3369">
                  <c:v>48</c:v>
                </c:pt>
                <c:pt idx="3370">
                  <c:v>43</c:v>
                </c:pt>
                <c:pt idx="3371">
                  <c:v>46</c:v>
                </c:pt>
                <c:pt idx="3372">
                  <c:v>45</c:v>
                </c:pt>
                <c:pt idx="3373">
                  <c:v>42</c:v>
                </c:pt>
                <c:pt idx="3374">
                  <c:v>48</c:v>
                </c:pt>
                <c:pt idx="3375">
                  <c:v>49</c:v>
                </c:pt>
                <c:pt idx="3376">
                  <c:v>47</c:v>
                </c:pt>
                <c:pt idx="3377">
                  <c:v>45</c:v>
                </c:pt>
                <c:pt idx="3378">
                  <c:v>48</c:v>
                </c:pt>
                <c:pt idx="3379">
                  <c:v>39</c:v>
                </c:pt>
                <c:pt idx="3380">
                  <c:v>44</c:v>
                </c:pt>
                <c:pt idx="3381">
                  <c:v>44</c:v>
                </c:pt>
                <c:pt idx="3382">
                  <c:v>45</c:v>
                </c:pt>
                <c:pt idx="3383">
                  <c:v>47</c:v>
                </c:pt>
                <c:pt idx="3384">
                  <c:v>40</c:v>
                </c:pt>
                <c:pt idx="3385">
                  <c:v>39</c:v>
                </c:pt>
                <c:pt idx="3386">
                  <c:v>37</c:v>
                </c:pt>
                <c:pt idx="3387">
                  <c:v>37</c:v>
                </c:pt>
                <c:pt idx="3388">
                  <c:v>31</c:v>
                </c:pt>
                <c:pt idx="3389">
                  <c:v>31</c:v>
                </c:pt>
                <c:pt idx="3390">
                  <c:v>55</c:v>
                </c:pt>
                <c:pt idx="3391">
                  <c:v>137</c:v>
                </c:pt>
                <c:pt idx="3392">
                  <c:v>155</c:v>
                </c:pt>
                <c:pt idx="3393">
                  <c:v>96</c:v>
                </c:pt>
                <c:pt idx="3394">
                  <c:v>65</c:v>
                </c:pt>
                <c:pt idx="3395">
                  <c:v>51</c:v>
                </c:pt>
                <c:pt idx="3396">
                  <c:v>44</c:v>
                </c:pt>
                <c:pt idx="3397">
                  <c:v>39</c:v>
                </c:pt>
                <c:pt idx="3398">
                  <c:v>34</c:v>
                </c:pt>
                <c:pt idx="3399">
                  <c:v>31</c:v>
                </c:pt>
                <c:pt idx="3400">
                  <c:v>29</c:v>
                </c:pt>
                <c:pt idx="3401">
                  <c:v>45</c:v>
                </c:pt>
                <c:pt idx="3402">
                  <c:v>35</c:v>
                </c:pt>
                <c:pt idx="3403">
                  <c:v>30</c:v>
                </c:pt>
                <c:pt idx="3404">
                  <c:v>30</c:v>
                </c:pt>
                <c:pt idx="3405">
                  <c:v>29</c:v>
                </c:pt>
                <c:pt idx="3406">
                  <c:v>26</c:v>
                </c:pt>
                <c:pt idx="3407">
                  <c:v>24</c:v>
                </c:pt>
                <c:pt idx="3408">
                  <c:v>23</c:v>
                </c:pt>
                <c:pt idx="3409">
                  <c:v>21</c:v>
                </c:pt>
                <c:pt idx="3410">
                  <c:v>20</c:v>
                </c:pt>
                <c:pt idx="3411">
                  <c:v>20</c:v>
                </c:pt>
                <c:pt idx="3412">
                  <c:v>22</c:v>
                </c:pt>
                <c:pt idx="3413">
                  <c:v>23</c:v>
                </c:pt>
                <c:pt idx="3414">
                  <c:v>22</c:v>
                </c:pt>
                <c:pt idx="3415">
                  <c:v>21</c:v>
                </c:pt>
                <c:pt idx="3416">
                  <c:v>18</c:v>
                </c:pt>
                <c:pt idx="3417">
                  <c:v>21</c:v>
                </c:pt>
                <c:pt idx="3418">
                  <c:v>21</c:v>
                </c:pt>
                <c:pt idx="3419">
                  <c:v>17</c:v>
                </c:pt>
                <c:pt idx="3420">
                  <c:v>16</c:v>
                </c:pt>
                <c:pt idx="3421">
                  <c:v>27</c:v>
                </c:pt>
                <c:pt idx="3422">
                  <c:v>21</c:v>
                </c:pt>
                <c:pt idx="3423">
                  <c:v>19</c:v>
                </c:pt>
                <c:pt idx="3424">
                  <c:v>18</c:v>
                </c:pt>
                <c:pt idx="3425">
                  <c:v>16</c:v>
                </c:pt>
                <c:pt idx="3426">
                  <c:v>14</c:v>
                </c:pt>
                <c:pt idx="3427">
                  <c:v>14</c:v>
                </c:pt>
                <c:pt idx="3428">
                  <c:v>14</c:v>
                </c:pt>
                <c:pt idx="3429">
                  <c:v>15</c:v>
                </c:pt>
                <c:pt idx="3430">
                  <c:v>15</c:v>
                </c:pt>
                <c:pt idx="3431">
                  <c:v>17</c:v>
                </c:pt>
                <c:pt idx="3432">
                  <c:v>19</c:v>
                </c:pt>
                <c:pt idx="3433">
                  <c:v>22</c:v>
                </c:pt>
                <c:pt idx="3434">
                  <c:v>18</c:v>
                </c:pt>
                <c:pt idx="3435">
                  <c:v>16</c:v>
                </c:pt>
                <c:pt idx="3436">
                  <c:v>15</c:v>
                </c:pt>
                <c:pt idx="3437">
                  <c:v>17</c:v>
                </c:pt>
                <c:pt idx="3438">
                  <c:v>44</c:v>
                </c:pt>
                <c:pt idx="3439">
                  <c:v>33</c:v>
                </c:pt>
                <c:pt idx="3440">
                  <c:v>31</c:v>
                </c:pt>
                <c:pt idx="3441">
                  <c:v>28</c:v>
                </c:pt>
                <c:pt idx="3442">
                  <c:v>25</c:v>
                </c:pt>
                <c:pt idx="3443">
                  <c:v>21</c:v>
                </c:pt>
                <c:pt idx="3444">
                  <c:v>19</c:v>
                </c:pt>
                <c:pt idx="3445">
                  <c:v>16</c:v>
                </c:pt>
                <c:pt idx="3446">
                  <c:v>15</c:v>
                </c:pt>
                <c:pt idx="3447">
                  <c:v>14</c:v>
                </c:pt>
                <c:pt idx="3448">
                  <c:v>13</c:v>
                </c:pt>
                <c:pt idx="3449">
                  <c:v>13</c:v>
                </c:pt>
                <c:pt idx="3450">
                  <c:v>13</c:v>
                </c:pt>
                <c:pt idx="3451">
                  <c:v>11</c:v>
                </c:pt>
                <c:pt idx="3452">
                  <c:v>11</c:v>
                </c:pt>
                <c:pt idx="3453">
                  <c:v>10</c:v>
                </c:pt>
                <c:pt idx="3454">
                  <c:v>9.1</c:v>
                </c:pt>
                <c:pt idx="3455">
                  <c:v>9.1</c:v>
                </c:pt>
                <c:pt idx="3456">
                  <c:v>9.1</c:v>
                </c:pt>
                <c:pt idx="3457">
                  <c:v>8.8000000000000007</c:v>
                </c:pt>
                <c:pt idx="3458">
                  <c:v>8.1999999999999993</c:v>
                </c:pt>
                <c:pt idx="3459">
                  <c:v>7.2</c:v>
                </c:pt>
                <c:pt idx="3460">
                  <c:v>6.9</c:v>
                </c:pt>
                <c:pt idx="3461">
                  <c:v>6.4</c:v>
                </c:pt>
                <c:pt idx="3462">
                  <c:v>6.2</c:v>
                </c:pt>
                <c:pt idx="3463">
                  <c:v>6.2</c:v>
                </c:pt>
                <c:pt idx="3464">
                  <c:v>6.1</c:v>
                </c:pt>
                <c:pt idx="3465">
                  <c:v>8.9</c:v>
                </c:pt>
                <c:pt idx="3466">
                  <c:v>8.9</c:v>
                </c:pt>
                <c:pt idx="3467">
                  <c:v>7.9</c:v>
                </c:pt>
                <c:pt idx="3468">
                  <c:v>7.5</c:v>
                </c:pt>
                <c:pt idx="3469">
                  <c:v>7</c:v>
                </c:pt>
                <c:pt idx="3470">
                  <c:v>6.7</c:v>
                </c:pt>
                <c:pt idx="3471">
                  <c:v>6.4</c:v>
                </c:pt>
                <c:pt idx="3472">
                  <c:v>5.9</c:v>
                </c:pt>
                <c:pt idx="3473">
                  <c:v>5.7</c:v>
                </c:pt>
                <c:pt idx="3474">
                  <c:v>5.3</c:v>
                </c:pt>
                <c:pt idx="3475">
                  <c:v>5.4</c:v>
                </c:pt>
                <c:pt idx="3476">
                  <c:v>5.0999999999999996</c:v>
                </c:pt>
                <c:pt idx="3477">
                  <c:v>5.3</c:v>
                </c:pt>
                <c:pt idx="3478">
                  <c:v>5.6</c:v>
                </c:pt>
                <c:pt idx="3479">
                  <c:v>5.6</c:v>
                </c:pt>
                <c:pt idx="3480">
                  <c:v>5.6</c:v>
                </c:pt>
                <c:pt idx="3481">
                  <c:v>5.5</c:v>
                </c:pt>
                <c:pt idx="3482">
                  <c:v>5.2</c:v>
                </c:pt>
                <c:pt idx="3483">
                  <c:v>5.4</c:v>
                </c:pt>
                <c:pt idx="3484">
                  <c:v>16</c:v>
                </c:pt>
                <c:pt idx="3485">
                  <c:v>11</c:v>
                </c:pt>
                <c:pt idx="3486">
                  <c:v>9</c:v>
                </c:pt>
                <c:pt idx="3487">
                  <c:v>7.2</c:v>
                </c:pt>
                <c:pt idx="3488">
                  <c:v>6.7</c:v>
                </c:pt>
                <c:pt idx="3489">
                  <c:v>6.3</c:v>
                </c:pt>
                <c:pt idx="3490">
                  <c:v>5.6</c:v>
                </c:pt>
                <c:pt idx="3491">
                  <c:v>5.3</c:v>
                </c:pt>
                <c:pt idx="3492">
                  <c:v>5.4</c:v>
                </c:pt>
                <c:pt idx="3493">
                  <c:v>4.5999999999999996</c:v>
                </c:pt>
                <c:pt idx="3494">
                  <c:v>4.2</c:v>
                </c:pt>
                <c:pt idx="3495">
                  <c:v>3.8</c:v>
                </c:pt>
                <c:pt idx="3496">
                  <c:v>3.4</c:v>
                </c:pt>
                <c:pt idx="3497">
                  <c:v>3.7</c:v>
                </c:pt>
                <c:pt idx="3498">
                  <c:v>3.8</c:v>
                </c:pt>
                <c:pt idx="3499">
                  <c:v>2.9</c:v>
                </c:pt>
                <c:pt idx="3500">
                  <c:v>3</c:v>
                </c:pt>
                <c:pt idx="3501">
                  <c:v>3.2</c:v>
                </c:pt>
                <c:pt idx="3502">
                  <c:v>3</c:v>
                </c:pt>
                <c:pt idx="3503">
                  <c:v>3.1</c:v>
                </c:pt>
                <c:pt idx="3504">
                  <c:v>2.9</c:v>
                </c:pt>
                <c:pt idx="3505">
                  <c:v>2.8</c:v>
                </c:pt>
                <c:pt idx="3506">
                  <c:v>2.8</c:v>
                </c:pt>
                <c:pt idx="3507">
                  <c:v>2.8</c:v>
                </c:pt>
                <c:pt idx="3508">
                  <c:v>2.4</c:v>
                </c:pt>
                <c:pt idx="3509">
                  <c:v>2.2999999999999998</c:v>
                </c:pt>
                <c:pt idx="3510">
                  <c:v>2.2000000000000002</c:v>
                </c:pt>
                <c:pt idx="3511">
                  <c:v>2.2000000000000002</c:v>
                </c:pt>
                <c:pt idx="3512">
                  <c:v>2.4</c:v>
                </c:pt>
                <c:pt idx="3513">
                  <c:v>2.2999999999999998</c:v>
                </c:pt>
                <c:pt idx="3514">
                  <c:v>1.9</c:v>
                </c:pt>
                <c:pt idx="3515">
                  <c:v>1.7</c:v>
                </c:pt>
                <c:pt idx="3516">
                  <c:v>1.7</c:v>
                </c:pt>
                <c:pt idx="3517">
                  <c:v>1.9</c:v>
                </c:pt>
                <c:pt idx="3518">
                  <c:v>1.9</c:v>
                </c:pt>
                <c:pt idx="3519">
                  <c:v>1.5</c:v>
                </c:pt>
                <c:pt idx="3520">
                  <c:v>1.5</c:v>
                </c:pt>
                <c:pt idx="3521">
                  <c:v>1.6</c:v>
                </c:pt>
                <c:pt idx="3522">
                  <c:v>1.7</c:v>
                </c:pt>
                <c:pt idx="3523">
                  <c:v>1.5</c:v>
                </c:pt>
                <c:pt idx="3524">
                  <c:v>1.3</c:v>
                </c:pt>
                <c:pt idx="3525">
                  <c:v>1.3</c:v>
                </c:pt>
                <c:pt idx="3526">
                  <c:v>1.6</c:v>
                </c:pt>
                <c:pt idx="3527">
                  <c:v>1.1000000000000001</c:v>
                </c:pt>
                <c:pt idx="3528">
                  <c:v>1.6</c:v>
                </c:pt>
                <c:pt idx="3529">
                  <c:v>0.95</c:v>
                </c:pt>
                <c:pt idx="3530">
                  <c:v>1.1000000000000001</c:v>
                </c:pt>
                <c:pt idx="3531">
                  <c:v>1.3</c:v>
                </c:pt>
                <c:pt idx="3532">
                  <c:v>1</c:v>
                </c:pt>
                <c:pt idx="3533">
                  <c:v>2.2000000000000002</c:v>
                </c:pt>
                <c:pt idx="3534">
                  <c:v>2</c:v>
                </c:pt>
                <c:pt idx="3535">
                  <c:v>2.4</c:v>
                </c:pt>
                <c:pt idx="3536">
                  <c:v>1.5</c:v>
                </c:pt>
                <c:pt idx="3537">
                  <c:v>1.4</c:v>
                </c:pt>
                <c:pt idx="3538">
                  <c:v>1.8</c:v>
                </c:pt>
                <c:pt idx="3539">
                  <c:v>2.1</c:v>
                </c:pt>
                <c:pt idx="3540">
                  <c:v>2.1</c:v>
                </c:pt>
                <c:pt idx="3541">
                  <c:v>2.1</c:v>
                </c:pt>
                <c:pt idx="3542">
                  <c:v>2.2000000000000002</c:v>
                </c:pt>
                <c:pt idx="3543">
                  <c:v>2.2999999999999998</c:v>
                </c:pt>
                <c:pt idx="3544">
                  <c:v>1.9</c:v>
                </c:pt>
                <c:pt idx="3545">
                  <c:v>1.9</c:v>
                </c:pt>
                <c:pt idx="3546">
                  <c:v>2</c:v>
                </c:pt>
                <c:pt idx="3547">
                  <c:v>2.6</c:v>
                </c:pt>
                <c:pt idx="3548">
                  <c:v>2.8</c:v>
                </c:pt>
                <c:pt idx="3549">
                  <c:v>2.2999999999999998</c:v>
                </c:pt>
                <c:pt idx="3550">
                  <c:v>1.9</c:v>
                </c:pt>
                <c:pt idx="3551">
                  <c:v>2.1</c:v>
                </c:pt>
                <c:pt idx="3552">
                  <c:v>1.8</c:v>
                </c:pt>
                <c:pt idx="3553">
                  <c:v>1.6</c:v>
                </c:pt>
                <c:pt idx="3554">
                  <c:v>2.6</c:v>
                </c:pt>
                <c:pt idx="3555">
                  <c:v>3.5</c:v>
                </c:pt>
                <c:pt idx="3556">
                  <c:v>5.5</c:v>
                </c:pt>
                <c:pt idx="3557">
                  <c:v>2.9</c:v>
                </c:pt>
                <c:pt idx="3558">
                  <c:v>2.2999999999999998</c:v>
                </c:pt>
                <c:pt idx="3559">
                  <c:v>2.2999999999999998</c:v>
                </c:pt>
                <c:pt idx="3560">
                  <c:v>2.4</c:v>
                </c:pt>
                <c:pt idx="3561">
                  <c:v>3.5</c:v>
                </c:pt>
                <c:pt idx="3562">
                  <c:v>11</c:v>
                </c:pt>
                <c:pt idx="3563">
                  <c:v>9.3000000000000007</c:v>
                </c:pt>
                <c:pt idx="3564">
                  <c:v>9.4</c:v>
                </c:pt>
                <c:pt idx="3565">
                  <c:v>6.3</c:v>
                </c:pt>
                <c:pt idx="3566">
                  <c:v>4.5</c:v>
                </c:pt>
                <c:pt idx="3567">
                  <c:v>3.6</c:v>
                </c:pt>
                <c:pt idx="3568">
                  <c:v>3.5</c:v>
                </c:pt>
                <c:pt idx="3569">
                  <c:v>9.1</c:v>
                </c:pt>
                <c:pt idx="3570">
                  <c:v>16</c:v>
                </c:pt>
                <c:pt idx="3571">
                  <c:v>9.3000000000000007</c:v>
                </c:pt>
                <c:pt idx="3572">
                  <c:v>6</c:v>
                </c:pt>
                <c:pt idx="3573">
                  <c:v>5.2</c:v>
                </c:pt>
                <c:pt idx="3574">
                  <c:v>4.7</c:v>
                </c:pt>
                <c:pt idx="3575">
                  <c:v>4.3</c:v>
                </c:pt>
                <c:pt idx="3576">
                  <c:v>3.6</c:v>
                </c:pt>
                <c:pt idx="3577">
                  <c:v>2.9</c:v>
                </c:pt>
                <c:pt idx="3578">
                  <c:v>3</c:v>
                </c:pt>
                <c:pt idx="3579">
                  <c:v>3.9</c:v>
                </c:pt>
                <c:pt idx="3580">
                  <c:v>4.5</c:v>
                </c:pt>
                <c:pt idx="3581">
                  <c:v>4.4000000000000004</c:v>
                </c:pt>
                <c:pt idx="3582">
                  <c:v>3.3</c:v>
                </c:pt>
                <c:pt idx="3583">
                  <c:v>3.7</c:v>
                </c:pt>
                <c:pt idx="3584">
                  <c:v>4.0999999999999996</c:v>
                </c:pt>
                <c:pt idx="3585">
                  <c:v>2.9</c:v>
                </c:pt>
                <c:pt idx="3586">
                  <c:v>3</c:v>
                </c:pt>
                <c:pt idx="3587">
                  <c:v>4.5999999999999996</c:v>
                </c:pt>
                <c:pt idx="3588">
                  <c:v>7.4</c:v>
                </c:pt>
                <c:pt idx="3589">
                  <c:v>6.1</c:v>
                </c:pt>
                <c:pt idx="3590">
                  <c:v>5.6</c:v>
                </c:pt>
                <c:pt idx="3591">
                  <c:v>4.8</c:v>
                </c:pt>
                <c:pt idx="3592">
                  <c:v>7.2</c:v>
                </c:pt>
                <c:pt idx="3593">
                  <c:v>16</c:v>
                </c:pt>
                <c:pt idx="3594">
                  <c:v>7.1</c:v>
                </c:pt>
                <c:pt idx="3595">
                  <c:v>7.4</c:v>
                </c:pt>
                <c:pt idx="3596">
                  <c:v>6</c:v>
                </c:pt>
                <c:pt idx="3597">
                  <c:v>4.2</c:v>
                </c:pt>
                <c:pt idx="3598">
                  <c:v>3.7</c:v>
                </c:pt>
                <c:pt idx="3599">
                  <c:v>3.9</c:v>
                </c:pt>
                <c:pt idx="3600">
                  <c:v>3.4</c:v>
                </c:pt>
                <c:pt idx="3601">
                  <c:v>5.2</c:v>
                </c:pt>
                <c:pt idx="3602">
                  <c:v>7</c:v>
                </c:pt>
                <c:pt idx="3603">
                  <c:v>11</c:v>
                </c:pt>
                <c:pt idx="3604">
                  <c:v>6.3</c:v>
                </c:pt>
                <c:pt idx="3605">
                  <c:v>4.2</c:v>
                </c:pt>
                <c:pt idx="3606">
                  <c:v>7.2</c:v>
                </c:pt>
                <c:pt idx="3607">
                  <c:v>19</c:v>
                </c:pt>
                <c:pt idx="3608">
                  <c:v>22</c:v>
                </c:pt>
                <c:pt idx="3609">
                  <c:v>13</c:v>
                </c:pt>
                <c:pt idx="3610">
                  <c:v>7.4</c:v>
                </c:pt>
                <c:pt idx="3611">
                  <c:v>15</c:v>
                </c:pt>
                <c:pt idx="3612">
                  <c:v>123</c:v>
                </c:pt>
                <c:pt idx="3613">
                  <c:v>86</c:v>
                </c:pt>
                <c:pt idx="3614">
                  <c:v>46</c:v>
                </c:pt>
                <c:pt idx="3615">
                  <c:v>36</c:v>
                </c:pt>
                <c:pt idx="3616">
                  <c:v>26</c:v>
                </c:pt>
                <c:pt idx="3617">
                  <c:v>27</c:v>
                </c:pt>
                <c:pt idx="3618">
                  <c:v>25</c:v>
                </c:pt>
                <c:pt idx="3619">
                  <c:v>19</c:v>
                </c:pt>
                <c:pt idx="3620">
                  <c:v>18</c:v>
                </c:pt>
                <c:pt idx="3621">
                  <c:v>14</c:v>
                </c:pt>
                <c:pt idx="3622">
                  <c:v>12</c:v>
                </c:pt>
                <c:pt idx="3623">
                  <c:v>11</c:v>
                </c:pt>
                <c:pt idx="3624">
                  <c:v>9.6</c:v>
                </c:pt>
                <c:pt idx="3625">
                  <c:v>8.8000000000000007</c:v>
                </c:pt>
                <c:pt idx="3626">
                  <c:v>8</c:v>
                </c:pt>
                <c:pt idx="3627">
                  <c:v>7.3</c:v>
                </c:pt>
                <c:pt idx="3628">
                  <c:v>6.6</c:v>
                </c:pt>
                <c:pt idx="3629">
                  <c:v>6</c:v>
                </c:pt>
                <c:pt idx="3630">
                  <c:v>5.9</c:v>
                </c:pt>
                <c:pt idx="3631">
                  <c:v>5.9</c:v>
                </c:pt>
                <c:pt idx="3632">
                  <c:v>5.4</c:v>
                </c:pt>
                <c:pt idx="3633">
                  <c:v>4.8</c:v>
                </c:pt>
                <c:pt idx="3634">
                  <c:v>4.7</c:v>
                </c:pt>
                <c:pt idx="3635">
                  <c:v>6</c:v>
                </c:pt>
                <c:pt idx="3636">
                  <c:v>5.0999999999999996</c:v>
                </c:pt>
                <c:pt idx="3637">
                  <c:v>4.5999999999999996</c:v>
                </c:pt>
                <c:pt idx="3638">
                  <c:v>4.7</c:v>
                </c:pt>
                <c:pt idx="3639">
                  <c:v>4.0999999999999996</c:v>
                </c:pt>
                <c:pt idx="3640">
                  <c:v>3.7</c:v>
                </c:pt>
                <c:pt idx="3641">
                  <c:v>3.7</c:v>
                </c:pt>
                <c:pt idx="3642">
                  <c:v>3.3</c:v>
                </c:pt>
                <c:pt idx="3643">
                  <c:v>3.3</c:v>
                </c:pt>
                <c:pt idx="3644">
                  <c:v>3.4</c:v>
                </c:pt>
                <c:pt idx="3645">
                  <c:v>3.8</c:v>
                </c:pt>
                <c:pt idx="3646">
                  <c:v>3.6</c:v>
                </c:pt>
                <c:pt idx="3647">
                  <c:v>8.4</c:v>
                </c:pt>
                <c:pt idx="3648">
                  <c:v>56</c:v>
                </c:pt>
                <c:pt idx="3649">
                  <c:v>62</c:v>
                </c:pt>
                <c:pt idx="3650">
                  <c:v>176</c:v>
                </c:pt>
                <c:pt idx="3651">
                  <c:v>72</c:v>
                </c:pt>
                <c:pt idx="3652">
                  <c:v>48</c:v>
                </c:pt>
                <c:pt idx="3653">
                  <c:v>39</c:v>
                </c:pt>
                <c:pt idx="3654">
                  <c:v>33</c:v>
                </c:pt>
                <c:pt idx="3655">
                  <c:v>29</c:v>
                </c:pt>
                <c:pt idx="3656">
                  <c:v>29</c:v>
                </c:pt>
                <c:pt idx="3657">
                  <c:v>24</c:v>
                </c:pt>
                <c:pt idx="3658">
                  <c:v>22</c:v>
                </c:pt>
                <c:pt idx="3659">
                  <c:v>20</c:v>
                </c:pt>
                <c:pt idx="3660">
                  <c:v>20</c:v>
                </c:pt>
                <c:pt idx="3661">
                  <c:v>29</c:v>
                </c:pt>
                <c:pt idx="3662">
                  <c:v>23</c:v>
                </c:pt>
                <c:pt idx="3663">
                  <c:v>22</c:v>
                </c:pt>
                <c:pt idx="3664">
                  <c:v>20</c:v>
                </c:pt>
                <c:pt idx="3665">
                  <c:v>20</c:v>
                </c:pt>
                <c:pt idx="3666">
                  <c:v>20</c:v>
                </c:pt>
                <c:pt idx="3667">
                  <c:v>17</c:v>
                </c:pt>
                <c:pt idx="3668">
                  <c:v>40</c:v>
                </c:pt>
                <c:pt idx="3669">
                  <c:v>275</c:v>
                </c:pt>
                <c:pt idx="3670">
                  <c:v>392</c:v>
                </c:pt>
                <c:pt idx="3671">
                  <c:v>301</c:v>
                </c:pt>
                <c:pt idx="3672">
                  <c:v>267</c:v>
                </c:pt>
                <c:pt idx="3673">
                  <c:v>192</c:v>
                </c:pt>
                <c:pt idx="3674">
                  <c:v>136</c:v>
                </c:pt>
                <c:pt idx="3675">
                  <c:v>179</c:v>
                </c:pt>
                <c:pt idx="3676">
                  <c:v>188</c:v>
                </c:pt>
                <c:pt idx="3677">
                  <c:v>126</c:v>
                </c:pt>
                <c:pt idx="3678">
                  <c:v>83</c:v>
                </c:pt>
                <c:pt idx="3679">
                  <c:v>63</c:v>
                </c:pt>
                <c:pt idx="3680">
                  <c:v>62</c:v>
                </c:pt>
                <c:pt idx="3681">
                  <c:v>66</c:v>
                </c:pt>
                <c:pt idx="3682">
                  <c:v>52</c:v>
                </c:pt>
                <c:pt idx="3683">
                  <c:v>48</c:v>
                </c:pt>
                <c:pt idx="3684">
                  <c:v>43</c:v>
                </c:pt>
                <c:pt idx="3685">
                  <c:v>40</c:v>
                </c:pt>
                <c:pt idx="3686">
                  <c:v>36</c:v>
                </c:pt>
                <c:pt idx="3687">
                  <c:v>34</c:v>
                </c:pt>
                <c:pt idx="3688">
                  <c:v>31</c:v>
                </c:pt>
                <c:pt idx="3689">
                  <c:v>30</c:v>
                </c:pt>
                <c:pt idx="3690">
                  <c:v>31</c:v>
                </c:pt>
                <c:pt idx="3691">
                  <c:v>37</c:v>
                </c:pt>
                <c:pt idx="3692">
                  <c:v>33</c:v>
                </c:pt>
                <c:pt idx="3693">
                  <c:v>31</c:v>
                </c:pt>
                <c:pt idx="3694">
                  <c:v>31</c:v>
                </c:pt>
                <c:pt idx="3695">
                  <c:v>33</c:v>
                </c:pt>
                <c:pt idx="3696">
                  <c:v>31</c:v>
                </c:pt>
                <c:pt idx="3697">
                  <c:v>29</c:v>
                </c:pt>
                <c:pt idx="3698">
                  <c:v>27</c:v>
                </c:pt>
                <c:pt idx="3699">
                  <c:v>31</c:v>
                </c:pt>
                <c:pt idx="3700">
                  <c:v>33</c:v>
                </c:pt>
                <c:pt idx="3701">
                  <c:v>31</c:v>
                </c:pt>
                <c:pt idx="3702">
                  <c:v>36</c:v>
                </c:pt>
                <c:pt idx="3703">
                  <c:v>37</c:v>
                </c:pt>
                <c:pt idx="3704">
                  <c:v>43</c:v>
                </c:pt>
                <c:pt idx="3705">
                  <c:v>40</c:v>
                </c:pt>
                <c:pt idx="3706">
                  <c:v>43</c:v>
                </c:pt>
                <c:pt idx="3707">
                  <c:v>51</c:v>
                </c:pt>
                <c:pt idx="3708">
                  <c:v>46</c:v>
                </c:pt>
                <c:pt idx="3709">
                  <c:v>44</c:v>
                </c:pt>
                <c:pt idx="3710">
                  <c:v>45</c:v>
                </c:pt>
                <c:pt idx="3711">
                  <c:v>83</c:v>
                </c:pt>
                <c:pt idx="3712">
                  <c:v>87</c:v>
                </c:pt>
                <c:pt idx="3713">
                  <c:v>66</c:v>
                </c:pt>
                <c:pt idx="3714">
                  <c:v>57</c:v>
                </c:pt>
                <c:pt idx="3715">
                  <c:v>51</c:v>
                </c:pt>
                <c:pt idx="3716">
                  <c:v>55</c:v>
                </c:pt>
                <c:pt idx="3717">
                  <c:v>47</c:v>
                </c:pt>
                <c:pt idx="3718">
                  <c:v>40</c:v>
                </c:pt>
                <c:pt idx="3719">
                  <c:v>38</c:v>
                </c:pt>
                <c:pt idx="3720">
                  <c:v>35</c:v>
                </c:pt>
                <c:pt idx="3721">
                  <c:v>35</c:v>
                </c:pt>
                <c:pt idx="3722">
                  <c:v>48</c:v>
                </c:pt>
                <c:pt idx="3723">
                  <c:v>59</c:v>
                </c:pt>
                <c:pt idx="3724">
                  <c:v>170</c:v>
                </c:pt>
                <c:pt idx="3725">
                  <c:v>146</c:v>
                </c:pt>
                <c:pt idx="3726">
                  <c:v>253</c:v>
                </c:pt>
                <c:pt idx="3727">
                  <c:v>210</c:v>
                </c:pt>
                <c:pt idx="3728">
                  <c:v>182</c:v>
                </c:pt>
                <c:pt idx="3729">
                  <c:v>118</c:v>
                </c:pt>
                <c:pt idx="3730">
                  <c:v>83</c:v>
                </c:pt>
                <c:pt idx="3731">
                  <c:v>73</c:v>
                </c:pt>
                <c:pt idx="3732">
                  <c:v>101</c:v>
                </c:pt>
                <c:pt idx="3733">
                  <c:v>119</c:v>
                </c:pt>
                <c:pt idx="3734">
                  <c:v>104</c:v>
                </c:pt>
                <c:pt idx="3735">
                  <c:v>82</c:v>
                </c:pt>
                <c:pt idx="3736">
                  <c:v>65</c:v>
                </c:pt>
                <c:pt idx="3737">
                  <c:v>56</c:v>
                </c:pt>
                <c:pt idx="3738">
                  <c:v>52</c:v>
                </c:pt>
                <c:pt idx="3739">
                  <c:v>47</c:v>
                </c:pt>
                <c:pt idx="3740">
                  <c:v>68</c:v>
                </c:pt>
                <c:pt idx="3741">
                  <c:v>250</c:v>
                </c:pt>
                <c:pt idx="3742">
                  <c:v>223</c:v>
                </c:pt>
                <c:pt idx="3743">
                  <c:v>175</c:v>
                </c:pt>
                <c:pt idx="3744">
                  <c:v>123</c:v>
                </c:pt>
                <c:pt idx="3745">
                  <c:v>106</c:v>
                </c:pt>
                <c:pt idx="3746">
                  <c:v>92</c:v>
                </c:pt>
                <c:pt idx="3747">
                  <c:v>74</c:v>
                </c:pt>
                <c:pt idx="3748">
                  <c:v>69</c:v>
                </c:pt>
                <c:pt idx="3749">
                  <c:v>60</c:v>
                </c:pt>
                <c:pt idx="3750">
                  <c:v>55</c:v>
                </c:pt>
                <c:pt idx="3751">
                  <c:v>49</c:v>
                </c:pt>
                <c:pt idx="3752">
                  <c:v>45</c:v>
                </c:pt>
                <c:pt idx="3753">
                  <c:v>48</c:v>
                </c:pt>
                <c:pt idx="3754">
                  <c:v>44</c:v>
                </c:pt>
                <c:pt idx="3755">
                  <c:v>40</c:v>
                </c:pt>
                <c:pt idx="3756">
                  <c:v>39</c:v>
                </c:pt>
                <c:pt idx="3757">
                  <c:v>36</c:v>
                </c:pt>
                <c:pt idx="3758">
                  <c:v>43</c:v>
                </c:pt>
                <c:pt idx="3759">
                  <c:v>37</c:v>
                </c:pt>
                <c:pt idx="3760">
                  <c:v>41</c:v>
                </c:pt>
                <c:pt idx="3761">
                  <c:v>44</c:v>
                </c:pt>
                <c:pt idx="3762">
                  <c:v>44</c:v>
                </c:pt>
                <c:pt idx="3763">
                  <c:v>42</c:v>
                </c:pt>
                <c:pt idx="3764">
                  <c:v>41</c:v>
                </c:pt>
                <c:pt idx="3765">
                  <c:v>38</c:v>
                </c:pt>
                <c:pt idx="3766">
                  <c:v>35</c:v>
                </c:pt>
                <c:pt idx="3767">
                  <c:v>34</c:v>
                </c:pt>
                <c:pt idx="3768">
                  <c:v>41</c:v>
                </c:pt>
                <c:pt idx="3769">
                  <c:v>34</c:v>
                </c:pt>
                <c:pt idx="3770">
                  <c:v>30</c:v>
                </c:pt>
                <c:pt idx="3771">
                  <c:v>28</c:v>
                </c:pt>
                <c:pt idx="3772">
                  <c:v>35</c:v>
                </c:pt>
                <c:pt idx="3773">
                  <c:v>30</c:v>
                </c:pt>
                <c:pt idx="3774">
                  <c:v>28</c:v>
                </c:pt>
                <c:pt idx="3775">
                  <c:v>50</c:v>
                </c:pt>
                <c:pt idx="3776">
                  <c:v>41</c:v>
                </c:pt>
                <c:pt idx="3777">
                  <c:v>39</c:v>
                </c:pt>
                <c:pt idx="3778">
                  <c:v>36</c:v>
                </c:pt>
                <c:pt idx="3779">
                  <c:v>34</c:v>
                </c:pt>
                <c:pt idx="3780">
                  <c:v>32</c:v>
                </c:pt>
                <c:pt idx="3781">
                  <c:v>29</c:v>
                </c:pt>
                <c:pt idx="3782">
                  <c:v>26</c:v>
                </c:pt>
                <c:pt idx="3783">
                  <c:v>24</c:v>
                </c:pt>
                <c:pt idx="3784">
                  <c:v>23</c:v>
                </c:pt>
                <c:pt idx="3785">
                  <c:v>22</c:v>
                </c:pt>
                <c:pt idx="3786">
                  <c:v>21</c:v>
                </c:pt>
                <c:pt idx="3787">
                  <c:v>20</c:v>
                </c:pt>
                <c:pt idx="3788">
                  <c:v>19</c:v>
                </c:pt>
                <c:pt idx="3789">
                  <c:v>17</c:v>
                </c:pt>
                <c:pt idx="3790">
                  <c:v>17</c:v>
                </c:pt>
                <c:pt idx="3791">
                  <c:v>16</c:v>
                </c:pt>
                <c:pt idx="3792">
                  <c:v>18</c:v>
                </c:pt>
                <c:pt idx="3793">
                  <c:v>24</c:v>
                </c:pt>
                <c:pt idx="3794">
                  <c:v>28</c:v>
                </c:pt>
                <c:pt idx="3795">
                  <c:v>23</c:v>
                </c:pt>
                <c:pt idx="3796">
                  <c:v>27</c:v>
                </c:pt>
                <c:pt idx="3797">
                  <c:v>21</c:v>
                </c:pt>
                <c:pt idx="3798">
                  <c:v>17</c:v>
                </c:pt>
                <c:pt idx="3799">
                  <c:v>14</c:v>
                </c:pt>
                <c:pt idx="3800">
                  <c:v>12</c:v>
                </c:pt>
                <c:pt idx="3801">
                  <c:v>11</c:v>
                </c:pt>
                <c:pt idx="3802">
                  <c:v>9.6999999999999993</c:v>
                </c:pt>
                <c:pt idx="3803">
                  <c:v>8.9</c:v>
                </c:pt>
                <c:pt idx="3804">
                  <c:v>8.5</c:v>
                </c:pt>
                <c:pt idx="3805">
                  <c:v>9.5</c:v>
                </c:pt>
                <c:pt idx="3806">
                  <c:v>8</c:v>
                </c:pt>
                <c:pt idx="3807">
                  <c:v>13</c:v>
                </c:pt>
                <c:pt idx="3808">
                  <c:v>30</c:v>
                </c:pt>
                <c:pt idx="3809">
                  <c:v>17</c:v>
                </c:pt>
                <c:pt idx="3810">
                  <c:v>26</c:v>
                </c:pt>
                <c:pt idx="3811">
                  <c:v>23</c:v>
                </c:pt>
                <c:pt idx="3812">
                  <c:v>19</c:v>
                </c:pt>
                <c:pt idx="3813">
                  <c:v>16</c:v>
                </c:pt>
                <c:pt idx="3814">
                  <c:v>15</c:v>
                </c:pt>
                <c:pt idx="3815">
                  <c:v>15</c:v>
                </c:pt>
                <c:pt idx="3816">
                  <c:v>15</c:v>
                </c:pt>
                <c:pt idx="3817">
                  <c:v>13</c:v>
                </c:pt>
                <c:pt idx="3818">
                  <c:v>12</c:v>
                </c:pt>
                <c:pt idx="3819">
                  <c:v>12</c:v>
                </c:pt>
                <c:pt idx="3820">
                  <c:v>11</c:v>
                </c:pt>
                <c:pt idx="3821">
                  <c:v>11</c:v>
                </c:pt>
                <c:pt idx="3822">
                  <c:v>11</c:v>
                </c:pt>
                <c:pt idx="3823">
                  <c:v>11</c:v>
                </c:pt>
                <c:pt idx="3824">
                  <c:v>10</c:v>
                </c:pt>
                <c:pt idx="3825">
                  <c:v>9.6999999999999993</c:v>
                </c:pt>
                <c:pt idx="3826">
                  <c:v>12</c:v>
                </c:pt>
                <c:pt idx="3827">
                  <c:v>15</c:v>
                </c:pt>
                <c:pt idx="3828">
                  <c:v>12</c:v>
                </c:pt>
                <c:pt idx="3829">
                  <c:v>11</c:v>
                </c:pt>
                <c:pt idx="3830">
                  <c:v>10</c:v>
                </c:pt>
                <c:pt idx="3831">
                  <c:v>9.6999999999999993</c:v>
                </c:pt>
                <c:pt idx="3832">
                  <c:v>9.5</c:v>
                </c:pt>
                <c:pt idx="3833">
                  <c:v>9.8000000000000007</c:v>
                </c:pt>
                <c:pt idx="3834">
                  <c:v>13</c:v>
                </c:pt>
                <c:pt idx="3835">
                  <c:v>11</c:v>
                </c:pt>
                <c:pt idx="3836">
                  <c:v>9.8000000000000007</c:v>
                </c:pt>
                <c:pt idx="3837">
                  <c:v>9</c:v>
                </c:pt>
                <c:pt idx="3838">
                  <c:v>8.6</c:v>
                </c:pt>
                <c:pt idx="3839">
                  <c:v>7.4</c:v>
                </c:pt>
                <c:pt idx="3840">
                  <c:v>6.9</c:v>
                </c:pt>
                <c:pt idx="3841">
                  <c:v>6.9</c:v>
                </c:pt>
                <c:pt idx="3842">
                  <c:v>6.2</c:v>
                </c:pt>
                <c:pt idx="3843">
                  <c:v>5.6</c:v>
                </c:pt>
                <c:pt idx="3844">
                  <c:v>5.7</c:v>
                </c:pt>
                <c:pt idx="3845">
                  <c:v>5.7</c:v>
                </c:pt>
                <c:pt idx="3846">
                  <c:v>5.6</c:v>
                </c:pt>
                <c:pt idx="3847">
                  <c:v>5.4</c:v>
                </c:pt>
                <c:pt idx="3848">
                  <c:v>5.6</c:v>
                </c:pt>
                <c:pt idx="3849">
                  <c:v>5.5</c:v>
                </c:pt>
                <c:pt idx="3850">
                  <c:v>5.5</c:v>
                </c:pt>
                <c:pt idx="3851">
                  <c:v>5.7</c:v>
                </c:pt>
                <c:pt idx="3852">
                  <c:v>5.7</c:v>
                </c:pt>
                <c:pt idx="3853">
                  <c:v>6</c:v>
                </c:pt>
                <c:pt idx="3854">
                  <c:v>5.6</c:v>
                </c:pt>
                <c:pt idx="3855">
                  <c:v>5.2</c:v>
                </c:pt>
                <c:pt idx="3856">
                  <c:v>4.9000000000000004</c:v>
                </c:pt>
                <c:pt idx="3857">
                  <c:v>4.5999999999999996</c:v>
                </c:pt>
                <c:pt idx="3858">
                  <c:v>4.3</c:v>
                </c:pt>
                <c:pt idx="3859">
                  <c:v>3.9</c:v>
                </c:pt>
                <c:pt idx="3860">
                  <c:v>4.2</c:v>
                </c:pt>
                <c:pt idx="3861">
                  <c:v>3.6</c:v>
                </c:pt>
                <c:pt idx="3862">
                  <c:v>3.7</c:v>
                </c:pt>
                <c:pt idx="3863">
                  <c:v>3.2</c:v>
                </c:pt>
                <c:pt idx="3864">
                  <c:v>2.8</c:v>
                </c:pt>
                <c:pt idx="3865">
                  <c:v>2.7</c:v>
                </c:pt>
                <c:pt idx="3866">
                  <c:v>2.7</c:v>
                </c:pt>
                <c:pt idx="3867">
                  <c:v>3</c:v>
                </c:pt>
                <c:pt idx="3868">
                  <c:v>2.8</c:v>
                </c:pt>
                <c:pt idx="3869">
                  <c:v>3</c:v>
                </c:pt>
                <c:pt idx="3870">
                  <c:v>2.4</c:v>
                </c:pt>
                <c:pt idx="3871">
                  <c:v>2.1</c:v>
                </c:pt>
                <c:pt idx="3872">
                  <c:v>2.6</c:v>
                </c:pt>
                <c:pt idx="3873">
                  <c:v>2.5</c:v>
                </c:pt>
                <c:pt idx="3874">
                  <c:v>2.5</c:v>
                </c:pt>
                <c:pt idx="3875">
                  <c:v>2.9</c:v>
                </c:pt>
                <c:pt idx="3876">
                  <c:v>2.7</c:v>
                </c:pt>
                <c:pt idx="3877">
                  <c:v>2.2000000000000002</c:v>
                </c:pt>
                <c:pt idx="3878">
                  <c:v>2.1</c:v>
                </c:pt>
                <c:pt idx="3879">
                  <c:v>2.1</c:v>
                </c:pt>
                <c:pt idx="3880">
                  <c:v>2</c:v>
                </c:pt>
                <c:pt idx="3881">
                  <c:v>1.8</c:v>
                </c:pt>
                <c:pt idx="3882">
                  <c:v>1.9</c:v>
                </c:pt>
                <c:pt idx="3883">
                  <c:v>2.4</c:v>
                </c:pt>
                <c:pt idx="3884">
                  <c:v>2.7</c:v>
                </c:pt>
                <c:pt idx="3885">
                  <c:v>2.2000000000000002</c:v>
                </c:pt>
                <c:pt idx="3886">
                  <c:v>2</c:v>
                </c:pt>
                <c:pt idx="3887">
                  <c:v>2.1</c:v>
                </c:pt>
                <c:pt idx="3888">
                  <c:v>2.1</c:v>
                </c:pt>
                <c:pt idx="3889">
                  <c:v>2.1</c:v>
                </c:pt>
                <c:pt idx="3890">
                  <c:v>2.4</c:v>
                </c:pt>
                <c:pt idx="3891">
                  <c:v>2.5</c:v>
                </c:pt>
                <c:pt idx="3892">
                  <c:v>2.2999999999999998</c:v>
                </c:pt>
                <c:pt idx="3893">
                  <c:v>2.1</c:v>
                </c:pt>
                <c:pt idx="3894">
                  <c:v>1.9</c:v>
                </c:pt>
                <c:pt idx="3895">
                  <c:v>2.1</c:v>
                </c:pt>
                <c:pt idx="3896">
                  <c:v>1.8</c:v>
                </c:pt>
                <c:pt idx="3897">
                  <c:v>2</c:v>
                </c:pt>
                <c:pt idx="3898">
                  <c:v>2.1</c:v>
                </c:pt>
                <c:pt idx="3899">
                  <c:v>2.2999999999999998</c:v>
                </c:pt>
                <c:pt idx="3900">
                  <c:v>2.1</c:v>
                </c:pt>
                <c:pt idx="3901">
                  <c:v>1.9</c:v>
                </c:pt>
                <c:pt idx="3902">
                  <c:v>2</c:v>
                </c:pt>
                <c:pt idx="3903">
                  <c:v>2</c:v>
                </c:pt>
                <c:pt idx="3904">
                  <c:v>1.9</c:v>
                </c:pt>
                <c:pt idx="3905">
                  <c:v>1.8</c:v>
                </c:pt>
                <c:pt idx="3906">
                  <c:v>1.8</c:v>
                </c:pt>
                <c:pt idx="3907">
                  <c:v>1.7</c:v>
                </c:pt>
                <c:pt idx="3908">
                  <c:v>1.7</c:v>
                </c:pt>
                <c:pt idx="3909">
                  <c:v>1.7</c:v>
                </c:pt>
                <c:pt idx="3910">
                  <c:v>1.8</c:v>
                </c:pt>
                <c:pt idx="3911">
                  <c:v>1.8</c:v>
                </c:pt>
                <c:pt idx="3912">
                  <c:v>1.8</c:v>
                </c:pt>
                <c:pt idx="3913">
                  <c:v>1.8</c:v>
                </c:pt>
                <c:pt idx="3914">
                  <c:v>1.8</c:v>
                </c:pt>
                <c:pt idx="3915">
                  <c:v>1.8</c:v>
                </c:pt>
                <c:pt idx="3916">
                  <c:v>2</c:v>
                </c:pt>
                <c:pt idx="3917">
                  <c:v>2</c:v>
                </c:pt>
                <c:pt idx="3918">
                  <c:v>1.9</c:v>
                </c:pt>
                <c:pt idx="3919">
                  <c:v>1.8</c:v>
                </c:pt>
                <c:pt idx="3920">
                  <c:v>1.8</c:v>
                </c:pt>
                <c:pt idx="3921">
                  <c:v>1.8</c:v>
                </c:pt>
                <c:pt idx="3922">
                  <c:v>1.9</c:v>
                </c:pt>
                <c:pt idx="3923">
                  <c:v>1.7</c:v>
                </c:pt>
                <c:pt idx="3924">
                  <c:v>1.7</c:v>
                </c:pt>
                <c:pt idx="3925">
                  <c:v>1.7</c:v>
                </c:pt>
                <c:pt idx="3926">
                  <c:v>1.7</c:v>
                </c:pt>
                <c:pt idx="3927">
                  <c:v>1.7</c:v>
                </c:pt>
                <c:pt idx="3928">
                  <c:v>1.7</c:v>
                </c:pt>
                <c:pt idx="3929">
                  <c:v>1.7</c:v>
                </c:pt>
                <c:pt idx="3930">
                  <c:v>1.7</c:v>
                </c:pt>
                <c:pt idx="3931">
                  <c:v>1.7</c:v>
                </c:pt>
                <c:pt idx="3932">
                  <c:v>1.7</c:v>
                </c:pt>
                <c:pt idx="3933">
                  <c:v>1.7</c:v>
                </c:pt>
                <c:pt idx="3934">
                  <c:v>1.9</c:v>
                </c:pt>
                <c:pt idx="3935">
                  <c:v>2.2999999999999998</c:v>
                </c:pt>
                <c:pt idx="3936">
                  <c:v>2</c:v>
                </c:pt>
                <c:pt idx="3937">
                  <c:v>31</c:v>
                </c:pt>
                <c:pt idx="3938">
                  <c:v>11</c:v>
                </c:pt>
                <c:pt idx="3939">
                  <c:v>6.2</c:v>
                </c:pt>
                <c:pt idx="3940">
                  <c:v>22</c:v>
                </c:pt>
                <c:pt idx="3941">
                  <c:v>18</c:v>
                </c:pt>
                <c:pt idx="3942">
                  <c:v>8.4</c:v>
                </c:pt>
                <c:pt idx="3943">
                  <c:v>5.5</c:v>
                </c:pt>
                <c:pt idx="3944">
                  <c:v>8.8000000000000007</c:v>
                </c:pt>
                <c:pt idx="3945">
                  <c:v>16</c:v>
                </c:pt>
                <c:pt idx="3946">
                  <c:v>12</c:v>
                </c:pt>
                <c:pt idx="3947">
                  <c:v>17</c:v>
                </c:pt>
                <c:pt idx="3948">
                  <c:v>12</c:v>
                </c:pt>
                <c:pt idx="3949">
                  <c:v>13</c:v>
                </c:pt>
                <c:pt idx="3950">
                  <c:v>20</c:v>
                </c:pt>
                <c:pt idx="3951">
                  <c:v>10</c:v>
                </c:pt>
                <c:pt idx="3952">
                  <c:v>16</c:v>
                </c:pt>
                <c:pt idx="3953">
                  <c:v>36</c:v>
                </c:pt>
                <c:pt idx="3954">
                  <c:v>34</c:v>
                </c:pt>
                <c:pt idx="3955">
                  <c:v>36</c:v>
                </c:pt>
                <c:pt idx="3956">
                  <c:v>31</c:v>
                </c:pt>
                <c:pt idx="3957">
                  <c:v>32</c:v>
                </c:pt>
                <c:pt idx="3958">
                  <c:v>23</c:v>
                </c:pt>
                <c:pt idx="3959">
                  <c:v>23</c:v>
                </c:pt>
                <c:pt idx="3960">
                  <c:v>18</c:v>
                </c:pt>
                <c:pt idx="3961">
                  <c:v>16</c:v>
                </c:pt>
                <c:pt idx="3962">
                  <c:v>14</c:v>
                </c:pt>
                <c:pt idx="3963">
                  <c:v>13</c:v>
                </c:pt>
                <c:pt idx="3964">
                  <c:v>12</c:v>
                </c:pt>
                <c:pt idx="3965">
                  <c:v>12</c:v>
                </c:pt>
                <c:pt idx="3966">
                  <c:v>11</c:v>
                </c:pt>
                <c:pt idx="3967">
                  <c:v>14</c:v>
                </c:pt>
                <c:pt idx="3968">
                  <c:v>28</c:v>
                </c:pt>
                <c:pt idx="3969">
                  <c:v>12</c:v>
                </c:pt>
                <c:pt idx="3970">
                  <c:v>7.9</c:v>
                </c:pt>
                <c:pt idx="3971">
                  <c:v>6.2</c:v>
                </c:pt>
                <c:pt idx="3972">
                  <c:v>5.2</c:v>
                </c:pt>
                <c:pt idx="3973">
                  <c:v>15</c:v>
                </c:pt>
                <c:pt idx="3974">
                  <c:v>29</c:v>
                </c:pt>
                <c:pt idx="3975">
                  <c:v>126</c:v>
                </c:pt>
                <c:pt idx="3976">
                  <c:v>271</c:v>
                </c:pt>
                <c:pt idx="3977">
                  <c:v>177</c:v>
                </c:pt>
                <c:pt idx="3978">
                  <c:v>89</c:v>
                </c:pt>
                <c:pt idx="3979">
                  <c:v>92</c:v>
                </c:pt>
                <c:pt idx="3980">
                  <c:v>197</c:v>
                </c:pt>
                <c:pt idx="3981">
                  <c:v>103</c:v>
                </c:pt>
                <c:pt idx="3982">
                  <c:v>61</c:v>
                </c:pt>
                <c:pt idx="3983">
                  <c:v>46</c:v>
                </c:pt>
                <c:pt idx="3984">
                  <c:v>39</c:v>
                </c:pt>
                <c:pt idx="3985">
                  <c:v>36</c:v>
                </c:pt>
                <c:pt idx="3986">
                  <c:v>44</c:v>
                </c:pt>
                <c:pt idx="3987">
                  <c:v>102</c:v>
                </c:pt>
                <c:pt idx="3988">
                  <c:v>204</c:v>
                </c:pt>
                <c:pt idx="3989">
                  <c:v>175</c:v>
                </c:pt>
                <c:pt idx="3990">
                  <c:v>257</c:v>
                </c:pt>
                <c:pt idx="3991">
                  <c:v>257</c:v>
                </c:pt>
                <c:pt idx="3992">
                  <c:v>156</c:v>
                </c:pt>
                <c:pt idx="3993">
                  <c:v>100</c:v>
                </c:pt>
                <c:pt idx="3994">
                  <c:v>66</c:v>
                </c:pt>
                <c:pt idx="3995">
                  <c:v>52</c:v>
                </c:pt>
                <c:pt idx="3996">
                  <c:v>43</c:v>
                </c:pt>
                <c:pt idx="3997">
                  <c:v>43</c:v>
                </c:pt>
                <c:pt idx="3998">
                  <c:v>40</c:v>
                </c:pt>
                <c:pt idx="3999">
                  <c:v>34</c:v>
                </c:pt>
                <c:pt idx="4000">
                  <c:v>35</c:v>
                </c:pt>
                <c:pt idx="4001">
                  <c:v>40</c:v>
                </c:pt>
                <c:pt idx="4002">
                  <c:v>77</c:v>
                </c:pt>
                <c:pt idx="4003">
                  <c:v>220</c:v>
                </c:pt>
                <c:pt idx="4004">
                  <c:v>176</c:v>
                </c:pt>
                <c:pt idx="4005">
                  <c:v>139</c:v>
                </c:pt>
                <c:pt idx="4006">
                  <c:v>229</c:v>
                </c:pt>
                <c:pt idx="4007">
                  <c:v>207</c:v>
                </c:pt>
                <c:pt idx="4008">
                  <c:v>144</c:v>
                </c:pt>
                <c:pt idx="4009">
                  <c:v>115</c:v>
                </c:pt>
                <c:pt idx="4010">
                  <c:v>107</c:v>
                </c:pt>
                <c:pt idx="4011">
                  <c:v>136</c:v>
                </c:pt>
                <c:pt idx="4012">
                  <c:v>131</c:v>
                </c:pt>
                <c:pt idx="4013">
                  <c:v>91</c:v>
                </c:pt>
                <c:pt idx="4014">
                  <c:v>66</c:v>
                </c:pt>
                <c:pt idx="4015">
                  <c:v>53</c:v>
                </c:pt>
                <c:pt idx="4016">
                  <c:v>45</c:v>
                </c:pt>
                <c:pt idx="4017">
                  <c:v>40</c:v>
                </c:pt>
                <c:pt idx="4018">
                  <c:v>35</c:v>
                </c:pt>
                <c:pt idx="4019">
                  <c:v>32</c:v>
                </c:pt>
                <c:pt idx="4020">
                  <c:v>29</c:v>
                </c:pt>
                <c:pt idx="4021">
                  <c:v>27</c:v>
                </c:pt>
                <c:pt idx="4022">
                  <c:v>25</c:v>
                </c:pt>
                <c:pt idx="4023">
                  <c:v>23</c:v>
                </c:pt>
                <c:pt idx="4024">
                  <c:v>26</c:v>
                </c:pt>
                <c:pt idx="4025">
                  <c:v>24</c:v>
                </c:pt>
                <c:pt idx="4026">
                  <c:v>25</c:v>
                </c:pt>
                <c:pt idx="4027">
                  <c:v>23</c:v>
                </c:pt>
                <c:pt idx="4028">
                  <c:v>20</c:v>
                </c:pt>
                <c:pt idx="4029">
                  <c:v>19</c:v>
                </c:pt>
                <c:pt idx="4030">
                  <c:v>18</c:v>
                </c:pt>
                <c:pt idx="4031">
                  <c:v>18</c:v>
                </c:pt>
                <c:pt idx="4032">
                  <c:v>17</c:v>
                </c:pt>
                <c:pt idx="4033">
                  <c:v>16</c:v>
                </c:pt>
                <c:pt idx="4034">
                  <c:v>16</c:v>
                </c:pt>
                <c:pt idx="4035">
                  <c:v>16</c:v>
                </c:pt>
                <c:pt idx="4036">
                  <c:v>15</c:v>
                </c:pt>
                <c:pt idx="4037">
                  <c:v>15</c:v>
                </c:pt>
                <c:pt idx="4038">
                  <c:v>14</c:v>
                </c:pt>
                <c:pt idx="4039">
                  <c:v>14</c:v>
                </c:pt>
                <c:pt idx="4040">
                  <c:v>16</c:v>
                </c:pt>
                <c:pt idx="4041">
                  <c:v>17</c:v>
                </c:pt>
                <c:pt idx="4042">
                  <c:v>18</c:v>
                </c:pt>
                <c:pt idx="4043">
                  <c:v>17</c:v>
                </c:pt>
                <c:pt idx="4044">
                  <c:v>18</c:v>
                </c:pt>
                <c:pt idx="4045">
                  <c:v>20</c:v>
                </c:pt>
                <c:pt idx="4046">
                  <c:v>22</c:v>
                </c:pt>
                <c:pt idx="4047">
                  <c:v>21</c:v>
                </c:pt>
                <c:pt idx="4048">
                  <c:v>22</c:v>
                </c:pt>
                <c:pt idx="4049">
                  <c:v>21</c:v>
                </c:pt>
                <c:pt idx="4050">
                  <c:v>21</c:v>
                </c:pt>
                <c:pt idx="4051">
                  <c:v>20</c:v>
                </c:pt>
                <c:pt idx="4052">
                  <c:v>19</c:v>
                </c:pt>
                <c:pt idx="4053">
                  <c:v>19</c:v>
                </c:pt>
                <c:pt idx="4054">
                  <c:v>18</c:v>
                </c:pt>
                <c:pt idx="4055">
                  <c:v>18</c:v>
                </c:pt>
                <c:pt idx="4056">
                  <c:v>16</c:v>
                </c:pt>
                <c:pt idx="4057">
                  <c:v>15</c:v>
                </c:pt>
                <c:pt idx="4058">
                  <c:v>14</c:v>
                </c:pt>
                <c:pt idx="4059">
                  <c:v>13</c:v>
                </c:pt>
                <c:pt idx="4060">
                  <c:v>13</c:v>
                </c:pt>
                <c:pt idx="4061">
                  <c:v>12</c:v>
                </c:pt>
                <c:pt idx="4062">
                  <c:v>12</c:v>
                </c:pt>
                <c:pt idx="4063">
                  <c:v>11</c:v>
                </c:pt>
                <c:pt idx="4064">
                  <c:v>11</c:v>
                </c:pt>
                <c:pt idx="4065">
                  <c:v>11</c:v>
                </c:pt>
                <c:pt idx="4066">
                  <c:v>11</c:v>
                </c:pt>
                <c:pt idx="4067">
                  <c:v>12</c:v>
                </c:pt>
                <c:pt idx="4068">
                  <c:v>11</c:v>
                </c:pt>
                <c:pt idx="4069">
                  <c:v>11</c:v>
                </c:pt>
                <c:pt idx="4070">
                  <c:v>23</c:v>
                </c:pt>
                <c:pt idx="4071">
                  <c:v>24</c:v>
                </c:pt>
                <c:pt idx="4072">
                  <c:v>18</c:v>
                </c:pt>
                <c:pt idx="4073">
                  <c:v>22</c:v>
                </c:pt>
                <c:pt idx="4074">
                  <c:v>18</c:v>
                </c:pt>
                <c:pt idx="4075">
                  <c:v>18</c:v>
                </c:pt>
                <c:pt idx="4076">
                  <c:v>18</c:v>
                </c:pt>
                <c:pt idx="4077">
                  <c:v>17</c:v>
                </c:pt>
                <c:pt idx="4078">
                  <c:v>16</c:v>
                </c:pt>
                <c:pt idx="4079">
                  <c:v>15</c:v>
                </c:pt>
                <c:pt idx="4080">
                  <c:v>14</c:v>
                </c:pt>
                <c:pt idx="4081">
                  <c:v>17</c:v>
                </c:pt>
                <c:pt idx="4082">
                  <c:v>26</c:v>
                </c:pt>
                <c:pt idx="4083">
                  <c:v>23</c:v>
                </c:pt>
                <c:pt idx="4084">
                  <c:v>22</c:v>
                </c:pt>
                <c:pt idx="4085">
                  <c:v>21</c:v>
                </c:pt>
                <c:pt idx="4086">
                  <c:v>19</c:v>
                </c:pt>
                <c:pt idx="4087">
                  <c:v>18</c:v>
                </c:pt>
                <c:pt idx="4088">
                  <c:v>17</c:v>
                </c:pt>
                <c:pt idx="4089">
                  <c:v>16</c:v>
                </c:pt>
                <c:pt idx="4090">
                  <c:v>15</c:v>
                </c:pt>
                <c:pt idx="4091">
                  <c:v>14</c:v>
                </c:pt>
                <c:pt idx="4092">
                  <c:v>14</c:v>
                </c:pt>
                <c:pt idx="4093">
                  <c:v>14</c:v>
                </c:pt>
                <c:pt idx="4094">
                  <c:v>12</c:v>
                </c:pt>
                <c:pt idx="4095">
                  <c:v>14</c:v>
                </c:pt>
                <c:pt idx="4096">
                  <c:v>40</c:v>
                </c:pt>
                <c:pt idx="4097">
                  <c:v>27</c:v>
                </c:pt>
                <c:pt idx="4098">
                  <c:v>26</c:v>
                </c:pt>
                <c:pt idx="4099">
                  <c:v>24</c:v>
                </c:pt>
                <c:pt idx="4100">
                  <c:v>22</c:v>
                </c:pt>
                <c:pt idx="4101">
                  <c:v>21</c:v>
                </c:pt>
                <c:pt idx="4102">
                  <c:v>20</c:v>
                </c:pt>
                <c:pt idx="4103">
                  <c:v>18</c:v>
                </c:pt>
                <c:pt idx="4104">
                  <c:v>16</c:v>
                </c:pt>
                <c:pt idx="4105">
                  <c:v>15</c:v>
                </c:pt>
                <c:pt idx="4106">
                  <c:v>14</c:v>
                </c:pt>
                <c:pt idx="4107">
                  <c:v>13</c:v>
                </c:pt>
                <c:pt idx="4108">
                  <c:v>12</c:v>
                </c:pt>
                <c:pt idx="4109">
                  <c:v>11</c:v>
                </c:pt>
                <c:pt idx="4110">
                  <c:v>11</c:v>
                </c:pt>
                <c:pt idx="4111">
                  <c:v>13</c:v>
                </c:pt>
                <c:pt idx="4112">
                  <c:v>15</c:v>
                </c:pt>
                <c:pt idx="4113">
                  <c:v>28</c:v>
                </c:pt>
                <c:pt idx="4114">
                  <c:v>39</c:v>
                </c:pt>
                <c:pt idx="4115">
                  <c:v>27</c:v>
                </c:pt>
                <c:pt idx="4116">
                  <c:v>24</c:v>
                </c:pt>
                <c:pt idx="4117">
                  <c:v>23</c:v>
                </c:pt>
                <c:pt idx="4118">
                  <c:v>20</c:v>
                </c:pt>
                <c:pt idx="4119">
                  <c:v>18</c:v>
                </c:pt>
                <c:pt idx="4120">
                  <c:v>18</c:v>
                </c:pt>
                <c:pt idx="4121">
                  <c:v>18</c:v>
                </c:pt>
                <c:pt idx="4122">
                  <c:v>17</c:v>
                </c:pt>
                <c:pt idx="4123">
                  <c:v>15</c:v>
                </c:pt>
                <c:pt idx="4124">
                  <c:v>14</c:v>
                </c:pt>
                <c:pt idx="4125">
                  <c:v>14</c:v>
                </c:pt>
                <c:pt idx="4126">
                  <c:v>17</c:v>
                </c:pt>
                <c:pt idx="4127">
                  <c:v>15</c:v>
                </c:pt>
                <c:pt idx="4128">
                  <c:v>13</c:v>
                </c:pt>
                <c:pt idx="4129">
                  <c:v>13</c:v>
                </c:pt>
                <c:pt idx="4130">
                  <c:v>12</c:v>
                </c:pt>
                <c:pt idx="4131">
                  <c:v>11</c:v>
                </c:pt>
                <c:pt idx="4132">
                  <c:v>11</c:v>
                </c:pt>
                <c:pt idx="4133">
                  <c:v>11</c:v>
                </c:pt>
                <c:pt idx="4134">
                  <c:v>10</c:v>
                </c:pt>
                <c:pt idx="4135">
                  <c:v>9.5</c:v>
                </c:pt>
                <c:pt idx="4136">
                  <c:v>9</c:v>
                </c:pt>
                <c:pt idx="4137">
                  <c:v>8.8000000000000007</c:v>
                </c:pt>
                <c:pt idx="4138">
                  <c:v>8.4</c:v>
                </c:pt>
                <c:pt idx="4139">
                  <c:v>8.3000000000000007</c:v>
                </c:pt>
                <c:pt idx="4140">
                  <c:v>7.8</c:v>
                </c:pt>
                <c:pt idx="4141">
                  <c:v>7.4</c:v>
                </c:pt>
                <c:pt idx="4142">
                  <c:v>7</c:v>
                </c:pt>
                <c:pt idx="4143">
                  <c:v>6.9</c:v>
                </c:pt>
                <c:pt idx="4144">
                  <c:v>6.9</c:v>
                </c:pt>
                <c:pt idx="4145">
                  <c:v>6.4</c:v>
                </c:pt>
                <c:pt idx="4146">
                  <c:v>6.4</c:v>
                </c:pt>
                <c:pt idx="4147">
                  <c:v>5.8</c:v>
                </c:pt>
                <c:pt idx="4148">
                  <c:v>5.8</c:v>
                </c:pt>
                <c:pt idx="4149">
                  <c:v>6</c:v>
                </c:pt>
                <c:pt idx="4150">
                  <c:v>7.7</c:v>
                </c:pt>
                <c:pt idx="4151">
                  <c:v>5.9</c:v>
                </c:pt>
                <c:pt idx="4152">
                  <c:v>5.8</c:v>
                </c:pt>
                <c:pt idx="4153">
                  <c:v>7.3</c:v>
                </c:pt>
                <c:pt idx="4154">
                  <c:v>6.7</c:v>
                </c:pt>
                <c:pt idx="4155">
                  <c:v>7.7</c:v>
                </c:pt>
                <c:pt idx="4156">
                  <c:v>7.9</c:v>
                </c:pt>
                <c:pt idx="4157">
                  <c:v>5.9</c:v>
                </c:pt>
                <c:pt idx="4158">
                  <c:v>11</c:v>
                </c:pt>
                <c:pt idx="4159">
                  <c:v>17</c:v>
                </c:pt>
                <c:pt idx="4160">
                  <c:v>67</c:v>
                </c:pt>
                <c:pt idx="4161">
                  <c:v>44</c:v>
                </c:pt>
                <c:pt idx="4162">
                  <c:v>35</c:v>
                </c:pt>
                <c:pt idx="4163">
                  <c:v>30</c:v>
                </c:pt>
                <c:pt idx="4164">
                  <c:v>41</c:v>
                </c:pt>
                <c:pt idx="4165">
                  <c:v>36</c:v>
                </c:pt>
                <c:pt idx="4166">
                  <c:v>40</c:v>
                </c:pt>
                <c:pt idx="4167">
                  <c:v>31</c:v>
                </c:pt>
                <c:pt idx="4168">
                  <c:v>27</c:v>
                </c:pt>
                <c:pt idx="4169">
                  <c:v>24</c:v>
                </c:pt>
                <c:pt idx="4170">
                  <c:v>22</c:v>
                </c:pt>
                <c:pt idx="4171">
                  <c:v>19</c:v>
                </c:pt>
                <c:pt idx="4172">
                  <c:v>17</c:v>
                </c:pt>
                <c:pt idx="4173">
                  <c:v>16</c:v>
                </c:pt>
                <c:pt idx="4174">
                  <c:v>14</c:v>
                </c:pt>
                <c:pt idx="4175">
                  <c:v>13</c:v>
                </c:pt>
                <c:pt idx="4176">
                  <c:v>12</c:v>
                </c:pt>
                <c:pt idx="4177">
                  <c:v>11</c:v>
                </c:pt>
                <c:pt idx="4178">
                  <c:v>11</c:v>
                </c:pt>
                <c:pt idx="4179">
                  <c:v>10</c:v>
                </c:pt>
                <c:pt idx="4180">
                  <c:v>10</c:v>
                </c:pt>
                <c:pt idx="4181">
                  <c:v>20</c:v>
                </c:pt>
                <c:pt idx="4182">
                  <c:v>15</c:v>
                </c:pt>
                <c:pt idx="4183">
                  <c:v>12</c:v>
                </c:pt>
                <c:pt idx="4184">
                  <c:v>11</c:v>
                </c:pt>
                <c:pt idx="4185">
                  <c:v>9.6999999999999993</c:v>
                </c:pt>
                <c:pt idx="4186">
                  <c:v>9.1</c:v>
                </c:pt>
                <c:pt idx="4187">
                  <c:v>9.6</c:v>
                </c:pt>
                <c:pt idx="4188">
                  <c:v>10</c:v>
                </c:pt>
                <c:pt idx="4189">
                  <c:v>9.4</c:v>
                </c:pt>
                <c:pt idx="4190">
                  <c:v>8.3000000000000007</c:v>
                </c:pt>
                <c:pt idx="4191">
                  <c:v>12</c:v>
                </c:pt>
                <c:pt idx="4192">
                  <c:v>18</c:v>
                </c:pt>
                <c:pt idx="4193">
                  <c:v>13</c:v>
                </c:pt>
                <c:pt idx="4194">
                  <c:v>12</c:v>
                </c:pt>
                <c:pt idx="4195">
                  <c:v>10</c:v>
                </c:pt>
                <c:pt idx="4196">
                  <c:v>8.8000000000000007</c:v>
                </c:pt>
                <c:pt idx="4197">
                  <c:v>8.1</c:v>
                </c:pt>
                <c:pt idx="4198">
                  <c:v>7.1</c:v>
                </c:pt>
                <c:pt idx="4199">
                  <c:v>6.9</c:v>
                </c:pt>
                <c:pt idx="4200">
                  <c:v>5.7</c:v>
                </c:pt>
                <c:pt idx="4201">
                  <c:v>5.0999999999999996</c:v>
                </c:pt>
                <c:pt idx="4202">
                  <c:v>4.4000000000000004</c:v>
                </c:pt>
                <c:pt idx="4203">
                  <c:v>4.8</c:v>
                </c:pt>
                <c:pt idx="4204">
                  <c:v>5.3</c:v>
                </c:pt>
                <c:pt idx="4205">
                  <c:v>5.6</c:v>
                </c:pt>
                <c:pt idx="4206">
                  <c:v>4.5</c:v>
                </c:pt>
                <c:pt idx="4207">
                  <c:v>4.3</c:v>
                </c:pt>
                <c:pt idx="4208">
                  <c:v>3.8</c:v>
                </c:pt>
                <c:pt idx="4209">
                  <c:v>3.4</c:v>
                </c:pt>
                <c:pt idx="4210">
                  <c:v>3.4</c:v>
                </c:pt>
                <c:pt idx="4211">
                  <c:v>3.8</c:v>
                </c:pt>
                <c:pt idx="4212">
                  <c:v>3.7</c:v>
                </c:pt>
                <c:pt idx="4213">
                  <c:v>3.6</c:v>
                </c:pt>
                <c:pt idx="4214">
                  <c:v>3.5</c:v>
                </c:pt>
                <c:pt idx="4215">
                  <c:v>3.3</c:v>
                </c:pt>
                <c:pt idx="4216">
                  <c:v>3.4</c:v>
                </c:pt>
                <c:pt idx="4217">
                  <c:v>3.2</c:v>
                </c:pt>
                <c:pt idx="4218">
                  <c:v>3.2</c:v>
                </c:pt>
                <c:pt idx="4219">
                  <c:v>3.6</c:v>
                </c:pt>
                <c:pt idx="4220">
                  <c:v>3.9</c:v>
                </c:pt>
                <c:pt idx="4221">
                  <c:v>3.2</c:v>
                </c:pt>
                <c:pt idx="4222">
                  <c:v>2.6</c:v>
                </c:pt>
                <c:pt idx="4223">
                  <c:v>2.1</c:v>
                </c:pt>
                <c:pt idx="4224">
                  <c:v>1.9</c:v>
                </c:pt>
                <c:pt idx="4225">
                  <c:v>1.6</c:v>
                </c:pt>
                <c:pt idx="4226">
                  <c:v>2.2999999999999998</c:v>
                </c:pt>
                <c:pt idx="4227">
                  <c:v>2.2000000000000002</c:v>
                </c:pt>
                <c:pt idx="4228">
                  <c:v>1.9</c:v>
                </c:pt>
                <c:pt idx="4229">
                  <c:v>1.5</c:v>
                </c:pt>
                <c:pt idx="4230">
                  <c:v>1.8</c:v>
                </c:pt>
                <c:pt idx="4231">
                  <c:v>1.9</c:v>
                </c:pt>
                <c:pt idx="4232">
                  <c:v>2.5</c:v>
                </c:pt>
                <c:pt idx="4233">
                  <c:v>2</c:v>
                </c:pt>
                <c:pt idx="4234">
                  <c:v>2.1</c:v>
                </c:pt>
                <c:pt idx="4235">
                  <c:v>2</c:v>
                </c:pt>
                <c:pt idx="4236">
                  <c:v>1.8</c:v>
                </c:pt>
                <c:pt idx="4237">
                  <c:v>1.8</c:v>
                </c:pt>
                <c:pt idx="4238">
                  <c:v>1.6</c:v>
                </c:pt>
                <c:pt idx="4239">
                  <c:v>1.8</c:v>
                </c:pt>
                <c:pt idx="4240">
                  <c:v>2</c:v>
                </c:pt>
                <c:pt idx="4241">
                  <c:v>2.2000000000000002</c:v>
                </c:pt>
                <c:pt idx="4242">
                  <c:v>1.7</c:v>
                </c:pt>
                <c:pt idx="4243">
                  <c:v>1.7</c:v>
                </c:pt>
                <c:pt idx="4244">
                  <c:v>1.9</c:v>
                </c:pt>
                <c:pt idx="4245">
                  <c:v>2.1</c:v>
                </c:pt>
                <c:pt idx="4246">
                  <c:v>1.9</c:v>
                </c:pt>
                <c:pt idx="4247">
                  <c:v>1.7</c:v>
                </c:pt>
                <c:pt idx="4248">
                  <c:v>1.8</c:v>
                </c:pt>
                <c:pt idx="4249">
                  <c:v>1.4</c:v>
                </c:pt>
                <c:pt idx="4250">
                  <c:v>1.8</c:v>
                </c:pt>
                <c:pt idx="4251">
                  <c:v>1.8</c:v>
                </c:pt>
                <c:pt idx="4252">
                  <c:v>2.7</c:v>
                </c:pt>
                <c:pt idx="4253">
                  <c:v>2.7</c:v>
                </c:pt>
                <c:pt idx="4254">
                  <c:v>3.6</c:v>
                </c:pt>
                <c:pt idx="4255">
                  <c:v>3.7</c:v>
                </c:pt>
                <c:pt idx="4256">
                  <c:v>7.3</c:v>
                </c:pt>
                <c:pt idx="4257">
                  <c:v>4</c:v>
                </c:pt>
                <c:pt idx="4258">
                  <c:v>7.3</c:v>
                </c:pt>
                <c:pt idx="4259">
                  <c:v>4.4000000000000004</c:v>
                </c:pt>
                <c:pt idx="4260">
                  <c:v>3.3</c:v>
                </c:pt>
                <c:pt idx="4261">
                  <c:v>3.1</c:v>
                </c:pt>
                <c:pt idx="4262">
                  <c:v>2.7</c:v>
                </c:pt>
                <c:pt idx="4263">
                  <c:v>11</c:v>
                </c:pt>
                <c:pt idx="4264">
                  <c:v>4.0999999999999996</c:v>
                </c:pt>
                <c:pt idx="4265">
                  <c:v>12</c:v>
                </c:pt>
                <c:pt idx="4266">
                  <c:v>44</c:v>
                </c:pt>
                <c:pt idx="4267">
                  <c:v>12</c:v>
                </c:pt>
                <c:pt idx="4268">
                  <c:v>6</c:v>
                </c:pt>
                <c:pt idx="4269">
                  <c:v>3.9</c:v>
                </c:pt>
                <c:pt idx="4270">
                  <c:v>3</c:v>
                </c:pt>
                <c:pt idx="4271">
                  <c:v>2.2999999999999998</c:v>
                </c:pt>
                <c:pt idx="4272">
                  <c:v>2</c:v>
                </c:pt>
                <c:pt idx="4273">
                  <c:v>1.9</c:v>
                </c:pt>
                <c:pt idx="4274">
                  <c:v>2</c:v>
                </c:pt>
                <c:pt idx="4275">
                  <c:v>2.1</c:v>
                </c:pt>
                <c:pt idx="4276">
                  <c:v>2.2999999999999998</c:v>
                </c:pt>
                <c:pt idx="4277">
                  <c:v>2.2000000000000002</c:v>
                </c:pt>
                <c:pt idx="4278">
                  <c:v>1.8</c:v>
                </c:pt>
                <c:pt idx="4279">
                  <c:v>1.9</c:v>
                </c:pt>
                <c:pt idx="4280">
                  <c:v>1.9</c:v>
                </c:pt>
                <c:pt idx="4281">
                  <c:v>3.9</c:v>
                </c:pt>
                <c:pt idx="4282">
                  <c:v>7.8</c:v>
                </c:pt>
                <c:pt idx="4283">
                  <c:v>11</c:v>
                </c:pt>
                <c:pt idx="4284">
                  <c:v>14</c:v>
                </c:pt>
                <c:pt idx="4285">
                  <c:v>15</c:v>
                </c:pt>
                <c:pt idx="4286">
                  <c:v>8</c:v>
                </c:pt>
                <c:pt idx="4287">
                  <c:v>8.9</c:v>
                </c:pt>
                <c:pt idx="4288">
                  <c:v>39</c:v>
                </c:pt>
                <c:pt idx="4289">
                  <c:v>94</c:v>
                </c:pt>
                <c:pt idx="4290">
                  <c:v>133</c:v>
                </c:pt>
                <c:pt idx="4291">
                  <c:v>59</c:v>
                </c:pt>
                <c:pt idx="4292">
                  <c:v>44</c:v>
                </c:pt>
                <c:pt idx="4293">
                  <c:v>37</c:v>
                </c:pt>
                <c:pt idx="4294">
                  <c:v>31</c:v>
                </c:pt>
                <c:pt idx="4295">
                  <c:v>27</c:v>
                </c:pt>
                <c:pt idx="4296">
                  <c:v>24</c:v>
                </c:pt>
                <c:pt idx="4297">
                  <c:v>22</c:v>
                </c:pt>
                <c:pt idx="4298">
                  <c:v>21</c:v>
                </c:pt>
                <c:pt idx="4299">
                  <c:v>19</c:v>
                </c:pt>
                <c:pt idx="4300">
                  <c:v>18</c:v>
                </c:pt>
                <c:pt idx="4301">
                  <c:v>17</c:v>
                </c:pt>
                <c:pt idx="4302">
                  <c:v>16</c:v>
                </c:pt>
                <c:pt idx="4303">
                  <c:v>15</c:v>
                </c:pt>
                <c:pt idx="4304">
                  <c:v>15</c:v>
                </c:pt>
                <c:pt idx="4305">
                  <c:v>14</c:v>
                </c:pt>
                <c:pt idx="4306">
                  <c:v>14</c:v>
                </c:pt>
                <c:pt idx="4307">
                  <c:v>14</c:v>
                </c:pt>
                <c:pt idx="4308">
                  <c:v>15</c:v>
                </c:pt>
                <c:pt idx="4309">
                  <c:v>13</c:v>
                </c:pt>
                <c:pt idx="4310">
                  <c:v>13</c:v>
                </c:pt>
                <c:pt idx="4311">
                  <c:v>13</c:v>
                </c:pt>
                <c:pt idx="4312">
                  <c:v>13</c:v>
                </c:pt>
                <c:pt idx="4313">
                  <c:v>13</c:v>
                </c:pt>
                <c:pt idx="4314">
                  <c:v>13</c:v>
                </c:pt>
                <c:pt idx="4315">
                  <c:v>13</c:v>
                </c:pt>
                <c:pt idx="4316">
                  <c:v>13</c:v>
                </c:pt>
                <c:pt idx="4317">
                  <c:v>14</c:v>
                </c:pt>
                <c:pt idx="4318">
                  <c:v>14</c:v>
                </c:pt>
                <c:pt idx="4319">
                  <c:v>13</c:v>
                </c:pt>
                <c:pt idx="4320">
                  <c:v>13</c:v>
                </c:pt>
                <c:pt idx="4321">
                  <c:v>13</c:v>
                </c:pt>
                <c:pt idx="4322">
                  <c:v>13</c:v>
                </c:pt>
                <c:pt idx="4323">
                  <c:v>26</c:v>
                </c:pt>
                <c:pt idx="4324">
                  <c:v>17</c:v>
                </c:pt>
                <c:pt idx="4325">
                  <c:v>15</c:v>
                </c:pt>
                <c:pt idx="4326">
                  <c:v>19</c:v>
                </c:pt>
                <c:pt idx="4327">
                  <c:v>29</c:v>
                </c:pt>
                <c:pt idx="4328">
                  <c:v>40</c:v>
                </c:pt>
                <c:pt idx="4329">
                  <c:v>29</c:v>
                </c:pt>
                <c:pt idx="4330">
                  <c:v>24</c:v>
                </c:pt>
                <c:pt idx="4331">
                  <c:v>22</c:v>
                </c:pt>
                <c:pt idx="4332">
                  <c:v>20</c:v>
                </c:pt>
                <c:pt idx="4333">
                  <c:v>25</c:v>
                </c:pt>
                <c:pt idx="4334">
                  <c:v>21</c:v>
                </c:pt>
                <c:pt idx="4335">
                  <c:v>19</c:v>
                </c:pt>
                <c:pt idx="4336">
                  <c:v>19</c:v>
                </c:pt>
                <c:pt idx="4337">
                  <c:v>19</c:v>
                </c:pt>
                <c:pt idx="4338">
                  <c:v>18</c:v>
                </c:pt>
                <c:pt idx="4339">
                  <c:v>25</c:v>
                </c:pt>
                <c:pt idx="4340">
                  <c:v>43</c:v>
                </c:pt>
                <c:pt idx="4341">
                  <c:v>37</c:v>
                </c:pt>
                <c:pt idx="4342">
                  <c:v>33</c:v>
                </c:pt>
                <c:pt idx="4343">
                  <c:v>29</c:v>
                </c:pt>
                <c:pt idx="4344">
                  <c:v>26</c:v>
                </c:pt>
                <c:pt idx="4345">
                  <c:v>24</c:v>
                </c:pt>
                <c:pt idx="4346">
                  <c:v>22</c:v>
                </c:pt>
                <c:pt idx="4347">
                  <c:v>21</c:v>
                </c:pt>
                <c:pt idx="4348">
                  <c:v>20</c:v>
                </c:pt>
                <c:pt idx="4349">
                  <c:v>19</c:v>
                </c:pt>
                <c:pt idx="4350">
                  <c:v>18</c:v>
                </c:pt>
                <c:pt idx="4351">
                  <c:v>17</c:v>
                </c:pt>
                <c:pt idx="4352">
                  <c:v>22</c:v>
                </c:pt>
                <c:pt idx="4353">
                  <c:v>45</c:v>
                </c:pt>
                <c:pt idx="4354">
                  <c:v>28</c:v>
                </c:pt>
                <c:pt idx="4355">
                  <c:v>23</c:v>
                </c:pt>
                <c:pt idx="4356">
                  <c:v>18</c:v>
                </c:pt>
                <c:pt idx="4357">
                  <c:v>17</c:v>
                </c:pt>
                <c:pt idx="4358">
                  <c:v>15</c:v>
                </c:pt>
                <c:pt idx="4359">
                  <c:v>12</c:v>
                </c:pt>
                <c:pt idx="4360">
                  <c:v>11</c:v>
                </c:pt>
                <c:pt idx="4361">
                  <c:v>11</c:v>
                </c:pt>
                <c:pt idx="4362">
                  <c:v>10</c:v>
                </c:pt>
                <c:pt idx="4363">
                  <c:v>10</c:v>
                </c:pt>
                <c:pt idx="4364">
                  <c:v>9.8000000000000007</c:v>
                </c:pt>
                <c:pt idx="4365">
                  <c:v>9.1</c:v>
                </c:pt>
                <c:pt idx="4366">
                  <c:v>8.6</c:v>
                </c:pt>
                <c:pt idx="4367">
                  <c:v>8.1</c:v>
                </c:pt>
                <c:pt idx="4368">
                  <c:v>7.6</c:v>
                </c:pt>
                <c:pt idx="4369">
                  <c:v>7.3</c:v>
                </c:pt>
                <c:pt idx="4370">
                  <c:v>6.5</c:v>
                </c:pt>
                <c:pt idx="4371">
                  <c:v>6.4</c:v>
                </c:pt>
                <c:pt idx="4372">
                  <c:v>6.6</c:v>
                </c:pt>
                <c:pt idx="4373">
                  <c:v>6.4</c:v>
                </c:pt>
                <c:pt idx="4374">
                  <c:v>6.1</c:v>
                </c:pt>
                <c:pt idx="4375">
                  <c:v>5.8</c:v>
                </c:pt>
                <c:pt idx="4376">
                  <c:v>5.7</c:v>
                </c:pt>
                <c:pt idx="4377">
                  <c:v>5.4</c:v>
                </c:pt>
                <c:pt idx="4378">
                  <c:v>5.2</c:v>
                </c:pt>
                <c:pt idx="4379">
                  <c:v>4.9000000000000004</c:v>
                </c:pt>
                <c:pt idx="4380">
                  <c:v>4.8</c:v>
                </c:pt>
                <c:pt idx="4381">
                  <c:v>4.8</c:v>
                </c:pt>
                <c:pt idx="4382">
                  <c:v>5.6</c:v>
                </c:pt>
                <c:pt idx="4383">
                  <c:v>5.9</c:v>
                </c:pt>
                <c:pt idx="4384">
                  <c:v>5</c:v>
                </c:pt>
                <c:pt idx="4385">
                  <c:v>6</c:v>
                </c:pt>
                <c:pt idx="4386">
                  <c:v>5.3</c:v>
                </c:pt>
                <c:pt idx="4387">
                  <c:v>4.5999999999999996</c:v>
                </c:pt>
                <c:pt idx="4388">
                  <c:v>4.4000000000000004</c:v>
                </c:pt>
                <c:pt idx="4389">
                  <c:v>7.6</c:v>
                </c:pt>
                <c:pt idx="4390">
                  <c:v>19</c:v>
                </c:pt>
                <c:pt idx="4391">
                  <c:v>22</c:v>
                </c:pt>
                <c:pt idx="4392">
                  <c:v>18</c:v>
                </c:pt>
                <c:pt idx="4393">
                  <c:v>44</c:v>
                </c:pt>
                <c:pt idx="4394">
                  <c:v>63</c:v>
                </c:pt>
                <c:pt idx="4395">
                  <c:v>49</c:v>
                </c:pt>
                <c:pt idx="4396">
                  <c:v>40</c:v>
                </c:pt>
                <c:pt idx="4397">
                  <c:v>34</c:v>
                </c:pt>
                <c:pt idx="4398">
                  <c:v>29</c:v>
                </c:pt>
                <c:pt idx="4399">
                  <c:v>25</c:v>
                </c:pt>
                <c:pt idx="4400">
                  <c:v>22</c:v>
                </c:pt>
                <c:pt idx="4401">
                  <c:v>19</c:v>
                </c:pt>
                <c:pt idx="4402">
                  <c:v>17</c:v>
                </c:pt>
                <c:pt idx="4403">
                  <c:v>15</c:v>
                </c:pt>
                <c:pt idx="4404">
                  <c:v>14</c:v>
                </c:pt>
                <c:pt idx="4405">
                  <c:v>13</c:v>
                </c:pt>
                <c:pt idx="4406">
                  <c:v>12</c:v>
                </c:pt>
                <c:pt idx="4407">
                  <c:v>11</c:v>
                </c:pt>
                <c:pt idx="4408">
                  <c:v>11</c:v>
                </c:pt>
                <c:pt idx="4409">
                  <c:v>12</c:v>
                </c:pt>
                <c:pt idx="4410">
                  <c:v>15</c:v>
                </c:pt>
                <c:pt idx="4411">
                  <c:v>22</c:v>
                </c:pt>
                <c:pt idx="4412">
                  <c:v>17</c:v>
                </c:pt>
                <c:pt idx="4413">
                  <c:v>15</c:v>
                </c:pt>
                <c:pt idx="4414">
                  <c:v>14</c:v>
                </c:pt>
                <c:pt idx="4415">
                  <c:v>14</c:v>
                </c:pt>
                <c:pt idx="4416">
                  <c:v>14</c:v>
                </c:pt>
                <c:pt idx="4417">
                  <c:v>14</c:v>
                </c:pt>
                <c:pt idx="4418">
                  <c:v>12</c:v>
                </c:pt>
                <c:pt idx="4419">
                  <c:v>11</c:v>
                </c:pt>
                <c:pt idx="4420">
                  <c:v>13</c:v>
                </c:pt>
                <c:pt idx="4421">
                  <c:v>14</c:v>
                </c:pt>
                <c:pt idx="4422">
                  <c:v>14</c:v>
                </c:pt>
                <c:pt idx="4423">
                  <c:v>19</c:v>
                </c:pt>
                <c:pt idx="4424">
                  <c:v>59</c:v>
                </c:pt>
                <c:pt idx="4425">
                  <c:v>140</c:v>
                </c:pt>
                <c:pt idx="4426">
                  <c:v>95</c:v>
                </c:pt>
                <c:pt idx="4427">
                  <c:v>137</c:v>
                </c:pt>
                <c:pt idx="4428">
                  <c:v>130</c:v>
                </c:pt>
                <c:pt idx="4429">
                  <c:v>153</c:v>
                </c:pt>
                <c:pt idx="4430">
                  <c:v>182</c:v>
                </c:pt>
                <c:pt idx="4431">
                  <c:v>178</c:v>
                </c:pt>
                <c:pt idx="4432">
                  <c:v>165</c:v>
                </c:pt>
                <c:pt idx="4433">
                  <c:v>108</c:v>
                </c:pt>
                <c:pt idx="4434">
                  <c:v>72</c:v>
                </c:pt>
                <c:pt idx="4435">
                  <c:v>56</c:v>
                </c:pt>
                <c:pt idx="4436">
                  <c:v>50</c:v>
                </c:pt>
                <c:pt idx="4437">
                  <c:v>45</c:v>
                </c:pt>
                <c:pt idx="4438">
                  <c:v>39</c:v>
                </c:pt>
                <c:pt idx="4439">
                  <c:v>34</c:v>
                </c:pt>
                <c:pt idx="4440">
                  <c:v>32</c:v>
                </c:pt>
                <c:pt idx="4441">
                  <c:v>30</c:v>
                </c:pt>
                <c:pt idx="4442">
                  <c:v>27</c:v>
                </c:pt>
                <c:pt idx="4443">
                  <c:v>32</c:v>
                </c:pt>
                <c:pt idx="4444">
                  <c:v>43</c:v>
                </c:pt>
                <c:pt idx="4445">
                  <c:v>40</c:v>
                </c:pt>
                <c:pt idx="4446">
                  <c:v>100</c:v>
                </c:pt>
                <c:pt idx="4447">
                  <c:v>202</c:v>
                </c:pt>
                <c:pt idx="4448">
                  <c:v>132</c:v>
                </c:pt>
                <c:pt idx="4449">
                  <c:v>100</c:v>
                </c:pt>
                <c:pt idx="4450">
                  <c:v>181</c:v>
                </c:pt>
                <c:pt idx="4451">
                  <c:v>118</c:v>
                </c:pt>
                <c:pt idx="4452">
                  <c:v>74</c:v>
                </c:pt>
                <c:pt idx="4453">
                  <c:v>57</c:v>
                </c:pt>
                <c:pt idx="4454">
                  <c:v>49</c:v>
                </c:pt>
                <c:pt idx="4455">
                  <c:v>46</c:v>
                </c:pt>
                <c:pt idx="4456">
                  <c:v>38</c:v>
                </c:pt>
                <c:pt idx="4457">
                  <c:v>36</c:v>
                </c:pt>
                <c:pt idx="4458">
                  <c:v>41</c:v>
                </c:pt>
                <c:pt idx="4459">
                  <c:v>32</c:v>
                </c:pt>
                <c:pt idx="4460">
                  <c:v>30</c:v>
                </c:pt>
                <c:pt idx="4461">
                  <c:v>28</c:v>
                </c:pt>
                <c:pt idx="4462">
                  <c:v>26</c:v>
                </c:pt>
                <c:pt idx="4463">
                  <c:v>24</c:v>
                </c:pt>
                <c:pt idx="4464">
                  <c:v>22</c:v>
                </c:pt>
                <c:pt idx="4465">
                  <c:v>21</c:v>
                </c:pt>
                <c:pt idx="4466">
                  <c:v>24</c:v>
                </c:pt>
                <c:pt idx="4467">
                  <c:v>30</c:v>
                </c:pt>
                <c:pt idx="4468">
                  <c:v>43</c:v>
                </c:pt>
                <c:pt idx="4469">
                  <c:v>130</c:v>
                </c:pt>
                <c:pt idx="4470">
                  <c:v>257</c:v>
                </c:pt>
                <c:pt idx="4471">
                  <c:v>164</c:v>
                </c:pt>
                <c:pt idx="4472">
                  <c:v>97</c:v>
                </c:pt>
                <c:pt idx="4473">
                  <c:v>70</c:v>
                </c:pt>
                <c:pt idx="4474">
                  <c:v>55</c:v>
                </c:pt>
                <c:pt idx="4475">
                  <c:v>48</c:v>
                </c:pt>
                <c:pt idx="4476">
                  <c:v>45</c:v>
                </c:pt>
                <c:pt idx="4477">
                  <c:v>39</c:v>
                </c:pt>
                <c:pt idx="4478">
                  <c:v>35</c:v>
                </c:pt>
                <c:pt idx="4479">
                  <c:v>31</c:v>
                </c:pt>
                <c:pt idx="4480">
                  <c:v>30</c:v>
                </c:pt>
                <c:pt idx="4481">
                  <c:v>31</c:v>
                </c:pt>
                <c:pt idx="4482">
                  <c:v>26</c:v>
                </c:pt>
                <c:pt idx="4483">
                  <c:v>24</c:v>
                </c:pt>
                <c:pt idx="4484">
                  <c:v>22</c:v>
                </c:pt>
                <c:pt idx="4485">
                  <c:v>21</c:v>
                </c:pt>
                <c:pt idx="4486">
                  <c:v>19</c:v>
                </c:pt>
                <c:pt idx="4487">
                  <c:v>18</c:v>
                </c:pt>
                <c:pt idx="4488">
                  <c:v>18</c:v>
                </c:pt>
                <c:pt idx="4489">
                  <c:v>28</c:v>
                </c:pt>
                <c:pt idx="4490">
                  <c:v>23</c:v>
                </c:pt>
                <c:pt idx="4491">
                  <c:v>20</c:v>
                </c:pt>
                <c:pt idx="4492">
                  <c:v>18</c:v>
                </c:pt>
                <c:pt idx="4493">
                  <c:v>17</c:v>
                </c:pt>
                <c:pt idx="4494">
                  <c:v>22</c:v>
                </c:pt>
                <c:pt idx="4495">
                  <c:v>32</c:v>
                </c:pt>
                <c:pt idx="4496">
                  <c:v>59</c:v>
                </c:pt>
                <c:pt idx="4497">
                  <c:v>50</c:v>
                </c:pt>
                <c:pt idx="4498">
                  <c:v>43</c:v>
                </c:pt>
                <c:pt idx="4499">
                  <c:v>46</c:v>
                </c:pt>
                <c:pt idx="4500">
                  <c:v>36</c:v>
                </c:pt>
                <c:pt idx="4501">
                  <c:v>31</c:v>
                </c:pt>
                <c:pt idx="4502">
                  <c:v>28</c:v>
                </c:pt>
                <c:pt idx="4503">
                  <c:v>25</c:v>
                </c:pt>
                <c:pt idx="4504">
                  <c:v>23</c:v>
                </c:pt>
                <c:pt idx="4505">
                  <c:v>22</c:v>
                </c:pt>
                <c:pt idx="4506">
                  <c:v>27</c:v>
                </c:pt>
                <c:pt idx="4507">
                  <c:v>23</c:v>
                </c:pt>
                <c:pt idx="4508">
                  <c:v>19</c:v>
                </c:pt>
                <c:pt idx="4509">
                  <c:v>17</c:v>
                </c:pt>
                <c:pt idx="4510">
                  <c:v>21</c:v>
                </c:pt>
                <c:pt idx="4511">
                  <c:v>26</c:v>
                </c:pt>
                <c:pt idx="4512">
                  <c:v>27</c:v>
                </c:pt>
                <c:pt idx="4513">
                  <c:v>21</c:v>
                </c:pt>
                <c:pt idx="4514">
                  <c:v>20</c:v>
                </c:pt>
                <c:pt idx="4515">
                  <c:v>18</c:v>
                </c:pt>
                <c:pt idx="4516">
                  <c:v>16</c:v>
                </c:pt>
                <c:pt idx="4517">
                  <c:v>15</c:v>
                </c:pt>
                <c:pt idx="4518">
                  <c:v>14</c:v>
                </c:pt>
                <c:pt idx="4519">
                  <c:v>13</c:v>
                </c:pt>
                <c:pt idx="4520">
                  <c:v>18</c:v>
                </c:pt>
                <c:pt idx="4521">
                  <c:v>14</c:v>
                </c:pt>
                <c:pt idx="4522">
                  <c:v>12</c:v>
                </c:pt>
                <c:pt idx="4523">
                  <c:v>11</c:v>
                </c:pt>
                <c:pt idx="4524">
                  <c:v>10</c:v>
                </c:pt>
                <c:pt idx="4525">
                  <c:v>10</c:v>
                </c:pt>
                <c:pt idx="4526">
                  <c:v>9.6</c:v>
                </c:pt>
                <c:pt idx="4527">
                  <c:v>9.1999999999999993</c:v>
                </c:pt>
                <c:pt idx="4528">
                  <c:v>8.8000000000000007</c:v>
                </c:pt>
                <c:pt idx="4529">
                  <c:v>8.4</c:v>
                </c:pt>
                <c:pt idx="4530">
                  <c:v>8.6999999999999993</c:v>
                </c:pt>
                <c:pt idx="4531">
                  <c:v>9.3000000000000007</c:v>
                </c:pt>
                <c:pt idx="4532">
                  <c:v>8.3000000000000007</c:v>
                </c:pt>
                <c:pt idx="4533">
                  <c:v>7.9</c:v>
                </c:pt>
                <c:pt idx="4534">
                  <c:v>7.6</c:v>
                </c:pt>
                <c:pt idx="4535">
                  <c:v>7.6</c:v>
                </c:pt>
                <c:pt idx="4536">
                  <c:v>7.4</c:v>
                </c:pt>
                <c:pt idx="4537">
                  <c:v>7.1</c:v>
                </c:pt>
                <c:pt idx="4538">
                  <c:v>6.7</c:v>
                </c:pt>
                <c:pt idx="4539">
                  <c:v>6.4</c:v>
                </c:pt>
                <c:pt idx="4540">
                  <c:v>6.1</c:v>
                </c:pt>
                <c:pt idx="4541">
                  <c:v>6.1</c:v>
                </c:pt>
                <c:pt idx="4542">
                  <c:v>5.8</c:v>
                </c:pt>
                <c:pt idx="4543">
                  <c:v>5.5</c:v>
                </c:pt>
                <c:pt idx="4544">
                  <c:v>5.5</c:v>
                </c:pt>
                <c:pt idx="4545">
                  <c:v>5.9</c:v>
                </c:pt>
                <c:pt idx="4546">
                  <c:v>6.3</c:v>
                </c:pt>
                <c:pt idx="4547">
                  <c:v>5.9</c:v>
                </c:pt>
                <c:pt idx="4548">
                  <c:v>6.2</c:v>
                </c:pt>
                <c:pt idx="4549">
                  <c:v>6.6</c:v>
                </c:pt>
                <c:pt idx="4550">
                  <c:v>6.4</c:v>
                </c:pt>
                <c:pt idx="4551">
                  <c:v>6.1</c:v>
                </c:pt>
                <c:pt idx="4552">
                  <c:v>5.6</c:v>
                </c:pt>
                <c:pt idx="4553">
                  <c:v>5.8</c:v>
                </c:pt>
                <c:pt idx="4554">
                  <c:v>5.4</c:v>
                </c:pt>
                <c:pt idx="4555">
                  <c:v>5.0999999999999996</c:v>
                </c:pt>
                <c:pt idx="4556">
                  <c:v>5</c:v>
                </c:pt>
                <c:pt idx="4557">
                  <c:v>4.7</c:v>
                </c:pt>
                <c:pt idx="4558">
                  <c:v>4.5999999999999996</c:v>
                </c:pt>
                <c:pt idx="4559">
                  <c:v>5.2</c:v>
                </c:pt>
                <c:pt idx="4560">
                  <c:v>11</c:v>
                </c:pt>
                <c:pt idx="4561">
                  <c:v>6.9</c:v>
                </c:pt>
                <c:pt idx="4562">
                  <c:v>6</c:v>
                </c:pt>
                <c:pt idx="4563">
                  <c:v>5.3</c:v>
                </c:pt>
                <c:pt idx="4564">
                  <c:v>4.8</c:v>
                </c:pt>
                <c:pt idx="4565">
                  <c:v>4.5</c:v>
                </c:pt>
                <c:pt idx="4566">
                  <c:v>4.2</c:v>
                </c:pt>
                <c:pt idx="4567">
                  <c:v>4.3</c:v>
                </c:pt>
                <c:pt idx="4568">
                  <c:v>4.0999999999999996</c:v>
                </c:pt>
                <c:pt idx="4569">
                  <c:v>4</c:v>
                </c:pt>
                <c:pt idx="4570">
                  <c:v>3.7</c:v>
                </c:pt>
                <c:pt idx="4571">
                  <c:v>3.6</c:v>
                </c:pt>
                <c:pt idx="4572">
                  <c:v>3.5</c:v>
                </c:pt>
                <c:pt idx="4573">
                  <c:v>3.4</c:v>
                </c:pt>
                <c:pt idx="4574">
                  <c:v>3.3</c:v>
                </c:pt>
                <c:pt idx="4575">
                  <c:v>3.3</c:v>
                </c:pt>
                <c:pt idx="4576">
                  <c:v>3.3</c:v>
                </c:pt>
                <c:pt idx="4577">
                  <c:v>3.5</c:v>
                </c:pt>
                <c:pt idx="4578">
                  <c:v>3.3</c:v>
                </c:pt>
                <c:pt idx="4579">
                  <c:v>3</c:v>
                </c:pt>
                <c:pt idx="4580">
                  <c:v>2.8</c:v>
                </c:pt>
                <c:pt idx="4581">
                  <c:v>2.6</c:v>
                </c:pt>
                <c:pt idx="4582">
                  <c:v>2.8</c:v>
                </c:pt>
                <c:pt idx="4583">
                  <c:v>3</c:v>
                </c:pt>
                <c:pt idx="4584">
                  <c:v>2.9</c:v>
                </c:pt>
                <c:pt idx="4585">
                  <c:v>3.5</c:v>
                </c:pt>
                <c:pt idx="4586">
                  <c:v>5.7</c:v>
                </c:pt>
                <c:pt idx="4587">
                  <c:v>4.7</c:v>
                </c:pt>
                <c:pt idx="4588">
                  <c:v>4.4000000000000004</c:v>
                </c:pt>
                <c:pt idx="4589">
                  <c:v>3.5</c:v>
                </c:pt>
                <c:pt idx="4590">
                  <c:v>3.2</c:v>
                </c:pt>
                <c:pt idx="4591">
                  <c:v>3</c:v>
                </c:pt>
                <c:pt idx="4592">
                  <c:v>2.6</c:v>
                </c:pt>
                <c:pt idx="4593">
                  <c:v>2.5</c:v>
                </c:pt>
                <c:pt idx="4594">
                  <c:v>2.5</c:v>
                </c:pt>
                <c:pt idx="4595">
                  <c:v>3.4</c:v>
                </c:pt>
                <c:pt idx="4596">
                  <c:v>2.8</c:v>
                </c:pt>
                <c:pt idx="4597">
                  <c:v>2.6</c:v>
                </c:pt>
                <c:pt idx="4598">
                  <c:v>2.5</c:v>
                </c:pt>
                <c:pt idx="4599">
                  <c:v>2.1</c:v>
                </c:pt>
                <c:pt idx="4600">
                  <c:v>2.2000000000000002</c:v>
                </c:pt>
                <c:pt idx="4601">
                  <c:v>2.2000000000000002</c:v>
                </c:pt>
                <c:pt idx="4602">
                  <c:v>2</c:v>
                </c:pt>
                <c:pt idx="4603">
                  <c:v>2</c:v>
                </c:pt>
                <c:pt idx="4604">
                  <c:v>2.1</c:v>
                </c:pt>
                <c:pt idx="4605">
                  <c:v>2.1</c:v>
                </c:pt>
                <c:pt idx="4606">
                  <c:v>2.4</c:v>
                </c:pt>
                <c:pt idx="4607">
                  <c:v>2.6</c:v>
                </c:pt>
                <c:pt idx="4608">
                  <c:v>2.4</c:v>
                </c:pt>
                <c:pt idx="4609">
                  <c:v>2.2000000000000002</c:v>
                </c:pt>
                <c:pt idx="4610">
                  <c:v>2.2999999999999998</c:v>
                </c:pt>
                <c:pt idx="4611">
                  <c:v>2.1</c:v>
                </c:pt>
                <c:pt idx="4612">
                  <c:v>1.9</c:v>
                </c:pt>
                <c:pt idx="4613">
                  <c:v>1.9</c:v>
                </c:pt>
                <c:pt idx="4614">
                  <c:v>1.8</c:v>
                </c:pt>
                <c:pt idx="4615">
                  <c:v>1.9</c:v>
                </c:pt>
                <c:pt idx="4616">
                  <c:v>1.9</c:v>
                </c:pt>
                <c:pt idx="4617">
                  <c:v>1.9</c:v>
                </c:pt>
                <c:pt idx="4618">
                  <c:v>1.9</c:v>
                </c:pt>
                <c:pt idx="4619">
                  <c:v>2.1</c:v>
                </c:pt>
                <c:pt idx="4620">
                  <c:v>1.9</c:v>
                </c:pt>
                <c:pt idx="4621">
                  <c:v>1.9</c:v>
                </c:pt>
                <c:pt idx="4622">
                  <c:v>2.2000000000000002</c:v>
                </c:pt>
                <c:pt idx="4623">
                  <c:v>2.2000000000000002</c:v>
                </c:pt>
                <c:pt idx="4624">
                  <c:v>2.2000000000000002</c:v>
                </c:pt>
                <c:pt idx="4625">
                  <c:v>2.4</c:v>
                </c:pt>
                <c:pt idx="4626">
                  <c:v>2.2000000000000002</c:v>
                </c:pt>
                <c:pt idx="4627">
                  <c:v>2</c:v>
                </c:pt>
                <c:pt idx="4628">
                  <c:v>2.2000000000000002</c:v>
                </c:pt>
                <c:pt idx="4629">
                  <c:v>2.2000000000000002</c:v>
                </c:pt>
                <c:pt idx="4630">
                  <c:v>2.2000000000000002</c:v>
                </c:pt>
                <c:pt idx="4631">
                  <c:v>2</c:v>
                </c:pt>
                <c:pt idx="4632">
                  <c:v>2.2000000000000002</c:v>
                </c:pt>
                <c:pt idx="4633">
                  <c:v>2</c:v>
                </c:pt>
                <c:pt idx="4634">
                  <c:v>2.1</c:v>
                </c:pt>
                <c:pt idx="4635">
                  <c:v>2.2000000000000002</c:v>
                </c:pt>
                <c:pt idx="4636">
                  <c:v>1.6</c:v>
                </c:pt>
                <c:pt idx="4637">
                  <c:v>1.6</c:v>
                </c:pt>
                <c:pt idx="4638">
                  <c:v>1.6</c:v>
                </c:pt>
                <c:pt idx="4639">
                  <c:v>1.9</c:v>
                </c:pt>
                <c:pt idx="4640">
                  <c:v>1.9</c:v>
                </c:pt>
                <c:pt idx="4641">
                  <c:v>2.2000000000000002</c:v>
                </c:pt>
                <c:pt idx="4642">
                  <c:v>2.1</c:v>
                </c:pt>
                <c:pt idx="4643">
                  <c:v>2.8</c:v>
                </c:pt>
                <c:pt idx="4644">
                  <c:v>2.5</c:v>
                </c:pt>
                <c:pt idx="4645">
                  <c:v>2.2000000000000002</c:v>
                </c:pt>
                <c:pt idx="4646">
                  <c:v>2.2000000000000002</c:v>
                </c:pt>
                <c:pt idx="4647">
                  <c:v>2.1</c:v>
                </c:pt>
                <c:pt idx="4648">
                  <c:v>2.8</c:v>
                </c:pt>
                <c:pt idx="4649">
                  <c:v>9.4</c:v>
                </c:pt>
                <c:pt idx="4650">
                  <c:v>3</c:v>
                </c:pt>
                <c:pt idx="4651">
                  <c:v>2.2000000000000002</c:v>
                </c:pt>
                <c:pt idx="4652">
                  <c:v>1.9</c:v>
                </c:pt>
                <c:pt idx="4653">
                  <c:v>1.8</c:v>
                </c:pt>
                <c:pt idx="4654">
                  <c:v>2.4</c:v>
                </c:pt>
                <c:pt idx="4655">
                  <c:v>2.8</c:v>
                </c:pt>
                <c:pt idx="4656">
                  <c:v>2.1</c:v>
                </c:pt>
                <c:pt idx="4657">
                  <c:v>1.9</c:v>
                </c:pt>
                <c:pt idx="4658">
                  <c:v>1.8</c:v>
                </c:pt>
                <c:pt idx="4659">
                  <c:v>1.8</c:v>
                </c:pt>
                <c:pt idx="4660">
                  <c:v>1.7</c:v>
                </c:pt>
                <c:pt idx="4661">
                  <c:v>1.7</c:v>
                </c:pt>
                <c:pt idx="4662">
                  <c:v>1.8</c:v>
                </c:pt>
                <c:pt idx="4663">
                  <c:v>1.8</c:v>
                </c:pt>
                <c:pt idx="4664">
                  <c:v>1.8</c:v>
                </c:pt>
                <c:pt idx="4665">
                  <c:v>2</c:v>
                </c:pt>
                <c:pt idx="4666">
                  <c:v>2.6</c:v>
                </c:pt>
                <c:pt idx="4667">
                  <c:v>2.5</c:v>
                </c:pt>
                <c:pt idx="4668">
                  <c:v>2.7</c:v>
                </c:pt>
                <c:pt idx="4669">
                  <c:v>5.2</c:v>
                </c:pt>
                <c:pt idx="4670">
                  <c:v>8.4</c:v>
                </c:pt>
                <c:pt idx="4671">
                  <c:v>4.3</c:v>
                </c:pt>
                <c:pt idx="4672">
                  <c:v>4.8</c:v>
                </c:pt>
                <c:pt idx="4673">
                  <c:v>6.6</c:v>
                </c:pt>
                <c:pt idx="4674">
                  <c:v>3.6</c:v>
                </c:pt>
                <c:pt idx="4675">
                  <c:v>3.3</c:v>
                </c:pt>
                <c:pt idx="4676">
                  <c:v>4</c:v>
                </c:pt>
                <c:pt idx="4677">
                  <c:v>44</c:v>
                </c:pt>
                <c:pt idx="4678">
                  <c:v>41</c:v>
                </c:pt>
                <c:pt idx="4679">
                  <c:v>16</c:v>
                </c:pt>
                <c:pt idx="4680">
                  <c:v>12</c:v>
                </c:pt>
                <c:pt idx="4681">
                  <c:v>21</c:v>
                </c:pt>
                <c:pt idx="4682">
                  <c:v>14</c:v>
                </c:pt>
                <c:pt idx="4683">
                  <c:v>15</c:v>
                </c:pt>
                <c:pt idx="4684">
                  <c:v>20</c:v>
                </c:pt>
                <c:pt idx="4685">
                  <c:v>15</c:v>
                </c:pt>
                <c:pt idx="4686">
                  <c:v>61</c:v>
                </c:pt>
                <c:pt idx="4687">
                  <c:v>23</c:v>
                </c:pt>
                <c:pt idx="4688">
                  <c:v>16</c:v>
                </c:pt>
                <c:pt idx="4689">
                  <c:v>15</c:v>
                </c:pt>
                <c:pt idx="4690">
                  <c:v>24</c:v>
                </c:pt>
                <c:pt idx="4691">
                  <c:v>18</c:v>
                </c:pt>
                <c:pt idx="4692">
                  <c:v>21</c:v>
                </c:pt>
                <c:pt idx="4693">
                  <c:v>17</c:v>
                </c:pt>
                <c:pt idx="4694">
                  <c:v>13</c:v>
                </c:pt>
                <c:pt idx="4695">
                  <c:v>12</c:v>
                </c:pt>
                <c:pt idx="4696">
                  <c:v>11</c:v>
                </c:pt>
                <c:pt idx="4697">
                  <c:v>9.4</c:v>
                </c:pt>
                <c:pt idx="4698">
                  <c:v>8.3000000000000007</c:v>
                </c:pt>
                <c:pt idx="4699">
                  <c:v>11</c:v>
                </c:pt>
                <c:pt idx="4700">
                  <c:v>10</c:v>
                </c:pt>
                <c:pt idx="4701">
                  <c:v>8.5</c:v>
                </c:pt>
                <c:pt idx="4702">
                  <c:v>7.8</c:v>
                </c:pt>
                <c:pt idx="4703">
                  <c:v>7.3</c:v>
                </c:pt>
                <c:pt idx="4704">
                  <c:v>7.1</c:v>
                </c:pt>
                <c:pt idx="4705">
                  <c:v>7.2</c:v>
                </c:pt>
                <c:pt idx="4706">
                  <c:v>8.1</c:v>
                </c:pt>
                <c:pt idx="4707">
                  <c:v>17</c:v>
                </c:pt>
                <c:pt idx="4708">
                  <c:v>26</c:v>
                </c:pt>
                <c:pt idx="4709">
                  <c:v>24</c:v>
                </c:pt>
                <c:pt idx="4710">
                  <c:v>21</c:v>
                </c:pt>
                <c:pt idx="4711">
                  <c:v>19</c:v>
                </c:pt>
                <c:pt idx="4712">
                  <c:v>16</c:v>
                </c:pt>
                <c:pt idx="4713">
                  <c:v>15</c:v>
                </c:pt>
                <c:pt idx="4714">
                  <c:v>30</c:v>
                </c:pt>
                <c:pt idx="4715">
                  <c:v>33</c:v>
                </c:pt>
                <c:pt idx="4716">
                  <c:v>27</c:v>
                </c:pt>
                <c:pt idx="4717">
                  <c:v>23</c:v>
                </c:pt>
                <c:pt idx="4718">
                  <c:v>20</c:v>
                </c:pt>
                <c:pt idx="4719">
                  <c:v>17</c:v>
                </c:pt>
                <c:pt idx="4720">
                  <c:v>46</c:v>
                </c:pt>
                <c:pt idx="4721">
                  <c:v>39</c:v>
                </c:pt>
                <c:pt idx="4722">
                  <c:v>53</c:v>
                </c:pt>
                <c:pt idx="4723">
                  <c:v>40</c:v>
                </c:pt>
                <c:pt idx="4724">
                  <c:v>34</c:v>
                </c:pt>
                <c:pt idx="4725">
                  <c:v>35</c:v>
                </c:pt>
                <c:pt idx="4726">
                  <c:v>49</c:v>
                </c:pt>
                <c:pt idx="4727">
                  <c:v>52</c:v>
                </c:pt>
                <c:pt idx="4728">
                  <c:v>41</c:v>
                </c:pt>
                <c:pt idx="4729">
                  <c:v>34</c:v>
                </c:pt>
                <c:pt idx="4730">
                  <c:v>30</c:v>
                </c:pt>
                <c:pt idx="4731">
                  <c:v>26</c:v>
                </c:pt>
                <c:pt idx="4732">
                  <c:v>23</c:v>
                </c:pt>
                <c:pt idx="4733">
                  <c:v>20</c:v>
                </c:pt>
                <c:pt idx="4734">
                  <c:v>19</c:v>
                </c:pt>
                <c:pt idx="4735">
                  <c:v>27</c:v>
                </c:pt>
                <c:pt idx="4736">
                  <c:v>113</c:v>
                </c:pt>
                <c:pt idx="4737">
                  <c:v>150</c:v>
                </c:pt>
                <c:pt idx="4738">
                  <c:v>77</c:v>
                </c:pt>
                <c:pt idx="4739">
                  <c:v>54</c:v>
                </c:pt>
                <c:pt idx="4740">
                  <c:v>125</c:v>
                </c:pt>
                <c:pt idx="4741">
                  <c:v>81</c:v>
                </c:pt>
                <c:pt idx="4742">
                  <c:v>57</c:v>
                </c:pt>
                <c:pt idx="4743">
                  <c:v>46</c:v>
                </c:pt>
                <c:pt idx="4744">
                  <c:v>40</c:v>
                </c:pt>
                <c:pt idx="4745">
                  <c:v>33</c:v>
                </c:pt>
                <c:pt idx="4746">
                  <c:v>27</c:v>
                </c:pt>
                <c:pt idx="4747">
                  <c:v>24</c:v>
                </c:pt>
                <c:pt idx="4748">
                  <c:v>22</c:v>
                </c:pt>
                <c:pt idx="4749">
                  <c:v>20</c:v>
                </c:pt>
                <c:pt idx="4750">
                  <c:v>19</c:v>
                </c:pt>
                <c:pt idx="4751">
                  <c:v>18</c:v>
                </c:pt>
                <c:pt idx="4752">
                  <c:v>17</c:v>
                </c:pt>
                <c:pt idx="4753">
                  <c:v>16</c:v>
                </c:pt>
                <c:pt idx="4754">
                  <c:v>14</c:v>
                </c:pt>
                <c:pt idx="4755">
                  <c:v>13</c:v>
                </c:pt>
                <c:pt idx="4756">
                  <c:v>13</c:v>
                </c:pt>
                <c:pt idx="4757">
                  <c:v>13</c:v>
                </c:pt>
                <c:pt idx="4758">
                  <c:v>12</c:v>
                </c:pt>
                <c:pt idx="4759">
                  <c:v>13</c:v>
                </c:pt>
                <c:pt idx="4760">
                  <c:v>11</c:v>
                </c:pt>
                <c:pt idx="4761">
                  <c:v>11</c:v>
                </c:pt>
                <c:pt idx="4762">
                  <c:v>14</c:v>
                </c:pt>
                <c:pt idx="4763">
                  <c:v>24</c:v>
                </c:pt>
                <c:pt idx="4764">
                  <c:v>70</c:v>
                </c:pt>
                <c:pt idx="4765">
                  <c:v>203</c:v>
                </c:pt>
                <c:pt idx="4766">
                  <c:v>149</c:v>
                </c:pt>
                <c:pt idx="4767">
                  <c:v>80</c:v>
                </c:pt>
                <c:pt idx="4768">
                  <c:v>57</c:v>
                </c:pt>
                <c:pt idx="4769">
                  <c:v>46</c:v>
                </c:pt>
                <c:pt idx="4770">
                  <c:v>39</c:v>
                </c:pt>
                <c:pt idx="4771">
                  <c:v>33</c:v>
                </c:pt>
                <c:pt idx="4772">
                  <c:v>29</c:v>
                </c:pt>
                <c:pt idx="4773">
                  <c:v>27</c:v>
                </c:pt>
                <c:pt idx="4774">
                  <c:v>24</c:v>
                </c:pt>
                <c:pt idx="4775">
                  <c:v>21</c:v>
                </c:pt>
                <c:pt idx="4776">
                  <c:v>19</c:v>
                </c:pt>
                <c:pt idx="4777">
                  <c:v>17</c:v>
                </c:pt>
                <c:pt idx="4778">
                  <c:v>16</c:v>
                </c:pt>
                <c:pt idx="4779">
                  <c:v>19</c:v>
                </c:pt>
                <c:pt idx="4780">
                  <c:v>32</c:v>
                </c:pt>
                <c:pt idx="4781">
                  <c:v>25</c:v>
                </c:pt>
                <c:pt idx="4782">
                  <c:v>26</c:v>
                </c:pt>
                <c:pt idx="4783">
                  <c:v>44</c:v>
                </c:pt>
                <c:pt idx="4784">
                  <c:v>161</c:v>
                </c:pt>
                <c:pt idx="4785">
                  <c:v>232</c:v>
                </c:pt>
                <c:pt idx="4786">
                  <c:v>182</c:v>
                </c:pt>
                <c:pt idx="4787">
                  <c:v>186</c:v>
                </c:pt>
                <c:pt idx="4788">
                  <c:v>198</c:v>
                </c:pt>
                <c:pt idx="4789">
                  <c:v>121</c:v>
                </c:pt>
                <c:pt idx="4790">
                  <c:v>77</c:v>
                </c:pt>
                <c:pt idx="4791">
                  <c:v>57</c:v>
                </c:pt>
                <c:pt idx="4792">
                  <c:v>47</c:v>
                </c:pt>
                <c:pt idx="4793">
                  <c:v>40</c:v>
                </c:pt>
                <c:pt idx="4794">
                  <c:v>35</c:v>
                </c:pt>
                <c:pt idx="4795">
                  <c:v>31</c:v>
                </c:pt>
                <c:pt idx="4796">
                  <c:v>28</c:v>
                </c:pt>
                <c:pt idx="4797">
                  <c:v>25</c:v>
                </c:pt>
                <c:pt idx="4798">
                  <c:v>23</c:v>
                </c:pt>
                <c:pt idx="4799">
                  <c:v>21</c:v>
                </c:pt>
                <c:pt idx="4800">
                  <c:v>19</c:v>
                </c:pt>
                <c:pt idx="4801">
                  <c:v>18</c:v>
                </c:pt>
                <c:pt idx="4802">
                  <c:v>17</c:v>
                </c:pt>
                <c:pt idx="4803">
                  <c:v>16</c:v>
                </c:pt>
                <c:pt idx="4804">
                  <c:v>16</c:v>
                </c:pt>
                <c:pt idx="4805">
                  <c:v>20</c:v>
                </c:pt>
                <c:pt idx="4806">
                  <c:v>18</c:v>
                </c:pt>
                <c:pt idx="4807">
                  <c:v>15</c:v>
                </c:pt>
                <c:pt idx="4808">
                  <c:v>14</c:v>
                </c:pt>
                <c:pt idx="4809">
                  <c:v>13</c:v>
                </c:pt>
                <c:pt idx="4810">
                  <c:v>12</c:v>
                </c:pt>
                <c:pt idx="4811">
                  <c:v>11</c:v>
                </c:pt>
                <c:pt idx="4812">
                  <c:v>11</c:v>
                </c:pt>
                <c:pt idx="4813">
                  <c:v>11</c:v>
                </c:pt>
                <c:pt idx="4814">
                  <c:v>11</c:v>
                </c:pt>
                <c:pt idx="4815">
                  <c:v>11</c:v>
                </c:pt>
                <c:pt idx="4816">
                  <c:v>10</c:v>
                </c:pt>
                <c:pt idx="4817">
                  <c:v>11</c:v>
                </c:pt>
                <c:pt idx="4818">
                  <c:v>11</c:v>
                </c:pt>
                <c:pt idx="4819">
                  <c:v>9.9</c:v>
                </c:pt>
                <c:pt idx="4820">
                  <c:v>30</c:v>
                </c:pt>
                <c:pt idx="4821">
                  <c:v>215</c:v>
                </c:pt>
                <c:pt idx="4822">
                  <c:v>97</c:v>
                </c:pt>
                <c:pt idx="4823">
                  <c:v>57</c:v>
                </c:pt>
                <c:pt idx="4824">
                  <c:v>45</c:v>
                </c:pt>
                <c:pt idx="4825">
                  <c:v>37</c:v>
                </c:pt>
                <c:pt idx="4826">
                  <c:v>33</c:v>
                </c:pt>
                <c:pt idx="4827">
                  <c:v>38</c:v>
                </c:pt>
                <c:pt idx="4828">
                  <c:v>29</c:v>
                </c:pt>
                <c:pt idx="4829">
                  <c:v>36</c:v>
                </c:pt>
                <c:pt idx="4830">
                  <c:v>42</c:v>
                </c:pt>
                <c:pt idx="4831">
                  <c:v>38</c:v>
                </c:pt>
                <c:pt idx="4832">
                  <c:v>34</c:v>
                </c:pt>
                <c:pt idx="4833">
                  <c:v>32</c:v>
                </c:pt>
                <c:pt idx="4834">
                  <c:v>28</c:v>
                </c:pt>
                <c:pt idx="4835">
                  <c:v>25</c:v>
                </c:pt>
                <c:pt idx="4836">
                  <c:v>23</c:v>
                </c:pt>
                <c:pt idx="4837">
                  <c:v>23</c:v>
                </c:pt>
                <c:pt idx="4838">
                  <c:v>21</c:v>
                </c:pt>
                <c:pt idx="4839">
                  <c:v>19</c:v>
                </c:pt>
                <c:pt idx="4840">
                  <c:v>18</c:v>
                </c:pt>
                <c:pt idx="4841">
                  <c:v>18</c:v>
                </c:pt>
                <c:pt idx="4842">
                  <c:v>17</c:v>
                </c:pt>
                <c:pt idx="4843">
                  <c:v>17</c:v>
                </c:pt>
                <c:pt idx="4844">
                  <c:v>16</c:v>
                </c:pt>
                <c:pt idx="4845">
                  <c:v>19</c:v>
                </c:pt>
                <c:pt idx="4846">
                  <c:v>25</c:v>
                </c:pt>
                <c:pt idx="4847">
                  <c:v>19</c:v>
                </c:pt>
                <c:pt idx="4848">
                  <c:v>23</c:v>
                </c:pt>
                <c:pt idx="4849">
                  <c:v>18</c:v>
                </c:pt>
                <c:pt idx="4850">
                  <c:v>21</c:v>
                </c:pt>
                <c:pt idx="4851">
                  <c:v>27</c:v>
                </c:pt>
                <c:pt idx="4852">
                  <c:v>22</c:v>
                </c:pt>
                <c:pt idx="4853">
                  <c:v>21</c:v>
                </c:pt>
                <c:pt idx="4854">
                  <c:v>20</c:v>
                </c:pt>
                <c:pt idx="4855">
                  <c:v>18</c:v>
                </c:pt>
                <c:pt idx="4856">
                  <c:v>17</c:v>
                </c:pt>
                <c:pt idx="4857">
                  <c:v>16</c:v>
                </c:pt>
                <c:pt idx="4858">
                  <c:v>14</c:v>
                </c:pt>
                <c:pt idx="4859">
                  <c:v>13</c:v>
                </c:pt>
                <c:pt idx="4860">
                  <c:v>12</c:v>
                </c:pt>
                <c:pt idx="4861">
                  <c:v>15</c:v>
                </c:pt>
                <c:pt idx="4862">
                  <c:v>14</c:v>
                </c:pt>
                <c:pt idx="4863">
                  <c:v>12</c:v>
                </c:pt>
                <c:pt idx="4864">
                  <c:v>12</c:v>
                </c:pt>
                <c:pt idx="4865">
                  <c:v>11</c:v>
                </c:pt>
                <c:pt idx="4866">
                  <c:v>11</c:v>
                </c:pt>
                <c:pt idx="4867">
                  <c:v>9.5</c:v>
                </c:pt>
                <c:pt idx="4868">
                  <c:v>9.1</c:v>
                </c:pt>
                <c:pt idx="4869">
                  <c:v>8.5</c:v>
                </c:pt>
                <c:pt idx="4870">
                  <c:v>8.3000000000000007</c:v>
                </c:pt>
                <c:pt idx="4871">
                  <c:v>8.1999999999999993</c:v>
                </c:pt>
                <c:pt idx="4872">
                  <c:v>8</c:v>
                </c:pt>
                <c:pt idx="4873">
                  <c:v>7.7</c:v>
                </c:pt>
                <c:pt idx="4874">
                  <c:v>7.5</c:v>
                </c:pt>
                <c:pt idx="4875">
                  <c:v>7</c:v>
                </c:pt>
                <c:pt idx="4876">
                  <c:v>6.6</c:v>
                </c:pt>
                <c:pt idx="4877">
                  <c:v>6.4</c:v>
                </c:pt>
                <c:pt idx="4878">
                  <c:v>7.5</c:v>
                </c:pt>
                <c:pt idx="4879">
                  <c:v>16</c:v>
                </c:pt>
                <c:pt idx="4880">
                  <c:v>12</c:v>
                </c:pt>
                <c:pt idx="4881">
                  <c:v>8.4</c:v>
                </c:pt>
                <c:pt idx="4882">
                  <c:v>7.4</c:v>
                </c:pt>
                <c:pt idx="4883">
                  <c:v>7.1</c:v>
                </c:pt>
                <c:pt idx="4884">
                  <c:v>6.8</c:v>
                </c:pt>
                <c:pt idx="4885">
                  <c:v>8</c:v>
                </c:pt>
                <c:pt idx="4886">
                  <c:v>8.8000000000000007</c:v>
                </c:pt>
                <c:pt idx="4887">
                  <c:v>6.8</c:v>
                </c:pt>
                <c:pt idx="4888">
                  <c:v>6.2</c:v>
                </c:pt>
                <c:pt idx="4889">
                  <c:v>7.3</c:v>
                </c:pt>
                <c:pt idx="4890">
                  <c:v>7.1</c:v>
                </c:pt>
                <c:pt idx="4891">
                  <c:v>6.2</c:v>
                </c:pt>
                <c:pt idx="4892">
                  <c:v>5.9</c:v>
                </c:pt>
                <c:pt idx="4893">
                  <c:v>5.5</c:v>
                </c:pt>
                <c:pt idx="4894">
                  <c:v>5.2</c:v>
                </c:pt>
                <c:pt idx="4895">
                  <c:v>5</c:v>
                </c:pt>
                <c:pt idx="4896">
                  <c:v>4.7</c:v>
                </c:pt>
                <c:pt idx="4897">
                  <c:v>5</c:v>
                </c:pt>
                <c:pt idx="4898">
                  <c:v>4.4000000000000004</c:v>
                </c:pt>
                <c:pt idx="4899">
                  <c:v>5.4</c:v>
                </c:pt>
                <c:pt idx="4900">
                  <c:v>6.8</c:v>
                </c:pt>
                <c:pt idx="4901">
                  <c:v>6.5</c:v>
                </c:pt>
                <c:pt idx="4902">
                  <c:v>5.9</c:v>
                </c:pt>
                <c:pt idx="4903">
                  <c:v>5.0999999999999996</c:v>
                </c:pt>
                <c:pt idx="4904">
                  <c:v>4.5999999999999996</c:v>
                </c:pt>
                <c:pt idx="4905">
                  <c:v>4.2</c:v>
                </c:pt>
                <c:pt idx="4906">
                  <c:v>3.8</c:v>
                </c:pt>
                <c:pt idx="4907">
                  <c:v>3.5</c:v>
                </c:pt>
                <c:pt idx="4908">
                  <c:v>3.4</c:v>
                </c:pt>
                <c:pt idx="4909">
                  <c:v>3.3</c:v>
                </c:pt>
                <c:pt idx="4910">
                  <c:v>3.4</c:v>
                </c:pt>
                <c:pt idx="4911">
                  <c:v>3.4</c:v>
                </c:pt>
                <c:pt idx="4912">
                  <c:v>3.4</c:v>
                </c:pt>
                <c:pt idx="4913">
                  <c:v>3</c:v>
                </c:pt>
                <c:pt idx="4914">
                  <c:v>3.3</c:v>
                </c:pt>
                <c:pt idx="4915">
                  <c:v>3.5</c:v>
                </c:pt>
                <c:pt idx="4916">
                  <c:v>2.9</c:v>
                </c:pt>
                <c:pt idx="4917">
                  <c:v>3.5</c:v>
                </c:pt>
                <c:pt idx="4918">
                  <c:v>2.8</c:v>
                </c:pt>
                <c:pt idx="4919">
                  <c:v>2.9</c:v>
                </c:pt>
                <c:pt idx="4920">
                  <c:v>2.7</c:v>
                </c:pt>
                <c:pt idx="4921">
                  <c:v>2.7</c:v>
                </c:pt>
                <c:pt idx="4922">
                  <c:v>2.8</c:v>
                </c:pt>
                <c:pt idx="4923">
                  <c:v>2.5</c:v>
                </c:pt>
                <c:pt idx="4924">
                  <c:v>2.5</c:v>
                </c:pt>
                <c:pt idx="4925">
                  <c:v>2.2999999999999998</c:v>
                </c:pt>
                <c:pt idx="4926">
                  <c:v>2.6</c:v>
                </c:pt>
                <c:pt idx="4927">
                  <c:v>2.6</c:v>
                </c:pt>
                <c:pt idx="4928">
                  <c:v>2.2999999999999998</c:v>
                </c:pt>
                <c:pt idx="4929">
                  <c:v>2.2000000000000002</c:v>
                </c:pt>
                <c:pt idx="4930">
                  <c:v>2.2000000000000002</c:v>
                </c:pt>
                <c:pt idx="4931">
                  <c:v>1.9</c:v>
                </c:pt>
                <c:pt idx="4932">
                  <c:v>1.9</c:v>
                </c:pt>
                <c:pt idx="4933">
                  <c:v>1.9</c:v>
                </c:pt>
                <c:pt idx="4934">
                  <c:v>1.7</c:v>
                </c:pt>
                <c:pt idx="4935">
                  <c:v>1.9</c:v>
                </c:pt>
                <c:pt idx="4936">
                  <c:v>2</c:v>
                </c:pt>
                <c:pt idx="4937">
                  <c:v>1.8</c:v>
                </c:pt>
                <c:pt idx="4938">
                  <c:v>1.7</c:v>
                </c:pt>
                <c:pt idx="4939">
                  <c:v>1.8</c:v>
                </c:pt>
                <c:pt idx="4940">
                  <c:v>2</c:v>
                </c:pt>
                <c:pt idx="4941">
                  <c:v>2.1</c:v>
                </c:pt>
                <c:pt idx="4942">
                  <c:v>1.9</c:v>
                </c:pt>
                <c:pt idx="4943">
                  <c:v>2</c:v>
                </c:pt>
                <c:pt idx="4944">
                  <c:v>1.9</c:v>
                </c:pt>
                <c:pt idx="4945">
                  <c:v>1.7</c:v>
                </c:pt>
                <c:pt idx="4946">
                  <c:v>1.8</c:v>
                </c:pt>
                <c:pt idx="4947">
                  <c:v>1.9</c:v>
                </c:pt>
                <c:pt idx="4948">
                  <c:v>1.6</c:v>
                </c:pt>
                <c:pt idx="4949">
                  <c:v>1.8</c:v>
                </c:pt>
                <c:pt idx="4950">
                  <c:v>1.8</c:v>
                </c:pt>
                <c:pt idx="4951">
                  <c:v>1.8</c:v>
                </c:pt>
                <c:pt idx="4952">
                  <c:v>1.9</c:v>
                </c:pt>
                <c:pt idx="4953">
                  <c:v>2.4</c:v>
                </c:pt>
                <c:pt idx="4954">
                  <c:v>2.4</c:v>
                </c:pt>
                <c:pt idx="4955">
                  <c:v>2.1</c:v>
                </c:pt>
                <c:pt idx="4956">
                  <c:v>1.8</c:v>
                </c:pt>
                <c:pt idx="4957">
                  <c:v>1.7</c:v>
                </c:pt>
                <c:pt idx="4958">
                  <c:v>1.6</c:v>
                </c:pt>
                <c:pt idx="4959">
                  <c:v>1.5</c:v>
                </c:pt>
                <c:pt idx="4960">
                  <c:v>1.4</c:v>
                </c:pt>
                <c:pt idx="4961">
                  <c:v>1.5</c:v>
                </c:pt>
                <c:pt idx="4962">
                  <c:v>1.8</c:v>
                </c:pt>
                <c:pt idx="4963">
                  <c:v>1.8</c:v>
                </c:pt>
                <c:pt idx="4964">
                  <c:v>1.7</c:v>
                </c:pt>
                <c:pt idx="4965">
                  <c:v>1.5</c:v>
                </c:pt>
                <c:pt idx="4966">
                  <c:v>1.6</c:v>
                </c:pt>
                <c:pt idx="4967">
                  <c:v>1.7</c:v>
                </c:pt>
                <c:pt idx="4968">
                  <c:v>1.9</c:v>
                </c:pt>
                <c:pt idx="4969">
                  <c:v>1.8</c:v>
                </c:pt>
                <c:pt idx="4970">
                  <c:v>1.8</c:v>
                </c:pt>
                <c:pt idx="4971">
                  <c:v>2</c:v>
                </c:pt>
                <c:pt idx="4972">
                  <c:v>1.7</c:v>
                </c:pt>
                <c:pt idx="4973">
                  <c:v>2.2999999999999998</c:v>
                </c:pt>
                <c:pt idx="4974">
                  <c:v>2.5</c:v>
                </c:pt>
                <c:pt idx="4975">
                  <c:v>2.1</c:v>
                </c:pt>
                <c:pt idx="4976">
                  <c:v>1.9</c:v>
                </c:pt>
                <c:pt idx="4977">
                  <c:v>1.8</c:v>
                </c:pt>
                <c:pt idx="4978">
                  <c:v>1.7</c:v>
                </c:pt>
                <c:pt idx="4979">
                  <c:v>1.7</c:v>
                </c:pt>
                <c:pt idx="4980">
                  <c:v>1.8</c:v>
                </c:pt>
                <c:pt idx="4981">
                  <c:v>1.7</c:v>
                </c:pt>
                <c:pt idx="4982">
                  <c:v>1.9</c:v>
                </c:pt>
                <c:pt idx="4983">
                  <c:v>1.8</c:v>
                </c:pt>
                <c:pt idx="4984">
                  <c:v>1.7</c:v>
                </c:pt>
                <c:pt idx="4985">
                  <c:v>1.8</c:v>
                </c:pt>
                <c:pt idx="4986">
                  <c:v>1.8</c:v>
                </c:pt>
                <c:pt idx="4987">
                  <c:v>1.8</c:v>
                </c:pt>
                <c:pt idx="4988">
                  <c:v>4.8</c:v>
                </c:pt>
                <c:pt idx="4989">
                  <c:v>11</c:v>
                </c:pt>
                <c:pt idx="4990">
                  <c:v>3</c:v>
                </c:pt>
                <c:pt idx="4991">
                  <c:v>1.9</c:v>
                </c:pt>
                <c:pt idx="4992">
                  <c:v>1.8</c:v>
                </c:pt>
                <c:pt idx="4993">
                  <c:v>1.7</c:v>
                </c:pt>
                <c:pt idx="4994">
                  <c:v>1.8</c:v>
                </c:pt>
                <c:pt idx="4995">
                  <c:v>1.7</c:v>
                </c:pt>
                <c:pt idx="4996">
                  <c:v>1.8</c:v>
                </c:pt>
                <c:pt idx="4997">
                  <c:v>2</c:v>
                </c:pt>
                <c:pt idx="4998">
                  <c:v>1.9</c:v>
                </c:pt>
                <c:pt idx="4999">
                  <c:v>1.9</c:v>
                </c:pt>
                <c:pt idx="5000">
                  <c:v>1.7</c:v>
                </c:pt>
                <c:pt idx="5001">
                  <c:v>1.8</c:v>
                </c:pt>
                <c:pt idx="5002">
                  <c:v>1.7</c:v>
                </c:pt>
                <c:pt idx="5003">
                  <c:v>1.7</c:v>
                </c:pt>
                <c:pt idx="5004">
                  <c:v>1.9</c:v>
                </c:pt>
                <c:pt idx="5005">
                  <c:v>2</c:v>
                </c:pt>
                <c:pt idx="5006">
                  <c:v>2</c:v>
                </c:pt>
                <c:pt idx="5007">
                  <c:v>6.3</c:v>
                </c:pt>
                <c:pt idx="5008">
                  <c:v>3</c:v>
                </c:pt>
                <c:pt idx="5009">
                  <c:v>2.1</c:v>
                </c:pt>
                <c:pt idx="5010">
                  <c:v>1.8</c:v>
                </c:pt>
                <c:pt idx="5011">
                  <c:v>1.8</c:v>
                </c:pt>
                <c:pt idx="5012">
                  <c:v>1.8</c:v>
                </c:pt>
                <c:pt idx="5013">
                  <c:v>1.7</c:v>
                </c:pt>
                <c:pt idx="5014">
                  <c:v>1.6</c:v>
                </c:pt>
                <c:pt idx="5015">
                  <c:v>3.3</c:v>
                </c:pt>
                <c:pt idx="5016">
                  <c:v>2.5</c:v>
                </c:pt>
                <c:pt idx="5017">
                  <c:v>1.8</c:v>
                </c:pt>
                <c:pt idx="5018">
                  <c:v>1.6</c:v>
                </c:pt>
                <c:pt idx="5019">
                  <c:v>1.6</c:v>
                </c:pt>
                <c:pt idx="5020">
                  <c:v>1.6</c:v>
                </c:pt>
                <c:pt idx="5021">
                  <c:v>1.6</c:v>
                </c:pt>
                <c:pt idx="5022">
                  <c:v>1.5</c:v>
                </c:pt>
                <c:pt idx="5023">
                  <c:v>1.6</c:v>
                </c:pt>
                <c:pt idx="5024">
                  <c:v>1.6</c:v>
                </c:pt>
                <c:pt idx="5025">
                  <c:v>1.6</c:v>
                </c:pt>
                <c:pt idx="5026">
                  <c:v>1.6</c:v>
                </c:pt>
                <c:pt idx="5027">
                  <c:v>2</c:v>
                </c:pt>
                <c:pt idx="5028">
                  <c:v>2.1</c:v>
                </c:pt>
                <c:pt idx="5029">
                  <c:v>2</c:v>
                </c:pt>
                <c:pt idx="5030">
                  <c:v>6.3</c:v>
                </c:pt>
                <c:pt idx="5031">
                  <c:v>6</c:v>
                </c:pt>
                <c:pt idx="5032">
                  <c:v>2</c:v>
                </c:pt>
                <c:pt idx="5033">
                  <c:v>1.6</c:v>
                </c:pt>
                <c:pt idx="5034">
                  <c:v>1.7</c:v>
                </c:pt>
                <c:pt idx="5035">
                  <c:v>1.8</c:v>
                </c:pt>
                <c:pt idx="5036">
                  <c:v>1.9</c:v>
                </c:pt>
                <c:pt idx="5037">
                  <c:v>2.2000000000000002</c:v>
                </c:pt>
                <c:pt idx="5038">
                  <c:v>4.0999999999999996</c:v>
                </c:pt>
                <c:pt idx="5039">
                  <c:v>2.9</c:v>
                </c:pt>
                <c:pt idx="5040">
                  <c:v>2.7</c:v>
                </c:pt>
                <c:pt idx="5041">
                  <c:v>2.4</c:v>
                </c:pt>
                <c:pt idx="5042">
                  <c:v>2.2000000000000002</c:v>
                </c:pt>
                <c:pt idx="5043">
                  <c:v>2.2000000000000002</c:v>
                </c:pt>
                <c:pt idx="5044">
                  <c:v>2.1</c:v>
                </c:pt>
                <c:pt idx="5045">
                  <c:v>15</c:v>
                </c:pt>
                <c:pt idx="5046">
                  <c:v>12</c:v>
                </c:pt>
                <c:pt idx="5047">
                  <c:v>4.5</c:v>
                </c:pt>
                <c:pt idx="5048">
                  <c:v>6.5</c:v>
                </c:pt>
                <c:pt idx="5049">
                  <c:v>4.5</c:v>
                </c:pt>
                <c:pt idx="5050">
                  <c:v>7.1</c:v>
                </c:pt>
                <c:pt idx="5051">
                  <c:v>51</c:v>
                </c:pt>
                <c:pt idx="5052">
                  <c:v>42</c:v>
                </c:pt>
                <c:pt idx="5053">
                  <c:v>25</c:v>
                </c:pt>
                <c:pt idx="5054">
                  <c:v>10</c:v>
                </c:pt>
                <c:pt idx="5055">
                  <c:v>7.1</c:v>
                </c:pt>
                <c:pt idx="5056">
                  <c:v>5.7</c:v>
                </c:pt>
                <c:pt idx="5057">
                  <c:v>5</c:v>
                </c:pt>
                <c:pt idx="5058">
                  <c:v>13</c:v>
                </c:pt>
                <c:pt idx="5059">
                  <c:v>16</c:v>
                </c:pt>
                <c:pt idx="5060">
                  <c:v>9.9</c:v>
                </c:pt>
                <c:pt idx="5061">
                  <c:v>7</c:v>
                </c:pt>
                <c:pt idx="5062">
                  <c:v>8.3000000000000007</c:v>
                </c:pt>
                <c:pt idx="5063">
                  <c:v>6.9</c:v>
                </c:pt>
                <c:pt idx="5064">
                  <c:v>7.5</c:v>
                </c:pt>
                <c:pt idx="5065">
                  <c:v>7.6</c:v>
                </c:pt>
                <c:pt idx="5066">
                  <c:v>15</c:v>
                </c:pt>
                <c:pt idx="5067">
                  <c:v>15</c:v>
                </c:pt>
                <c:pt idx="5068">
                  <c:v>56</c:v>
                </c:pt>
                <c:pt idx="5069">
                  <c:v>48</c:v>
                </c:pt>
                <c:pt idx="5070">
                  <c:v>83</c:v>
                </c:pt>
                <c:pt idx="5071">
                  <c:v>39</c:v>
                </c:pt>
                <c:pt idx="5072">
                  <c:v>30</c:v>
                </c:pt>
                <c:pt idx="5073">
                  <c:v>24</c:v>
                </c:pt>
                <c:pt idx="5074">
                  <c:v>20</c:v>
                </c:pt>
                <c:pt idx="5075">
                  <c:v>35</c:v>
                </c:pt>
                <c:pt idx="5076">
                  <c:v>23</c:v>
                </c:pt>
                <c:pt idx="5077">
                  <c:v>19</c:v>
                </c:pt>
                <c:pt idx="5078">
                  <c:v>16</c:v>
                </c:pt>
                <c:pt idx="5079">
                  <c:v>14</c:v>
                </c:pt>
                <c:pt idx="5080">
                  <c:v>12</c:v>
                </c:pt>
                <c:pt idx="5081">
                  <c:v>10</c:v>
                </c:pt>
                <c:pt idx="5082">
                  <c:v>12</c:v>
                </c:pt>
                <c:pt idx="5083">
                  <c:v>33</c:v>
                </c:pt>
                <c:pt idx="5084">
                  <c:v>47</c:v>
                </c:pt>
                <c:pt idx="5085">
                  <c:v>51</c:v>
                </c:pt>
                <c:pt idx="5086">
                  <c:v>46</c:v>
                </c:pt>
                <c:pt idx="5087">
                  <c:v>64</c:v>
                </c:pt>
                <c:pt idx="5088">
                  <c:v>295</c:v>
                </c:pt>
                <c:pt idx="5089">
                  <c:v>298</c:v>
                </c:pt>
                <c:pt idx="5090">
                  <c:v>328</c:v>
                </c:pt>
                <c:pt idx="5091">
                  <c:v>286</c:v>
                </c:pt>
                <c:pt idx="5092">
                  <c:v>242</c:v>
                </c:pt>
                <c:pt idx="5093">
                  <c:v>224</c:v>
                </c:pt>
                <c:pt idx="5094">
                  <c:v>240</c:v>
                </c:pt>
                <c:pt idx="5095">
                  <c:v>164</c:v>
                </c:pt>
                <c:pt idx="5096">
                  <c:v>107</c:v>
                </c:pt>
                <c:pt idx="5097">
                  <c:v>77</c:v>
                </c:pt>
                <c:pt idx="5098">
                  <c:v>231</c:v>
                </c:pt>
                <c:pt idx="5099">
                  <c:v>322</c:v>
                </c:pt>
                <c:pt idx="5100">
                  <c:v>235</c:v>
                </c:pt>
                <c:pt idx="5101">
                  <c:v>170</c:v>
                </c:pt>
                <c:pt idx="5102">
                  <c:v>244</c:v>
                </c:pt>
                <c:pt idx="5103">
                  <c:v>194</c:v>
                </c:pt>
                <c:pt idx="5104">
                  <c:v>205</c:v>
                </c:pt>
                <c:pt idx="5105">
                  <c:v>184</c:v>
                </c:pt>
                <c:pt idx="5106">
                  <c:v>121</c:v>
                </c:pt>
                <c:pt idx="5107">
                  <c:v>80</c:v>
                </c:pt>
                <c:pt idx="5108">
                  <c:v>72</c:v>
                </c:pt>
                <c:pt idx="5109">
                  <c:v>67</c:v>
                </c:pt>
                <c:pt idx="5110">
                  <c:v>54</c:v>
                </c:pt>
                <c:pt idx="5111">
                  <c:v>48</c:v>
                </c:pt>
                <c:pt idx="5112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B7-4B3B-B4C2-42CC7141A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445288"/>
        <c:axId val="521444960"/>
      </c:scatterChart>
      <c:valAx>
        <c:axId val="521445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44960"/>
        <c:crosses val="autoZero"/>
        <c:crossBetween val="midCat"/>
      </c:valAx>
      <c:valAx>
        <c:axId val="52144496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45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ChickenCreek_all_years!$L$2:$L$5114</c:f>
              <c:numCache>
                <c:formatCode>0.00</c:formatCode>
                <c:ptCount val="5113"/>
                <c:pt idx="0">
                  <c:v>21.389216843762298</c:v>
                </c:pt>
                <c:pt idx="1">
                  <c:v>18.87052341597796</c:v>
                </c:pt>
                <c:pt idx="2">
                  <c:v>16.863439590712318</c:v>
                </c:pt>
                <c:pt idx="3">
                  <c:v>17.355371900826448</c:v>
                </c:pt>
                <c:pt idx="4">
                  <c:v>14.482487209759936</c:v>
                </c:pt>
                <c:pt idx="5">
                  <c:v>6.5328610783156247</c:v>
                </c:pt>
                <c:pt idx="6">
                  <c:v>0.15741833923652104</c:v>
                </c:pt>
                <c:pt idx="7">
                  <c:v>0.13774104683195593</c:v>
                </c:pt>
                <c:pt idx="8">
                  <c:v>1.0822510822510822</c:v>
                </c:pt>
                <c:pt idx="9">
                  <c:v>3.6009445100354189</c:v>
                </c:pt>
                <c:pt idx="10">
                  <c:v>6.3754427390791024</c:v>
                </c:pt>
                <c:pt idx="11">
                  <c:v>7.8709169618260519</c:v>
                </c:pt>
                <c:pt idx="12">
                  <c:v>11.038961038961039</c:v>
                </c:pt>
                <c:pt idx="13">
                  <c:v>13.203463203463203</c:v>
                </c:pt>
                <c:pt idx="14">
                  <c:v>15.91892955529319</c:v>
                </c:pt>
                <c:pt idx="15">
                  <c:v>18.713105076741439</c:v>
                </c:pt>
                <c:pt idx="16">
                  <c:v>20.523415977961431</c:v>
                </c:pt>
                <c:pt idx="17">
                  <c:v>22.353404171585989</c:v>
                </c:pt>
                <c:pt idx="18">
                  <c:v>21.467926013380559</c:v>
                </c:pt>
                <c:pt idx="19">
                  <c:v>13.144431326249508</c:v>
                </c:pt>
                <c:pt idx="20">
                  <c:v>11.452184179456907</c:v>
                </c:pt>
                <c:pt idx="21">
                  <c:v>8.2644628099173563</c:v>
                </c:pt>
                <c:pt idx="22">
                  <c:v>9.0712317985045257</c:v>
                </c:pt>
                <c:pt idx="23">
                  <c:v>9.5434868162140898</c:v>
                </c:pt>
                <c:pt idx="24">
                  <c:v>0.39354584809130266</c:v>
                </c:pt>
                <c:pt idx="25">
                  <c:v>0.68870523415977969</c:v>
                </c:pt>
                <c:pt idx="26">
                  <c:v>1.2003148366784731</c:v>
                </c:pt>
                <c:pt idx="27">
                  <c:v>3.4828807556080283</c:v>
                </c:pt>
                <c:pt idx="28">
                  <c:v>6.0606060606060606</c:v>
                </c:pt>
                <c:pt idx="29">
                  <c:v>8.3038173947264848</c:v>
                </c:pt>
                <c:pt idx="30">
                  <c:v>8.1070444706808331</c:v>
                </c:pt>
                <c:pt idx="31">
                  <c:v>7.7134986225895315</c:v>
                </c:pt>
                <c:pt idx="32">
                  <c:v>8.6383313656040936</c:v>
                </c:pt>
                <c:pt idx="33">
                  <c:v>9.5631641086186541</c:v>
                </c:pt>
                <c:pt idx="34">
                  <c:v>12.219598583234948</c:v>
                </c:pt>
                <c:pt idx="35">
                  <c:v>13.124754033844944</c:v>
                </c:pt>
                <c:pt idx="36">
                  <c:v>12.534435261707987</c:v>
                </c:pt>
                <c:pt idx="37">
                  <c:v>6.1196379378197561</c:v>
                </c:pt>
                <c:pt idx="38">
                  <c:v>2.715466351829988</c:v>
                </c:pt>
                <c:pt idx="39">
                  <c:v>4.9193231011412832</c:v>
                </c:pt>
                <c:pt idx="40">
                  <c:v>7.1428571428571423</c:v>
                </c:pt>
                <c:pt idx="41">
                  <c:v>10.035419126328216</c:v>
                </c:pt>
                <c:pt idx="42">
                  <c:v>12.455726092089728</c:v>
                </c:pt>
                <c:pt idx="43">
                  <c:v>14.384100747737111</c:v>
                </c:pt>
                <c:pt idx="44">
                  <c:v>17.532467532467532</c:v>
                </c:pt>
                <c:pt idx="45">
                  <c:v>19.85438803620622</c:v>
                </c:pt>
                <c:pt idx="46">
                  <c:v>20.523415977961431</c:v>
                </c:pt>
                <c:pt idx="47">
                  <c:v>23.160173160173162</c:v>
                </c:pt>
                <c:pt idx="48">
                  <c:v>24.911452184179456</c:v>
                </c:pt>
                <c:pt idx="49">
                  <c:v>13.242817788272335</c:v>
                </c:pt>
                <c:pt idx="50">
                  <c:v>19.795356158992522</c:v>
                </c:pt>
                <c:pt idx="51">
                  <c:v>20.484061393152302</c:v>
                </c:pt>
                <c:pt idx="52">
                  <c:v>21.605667060212514</c:v>
                </c:pt>
                <c:pt idx="53">
                  <c:v>6.6509248327430148</c:v>
                </c:pt>
                <c:pt idx="54">
                  <c:v>11.491538764266036</c:v>
                </c:pt>
                <c:pt idx="55">
                  <c:v>13.695395513577333</c:v>
                </c:pt>
                <c:pt idx="56">
                  <c:v>16.312475403384493</c:v>
                </c:pt>
                <c:pt idx="57">
                  <c:v>18.850846123573398</c:v>
                </c:pt>
                <c:pt idx="58">
                  <c:v>20.720188902007084</c:v>
                </c:pt>
                <c:pt idx="59">
                  <c:v>23.789846517119244</c:v>
                </c:pt>
                <c:pt idx="60">
                  <c:v>26.544667453758365</c:v>
                </c:pt>
                <c:pt idx="61">
                  <c:v>28.354978354978357</c:v>
                </c:pt>
                <c:pt idx="62">
                  <c:v>30.066902794175519</c:v>
                </c:pt>
                <c:pt idx="63">
                  <c:v>30.106257378984651</c:v>
                </c:pt>
                <c:pt idx="64">
                  <c:v>7.9496261314443135</c:v>
                </c:pt>
                <c:pt idx="65">
                  <c:v>12.868949232585598</c:v>
                </c:pt>
                <c:pt idx="66">
                  <c:v>15.171192443919718</c:v>
                </c:pt>
                <c:pt idx="67">
                  <c:v>17.414403778040143</c:v>
                </c:pt>
                <c:pt idx="68">
                  <c:v>15.859897678079497</c:v>
                </c:pt>
                <c:pt idx="69">
                  <c:v>3.2270759543486816</c:v>
                </c:pt>
                <c:pt idx="70">
                  <c:v>0.78709169618260533</c:v>
                </c:pt>
                <c:pt idx="71">
                  <c:v>2.8532073986619442</c:v>
                </c:pt>
                <c:pt idx="72">
                  <c:v>5.3915781188508465</c:v>
                </c:pt>
                <c:pt idx="73">
                  <c:v>7.5167256985438797</c:v>
                </c:pt>
                <c:pt idx="74">
                  <c:v>9.208972845336481</c:v>
                </c:pt>
                <c:pt idx="75">
                  <c:v>11.511216056670602</c:v>
                </c:pt>
                <c:pt idx="76">
                  <c:v>12.160566706021251</c:v>
                </c:pt>
                <c:pt idx="77">
                  <c:v>5.3915781188508465</c:v>
                </c:pt>
                <c:pt idx="78">
                  <c:v>6.8476977567886665</c:v>
                </c:pt>
                <c:pt idx="79">
                  <c:v>8.8547815820543097</c:v>
                </c:pt>
                <c:pt idx="80">
                  <c:v>11.097992916174734</c:v>
                </c:pt>
                <c:pt idx="81">
                  <c:v>13.183785911058637</c:v>
                </c:pt>
                <c:pt idx="82">
                  <c:v>16.351829988193625</c:v>
                </c:pt>
                <c:pt idx="83">
                  <c:v>19.323101141282958</c:v>
                </c:pt>
                <c:pt idx="84">
                  <c:v>21.585989767807952</c:v>
                </c:pt>
                <c:pt idx="85">
                  <c:v>23.966942148760332</c:v>
                </c:pt>
                <c:pt idx="86">
                  <c:v>26.564344746162927</c:v>
                </c:pt>
                <c:pt idx="87">
                  <c:v>27.489177489177489</c:v>
                </c:pt>
                <c:pt idx="88">
                  <c:v>30.145611963793783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37.268791814246363</c:v>
                </c:pt>
                <c:pt idx="113">
                  <c:v>40.318772136953953</c:v>
                </c:pt>
                <c:pt idx="114">
                  <c:v>41.656828020464381</c:v>
                </c:pt>
                <c:pt idx="115">
                  <c:v>41.59779614325069</c:v>
                </c:pt>
                <c:pt idx="116">
                  <c:v>40.259740259740262</c:v>
                </c:pt>
                <c:pt idx="117">
                  <c:v>43.09327036599764</c:v>
                </c:pt>
                <c:pt idx="118">
                  <c:v>44.942935852026764</c:v>
                </c:pt>
                <c:pt idx="119">
                  <c:v>45.2577725304998</c:v>
                </c:pt>
                <c:pt idx="120">
                  <c:v>46.989374262101535</c:v>
                </c:pt>
                <c:pt idx="121">
                  <c:v>47.186147186147188</c:v>
                </c:pt>
                <c:pt idx="122">
                  <c:v>48.799685163321527</c:v>
                </c:pt>
                <c:pt idx="123">
                  <c:v>50.787091696182607</c:v>
                </c:pt>
                <c:pt idx="124">
                  <c:v>53.561589925226293</c:v>
                </c:pt>
                <c:pt idx="125">
                  <c:v>53.04998032270759</c:v>
                </c:pt>
                <c:pt idx="126">
                  <c:v>53.345139708776067</c:v>
                </c:pt>
                <c:pt idx="127">
                  <c:v>54.388036206218025</c:v>
                </c:pt>
                <c:pt idx="128">
                  <c:v>54.722550177095627</c:v>
                </c:pt>
                <c:pt idx="129">
                  <c:v>54.525777253049981</c:v>
                </c:pt>
                <c:pt idx="130">
                  <c:v>56.296733569460841</c:v>
                </c:pt>
                <c:pt idx="131">
                  <c:v>57.910271546635187</c:v>
                </c:pt>
                <c:pt idx="132">
                  <c:v>57.02479338842975</c:v>
                </c:pt>
                <c:pt idx="133">
                  <c:v>57.241243604879969</c:v>
                </c:pt>
                <c:pt idx="134">
                  <c:v>58.185753640299097</c:v>
                </c:pt>
                <c:pt idx="135">
                  <c:v>58.382526564344751</c:v>
                </c:pt>
                <c:pt idx="136">
                  <c:v>53.482880755608029</c:v>
                </c:pt>
                <c:pt idx="137">
                  <c:v>57.005116096025191</c:v>
                </c:pt>
                <c:pt idx="138">
                  <c:v>56.316410861865407</c:v>
                </c:pt>
                <c:pt idx="139">
                  <c:v>50.944510035419121</c:v>
                </c:pt>
                <c:pt idx="140">
                  <c:v>49.173553719008268</c:v>
                </c:pt>
                <c:pt idx="141">
                  <c:v>54.722550177095627</c:v>
                </c:pt>
                <c:pt idx="142">
                  <c:v>58.362849271940178</c:v>
                </c:pt>
                <c:pt idx="143">
                  <c:v>59.681227863046047</c:v>
                </c:pt>
                <c:pt idx="144">
                  <c:v>60.940574576938211</c:v>
                </c:pt>
                <c:pt idx="145">
                  <c:v>61.55057064147973</c:v>
                </c:pt>
                <c:pt idx="146">
                  <c:v>59.149940968122785</c:v>
                </c:pt>
                <c:pt idx="147">
                  <c:v>44.982290436835889</c:v>
                </c:pt>
                <c:pt idx="148">
                  <c:v>43.408107044470675</c:v>
                </c:pt>
                <c:pt idx="149">
                  <c:v>56.454151908697355</c:v>
                </c:pt>
                <c:pt idx="150">
                  <c:v>60.271546635183007</c:v>
                </c:pt>
                <c:pt idx="151">
                  <c:v>61.865407319952773</c:v>
                </c:pt>
                <c:pt idx="152">
                  <c:v>62.888626524990165</c:v>
                </c:pt>
                <c:pt idx="153">
                  <c:v>64.305391578118858</c:v>
                </c:pt>
                <c:pt idx="154">
                  <c:v>65.977961432506888</c:v>
                </c:pt>
                <c:pt idx="155">
                  <c:v>66.961826052735134</c:v>
                </c:pt>
                <c:pt idx="156">
                  <c:v>67.768595041322314</c:v>
                </c:pt>
                <c:pt idx="157">
                  <c:v>68.122786304604489</c:v>
                </c:pt>
                <c:pt idx="158">
                  <c:v>66.036993309720586</c:v>
                </c:pt>
                <c:pt idx="159">
                  <c:v>67.709563164108616</c:v>
                </c:pt>
                <c:pt idx="160">
                  <c:v>69.185360094450999</c:v>
                </c:pt>
                <c:pt idx="161">
                  <c:v>67.296340023612757</c:v>
                </c:pt>
                <c:pt idx="162">
                  <c:v>72.943722943722946</c:v>
                </c:pt>
                <c:pt idx="163">
                  <c:v>78.197560015741828</c:v>
                </c:pt>
                <c:pt idx="164">
                  <c:v>78.315623770169225</c:v>
                </c:pt>
                <c:pt idx="165">
                  <c:v>78.84691066509248</c:v>
                </c:pt>
                <c:pt idx="166">
                  <c:v>75.796930342384883</c:v>
                </c:pt>
                <c:pt idx="167">
                  <c:v>65.486029122392765</c:v>
                </c:pt>
                <c:pt idx="168">
                  <c:v>61.589925226288869</c:v>
                </c:pt>
                <c:pt idx="169">
                  <c:v>68.103109012199923</c:v>
                </c:pt>
                <c:pt idx="170">
                  <c:v>71.408894136166865</c:v>
                </c:pt>
                <c:pt idx="171">
                  <c:v>73.376623376623371</c:v>
                </c:pt>
                <c:pt idx="172">
                  <c:v>74.439197166469896</c:v>
                </c:pt>
                <c:pt idx="173">
                  <c:v>73.848878394332942</c:v>
                </c:pt>
                <c:pt idx="174">
                  <c:v>74.537583628492726</c:v>
                </c:pt>
                <c:pt idx="175">
                  <c:v>78.217237308146409</c:v>
                </c:pt>
                <c:pt idx="176">
                  <c:v>77.489177489177479</c:v>
                </c:pt>
                <c:pt idx="177">
                  <c:v>76.387249114521836</c:v>
                </c:pt>
                <c:pt idx="178">
                  <c:v>57.221566312475403</c:v>
                </c:pt>
                <c:pt idx="179">
                  <c:v>38.508461235733968</c:v>
                </c:pt>
                <c:pt idx="180">
                  <c:v>61.826052735143641</c:v>
                </c:pt>
                <c:pt idx="181">
                  <c:v>67.985045257772526</c:v>
                </c:pt>
                <c:pt idx="182">
                  <c:v>73.101141282959475</c:v>
                </c:pt>
                <c:pt idx="183">
                  <c:v>74.537583628492726</c:v>
                </c:pt>
                <c:pt idx="184">
                  <c:v>73.986619441164891</c:v>
                </c:pt>
                <c:pt idx="185">
                  <c:v>75.029515938606849</c:v>
                </c:pt>
                <c:pt idx="186">
                  <c:v>76.938213301849672</c:v>
                </c:pt>
                <c:pt idx="187">
                  <c:v>76.406926406926416</c:v>
                </c:pt>
                <c:pt idx="188">
                  <c:v>72.904368358913814</c:v>
                </c:pt>
                <c:pt idx="189">
                  <c:v>77.489177489177479</c:v>
                </c:pt>
                <c:pt idx="190">
                  <c:v>77.430145611963795</c:v>
                </c:pt>
                <c:pt idx="191">
                  <c:v>79.673356946084212</c:v>
                </c:pt>
                <c:pt idx="192">
                  <c:v>82.99881936245572</c:v>
                </c:pt>
                <c:pt idx="193">
                  <c:v>83.156237701692248</c:v>
                </c:pt>
                <c:pt idx="194">
                  <c:v>81.365604092876822</c:v>
                </c:pt>
                <c:pt idx="195">
                  <c:v>85.419126328217232</c:v>
                </c:pt>
                <c:pt idx="196">
                  <c:v>86.894923258559615</c:v>
                </c:pt>
                <c:pt idx="197">
                  <c:v>85.379771743408099</c:v>
                </c:pt>
                <c:pt idx="198">
                  <c:v>91.519086973632426</c:v>
                </c:pt>
                <c:pt idx="199">
                  <c:v>91.381345926800478</c:v>
                </c:pt>
                <c:pt idx="200">
                  <c:v>91.833923652105483</c:v>
                </c:pt>
                <c:pt idx="201">
                  <c:v>84.179456906729627</c:v>
                </c:pt>
                <c:pt idx="202">
                  <c:v>86.855568673750497</c:v>
                </c:pt>
                <c:pt idx="203">
                  <c:v>89.885871704053528</c:v>
                </c:pt>
                <c:pt idx="204">
                  <c:v>89.728453364817</c:v>
                </c:pt>
                <c:pt idx="205">
                  <c:v>91.519086973632426</c:v>
                </c:pt>
                <c:pt idx="206">
                  <c:v>89.571035025580485</c:v>
                </c:pt>
                <c:pt idx="207">
                  <c:v>89.433293978748523</c:v>
                </c:pt>
                <c:pt idx="208">
                  <c:v>89.885871704053528</c:v>
                </c:pt>
                <c:pt idx="209">
                  <c:v>89.728453364817</c:v>
                </c:pt>
                <c:pt idx="210">
                  <c:v>93.644234553325461</c:v>
                </c:pt>
                <c:pt idx="211">
                  <c:v>96.851633215269587</c:v>
                </c:pt>
                <c:pt idx="212">
                  <c:v>95.907123179850444</c:v>
                </c:pt>
                <c:pt idx="213">
                  <c:v>96.792601338055889</c:v>
                </c:pt>
                <c:pt idx="214">
                  <c:v>96.399055489964582</c:v>
                </c:pt>
                <c:pt idx="215">
                  <c:v>85.537190082644628</c:v>
                </c:pt>
                <c:pt idx="216">
                  <c:v>81.168831168831161</c:v>
                </c:pt>
                <c:pt idx="217">
                  <c:v>91.735537190082653</c:v>
                </c:pt>
                <c:pt idx="218">
                  <c:v>93.781975600157423</c:v>
                </c:pt>
                <c:pt idx="219">
                  <c:v>86.678473042109403</c:v>
                </c:pt>
                <c:pt idx="220">
                  <c:v>89.531680440771353</c:v>
                </c:pt>
                <c:pt idx="221">
                  <c:v>94.706808343171971</c:v>
                </c:pt>
                <c:pt idx="222">
                  <c:v>91.951987406532865</c:v>
                </c:pt>
                <c:pt idx="223">
                  <c:v>94.746162927981118</c:v>
                </c:pt>
                <c:pt idx="224">
                  <c:v>95.395513577331755</c:v>
                </c:pt>
                <c:pt idx="225">
                  <c:v>95.159386068476977</c:v>
                </c:pt>
                <c:pt idx="226">
                  <c:v>94.942935852026764</c:v>
                </c:pt>
                <c:pt idx="227">
                  <c:v>93.880362062180239</c:v>
                </c:pt>
                <c:pt idx="228">
                  <c:v>93.250688705234168</c:v>
                </c:pt>
                <c:pt idx="229">
                  <c:v>93.329397874852418</c:v>
                </c:pt>
                <c:pt idx="230">
                  <c:v>89.64974419519875</c:v>
                </c:pt>
                <c:pt idx="231">
                  <c:v>82.054309327036606</c:v>
                </c:pt>
                <c:pt idx="232">
                  <c:v>82.21172766627312</c:v>
                </c:pt>
                <c:pt idx="233">
                  <c:v>83.077528532073984</c:v>
                </c:pt>
                <c:pt idx="234">
                  <c:v>82.251082251082252</c:v>
                </c:pt>
                <c:pt idx="235">
                  <c:v>83.175914994096814</c:v>
                </c:pt>
                <c:pt idx="236">
                  <c:v>82.231404958677686</c:v>
                </c:pt>
                <c:pt idx="237">
                  <c:v>79.004329004328994</c:v>
                </c:pt>
                <c:pt idx="238">
                  <c:v>76.997245179063356</c:v>
                </c:pt>
                <c:pt idx="239">
                  <c:v>76.820149547422275</c:v>
                </c:pt>
                <c:pt idx="240">
                  <c:v>80.578512396694208</c:v>
                </c:pt>
                <c:pt idx="241">
                  <c:v>96.182605273514369</c:v>
                </c:pt>
                <c:pt idx="242">
                  <c:v>94.982290436835896</c:v>
                </c:pt>
                <c:pt idx="243">
                  <c:v>95.395513577331755</c:v>
                </c:pt>
                <c:pt idx="244">
                  <c:v>96.182605273514369</c:v>
                </c:pt>
                <c:pt idx="245">
                  <c:v>95.277449822904373</c:v>
                </c:pt>
                <c:pt idx="246">
                  <c:v>96.399055489964582</c:v>
                </c:pt>
                <c:pt idx="247">
                  <c:v>95.867768595041326</c:v>
                </c:pt>
                <c:pt idx="248">
                  <c:v>94.824872097599368</c:v>
                </c:pt>
                <c:pt idx="249">
                  <c:v>94.746162927981118</c:v>
                </c:pt>
                <c:pt idx="250">
                  <c:v>93.486816214088947</c:v>
                </c:pt>
                <c:pt idx="251">
                  <c:v>93.250688705234168</c:v>
                </c:pt>
                <c:pt idx="252">
                  <c:v>93.742621015348291</c:v>
                </c:pt>
                <c:pt idx="253">
                  <c:v>93.781975600157423</c:v>
                </c:pt>
                <c:pt idx="254">
                  <c:v>94.824872097599368</c:v>
                </c:pt>
                <c:pt idx="255">
                  <c:v>95.159386068476977</c:v>
                </c:pt>
                <c:pt idx="256">
                  <c:v>91.833923652105483</c:v>
                </c:pt>
                <c:pt idx="257">
                  <c:v>93.250688705234168</c:v>
                </c:pt>
                <c:pt idx="258">
                  <c:v>84.179456906729627</c:v>
                </c:pt>
                <c:pt idx="259">
                  <c:v>61.924439197166471</c:v>
                </c:pt>
                <c:pt idx="260">
                  <c:v>82.92011019283747</c:v>
                </c:pt>
                <c:pt idx="261">
                  <c:v>89.393939393939391</c:v>
                </c:pt>
                <c:pt idx="262">
                  <c:v>91.519086973632426</c:v>
                </c:pt>
                <c:pt idx="263">
                  <c:v>91.696182605273506</c:v>
                </c:pt>
                <c:pt idx="264">
                  <c:v>84.159779614325075</c:v>
                </c:pt>
                <c:pt idx="265">
                  <c:v>87.977174340810706</c:v>
                </c:pt>
                <c:pt idx="266">
                  <c:v>84.258166076347891</c:v>
                </c:pt>
                <c:pt idx="267">
                  <c:v>85.340417158598981</c:v>
                </c:pt>
                <c:pt idx="268">
                  <c:v>83.943329397874862</c:v>
                </c:pt>
                <c:pt idx="269">
                  <c:v>84.218811491538773</c:v>
                </c:pt>
                <c:pt idx="270">
                  <c:v>83.077528532073984</c:v>
                </c:pt>
                <c:pt idx="271">
                  <c:v>66.351829988193629</c:v>
                </c:pt>
                <c:pt idx="272">
                  <c:v>68.122786304604489</c:v>
                </c:pt>
                <c:pt idx="273">
                  <c:v>75.600157418339236</c:v>
                </c:pt>
                <c:pt idx="274">
                  <c:v>82.251082251082252</c:v>
                </c:pt>
                <c:pt idx="275">
                  <c:v>65.545060999606449</c:v>
                </c:pt>
                <c:pt idx="276">
                  <c:v>70.208579299488392</c:v>
                </c:pt>
                <c:pt idx="277">
                  <c:v>80.499803227075944</c:v>
                </c:pt>
                <c:pt idx="278">
                  <c:v>84.258166076347891</c:v>
                </c:pt>
                <c:pt idx="279">
                  <c:v>85.47815820543093</c:v>
                </c:pt>
                <c:pt idx="280">
                  <c:v>86.698150334513969</c:v>
                </c:pt>
                <c:pt idx="281">
                  <c:v>87.977174340810706</c:v>
                </c:pt>
                <c:pt idx="282">
                  <c:v>89.571035025580485</c:v>
                </c:pt>
                <c:pt idx="283">
                  <c:v>89.571035025580485</c:v>
                </c:pt>
                <c:pt idx="284">
                  <c:v>89.866194411648962</c:v>
                </c:pt>
                <c:pt idx="285">
                  <c:v>86.894923258559615</c:v>
                </c:pt>
                <c:pt idx="286">
                  <c:v>85.635576544667458</c:v>
                </c:pt>
                <c:pt idx="287">
                  <c:v>86.599763872491138</c:v>
                </c:pt>
                <c:pt idx="288">
                  <c:v>85.635576544667458</c:v>
                </c:pt>
                <c:pt idx="289">
                  <c:v>83.88429752066115</c:v>
                </c:pt>
                <c:pt idx="290">
                  <c:v>81.306572215663124</c:v>
                </c:pt>
                <c:pt idx="291">
                  <c:v>79.850452577725306</c:v>
                </c:pt>
                <c:pt idx="292">
                  <c:v>78.256591892955527</c:v>
                </c:pt>
                <c:pt idx="293">
                  <c:v>77.056277056277054</c:v>
                </c:pt>
                <c:pt idx="294">
                  <c:v>76.347894529712718</c:v>
                </c:pt>
                <c:pt idx="295">
                  <c:v>76.879181424635973</c:v>
                </c:pt>
                <c:pt idx="296">
                  <c:v>75.698543880362053</c:v>
                </c:pt>
                <c:pt idx="297">
                  <c:v>73.042109405745776</c:v>
                </c:pt>
                <c:pt idx="298">
                  <c:v>72.904368358913814</c:v>
                </c:pt>
                <c:pt idx="299">
                  <c:v>72.195985832349479</c:v>
                </c:pt>
                <c:pt idx="300">
                  <c:v>71.743408107044473</c:v>
                </c:pt>
                <c:pt idx="301">
                  <c:v>70.247933884297524</c:v>
                </c:pt>
                <c:pt idx="302">
                  <c:v>71.369539551357732</c:v>
                </c:pt>
                <c:pt idx="303">
                  <c:v>68.457300275482098</c:v>
                </c:pt>
                <c:pt idx="304">
                  <c:v>64.679260133805585</c:v>
                </c:pt>
                <c:pt idx="305">
                  <c:v>61.412829594647775</c:v>
                </c:pt>
                <c:pt idx="306">
                  <c:v>57.418339236521057</c:v>
                </c:pt>
                <c:pt idx="307">
                  <c:v>57.378984651711932</c:v>
                </c:pt>
                <c:pt idx="308">
                  <c:v>58.205430932703663</c:v>
                </c:pt>
                <c:pt idx="309">
                  <c:v>63.911845730027551</c:v>
                </c:pt>
                <c:pt idx="310">
                  <c:v>60.960251869342777</c:v>
                </c:pt>
                <c:pt idx="311">
                  <c:v>46.85163321526958</c:v>
                </c:pt>
                <c:pt idx="312">
                  <c:v>38.469106650924836</c:v>
                </c:pt>
                <c:pt idx="313">
                  <c:v>55.745769382133012</c:v>
                </c:pt>
                <c:pt idx="314">
                  <c:v>60.055096418732781</c:v>
                </c:pt>
                <c:pt idx="315">
                  <c:v>35.773317591499406</c:v>
                </c:pt>
                <c:pt idx="316">
                  <c:v>43.191656828020463</c:v>
                </c:pt>
                <c:pt idx="317">
                  <c:v>49.01613537977174</c:v>
                </c:pt>
                <c:pt idx="318">
                  <c:v>62.455726092089726</c:v>
                </c:pt>
                <c:pt idx="319">
                  <c:v>57.457693821330182</c:v>
                </c:pt>
                <c:pt idx="320">
                  <c:v>58.421881149153876</c:v>
                </c:pt>
                <c:pt idx="321">
                  <c:v>59.740259740259738</c:v>
                </c:pt>
                <c:pt idx="322">
                  <c:v>53.561589925226293</c:v>
                </c:pt>
                <c:pt idx="323">
                  <c:v>61.924439197166471</c:v>
                </c:pt>
                <c:pt idx="324">
                  <c:v>65.033451397087759</c:v>
                </c:pt>
                <c:pt idx="325">
                  <c:v>67.670208579299484</c:v>
                </c:pt>
                <c:pt idx="326">
                  <c:v>67.985045257772526</c:v>
                </c:pt>
                <c:pt idx="327">
                  <c:v>68.044077134986225</c:v>
                </c:pt>
                <c:pt idx="328">
                  <c:v>69.244391971664697</c:v>
                </c:pt>
                <c:pt idx="329">
                  <c:v>69.598583234946872</c:v>
                </c:pt>
                <c:pt idx="330">
                  <c:v>69.73632428177882</c:v>
                </c:pt>
                <c:pt idx="331">
                  <c:v>70.070838252656429</c:v>
                </c:pt>
                <c:pt idx="332">
                  <c:v>70.129870129870127</c:v>
                </c:pt>
                <c:pt idx="333">
                  <c:v>69.834710743801651</c:v>
                </c:pt>
                <c:pt idx="334">
                  <c:v>69.696969696969703</c:v>
                </c:pt>
                <c:pt idx="335">
                  <c:v>69.696969696969703</c:v>
                </c:pt>
                <c:pt idx="336">
                  <c:v>70.208579299488392</c:v>
                </c:pt>
                <c:pt idx="337">
                  <c:v>65.938606847697756</c:v>
                </c:pt>
                <c:pt idx="338">
                  <c:v>67.709563164108616</c:v>
                </c:pt>
                <c:pt idx="339">
                  <c:v>73.907910271546641</c:v>
                </c:pt>
                <c:pt idx="340">
                  <c:v>73.966942148760324</c:v>
                </c:pt>
                <c:pt idx="341">
                  <c:v>75.029515938606849</c:v>
                </c:pt>
                <c:pt idx="342">
                  <c:v>74.025974025974023</c:v>
                </c:pt>
                <c:pt idx="343">
                  <c:v>32.900432900432904</c:v>
                </c:pt>
                <c:pt idx="344">
                  <c:v>21.566312475403386</c:v>
                </c:pt>
                <c:pt idx="345">
                  <c:v>23.789846517119244</c:v>
                </c:pt>
                <c:pt idx="346">
                  <c:v>19.264069264069263</c:v>
                </c:pt>
                <c:pt idx="347">
                  <c:v>14.423455332546242</c:v>
                </c:pt>
                <c:pt idx="348">
                  <c:v>23.986619441164898</c:v>
                </c:pt>
                <c:pt idx="349">
                  <c:v>4.6241637150728057</c:v>
                </c:pt>
                <c:pt idx="350">
                  <c:v>15.171192443919718</c:v>
                </c:pt>
                <c:pt idx="351">
                  <c:v>17.355371900826448</c:v>
                </c:pt>
                <c:pt idx="352">
                  <c:v>19.303423848878396</c:v>
                </c:pt>
                <c:pt idx="353">
                  <c:v>23.297914207005118</c:v>
                </c:pt>
                <c:pt idx="354">
                  <c:v>24.931129476584022</c:v>
                </c:pt>
                <c:pt idx="355">
                  <c:v>29.358520267611176</c:v>
                </c:pt>
                <c:pt idx="356">
                  <c:v>31.660763478945299</c:v>
                </c:pt>
                <c:pt idx="357">
                  <c:v>34.179456906729634</c:v>
                </c:pt>
                <c:pt idx="358">
                  <c:v>37.268791814246363</c:v>
                </c:pt>
                <c:pt idx="359">
                  <c:v>32.900432900432904</c:v>
                </c:pt>
                <c:pt idx="360">
                  <c:v>14.029909484454938</c:v>
                </c:pt>
                <c:pt idx="361">
                  <c:v>14.974419519874067</c:v>
                </c:pt>
                <c:pt idx="362">
                  <c:v>13.144431326249508</c:v>
                </c:pt>
                <c:pt idx="363">
                  <c:v>5.9425423061786695</c:v>
                </c:pt>
                <c:pt idx="364">
                  <c:v>0.70838252656434475</c:v>
                </c:pt>
                <c:pt idx="365">
                  <c:v>5.0570641479732394</c:v>
                </c:pt>
                <c:pt idx="366">
                  <c:v>6.336088154269973</c:v>
                </c:pt>
                <c:pt idx="367">
                  <c:v>3.7977174340810702</c:v>
                </c:pt>
                <c:pt idx="368">
                  <c:v>4.5848091302636753</c:v>
                </c:pt>
                <c:pt idx="369">
                  <c:v>7.9693034238488778</c:v>
                </c:pt>
                <c:pt idx="370">
                  <c:v>11.9637937819756</c:v>
                </c:pt>
                <c:pt idx="371">
                  <c:v>16.509248327430146</c:v>
                </c:pt>
                <c:pt idx="372">
                  <c:v>20.562770562770563</c:v>
                </c:pt>
                <c:pt idx="373">
                  <c:v>24.872097599370328</c:v>
                </c:pt>
                <c:pt idx="374">
                  <c:v>28.138528138528141</c:v>
                </c:pt>
                <c:pt idx="375">
                  <c:v>30.066902794175519</c:v>
                </c:pt>
                <c:pt idx="376">
                  <c:v>22.471467926013382</c:v>
                </c:pt>
                <c:pt idx="377">
                  <c:v>23.750491932310112</c:v>
                </c:pt>
                <c:pt idx="378">
                  <c:v>22.589531680440771</c:v>
                </c:pt>
                <c:pt idx="379">
                  <c:v>24.813065722156633</c:v>
                </c:pt>
                <c:pt idx="380">
                  <c:v>25.954348681621408</c:v>
                </c:pt>
                <c:pt idx="381">
                  <c:v>28.25659189295553</c:v>
                </c:pt>
                <c:pt idx="382">
                  <c:v>30.401416765053131</c:v>
                </c:pt>
                <c:pt idx="383">
                  <c:v>32.900432900432904</c:v>
                </c:pt>
                <c:pt idx="384">
                  <c:v>35.891381345926796</c:v>
                </c:pt>
                <c:pt idx="385">
                  <c:v>38.351042896497439</c:v>
                </c:pt>
                <c:pt idx="386">
                  <c:v>28.473042109405743</c:v>
                </c:pt>
                <c:pt idx="387">
                  <c:v>32.861078315623772</c:v>
                </c:pt>
                <c:pt idx="388">
                  <c:v>28.138528138528141</c:v>
                </c:pt>
                <c:pt idx="389">
                  <c:v>28.354978354978357</c:v>
                </c:pt>
                <c:pt idx="390">
                  <c:v>11.097992916174734</c:v>
                </c:pt>
                <c:pt idx="391">
                  <c:v>12.199921290830382</c:v>
                </c:pt>
                <c:pt idx="392">
                  <c:v>15.11216056670602</c:v>
                </c:pt>
                <c:pt idx="393">
                  <c:v>9.3860684769775666</c:v>
                </c:pt>
                <c:pt idx="394">
                  <c:v>1.49547422274695</c:v>
                </c:pt>
                <c:pt idx="395">
                  <c:v>5.9031877213695391E-2</c:v>
                </c:pt>
                <c:pt idx="396">
                  <c:v>9.8386462022825666E-2</c:v>
                </c:pt>
                <c:pt idx="397">
                  <c:v>1.2987012987012987</c:v>
                </c:pt>
                <c:pt idx="398">
                  <c:v>4.2699724517906334</c:v>
                </c:pt>
                <c:pt idx="399">
                  <c:v>7.674144037780402</c:v>
                </c:pt>
                <c:pt idx="400">
                  <c:v>11.058638331365604</c:v>
                </c:pt>
                <c:pt idx="401">
                  <c:v>14.384100747737111</c:v>
                </c:pt>
                <c:pt idx="402">
                  <c:v>18.122786304604485</c:v>
                </c:pt>
                <c:pt idx="403">
                  <c:v>20.66115702479339</c:v>
                </c:pt>
                <c:pt idx="404">
                  <c:v>23.868555686737505</c:v>
                </c:pt>
                <c:pt idx="405">
                  <c:v>26.662731208185754</c:v>
                </c:pt>
                <c:pt idx="406">
                  <c:v>28.512396694214875</c:v>
                </c:pt>
                <c:pt idx="407">
                  <c:v>30.44077134986226</c:v>
                </c:pt>
                <c:pt idx="408">
                  <c:v>32.683982683982684</c:v>
                </c:pt>
                <c:pt idx="409">
                  <c:v>34.317197953561589</c:v>
                </c:pt>
                <c:pt idx="410">
                  <c:v>30.106257378984651</c:v>
                </c:pt>
                <c:pt idx="411">
                  <c:v>23.789846517119244</c:v>
                </c:pt>
                <c:pt idx="412">
                  <c:v>3.6993309720582448</c:v>
                </c:pt>
                <c:pt idx="413">
                  <c:v>0.94451003541912626</c:v>
                </c:pt>
                <c:pt idx="414">
                  <c:v>4.6241637150728057</c:v>
                </c:pt>
                <c:pt idx="415">
                  <c:v>8.3038173947264848</c:v>
                </c:pt>
                <c:pt idx="416">
                  <c:v>10.802833530106257</c:v>
                </c:pt>
                <c:pt idx="417">
                  <c:v>13.695395513577333</c:v>
                </c:pt>
                <c:pt idx="418">
                  <c:v>16.332152695789059</c:v>
                </c:pt>
                <c:pt idx="419">
                  <c:v>18.811491538764265</c:v>
                </c:pt>
                <c:pt idx="420">
                  <c:v>21.428571428571427</c:v>
                </c:pt>
                <c:pt idx="421">
                  <c:v>23.31759149940968</c:v>
                </c:pt>
                <c:pt idx="422">
                  <c:v>25.954348681621408</c:v>
                </c:pt>
                <c:pt idx="423">
                  <c:v>27.351436442345534</c:v>
                </c:pt>
                <c:pt idx="424">
                  <c:v>28.433687524596618</c:v>
                </c:pt>
                <c:pt idx="425">
                  <c:v>31.463990554899645</c:v>
                </c:pt>
                <c:pt idx="426">
                  <c:v>30.322707595434867</c:v>
                </c:pt>
                <c:pt idx="427">
                  <c:v>34.061393152302244</c:v>
                </c:pt>
                <c:pt idx="428">
                  <c:v>35.655253837072024</c:v>
                </c:pt>
                <c:pt idx="429">
                  <c:v>32.782369146005507</c:v>
                </c:pt>
                <c:pt idx="430">
                  <c:v>2.9122392758756397</c:v>
                </c:pt>
                <c:pt idx="431">
                  <c:v>4.6241637150728057</c:v>
                </c:pt>
                <c:pt idx="432">
                  <c:v>1.6725698543880361</c:v>
                </c:pt>
                <c:pt idx="433">
                  <c:v>3.109012199921291</c:v>
                </c:pt>
                <c:pt idx="434">
                  <c:v>6.1983471074380168</c:v>
                </c:pt>
                <c:pt idx="435">
                  <c:v>8.0873671782762688</c:v>
                </c:pt>
                <c:pt idx="436">
                  <c:v>9.3663911845730023</c:v>
                </c:pt>
                <c:pt idx="437">
                  <c:v>9.2680047225501774</c:v>
                </c:pt>
                <c:pt idx="438">
                  <c:v>11.097992916174734</c:v>
                </c:pt>
                <c:pt idx="439">
                  <c:v>12.495080676898858</c:v>
                </c:pt>
                <c:pt idx="440">
                  <c:v>15.269578905942543</c:v>
                </c:pt>
                <c:pt idx="441">
                  <c:v>17.473435655253837</c:v>
                </c:pt>
                <c:pt idx="442">
                  <c:v>16.942148760330578</c:v>
                </c:pt>
                <c:pt idx="443">
                  <c:v>18.122786304604485</c:v>
                </c:pt>
                <c:pt idx="444">
                  <c:v>13.695395513577333</c:v>
                </c:pt>
                <c:pt idx="445">
                  <c:v>6.001574183392365</c:v>
                </c:pt>
                <c:pt idx="446">
                  <c:v>6.768988587170405</c:v>
                </c:pt>
                <c:pt idx="447">
                  <c:v>9.2483274301456113</c:v>
                </c:pt>
                <c:pt idx="448">
                  <c:v>11.648957103502559</c:v>
                </c:pt>
                <c:pt idx="449">
                  <c:v>11.078315623770168</c:v>
                </c:pt>
                <c:pt idx="450">
                  <c:v>15.879574970484061</c:v>
                </c:pt>
                <c:pt idx="451">
                  <c:v>18.201495474222749</c:v>
                </c:pt>
                <c:pt idx="452">
                  <c:v>20.484061393152302</c:v>
                </c:pt>
                <c:pt idx="453">
                  <c:v>22.530499803227073</c:v>
                </c:pt>
                <c:pt idx="454">
                  <c:v>23.789846517119244</c:v>
                </c:pt>
                <c:pt idx="455">
                  <c:v>24.950806768988588</c:v>
                </c:pt>
                <c:pt idx="456">
                  <c:v>23.868555686737505</c:v>
                </c:pt>
                <c:pt idx="457">
                  <c:v>22.530499803227073</c:v>
                </c:pt>
                <c:pt idx="458">
                  <c:v>26.524990161353795</c:v>
                </c:pt>
                <c:pt idx="459">
                  <c:v>26.603699330972059</c:v>
                </c:pt>
                <c:pt idx="460">
                  <c:v>19.342778433687524</c:v>
                </c:pt>
                <c:pt idx="461">
                  <c:v>19.382133018496656</c:v>
                </c:pt>
                <c:pt idx="462">
                  <c:v>19.952774498229044</c:v>
                </c:pt>
                <c:pt idx="463">
                  <c:v>19.795356158992522</c:v>
                </c:pt>
                <c:pt idx="464">
                  <c:v>22.412436048799687</c:v>
                </c:pt>
                <c:pt idx="465">
                  <c:v>24.813065722156633</c:v>
                </c:pt>
                <c:pt idx="466">
                  <c:v>12.534435261707987</c:v>
                </c:pt>
                <c:pt idx="467">
                  <c:v>4.8012593467138922</c:v>
                </c:pt>
                <c:pt idx="468">
                  <c:v>8.2644628099173563</c:v>
                </c:pt>
                <c:pt idx="469">
                  <c:v>11.216056670602125</c:v>
                </c:pt>
                <c:pt idx="470">
                  <c:v>13.99055489964581</c:v>
                </c:pt>
                <c:pt idx="471">
                  <c:v>16.41086186540732</c:v>
                </c:pt>
                <c:pt idx="472">
                  <c:v>19.933097205824481</c:v>
                </c:pt>
                <c:pt idx="473">
                  <c:v>23.770169224714678</c:v>
                </c:pt>
                <c:pt idx="474">
                  <c:v>25.914994096812276</c:v>
                </c:pt>
                <c:pt idx="475">
                  <c:v>22.412436048799687</c:v>
                </c:pt>
                <c:pt idx="476">
                  <c:v>27.449822904368361</c:v>
                </c:pt>
                <c:pt idx="477">
                  <c:v>21.389216843762298</c:v>
                </c:pt>
                <c:pt idx="478">
                  <c:v>15.840220385674931</c:v>
                </c:pt>
                <c:pt idx="479">
                  <c:v>16.922471467926016</c:v>
                </c:pt>
                <c:pt idx="480">
                  <c:v>14.443132624950808</c:v>
                </c:pt>
                <c:pt idx="481">
                  <c:v>18.201495474222749</c:v>
                </c:pt>
                <c:pt idx="482">
                  <c:v>19.874065328610783</c:v>
                </c:pt>
                <c:pt idx="483">
                  <c:v>19.913419913419915</c:v>
                </c:pt>
                <c:pt idx="484">
                  <c:v>23.101141282959464</c:v>
                </c:pt>
                <c:pt idx="485">
                  <c:v>26.603699330972059</c:v>
                </c:pt>
                <c:pt idx="486">
                  <c:v>28.473042109405743</c:v>
                </c:pt>
                <c:pt idx="487">
                  <c:v>30.322707595434867</c:v>
                </c:pt>
                <c:pt idx="488">
                  <c:v>28.217237308146398</c:v>
                </c:pt>
                <c:pt idx="489">
                  <c:v>32.821723730814639</c:v>
                </c:pt>
                <c:pt idx="490">
                  <c:v>35.891381345926796</c:v>
                </c:pt>
                <c:pt idx="491">
                  <c:v>38.390397481306572</c:v>
                </c:pt>
                <c:pt idx="492">
                  <c:v>37.012987012987011</c:v>
                </c:pt>
                <c:pt idx="493">
                  <c:v>40.358126721763085</c:v>
                </c:pt>
                <c:pt idx="494">
                  <c:v>43.09327036599764</c:v>
                </c:pt>
                <c:pt idx="495">
                  <c:v>43.447461629279807</c:v>
                </c:pt>
                <c:pt idx="496">
                  <c:v>43.447461629279807</c:v>
                </c:pt>
                <c:pt idx="497">
                  <c:v>45.218417945690675</c:v>
                </c:pt>
                <c:pt idx="498">
                  <c:v>46.85163321526958</c:v>
                </c:pt>
                <c:pt idx="499">
                  <c:v>45.120031483667852</c:v>
                </c:pt>
                <c:pt idx="500">
                  <c:v>43.09327036599764</c:v>
                </c:pt>
                <c:pt idx="501">
                  <c:v>37.34750098386462</c:v>
                </c:pt>
                <c:pt idx="502">
                  <c:v>41.833923652105469</c:v>
                </c:pt>
                <c:pt idx="503">
                  <c:v>46.950019677292403</c:v>
                </c:pt>
                <c:pt idx="504">
                  <c:v>48.760330578512395</c:v>
                </c:pt>
                <c:pt idx="505">
                  <c:v>49.094844549390004</c:v>
                </c:pt>
                <c:pt idx="506">
                  <c:v>50.649350649350644</c:v>
                </c:pt>
                <c:pt idx="507">
                  <c:v>51.10192837465565</c:v>
                </c:pt>
                <c:pt idx="508">
                  <c:v>53.04998032270759</c:v>
                </c:pt>
                <c:pt idx="509">
                  <c:v>53.187721369539553</c:v>
                </c:pt>
                <c:pt idx="510">
                  <c:v>53.561589925226293</c:v>
                </c:pt>
                <c:pt idx="511">
                  <c:v>55.175127902400632</c:v>
                </c:pt>
                <c:pt idx="512">
                  <c:v>56.218024399842584</c:v>
                </c:pt>
                <c:pt idx="513">
                  <c:v>57.241243604879969</c:v>
                </c:pt>
                <c:pt idx="514">
                  <c:v>55.942542306178666</c:v>
                </c:pt>
                <c:pt idx="515">
                  <c:v>56.277056277056282</c:v>
                </c:pt>
                <c:pt idx="516">
                  <c:v>57.693821330184967</c:v>
                </c:pt>
                <c:pt idx="517">
                  <c:v>59.504132231404959</c:v>
                </c:pt>
                <c:pt idx="518">
                  <c:v>59.759937032664304</c:v>
                </c:pt>
                <c:pt idx="519">
                  <c:v>60.999606454151909</c:v>
                </c:pt>
                <c:pt idx="520">
                  <c:v>62.180243998425823</c:v>
                </c:pt>
                <c:pt idx="521">
                  <c:v>63.164108618654069</c:v>
                </c:pt>
                <c:pt idx="522">
                  <c:v>63.262495080676892</c:v>
                </c:pt>
                <c:pt idx="523">
                  <c:v>62.219598583234948</c:v>
                </c:pt>
                <c:pt idx="524">
                  <c:v>62.849271940181026</c:v>
                </c:pt>
                <c:pt idx="525">
                  <c:v>62.908303817394732</c:v>
                </c:pt>
                <c:pt idx="526">
                  <c:v>63.911845730027551</c:v>
                </c:pt>
                <c:pt idx="527">
                  <c:v>65.053128689492326</c:v>
                </c:pt>
                <c:pt idx="528">
                  <c:v>61.609602518693428</c:v>
                </c:pt>
                <c:pt idx="529">
                  <c:v>63.360881542699723</c:v>
                </c:pt>
                <c:pt idx="530">
                  <c:v>63.872491145218412</c:v>
                </c:pt>
                <c:pt idx="531">
                  <c:v>66.843762298307752</c:v>
                </c:pt>
                <c:pt idx="532">
                  <c:v>68.417945690672965</c:v>
                </c:pt>
                <c:pt idx="533">
                  <c:v>68.476977567886649</c:v>
                </c:pt>
                <c:pt idx="534">
                  <c:v>66.410861865407327</c:v>
                </c:pt>
                <c:pt idx="535">
                  <c:v>63.990554899645815</c:v>
                </c:pt>
                <c:pt idx="536">
                  <c:v>62.809917355371901</c:v>
                </c:pt>
                <c:pt idx="537">
                  <c:v>62.43604879968516</c:v>
                </c:pt>
                <c:pt idx="538">
                  <c:v>65.997638724911454</c:v>
                </c:pt>
                <c:pt idx="539">
                  <c:v>68.772136953955126</c:v>
                </c:pt>
                <c:pt idx="540">
                  <c:v>72.21566312475403</c:v>
                </c:pt>
                <c:pt idx="541">
                  <c:v>72.530499803227073</c:v>
                </c:pt>
                <c:pt idx="542">
                  <c:v>75.088547815820533</c:v>
                </c:pt>
                <c:pt idx="543">
                  <c:v>76.288862652499006</c:v>
                </c:pt>
                <c:pt idx="544">
                  <c:v>73.435655253837069</c:v>
                </c:pt>
                <c:pt idx="545">
                  <c:v>73.848878394332942</c:v>
                </c:pt>
                <c:pt idx="546">
                  <c:v>76.800472255017709</c:v>
                </c:pt>
                <c:pt idx="547">
                  <c:v>77.036599763872488</c:v>
                </c:pt>
                <c:pt idx="548">
                  <c:v>76.839826839826841</c:v>
                </c:pt>
                <c:pt idx="549">
                  <c:v>75.796930342384883</c:v>
                </c:pt>
                <c:pt idx="550">
                  <c:v>73.986619441164891</c:v>
                </c:pt>
                <c:pt idx="551">
                  <c:v>71.861471861471856</c:v>
                </c:pt>
                <c:pt idx="552">
                  <c:v>74.59661550570641</c:v>
                </c:pt>
                <c:pt idx="553">
                  <c:v>74.537583628492726</c:v>
                </c:pt>
                <c:pt idx="554">
                  <c:v>75.147579693034245</c:v>
                </c:pt>
                <c:pt idx="555">
                  <c:v>78.335301062573791</c:v>
                </c:pt>
                <c:pt idx="556">
                  <c:v>80.480125934671392</c:v>
                </c:pt>
                <c:pt idx="557">
                  <c:v>81.306572215663124</c:v>
                </c:pt>
                <c:pt idx="558">
                  <c:v>76.288862652499006</c:v>
                </c:pt>
                <c:pt idx="559">
                  <c:v>80.637544273907906</c:v>
                </c:pt>
                <c:pt idx="560">
                  <c:v>82.92011019283747</c:v>
                </c:pt>
                <c:pt idx="561">
                  <c:v>82.054309327036606</c:v>
                </c:pt>
                <c:pt idx="562">
                  <c:v>81.208185753640294</c:v>
                </c:pt>
                <c:pt idx="563">
                  <c:v>83.864620228256598</c:v>
                </c:pt>
                <c:pt idx="564">
                  <c:v>83.943329397874862</c:v>
                </c:pt>
                <c:pt idx="565">
                  <c:v>83.923652105470296</c:v>
                </c:pt>
                <c:pt idx="566">
                  <c:v>86.639118457300285</c:v>
                </c:pt>
                <c:pt idx="567">
                  <c:v>95.06099960645416</c:v>
                </c:pt>
                <c:pt idx="568">
                  <c:v>97.028728846910667</c:v>
                </c:pt>
                <c:pt idx="569">
                  <c:v>97.52066115702479</c:v>
                </c:pt>
                <c:pt idx="570">
                  <c:v>97.855175127902399</c:v>
                </c:pt>
                <c:pt idx="571">
                  <c:v>95.946477764659591</c:v>
                </c:pt>
                <c:pt idx="572">
                  <c:v>95.946477764659591</c:v>
                </c:pt>
                <c:pt idx="573">
                  <c:v>97.835497835497833</c:v>
                </c:pt>
                <c:pt idx="574">
                  <c:v>98.740653286107829</c:v>
                </c:pt>
                <c:pt idx="575">
                  <c:v>99.370326643053914</c:v>
                </c:pt>
                <c:pt idx="576">
                  <c:v>99.567099567099575</c:v>
                </c:pt>
                <c:pt idx="577">
                  <c:v>99.370326643053914</c:v>
                </c:pt>
                <c:pt idx="578">
                  <c:v>97.107438016528931</c:v>
                </c:pt>
                <c:pt idx="579">
                  <c:v>91.951987406532865</c:v>
                </c:pt>
                <c:pt idx="580">
                  <c:v>95.159386068476977</c:v>
                </c:pt>
                <c:pt idx="581">
                  <c:v>95.946477764659591</c:v>
                </c:pt>
                <c:pt idx="582">
                  <c:v>93.329397874852418</c:v>
                </c:pt>
                <c:pt idx="583">
                  <c:v>95.06099960645416</c:v>
                </c:pt>
                <c:pt idx="584">
                  <c:v>43.191656828020463</c:v>
                </c:pt>
                <c:pt idx="585">
                  <c:v>72.530499803227073</c:v>
                </c:pt>
                <c:pt idx="586">
                  <c:v>81.208185753640294</c:v>
                </c:pt>
                <c:pt idx="587">
                  <c:v>87.898465171192441</c:v>
                </c:pt>
                <c:pt idx="588">
                  <c:v>89.531680440771353</c:v>
                </c:pt>
                <c:pt idx="589">
                  <c:v>93.585202676111763</c:v>
                </c:pt>
                <c:pt idx="590">
                  <c:v>95.218417945690675</c:v>
                </c:pt>
                <c:pt idx="591">
                  <c:v>96.182605273514369</c:v>
                </c:pt>
                <c:pt idx="592">
                  <c:v>97.146792601338063</c:v>
                </c:pt>
                <c:pt idx="593">
                  <c:v>96.340023612750883</c:v>
                </c:pt>
                <c:pt idx="594">
                  <c:v>95.867768595041326</c:v>
                </c:pt>
                <c:pt idx="595">
                  <c:v>96.851633215269587</c:v>
                </c:pt>
                <c:pt idx="596">
                  <c:v>96.910665092483271</c:v>
                </c:pt>
                <c:pt idx="597">
                  <c:v>95.395513577331755</c:v>
                </c:pt>
                <c:pt idx="598">
                  <c:v>93.880362062180239</c:v>
                </c:pt>
                <c:pt idx="599">
                  <c:v>91.833923652105483</c:v>
                </c:pt>
                <c:pt idx="600">
                  <c:v>91.302636757182214</c:v>
                </c:pt>
                <c:pt idx="601">
                  <c:v>96.792601338055889</c:v>
                </c:pt>
                <c:pt idx="602">
                  <c:v>95.946477764659591</c:v>
                </c:pt>
                <c:pt idx="603">
                  <c:v>95.218417945690675</c:v>
                </c:pt>
                <c:pt idx="604">
                  <c:v>96.280991735537185</c:v>
                </c:pt>
                <c:pt idx="605">
                  <c:v>95.946477764659591</c:v>
                </c:pt>
                <c:pt idx="606">
                  <c:v>96.910665092483271</c:v>
                </c:pt>
                <c:pt idx="607">
                  <c:v>91.735537190082653</c:v>
                </c:pt>
                <c:pt idx="608">
                  <c:v>95.395513577331755</c:v>
                </c:pt>
                <c:pt idx="609">
                  <c:v>93.880362062180239</c:v>
                </c:pt>
                <c:pt idx="610">
                  <c:v>95.06099960645416</c:v>
                </c:pt>
                <c:pt idx="611">
                  <c:v>95.946477764659591</c:v>
                </c:pt>
                <c:pt idx="612">
                  <c:v>95.277449822904373</c:v>
                </c:pt>
                <c:pt idx="613">
                  <c:v>93.959071231798504</c:v>
                </c:pt>
                <c:pt idx="614">
                  <c:v>71.841794569067304</c:v>
                </c:pt>
                <c:pt idx="615">
                  <c:v>69.323101141282962</c:v>
                </c:pt>
                <c:pt idx="616">
                  <c:v>54.998032270759545</c:v>
                </c:pt>
                <c:pt idx="617">
                  <c:v>71.743408107044473</c:v>
                </c:pt>
                <c:pt idx="618">
                  <c:v>78.295946477764659</c:v>
                </c:pt>
                <c:pt idx="619">
                  <c:v>82.880755608028338</c:v>
                </c:pt>
                <c:pt idx="620">
                  <c:v>87.800078709169611</c:v>
                </c:pt>
                <c:pt idx="621">
                  <c:v>87.918142463597007</c:v>
                </c:pt>
                <c:pt idx="622">
                  <c:v>93.408107044470682</c:v>
                </c:pt>
                <c:pt idx="623">
                  <c:v>80.598189689098774</c:v>
                </c:pt>
                <c:pt idx="624">
                  <c:v>83.943329397874862</c:v>
                </c:pt>
                <c:pt idx="625">
                  <c:v>86.894923258559615</c:v>
                </c:pt>
                <c:pt idx="626">
                  <c:v>89.728453364817</c:v>
                </c:pt>
                <c:pt idx="627">
                  <c:v>91.302636757182214</c:v>
                </c:pt>
                <c:pt idx="628">
                  <c:v>91.519086973632426</c:v>
                </c:pt>
                <c:pt idx="629">
                  <c:v>91.833923652105483</c:v>
                </c:pt>
                <c:pt idx="630">
                  <c:v>87.800078709169611</c:v>
                </c:pt>
                <c:pt idx="631">
                  <c:v>86.639118457300285</c:v>
                </c:pt>
                <c:pt idx="632">
                  <c:v>85.301062573789849</c:v>
                </c:pt>
                <c:pt idx="633">
                  <c:v>86.757182211727667</c:v>
                </c:pt>
                <c:pt idx="634">
                  <c:v>87.800078709169611</c:v>
                </c:pt>
                <c:pt idx="635">
                  <c:v>89.433293978748523</c:v>
                </c:pt>
                <c:pt idx="636">
                  <c:v>85.615899252262878</c:v>
                </c:pt>
                <c:pt idx="637">
                  <c:v>81.286894923258558</c:v>
                </c:pt>
                <c:pt idx="638">
                  <c:v>80.617866981503354</c:v>
                </c:pt>
                <c:pt idx="639">
                  <c:v>78.84691066509248</c:v>
                </c:pt>
                <c:pt idx="640">
                  <c:v>77.390791027154663</c:v>
                </c:pt>
                <c:pt idx="641">
                  <c:v>85.635576544667458</c:v>
                </c:pt>
                <c:pt idx="642">
                  <c:v>83.943329397874862</c:v>
                </c:pt>
                <c:pt idx="643">
                  <c:v>77.351436442345531</c:v>
                </c:pt>
                <c:pt idx="644">
                  <c:v>63.321526957890597</c:v>
                </c:pt>
                <c:pt idx="645">
                  <c:v>72.589531680440771</c:v>
                </c:pt>
                <c:pt idx="646">
                  <c:v>64.679260133805585</c:v>
                </c:pt>
                <c:pt idx="647">
                  <c:v>62.534435261707991</c:v>
                </c:pt>
                <c:pt idx="648">
                  <c:v>61.432506887052341</c:v>
                </c:pt>
                <c:pt idx="649">
                  <c:v>50.98386462022826</c:v>
                </c:pt>
                <c:pt idx="650">
                  <c:v>63.144431326249503</c:v>
                </c:pt>
                <c:pt idx="651">
                  <c:v>68.181818181818173</c:v>
                </c:pt>
                <c:pt idx="652">
                  <c:v>63.616686343959074</c:v>
                </c:pt>
                <c:pt idx="653">
                  <c:v>63.262495080676892</c:v>
                </c:pt>
                <c:pt idx="654">
                  <c:v>71.920503738685554</c:v>
                </c:pt>
                <c:pt idx="655">
                  <c:v>75.737898465171199</c:v>
                </c:pt>
                <c:pt idx="656">
                  <c:v>56.237701692247143</c:v>
                </c:pt>
                <c:pt idx="657">
                  <c:v>68.063754427390791</c:v>
                </c:pt>
                <c:pt idx="658">
                  <c:v>73.061786698150328</c:v>
                </c:pt>
                <c:pt idx="659">
                  <c:v>72.235340417158596</c:v>
                </c:pt>
                <c:pt idx="660">
                  <c:v>67.768595041322314</c:v>
                </c:pt>
                <c:pt idx="661">
                  <c:v>72.235340417158596</c:v>
                </c:pt>
                <c:pt idx="662">
                  <c:v>73.907910271546641</c:v>
                </c:pt>
                <c:pt idx="663">
                  <c:v>71.015348288075558</c:v>
                </c:pt>
                <c:pt idx="664">
                  <c:v>70.661157024793383</c:v>
                </c:pt>
                <c:pt idx="665">
                  <c:v>71.389216843762298</c:v>
                </c:pt>
                <c:pt idx="666">
                  <c:v>66.942148760330582</c:v>
                </c:pt>
                <c:pt idx="667">
                  <c:v>68.083431719795357</c:v>
                </c:pt>
                <c:pt idx="668">
                  <c:v>76.997245179063356</c:v>
                </c:pt>
                <c:pt idx="669">
                  <c:v>77.430145611963795</c:v>
                </c:pt>
                <c:pt idx="670">
                  <c:v>71.743408107044473</c:v>
                </c:pt>
                <c:pt idx="671">
                  <c:v>70.543093270366001</c:v>
                </c:pt>
                <c:pt idx="672">
                  <c:v>72.569854388036205</c:v>
                </c:pt>
                <c:pt idx="673">
                  <c:v>72.609208972845337</c:v>
                </c:pt>
                <c:pt idx="674">
                  <c:v>72.884691066509248</c:v>
                </c:pt>
                <c:pt idx="675">
                  <c:v>73.02243211334121</c:v>
                </c:pt>
                <c:pt idx="676">
                  <c:v>67.335694608421875</c:v>
                </c:pt>
                <c:pt idx="677">
                  <c:v>70.661157024793383</c:v>
                </c:pt>
                <c:pt idx="678">
                  <c:v>72.294372294372295</c:v>
                </c:pt>
                <c:pt idx="679">
                  <c:v>69.323101141282962</c:v>
                </c:pt>
                <c:pt idx="680">
                  <c:v>71.428571428571431</c:v>
                </c:pt>
                <c:pt idx="681">
                  <c:v>72.510822510822521</c:v>
                </c:pt>
                <c:pt idx="682">
                  <c:v>71.900826446281002</c:v>
                </c:pt>
                <c:pt idx="683">
                  <c:v>60.704447068083432</c:v>
                </c:pt>
                <c:pt idx="684">
                  <c:v>43.270365997638727</c:v>
                </c:pt>
                <c:pt idx="685">
                  <c:v>53.187721369539553</c:v>
                </c:pt>
                <c:pt idx="686">
                  <c:v>45.120031483667852</c:v>
                </c:pt>
                <c:pt idx="687">
                  <c:v>12.514757969303425</c:v>
                </c:pt>
                <c:pt idx="688">
                  <c:v>31.385281385281381</c:v>
                </c:pt>
                <c:pt idx="689">
                  <c:v>43.506493506493506</c:v>
                </c:pt>
                <c:pt idx="690">
                  <c:v>55.214482487209757</c:v>
                </c:pt>
                <c:pt idx="691">
                  <c:v>59.661550570641474</c:v>
                </c:pt>
                <c:pt idx="692">
                  <c:v>53.187721369539553</c:v>
                </c:pt>
                <c:pt idx="693">
                  <c:v>37.012987012987011</c:v>
                </c:pt>
                <c:pt idx="694">
                  <c:v>40.259740259740262</c:v>
                </c:pt>
                <c:pt idx="695">
                  <c:v>50.98386462022826</c:v>
                </c:pt>
                <c:pt idx="696">
                  <c:v>50.826446280991732</c:v>
                </c:pt>
                <c:pt idx="697">
                  <c:v>17.473435655253837</c:v>
                </c:pt>
                <c:pt idx="698">
                  <c:v>37.012987012987011</c:v>
                </c:pt>
                <c:pt idx="699">
                  <c:v>41.59779614325069</c:v>
                </c:pt>
                <c:pt idx="700">
                  <c:v>44.982290436835889</c:v>
                </c:pt>
                <c:pt idx="701">
                  <c:v>31.641086186540733</c:v>
                </c:pt>
                <c:pt idx="702">
                  <c:v>38.508461235733968</c:v>
                </c:pt>
                <c:pt idx="703">
                  <c:v>18.87052341597796</c:v>
                </c:pt>
                <c:pt idx="704">
                  <c:v>20.700511609602518</c:v>
                </c:pt>
                <c:pt idx="705">
                  <c:v>15.131837859110586</c:v>
                </c:pt>
                <c:pt idx="706">
                  <c:v>22.569854388036205</c:v>
                </c:pt>
                <c:pt idx="707">
                  <c:v>26.662731208185754</c:v>
                </c:pt>
                <c:pt idx="708">
                  <c:v>24.813065722156633</c:v>
                </c:pt>
                <c:pt idx="709">
                  <c:v>28.177882723337266</c:v>
                </c:pt>
                <c:pt idx="710">
                  <c:v>19.441164895710351</c:v>
                </c:pt>
                <c:pt idx="711">
                  <c:v>4.2109405745769379</c:v>
                </c:pt>
                <c:pt idx="712">
                  <c:v>2.2825659189295555</c:v>
                </c:pt>
                <c:pt idx="713">
                  <c:v>7.4183392365210548</c:v>
                </c:pt>
                <c:pt idx="714">
                  <c:v>12.475403384494294</c:v>
                </c:pt>
                <c:pt idx="715">
                  <c:v>16.863439590712318</c:v>
                </c:pt>
                <c:pt idx="716">
                  <c:v>21.467926013380559</c:v>
                </c:pt>
                <c:pt idx="717">
                  <c:v>24.950806768988588</c:v>
                </c:pt>
                <c:pt idx="718">
                  <c:v>25.855962219598581</c:v>
                </c:pt>
                <c:pt idx="719">
                  <c:v>23.927587563951199</c:v>
                </c:pt>
                <c:pt idx="720">
                  <c:v>29.437229437229441</c:v>
                </c:pt>
                <c:pt idx="721">
                  <c:v>30.283353010625735</c:v>
                </c:pt>
                <c:pt idx="722">
                  <c:v>16.587957497048407</c:v>
                </c:pt>
                <c:pt idx="723">
                  <c:v>5.7260920897284535</c:v>
                </c:pt>
                <c:pt idx="724">
                  <c:v>11.097992916174734</c:v>
                </c:pt>
                <c:pt idx="725">
                  <c:v>5.1751279024006296</c:v>
                </c:pt>
                <c:pt idx="726">
                  <c:v>3.6993309720582448</c:v>
                </c:pt>
                <c:pt idx="727">
                  <c:v>2.105470287288469</c:v>
                </c:pt>
                <c:pt idx="728">
                  <c:v>5.8441558441558437</c:v>
                </c:pt>
                <c:pt idx="729">
                  <c:v>8.4415584415584419</c:v>
                </c:pt>
                <c:pt idx="730">
                  <c:v>9.2680047225501774</c:v>
                </c:pt>
                <c:pt idx="731">
                  <c:v>9.0515545060999614</c:v>
                </c:pt>
                <c:pt idx="732">
                  <c:v>9.228650137741047</c:v>
                </c:pt>
                <c:pt idx="733">
                  <c:v>11.097992916174734</c:v>
                </c:pt>
                <c:pt idx="734">
                  <c:v>14.482487209759936</c:v>
                </c:pt>
                <c:pt idx="735">
                  <c:v>16.509248327430146</c:v>
                </c:pt>
                <c:pt idx="736">
                  <c:v>18.713105076741439</c:v>
                </c:pt>
                <c:pt idx="737">
                  <c:v>17.434081070444705</c:v>
                </c:pt>
                <c:pt idx="738">
                  <c:v>15.899252262888627</c:v>
                </c:pt>
                <c:pt idx="739">
                  <c:v>15.131837859110586</c:v>
                </c:pt>
                <c:pt idx="740">
                  <c:v>15.053128689492326</c:v>
                </c:pt>
                <c:pt idx="741">
                  <c:v>15.053128689492326</c:v>
                </c:pt>
                <c:pt idx="742">
                  <c:v>14.482487209759936</c:v>
                </c:pt>
                <c:pt idx="743">
                  <c:v>9.5631641086186541</c:v>
                </c:pt>
                <c:pt idx="744">
                  <c:v>6.4738292011019283</c:v>
                </c:pt>
                <c:pt idx="745">
                  <c:v>6.3557654466745372</c:v>
                </c:pt>
                <c:pt idx="746">
                  <c:v>8.5989767807949633</c:v>
                </c:pt>
                <c:pt idx="747">
                  <c:v>10.055096418732782</c:v>
                </c:pt>
                <c:pt idx="748">
                  <c:v>12.829594647776466</c:v>
                </c:pt>
                <c:pt idx="749">
                  <c:v>16.351829988193625</c:v>
                </c:pt>
                <c:pt idx="750">
                  <c:v>19.264069264069263</c:v>
                </c:pt>
                <c:pt idx="751">
                  <c:v>21.467926013380559</c:v>
                </c:pt>
                <c:pt idx="752">
                  <c:v>16.90279417552145</c:v>
                </c:pt>
                <c:pt idx="753">
                  <c:v>15.092483274301454</c:v>
                </c:pt>
                <c:pt idx="754">
                  <c:v>16.351829988193625</c:v>
                </c:pt>
                <c:pt idx="755">
                  <c:v>17.29634002361275</c:v>
                </c:pt>
                <c:pt idx="756">
                  <c:v>17.355371900826448</c:v>
                </c:pt>
                <c:pt idx="757">
                  <c:v>11.924439197166469</c:v>
                </c:pt>
                <c:pt idx="758">
                  <c:v>0.82644628099173556</c:v>
                </c:pt>
                <c:pt idx="759">
                  <c:v>0.4329004329004329</c:v>
                </c:pt>
                <c:pt idx="760">
                  <c:v>2.5383707201889023</c:v>
                </c:pt>
                <c:pt idx="761">
                  <c:v>4.4077134986225897</c:v>
                </c:pt>
                <c:pt idx="762">
                  <c:v>5.0570641479732394</c:v>
                </c:pt>
                <c:pt idx="763">
                  <c:v>8.6973632428177883</c:v>
                </c:pt>
                <c:pt idx="764">
                  <c:v>11.648957103502559</c:v>
                </c:pt>
                <c:pt idx="765">
                  <c:v>14.974419519874067</c:v>
                </c:pt>
                <c:pt idx="766">
                  <c:v>14.974419519874067</c:v>
                </c:pt>
                <c:pt idx="767">
                  <c:v>18.713105076741439</c:v>
                </c:pt>
                <c:pt idx="768">
                  <c:v>21.605667060212514</c:v>
                </c:pt>
                <c:pt idx="769">
                  <c:v>23.927587563951199</c:v>
                </c:pt>
                <c:pt idx="770">
                  <c:v>25.875639512003147</c:v>
                </c:pt>
                <c:pt idx="771">
                  <c:v>27.390791027154666</c:v>
                </c:pt>
                <c:pt idx="772">
                  <c:v>29.319165682802044</c:v>
                </c:pt>
                <c:pt idx="773">
                  <c:v>30.22432113341204</c:v>
                </c:pt>
                <c:pt idx="774">
                  <c:v>27.489177489177489</c:v>
                </c:pt>
                <c:pt idx="775">
                  <c:v>25.009838646202283</c:v>
                </c:pt>
                <c:pt idx="776">
                  <c:v>14.443132624950808</c:v>
                </c:pt>
                <c:pt idx="777">
                  <c:v>10.861865407319952</c:v>
                </c:pt>
                <c:pt idx="778">
                  <c:v>7.4576938213301842</c:v>
                </c:pt>
                <c:pt idx="779">
                  <c:v>10.192837465564738</c:v>
                </c:pt>
                <c:pt idx="780">
                  <c:v>12.593467138921685</c:v>
                </c:pt>
                <c:pt idx="781">
                  <c:v>15.249901613537977</c:v>
                </c:pt>
                <c:pt idx="782">
                  <c:v>18.240850059031878</c:v>
                </c:pt>
                <c:pt idx="783">
                  <c:v>21.448248720975993</c:v>
                </c:pt>
                <c:pt idx="784">
                  <c:v>22.353404171585989</c:v>
                </c:pt>
                <c:pt idx="785">
                  <c:v>21.467926013380559</c:v>
                </c:pt>
                <c:pt idx="786">
                  <c:v>16.548602912239279</c:v>
                </c:pt>
                <c:pt idx="787">
                  <c:v>7.9693034238488778</c:v>
                </c:pt>
                <c:pt idx="788">
                  <c:v>6.5918929555293184</c:v>
                </c:pt>
                <c:pt idx="789">
                  <c:v>8.8547815820543097</c:v>
                </c:pt>
                <c:pt idx="790">
                  <c:v>8.4022038567493116</c:v>
                </c:pt>
                <c:pt idx="791">
                  <c:v>12.573789846517119</c:v>
                </c:pt>
                <c:pt idx="792">
                  <c:v>13.242817788272335</c:v>
                </c:pt>
                <c:pt idx="793">
                  <c:v>16.292798110979927</c:v>
                </c:pt>
                <c:pt idx="794">
                  <c:v>17.532467532467532</c:v>
                </c:pt>
                <c:pt idx="795">
                  <c:v>20.582447855175129</c:v>
                </c:pt>
                <c:pt idx="796">
                  <c:v>23.160173160173162</c:v>
                </c:pt>
                <c:pt idx="797">
                  <c:v>25.009838646202283</c:v>
                </c:pt>
                <c:pt idx="798">
                  <c:v>26.603699330972059</c:v>
                </c:pt>
                <c:pt idx="799">
                  <c:v>29.299488390397482</c:v>
                </c:pt>
                <c:pt idx="800">
                  <c:v>30.145611963793783</c:v>
                </c:pt>
                <c:pt idx="801">
                  <c:v>31.52302243211334</c:v>
                </c:pt>
                <c:pt idx="802">
                  <c:v>32.900432900432904</c:v>
                </c:pt>
                <c:pt idx="803">
                  <c:v>35.655253837072024</c:v>
                </c:pt>
                <c:pt idx="804">
                  <c:v>37.150728059818974</c:v>
                </c:pt>
                <c:pt idx="805">
                  <c:v>38.508461235733968</c:v>
                </c:pt>
                <c:pt idx="806">
                  <c:v>40.141676505312866</c:v>
                </c:pt>
                <c:pt idx="807">
                  <c:v>38.626524990161357</c:v>
                </c:pt>
                <c:pt idx="808">
                  <c:v>38.685556867375048</c:v>
                </c:pt>
                <c:pt idx="809">
                  <c:v>41.873278236914601</c:v>
                </c:pt>
                <c:pt idx="810">
                  <c:v>43.270365997638727</c:v>
                </c:pt>
                <c:pt idx="811">
                  <c:v>43.48681621408894</c:v>
                </c:pt>
                <c:pt idx="812">
                  <c:v>44.923258559622198</c:v>
                </c:pt>
                <c:pt idx="813">
                  <c:v>40.417158598976783</c:v>
                </c:pt>
                <c:pt idx="814">
                  <c:v>34.120425029515935</c:v>
                </c:pt>
                <c:pt idx="815">
                  <c:v>29.476584022038566</c:v>
                </c:pt>
                <c:pt idx="816">
                  <c:v>31.542699724517909</c:v>
                </c:pt>
                <c:pt idx="817">
                  <c:v>40.141676505312866</c:v>
                </c:pt>
                <c:pt idx="818">
                  <c:v>41.656828020464381</c:v>
                </c:pt>
                <c:pt idx="819">
                  <c:v>41.912632821723733</c:v>
                </c:pt>
                <c:pt idx="820">
                  <c:v>44.942935852026764</c:v>
                </c:pt>
                <c:pt idx="821">
                  <c:v>45.297127115308932</c:v>
                </c:pt>
                <c:pt idx="822">
                  <c:v>47.186147186147188</c:v>
                </c:pt>
                <c:pt idx="823">
                  <c:v>47.186147186147188</c:v>
                </c:pt>
                <c:pt idx="824">
                  <c:v>48.878394332939791</c:v>
                </c:pt>
                <c:pt idx="825">
                  <c:v>49.094844549390004</c:v>
                </c:pt>
                <c:pt idx="826">
                  <c:v>50.550964187327821</c:v>
                </c:pt>
                <c:pt idx="827">
                  <c:v>50.944510035419121</c:v>
                </c:pt>
                <c:pt idx="828">
                  <c:v>52.97127115308934</c:v>
                </c:pt>
                <c:pt idx="829">
                  <c:v>53.187721369539553</c:v>
                </c:pt>
                <c:pt idx="830">
                  <c:v>53.423848878394331</c:v>
                </c:pt>
                <c:pt idx="831">
                  <c:v>53.561589925226293</c:v>
                </c:pt>
                <c:pt idx="832">
                  <c:v>54.998032270759545</c:v>
                </c:pt>
                <c:pt idx="833">
                  <c:v>55.391578118850845</c:v>
                </c:pt>
                <c:pt idx="834">
                  <c:v>37.229437229437231</c:v>
                </c:pt>
                <c:pt idx="835">
                  <c:v>32.70365997638725</c:v>
                </c:pt>
                <c:pt idx="836">
                  <c:v>40.397481306572217</c:v>
                </c:pt>
                <c:pt idx="837">
                  <c:v>44.982290436835889</c:v>
                </c:pt>
                <c:pt idx="838">
                  <c:v>47.107438016528924</c:v>
                </c:pt>
                <c:pt idx="839">
                  <c:v>41.912632821723733</c:v>
                </c:pt>
                <c:pt idx="840">
                  <c:v>38.429752066115704</c:v>
                </c:pt>
                <c:pt idx="841">
                  <c:v>37.131050767414401</c:v>
                </c:pt>
                <c:pt idx="842">
                  <c:v>41.912632821723733</c:v>
                </c:pt>
                <c:pt idx="843">
                  <c:v>43.191656828020463</c:v>
                </c:pt>
                <c:pt idx="844">
                  <c:v>44.982290436835889</c:v>
                </c:pt>
                <c:pt idx="845">
                  <c:v>47.186147186147188</c:v>
                </c:pt>
                <c:pt idx="846">
                  <c:v>48.878394332939791</c:v>
                </c:pt>
                <c:pt idx="847">
                  <c:v>50.787091696182607</c:v>
                </c:pt>
                <c:pt idx="848">
                  <c:v>53.04998032270759</c:v>
                </c:pt>
                <c:pt idx="849">
                  <c:v>53.345139708776067</c:v>
                </c:pt>
                <c:pt idx="850">
                  <c:v>54.978354978354979</c:v>
                </c:pt>
                <c:pt idx="851">
                  <c:v>56.454151908697355</c:v>
                </c:pt>
                <c:pt idx="852">
                  <c:v>57.654466745375835</c:v>
                </c:pt>
                <c:pt idx="853">
                  <c:v>57.969303423848885</c:v>
                </c:pt>
                <c:pt idx="854">
                  <c:v>58.638331365604088</c:v>
                </c:pt>
                <c:pt idx="855">
                  <c:v>58.972845336481704</c:v>
                </c:pt>
                <c:pt idx="856">
                  <c:v>59.681227863046047</c:v>
                </c:pt>
                <c:pt idx="857">
                  <c:v>55.627705627705623</c:v>
                </c:pt>
                <c:pt idx="858">
                  <c:v>54.761904761904766</c:v>
                </c:pt>
                <c:pt idx="859">
                  <c:v>57.162534435261705</c:v>
                </c:pt>
                <c:pt idx="860">
                  <c:v>59.130263675718219</c:v>
                </c:pt>
                <c:pt idx="861">
                  <c:v>59.327036599763872</c:v>
                </c:pt>
                <c:pt idx="862">
                  <c:v>60.763478945297123</c:v>
                </c:pt>
                <c:pt idx="863">
                  <c:v>62.4754033844943</c:v>
                </c:pt>
                <c:pt idx="864">
                  <c:v>63.262495080676892</c:v>
                </c:pt>
                <c:pt idx="865">
                  <c:v>62.219598583234948</c:v>
                </c:pt>
                <c:pt idx="866">
                  <c:v>62.92798110979929</c:v>
                </c:pt>
                <c:pt idx="867">
                  <c:v>63.223140495867767</c:v>
                </c:pt>
                <c:pt idx="868">
                  <c:v>62.495080676898866</c:v>
                </c:pt>
                <c:pt idx="869">
                  <c:v>65.387642660369934</c:v>
                </c:pt>
                <c:pt idx="870">
                  <c:v>60.999606454151909</c:v>
                </c:pt>
                <c:pt idx="871">
                  <c:v>66.371507280598181</c:v>
                </c:pt>
                <c:pt idx="872">
                  <c:v>66.784730421094068</c:v>
                </c:pt>
                <c:pt idx="873">
                  <c:v>65.525383707201883</c:v>
                </c:pt>
                <c:pt idx="874">
                  <c:v>66.489571035025591</c:v>
                </c:pt>
                <c:pt idx="875">
                  <c:v>68.378591105863833</c:v>
                </c:pt>
                <c:pt idx="876">
                  <c:v>66.312475403384497</c:v>
                </c:pt>
                <c:pt idx="877">
                  <c:v>53.482880755608029</c:v>
                </c:pt>
                <c:pt idx="878">
                  <c:v>53.04998032270759</c:v>
                </c:pt>
                <c:pt idx="879">
                  <c:v>61.452184179456907</c:v>
                </c:pt>
                <c:pt idx="880">
                  <c:v>63.656040928768199</c:v>
                </c:pt>
                <c:pt idx="881">
                  <c:v>66.961826052735134</c:v>
                </c:pt>
                <c:pt idx="882">
                  <c:v>68.122786304604489</c:v>
                </c:pt>
                <c:pt idx="883">
                  <c:v>69.224714679260131</c:v>
                </c:pt>
                <c:pt idx="884">
                  <c:v>69.795356158992533</c:v>
                </c:pt>
                <c:pt idx="885">
                  <c:v>71.035025580480124</c:v>
                </c:pt>
                <c:pt idx="886">
                  <c:v>68.732782369146008</c:v>
                </c:pt>
                <c:pt idx="887">
                  <c:v>49.094844549390004</c:v>
                </c:pt>
                <c:pt idx="888">
                  <c:v>55.962219598583239</c:v>
                </c:pt>
                <c:pt idx="889">
                  <c:v>49.173553719008268</c:v>
                </c:pt>
                <c:pt idx="890">
                  <c:v>56.63124754033845</c:v>
                </c:pt>
                <c:pt idx="891">
                  <c:v>61.471861471861466</c:v>
                </c:pt>
                <c:pt idx="892">
                  <c:v>64.817001180637547</c:v>
                </c:pt>
                <c:pt idx="893">
                  <c:v>65.938606847697756</c:v>
                </c:pt>
                <c:pt idx="894">
                  <c:v>67.335694608421875</c:v>
                </c:pt>
                <c:pt idx="895">
                  <c:v>69.598583234946872</c:v>
                </c:pt>
                <c:pt idx="896">
                  <c:v>70.523415977961434</c:v>
                </c:pt>
                <c:pt idx="897">
                  <c:v>71.881149153876422</c:v>
                </c:pt>
                <c:pt idx="898">
                  <c:v>73.061786698150328</c:v>
                </c:pt>
                <c:pt idx="899">
                  <c:v>73.475009838646201</c:v>
                </c:pt>
                <c:pt idx="900">
                  <c:v>74.025974025974023</c:v>
                </c:pt>
                <c:pt idx="901">
                  <c:v>73.396300669027937</c:v>
                </c:pt>
                <c:pt idx="902">
                  <c:v>72.333726879181427</c:v>
                </c:pt>
                <c:pt idx="903">
                  <c:v>78.886265249901612</c:v>
                </c:pt>
                <c:pt idx="904">
                  <c:v>80.499803227075944</c:v>
                </c:pt>
                <c:pt idx="905">
                  <c:v>79.811097992916174</c:v>
                </c:pt>
                <c:pt idx="906">
                  <c:v>81.168831168831161</c:v>
                </c:pt>
                <c:pt idx="907">
                  <c:v>83.88429752066115</c:v>
                </c:pt>
                <c:pt idx="908">
                  <c:v>82.959464777646602</c:v>
                </c:pt>
                <c:pt idx="909">
                  <c:v>84.120425029515943</c:v>
                </c:pt>
                <c:pt idx="910">
                  <c:v>82.152695789059422</c:v>
                </c:pt>
                <c:pt idx="911">
                  <c:v>89.433293978748523</c:v>
                </c:pt>
                <c:pt idx="912">
                  <c:v>91.440377804014176</c:v>
                </c:pt>
                <c:pt idx="913">
                  <c:v>89.728453364817</c:v>
                </c:pt>
                <c:pt idx="914">
                  <c:v>87.859110586383309</c:v>
                </c:pt>
                <c:pt idx="915">
                  <c:v>89.64974419519875</c:v>
                </c:pt>
                <c:pt idx="916">
                  <c:v>89.885871704053528</c:v>
                </c:pt>
                <c:pt idx="917">
                  <c:v>93.644234553325461</c:v>
                </c:pt>
                <c:pt idx="918">
                  <c:v>94.746162927981118</c:v>
                </c:pt>
                <c:pt idx="919">
                  <c:v>91.440377804014176</c:v>
                </c:pt>
                <c:pt idx="920">
                  <c:v>91.440377804014176</c:v>
                </c:pt>
                <c:pt idx="921">
                  <c:v>91.302636757182214</c:v>
                </c:pt>
                <c:pt idx="922">
                  <c:v>91.519086973632426</c:v>
                </c:pt>
                <c:pt idx="923">
                  <c:v>88.05588351042897</c:v>
                </c:pt>
                <c:pt idx="924">
                  <c:v>93.486816214088947</c:v>
                </c:pt>
                <c:pt idx="925">
                  <c:v>95.277449822904373</c:v>
                </c:pt>
                <c:pt idx="926">
                  <c:v>97.146792601338063</c:v>
                </c:pt>
                <c:pt idx="927">
                  <c:v>96.792601338055889</c:v>
                </c:pt>
                <c:pt idx="928">
                  <c:v>96.399055489964582</c:v>
                </c:pt>
                <c:pt idx="929">
                  <c:v>95.395513577331755</c:v>
                </c:pt>
                <c:pt idx="930">
                  <c:v>93.408107044470682</c:v>
                </c:pt>
                <c:pt idx="931">
                  <c:v>97.560015741833922</c:v>
                </c:pt>
                <c:pt idx="932">
                  <c:v>99.508067689885877</c:v>
                </c:pt>
                <c:pt idx="933">
                  <c:v>99.212908303817386</c:v>
                </c:pt>
                <c:pt idx="934">
                  <c:v>99.763872491145221</c:v>
                </c:pt>
                <c:pt idx="935">
                  <c:v>99.645808736717825</c:v>
                </c:pt>
                <c:pt idx="936">
                  <c:v>98.917748917748909</c:v>
                </c:pt>
                <c:pt idx="937">
                  <c:v>99.29161747343565</c:v>
                </c:pt>
                <c:pt idx="938">
                  <c:v>99.094844549390004</c:v>
                </c:pt>
                <c:pt idx="939">
                  <c:v>99.744195198740641</c:v>
                </c:pt>
                <c:pt idx="940">
                  <c:v>99.29161747343565</c:v>
                </c:pt>
                <c:pt idx="941">
                  <c:v>99.862258953168052</c:v>
                </c:pt>
                <c:pt idx="942">
                  <c:v>99.685163321526957</c:v>
                </c:pt>
                <c:pt idx="943">
                  <c:v>97.658402203856753</c:v>
                </c:pt>
                <c:pt idx="944">
                  <c:v>97.973238882329795</c:v>
                </c:pt>
                <c:pt idx="945">
                  <c:v>97.481306572215658</c:v>
                </c:pt>
                <c:pt idx="946">
                  <c:v>97.461629279811106</c:v>
                </c:pt>
                <c:pt idx="947">
                  <c:v>91.696182605273506</c:v>
                </c:pt>
                <c:pt idx="948">
                  <c:v>76.938213301849672</c:v>
                </c:pt>
                <c:pt idx="949">
                  <c:v>83.943329397874862</c:v>
                </c:pt>
                <c:pt idx="950">
                  <c:v>95.277449822904373</c:v>
                </c:pt>
                <c:pt idx="951">
                  <c:v>96.182605273514369</c:v>
                </c:pt>
                <c:pt idx="952">
                  <c:v>98.110979929161743</c:v>
                </c:pt>
                <c:pt idx="953">
                  <c:v>99.370326643053914</c:v>
                </c:pt>
                <c:pt idx="954">
                  <c:v>99.606454151908693</c:v>
                </c:pt>
                <c:pt idx="955">
                  <c:v>99.724517906336089</c:v>
                </c:pt>
                <c:pt idx="956">
                  <c:v>99.645808736717825</c:v>
                </c:pt>
                <c:pt idx="957">
                  <c:v>99.508067689885877</c:v>
                </c:pt>
                <c:pt idx="958">
                  <c:v>99.01613537977174</c:v>
                </c:pt>
                <c:pt idx="959">
                  <c:v>99.212908303817386</c:v>
                </c:pt>
                <c:pt idx="960">
                  <c:v>98.819362455726093</c:v>
                </c:pt>
                <c:pt idx="961">
                  <c:v>98.917748917748909</c:v>
                </c:pt>
                <c:pt idx="962">
                  <c:v>97.855175127902399</c:v>
                </c:pt>
                <c:pt idx="963">
                  <c:v>99.842581660763472</c:v>
                </c:pt>
                <c:pt idx="964">
                  <c:v>60.448642266824081</c:v>
                </c:pt>
                <c:pt idx="965">
                  <c:v>70.621802439984265</c:v>
                </c:pt>
                <c:pt idx="966">
                  <c:v>65.387642660369934</c:v>
                </c:pt>
                <c:pt idx="967">
                  <c:v>50.649350649350644</c:v>
                </c:pt>
                <c:pt idx="968">
                  <c:v>66.784730421094068</c:v>
                </c:pt>
                <c:pt idx="969">
                  <c:v>75.029515938606849</c:v>
                </c:pt>
                <c:pt idx="970">
                  <c:v>84.218811491538773</c:v>
                </c:pt>
                <c:pt idx="971">
                  <c:v>86.757182211727667</c:v>
                </c:pt>
                <c:pt idx="972">
                  <c:v>95.218417945690675</c:v>
                </c:pt>
                <c:pt idx="973">
                  <c:v>95.06099960645416</c:v>
                </c:pt>
                <c:pt idx="974">
                  <c:v>91.656828020464388</c:v>
                </c:pt>
                <c:pt idx="975">
                  <c:v>91.951987406532865</c:v>
                </c:pt>
                <c:pt idx="976">
                  <c:v>93.781975600157423</c:v>
                </c:pt>
                <c:pt idx="977">
                  <c:v>93.585202676111763</c:v>
                </c:pt>
                <c:pt idx="978">
                  <c:v>94.824872097599368</c:v>
                </c:pt>
                <c:pt idx="979">
                  <c:v>94.982290436835896</c:v>
                </c:pt>
                <c:pt idx="980">
                  <c:v>87.937819756001574</c:v>
                </c:pt>
                <c:pt idx="981">
                  <c:v>93.644234553325461</c:v>
                </c:pt>
                <c:pt idx="982">
                  <c:v>94.746162927981118</c:v>
                </c:pt>
                <c:pt idx="983">
                  <c:v>93.781975600157423</c:v>
                </c:pt>
                <c:pt idx="984">
                  <c:v>83.943329397874862</c:v>
                </c:pt>
                <c:pt idx="985">
                  <c:v>89.413616686343957</c:v>
                </c:pt>
                <c:pt idx="986">
                  <c:v>79.004329004328994</c:v>
                </c:pt>
                <c:pt idx="987">
                  <c:v>85.47815820543093</c:v>
                </c:pt>
                <c:pt idx="988">
                  <c:v>82.99881936245572</c:v>
                </c:pt>
                <c:pt idx="989">
                  <c:v>85.340417158598981</c:v>
                </c:pt>
                <c:pt idx="990">
                  <c:v>53.010625737898465</c:v>
                </c:pt>
                <c:pt idx="991">
                  <c:v>55.371900826446286</c:v>
                </c:pt>
                <c:pt idx="992">
                  <c:v>68.772136953955126</c:v>
                </c:pt>
                <c:pt idx="993">
                  <c:v>78.236914600550961</c:v>
                </c:pt>
                <c:pt idx="994">
                  <c:v>83.077528532073984</c:v>
                </c:pt>
                <c:pt idx="995">
                  <c:v>86.757182211727667</c:v>
                </c:pt>
                <c:pt idx="996">
                  <c:v>83.175914994096814</c:v>
                </c:pt>
                <c:pt idx="997">
                  <c:v>91.833923652105483</c:v>
                </c:pt>
                <c:pt idx="998">
                  <c:v>89.728453364817</c:v>
                </c:pt>
                <c:pt idx="999">
                  <c:v>89.433293978748523</c:v>
                </c:pt>
                <c:pt idx="1000">
                  <c:v>89.571035025580485</c:v>
                </c:pt>
                <c:pt idx="1001">
                  <c:v>87.878787878787875</c:v>
                </c:pt>
                <c:pt idx="1002">
                  <c:v>85.57654466745376</c:v>
                </c:pt>
                <c:pt idx="1003">
                  <c:v>87.977174340810706</c:v>
                </c:pt>
                <c:pt idx="1004">
                  <c:v>93.644234553325461</c:v>
                </c:pt>
                <c:pt idx="1005">
                  <c:v>93.486816214088947</c:v>
                </c:pt>
                <c:pt idx="1006">
                  <c:v>93.959071231798504</c:v>
                </c:pt>
                <c:pt idx="1007">
                  <c:v>93.408107044470682</c:v>
                </c:pt>
                <c:pt idx="1008">
                  <c:v>91.440377804014176</c:v>
                </c:pt>
                <c:pt idx="1009">
                  <c:v>60.468319559228647</c:v>
                </c:pt>
                <c:pt idx="1010">
                  <c:v>75.186934277843363</c:v>
                </c:pt>
                <c:pt idx="1011">
                  <c:v>58.225108225108222</c:v>
                </c:pt>
                <c:pt idx="1012">
                  <c:v>55.391578118850845</c:v>
                </c:pt>
                <c:pt idx="1013">
                  <c:v>68.398268398268399</c:v>
                </c:pt>
                <c:pt idx="1014">
                  <c:v>74.478551751279014</c:v>
                </c:pt>
                <c:pt idx="1015">
                  <c:v>79.732388823297924</c:v>
                </c:pt>
                <c:pt idx="1016">
                  <c:v>82.880755608028338</c:v>
                </c:pt>
                <c:pt idx="1017">
                  <c:v>82.152695789059422</c:v>
                </c:pt>
                <c:pt idx="1018">
                  <c:v>79.732388823297924</c:v>
                </c:pt>
                <c:pt idx="1019">
                  <c:v>80.558835104289656</c:v>
                </c:pt>
                <c:pt idx="1020">
                  <c:v>61.904761904761905</c:v>
                </c:pt>
                <c:pt idx="1021">
                  <c:v>51.141282959464775</c:v>
                </c:pt>
                <c:pt idx="1022">
                  <c:v>50.649350649350644</c:v>
                </c:pt>
                <c:pt idx="1023">
                  <c:v>58.913813459268006</c:v>
                </c:pt>
                <c:pt idx="1024">
                  <c:v>68.811491538764272</c:v>
                </c:pt>
                <c:pt idx="1025">
                  <c:v>71.448248720975997</c:v>
                </c:pt>
                <c:pt idx="1026">
                  <c:v>72.983077528532064</c:v>
                </c:pt>
                <c:pt idx="1027">
                  <c:v>75.127902400629679</c:v>
                </c:pt>
                <c:pt idx="1028">
                  <c:v>64.797323888232981</c:v>
                </c:pt>
                <c:pt idx="1029">
                  <c:v>53.423848878394331</c:v>
                </c:pt>
                <c:pt idx="1030">
                  <c:v>58.717040535222353</c:v>
                </c:pt>
                <c:pt idx="1031">
                  <c:v>67.296340023612757</c:v>
                </c:pt>
                <c:pt idx="1032">
                  <c:v>70.562770562770567</c:v>
                </c:pt>
                <c:pt idx="1033">
                  <c:v>56.001574183392364</c:v>
                </c:pt>
                <c:pt idx="1034">
                  <c:v>61.826052735143641</c:v>
                </c:pt>
                <c:pt idx="1035">
                  <c:v>63.951200314836676</c:v>
                </c:pt>
                <c:pt idx="1036">
                  <c:v>38.390397481306572</c:v>
                </c:pt>
                <c:pt idx="1037">
                  <c:v>43.545848091302638</c:v>
                </c:pt>
                <c:pt idx="1038">
                  <c:v>58.677685950413228</c:v>
                </c:pt>
                <c:pt idx="1039">
                  <c:v>63.636363636363633</c:v>
                </c:pt>
                <c:pt idx="1040">
                  <c:v>66.784730421094068</c:v>
                </c:pt>
                <c:pt idx="1041">
                  <c:v>70.621802439984265</c:v>
                </c:pt>
                <c:pt idx="1042">
                  <c:v>71.467926013380563</c:v>
                </c:pt>
                <c:pt idx="1043">
                  <c:v>72.314049586776861</c:v>
                </c:pt>
                <c:pt idx="1044">
                  <c:v>69.28374655647383</c:v>
                </c:pt>
                <c:pt idx="1045">
                  <c:v>68.516332152695796</c:v>
                </c:pt>
                <c:pt idx="1046">
                  <c:v>69.73632428177882</c:v>
                </c:pt>
                <c:pt idx="1047">
                  <c:v>69.303423848878396</c:v>
                </c:pt>
                <c:pt idx="1048">
                  <c:v>70.16922471467926</c:v>
                </c:pt>
                <c:pt idx="1049">
                  <c:v>60.271546635183007</c:v>
                </c:pt>
                <c:pt idx="1050">
                  <c:v>58.89413616686344</c:v>
                </c:pt>
                <c:pt idx="1051">
                  <c:v>64.718614718614717</c:v>
                </c:pt>
                <c:pt idx="1052">
                  <c:v>55.450609996064536</c:v>
                </c:pt>
                <c:pt idx="1053">
                  <c:v>61.078315623770173</c:v>
                </c:pt>
                <c:pt idx="1054">
                  <c:v>62.495080676898866</c:v>
                </c:pt>
                <c:pt idx="1055">
                  <c:v>67.689885871704064</c:v>
                </c:pt>
                <c:pt idx="1056">
                  <c:v>69.362455726092094</c:v>
                </c:pt>
                <c:pt idx="1057">
                  <c:v>68.181818181818173</c:v>
                </c:pt>
                <c:pt idx="1058">
                  <c:v>66.863439590712318</c:v>
                </c:pt>
                <c:pt idx="1059">
                  <c:v>55.962219598583239</c:v>
                </c:pt>
                <c:pt idx="1060">
                  <c:v>62.219598583234948</c:v>
                </c:pt>
                <c:pt idx="1061">
                  <c:v>61.038961038961034</c:v>
                </c:pt>
                <c:pt idx="1062">
                  <c:v>66.29279811097993</c:v>
                </c:pt>
                <c:pt idx="1063">
                  <c:v>67.985045257772526</c:v>
                </c:pt>
                <c:pt idx="1064">
                  <c:v>57.949626131444312</c:v>
                </c:pt>
                <c:pt idx="1065">
                  <c:v>58.953168044077131</c:v>
                </c:pt>
                <c:pt idx="1066">
                  <c:v>63.990554899645815</c:v>
                </c:pt>
                <c:pt idx="1067">
                  <c:v>65.997638724911454</c:v>
                </c:pt>
                <c:pt idx="1068">
                  <c:v>63.990554899645815</c:v>
                </c:pt>
                <c:pt idx="1069">
                  <c:v>54.388036206218025</c:v>
                </c:pt>
                <c:pt idx="1070">
                  <c:v>47.028728846910667</c:v>
                </c:pt>
                <c:pt idx="1071">
                  <c:v>40.141676505312866</c:v>
                </c:pt>
                <c:pt idx="1072">
                  <c:v>19.874065328610783</c:v>
                </c:pt>
                <c:pt idx="1073">
                  <c:v>32.861078315623772</c:v>
                </c:pt>
                <c:pt idx="1074">
                  <c:v>30.145611963793783</c:v>
                </c:pt>
                <c:pt idx="1075">
                  <c:v>25.79693034238489</c:v>
                </c:pt>
                <c:pt idx="1076">
                  <c:v>30.303030303030305</c:v>
                </c:pt>
                <c:pt idx="1077">
                  <c:v>31.463990554899645</c:v>
                </c:pt>
                <c:pt idx="1078">
                  <c:v>22.412436048799687</c:v>
                </c:pt>
                <c:pt idx="1079">
                  <c:v>29.437229437229441</c:v>
                </c:pt>
                <c:pt idx="1080">
                  <c:v>34.061393152302244</c:v>
                </c:pt>
                <c:pt idx="1081">
                  <c:v>37.268791814246363</c:v>
                </c:pt>
                <c:pt idx="1082">
                  <c:v>41.715859897678079</c:v>
                </c:pt>
                <c:pt idx="1083">
                  <c:v>44.982290436835889</c:v>
                </c:pt>
                <c:pt idx="1084">
                  <c:v>47.186147186147188</c:v>
                </c:pt>
                <c:pt idx="1085">
                  <c:v>50.609996064541519</c:v>
                </c:pt>
                <c:pt idx="1086">
                  <c:v>50.649350649350644</c:v>
                </c:pt>
                <c:pt idx="1087">
                  <c:v>53.679653679653683</c:v>
                </c:pt>
                <c:pt idx="1088">
                  <c:v>55.785123966942152</c:v>
                </c:pt>
                <c:pt idx="1089">
                  <c:v>53.345139708776067</c:v>
                </c:pt>
                <c:pt idx="1090">
                  <c:v>31.385281385281381</c:v>
                </c:pt>
                <c:pt idx="1091">
                  <c:v>44.982290436835889</c:v>
                </c:pt>
                <c:pt idx="1092">
                  <c:v>47.107438016528924</c:v>
                </c:pt>
                <c:pt idx="1093">
                  <c:v>46.85163321526958</c:v>
                </c:pt>
                <c:pt idx="1094">
                  <c:v>47.186147186147188</c:v>
                </c:pt>
                <c:pt idx="1095">
                  <c:v>41.59779614325069</c:v>
                </c:pt>
                <c:pt idx="1096">
                  <c:v>38.685556867375048</c:v>
                </c:pt>
                <c:pt idx="1097">
                  <c:v>47.028728846910667</c:v>
                </c:pt>
                <c:pt idx="1098">
                  <c:v>50.550964187327821</c:v>
                </c:pt>
                <c:pt idx="1099">
                  <c:v>50.826446280991732</c:v>
                </c:pt>
                <c:pt idx="1100">
                  <c:v>53.423848878394331</c:v>
                </c:pt>
                <c:pt idx="1101">
                  <c:v>53.561589925226293</c:v>
                </c:pt>
                <c:pt idx="1102">
                  <c:v>37.170405352223533</c:v>
                </c:pt>
                <c:pt idx="1103">
                  <c:v>35.852026761117671</c:v>
                </c:pt>
                <c:pt idx="1104">
                  <c:v>43.349075167256984</c:v>
                </c:pt>
                <c:pt idx="1105">
                  <c:v>43.506493506493506</c:v>
                </c:pt>
                <c:pt idx="1106">
                  <c:v>47.087760724124358</c:v>
                </c:pt>
                <c:pt idx="1107">
                  <c:v>49.01613537977174</c:v>
                </c:pt>
                <c:pt idx="1108">
                  <c:v>50.98386462022826</c:v>
                </c:pt>
                <c:pt idx="1109">
                  <c:v>53.561589925226293</c:v>
                </c:pt>
                <c:pt idx="1110">
                  <c:v>53.04998032270759</c:v>
                </c:pt>
                <c:pt idx="1111">
                  <c:v>50.98386462022826</c:v>
                </c:pt>
                <c:pt idx="1112">
                  <c:v>41.873278236914601</c:v>
                </c:pt>
                <c:pt idx="1113">
                  <c:v>19.342778433687524</c:v>
                </c:pt>
                <c:pt idx="1114">
                  <c:v>25.816607634789452</c:v>
                </c:pt>
                <c:pt idx="1115">
                  <c:v>27.410468319559229</c:v>
                </c:pt>
                <c:pt idx="1116">
                  <c:v>30.401416765053131</c:v>
                </c:pt>
                <c:pt idx="1117">
                  <c:v>35.733963006690281</c:v>
                </c:pt>
                <c:pt idx="1118">
                  <c:v>40.141676505312866</c:v>
                </c:pt>
                <c:pt idx="1119">
                  <c:v>43.349075167256984</c:v>
                </c:pt>
                <c:pt idx="1120">
                  <c:v>45.297127115308932</c:v>
                </c:pt>
                <c:pt idx="1121">
                  <c:v>48.720975993703263</c:v>
                </c:pt>
                <c:pt idx="1122">
                  <c:v>50.550964187327821</c:v>
                </c:pt>
                <c:pt idx="1123">
                  <c:v>45.297127115308932</c:v>
                </c:pt>
                <c:pt idx="1124">
                  <c:v>29.358520267611176</c:v>
                </c:pt>
                <c:pt idx="1125">
                  <c:v>38.508461235733968</c:v>
                </c:pt>
                <c:pt idx="1126">
                  <c:v>41.715859897678079</c:v>
                </c:pt>
                <c:pt idx="1127">
                  <c:v>43.270365997638727</c:v>
                </c:pt>
                <c:pt idx="1128">
                  <c:v>45.120031483667852</c:v>
                </c:pt>
                <c:pt idx="1129">
                  <c:v>46.950019677292403</c:v>
                </c:pt>
                <c:pt idx="1130">
                  <c:v>46.989374262101535</c:v>
                </c:pt>
                <c:pt idx="1131">
                  <c:v>48.878394332939791</c:v>
                </c:pt>
                <c:pt idx="1132">
                  <c:v>38.429752066115704</c:v>
                </c:pt>
                <c:pt idx="1133">
                  <c:v>40.456513183785916</c:v>
                </c:pt>
                <c:pt idx="1134">
                  <c:v>46.85163321526958</c:v>
                </c:pt>
                <c:pt idx="1135">
                  <c:v>48.720975993703263</c:v>
                </c:pt>
                <c:pt idx="1136">
                  <c:v>48.878394332939791</c:v>
                </c:pt>
                <c:pt idx="1137">
                  <c:v>49.01613537977174</c:v>
                </c:pt>
                <c:pt idx="1138">
                  <c:v>48.839039748130659</c:v>
                </c:pt>
                <c:pt idx="1139">
                  <c:v>50.649350649350644</c:v>
                </c:pt>
                <c:pt idx="1140">
                  <c:v>53.482880755608029</c:v>
                </c:pt>
                <c:pt idx="1141">
                  <c:v>55.765446674537586</c:v>
                </c:pt>
                <c:pt idx="1142">
                  <c:v>57.182211727666278</c:v>
                </c:pt>
                <c:pt idx="1143">
                  <c:v>58.166076347894524</c:v>
                </c:pt>
                <c:pt idx="1144">
                  <c:v>57.969303423848885</c:v>
                </c:pt>
                <c:pt idx="1145">
                  <c:v>57.969303423848885</c:v>
                </c:pt>
                <c:pt idx="1146">
                  <c:v>57.890594254230621</c:v>
                </c:pt>
                <c:pt idx="1147">
                  <c:v>59.268004722550174</c:v>
                </c:pt>
                <c:pt idx="1148">
                  <c:v>60.704447068083432</c:v>
                </c:pt>
                <c:pt idx="1149">
                  <c:v>60.684769775678873</c:v>
                </c:pt>
                <c:pt idx="1150">
                  <c:v>63.203463203463208</c:v>
                </c:pt>
                <c:pt idx="1151">
                  <c:v>63.164108618654069</c:v>
                </c:pt>
                <c:pt idx="1152">
                  <c:v>63.577331759149949</c:v>
                </c:pt>
                <c:pt idx="1153">
                  <c:v>63.242817788272333</c:v>
                </c:pt>
                <c:pt idx="1154">
                  <c:v>60.960251869342777</c:v>
                </c:pt>
                <c:pt idx="1155">
                  <c:v>56.887052341597801</c:v>
                </c:pt>
                <c:pt idx="1156">
                  <c:v>61.393152302243216</c:v>
                </c:pt>
                <c:pt idx="1157">
                  <c:v>60.310901219992132</c:v>
                </c:pt>
                <c:pt idx="1158">
                  <c:v>64.344746162927976</c:v>
                </c:pt>
                <c:pt idx="1159">
                  <c:v>65.446674537583633</c:v>
                </c:pt>
                <c:pt idx="1160">
                  <c:v>65.387642660369934</c:v>
                </c:pt>
                <c:pt idx="1161">
                  <c:v>66.312475403384497</c:v>
                </c:pt>
                <c:pt idx="1162">
                  <c:v>67.256985438803625</c:v>
                </c:pt>
                <c:pt idx="1163">
                  <c:v>67.276662731208177</c:v>
                </c:pt>
                <c:pt idx="1164">
                  <c:v>67.807949626131446</c:v>
                </c:pt>
                <c:pt idx="1165">
                  <c:v>67.709563164108616</c:v>
                </c:pt>
                <c:pt idx="1166">
                  <c:v>68.49665486029123</c:v>
                </c:pt>
                <c:pt idx="1167">
                  <c:v>69.362455726092094</c:v>
                </c:pt>
                <c:pt idx="1168">
                  <c:v>69.65761511216057</c:v>
                </c:pt>
                <c:pt idx="1169">
                  <c:v>70.975993703266425</c:v>
                </c:pt>
                <c:pt idx="1170">
                  <c:v>70.070838252656429</c:v>
                </c:pt>
                <c:pt idx="1171">
                  <c:v>68.713105076741442</c:v>
                </c:pt>
                <c:pt idx="1172">
                  <c:v>70.129870129870127</c:v>
                </c:pt>
                <c:pt idx="1173">
                  <c:v>53.010625737898465</c:v>
                </c:pt>
                <c:pt idx="1174">
                  <c:v>52.97127115308934</c:v>
                </c:pt>
                <c:pt idx="1175">
                  <c:v>58.343171979535612</c:v>
                </c:pt>
                <c:pt idx="1176">
                  <c:v>62.16056670602125</c:v>
                </c:pt>
                <c:pt idx="1177">
                  <c:v>58.933490751672565</c:v>
                </c:pt>
                <c:pt idx="1178">
                  <c:v>57.418339236521057</c:v>
                </c:pt>
                <c:pt idx="1179">
                  <c:v>58.638331365604088</c:v>
                </c:pt>
                <c:pt idx="1180">
                  <c:v>31.601731601731604</c:v>
                </c:pt>
                <c:pt idx="1181">
                  <c:v>#N/A</c:v>
                </c:pt>
                <c:pt idx="1182">
                  <c:v>1.3970877607241243</c:v>
                </c:pt>
                <c:pt idx="1183">
                  <c:v>1.0625737898465171</c:v>
                </c:pt>
                <c:pt idx="1184">
                  <c:v>6.1786698150334516</c:v>
                </c:pt>
                <c:pt idx="1185">
                  <c:v>9.7992916174734344</c:v>
                </c:pt>
                <c:pt idx="1186">
                  <c:v>11.904761904761903</c:v>
                </c:pt>
                <c:pt idx="1187">
                  <c:v>16.469893742621014</c:v>
                </c:pt>
                <c:pt idx="1188">
                  <c:v>18.811491538764265</c:v>
                </c:pt>
                <c:pt idx="1189">
                  <c:v>23.160173160173162</c:v>
                </c:pt>
                <c:pt idx="1190">
                  <c:v>28.25659189295553</c:v>
                </c:pt>
                <c:pt idx="1191">
                  <c:v>31.601731601731604</c:v>
                </c:pt>
                <c:pt idx="1192">
                  <c:v>28.25659189295553</c:v>
                </c:pt>
                <c:pt idx="1193">
                  <c:v>30.145611963793783</c:v>
                </c:pt>
                <c:pt idx="1194">
                  <c:v>35.792994883903972</c:v>
                </c:pt>
                <c:pt idx="1195">
                  <c:v>37.170405352223533</c:v>
                </c:pt>
                <c:pt idx="1196">
                  <c:v>22.510822510822511</c:v>
                </c:pt>
                <c:pt idx="1197">
                  <c:v>28.217237308146398</c:v>
                </c:pt>
                <c:pt idx="1198">
                  <c:v>30.22432113341204</c:v>
                </c:pt>
                <c:pt idx="1199">
                  <c:v>32.743014561196382</c:v>
                </c:pt>
                <c:pt idx="1200">
                  <c:v>34.120425029515935</c:v>
                </c:pt>
                <c:pt idx="1201">
                  <c:v>20.621802439984258</c:v>
                </c:pt>
                <c:pt idx="1202">
                  <c:v>26.564344746162927</c:v>
                </c:pt>
                <c:pt idx="1203">
                  <c:v>25.914994096812276</c:v>
                </c:pt>
                <c:pt idx="1204">
                  <c:v>29.338842975206614</c:v>
                </c:pt>
                <c:pt idx="1205">
                  <c:v>30.499803227075954</c:v>
                </c:pt>
                <c:pt idx="1206">
                  <c:v>32.979142070051161</c:v>
                </c:pt>
                <c:pt idx="1207">
                  <c:v>37.012987012987011</c:v>
                </c:pt>
                <c:pt idx="1208">
                  <c:v>35.871704053522237</c:v>
                </c:pt>
                <c:pt idx="1209">
                  <c:v>37.170405352223533</c:v>
                </c:pt>
                <c:pt idx="1210">
                  <c:v>37.34750098386462</c:v>
                </c:pt>
                <c:pt idx="1211">
                  <c:v>41.912632821723733</c:v>
                </c:pt>
                <c:pt idx="1212">
                  <c:v>45.297127115308932</c:v>
                </c:pt>
                <c:pt idx="1213">
                  <c:v>48.957103502558049</c:v>
                </c:pt>
                <c:pt idx="1214">
                  <c:v>50.924832743014562</c:v>
                </c:pt>
                <c:pt idx="1215">
                  <c:v>53.187721369539553</c:v>
                </c:pt>
                <c:pt idx="1216">
                  <c:v>53.482880755608029</c:v>
                </c:pt>
                <c:pt idx="1217">
                  <c:v>49.173553719008268</c:v>
                </c:pt>
                <c:pt idx="1218">
                  <c:v>54.702872884691068</c:v>
                </c:pt>
                <c:pt idx="1219">
                  <c:v>48.760330578512395</c:v>
                </c:pt>
                <c:pt idx="1220">
                  <c:v>51.141282959464775</c:v>
                </c:pt>
                <c:pt idx="1221">
                  <c:v>48.839039748130659</c:v>
                </c:pt>
                <c:pt idx="1222">
                  <c:v>50.649350649350644</c:v>
                </c:pt>
                <c:pt idx="1223">
                  <c:v>47.186147186147188</c:v>
                </c:pt>
                <c:pt idx="1224">
                  <c:v>29.417552144824871</c:v>
                </c:pt>
                <c:pt idx="1225">
                  <c:v>17.473435655253837</c:v>
                </c:pt>
                <c:pt idx="1226">
                  <c:v>25.009838646202283</c:v>
                </c:pt>
                <c:pt idx="1227">
                  <c:v>28.433687524596618</c:v>
                </c:pt>
                <c:pt idx="1228">
                  <c:v>31.739472648563559</c:v>
                </c:pt>
                <c:pt idx="1229">
                  <c:v>31.542699724517909</c:v>
                </c:pt>
                <c:pt idx="1230">
                  <c:v>32.782369146005507</c:v>
                </c:pt>
                <c:pt idx="1231">
                  <c:v>27.312081857536402</c:v>
                </c:pt>
                <c:pt idx="1232">
                  <c:v>31.32624950806769</c:v>
                </c:pt>
                <c:pt idx="1233">
                  <c:v>16.548602912239279</c:v>
                </c:pt>
                <c:pt idx="1234">
                  <c:v>16.469893742621014</c:v>
                </c:pt>
                <c:pt idx="1235">
                  <c:v>17.57182211727666</c:v>
                </c:pt>
                <c:pt idx="1236">
                  <c:v>19.795356158992522</c:v>
                </c:pt>
                <c:pt idx="1237">
                  <c:v>19.421487603305785</c:v>
                </c:pt>
                <c:pt idx="1238">
                  <c:v>25.757575757575758</c:v>
                </c:pt>
                <c:pt idx="1239">
                  <c:v>28.25659189295553</c:v>
                </c:pt>
                <c:pt idx="1240">
                  <c:v>31.542699724517909</c:v>
                </c:pt>
                <c:pt idx="1241">
                  <c:v>35.655253837072024</c:v>
                </c:pt>
                <c:pt idx="1242">
                  <c:v>38.469106650924836</c:v>
                </c:pt>
                <c:pt idx="1243">
                  <c:v>41.81424635970091</c:v>
                </c:pt>
                <c:pt idx="1244">
                  <c:v>44.982290436835889</c:v>
                </c:pt>
                <c:pt idx="1245">
                  <c:v>47.028728846910667</c:v>
                </c:pt>
                <c:pt idx="1246">
                  <c:v>50.649350649350644</c:v>
                </c:pt>
                <c:pt idx="1247">
                  <c:v>40.358126721763085</c:v>
                </c:pt>
                <c:pt idx="1248">
                  <c:v>46.85163321526958</c:v>
                </c:pt>
                <c:pt idx="1249">
                  <c:v>51.141282959464775</c:v>
                </c:pt>
                <c:pt idx="1250">
                  <c:v>55.175127902400632</c:v>
                </c:pt>
                <c:pt idx="1251">
                  <c:v>53.04998032270759</c:v>
                </c:pt>
                <c:pt idx="1252">
                  <c:v>49.173553719008268</c:v>
                </c:pt>
                <c:pt idx="1253">
                  <c:v>50.98386462022826</c:v>
                </c:pt>
                <c:pt idx="1254">
                  <c:v>53.679653679653683</c:v>
                </c:pt>
                <c:pt idx="1255">
                  <c:v>57.634789452971269</c:v>
                </c:pt>
                <c:pt idx="1256">
                  <c:v>59.543486816214084</c:v>
                </c:pt>
                <c:pt idx="1257">
                  <c:v>58.382526564344751</c:v>
                </c:pt>
                <c:pt idx="1258">
                  <c:v>60.251869342778427</c:v>
                </c:pt>
                <c:pt idx="1259">
                  <c:v>62.92798110979929</c:v>
                </c:pt>
                <c:pt idx="1260">
                  <c:v>66.410861865407327</c:v>
                </c:pt>
                <c:pt idx="1261">
                  <c:v>67.807949626131446</c:v>
                </c:pt>
                <c:pt idx="1262">
                  <c:v>66.961826052735134</c:v>
                </c:pt>
                <c:pt idx="1263">
                  <c:v>55.903187721369541</c:v>
                </c:pt>
                <c:pt idx="1264">
                  <c:v>61.078315623770173</c:v>
                </c:pt>
                <c:pt idx="1265">
                  <c:v>66.410861865407327</c:v>
                </c:pt>
                <c:pt idx="1266">
                  <c:v>65.564738292011015</c:v>
                </c:pt>
                <c:pt idx="1267">
                  <c:v>67.650531286894918</c:v>
                </c:pt>
                <c:pt idx="1268">
                  <c:v>66.391184573002761</c:v>
                </c:pt>
                <c:pt idx="1269">
                  <c:v>65.446674537583633</c:v>
                </c:pt>
                <c:pt idx="1270">
                  <c:v>69.795356158992533</c:v>
                </c:pt>
                <c:pt idx="1271">
                  <c:v>71.802439984258172</c:v>
                </c:pt>
                <c:pt idx="1272">
                  <c:v>70.956316410861859</c:v>
                </c:pt>
                <c:pt idx="1273">
                  <c:v>57.654466745375835</c:v>
                </c:pt>
                <c:pt idx="1274">
                  <c:v>61.865407319952773</c:v>
                </c:pt>
                <c:pt idx="1275">
                  <c:v>66.410861865407327</c:v>
                </c:pt>
                <c:pt idx="1276">
                  <c:v>69.73632428177882</c:v>
                </c:pt>
                <c:pt idx="1277">
                  <c:v>72.333726879181427</c:v>
                </c:pt>
                <c:pt idx="1278">
                  <c:v>73.415977961432503</c:v>
                </c:pt>
                <c:pt idx="1279">
                  <c:v>75.108225108225113</c:v>
                </c:pt>
                <c:pt idx="1280">
                  <c:v>75.659189295552935</c:v>
                </c:pt>
                <c:pt idx="1281">
                  <c:v>75.619834710743802</c:v>
                </c:pt>
                <c:pt idx="1282">
                  <c:v>74.458874458874462</c:v>
                </c:pt>
                <c:pt idx="1283">
                  <c:v>77.351436442345531</c:v>
                </c:pt>
                <c:pt idx="1284">
                  <c:v>70.562770562770567</c:v>
                </c:pt>
                <c:pt idx="1285">
                  <c:v>64.757969303423849</c:v>
                </c:pt>
                <c:pt idx="1286">
                  <c:v>71.802439984258172</c:v>
                </c:pt>
                <c:pt idx="1287">
                  <c:v>73.88823297914206</c:v>
                </c:pt>
                <c:pt idx="1288">
                  <c:v>76.839826839826841</c:v>
                </c:pt>
                <c:pt idx="1289">
                  <c:v>78.886265249901612</c:v>
                </c:pt>
                <c:pt idx="1290">
                  <c:v>81.247540338449426</c:v>
                </c:pt>
                <c:pt idx="1291">
                  <c:v>82.251082251082252</c:v>
                </c:pt>
                <c:pt idx="1292">
                  <c:v>85.379771743408099</c:v>
                </c:pt>
                <c:pt idx="1293">
                  <c:v>85.537190082644628</c:v>
                </c:pt>
                <c:pt idx="1294">
                  <c:v>89.728453364817</c:v>
                </c:pt>
                <c:pt idx="1295">
                  <c:v>96.261314443132633</c:v>
                </c:pt>
                <c:pt idx="1296">
                  <c:v>98.858717040535225</c:v>
                </c:pt>
                <c:pt idx="1297">
                  <c:v>99.370326643053914</c:v>
                </c:pt>
                <c:pt idx="1298">
                  <c:v>95.946477764659591</c:v>
                </c:pt>
                <c:pt idx="1299">
                  <c:v>98.681621408894131</c:v>
                </c:pt>
                <c:pt idx="1300">
                  <c:v>99.094844549390004</c:v>
                </c:pt>
                <c:pt idx="1301">
                  <c:v>99.704840613931523</c:v>
                </c:pt>
                <c:pt idx="1302">
                  <c:v>99.90161353797717</c:v>
                </c:pt>
                <c:pt idx="1303">
                  <c:v>99.90161353797717</c:v>
                </c:pt>
                <c:pt idx="1304">
                  <c:v>99.862258953168052</c:v>
                </c:pt>
                <c:pt idx="1305">
                  <c:v>99.960645415190868</c:v>
                </c:pt>
                <c:pt idx="1306">
                  <c:v>99.803227075954354</c:v>
                </c:pt>
                <c:pt idx="1307">
                  <c:v>99.370326643053914</c:v>
                </c:pt>
                <c:pt idx="1308">
                  <c:v>99.626131444313259</c:v>
                </c:pt>
                <c:pt idx="1309">
                  <c:v>99.783549783549788</c:v>
                </c:pt>
                <c:pt idx="1310">
                  <c:v>99.940968122786302</c:v>
                </c:pt>
                <c:pt idx="1311">
                  <c:v>99.980322707595434</c:v>
                </c:pt>
                <c:pt idx="1312">
                  <c:v>#N/A</c:v>
                </c:pt>
                <c:pt idx="1313">
                  <c:v>99.822904368358905</c:v>
                </c:pt>
                <c:pt idx="1314">
                  <c:v>99.370326643053914</c:v>
                </c:pt>
                <c:pt idx="1315">
                  <c:v>99.567099567099575</c:v>
                </c:pt>
                <c:pt idx="1316">
                  <c:v>#N/A</c:v>
                </c:pt>
                <c:pt idx="1317">
                  <c:v>99.29161747343565</c:v>
                </c:pt>
                <c:pt idx="1318">
                  <c:v>98.858717040535225</c:v>
                </c:pt>
                <c:pt idx="1319">
                  <c:v>99.173553719008268</c:v>
                </c:pt>
                <c:pt idx="1320">
                  <c:v>97.855175127902399</c:v>
                </c:pt>
                <c:pt idx="1321">
                  <c:v>97.855175127902399</c:v>
                </c:pt>
                <c:pt idx="1322">
                  <c:v>98.524203069657617</c:v>
                </c:pt>
                <c:pt idx="1323">
                  <c:v>98.642266824084999</c:v>
                </c:pt>
                <c:pt idx="1324">
                  <c:v>99.01613537977174</c:v>
                </c:pt>
                <c:pt idx="1325">
                  <c:v>98.032270759543479</c:v>
                </c:pt>
                <c:pt idx="1326">
                  <c:v>98.740653286107829</c:v>
                </c:pt>
                <c:pt idx="1327">
                  <c:v>98.484848484848484</c:v>
                </c:pt>
                <c:pt idx="1328">
                  <c:v>98.110979929161743</c:v>
                </c:pt>
                <c:pt idx="1329">
                  <c:v>98.445493900039352</c:v>
                </c:pt>
                <c:pt idx="1330">
                  <c:v>98.386462022825654</c:v>
                </c:pt>
                <c:pt idx="1331">
                  <c:v>98.110979929161743</c:v>
                </c:pt>
                <c:pt idx="1332">
                  <c:v>98.524203069657617</c:v>
                </c:pt>
                <c:pt idx="1333">
                  <c:v>97.599370326643054</c:v>
                </c:pt>
                <c:pt idx="1334">
                  <c:v>96.143250688705237</c:v>
                </c:pt>
                <c:pt idx="1335">
                  <c:v>96.851633215269587</c:v>
                </c:pt>
                <c:pt idx="1336">
                  <c:v>96.399055489964582</c:v>
                </c:pt>
                <c:pt idx="1337">
                  <c:v>98.110979929161743</c:v>
                </c:pt>
                <c:pt idx="1338">
                  <c:v>98.583234946871315</c:v>
                </c:pt>
                <c:pt idx="1339">
                  <c:v>98.917748917748909</c:v>
                </c:pt>
                <c:pt idx="1340">
                  <c:v>99.094844549390004</c:v>
                </c:pt>
                <c:pt idx="1341">
                  <c:v>98.917748917748909</c:v>
                </c:pt>
                <c:pt idx="1342">
                  <c:v>97.028728846910667</c:v>
                </c:pt>
                <c:pt idx="1343">
                  <c:v>98.40613931523022</c:v>
                </c:pt>
                <c:pt idx="1344">
                  <c:v>99.01613537977174</c:v>
                </c:pt>
                <c:pt idx="1345">
                  <c:v>99.547422274694995</c:v>
                </c:pt>
                <c:pt idx="1346">
                  <c:v>98.642266824084999</c:v>
                </c:pt>
                <c:pt idx="1347">
                  <c:v>98.032270759543479</c:v>
                </c:pt>
                <c:pt idx="1348">
                  <c:v>96.280991735537185</c:v>
                </c:pt>
                <c:pt idx="1349">
                  <c:v>85.635576544667458</c:v>
                </c:pt>
                <c:pt idx="1350">
                  <c:v>91.833923652105483</c:v>
                </c:pt>
                <c:pt idx="1351">
                  <c:v>88.05588351042897</c:v>
                </c:pt>
                <c:pt idx="1352">
                  <c:v>93.408107044470682</c:v>
                </c:pt>
                <c:pt idx="1353">
                  <c:v>93.486816214088947</c:v>
                </c:pt>
                <c:pt idx="1354">
                  <c:v>79.850452577725306</c:v>
                </c:pt>
                <c:pt idx="1355">
                  <c:v>76.918536009445106</c:v>
                </c:pt>
                <c:pt idx="1356">
                  <c:v>95.277449822904373</c:v>
                </c:pt>
                <c:pt idx="1357">
                  <c:v>97.402597402597408</c:v>
                </c:pt>
                <c:pt idx="1358">
                  <c:v>97.658402203856753</c:v>
                </c:pt>
                <c:pt idx="1359">
                  <c:v>98.40613931523022</c:v>
                </c:pt>
                <c:pt idx="1360">
                  <c:v>98.22904368358914</c:v>
                </c:pt>
                <c:pt idx="1361">
                  <c:v>98.189689098780008</c:v>
                </c:pt>
                <c:pt idx="1362">
                  <c:v>97.402597402597408</c:v>
                </c:pt>
                <c:pt idx="1363">
                  <c:v>97.855175127902399</c:v>
                </c:pt>
                <c:pt idx="1364">
                  <c:v>97.028728846910667</c:v>
                </c:pt>
                <c:pt idx="1365">
                  <c:v>96.340023612750883</c:v>
                </c:pt>
                <c:pt idx="1366">
                  <c:v>86.737504919323101</c:v>
                </c:pt>
                <c:pt idx="1367">
                  <c:v>98.681621408894131</c:v>
                </c:pt>
                <c:pt idx="1368">
                  <c:v>47.107438016528924</c:v>
                </c:pt>
                <c:pt idx="1369">
                  <c:v>50.826446280991732</c:v>
                </c:pt>
                <c:pt idx="1370">
                  <c:v>73.907910271546641</c:v>
                </c:pt>
                <c:pt idx="1371">
                  <c:v>76.879181424635973</c:v>
                </c:pt>
                <c:pt idx="1372">
                  <c:v>80.53915781188509</c:v>
                </c:pt>
                <c:pt idx="1373">
                  <c:v>89.64974419519875</c:v>
                </c:pt>
                <c:pt idx="1374">
                  <c:v>91.735537190082653</c:v>
                </c:pt>
                <c:pt idx="1375">
                  <c:v>89.433293978748523</c:v>
                </c:pt>
                <c:pt idx="1376">
                  <c:v>79.65367965367966</c:v>
                </c:pt>
                <c:pt idx="1377">
                  <c:v>75.147579693034245</c:v>
                </c:pt>
                <c:pt idx="1378">
                  <c:v>86.698150334513969</c:v>
                </c:pt>
                <c:pt idx="1379">
                  <c:v>88.05588351042897</c:v>
                </c:pt>
                <c:pt idx="1380">
                  <c:v>87.977174340810706</c:v>
                </c:pt>
                <c:pt idx="1381">
                  <c:v>85.419126328217232</c:v>
                </c:pt>
                <c:pt idx="1382">
                  <c:v>83.077528532073984</c:v>
                </c:pt>
                <c:pt idx="1383">
                  <c:v>75.619834710743802</c:v>
                </c:pt>
                <c:pt idx="1384">
                  <c:v>73.455332546241635</c:v>
                </c:pt>
                <c:pt idx="1385">
                  <c:v>77.390791027154663</c:v>
                </c:pt>
                <c:pt idx="1386">
                  <c:v>77.489177489177479</c:v>
                </c:pt>
                <c:pt idx="1387">
                  <c:v>69.244391971664697</c:v>
                </c:pt>
                <c:pt idx="1388">
                  <c:v>73.475009838646201</c:v>
                </c:pt>
                <c:pt idx="1389">
                  <c:v>82.152695789059422</c:v>
                </c:pt>
                <c:pt idx="1390">
                  <c:v>79.673356946084212</c:v>
                </c:pt>
                <c:pt idx="1391">
                  <c:v>75.737898465171199</c:v>
                </c:pt>
                <c:pt idx="1392">
                  <c:v>76.938213301849672</c:v>
                </c:pt>
                <c:pt idx="1393">
                  <c:v>69.637937819756004</c:v>
                </c:pt>
                <c:pt idx="1394">
                  <c:v>62.829594647776467</c:v>
                </c:pt>
                <c:pt idx="1395">
                  <c:v>72.963400236127512</c:v>
                </c:pt>
                <c:pt idx="1396">
                  <c:v>50.609996064541519</c:v>
                </c:pt>
                <c:pt idx="1397">
                  <c:v>62.868949232585592</c:v>
                </c:pt>
                <c:pt idx="1398">
                  <c:v>70.975993703266425</c:v>
                </c:pt>
                <c:pt idx="1399">
                  <c:v>18.929555293191658</c:v>
                </c:pt>
                <c:pt idx="1400">
                  <c:v>4.4864226682408495</c:v>
                </c:pt>
                <c:pt idx="1401">
                  <c:v>37.012987012987011</c:v>
                </c:pt>
                <c:pt idx="1402">
                  <c:v>29.476584022038566</c:v>
                </c:pt>
                <c:pt idx="1403">
                  <c:v>25.009838646202283</c:v>
                </c:pt>
                <c:pt idx="1404">
                  <c:v>19.382133018496656</c:v>
                </c:pt>
                <c:pt idx="1405">
                  <c:v>25.009838646202283</c:v>
                </c:pt>
                <c:pt idx="1406">
                  <c:v>34.061393152302244</c:v>
                </c:pt>
                <c:pt idx="1407">
                  <c:v>43.349075167256984</c:v>
                </c:pt>
                <c:pt idx="1408">
                  <c:v>47.323888232979144</c:v>
                </c:pt>
                <c:pt idx="1409">
                  <c:v>50.826446280991732</c:v>
                </c:pt>
                <c:pt idx="1410">
                  <c:v>45.238095238095241</c:v>
                </c:pt>
                <c:pt idx="1411">
                  <c:v>34.120425029515935</c:v>
                </c:pt>
                <c:pt idx="1412">
                  <c:v>21.54663518299882</c:v>
                </c:pt>
                <c:pt idx="1413">
                  <c:v>34.1991341991342</c:v>
                </c:pt>
                <c:pt idx="1414">
                  <c:v>40.436835891381342</c:v>
                </c:pt>
                <c:pt idx="1415">
                  <c:v>45.120031483667852</c:v>
                </c:pt>
                <c:pt idx="1416">
                  <c:v>48.957103502558049</c:v>
                </c:pt>
                <c:pt idx="1417">
                  <c:v>53.187721369539553</c:v>
                </c:pt>
                <c:pt idx="1418">
                  <c:v>55.608028335301064</c:v>
                </c:pt>
                <c:pt idx="1419">
                  <c:v>57.910271546635187</c:v>
                </c:pt>
                <c:pt idx="1420">
                  <c:v>60.743801652892557</c:v>
                </c:pt>
                <c:pt idx="1421">
                  <c:v>61.983471074380169</c:v>
                </c:pt>
                <c:pt idx="1422">
                  <c:v>63.597009051554508</c:v>
                </c:pt>
                <c:pt idx="1423">
                  <c:v>59.169618260527358</c:v>
                </c:pt>
                <c:pt idx="1424">
                  <c:v>20.720188902007084</c:v>
                </c:pt>
                <c:pt idx="1425">
                  <c:v>32.821723730814639</c:v>
                </c:pt>
                <c:pt idx="1426">
                  <c:v>38.626524990161357</c:v>
                </c:pt>
                <c:pt idx="1427">
                  <c:v>38.744588744588739</c:v>
                </c:pt>
                <c:pt idx="1428">
                  <c:v>23.73081463990555</c:v>
                </c:pt>
                <c:pt idx="1429">
                  <c:v>28.354978354978357</c:v>
                </c:pt>
                <c:pt idx="1430">
                  <c:v>24.872097599370328</c:v>
                </c:pt>
                <c:pt idx="1431">
                  <c:v>4.2699724517906334</c:v>
                </c:pt>
                <c:pt idx="1432">
                  <c:v>7.3593073593073601</c:v>
                </c:pt>
                <c:pt idx="1433">
                  <c:v>12.849271940181032</c:v>
                </c:pt>
                <c:pt idx="1434">
                  <c:v>18.122786304604485</c:v>
                </c:pt>
                <c:pt idx="1435">
                  <c:v>23.101141282959464</c:v>
                </c:pt>
                <c:pt idx="1436">
                  <c:v>27.410468319559229</c:v>
                </c:pt>
                <c:pt idx="1437">
                  <c:v>32.70365997638725</c:v>
                </c:pt>
                <c:pt idx="1438">
                  <c:v>38.508461235733968</c:v>
                </c:pt>
                <c:pt idx="1439">
                  <c:v>41.912632821723733</c:v>
                </c:pt>
                <c:pt idx="1440">
                  <c:v>45.2577725304998</c:v>
                </c:pt>
                <c:pt idx="1441">
                  <c:v>49.153876426603702</c:v>
                </c:pt>
                <c:pt idx="1442">
                  <c:v>51.10192837465565</c:v>
                </c:pt>
                <c:pt idx="1443">
                  <c:v>53.679653679653683</c:v>
                </c:pt>
                <c:pt idx="1444">
                  <c:v>55.9228650137741</c:v>
                </c:pt>
                <c:pt idx="1445">
                  <c:v>57.182211727666278</c:v>
                </c:pt>
                <c:pt idx="1446">
                  <c:v>58.697363242817794</c:v>
                </c:pt>
                <c:pt idx="1447">
                  <c:v>59.268004722550174</c:v>
                </c:pt>
                <c:pt idx="1448">
                  <c:v>31.385281385281381</c:v>
                </c:pt>
                <c:pt idx="1449">
                  <c:v>28.177882723337266</c:v>
                </c:pt>
                <c:pt idx="1450">
                  <c:v>11.629279811097993</c:v>
                </c:pt>
                <c:pt idx="1451">
                  <c:v>#N/A</c:v>
                </c:pt>
                <c:pt idx="1452">
                  <c:v>#N/A</c:v>
                </c:pt>
                <c:pt idx="1453">
                  <c:v>5.3915781188508465</c:v>
                </c:pt>
                <c:pt idx="1454">
                  <c:v>8.89413616686344</c:v>
                </c:pt>
                <c:pt idx="1455">
                  <c:v>8.8351042896497436</c:v>
                </c:pt>
                <c:pt idx="1456">
                  <c:v>3.4041715859897681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1.0822510822510822</c:v>
                </c:pt>
                <c:pt idx="1462">
                  <c:v>1.6135379771743408</c:v>
                </c:pt>
                <c:pt idx="1463">
                  <c:v>2.715466351829988</c:v>
                </c:pt>
                <c:pt idx="1464">
                  <c:v>4.4077134986225897</c:v>
                </c:pt>
                <c:pt idx="1465">
                  <c:v>5.9622195985832347</c:v>
                </c:pt>
                <c:pt idx="1466">
                  <c:v>4.4864226682408495</c:v>
                </c:pt>
                <c:pt idx="1467">
                  <c:v>0.49193231011412825</c:v>
                </c:pt>
                <c:pt idx="1468">
                  <c:v>2.0070838252656436</c:v>
                </c:pt>
                <c:pt idx="1469">
                  <c:v>1.8890200708382525</c:v>
                </c:pt>
                <c:pt idx="1470">
                  <c:v>0.33451397087760726</c:v>
                </c:pt>
                <c:pt idx="1471">
                  <c:v>0.11806375442739078</c:v>
                </c:pt>
                <c:pt idx="1472">
                  <c:v>0.21645021645021645</c:v>
                </c:pt>
                <c:pt idx="1473">
                  <c:v>0.25580480125934674</c:v>
                </c:pt>
                <c:pt idx="1474">
                  <c:v>0.82644628099173556</c:v>
                </c:pt>
                <c:pt idx="1475">
                  <c:v>2.2432113341204247</c:v>
                </c:pt>
                <c:pt idx="1476">
                  <c:v>2.5974025974025974</c:v>
                </c:pt>
                <c:pt idx="1477">
                  <c:v>0.82644628099173556</c:v>
                </c:pt>
                <c:pt idx="1478">
                  <c:v>1.8693427784336876</c:v>
                </c:pt>
                <c:pt idx="1479">
                  <c:v>2.3612750885478158</c:v>
                </c:pt>
                <c:pt idx="1480">
                  <c:v>1.3970877607241243</c:v>
                </c:pt>
                <c:pt idx="1481">
                  <c:v>3.2270759543486816</c:v>
                </c:pt>
                <c:pt idx="1482">
                  <c:v>5.785123966942149</c:v>
                </c:pt>
                <c:pt idx="1483">
                  <c:v>8.4022038567493116</c:v>
                </c:pt>
                <c:pt idx="1484">
                  <c:v>10.173160173160174</c:v>
                </c:pt>
                <c:pt idx="1485">
                  <c:v>11.452184179456907</c:v>
                </c:pt>
                <c:pt idx="1486">
                  <c:v>11.983471074380166</c:v>
                </c:pt>
                <c:pt idx="1487">
                  <c:v>11.944116489571035</c:v>
                </c:pt>
                <c:pt idx="1488">
                  <c:v>5.332546241637151</c:v>
                </c:pt>
                <c:pt idx="1489">
                  <c:v>2.95159386068477</c:v>
                </c:pt>
                <c:pt idx="1490">
                  <c:v>0.53128689492325853</c:v>
                </c:pt>
                <c:pt idx="1491">
                  <c:v>1.0822510822510822</c:v>
                </c:pt>
                <c:pt idx="1492">
                  <c:v>1.829988193624557</c:v>
                </c:pt>
                <c:pt idx="1493">
                  <c:v>1.338055883510429</c:v>
                </c:pt>
                <c:pt idx="1494">
                  <c:v>2.0464384100747739</c:v>
                </c:pt>
                <c:pt idx="1495">
                  <c:v>1.338055883510429</c:v>
                </c:pt>
                <c:pt idx="1496">
                  <c:v>2.8728846910665089</c:v>
                </c:pt>
                <c:pt idx="1497">
                  <c:v>4.8012593467138922</c:v>
                </c:pt>
                <c:pt idx="1498">
                  <c:v>7.6938213301849663</c:v>
                </c:pt>
                <c:pt idx="1499">
                  <c:v>10.074773711137347</c:v>
                </c:pt>
                <c:pt idx="1500">
                  <c:v>12.239275875639512</c:v>
                </c:pt>
                <c:pt idx="1501">
                  <c:v>14.974419519874067</c:v>
                </c:pt>
                <c:pt idx="1502">
                  <c:v>18.122786304604485</c:v>
                </c:pt>
                <c:pt idx="1503">
                  <c:v>20.602125147579692</c:v>
                </c:pt>
                <c:pt idx="1504">
                  <c:v>23.258559622195985</c:v>
                </c:pt>
                <c:pt idx="1505">
                  <c:v>25.108225108225106</c:v>
                </c:pt>
                <c:pt idx="1506">
                  <c:v>27.312081857536402</c:v>
                </c:pt>
                <c:pt idx="1507">
                  <c:v>29.358520267611176</c:v>
                </c:pt>
                <c:pt idx="1508">
                  <c:v>31.463990554899645</c:v>
                </c:pt>
                <c:pt idx="1509">
                  <c:v>34.238488783943325</c:v>
                </c:pt>
                <c:pt idx="1510">
                  <c:v>35.930735930735928</c:v>
                </c:pt>
                <c:pt idx="1511">
                  <c:v>38.311688311688314</c:v>
                </c:pt>
                <c:pt idx="1512">
                  <c:v>37.268791814246363</c:v>
                </c:pt>
                <c:pt idx="1513">
                  <c:v>38.508461235733968</c:v>
                </c:pt>
                <c:pt idx="1514">
                  <c:v>38.626524990161357</c:v>
                </c:pt>
                <c:pt idx="1515">
                  <c:v>40.259740259740262</c:v>
                </c:pt>
                <c:pt idx="1516">
                  <c:v>41.833923652105469</c:v>
                </c:pt>
                <c:pt idx="1517">
                  <c:v>41.715859897678079</c:v>
                </c:pt>
                <c:pt idx="1518">
                  <c:v>32.644628099173559</c:v>
                </c:pt>
                <c:pt idx="1519">
                  <c:v>18.87052341597796</c:v>
                </c:pt>
                <c:pt idx="1520">
                  <c:v>28.354978354978357</c:v>
                </c:pt>
                <c:pt idx="1521">
                  <c:v>31.660763478945299</c:v>
                </c:pt>
                <c:pt idx="1522">
                  <c:v>35.615899252262892</c:v>
                </c:pt>
                <c:pt idx="1523">
                  <c:v>37.229437229437231</c:v>
                </c:pt>
                <c:pt idx="1524">
                  <c:v>32.624950806768986</c:v>
                </c:pt>
                <c:pt idx="1525">
                  <c:v>37.111373475009842</c:v>
                </c:pt>
                <c:pt idx="1526">
                  <c:v>35.792994883903972</c:v>
                </c:pt>
                <c:pt idx="1527">
                  <c:v>13.223140495867769</c:v>
                </c:pt>
                <c:pt idx="1528">
                  <c:v>8.2447855175127902</c:v>
                </c:pt>
                <c:pt idx="1529">
                  <c:v>7.4380165289256199</c:v>
                </c:pt>
                <c:pt idx="1530">
                  <c:v>9.5238095238095237</c:v>
                </c:pt>
                <c:pt idx="1531">
                  <c:v>11.648957103502559</c:v>
                </c:pt>
                <c:pt idx="1532">
                  <c:v>14.049586776859504</c:v>
                </c:pt>
                <c:pt idx="1533">
                  <c:v>16.41086186540732</c:v>
                </c:pt>
                <c:pt idx="1534">
                  <c:v>19.441164895710351</c:v>
                </c:pt>
                <c:pt idx="1535">
                  <c:v>15.230224321133413</c:v>
                </c:pt>
                <c:pt idx="1536">
                  <c:v>17.591499409681226</c:v>
                </c:pt>
                <c:pt idx="1537">
                  <c:v>20.621802439984258</c:v>
                </c:pt>
                <c:pt idx="1538">
                  <c:v>22.392758756395121</c:v>
                </c:pt>
                <c:pt idx="1539">
                  <c:v>23.140495867768596</c:v>
                </c:pt>
                <c:pt idx="1540">
                  <c:v>23.278236914600551</c:v>
                </c:pt>
                <c:pt idx="1541">
                  <c:v>27.351436442345534</c:v>
                </c:pt>
                <c:pt idx="1542">
                  <c:v>30.44077134986226</c:v>
                </c:pt>
                <c:pt idx="1543">
                  <c:v>21.605667060212514</c:v>
                </c:pt>
                <c:pt idx="1544">
                  <c:v>24.950806768988588</c:v>
                </c:pt>
                <c:pt idx="1545">
                  <c:v>25.954348681621408</c:v>
                </c:pt>
                <c:pt idx="1546">
                  <c:v>25.875639512003147</c:v>
                </c:pt>
                <c:pt idx="1547">
                  <c:v>25.816607634789452</c:v>
                </c:pt>
                <c:pt idx="1548">
                  <c:v>27.469500196772923</c:v>
                </c:pt>
                <c:pt idx="1549">
                  <c:v>30.322707595434867</c:v>
                </c:pt>
                <c:pt idx="1550">
                  <c:v>31.32624950806769</c:v>
                </c:pt>
                <c:pt idx="1551">
                  <c:v>26.702085792994882</c:v>
                </c:pt>
                <c:pt idx="1552">
                  <c:v>31.32624950806769</c:v>
                </c:pt>
                <c:pt idx="1553">
                  <c:v>31.719795356158993</c:v>
                </c:pt>
                <c:pt idx="1554">
                  <c:v>35.615899252262892</c:v>
                </c:pt>
                <c:pt idx="1555">
                  <c:v>31.660763478945299</c:v>
                </c:pt>
                <c:pt idx="1556">
                  <c:v>35.733963006690281</c:v>
                </c:pt>
                <c:pt idx="1557">
                  <c:v>38.351042896497439</c:v>
                </c:pt>
                <c:pt idx="1558">
                  <c:v>31.385281385281381</c:v>
                </c:pt>
                <c:pt idx="1559">
                  <c:v>36.993309720582445</c:v>
                </c:pt>
                <c:pt idx="1560">
                  <c:v>35.792994883903972</c:v>
                </c:pt>
                <c:pt idx="1561">
                  <c:v>38.685556867375048</c:v>
                </c:pt>
                <c:pt idx="1562">
                  <c:v>41.656828020464381</c:v>
                </c:pt>
                <c:pt idx="1563">
                  <c:v>43.191656828020463</c:v>
                </c:pt>
                <c:pt idx="1564">
                  <c:v>30.322707595434867</c:v>
                </c:pt>
                <c:pt idx="1565">
                  <c:v>22.333726879181427</c:v>
                </c:pt>
                <c:pt idx="1566">
                  <c:v>20.66115702479339</c:v>
                </c:pt>
                <c:pt idx="1567">
                  <c:v>23.160173160173162</c:v>
                </c:pt>
                <c:pt idx="1568">
                  <c:v>25.777253049980324</c:v>
                </c:pt>
                <c:pt idx="1569">
                  <c:v>26.702085792994882</c:v>
                </c:pt>
                <c:pt idx="1570">
                  <c:v>28.335301062573791</c:v>
                </c:pt>
                <c:pt idx="1571">
                  <c:v>30.44077134986226</c:v>
                </c:pt>
                <c:pt idx="1572">
                  <c:v>34.258166076347898</c:v>
                </c:pt>
                <c:pt idx="1573">
                  <c:v>38.311688311688314</c:v>
                </c:pt>
                <c:pt idx="1574">
                  <c:v>40.318772136953953</c:v>
                </c:pt>
                <c:pt idx="1575">
                  <c:v>41.774891774891778</c:v>
                </c:pt>
                <c:pt idx="1576">
                  <c:v>43.09327036599764</c:v>
                </c:pt>
                <c:pt idx="1577">
                  <c:v>43.545848091302638</c:v>
                </c:pt>
                <c:pt idx="1578">
                  <c:v>46.831955922865014</c:v>
                </c:pt>
                <c:pt idx="1579">
                  <c:v>45.120031483667852</c:v>
                </c:pt>
                <c:pt idx="1580">
                  <c:v>45.297127115308932</c:v>
                </c:pt>
                <c:pt idx="1581">
                  <c:v>49.01613537977174</c:v>
                </c:pt>
                <c:pt idx="1582">
                  <c:v>50.98386462022826</c:v>
                </c:pt>
                <c:pt idx="1583">
                  <c:v>53.04998032270759</c:v>
                </c:pt>
                <c:pt idx="1584">
                  <c:v>53.345139708776067</c:v>
                </c:pt>
                <c:pt idx="1585">
                  <c:v>54.958677685950406</c:v>
                </c:pt>
                <c:pt idx="1586">
                  <c:v>56.257378984651709</c:v>
                </c:pt>
                <c:pt idx="1587">
                  <c:v>53.325462416371508</c:v>
                </c:pt>
                <c:pt idx="1588">
                  <c:v>53.187721369539553</c:v>
                </c:pt>
                <c:pt idx="1589">
                  <c:v>57.378984651711932</c:v>
                </c:pt>
                <c:pt idx="1590">
                  <c:v>59.307359307359306</c:v>
                </c:pt>
                <c:pt idx="1591">
                  <c:v>59.720582447855172</c:v>
                </c:pt>
                <c:pt idx="1592">
                  <c:v>61.038961038961034</c:v>
                </c:pt>
                <c:pt idx="1593">
                  <c:v>62.55411255411255</c:v>
                </c:pt>
                <c:pt idx="1594">
                  <c:v>64.32506887052341</c:v>
                </c:pt>
                <c:pt idx="1595">
                  <c:v>64.777646595828415</c:v>
                </c:pt>
                <c:pt idx="1596">
                  <c:v>67.630853994490366</c:v>
                </c:pt>
                <c:pt idx="1597">
                  <c:v>69.65761511216057</c:v>
                </c:pt>
                <c:pt idx="1598">
                  <c:v>70.16922471467926</c:v>
                </c:pt>
                <c:pt idx="1599">
                  <c:v>68.732782369146008</c:v>
                </c:pt>
                <c:pt idx="1600">
                  <c:v>65.91892955529319</c:v>
                </c:pt>
                <c:pt idx="1601">
                  <c:v>62.199921290830382</c:v>
                </c:pt>
                <c:pt idx="1602">
                  <c:v>41.774891774891778</c:v>
                </c:pt>
                <c:pt idx="1603">
                  <c:v>40.141676505312866</c:v>
                </c:pt>
                <c:pt idx="1604">
                  <c:v>40.141676505312866</c:v>
                </c:pt>
                <c:pt idx="1605">
                  <c:v>48.957103502558049</c:v>
                </c:pt>
                <c:pt idx="1606">
                  <c:v>47.323888232979144</c:v>
                </c:pt>
                <c:pt idx="1607">
                  <c:v>43.09327036599764</c:v>
                </c:pt>
                <c:pt idx="1608">
                  <c:v>43.270365997638727</c:v>
                </c:pt>
                <c:pt idx="1609">
                  <c:v>50.826446280991732</c:v>
                </c:pt>
                <c:pt idx="1610">
                  <c:v>55.352223534041713</c:v>
                </c:pt>
                <c:pt idx="1611">
                  <c:v>57.142857142857139</c:v>
                </c:pt>
                <c:pt idx="1612">
                  <c:v>47.107438016528924</c:v>
                </c:pt>
                <c:pt idx="1613">
                  <c:v>43.408107044470675</c:v>
                </c:pt>
                <c:pt idx="1614">
                  <c:v>55.391578118850845</c:v>
                </c:pt>
                <c:pt idx="1615">
                  <c:v>48.799685163321527</c:v>
                </c:pt>
                <c:pt idx="1616">
                  <c:v>55.588351042896498</c:v>
                </c:pt>
                <c:pt idx="1617">
                  <c:v>59.523809523809526</c:v>
                </c:pt>
                <c:pt idx="1618">
                  <c:v>61.924439197166471</c:v>
                </c:pt>
                <c:pt idx="1619">
                  <c:v>63.321526957890597</c:v>
                </c:pt>
                <c:pt idx="1620">
                  <c:v>64.285714285714292</c:v>
                </c:pt>
                <c:pt idx="1621">
                  <c:v>63.872491145218412</c:v>
                </c:pt>
                <c:pt idx="1622">
                  <c:v>65.486029122392765</c:v>
                </c:pt>
                <c:pt idx="1623">
                  <c:v>64.659582841401019</c:v>
                </c:pt>
                <c:pt idx="1624">
                  <c:v>63.970877607241242</c:v>
                </c:pt>
                <c:pt idx="1625">
                  <c:v>64.738292011019283</c:v>
                </c:pt>
                <c:pt idx="1626">
                  <c:v>66.509248327430143</c:v>
                </c:pt>
                <c:pt idx="1627">
                  <c:v>66.883116883116884</c:v>
                </c:pt>
                <c:pt idx="1628">
                  <c:v>66.883116883116884</c:v>
                </c:pt>
                <c:pt idx="1629">
                  <c:v>69.205037386855565</c:v>
                </c:pt>
                <c:pt idx="1630">
                  <c:v>70.936639118457308</c:v>
                </c:pt>
                <c:pt idx="1631">
                  <c:v>72.235340417158596</c:v>
                </c:pt>
                <c:pt idx="1632">
                  <c:v>72.983077528532064</c:v>
                </c:pt>
                <c:pt idx="1633">
                  <c:v>74.478551751279014</c:v>
                </c:pt>
                <c:pt idx="1634">
                  <c:v>76.426603699330968</c:v>
                </c:pt>
                <c:pt idx="1635">
                  <c:v>75.796930342384883</c:v>
                </c:pt>
                <c:pt idx="1636">
                  <c:v>75.58048012593467</c:v>
                </c:pt>
                <c:pt idx="1637">
                  <c:v>75.777253049980317</c:v>
                </c:pt>
                <c:pt idx="1638">
                  <c:v>78.256591892955527</c:v>
                </c:pt>
                <c:pt idx="1639">
                  <c:v>81.385281385281388</c:v>
                </c:pt>
                <c:pt idx="1640">
                  <c:v>82.054309327036606</c:v>
                </c:pt>
                <c:pt idx="1641">
                  <c:v>78.984651711924442</c:v>
                </c:pt>
                <c:pt idx="1642">
                  <c:v>83.943329397874862</c:v>
                </c:pt>
                <c:pt idx="1643">
                  <c:v>83.057851239669418</c:v>
                </c:pt>
                <c:pt idx="1644">
                  <c:v>82.99881936245572</c:v>
                </c:pt>
                <c:pt idx="1645">
                  <c:v>81.247540338449426</c:v>
                </c:pt>
                <c:pt idx="1646">
                  <c:v>81.306572215663124</c:v>
                </c:pt>
                <c:pt idx="1647">
                  <c:v>77.469500196772927</c:v>
                </c:pt>
                <c:pt idx="1648">
                  <c:v>78.964974419519876</c:v>
                </c:pt>
                <c:pt idx="1649">
                  <c:v>79.732388823297924</c:v>
                </c:pt>
                <c:pt idx="1650">
                  <c:v>79.004329004328994</c:v>
                </c:pt>
                <c:pt idx="1651">
                  <c:v>79.634002361275094</c:v>
                </c:pt>
                <c:pt idx="1652">
                  <c:v>79.850452577725306</c:v>
                </c:pt>
                <c:pt idx="1653">
                  <c:v>76.288862652499006</c:v>
                </c:pt>
                <c:pt idx="1654">
                  <c:v>76.347894529712718</c:v>
                </c:pt>
                <c:pt idx="1655">
                  <c:v>79.811097992916174</c:v>
                </c:pt>
                <c:pt idx="1656">
                  <c:v>82.054309327036606</c:v>
                </c:pt>
                <c:pt idx="1657">
                  <c:v>82.979142070051154</c:v>
                </c:pt>
                <c:pt idx="1658">
                  <c:v>84.08107044470681</c:v>
                </c:pt>
                <c:pt idx="1659">
                  <c:v>86.599763872491138</c:v>
                </c:pt>
                <c:pt idx="1660">
                  <c:v>86.816214088941351</c:v>
                </c:pt>
                <c:pt idx="1661">
                  <c:v>85.57654466745376</c:v>
                </c:pt>
                <c:pt idx="1662">
                  <c:v>85.419126328217232</c:v>
                </c:pt>
                <c:pt idx="1663">
                  <c:v>84.08107044470681</c:v>
                </c:pt>
                <c:pt idx="1664">
                  <c:v>82.251082251082252</c:v>
                </c:pt>
                <c:pt idx="1665">
                  <c:v>86.816214088941351</c:v>
                </c:pt>
                <c:pt idx="1666">
                  <c:v>91.735537190082653</c:v>
                </c:pt>
                <c:pt idx="1667">
                  <c:v>93.250688705234168</c:v>
                </c:pt>
                <c:pt idx="1668">
                  <c:v>93.486816214088947</c:v>
                </c:pt>
                <c:pt idx="1669">
                  <c:v>94.942935852026764</c:v>
                </c:pt>
                <c:pt idx="1670">
                  <c:v>95.277449822904373</c:v>
                </c:pt>
                <c:pt idx="1671">
                  <c:v>87.937819756001574</c:v>
                </c:pt>
                <c:pt idx="1672">
                  <c:v>88.05588351042897</c:v>
                </c:pt>
                <c:pt idx="1673">
                  <c:v>91.519086973632426</c:v>
                </c:pt>
                <c:pt idx="1674">
                  <c:v>93.585202676111763</c:v>
                </c:pt>
                <c:pt idx="1675">
                  <c:v>91.381345926800478</c:v>
                </c:pt>
                <c:pt idx="1676">
                  <c:v>94.706808343171971</c:v>
                </c:pt>
                <c:pt idx="1677">
                  <c:v>93.880362062180239</c:v>
                </c:pt>
                <c:pt idx="1678">
                  <c:v>91.302636757182214</c:v>
                </c:pt>
                <c:pt idx="1679">
                  <c:v>93.329397874852418</c:v>
                </c:pt>
                <c:pt idx="1680">
                  <c:v>94.824872097599368</c:v>
                </c:pt>
                <c:pt idx="1681">
                  <c:v>93.781975600157423</c:v>
                </c:pt>
                <c:pt idx="1682">
                  <c:v>93.329397874852418</c:v>
                </c:pt>
                <c:pt idx="1683">
                  <c:v>94.982290436835896</c:v>
                </c:pt>
                <c:pt idx="1684">
                  <c:v>93.644234553325461</c:v>
                </c:pt>
                <c:pt idx="1685">
                  <c:v>91.951987406532865</c:v>
                </c:pt>
                <c:pt idx="1686">
                  <c:v>94.982290436835896</c:v>
                </c:pt>
                <c:pt idx="1687">
                  <c:v>97.658402203856753</c:v>
                </c:pt>
                <c:pt idx="1688">
                  <c:v>98.583234946871315</c:v>
                </c:pt>
                <c:pt idx="1689">
                  <c:v>97.973238882329795</c:v>
                </c:pt>
                <c:pt idx="1690">
                  <c:v>96.910665092483271</c:v>
                </c:pt>
                <c:pt idx="1691">
                  <c:v>97.481306572215658</c:v>
                </c:pt>
                <c:pt idx="1692">
                  <c:v>97.638724911452186</c:v>
                </c:pt>
                <c:pt idx="1693">
                  <c:v>98.445493900039352</c:v>
                </c:pt>
                <c:pt idx="1694">
                  <c:v>97.855175127902399</c:v>
                </c:pt>
                <c:pt idx="1695">
                  <c:v>98.209366391184574</c:v>
                </c:pt>
                <c:pt idx="1696">
                  <c:v>97.52066115702479</c:v>
                </c:pt>
                <c:pt idx="1697">
                  <c:v>96.910665092483271</c:v>
                </c:pt>
                <c:pt idx="1698">
                  <c:v>95.946477764659591</c:v>
                </c:pt>
                <c:pt idx="1699">
                  <c:v>96.340023612750883</c:v>
                </c:pt>
                <c:pt idx="1700">
                  <c:v>96.910665092483271</c:v>
                </c:pt>
                <c:pt idx="1701">
                  <c:v>98.524203069657617</c:v>
                </c:pt>
                <c:pt idx="1702">
                  <c:v>94.824872097599368</c:v>
                </c:pt>
                <c:pt idx="1703">
                  <c:v>96.280991735537185</c:v>
                </c:pt>
                <c:pt idx="1704">
                  <c:v>97.658402203856753</c:v>
                </c:pt>
                <c:pt idx="1705">
                  <c:v>97.973238882329795</c:v>
                </c:pt>
                <c:pt idx="1706">
                  <c:v>96.910665092483271</c:v>
                </c:pt>
                <c:pt idx="1707">
                  <c:v>97.107438016528931</c:v>
                </c:pt>
                <c:pt idx="1708">
                  <c:v>97.028728846910667</c:v>
                </c:pt>
                <c:pt idx="1709">
                  <c:v>97.186147186147181</c:v>
                </c:pt>
                <c:pt idx="1710">
                  <c:v>98.032270759543479</c:v>
                </c:pt>
                <c:pt idx="1711">
                  <c:v>91.735537190082653</c:v>
                </c:pt>
                <c:pt idx="1712">
                  <c:v>97.658402203856753</c:v>
                </c:pt>
                <c:pt idx="1713">
                  <c:v>94.824872097599368</c:v>
                </c:pt>
                <c:pt idx="1714">
                  <c:v>98.091302636757177</c:v>
                </c:pt>
                <c:pt idx="1715">
                  <c:v>98.583234946871315</c:v>
                </c:pt>
                <c:pt idx="1716">
                  <c:v>98.819362455726093</c:v>
                </c:pt>
                <c:pt idx="1717">
                  <c:v>84.120425029515943</c:v>
                </c:pt>
                <c:pt idx="1718">
                  <c:v>93.742621015348291</c:v>
                </c:pt>
                <c:pt idx="1719">
                  <c:v>95.907123179850444</c:v>
                </c:pt>
                <c:pt idx="1720">
                  <c:v>97.402597402597408</c:v>
                </c:pt>
                <c:pt idx="1721">
                  <c:v>85.47815820543093</c:v>
                </c:pt>
                <c:pt idx="1722">
                  <c:v>88.134592680047234</c:v>
                </c:pt>
                <c:pt idx="1723">
                  <c:v>95.946477764659591</c:v>
                </c:pt>
                <c:pt idx="1724">
                  <c:v>91.656828020464388</c:v>
                </c:pt>
                <c:pt idx="1725">
                  <c:v>96.399055489964582</c:v>
                </c:pt>
                <c:pt idx="1726">
                  <c:v>97.599370326643054</c:v>
                </c:pt>
                <c:pt idx="1727">
                  <c:v>97.560015741833922</c:v>
                </c:pt>
                <c:pt idx="1728">
                  <c:v>98.22904368358914</c:v>
                </c:pt>
                <c:pt idx="1729">
                  <c:v>98.681621408894131</c:v>
                </c:pt>
                <c:pt idx="1730">
                  <c:v>99.252262888626532</c:v>
                </c:pt>
                <c:pt idx="1731">
                  <c:v>99.271940181031098</c:v>
                </c:pt>
                <c:pt idx="1732">
                  <c:v>99.01613537977174</c:v>
                </c:pt>
                <c:pt idx="1733">
                  <c:v>99.488390397481311</c:v>
                </c:pt>
                <c:pt idx="1734">
                  <c:v>98.484848484848484</c:v>
                </c:pt>
                <c:pt idx="1735">
                  <c:v>98.858717040535225</c:v>
                </c:pt>
                <c:pt idx="1736">
                  <c:v>98.22904368358914</c:v>
                </c:pt>
                <c:pt idx="1737">
                  <c:v>97.186147186147181</c:v>
                </c:pt>
                <c:pt idx="1738">
                  <c:v>96.399055489964582</c:v>
                </c:pt>
                <c:pt idx="1739">
                  <c:v>95.06099960645416</c:v>
                </c:pt>
                <c:pt idx="1740">
                  <c:v>95.946477764659591</c:v>
                </c:pt>
                <c:pt idx="1741">
                  <c:v>96.143250688705237</c:v>
                </c:pt>
                <c:pt idx="1742">
                  <c:v>91.381345926800478</c:v>
                </c:pt>
                <c:pt idx="1743">
                  <c:v>79.850452577725306</c:v>
                </c:pt>
                <c:pt idx="1744">
                  <c:v>78.886265249901612</c:v>
                </c:pt>
                <c:pt idx="1745">
                  <c:v>79.732388823297924</c:v>
                </c:pt>
                <c:pt idx="1746">
                  <c:v>78.94529712711531</c:v>
                </c:pt>
                <c:pt idx="1747">
                  <c:v>86.855568673750497</c:v>
                </c:pt>
                <c:pt idx="1748">
                  <c:v>66.883116883116884</c:v>
                </c:pt>
                <c:pt idx="1749">
                  <c:v>61.570247933884289</c:v>
                </c:pt>
                <c:pt idx="1750">
                  <c:v>81.385281385281388</c:v>
                </c:pt>
                <c:pt idx="1751">
                  <c:v>89.728453364817</c:v>
                </c:pt>
                <c:pt idx="1752">
                  <c:v>68.417945690672965</c:v>
                </c:pt>
                <c:pt idx="1753">
                  <c:v>81.14915387642661</c:v>
                </c:pt>
                <c:pt idx="1754">
                  <c:v>85.301062573789849</c:v>
                </c:pt>
                <c:pt idx="1755">
                  <c:v>79.614325068870528</c:v>
                </c:pt>
                <c:pt idx="1756">
                  <c:v>79.673356946084212</c:v>
                </c:pt>
                <c:pt idx="1757">
                  <c:v>74.478551751279014</c:v>
                </c:pt>
                <c:pt idx="1758">
                  <c:v>75.659189295552935</c:v>
                </c:pt>
                <c:pt idx="1759">
                  <c:v>70.562770562770567</c:v>
                </c:pt>
                <c:pt idx="1760">
                  <c:v>91.637150728059822</c:v>
                </c:pt>
                <c:pt idx="1761">
                  <c:v>89.64974419519875</c:v>
                </c:pt>
                <c:pt idx="1762">
                  <c:v>82.13301849665487</c:v>
                </c:pt>
                <c:pt idx="1763">
                  <c:v>75.698543880362053</c:v>
                </c:pt>
                <c:pt idx="1764">
                  <c:v>71.467926013380563</c:v>
                </c:pt>
                <c:pt idx="1765">
                  <c:v>70.070838252656429</c:v>
                </c:pt>
                <c:pt idx="1766">
                  <c:v>35.655253837072024</c:v>
                </c:pt>
                <c:pt idx="1767">
                  <c:v>34.218811491538766</c:v>
                </c:pt>
                <c:pt idx="1768">
                  <c:v>32.644628099173559</c:v>
                </c:pt>
                <c:pt idx="1769">
                  <c:v>22.471467926013382</c:v>
                </c:pt>
                <c:pt idx="1770">
                  <c:v>6.6115702479338845</c:v>
                </c:pt>
                <c:pt idx="1771">
                  <c:v>0.33451397087760726</c:v>
                </c:pt>
                <c:pt idx="1772">
                  <c:v>12.140889413616685</c:v>
                </c:pt>
                <c:pt idx="1773">
                  <c:v>15.91892955529319</c:v>
                </c:pt>
                <c:pt idx="1774">
                  <c:v>13.99055489964581</c:v>
                </c:pt>
                <c:pt idx="1775">
                  <c:v>9.6221959858323487</c:v>
                </c:pt>
                <c:pt idx="1776">
                  <c:v>10.842188114915388</c:v>
                </c:pt>
                <c:pt idx="1777">
                  <c:v>6.6902794175521443</c:v>
                </c:pt>
                <c:pt idx="1778">
                  <c:v>13.970877607241244</c:v>
                </c:pt>
                <c:pt idx="1779">
                  <c:v>13.754427390791028</c:v>
                </c:pt>
                <c:pt idx="1780">
                  <c:v>8.6580086580086579</c:v>
                </c:pt>
                <c:pt idx="1781">
                  <c:v>17.434081070444705</c:v>
                </c:pt>
                <c:pt idx="1782">
                  <c:v>23.160173160173162</c:v>
                </c:pt>
                <c:pt idx="1783">
                  <c:v>17.316017316017316</c:v>
                </c:pt>
                <c:pt idx="1784">
                  <c:v>18.772136953955133</c:v>
                </c:pt>
                <c:pt idx="1785">
                  <c:v>16.41086186540732</c:v>
                </c:pt>
                <c:pt idx="1786">
                  <c:v>3.2861078315623771</c:v>
                </c:pt>
                <c:pt idx="1787">
                  <c:v>3.0303030303030303</c:v>
                </c:pt>
                <c:pt idx="1788">
                  <c:v>2.4793388429752068</c:v>
                </c:pt>
                <c:pt idx="1789">
                  <c:v>3.109012199921291</c:v>
                </c:pt>
                <c:pt idx="1790">
                  <c:v>2.5974025974025974</c:v>
                </c:pt>
                <c:pt idx="1791">
                  <c:v>3.6402990948445493</c:v>
                </c:pt>
                <c:pt idx="1792">
                  <c:v>6.8673750491932308</c:v>
                </c:pt>
                <c:pt idx="1793">
                  <c:v>10.606060606060606</c:v>
                </c:pt>
                <c:pt idx="1794">
                  <c:v>10.625737898465172</c:v>
                </c:pt>
                <c:pt idx="1795">
                  <c:v>15.171192443919718</c:v>
                </c:pt>
                <c:pt idx="1796">
                  <c:v>18.791814246359699</c:v>
                </c:pt>
                <c:pt idx="1797">
                  <c:v>20.720188902007084</c:v>
                </c:pt>
                <c:pt idx="1798">
                  <c:v>23.868555686737505</c:v>
                </c:pt>
                <c:pt idx="1799">
                  <c:v>26.702085792994882</c:v>
                </c:pt>
                <c:pt idx="1800">
                  <c:v>29.515938606847698</c:v>
                </c:pt>
                <c:pt idx="1801">
                  <c:v>32.743014561196382</c:v>
                </c:pt>
                <c:pt idx="1802">
                  <c:v>34.258166076347898</c:v>
                </c:pt>
                <c:pt idx="1803">
                  <c:v>30.22432113341204</c:v>
                </c:pt>
                <c:pt idx="1804">
                  <c:v>34.258166076347898</c:v>
                </c:pt>
                <c:pt idx="1805">
                  <c:v>17.335694608421882</c:v>
                </c:pt>
                <c:pt idx="1806">
                  <c:v>11.196379378197561</c:v>
                </c:pt>
                <c:pt idx="1807">
                  <c:v>3.0696576151121606</c:v>
                </c:pt>
                <c:pt idx="1808">
                  <c:v>0.41322314049586778</c:v>
                </c:pt>
                <c:pt idx="1809">
                  <c:v>1.2593467138921683</c:v>
                </c:pt>
                <c:pt idx="1810">
                  <c:v>2.5383707201889023</c:v>
                </c:pt>
                <c:pt idx="1811">
                  <c:v>3.9157811885084612</c:v>
                </c:pt>
                <c:pt idx="1812">
                  <c:v>7.1625344352617084</c:v>
                </c:pt>
                <c:pt idx="1813">
                  <c:v>9.6025186934277844</c:v>
                </c:pt>
                <c:pt idx="1814">
                  <c:v>11.530893349075168</c:v>
                </c:pt>
                <c:pt idx="1815">
                  <c:v>8.5792994883903972</c:v>
                </c:pt>
                <c:pt idx="1816">
                  <c:v>12.160566706021251</c:v>
                </c:pt>
                <c:pt idx="1817">
                  <c:v>6.6115702479338845</c:v>
                </c:pt>
                <c:pt idx="1818">
                  <c:v>7.1822117276662727</c:v>
                </c:pt>
                <c:pt idx="1819">
                  <c:v>5.5883510428964973</c:v>
                </c:pt>
                <c:pt idx="1820">
                  <c:v>2.2038567493112948</c:v>
                </c:pt>
                <c:pt idx="1821">
                  <c:v>3.5222353404171582</c:v>
                </c:pt>
                <c:pt idx="1822">
                  <c:v>3.6009445100354189</c:v>
                </c:pt>
                <c:pt idx="1823">
                  <c:v>6.1589925226288855</c:v>
                </c:pt>
                <c:pt idx="1824">
                  <c:v>8.6580086580086579</c:v>
                </c:pt>
                <c:pt idx="1825">
                  <c:v>10.822510822510822</c:v>
                </c:pt>
                <c:pt idx="1826">
                  <c:v>12.258953168044078</c:v>
                </c:pt>
                <c:pt idx="1827">
                  <c:v>6.887052341597796</c:v>
                </c:pt>
                <c:pt idx="1828">
                  <c:v>0.23612750885478156</c:v>
                </c:pt>
                <c:pt idx="1829">
                  <c:v>1.948051948051948</c:v>
                </c:pt>
                <c:pt idx="1830">
                  <c:v>2.4006296733569461</c:v>
                </c:pt>
                <c:pt idx="1831">
                  <c:v>0.59031877213695394</c:v>
                </c:pt>
                <c:pt idx="1832">
                  <c:v>1.3183785911058639</c:v>
                </c:pt>
                <c:pt idx="1833">
                  <c:v>2.715466351829988</c:v>
                </c:pt>
                <c:pt idx="1834">
                  <c:v>4.0141676505312871</c:v>
                </c:pt>
                <c:pt idx="1835">
                  <c:v>5.5883510428964973</c:v>
                </c:pt>
                <c:pt idx="1836">
                  <c:v>8.3038173947264848</c:v>
                </c:pt>
                <c:pt idx="1837">
                  <c:v>10.861865407319952</c:v>
                </c:pt>
                <c:pt idx="1838">
                  <c:v>12.888626524990162</c:v>
                </c:pt>
                <c:pt idx="1839">
                  <c:v>15.289256198347106</c:v>
                </c:pt>
                <c:pt idx="1840">
                  <c:v>17.591499409681226</c:v>
                </c:pt>
                <c:pt idx="1841">
                  <c:v>18.949232585596221</c:v>
                </c:pt>
                <c:pt idx="1842">
                  <c:v>20.720188902007084</c:v>
                </c:pt>
                <c:pt idx="1843">
                  <c:v>21.605667060212514</c:v>
                </c:pt>
                <c:pt idx="1844">
                  <c:v>20.720188902007084</c:v>
                </c:pt>
                <c:pt idx="1845">
                  <c:v>20.720188902007084</c:v>
                </c:pt>
                <c:pt idx="1846">
                  <c:v>23.986619441164898</c:v>
                </c:pt>
                <c:pt idx="1847">
                  <c:v>25.108225108225106</c:v>
                </c:pt>
                <c:pt idx="1848">
                  <c:v>25.954348681621408</c:v>
                </c:pt>
                <c:pt idx="1849">
                  <c:v>25.954348681621408</c:v>
                </c:pt>
                <c:pt idx="1850">
                  <c:v>26.702085792994882</c:v>
                </c:pt>
                <c:pt idx="1851">
                  <c:v>27.489177489177489</c:v>
                </c:pt>
                <c:pt idx="1852">
                  <c:v>28.512396694214875</c:v>
                </c:pt>
                <c:pt idx="1853">
                  <c:v>30.499803227075954</c:v>
                </c:pt>
                <c:pt idx="1854">
                  <c:v>31.739472648563559</c:v>
                </c:pt>
                <c:pt idx="1855">
                  <c:v>32.979142070051161</c:v>
                </c:pt>
                <c:pt idx="1856">
                  <c:v>34.317197953561589</c:v>
                </c:pt>
                <c:pt idx="1857">
                  <c:v>35.930735930735928</c:v>
                </c:pt>
                <c:pt idx="1858">
                  <c:v>37.34750098386462</c:v>
                </c:pt>
                <c:pt idx="1859">
                  <c:v>38.744588744588739</c:v>
                </c:pt>
                <c:pt idx="1860">
                  <c:v>38.744588744588739</c:v>
                </c:pt>
                <c:pt idx="1861">
                  <c:v>40.456513183785916</c:v>
                </c:pt>
                <c:pt idx="1862">
                  <c:v>40.456513183785916</c:v>
                </c:pt>
                <c:pt idx="1863">
                  <c:v>40.456513183785916</c:v>
                </c:pt>
                <c:pt idx="1864">
                  <c:v>37.34750098386462</c:v>
                </c:pt>
                <c:pt idx="1865">
                  <c:v>31.739472648563559</c:v>
                </c:pt>
                <c:pt idx="1866">
                  <c:v>35.930735930735928</c:v>
                </c:pt>
                <c:pt idx="1867">
                  <c:v>28.512396694214875</c:v>
                </c:pt>
                <c:pt idx="1868">
                  <c:v>32.979142070051161</c:v>
                </c:pt>
                <c:pt idx="1869">
                  <c:v>34.317197953561589</c:v>
                </c:pt>
                <c:pt idx="1870">
                  <c:v>31.739472648563559</c:v>
                </c:pt>
                <c:pt idx="1871">
                  <c:v>12.593467138921685</c:v>
                </c:pt>
                <c:pt idx="1872">
                  <c:v>7.5364029909484458</c:v>
                </c:pt>
                <c:pt idx="1873">
                  <c:v>8.1267217630853992</c:v>
                </c:pt>
                <c:pt idx="1874">
                  <c:v>9.4057457693821327</c:v>
                </c:pt>
                <c:pt idx="1875">
                  <c:v>10.448642266824084</c:v>
                </c:pt>
                <c:pt idx="1876">
                  <c:v>3.8764266036993309</c:v>
                </c:pt>
                <c:pt idx="1877">
                  <c:v>6.0212514757969302</c:v>
                </c:pt>
                <c:pt idx="1878">
                  <c:v>6.2180243998425819</c:v>
                </c:pt>
                <c:pt idx="1879">
                  <c:v>7.7922077922077921</c:v>
                </c:pt>
                <c:pt idx="1880">
                  <c:v>4.0141676505312871</c:v>
                </c:pt>
                <c:pt idx="1881">
                  <c:v>1.7119244391971666</c:v>
                </c:pt>
                <c:pt idx="1882">
                  <c:v>1.6135379771743408</c:v>
                </c:pt>
                <c:pt idx="1883">
                  <c:v>1.0428964974419519</c:v>
                </c:pt>
                <c:pt idx="1884">
                  <c:v>2.105470287288469</c:v>
                </c:pt>
                <c:pt idx="1885">
                  <c:v>4.0141676505312871</c:v>
                </c:pt>
                <c:pt idx="1886">
                  <c:v>3.837072018890201</c:v>
                </c:pt>
                <c:pt idx="1887">
                  <c:v>4.2699724517906334</c:v>
                </c:pt>
                <c:pt idx="1888">
                  <c:v>5.7457693821330178</c:v>
                </c:pt>
                <c:pt idx="1889">
                  <c:v>7.3789846517119244</c:v>
                </c:pt>
                <c:pt idx="1890">
                  <c:v>8.9138134592680061</c:v>
                </c:pt>
                <c:pt idx="1891">
                  <c:v>9.4057457693821327</c:v>
                </c:pt>
                <c:pt idx="1892">
                  <c:v>11.707988980716253</c:v>
                </c:pt>
                <c:pt idx="1893">
                  <c:v>13.282172373081464</c:v>
                </c:pt>
                <c:pt idx="1894">
                  <c:v>15.289256198347106</c:v>
                </c:pt>
                <c:pt idx="1895">
                  <c:v>16.942148760330578</c:v>
                </c:pt>
                <c:pt idx="1896">
                  <c:v>16.587957497048407</c:v>
                </c:pt>
                <c:pt idx="1897">
                  <c:v>19.952774498229044</c:v>
                </c:pt>
                <c:pt idx="1898">
                  <c:v>21.605667060212514</c:v>
                </c:pt>
                <c:pt idx="1899">
                  <c:v>23.986619441164898</c:v>
                </c:pt>
                <c:pt idx="1900">
                  <c:v>25.108225108225106</c:v>
                </c:pt>
                <c:pt idx="1901">
                  <c:v>25.108225108225106</c:v>
                </c:pt>
                <c:pt idx="1902">
                  <c:v>26.702085792994882</c:v>
                </c:pt>
                <c:pt idx="1903">
                  <c:v>23.986619441164898</c:v>
                </c:pt>
                <c:pt idx="1904">
                  <c:v>21.605667060212514</c:v>
                </c:pt>
                <c:pt idx="1905">
                  <c:v>28.512396694214875</c:v>
                </c:pt>
                <c:pt idx="1906">
                  <c:v>30.499803227075954</c:v>
                </c:pt>
                <c:pt idx="1907">
                  <c:v>32.979142070051161</c:v>
                </c:pt>
                <c:pt idx="1908">
                  <c:v>23.986619441164898</c:v>
                </c:pt>
                <c:pt idx="1909">
                  <c:v>13.282172373081464</c:v>
                </c:pt>
                <c:pt idx="1910">
                  <c:v>20.720188902007084</c:v>
                </c:pt>
                <c:pt idx="1911">
                  <c:v>21.605667060212514</c:v>
                </c:pt>
                <c:pt idx="1912">
                  <c:v>25.108225108225106</c:v>
                </c:pt>
                <c:pt idx="1913">
                  <c:v>27.489177489177489</c:v>
                </c:pt>
                <c:pt idx="1914">
                  <c:v>28.512396694214875</c:v>
                </c:pt>
                <c:pt idx="1915">
                  <c:v>25.954348681621408</c:v>
                </c:pt>
                <c:pt idx="1916">
                  <c:v>28.512396694214875</c:v>
                </c:pt>
                <c:pt idx="1917">
                  <c:v>31.739472648563559</c:v>
                </c:pt>
                <c:pt idx="1918">
                  <c:v>34.317197953561589</c:v>
                </c:pt>
                <c:pt idx="1919">
                  <c:v>34.317197953561589</c:v>
                </c:pt>
                <c:pt idx="1920">
                  <c:v>35.930735930735928</c:v>
                </c:pt>
                <c:pt idx="1921">
                  <c:v>37.34750098386462</c:v>
                </c:pt>
                <c:pt idx="1922">
                  <c:v>21.605667060212514</c:v>
                </c:pt>
                <c:pt idx="1923">
                  <c:v>25.108225108225106</c:v>
                </c:pt>
                <c:pt idx="1924">
                  <c:v>16.587957497048407</c:v>
                </c:pt>
                <c:pt idx="1925">
                  <c:v>19.952774498229044</c:v>
                </c:pt>
                <c:pt idx="1926">
                  <c:v>19.952774498229044</c:v>
                </c:pt>
                <c:pt idx="1927">
                  <c:v>21.605667060212514</c:v>
                </c:pt>
                <c:pt idx="1928">
                  <c:v>23.986619441164898</c:v>
                </c:pt>
                <c:pt idx="1929">
                  <c:v>25.108225108225106</c:v>
                </c:pt>
                <c:pt idx="1930">
                  <c:v>28.512396694214875</c:v>
                </c:pt>
                <c:pt idx="1931">
                  <c:v>30.499803227075954</c:v>
                </c:pt>
                <c:pt idx="1932">
                  <c:v>23.986619441164898</c:v>
                </c:pt>
                <c:pt idx="1933">
                  <c:v>20.720188902007084</c:v>
                </c:pt>
                <c:pt idx="1934">
                  <c:v>23.986619441164898</c:v>
                </c:pt>
                <c:pt idx="1935">
                  <c:v>25.108225108225106</c:v>
                </c:pt>
                <c:pt idx="1936">
                  <c:v>21.605667060212514</c:v>
                </c:pt>
                <c:pt idx="1937">
                  <c:v>22.589531680440771</c:v>
                </c:pt>
                <c:pt idx="1938">
                  <c:v>27.489177489177489</c:v>
                </c:pt>
                <c:pt idx="1939">
                  <c:v>29.515938606847698</c:v>
                </c:pt>
                <c:pt idx="1940">
                  <c:v>31.739472648563559</c:v>
                </c:pt>
                <c:pt idx="1941">
                  <c:v>34.317197953561589</c:v>
                </c:pt>
                <c:pt idx="1942">
                  <c:v>35.930735930735928</c:v>
                </c:pt>
                <c:pt idx="1943">
                  <c:v>37.34750098386462</c:v>
                </c:pt>
                <c:pt idx="1944">
                  <c:v>38.744588744588739</c:v>
                </c:pt>
                <c:pt idx="1945">
                  <c:v>42.011019283746556</c:v>
                </c:pt>
                <c:pt idx="1946">
                  <c:v>42.011019283746556</c:v>
                </c:pt>
                <c:pt idx="1947">
                  <c:v>27.489177489177489</c:v>
                </c:pt>
                <c:pt idx="1948">
                  <c:v>29.515938606847698</c:v>
                </c:pt>
                <c:pt idx="1949">
                  <c:v>23.31759149940968</c:v>
                </c:pt>
                <c:pt idx="1950">
                  <c:v>30.499803227075954</c:v>
                </c:pt>
                <c:pt idx="1951">
                  <c:v>35.930735930735928</c:v>
                </c:pt>
                <c:pt idx="1952">
                  <c:v>38.744588744588739</c:v>
                </c:pt>
                <c:pt idx="1953">
                  <c:v>38.744588744588739</c:v>
                </c:pt>
                <c:pt idx="1954">
                  <c:v>42.011019283746556</c:v>
                </c:pt>
                <c:pt idx="1955">
                  <c:v>43.545848091302638</c:v>
                </c:pt>
                <c:pt idx="1956">
                  <c:v>45.297127115308932</c:v>
                </c:pt>
                <c:pt idx="1957">
                  <c:v>47.323888232979144</c:v>
                </c:pt>
                <c:pt idx="1958">
                  <c:v>47.323888232979144</c:v>
                </c:pt>
                <c:pt idx="1959">
                  <c:v>49.173553719008268</c:v>
                </c:pt>
                <c:pt idx="1960">
                  <c:v>51.141282959464775</c:v>
                </c:pt>
                <c:pt idx="1961">
                  <c:v>53.679653679653683</c:v>
                </c:pt>
                <c:pt idx="1962">
                  <c:v>54.525777253049981</c:v>
                </c:pt>
                <c:pt idx="1963">
                  <c:v>56.02125147579693</c:v>
                </c:pt>
                <c:pt idx="1964">
                  <c:v>54.781582054309332</c:v>
                </c:pt>
                <c:pt idx="1965">
                  <c:v>51.141282959464775</c:v>
                </c:pt>
                <c:pt idx="1966">
                  <c:v>51.141282959464775</c:v>
                </c:pt>
                <c:pt idx="1967">
                  <c:v>55.804801259346718</c:v>
                </c:pt>
                <c:pt idx="1968">
                  <c:v>57.477371113734755</c:v>
                </c:pt>
                <c:pt idx="1969">
                  <c:v>57.713498622589533</c:v>
                </c:pt>
                <c:pt idx="1970">
                  <c:v>58.441558441558442</c:v>
                </c:pt>
                <c:pt idx="1971">
                  <c:v>59.543486816214084</c:v>
                </c:pt>
                <c:pt idx="1972">
                  <c:v>60.48799685163322</c:v>
                </c:pt>
                <c:pt idx="1973">
                  <c:v>60.763478945297123</c:v>
                </c:pt>
                <c:pt idx="1974">
                  <c:v>61.629279811097994</c:v>
                </c:pt>
                <c:pt idx="1975">
                  <c:v>63.656040928768199</c:v>
                </c:pt>
                <c:pt idx="1976">
                  <c:v>66.509248327430143</c:v>
                </c:pt>
                <c:pt idx="1977">
                  <c:v>65.564738292011015</c:v>
                </c:pt>
                <c:pt idx="1978">
                  <c:v>66.056670602125138</c:v>
                </c:pt>
                <c:pt idx="1979">
                  <c:v>67.020857929948846</c:v>
                </c:pt>
                <c:pt idx="1980">
                  <c:v>65.072805981896892</c:v>
                </c:pt>
                <c:pt idx="1981">
                  <c:v>58.736717827626919</c:v>
                </c:pt>
                <c:pt idx="1982">
                  <c:v>60.763478945297123</c:v>
                </c:pt>
                <c:pt idx="1983">
                  <c:v>62.219598583234948</c:v>
                </c:pt>
                <c:pt idx="1984">
                  <c:v>64.836678473042113</c:v>
                </c:pt>
                <c:pt idx="1985">
                  <c:v>56.316410861865407</c:v>
                </c:pt>
                <c:pt idx="1986">
                  <c:v>55.03738685556867</c:v>
                </c:pt>
                <c:pt idx="1987">
                  <c:v>61.983471074380169</c:v>
                </c:pt>
                <c:pt idx="1988">
                  <c:v>65.072805981896892</c:v>
                </c:pt>
                <c:pt idx="1989">
                  <c:v>68.181818181818173</c:v>
                </c:pt>
                <c:pt idx="1990">
                  <c:v>68.181818181818173</c:v>
                </c:pt>
                <c:pt idx="1991">
                  <c:v>68.831168831168839</c:v>
                </c:pt>
                <c:pt idx="1992">
                  <c:v>68.831168831168839</c:v>
                </c:pt>
                <c:pt idx="1993">
                  <c:v>68.831168831168839</c:v>
                </c:pt>
                <c:pt idx="1994">
                  <c:v>70.267611176702076</c:v>
                </c:pt>
                <c:pt idx="1995">
                  <c:v>71.94018103109012</c:v>
                </c:pt>
                <c:pt idx="1996">
                  <c:v>73.475009838646201</c:v>
                </c:pt>
                <c:pt idx="1997">
                  <c:v>75.206611570247944</c:v>
                </c:pt>
                <c:pt idx="1998">
                  <c:v>74.59661550570641</c:v>
                </c:pt>
                <c:pt idx="1999">
                  <c:v>76.446280991735534</c:v>
                </c:pt>
                <c:pt idx="2000">
                  <c:v>71.035025580480124</c:v>
                </c:pt>
                <c:pt idx="2001">
                  <c:v>70.700511609602529</c:v>
                </c:pt>
                <c:pt idx="2002">
                  <c:v>73.120818575364027</c:v>
                </c:pt>
                <c:pt idx="2003">
                  <c:v>75.796930342384883</c:v>
                </c:pt>
                <c:pt idx="2004">
                  <c:v>72.628886265249903</c:v>
                </c:pt>
                <c:pt idx="2005">
                  <c:v>70.267611176702076</c:v>
                </c:pt>
                <c:pt idx="2006">
                  <c:v>74.065328610783155</c:v>
                </c:pt>
                <c:pt idx="2007">
                  <c:v>76.446280991735534</c:v>
                </c:pt>
                <c:pt idx="2008">
                  <c:v>77.548209366391191</c:v>
                </c:pt>
                <c:pt idx="2009">
                  <c:v>81.385281385281388</c:v>
                </c:pt>
                <c:pt idx="2010">
                  <c:v>82.251082251082252</c:v>
                </c:pt>
                <c:pt idx="2011">
                  <c:v>81.385281385281388</c:v>
                </c:pt>
                <c:pt idx="2012">
                  <c:v>85.635576544667458</c:v>
                </c:pt>
                <c:pt idx="2013">
                  <c:v>84.258166076347891</c:v>
                </c:pt>
                <c:pt idx="2014">
                  <c:v>83.175914994096814</c:v>
                </c:pt>
                <c:pt idx="2015">
                  <c:v>84.258166076347891</c:v>
                </c:pt>
                <c:pt idx="2016">
                  <c:v>85.635576544667458</c:v>
                </c:pt>
                <c:pt idx="2017">
                  <c:v>85.635576544667458</c:v>
                </c:pt>
                <c:pt idx="2018">
                  <c:v>84.258166076347891</c:v>
                </c:pt>
                <c:pt idx="2019">
                  <c:v>78.354978354978357</c:v>
                </c:pt>
                <c:pt idx="2020">
                  <c:v>84.258166076347891</c:v>
                </c:pt>
                <c:pt idx="2021">
                  <c:v>84.258166076347891</c:v>
                </c:pt>
                <c:pt idx="2022">
                  <c:v>83.175914994096814</c:v>
                </c:pt>
                <c:pt idx="2023">
                  <c:v>79.063360881542692</c:v>
                </c:pt>
                <c:pt idx="2024">
                  <c:v>68.516332152695796</c:v>
                </c:pt>
                <c:pt idx="2025">
                  <c:v>78.354978354978357</c:v>
                </c:pt>
                <c:pt idx="2026">
                  <c:v>81.385281385281388</c:v>
                </c:pt>
                <c:pt idx="2027">
                  <c:v>78.354978354978357</c:v>
                </c:pt>
                <c:pt idx="2028">
                  <c:v>80.637544273907906</c:v>
                </c:pt>
                <c:pt idx="2029">
                  <c:v>83.175914994096814</c:v>
                </c:pt>
                <c:pt idx="2030">
                  <c:v>85.635576544667458</c:v>
                </c:pt>
                <c:pt idx="2031">
                  <c:v>89.885871704053528</c:v>
                </c:pt>
                <c:pt idx="2032">
                  <c:v>91.951987406532865</c:v>
                </c:pt>
                <c:pt idx="2033">
                  <c:v>91.951987406532865</c:v>
                </c:pt>
                <c:pt idx="2034">
                  <c:v>88.134592680047234</c:v>
                </c:pt>
                <c:pt idx="2035">
                  <c:v>86.894923258559615</c:v>
                </c:pt>
                <c:pt idx="2036">
                  <c:v>88.134592680047234</c:v>
                </c:pt>
                <c:pt idx="2037">
                  <c:v>96.399055489964582</c:v>
                </c:pt>
                <c:pt idx="2038">
                  <c:v>97.225501770956313</c:v>
                </c:pt>
                <c:pt idx="2039">
                  <c:v>97.225501770956313</c:v>
                </c:pt>
                <c:pt idx="2040">
                  <c:v>96.399055489964582</c:v>
                </c:pt>
                <c:pt idx="2041">
                  <c:v>93.959071231798504</c:v>
                </c:pt>
                <c:pt idx="2042">
                  <c:v>91.951987406532865</c:v>
                </c:pt>
                <c:pt idx="2043">
                  <c:v>86.894923258559615</c:v>
                </c:pt>
                <c:pt idx="2044">
                  <c:v>88.134592680047234</c:v>
                </c:pt>
                <c:pt idx="2045">
                  <c:v>89.885871704053528</c:v>
                </c:pt>
                <c:pt idx="2046">
                  <c:v>88.134592680047234</c:v>
                </c:pt>
                <c:pt idx="2047">
                  <c:v>93.959071231798504</c:v>
                </c:pt>
                <c:pt idx="2048">
                  <c:v>93.959071231798504</c:v>
                </c:pt>
                <c:pt idx="2049">
                  <c:v>91.951987406532865</c:v>
                </c:pt>
                <c:pt idx="2050">
                  <c:v>91.951987406532865</c:v>
                </c:pt>
                <c:pt idx="2051">
                  <c:v>93.959071231798504</c:v>
                </c:pt>
                <c:pt idx="2052">
                  <c:v>82.251082251082252</c:v>
                </c:pt>
                <c:pt idx="2053">
                  <c:v>95.395513577331755</c:v>
                </c:pt>
                <c:pt idx="2054">
                  <c:v>96.399055489964582</c:v>
                </c:pt>
                <c:pt idx="2055">
                  <c:v>95.395513577331755</c:v>
                </c:pt>
                <c:pt idx="2056">
                  <c:v>61.983471074380169</c:v>
                </c:pt>
                <c:pt idx="2057">
                  <c:v>59.779614325068877</c:v>
                </c:pt>
                <c:pt idx="2058">
                  <c:v>68.831168831168839</c:v>
                </c:pt>
                <c:pt idx="2059">
                  <c:v>79.063360881542692</c:v>
                </c:pt>
                <c:pt idx="2060">
                  <c:v>80.637544273907906</c:v>
                </c:pt>
                <c:pt idx="2061">
                  <c:v>79.850452577725306</c:v>
                </c:pt>
                <c:pt idx="2062">
                  <c:v>79.850452577725306</c:v>
                </c:pt>
                <c:pt idx="2063">
                  <c:v>80.637544273907906</c:v>
                </c:pt>
                <c:pt idx="2064">
                  <c:v>80.637544273907906</c:v>
                </c:pt>
                <c:pt idx="2065">
                  <c:v>81.385281385281388</c:v>
                </c:pt>
                <c:pt idx="2066">
                  <c:v>82.251082251082252</c:v>
                </c:pt>
                <c:pt idx="2067">
                  <c:v>83.175914994096814</c:v>
                </c:pt>
                <c:pt idx="2068">
                  <c:v>81.385281385281388</c:v>
                </c:pt>
                <c:pt idx="2069">
                  <c:v>81.385281385281388</c:v>
                </c:pt>
                <c:pt idx="2070">
                  <c:v>80.637544273907906</c:v>
                </c:pt>
                <c:pt idx="2071">
                  <c:v>80.637544273907906</c:v>
                </c:pt>
                <c:pt idx="2072">
                  <c:v>70.267611176702076</c:v>
                </c:pt>
                <c:pt idx="2073">
                  <c:v>74.59661550570641</c:v>
                </c:pt>
                <c:pt idx="2074">
                  <c:v>75.206611570247944</c:v>
                </c:pt>
                <c:pt idx="2075">
                  <c:v>77.548209366391191</c:v>
                </c:pt>
                <c:pt idx="2076">
                  <c:v>77.056277056277054</c:v>
                </c:pt>
                <c:pt idx="2077">
                  <c:v>85.635576544667458</c:v>
                </c:pt>
                <c:pt idx="2078">
                  <c:v>97.225501770956313</c:v>
                </c:pt>
                <c:pt idx="2079">
                  <c:v>96.399055489964582</c:v>
                </c:pt>
                <c:pt idx="2080">
                  <c:v>93.959071231798504</c:v>
                </c:pt>
                <c:pt idx="2081">
                  <c:v>89.885871704053528</c:v>
                </c:pt>
                <c:pt idx="2082">
                  <c:v>85.635576544667458</c:v>
                </c:pt>
                <c:pt idx="2083">
                  <c:v>85.635576544667458</c:v>
                </c:pt>
                <c:pt idx="2084">
                  <c:v>85.635576544667458</c:v>
                </c:pt>
                <c:pt idx="2085">
                  <c:v>74.59661550570641</c:v>
                </c:pt>
                <c:pt idx="2086">
                  <c:v>81.385281385281388</c:v>
                </c:pt>
                <c:pt idx="2087">
                  <c:v>83.175914994096814</c:v>
                </c:pt>
                <c:pt idx="2088">
                  <c:v>79.850452577725306</c:v>
                </c:pt>
                <c:pt idx="2089">
                  <c:v>72.628886265249903</c:v>
                </c:pt>
                <c:pt idx="2090">
                  <c:v>73.120818575364027</c:v>
                </c:pt>
                <c:pt idx="2091">
                  <c:v>71.507280598189695</c:v>
                </c:pt>
                <c:pt idx="2092">
                  <c:v>64.836678473042113</c:v>
                </c:pt>
                <c:pt idx="2093">
                  <c:v>62.219598583234948</c:v>
                </c:pt>
                <c:pt idx="2094">
                  <c:v>61.983471074380169</c:v>
                </c:pt>
                <c:pt idx="2095">
                  <c:v>61.117670208579298</c:v>
                </c:pt>
                <c:pt idx="2096">
                  <c:v>30.499803227075954</c:v>
                </c:pt>
                <c:pt idx="2097">
                  <c:v>49.173553719008268</c:v>
                </c:pt>
                <c:pt idx="2098">
                  <c:v>25.108225108225106</c:v>
                </c:pt>
                <c:pt idx="2099">
                  <c:v>38.744588744588739</c:v>
                </c:pt>
                <c:pt idx="2100">
                  <c:v>40.456513183785916</c:v>
                </c:pt>
                <c:pt idx="2101">
                  <c:v>29.515938606847698</c:v>
                </c:pt>
                <c:pt idx="2102">
                  <c:v>42.011019283746556</c:v>
                </c:pt>
                <c:pt idx="2103">
                  <c:v>47.323888232979144</c:v>
                </c:pt>
                <c:pt idx="2104">
                  <c:v>51.141282959464775</c:v>
                </c:pt>
                <c:pt idx="2105">
                  <c:v>47.323888232979144</c:v>
                </c:pt>
                <c:pt idx="2106">
                  <c:v>43.545848091302638</c:v>
                </c:pt>
                <c:pt idx="2107">
                  <c:v>45.297127115308932</c:v>
                </c:pt>
                <c:pt idx="2108">
                  <c:v>38.744588744588739</c:v>
                </c:pt>
                <c:pt idx="2109">
                  <c:v>47.323888232979144</c:v>
                </c:pt>
                <c:pt idx="2110">
                  <c:v>49.173553719008268</c:v>
                </c:pt>
                <c:pt idx="2111">
                  <c:v>51.141282959464775</c:v>
                </c:pt>
                <c:pt idx="2112">
                  <c:v>51.141282959464775</c:v>
                </c:pt>
                <c:pt idx="2113">
                  <c:v>49.173553719008268</c:v>
                </c:pt>
                <c:pt idx="2114">
                  <c:v>35.930735930735928</c:v>
                </c:pt>
                <c:pt idx="2115">
                  <c:v>34.317197953561589</c:v>
                </c:pt>
                <c:pt idx="2116">
                  <c:v>23.31759149940968</c:v>
                </c:pt>
                <c:pt idx="2117">
                  <c:v>11.707988980716253</c:v>
                </c:pt>
                <c:pt idx="2118">
                  <c:v>5.1751279024006296</c:v>
                </c:pt>
                <c:pt idx="2119">
                  <c:v>18.949232585596221</c:v>
                </c:pt>
                <c:pt idx="2120">
                  <c:v>28.512396694214875</c:v>
                </c:pt>
                <c:pt idx="2121">
                  <c:v>32.979142070051161</c:v>
                </c:pt>
                <c:pt idx="2122">
                  <c:v>32.979142070051161</c:v>
                </c:pt>
                <c:pt idx="2123">
                  <c:v>31.739472648563559</c:v>
                </c:pt>
                <c:pt idx="2124">
                  <c:v>35.930735930735928</c:v>
                </c:pt>
                <c:pt idx="2125">
                  <c:v>34.317197953561589</c:v>
                </c:pt>
                <c:pt idx="2126">
                  <c:v>34.317197953561589</c:v>
                </c:pt>
                <c:pt idx="2127">
                  <c:v>34.317197953561589</c:v>
                </c:pt>
                <c:pt idx="2128">
                  <c:v>32.979142070051161</c:v>
                </c:pt>
                <c:pt idx="2129">
                  <c:v>34.317197953561589</c:v>
                </c:pt>
                <c:pt idx="2130">
                  <c:v>32.979142070051161</c:v>
                </c:pt>
                <c:pt idx="2131">
                  <c:v>34.317197953561589</c:v>
                </c:pt>
                <c:pt idx="2132">
                  <c:v>34.317197953561589</c:v>
                </c:pt>
                <c:pt idx="2133">
                  <c:v>32.979142070051161</c:v>
                </c:pt>
                <c:pt idx="2134">
                  <c:v>34.317197953561589</c:v>
                </c:pt>
                <c:pt idx="2135">
                  <c:v>34.317197953561589</c:v>
                </c:pt>
                <c:pt idx="2136">
                  <c:v>34.317197953561589</c:v>
                </c:pt>
                <c:pt idx="2137">
                  <c:v>32.979142070051161</c:v>
                </c:pt>
                <c:pt idx="2138">
                  <c:v>32.979142070051161</c:v>
                </c:pt>
                <c:pt idx="2139">
                  <c:v>22.589531680440771</c:v>
                </c:pt>
                <c:pt idx="2140">
                  <c:v>27.489177489177489</c:v>
                </c:pt>
                <c:pt idx="2141">
                  <c:v>20.720188902007084</c:v>
                </c:pt>
                <c:pt idx="2142">
                  <c:v>23.986619441164898</c:v>
                </c:pt>
                <c:pt idx="2143">
                  <c:v>27.489177489177489</c:v>
                </c:pt>
                <c:pt idx="2144">
                  <c:v>28.512396694214875</c:v>
                </c:pt>
                <c:pt idx="2145">
                  <c:v>11.707988980716253</c:v>
                </c:pt>
                <c:pt idx="2146">
                  <c:v>6.7886658795749701</c:v>
                </c:pt>
                <c:pt idx="2147">
                  <c:v>8.7367178276269186</c:v>
                </c:pt>
                <c:pt idx="2148">
                  <c:v>7.890594254230618</c:v>
                </c:pt>
                <c:pt idx="2149">
                  <c:v>11.235733963006691</c:v>
                </c:pt>
                <c:pt idx="2150">
                  <c:v>14.541519086973631</c:v>
                </c:pt>
                <c:pt idx="2151">
                  <c:v>18.260527351436444</c:v>
                </c:pt>
                <c:pt idx="2152">
                  <c:v>21.605667060212514</c:v>
                </c:pt>
                <c:pt idx="2153">
                  <c:v>23.986619441164898</c:v>
                </c:pt>
                <c:pt idx="2154">
                  <c:v>26.702085792994882</c:v>
                </c:pt>
                <c:pt idx="2155">
                  <c:v>25.108225108225106</c:v>
                </c:pt>
                <c:pt idx="2156">
                  <c:v>20.720188902007084</c:v>
                </c:pt>
                <c:pt idx="2157">
                  <c:v>23.31759149940968</c:v>
                </c:pt>
                <c:pt idx="2158">
                  <c:v>18.260527351436444</c:v>
                </c:pt>
                <c:pt idx="2159">
                  <c:v>20.720188902007084</c:v>
                </c:pt>
                <c:pt idx="2160">
                  <c:v>18.949232585596221</c:v>
                </c:pt>
                <c:pt idx="2161">
                  <c:v>2.7744982290436835</c:v>
                </c:pt>
                <c:pt idx="2162">
                  <c:v>1.967729240456513E-2</c:v>
                </c:pt>
                <c:pt idx="2163">
                  <c:v>7.8709169618260522E-2</c:v>
                </c:pt>
                <c:pt idx="2164">
                  <c:v>1.2003148366784731</c:v>
                </c:pt>
                <c:pt idx="2165">
                  <c:v>3.5025580480125931</c:v>
                </c:pt>
                <c:pt idx="2166">
                  <c:v>7.0838252656434477</c:v>
                </c:pt>
                <c:pt idx="2167">
                  <c:v>9.8189689098780004</c:v>
                </c:pt>
                <c:pt idx="2168">
                  <c:v>12.00314836678473</c:v>
                </c:pt>
                <c:pt idx="2169">
                  <c:v>13.282172373081464</c:v>
                </c:pt>
                <c:pt idx="2170">
                  <c:v>15.91892955529319</c:v>
                </c:pt>
                <c:pt idx="2171">
                  <c:v>18.260527351436444</c:v>
                </c:pt>
                <c:pt idx="2172">
                  <c:v>20.720188902007084</c:v>
                </c:pt>
                <c:pt idx="2173">
                  <c:v>22.589531680440771</c:v>
                </c:pt>
                <c:pt idx="2174">
                  <c:v>20.720188902007084</c:v>
                </c:pt>
                <c:pt idx="2175">
                  <c:v>22.589531680440771</c:v>
                </c:pt>
                <c:pt idx="2176">
                  <c:v>19.952774498229044</c:v>
                </c:pt>
                <c:pt idx="2177">
                  <c:v>15.289256198347106</c:v>
                </c:pt>
                <c:pt idx="2178">
                  <c:v>10.448642266824084</c:v>
                </c:pt>
                <c:pt idx="2179">
                  <c:v>6.0802833530106257</c:v>
                </c:pt>
                <c:pt idx="2180">
                  <c:v>9.6418732782369148</c:v>
                </c:pt>
                <c:pt idx="2181">
                  <c:v>10.212514757969302</c:v>
                </c:pt>
                <c:pt idx="2182">
                  <c:v>6.6902794175521443</c:v>
                </c:pt>
                <c:pt idx="2183">
                  <c:v>3.2861078315623771</c:v>
                </c:pt>
                <c:pt idx="2184">
                  <c:v>6.1393152302243212</c:v>
                </c:pt>
                <c:pt idx="2185">
                  <c:v>5.0373868555686734</c:v>
                </c:pt>
                <c:pt idx="2186">
                  <c:v>4.2699724517906334</c:v>
                </c:pt>
                <c:pt idx="2187">
                  <c:v>2.3219205037386859</c:v>
                </c:pt>
                <c:pt idx="2188">
                  <c:v>5.0570641479732394</c:v>
                </c:pt>
                <c:pt idx="2189">
                  <c:v>7.0247933884297522</c:v>
                </c:pt>
                <c:pt idx="2190">
                  <c:v>9.8189689098780004</c:v>
                </c:pt>
                <c:pt idx="2191">
                  <c:v>11.235733963006691</c:v>
                </c:pt>
                <c:pt idx="2192">
                  <c:v>8.0086580086580081</c:v>
                </c:pt>
                <c:pt idx="2193">
                  <c:v>1.7906336088154271</c:v>
                </c:pt>
                <c:pt idx="2194">
                  <c:v>2.9712711530893348</c:v>
                </c:pt>
                <c:pt idx="2195">
                  <c:v>1.5545060999606455</c:v>
                </c:pt>
                <c:pt idx="2196">
                  <c:v>5.1751279024006296</c:v>
                </c:pt>
                <c:pt idx="2197">
                  <c:v>7.0247933884297522</c:v>
                </c:pt>
                <c:pt idx="2198">
                  <c:v>1.5545060999606455</c:v>
                </c:pt>
                <c:pt idx="2199">
                  <c:v>3.2861078315623771</c:v>
                </c:pt>
                <c:pt idx="2200">
                  <c:v>2.4006296733569461</c:v>
                </c:pt>
                <c:pt idx="2201">
                  <c:v>3.4041715859897681</c:v>
                </c:pt>
                <c:pt idx="2202">
                  <c:v>3.109012199921291</c:v>
                </c:pt>
                <c:pt idx="2203">
                  <c:v>7.2018890200708379</c:v>
                </c:pt>
                <c:pt idx="2204">
                  <c:v>6.552538370720189</c:v>
                </c:pt>
                <c:pt idx="2205">
                  <c:v>5.5096418732782375</c:v>
                </c:pt>
                <c:pt idx="2206">
                  <c:v>9.8189689098780004</c:v>
                </c:pt>
                <c:pt idx="2207">
                  <c:v>11.235733963006691</c:v>
                </c:pt>
                <c:pt idx="2208">
                  <c:v>12.258953168044078</c:v>
                </c:pt>
                <c:pt idx="2209">
                  <c:v>13.774104683195592</c:v>
                </c:pt>
                <c:pt idx="2210">
                  <c:v>14.541519086973631</c:v>
                </c:pt>
                <c:pt idx="2211">
                  <c:v>17.591499409681226</c:v>
                </c:pt>
                <c:pt idx="2212">
                  <c:v>19.952774498229044</c:v>
                </c:pt>
                <c:pt idx="2213">
                  <c:v>21.605667060212514</c:v>
                </c:pt>
                <c:pt idx="2214">
                  <c:v>22.589531680440771</c:v>
                </c:pt>
                <c:pt idx="2215">
                  <c:v>23.31759149940968</c:v>
                </c:pt>
                <c:pt idx="2216">
                  <c:v>18.260527351436444</c:v>
                </c:pt>
                <c:pt idx="2217">
                  <c:v>12.593467138921685</c:v>
                </c:pt>
                <c:pt idx="2218">
                  <c:v>16.587957497048407</c:v>
                </c:pt>
                <c:pt idx="2219">
                  <c:v>11.550570641479732</c:v>
                </c:pt>
                <c:pt idx="2220">
                  <c:v>9.8189689098780004</c:v>
                </c:pt>
                <c:pt idx="2221">
                  <c:v>1.7512790240062965</c:v>
                </c:pt>
                <c:pt idx="2222">
                  <c:v>4.8012593467138922</c:v>
                </c:pt>
                <c:pt idx="2223">
                  <c:v>2.0464384100747739</c:v>
                </c:pt>
                <c:pt idx="2224">
                  <c:v>4.3486816214088941</c:v>
                </c:pt>
                <c:pt idx="2225">
                  <c:v>13.282172373081464</c:v>
                </c:pt>
                <c:pt idx="2226">
                  <c:v>14.06926406926407</c:v>
                </c:pt>
                <c:pt idx="2227">
                  <c:v>9.8189689098780004</c:v>
                </c:pt>
                <c:pt idx="2228">
                  <c:v>0.60999606454151911</c:v>
                </c:pt>
                <c:pt idx="2229">
                  <c:v>4.6241637150728057</c:v>
                </c:pt>
                <c:pt idx="2230">
                  <c:v>5.5883510428964973</c:v>
                </c:pt>
                <c:pt idx="2231">
                  <c:v>7.3789846517119244</c:v>
                </c:pt>
                <c:pt idx="2232">
                  <c:v>9.0909090909090917</c:v>
                </c:pt>
                <c:pt idx="2233">
                  <c:v>10.448642266824084</c:v>
                </c:pt>
                <c:pt idx="2234">
                  <c:v>11.707988980716253</c:v>
                </c:pt>
                <c:pt idx="2235">
                  <c:v>13.282172373081464</c:v>
                </c:pt>
                <c:pt idx="2236">
                  <c:v>15.289256198347106</c:v>
                </c:pt>
                <c:pt idx="2237">
                  <c:v>16.942148760330578</c:v>
                </c:pt>
                <c:pt idx="2238">
                  <c:v>18.949232585596221</c:v>
                </c:pt>
                <c:pt idx="2239">
                  <c:v>19.952774498229044</c:v>
                </c:pt>
                <c:pt idx="2240">
                  <c:v>21.605667060212514</c:v>
                </c:pt>
                <c:pt idx="2241">
                  <c:v>22.589531680440771</c:v>
                </c:pt>
                <c:pt idx="2242">
                  <c:v>23.986619441164898</c:v>
                </c:pt>
                <c:pt idx="2243">
                  <c:v>25.108225108225106</c:v>
                </c:pt>
                <c:pt idx="2244">
                  <c:v>26.702085792994882</c:v>
                </c:pt>
                <c:pt idx="2245">
                  <c:v>26.702085792994882</c:v>
                </c:pt>
                <c:pt idx="2246">
                  <c:v>28.512396694214875</c:v>
                </c:pt>
                <c:pt idx="2247">
                  <c:v>30.499803227075954</c:v>
                </c:pt>
                <c:pt idx="2248">
                  <c:v>31.739472648563559</c:v>
                </c:pt>
                <c:pt idx="2249">
                  <c:v>32.979142070051161</c:v>
                </c:pt>
                <c:pt idx="2250">
                  <c:v>30.499803227075954</c:v>
                </c:pt>
                <c:pt idx="2251">
                  <c:v>28.512396694214875</c:v>
                </c:pt>
                <c:pt idx="2252">
                  <c:v>32.979142070051161</c:v>
                </c:pt>
                <c:pt idx="2253">
                  <c:v>34.317197953561589</c:v>
                </c:pt>
                <c:pt idx="2254">
                  <c:v>35.930735930735928</c:v>
                </c:pt>
                <c:pt idx="2255">
                  <c:v>37.34750098386462</c:v>
                </c:pt>
                <c:pt idx="2256">
                  <c:v>37.34750098386462</c:v>
                </c:pt>
                <c:pt idx="2257">
                  <c:v>38.744588744588739</c:v>
                </c:pt>
                <c:pt idx="2258">
                  <c:v>27.489177489177489</c:v>
                </c:pt>
                <c:pt idx="2259">
                  <c:v>34.317197953561589</c:v>
                </c:pt>
                <c:pt idx="2260">
                  <c:v>35.930735930735928</c:v>
                </c:pt>
                <c:pt idx="2261">
                  <c:v>34.317197953561589</c:v>
                </c:pt>
                <c:pt idx="2262">
                  <c:v>35.930735930735928</c:v>
                </c:pt>
                <c:pt idx="2263">
                  <c:v>16.942148760330578</c:v>
                </c:pt>
                <c:pt idx="2264">
                  <c:v>9.8189689098780004</c:v>
                </c:pt>
                <c:pt idx="2265">
                  <c:v>8.9138134592680061</c:v>
                </c:pt>
                <c:pt idx="2266">
                  <c:v>12.593467138921685</c:v>
                </c:pt>
                <c:pt idx="2267">
                  <c:v>13.774104683195592</c:v>
                </c:pt>
                <c:pt idx="2268">
                  <c:v>7.4773711137347503</c:v>
                </c:pt>
                <c:pt idx="2269">
                  <c:v>13.282172373081464</c:v>
                </c:pt>
                <c:pt idx="2270">
                  <c:v>14.06926406926407</c:v>
                </c:pt>
                <c:pt idx="2271">
                  <c:v>12.888626524990162</c:v>
                </c:pt>
                <c:pt idx="2272">
                  <c:v>19.952774498229044</c:v>
                </c:pt>
                <c:pt idx="2273">
                  <c:v>12.593467138921685</c:v>
                </c:pt>
                <c:pt idx="2274">
                  <c:v>15.289256198347106</c:v>
                </c:pt>
                <c:pt idx="2275">
                  <c:v>20.720188902007084</c:v>
                </c:pt>
                <c:pt idx="2276">
                  <c:v>9.2680047225501774</c:v>
                </c:pt>
                <c:pt idx="2277">
                  <c:v>15.289256198347106</c:v>
                </c:pt>
                <c:pt idx="2278">
                  <c:v>11.707988980716253</c:v>
                </c:pt>
                <c:pt idx="2279">
                  <c:v>12.258953168044078</c:v>
                </c:pt>
                <c:pt idx="2280">
                  <c:v>13.282172373081464</c:v>
                </c:pt>
                <c:pt idx="2281">
                  <c:v>16.587957497048407</c:v>
                </c:pt>
                <c:pt idx="2282">
                  <c:v>20.720188902007084</c:v>
                </c:pt>
                <c:pt idx="2283">
                  <c:v>23.31759149940968</c:v>
                </c:pt>
                <c:pt idx="2284">
                  <c:v>25.954348681621408</c:v>
                </c:pt>
                <c:pt idx="2285">
                  <c:v>20.720188902007084</c:v>
                </c:pt>
                <c:pt idx="2286">
                  <c:v>23.31759149940968</c:v>
                </c:pt>
                <c:pt idx="2287">
                  <c:v>22.589531680440771</c:v>
                </c:pt>
                <c:pt idx="2288">
                  <c:v>22.589531680440771</c:v>
                </c:pt>
                <c:pt idx="2289">
                  <c:v>26.702085792994882</c:v>
                </c:pt>
                <c:pt idx="2290">
                  <c:v>21.605667060212514</c:v>
                </c:pt>
                <c:pt idx="2291">
                  <c:v>25.108225108225106</c:v>
                </c:pt>
                <c:pt idx="2292">
                  <c:v>29.515938606847698</c:v>
                </c:pt>
                <c:pt idx="2293">
                  <c:v>30.499803227075954</c:v>
                </c:pt>
                <c:pt idx="2294">
                  <c:v>31.739472648563559</c:v>
                </c:pt>
                <c:pt idx="2295">
                  <c:v>30.499803227075954</c:v>
                </c:pt>
                <c:pt idx="2296">
                  <c:v>29.515938606847698</c:v>
                </c:pt>
                <c:pt idx="2297">
                  <c:v>28.512396694214875</c:v>
                </c:pt>
                <c:pt idx="2298">
                  <c:v>32.979142070051161</c:v>
                </c:pt>
                <c:pt idx="2299">
                  <c:v>34.317197953561589</c:v>
                </c:pt>
                <c:pt idx="2300">
                  <c:v>35.930735930735928</c:v>
                </c:pt>
                <c:pt idx="2301">
                  <c:v>35.930735930735928</c:v>
                </c:pt>
                <c:pt idx="2302">
                  <c:v>35.930735930735928</c:v>
                </c:pt>
                <c:pt idx="2303">
                  <c:v>20.720188902007084</c:v>
                </c:pt>
                <c:pt idx="2304">
                  <c:v>10.861865407319952</c:v>
                </c:pt>
                <c:pt idx="2305">
                  <c:v>20.720188902007084</c:v>
                </c:pt>
                <c:pt idx="2306">
                  <c:v>27.489177489177489</c:v>
                </c:pt>
                <c:pt idx="2307">
                  <c:v>32.979142070051161</c:v>
                </c:pt>
                <c:pt idx="2308">
                  <c:v>35.930735930735928</c:v>
                </c:pt>
                <c:pt idx="2309">
                  <c:v>35.930735930735928</c:v>
                </c:pt>
                <c:pt idx="2310">
                  <c:v>26.702085792994882</c:v>
                </c:pt>
                <c:pt idx="2311">
                  <c:v>25.108225108225106</c:v>
                </c:pt>
                <c:pt idx="2312">
                  <c:v>34.317197953561589</c:v>
                </c:pt>
                <c:pt idx="2313">
                  <c:v>38.744588744588739</c:v>
                </c:pt>
                <c:pt idx="2314">
                  <c:v>37.34750098386462</c:v>
                </c:pt>
                <c:pt idx="2315">
                  <c:v>38.744588744588739</c:v>
                </c:pt>
                <c:pt idx="2316">
                  <c:v>42.011019283746556</c:v>
                </c:pt>
                <c:pt idx="2317">
                  <c:v>43.545848091302638</c:v>
                </c:pt>
                <c:pt idx="2318">
                  <c:v>43.545848091302638</c:v>
                </c:pt>
                <c:pt idx="2319">
                  <c:v>43.545848091302638</c:v>
                </c:pt>
                <c:pt idx="2320">
                  <c:v>43.545848091302638</c:v>
                </c:pt>
                <c:pt idx="2321">
                  <c:v>45.297127115308932</c:v>
                </c:pt>
                <c:pt idx="2322">
                  <c:v>45.297127115308932</c:v>
                </c:pt>
                <c:pt idx="2323">
                  <c:v>47.323888232979144</c:v>
                </c:pt>
                <c:pt idx="2324">
                  <c:v>45.297127115308932</c:v>
                </c:pt>
                <c:pt idx="2325">
                  <c:v>45.297127115308932</c:v>
                </c:pt>
                <c:pt idx="2326">
                  <c:v>47.323888232979144</c:v>
                </c:pt>
                <c:pt idx="2327">
                  <c:v>49.173553719008268</c:v>
                </c:pt>
                <c:pt idx="2328">
                  <c:v>51.141282959464775</c:v>
                </c:pt>
                <c:pt idx="2329">
                  <c:v>51.141282959464775</c:v>
                </c:pt>
                <c:pt idx="2330">
                  <c:v>53.679653679653683</c:v>
                </c:pt>
                <c:pt idx="2331">
                  <c:v>49.173553719008268</c:v>
                </c:pt>
                <c:pt idx="2332">
                  <c:v>43.545848091302638</c:v>
                </c:pt>
                <c:pt idx="2333">
                  <c:v>45.297127115308932</c:v>
                </c:pt>
                <c:pt idx="2334">
                  <c:v>45.297127115308932</c:v>
                </c:pt>
                <c:pt idx="2335">
                  <c:v>43.545848091302638</c:v>
                </c:pt>
                <c:pt idx="2336">
                  <c:v>32.979142070051161</c:v>
                </c:pt>
                <c:pt idx="2337">
                  <c:v>37.34750098386462</c:v>
                </c:pt>
                <c:pt idx="2338">
                  <c:v>43.545848091302638</c:v>
                </c:pt>
                <c:pt idx="2339">
                  <c:v>45.297127115308932</c:v>
                </c:pt>
                <c:pt idx="2340">
                  <c:v>34.317197953561589</c:v>
                </c:pt>
                <c:pt idx="2341">
                  <c:v>45.297127115308932</c:v>
                </c:pt>
                <c:pt idx="2342">
                  <c:v>49.173553719008268</c:v>
                </c:pt>
                <c:pt idx="2343">
                  <c:v>51.141282959464775</c:v>
                </c:pt>
                <c:pt idx="2344">
                  <c:v>51.141282959464775</c:v>
                </c:pt>
                <c:pt idx="2345">
                  <c:v>18.260527351436444</c:v>
                </c:pt>
                <c:pt idx="2346">
                  <c:v>38.744588744588739</c:v>
                </c:pt>
                <c:pt idx="2347">
                  <c:v>47.323888232979144</c:v>
                </c:pt>
                <c:pt idx="2348">
                  <c:v>49.173553719008268</c:v>
                </c:pt>
                <c:pt idx="2349">
                  <c:v>51.141282959464775</c:v>
                </c:pt>
                <c:pt idx="2350">
                  <c:v>53.679653679653683</c:v>
                </c:pt>
                <c:pt idx="2351">
                  <c:v>54.525777253049981</c:v>
                </c:pt>
                <c:pt idx="2352">
                  <c:v>55.470287288469109</c:v>
                </c:pt>
                <c:pt idx="2353">
                  <c:v>56.650924832743009</c:v>
                </c:pt>
                <c:pt idx="2354">
                  <c:v>57.280598189689101</c:v>
                </c:pt>
                <c:pt idx="2355">
                  <c:v>58.736717827626919</c:v>
                </c:pt>
                <c:pt idx="2356">
                  <c:v>59.779614325068877</c:v>
                </c:pt>
                <c:pt idx="2357">
                  <c:v>60.763478945297123</c:v>
                </c:pt>
                <c:pt idx="2358">
                  <c:v>61.629279811097994</c:v>
                </c:pt>
                <c:pt idx="2359">
                  <c:v>62.573789846517116</c:v>
                </c:pt>
                <c:pt idx="2360">
                  <c:v>63.990554899645815</c:v>
                </c:pt>
                <c:pt idx="2361">
                  <c:v>64.364423455332542</c:v>
                </c:pt>
                <c:pt idx="2362">
                  <c:v>64.364423455332542</c:v>
                </c:pt>
                <c:pt idx="2363">
                  <c:v>65.072805981896892</c:v>
                </c:pt>
                <c:pt idx="2364">
                  <c:v>66.509248327430143</c:v>
                </c:pt>
                <c:pt idx="2365">
                  <c:v>67.375049193231007</c:v>
                </c:pt>
                <c:pt idx="2366">
                  <c:v>67.847304210940578</c:v>
                </c:pt>
                <c:pt idx="2367">
                  <c:v>65.072805981896892</c:v>
                </c:pt>
                <c:pt idx="2368">
                  <c:v>67.375049193231007</c:v>
                </c:pt>
                <c:pt idx="2369">
                  <c:v>69.401810310901226</c:v>
                </c:pt>
                <c:pt idx="2370">
                  <c:v>71.035025580480124</c:v>
                </c:pt>
                <c:pt idx="2371">
                  <c:v>63.360881542699723</c:v>
                </c:pt>
                <c:pt idx="2372">
                  <c:v>53.679653679653683</c:v>
                </c:pt>
                <c:pt idx="2373">
                  <c:v>65.072805981896892</c:v>
                </c:pt>
                <c:pt idx="2374">
                  <c:v>68.831168831168839</c:v>
                </c:pt>
                <c:pt idx="2375">
                  <c:v>60.310901219992132</c:v>
                </c:pt>
                <c:pt idx="2376">
                  <c:v>65.564738292011015</c:v>
                </c:pt>
                <c:pt idx="2377">
                  <c:v>68.516332152695796</c:v>
                </c:pt>
                <c:pt idx="2378">
                  <c:v>69.834710743801651</c:v>
                </c:pt>
                <c:pt idx="2379">
                  <c:v>71.035025580480124</c:v>
                </c:pt>
                <c:pt idx="2380">
                  <c:v>71.035025580480124</c:v>
                </c:pt>
                <c:pt idx="2381">
                  <c:v>72.628886265249903</c:v>
                </c:pt>
                <c:pt idx="2382">
                  <c:v>73.475009838646201</c:v>
                </c:pt>
                <c:pt idx="2383">
                  <c:v>75.206611570247944</c:v>
                </c:pt>
                <c:pt idx="2384">
                  <c:v>75.796930342384883</c:v>
                </c:pt>
                <c:pt idx="2385">
                  <c:v>76.446280991735534</c:v>
                </c:pt>
                <c:pt idx="2386">
                  <c:v>77.056277056277054</c:v>
                </c:pt>
                <c:pt idx="2387">
                  <c:v>77.548209366391191</c:v>
                </c:pt>
                <c:pt idx="2388">
                  <c:v>78.354978354978357</c:v>
                </c:pt>
                <c:pt idx="2389">
                  <c:v>79.850452577725306</c:v>
                </c:pt>
                <c:pt idx="2390">
                  <c:v>81.385281385281388</c:v>
                </c:pt>
                <c:pt idx="2391">
                  <c:v>81.385281385281388</c:v>
                </c:pt>
                <c:pt idx="2392">
                  <c:v>81.385281385281388</c:v>
                </c:pt>
                <c:pt idx="2393">
                  <c:v>81.385281385281388</c:v>
                </c:pt>
                <c:pt idx="2394">
                  <c:v>82.251082251082252</c:v>
                </c:pt>
                <c:pt idx="2395">
                  <c:v>84.258166076347891</c:v>
                </c:pt>
                <c:pt idx="2396">
                  <c:v>83.175914994096814</c:v>
                </c:pt>
                <c:pt idx="2397">
                  <c:v>88.134592680047234</c:v>
                </c:pt>
                <c:pt idx="2398">
                  <c:v>89.885871704053528</c:v>
                </c:pt>
                <c:pt idx="2399">
                  <c:v>84.258166076347891</c:v>
                </c:pt>
                <c:pt idx="2400">
                  <c:v>85.635576544667458</c:v>
                </c:pt>
                <c:pt idx="2401">
                  <c:v>84.258166076347891</c:v>
                </c:pt>
                <c:pt idx="2402">
                  <c:v>79.063360881542692</c:v>
                </c:pt>
                <c:pt idx="2403">
                  <c:v>81.385281385281388</c:v>
                </c:pt>
                <c:pt idx="2404">
                  <c:v>76.446280991735534</c:v>
                </c:pt>
                <c:pt idx="2405">
                  <c:v>79.850452577725306</c:v>
                </c:pt>
                <c:pt idx="2406">
                  <c:v>78.354978354978357</c:v>
                </c:pt>
                <c:pt idx="2407">
                  <c:v>81.385281385281388</c:v>
                </c:pt>
                <c:pt idx="2408">
                  <c:v>82.251082251082252</c:v>
                </c:pt>
                <c:pt idx="2409">
                  <c:v>84.258166076347891</c:v>
                </c:pt>
                <c:pt idx="2410">
                  <c:v>84.258166076347891</c:v>
                </c:pt>
                <c:pt idx="2411">
                  <c:v>80.637544273907906</c:v>
                </c:pt>
                <c:pt idx="2412">
                  <c:v>76.446280991735534</c:v>
                </c:pt>
                <c:pt idx="2413">
                  <c:v>77.548209366391191</c:v>
                </c:pt>
                <c:pt idx="2414">
                  <c:v>77.056277056277054</c:v>
                </c:pt>
                <c:pt idx="2415">
                  <c:v>78.354978354978357</c:v>
                </c:pt>
                <c:pt idx="2416">
                  <c:v>79.850452577725306</c:v>
                </c:pt>
                <c:pt idx="2417">
                  <c:v>79.063360881542692</c:v>
                </c:pt>
                <c:pt idx="2418">
                  <c:v>80.637544273907906</c:v>
                </c:pt>
                <c:pt idx="2419">
                  <c:v>82.251082251082252</c:v>
                </c:pt>
                <c:pt idx="2420">
                  <c:v>77.056277056277054</c:v>
                </c:pt>
                <c:pt idx="2421">
                  <c:v>73.120818575364027</c:v>
                </c:pt>
                <c:pt idx="2422">
                  <c:v>67.020857929948846</c:v>
                </c:pt>
                <c:pt idx="2423">
                  <c:v>51.141282959464775</c:v>
                </c:pt>
                <c:pt idx="2424">
                  <c:v>58.736717827626919</c:v>
                </c:pt>
                <c:pt idx="2425">
                  <c:v>70.700511609602529</c:v>
                </c:pt>
                <c:pt idx="2426">
                  <c:v>74.065328610783155</c:v>
                </c:pt>
                <c:pt idx="2427">
                  <c:v>71.507280598189695</c:v>
                </c:pt>
                <c:pt idx="2428">
                  <c:v>56.90672963400236</c:v>
                </c:pt>
                <c:pt idx="2429">
                  <c:v>70.267611176702076</c:v>
                </c:pt>
                <c:pt idx="2430">
                  <c:v>74.065328610783155</c:v>
                </c:pt>
                <c:pt idx="2431">
                  <c:v>74.59661550570641</c:v>
                </c:pt>
                <c:pt idx="2432">
                  <c:v>73.475009838646201</c:v>
                </c:pt>
                <c:pt idx="2433">
                  <c:v>73.475009838646201</c:v>
                </c:pt>
                <c:pt idx="2434">
                  <c:v>64.364423455332542</c:v>
                </c:pt>
                <c:pt idx="2435">
                  <c:v>68.516332152695796</c:v>
                </c:pt>
                <c:pt idx="2436">
                  <c:v>65.072805981896892</c:v>
                </c:pt>
                <c:pt idx="2437">
                  <c:v>77.056277056277054</c:v>
                </c:pt>
                <c:pt idx="2438">
                  <c:v>77.548209366391191</c:v>
                </c:pt>
                <c:pt idx="2439">
                  <c:v>77.056277056277054</c:v>
                </c:pt>
                <c:pt idx="2440">
                  <c:v>77.056277056277054</c:v>
                </c:pt>
                <c:pt idx="2441">
                  <c:v>75.796930342384883</c:v>
                </c:pt>
                <c:pt idx="2442">
                  <c:v>74.59661550570641</c:v>
                </c:pt>
                <c:pt idx="2443">
                  <c:v>74.59661550570641</c:v>
                </c:pt>
                <c:pt idx="2444">
                  <c:v>75.796930342384883</c:v>
                </c:pt>
                <c:pt idx="2445">
                  <c:v>74.59661550570641</c:v>
                </c:pt>
                <c:pt idx="2446">
                  <c:v>74.065328610783155</c:v>
                </c:pt>
                <c:pt idx="2447">
                  <c:v>77.548209366391191</c:v>
                </c:pt>
                <c:pt idx="2448">
                  <c:v>76.446280991735534</c:v>
                </c:pt>
                <c:pt idx="2449">
                  <c:v>76.446280991735534</c:v>
                </c:pt>
                <c:pt idx="2450">
                  <c:v>74.59661550570641</c:v>
                </c:pt>
                <c:pt idx="2451">
                  <c:v>69.834710743801651</c:v>
                </c:pt>
                <c:pt idx="2452">
                  <c:v>77.548209366391191</c:v>
                </c:pt>
                <c:pt idx="2453">
                  <c:v>77.548209366391191</c:v>
                </c:pt>
                <c:pt idx="2454">
                  <c:v>77.056277056277054</c:v>
                </c:pt>
                <c:pt idx="2455">
                  <c:v>71.035025580480124</c:v>
                </c:pt>
                <c:pt idx="2456">
                  <c:v>64.836678473042113</c:v>
                </c:pt>
                <c:pt idx="2457">
                  <c:v>71.507280598189695</c:v>
                </c:pt>
                <c:pt idx="2458">
                  <c:v>71.94018103109012</c:v>
                </c:pt>
                <c:pt idx="2459">
                  <c:v>71.507280598189695</c:v>
                </c:pt>
                <c:pt idx="2460">
                  <c:v>71.035025580480124</c:v>
                </c:pt>
                <c:pt idx="2461">
                  <c:v>71.035025580480124</c:v>
                </c:pt>
                <c:pt idx="2462">
                  <c:v>71.94018103109012</c:v>
                </c:pt>
                <c:pt idx="2463">
                  <c:v>72.373081463990559</c:v>
                </c:pt>
                <c:pt idx="2464">
                  <c:v>70.700511609602529</c:v>
                </c:pt>
                <c:pt idx="2465">
                  <c:v>69.401810310901226</c:v>
                </c:pt>
                <c:pt idx="2466">
                  <c:v>67.375049193231007</c:v>
                </c:pt>
                <c:pt idx="2467">
                  <c:v>51.141282959464775</c:v>
                </c:pt>
                <c:pt idx="2468">
                  <c:v>34.317197953561589</c:v>
                </c:pt>
                <c:pt idx="2469">
                  <c:v>58.441558441558442</c:v>
                </c:pt>
                <c:pt idx="2470">
                  <c:v>61.629279811097994</c:v>
                </c:pt>
                <c:pt idx="2471">
                  <c:v>57.02479338842975</c:v>
                </c:pt>
                <c:pt idx="2472">
                  <c:v>67.020857929948846</c:v>
                </c:pt>
                <c:pt idx="2473">
                  <c:v>68.831168831168839</c:v>
                </c:pt>
                <c:pt idx="2474">
                  <c:v>65.564738292011015</c:v>
                </c:pt>
                <c:pt idx="2475">
                  <c:v>70.700511609602529</c:v>
                </c:pt>
                <c:pt idx="2476">
                  <c:v>74.065328610783155</c:v>
                </c:pt>
                <c:pt idx="2477">
                  <c:v>76.446280991735534</c:v>
                </c:pt>
                <c:pt idx="2478">
                  <c:v>77.056277056277054</c:v>
                </c:pt>
                <c:pt idx="2479">
                  <c:v>78.354978354978357</c:v>
                </c:pt>
                <c:pt idx="2480">
                  <c:v>79.063360881542692</c:v>
                </c:pt>
                <c:pt idx="2481">
                  <c:v>79.850452577725306</c:v>
                </c:pt>
                <c:pt idx="2482">
                  <c:v>80.637544273907906</c:v>
                </c:pt>
                <c:pt idx="2483">
                  <c:v>91.951987406532865</c:v>
                </c:pt>
                <c:pt idx="2484">
                  <c:v>75.796930342384883</c:v>
                </c:pt>
                <c:pt idx="2485">
                  <c:v>82.251082251082252</c:v>
                </c:pt>
                <c:pt idx="2486">
                  <c:v>93.959071231798504</c:v>
                </c:pt>
                <c:pt idx="2487">
                  <c:v>96.399055489964582</c:v>
                </c:pt>
                <c:pt idx="2488">
                  <c:v>97.225501770956313</c:v>
                </c:pt>
                <c:pt idx="2489">
                  <c:v>91.951987406532865</c:v>
                </c:pt>
                <c:pt idx="2490">
                  <c:v>71.035025580480124</c:v>
                </c:pt>
                <c:pt idx="2491">
                  <c:v>61.629279811097994</c:v>
                </c:pt>
                <c:pt idx="2492">
                  <c:v>62.967335694608416</c:v>
                </c:pt>
                <c:pt idx="2493">
                  <c:v>62.219598583234948</c:v>
                </c:pt>
                <c:pt idx="2494">
                  <c:v>59.779614325068877</c:v>
                </c:pt>
                <c:pt idx="2495">
                  <c:v>54.42739079102715</c:v>
                </c:pt>
                <c:pt idx="2496">
                  <c:v>58.736717827626919</c:v>
                </c:pt>
                <c:pt idx="2497">
                  <c:v>49.173553719008268</c:v>
                </c:pt>
                <c:pt idx="2498">
                  <c:v>42.011019283746556</c:v>
                </c:pt>
                <c:pt idx="2499">
                  <c:v>31.739472648563559</c:v>
                </c:pt>
                <c:pt idx="2500">
                  <c:v>54.42739079102715</c:v>
                </c:pt>
                <c:pt idx="2501">
                  <c:v>34.317197953561589</c:v>
                </c:pt>
                <c:pt idx="2502">
                  <c:v>56.90672963400236</c:v>
                </c:pt>
                <c:pt idx="2503">
                  <c:v>53.679653679653683</c:v>
                </c:pt>
                <c:pt idx="2504">
                  <c:v>60.074773711137354</c:v>
                </c:pt>
                <c:pt idx="2505">
                  <c:v>61.117670208579298</c:v>
                </c:pt>
                <c:pt idx="2506">
                  <c:v>42.011019283746556</c:v>
                </c:pt>
                <c:pt idx="2507">
                  <c:v>17.591499409681226</c:v>
                </c:pt>
                <c:pt idx="2508">
                  <c:v>12.888626524990162</c:v>
                </c:pt>
                <c:pt idx="2509">
                  <c:v>45.297127115308932</c:v>
                </c:pt>
                <c:pt idx="2510">
                  <c:v>53.679653679653683</c:v>
                </c:pt>
                <c:pt idx="2511">
                  <c:v>58.441558441558442</c:v>
                </c:pt>
                <c:pt idx="2512">
                  <c:v>62.219598583234948</c:v>
                </c:pt>
                <c:pt idx="2513">
                  <c:v>66.056670602125138</c:v>
                </c:pt>
                <c:pt idx="2514">
                  <c:v>68.831168831168839</c:v>
                </c:pt>
                <c:pt idx="2515">
                  <c:v>43.545848091302638</c:v>
                </c:pt>
                <c:pt idx="2516">
                  <c:v>51.141282959464775</c:v>
                </c:pt>
                <c:pt idx="2517">
                  <c:v>61.117670208579298</c:v>
                </c:pt>
                <c:pt idx="2518">
                  <c:v>67.020857929948846</c:v>
                </c:pt>
                <c:pt idx="2519">
                  <c:v>71.035025580480124</c:v>
                </c:pt>
                <c:pt idx="2520">
                  <c:v>66.509248327430143</c:v>
                </c:pt>
                <c:pt idx="2521">
                  <c:v>66.509248327430143</c:v>
                </c:pt>
                <c:pt idx="2522">
                  <c:v>72.628886265249903</c:v>
                </c:pt>
                <c:pt idx="2523">
                  <c:v>73.475009838646201</c:v>
                </c:pt>
                <c:pt idx="2524">
                  <c:v>74.59661550570641</c:v>
                </c:pt>
                <c:pt idx="2525">
                  <c:v>75.206611570247944</c:v>
                </c:pt>
                <c:pt idx="2526">
                  <c:v>72.628886265249903</c:v>
                </c:pt>
                <c:pt idx="2527">
                  <c:v>45.297127115308932</c:v>
                </c:pt>
                <c:pt idx="2528">
                  <c:v>61.117670208579298</c:v>
                </c:pt>
                <c:pt idx="2529">
                  <c:v>69.401810310901226</c:v>
                </c:pt>
                <c:pt idx="2530">
                  <c:v>72.373081463990559</c:v>
                </c:pt>
                <c:pt idx="2531">
                  <c:v>76.446280991735534</c:v>
                </c:pt>
                <c:pt idx="2532">
                  <c:v>71.94018103109012</c:v>
                </c:pt>
                <c:pt idx="2533">
                  <c:v>72.373081463990559</c:v>
                </c:pt>
                <c:pt idx="2534">
                  <c:v>75.796930342384883</c:v>
                </c:pt>
                <c:pt idx="2535">
                  <c:v>79.063360881542692</c:v>
                </c:pt>
                <c:pt idx="2536">
                  <c:v>79.850452577725306</c:v>
                </c:pt>
                <c:pt idx="2537">
                  <c:v>58.244785517512788</c:v>
                </c:pt>
                <c:pt idx="2538">
                  <c:v>47.323888232979144</c:v>
                </c:pt>
                <c:pt idx="2539">
                  <c:v>56.90672963400236</c:v>
                </c:pt>
                <c:pt idx="2540">
                  <c:v>62.967335694608416</c:v>
                </c:pt>
                <c:pt idx="2541">
                  <c:v>70.700511609602529</c:v>
                </c:pt>
                <c:pt idx="2542">
                  <c:v>67.020857929948846</c:v>
                </c:pt>
                <c:pt idx="2543">
                  <c:v>40.456513183785916</c:v>
                </c:pt>
                <c:pt idx="2544">
                  <c:v>49.173553719008268</c:v>
                </c:pt>
                <c:pt idx="2545">
                  <c:v>56.02125147579693</c:v>
                </c:pt>
                <c:pt idx="2546">
                  <c:v>54.781582054309332</c:v>
                </c:pt>
                <c:pt idx="2547">
                  <c:v>55.804801259346718</c:v>
                </c:pt>
                <c:pt idx="2548">
                  <c:v>58.972845336481704</c:v>
                </c:pt>
                <c:pt idx="2549">
                  <c:v>42.011019283746556</c:v>
                </c:pt>
                <c:pt idx="2550">
                  <c:v>18.949232585596221</c:v>
                </c:pt>
                <c:pt idx="2551">
                  <c:v>25.108225108225106</c:v>
                </c:pt>
                <c:pt idx="2552">
                  <c:v>7.7922077922077921</c:v>
                </c:pt>
                <c:pt idx="2553">
                  <c:v>3.4041715859897681</c:v>
                </c:pt>
                <c:pt idx="2554">
                  <c:v>2.5777253049980322</c:v>
                </c:pt>
                <c:pt idx="2555">
                  <c:v>3.1680440771349865</c:v>
                </c:pt>
                <c:pt idx="2556">
                  <c:v>5.332546241637151</c:v>
                </c:pt>
                <c:pt idx="2557">
                  <c:v>4.8012593467138922</c:v>
                </c:pt>
                <c:pt idx="2558">
                  <c:v>4.8012593467138922</c:v>
                </c:pt>
                <c:pt idx="2559">
                  <c:v>3.0696576151121606</c:v>
                </c:pt>
                <c:pt idx="2560">
                  <c:v>8.461235733963008</c:v>
                </c:pt>
                <c:pt idx="2561">
                  <c:v>5.0570641479732394</c:v>
                </c:pt>
                <c:pt idx="2562">
                  <c:v>7.5364029909484458</c:v>
                </c:pt>
                <c:pt idx="2563">
                  <c:v>5.3915781188508465</c:v>
                </c:pt>
                <c:pt idx="2564">
                  <c:v>3.2664305391578123</c:v>
                </c:pt>
                <c:pt idx="2565">
                  <c:v>10.094451003541913</c:v>
                </c:pt>
                <c:pt idx="2566">
                  <c:v>14.541519086973631</c:v>
                </c:pt>
                <c:pt idx="2567">
                  <c:v>18.260527351436444</c:v>
                </c:pt>
                <c:pt idx="2568">
                  <c:v>21.605667060212514</c:v>
                </c:pt>
                <c:pt idx="2569">
                  <c:v>26.702085792994882</c:v>
                </c:pt>
                <c:pt idx="2570">
                  <c:v>29.515938606847698</c:v>
                </c:pt>
                <c:pt idx="2571">
                  <c:v>31.739472648563559</c:v>
                </c:pt>
                <c:pt idx="2572">
                  <c:v>34.317197953561589</c:v>
                </c:pt>
                <c:pt idx="2573">
                  <c:v>37.34750098386462</c:v>
                </c:pt>
                <c:pt idx="2574">
                  <c:v>38.744588744588739</c:v>
                </c:pt>
                <c:pt idx="2575">
                  <c:v>40.456513183785916</c:v>
                </c:pt>
                <c:pt idx="2576">
                  <c:v>42.011019283746556</c:v>
                </c:pt>
                <c:pt idx="2577">
                  <c:v>43.545848091302638</c:v>
                </c:pt>
                <c:pt idx="2578">
                  <c:v>43.545848091302638</c:v>
                </c:pt>
                <c:pt idx="2579">
                  <c:v>45.297127115308932</c:v>
                </c:pt>
                <c:pt idx="2580">
                  <c:v>45.297127115308932</c:v>
                </c:pt>
                <c:pt idx="2581">
                  <c:v>38.744588744588739</c:v>
                </c:pt>
                <c:pt idx="2582">
                  <c:v>43.545848091302638</c:v>
                </c:pt>
                <c:pt idx="2583">
                  <c:v>42.011019283746556</c:v>
                </c:pt>
                <c:pt idx="2584">
                  <c:v>43.545848091302638</c:v>
                </c:pt>
                <c:pt idx="2585">
                  <c:v>45.297127115308932</c:v>
                </c:pt>
                <c:pt idx="2586">
                  <c:v>47.323888232979144</c:v>
                </c:pt>
                <c:pt idx="2587">
                  <c:v>49.173553719008268</c:v>
                </c:pt>
                <c:pt idx="2588">
                  <c:v>49.173553719008268</c:v>
                </c:pt>
                <c:pt idx="2589">
                  <c:v>49.173553719008268</c:v>
                </c:pt>
                <c:pt idx="2590">
                  <c:v>49.173553719008268</c:v>
                </c:pt>
                <c:pt idx="2591">
                  <c:v>51.141282959464775</c:v>
                </c:pt>
                <c:pt idx="2592">
                  <c:v>51.141282959464775</c:v>
                </c:pt>
                <c:pt idx="2593">
                  <c:v>47.323888232979144</c:v>
                </c:pt>
                <c:pt idx="2594">
                  <c:v>49.173553719008268</c:v>
                </c:pt>
                <c:pt idx="2595">
                  <c:v>51.141282959464775</c:v>
                </c:pt>
                <c:pt idx="2596">
                  <c:v>49.173553719008268</c:v>
                </c:pt>
                <c:pt idx="2597">
                  <c:v>43.545848091302638</c:v>
                </c:pt>
                <c:pt idx="2598">
                  <c:v>45.297127115308932</c:v>
                </c:pt>
                <c:pt idx="2599">
                  <c:v>51.141282959464775</c:v>
                </c:pt>
                <c:pt idx="2600">
                  <c:v>49.173553719008268</c:v>
                </c:pt>
                <c:pt idx="2601">
                  <c:v>49.173553719008268</c:v>
                </c:pt>
                <c:pt idx="2602">
                  <c:v>49.173553719008268</c:v>
                </c:pt>
                <c:pt idx="2603">
                  <c:v>49.173553719008268</c:v>
                </c:pt>
                <c:pt idx="2604">
                  <c:v>51.141282959464775</c:v>
                </c:pt>
                <c:pt idx="2605">
                  <c:v>53.679653679653683</c:v>
                </c:pt>
                <c:pt idx="2606">
                  <c:v>53.679653679653683</c:v>
                </c:pt>
                <c:pt idx="2607">
                  <c:v>55.03738685556867</c:v>
                </c:pt>
                <c:pt idx="2608">
                  <c:v>55.03738685556867</c:v>
                </c:pt>
                <c:pt idx="2609">
                  <c:v>53.679653679653683</c:v>
                </c:pt>
                <c:pt idx="2610">
                  <c:v>38.744588744588739</c:v>
                </c:pt>
                <c:pt idx="2611">
                  <c:v>23.986619441164898</c:v>
                </c:pt>
                <c:pt idx="2612">
                  <c:v>26.702085792994882</c:v>
                </c:pt>
                <c:pt idx="2613">
                  <c:v>32.979142070051161</c:v>
                </c:pt>
                <c:pt idx="2614">
                  <c:v>38.744588744588739</c:v>
                </c:pt>
                <c:pt idx="2615">
                  <c:v>42.011019283746556</c:v>
                </c:pt>
                <c:pt idx="2616">
                  <c:v>42.011019283746556</c:v>
                </c:pt>
                <c:pt idx="2617">
                  <c:v>30.499803227075954</c:v>
                </c:pt>
                <c:pt idx="2618">
                  <c:v>25.108225108225106</c:v>
                </c:pt>
                <c:pt idx="2619">
                  <c:v>28.512396694214875</c:v>
                </c:pt>
                <c:pt idx="2620">
                  <c:v>29.515938606847698</c:v>
                </c:pt>
                <c:pt idx="2621">
                  <c:v>34.317197953561589</c:v>
                </c:pt>
                <c:pt idx="2622">
                  <c:v>42.011019283746556</c:v>
                </c:pt>
                <c:pt idx="2623">
                  <c:v>43.545848091302638</c:v>
                </c:pt>
                <c:pt idx="2624">
                  <c:v>40.456513183785916</c:v>
                </c:pt>
                <c:pt idx="2625">
                  <c:v>38.744588744588739</c:v>
                </c:pt>
                <c:pt idx="2626">
                  <c:v>43.545848091302638</c:v>
                </c:pt>
                <c:pt idx="2627">
                  <c:v>47.323888232979144</c:v>
                </c:pt>
                <c:pt idx="2628">
                  <c:v>49.173553719008268</c:v>
                </c:pt>
                <c:pt idx="2629">
                  <c:v>32.979142070051161</c:v>
                </c:pt>
                <c:pt idx="2630">
                  <c:v>7.2018890200708379</c:v>
                </c:pt>
                <c:pt idx="2631">
                  <c:v>11.235733963006691</c:v>
                </c:pt>
                <c:pt idx="2632">
                  <c:v>18.949232585596221</c:v>
                </c:pt>
                <c:pt idx="2633">
                  <c:v>25.954348681621408</c:v>
                </c:pt>
                <c:pt idx="2634">
                  <c:v>30.499803227075954</c:v>
                </c:pt>
                <c:pt idx="2635">
                  <c:v>34.317197953561589</c:v>
                </c:pt>
                <c:pt idx="2636">
                  <c:v>35.930735930735928</c:v>
                </c:pt>
                <c:pt idx="2637">
                  <c:v>37.34750098386462</c:v>
                </c:pt>
                <c:pt idx="2638">
                  <c:v>38.744588744588739</c:v>
                </c:pt>
                <c:pt idx="2639">
                  <c:v>37.34750098386462</c:v>
                </c:pt>
                <c:pt idx="2640">
                  <c:v>35.930735930735928</c:v>
                </c:pt>
                <c:pt idx="2641">
                  <c:v>38.744588744588739</c:v>
                </c:pt>
                <c:pt idx="2642">
                  <c:v>42.011019283746556</c:v>
                </c:pt>
                <c:pt idx="2643">
                  <c:v>32.979142070051161</c:v>
                </c:pt>
                <c:pt idx="2644">
                  <c:v>32.979142070051161</c:v>
                </c:pt>
                <c:pt idx="2645">
                  <c:v>40.456513183785916</c:v>
                </c:pt>
                <c:pt idx="2646">
                  <c:v>40.456513183785916</c:v>
                </c:pt>
                <c:pt idx="2647">
                  <c:v>38.744588744588739</c:v>
                </c:pt>
                <c:pt idx="2648">
                  <c:v>28.512396694214875</c:v>
                </c:pt>
                <c:pt idx="2649">
                  <c:v>34.317197953561589</c:v>
                </c:pt>
                <c:pt idx="2650">
                  <c:v>40.456513183785916</c:v>
                </c:pt>
                <c:pt idx="2651">
                  <c:v>42.011019283746556</c:v>
                </c:pt>
                <c:pt idx="2652">
                  <c:v>43.545848091302638</c:v>
                </c:pt>
                <c:pt idx="2653">
                  <c:v>45.297127115308932</c:v>
                </c:pt>
                <c:pt idx="2654">
                  <c:v>45.297127115308932</c:v>
                </c:pt>
                <c:pt idx="2655">
                  <c:v>45.297127115308932</c:v>
                </c:pt>
                <c:pt idx="2656">
                  <c:v>43.545848091302638</c:v>
                </c:pt>
                <c:pt idx="2657">
                  <c:v>47.323888232979144</c:v>
                </c:pt>
                <c:pt idx="2658">
                  <c:v>43.545848091302638</c:v>
                </c:pt>
                <c:pt idx="2659">
                  <c:v>40.456513183785916</c:v>
                </c:pt>
                <c:pt idx="2660">
                  <c:v>45.297127115308932</c:v>
                </c:pt>
                <c:pt idx="2661">
                  <c:v>47.323888232979144</c:v>
                </c:pt>
                <c:pt idx="2662">
                  <c:v>51.141282959464775</c:v>
                </c:pt>
                <c:pt idx="2663">
                  <c:v>47.323888232979144</c:v>
                </c:pt>
                <c:pt idx="2664">
                  <c:v>51.141282959464775</c:v>
                </c:pt>
                <c:pt idx="2665">
                  <c:v>51.141282959464775</c:v>
                </c:pt>
                <c:pt idx="2666">
                  <c:v>51.141282959464775</c:v>
                </c:pt>
                <c:pt idx="2667">
                  <c:v>51.141282959464775</c:v>
                </c:pt>
                <c:pt idx="2668">
                  <c:v>53.679653679653683</c:v>
                </c:pt>
                <c:pt idx="2669">
                  <c:v>55.03738685556867</c:v>
                </c:pt>
                <c:pt idx="2670">
                  <c:v>56.02125147579693</c:v>
                </c:pt>
                <c:pt idx="2671">
                  <c:v>57.02479338842975</c:v>
                </c:pt>
                <c:pt idx="2672">
                  <c:v>57.969303423848885</c:v>
                </c:pt>
                <c:pt idx="2673">
                  <c:v>53.679653679653683</c:v>
                </c:pt>
                <c:pt idx="2674">
                  <c:v>38.744588744588739</c:v>
                </c:pt>
                <c:pt idx="2675">
                  <c:v>51.141282959464775</c:v>
                </c:pt>
                <c:pt idx="2676">
                  <c:v>55.647382920110189</c:v>
                </c:pt>
                <c:pt idx="2677">
                  <c:v>56.650924832743009</c:v>
                </c:pt>
                <c:pt idx="2678">
                  <c:v>23.986619441164898</c:v>
                </c:pt>
                <c:pt idx="2679">
                  <c:v>35.930735930735928</c:v>
                </c:pt>
                <c:pt idx="2680">
                  <c:v>26.702085792994882</c:v>
                </c:pt>
                <c:pt idx="2681">
                  <c:v>8.7367178276269186</c:v>
                </c:pt>
                <c:pt idx="2682">
                  <c:v>12.258953168044078</c:v>
                </c:pt>
                <c:pt idx="2683">
                  <c:v>17.591499409681226</c:v>
                </c:pt>
                <c:pt idx="2684">
                  <c:v>23.986619441164898</c:v>
                </c:pt>
                <c:pt idx="2685">
                  <c:v>29.515938606847698</c:v>
                </c:pt>
                <c:pt idx="2686">
                  <c:v>32.979142070051161</c:v>
                </c:pt>
                <c:pt idx="2687">
                  <c:v>34.317197953561589</c:v>
                </c:pt>
                <c:pt idx="2688">
                  <c:v>32.979142070051161</c:v>
                </c:pt>
                <c:pt idx="2689">
                  <c:v>28.512396694214875</c:v>
                </c:pt>
                <c:pt idx="2690">
                  <c:v>22.589531680440771</c:v>
                </c:pt>
                <c:pt idx="2691">
                  <c:v>30.499803227075954</c:v>
                </c:pt>
                <c:pt idx="2692">
                  <c:v>40.456513183785916</c:v>
                </c:pt>
                <c:pt idx="2693">
                  <c:v>43.545848091302638</c:v>
                </c:pt>
                <c:pt idx="2694">
                  <c:v>45.297127115308932</c:v>
                </c:pt>
                <c:pt idx="2695">
                  <c:v>35.930735930735928</c:v>
                </c:pt>
                <c:pt idx="2696">
                  <c:v>40.456513183785916</c:v>
                </c:pt>
                <c:pt idx="2697">
                  <c:v>43.545848091302638</c:v>
                </c:pt>
                <c:pt idx="2698">
                  <c:v>45.297127115308932</c:v>
                </c:pt>
                <c:pt idx="2699">
                  <c:v>47.323888232979144</c:v>
                </c:pt>
                <c:pt idx="2700">
                  <c:v>47.323888232979144</c:v>
                </c:pt>
                <c:pt idx="2701">
                  <c:v>49.173553719008268</c:v>
                </c:pt>
                <c:pt idx="2702">
                  <c:v>51.141282959464775</c:v>
                </c:pt>
                <c:pt idx="2703">
                  <c:v>51.141282959464775</c:v>
                </c:pt>
                <c:pt idx="2704">
                  <c:v>53.679653679653683</c:v>
                </c:pt>
                <c:pt idx="2705">
                  <c:v>54.525777253049981</c:v>
                </c:pt>
                <c:pt idx="2706">
                  <c:v>53.679653679653683</c:v>
                </c:pt>
                <c:pt idx="2707">
                  <c:v>55.804801259346718</c:v>
                </c:pt>
                <c:pt idx="2708">
                  <c:v>56.316410861865407</c:v>
                </c:pt>
                <c:pt idx="2709">
                  <c:v>57.02479338842975</c:v>
                </c:pt>
                <c:pt idx="2710">
                  <c:v>57.713498622589533</c:v>
                </c:pt>
                <c:pt idx="2711">
                  <c:v>57.477371113734755</c:v>
                </c:pt>
                <c:pt idx="2712">
                  <c:v>51.141282959464775</c:v>
                </c:pt>
                <c:pt idx="2713">
                  <c:v>51.141282959464775</c:v>
                </c:pt>
                <c:pt idx="2714">
                  <c:v>54.781582054309332</c:v>
                </c:pt>
                <c:pt idx="2715">
                  <c:v>56.650924832743009</c:v>
                </c:pt>
                <c:pt idx="2716">
                  <c:v>57.969303423848885</c:v>
                </c:pt>
                <c:pt idx="2717">
                  <c:v>57.969303423848885</c:v>
                </c:pt>
                <c:pt idx="2718">
                  <c:v>57.969303423848885</c:v>
                </c:pt>
                <c:pt idx="2719">
                  <c:v>58.441558441558442</c:v>
                </c:pt>
                <c:pt idx="2720">
                  <c:v>53.679653679653683</c:v>
                </c:pt>
                <c:pt idx="2721">
                  <c:v>47.323888232979144</c:v>
                </c:pt>
                <c:pt idx="2722">
                  <c:v>59.779614325068877</c:v>
                </c:pt>
                <c:pt idx="2723">
                  <c:v>62.967335694608416</c:v>
                </c:pt>
                <c:pt idx="2724">
                  <c:v>66.056670602125138</c:v>
                </c:pt>
                <c:pt idx="2725">
                  <c:v>68.516332152695796</c:v>
                </c:pt>
                <c:pt idx="2726">
                  <c:v>63.656040928768199</c:v>
                </c:pt>
                <c:pt idx="2727">
                  <c:v>64.364423455332542</c:v>
                </c:pt>
                <c:pt idx="2728">
                  <c:v>63.656040928768199</c:v>
                </c:pt>
                <c:pt idx="2729">
                  <c:v>68.516332152695796</c:v>
                </c:pt>
                <c:pt idx="2730">
                  <c:v>71.94018103109012</c:v>
                </c:pt>
                <c:pt idx="2731">
                  <c:v>73.120818575364027</c:v>
                </c:pt>
                <c:pt idx="2732">
                  <c:v>69.401810310901226</c:v>
                </c:pt>
                <c:pt idx="2733">
                  <c:v>62.573789846517116</c:v>
                </c:pt>
                <c:pt idx="2734">
                  <c:v>66.056670602125138</c:v>
                </c:pt>
                <c:pt idx="2735">
                  <c:v>67.020857929948846</c:v>
                </c:pt>
                <c:pt idx="2736">
                  <c:v>69.834710743801651</c:v>
                </c:pt>
                <c:pt idx="2737">
                  <c:v>72.628886265249903</c:v>
                </c:pt>
                <c:pt idx="2738">
                  <c:v>81.385281385281388</c:v>
                </c:pt>
                <c:pt idx="2739">
                  <c:v>79.850452577725306</c:v>
                </c:pt>
                <c:pt idx="2740">
                  <c:v>84.258166076347891</c:v>
                </c:pt>
                <c:pt idx="2741">
                  <c:v>83.175914994096814</c:v>
                </c:pt>
                <c:pt idx="2742">
                  <c:v>80.637544273907906</c:v>
                </c:pt>
                <c:pt idx="2743">
                  <c:v>80.637544273907906</c:v>
                </c:pt>
                <c:pt idx="2744">
                  <c:v>83.175914994096814</c:v>
                </c:pt>
                <c:pt idx="2745">
                  <c:v>84.258166076347891</c:v>
                </c:pt>
                <c:pt idx="2746">
                  <c:v>79.850452577725306</c:v>
                </c:pt>
                <c:pt idx="2747">
                  <c:v>85.635576544667458</c:v>
                </c:pt>
                <c:pt idx="2748">
                  <c:v>79.063360881542692</c:v>
                </c:pt>
                <c:pt idx="2749">
                  <c:v>76.446280991735534</c:v>
                </c:pt>
                <c:pt idx="2750">
                  <c:v>66.509248327430143</c:v>
                </c:pt>
                <c:pt idx="2751">
                  <c:v>70.267611176702076</c:v>
                </c:pt>
                <c:pt idx="2752">
                  <c:v>77.548209366391191</c:v>
                </c:pt>
                <c:pt idx="2753">
                  <c:v>82.251082251082252</c:v>
                </c:pt>
                <c:pt idx="2754">
                  <c:v>78.354978354978357</c:v>
                </c:pt>
                <c:pt idx="2755">
                  <c:v>88.134592680047234</c:v>
                </c:pt>
                <c:pt idx="2756">
                  <c:v>88.134592680047234</c:v>
                </c:pt>
                <c:pt idx="2757">
                  <c:v>83.175914994096814</c:v>
                </c:pt>
                <c:pt idx="2758">
                  <c:v>86.894923258559615</c:v>
                </c:pt>
                <c:pt idx="2759">
                  <c:v>91.951987406532865</c:v>
                </c:pt>
                <c:pt idx="2760">
                  <c:v>91.951987406532865</c:v>
                </c:pt>
                <c:pt idx="2761">
                  <c:v>83.175914994096814</c:v>
                </c:pt>
                <c:pt idx="2762">
                  <c:v>82.251082251082252</c:v>
                </c:pt>
                <c:pt idx="2763">
                  <c:v>83.175914994096814</c:v>
                </c:pt>
                <c:pt idx="2764">
                  <c:v>83.175914994096814</c:v>
                </c:pt>
                <c:pt idx="2765">
                  <c:v>83.175914994096814</c:v>
                </c:pt>
                <c:pt idx="2766">
                  <c:v>75.796930342384883</c:v>
                </c:pt>
                <c:pt idx="2767">
                  <c:v>71.94018103109012</c:v>
                </c:pt>
                <c:pt idx="2768">
                  <c:v>77.548209366391191</c:v>
                </c:pt>
                <c:pt idx="2769">
                  <c:v>73.120818575364027</c:v>
                </c:pt>
                <c:pt idx="2770">
                  <c:v>82.251082251082252</c:v>
                </c:pt>
                <c:pt idx="2771">
                  <c:v>84.258166076347891</c:v>
                </c:pt>
                <c:pt idx="2772">
                  <c:v>82.251082251082252</c:v>
                </c:pt>
                <c:pt idx="2773">
                  <c:v>95.395513577331755</c:v>
                </c:pt>
                <c:pt idx="2774">
                  <c:v>99.173553719008268</c:v>
                </c:pt>
                <c:pt idx="2775">
                  <c:v>98.740653286107829</c:v>
                </c:pt>
                <c:pt idx="2776">
                  <c:v>97.658402203856753</c:v>
                </c:pt>
                <c:pt idx="2777">
                  <c:v>97.658402203856753</c:v>
                </c:pt>
                <c:pt idx="2778">
                  <c:v>99.350649350649363</c:v>
                </c:pt>
                <c:pt idx="2779">
                  <c:v>93.959071231798504</c:v>
                </c:pt>
                <c:pt idx="2780">
                  <c:v>51.141282959464775</c:v>
                </c:pt>
                <c:pt idx="2781">
                  <c:v>77.548209366391191</c:v>
                </c:pt>
                <c:pt idx="2782">
                  <c:v>83.175914994096814</c:v>
                </c:pt>
                <c:pt idx="2783">
                  <c:v>89.885871704053528</c:v>
                </c:pt>
                <c:pt idx="2784">
                  <c:v>93.959071231798504</c:v>
                </c:pt>
                <c:pt idx="2785">
                  <c:v>93.959071231798504</c:v>
                </c:pt>
                <c:pt idx="2786">
                  <c:v>95.395513577331755</c:v>
                </c:pt>
                <c:pt idx="2787">
                  <c:v>95.395513577331755</c:v>
                </c:pt>
                <c:pt idx="2788">
                  <c:v>91.951987406532865</c:v>
                </c:pt>
                <c:pt idx="2789">
                  <c:v>89.885871704053528</c:v>
                </c:pt>
                <c:pt idx="2790">
                  <c:v>98.22904368358914</c:v>
                </c:pt>
                <c:pt idx="2791">
                  <c:v>95.395513577331755</c:v>
                </c:pt>
                <c:pt idx="2792">
                  <c:v>97.225501770956313</c:v>
                </c:pt>
                <c:pt idx="2793">
                  <c:v>96.399055489964582</c:v>
                </c:pt>
                <c:pt idx="2794">
                  <c:v>96.399055489964582</c:v>
                </c:pt>
                <c:pt idx="2795">
                  <c:v>98.22904368358914</c:v>
                </c:pt>
                <c:pt idx="2796">
                  <c:v>98.22904368358914</c:v>
                </c:pt>
                <c:pt idx="2797">
                  <c:v>97.658402203856753</c:v>
                </c:pt>
                <c:pt idx="2798">
                  <c:v>95.395513577331755</c:v>
                </c:pt>
                <c:pt idx="2799">
                  <c:v>93.959071231798504</c:v>
                </c:pt>
                <c:pt idx="2800">
                  <c:v>96.399055489964582</c:v>
                </c:pt>
                <c:pt idx="2801">
                  <c:v>98.917748917748909</c:v>
                </c:pt>
                <c:pt idx="2802">
                  <c:v>97.658402203856753</c:v>
                </c:pt>
                <c:pt idx="2803">
                  <c:v>97.225501770956313</c:v>
                </c:pt>
                <c:pt idx="2804">
                  <c:v>54.781582054309332</c:v>
                </c:pt>
                <c:pt idx="2805">
                  <c:v>55.234159779614323</c:v>
                </c:pt>
                <c:pt idx="2806">
                  <c:v>65.564738292011015</c:v>
                </c:pt>
                <c:pt idx="2807">
                  <c:v>79.063360881542692</c:v>
                </c:pt>
                <c:pt idx="2808">
                  <c:v>86.894923258559615</c:v>
                </c:pt>
                <c:pt idx="2809">
                  <c:v>91.951987406532865</c:v>
                </c:pt>
                <c:pt idx="2810">
                  <c:v>91.951987406532865</c:v>
                </c:pt>
                <c:pt idx="2811">
                  <c:v>91.951987406532865</c:v>
                </c:pt>
                <c:pt idx="2812">
                  <c:v>89.885871704053528</c:v>
                </c:pt>
                <c:pt idx="2813">
                  <c:v>86.894923258559615</c:v>
                </c:pt>
                <c:pt idx="2814">
                  <c:v>89.885871704053528</c:v>
                </c:pt>
                <c:pt idx="2815">
                  <c:v>95.395513577331755</c:v>
                </c:pt>
                <c:pt idx="2816">
                  <c:v>86.894923258559615</c:v>
                </c:pt>
                <c:pt idx="2817">
                  <c:v>95.395513577331755</c:v>
                </c:pt>
                <c:pt idx="2818">
                  <c:v>79.850452577725306</c:v>
                </c:pt>
                <c:pt idx="2819">
                  <c:v>84.258166076347891</c:v>
                </c:pt>
                <c:pt idx="2820">
                  <c:v>95.395513577331755</c:v>
                </c:pt>
                <c:pt idx="2821">
                  <c:v>85.635576544667458</c:v>
                </c:pt>
                <c:pt idx="2822">
                  <c:v>86.894923258559615</c:v>
                </c:pt>
                <c:pt idx="2823">
                  <c:v>84.258166076347891</c:v>
                </c:pt>
                <c:pt idx="2824">
                  <c:v>82.251082251082252</c:v>
                </c:pt>
                <c:pt idx="2825">
                  <c:v>81.385281385281388</c:v>
                </c:pt>
                <c:pt idx="2826">
                  <c:v>77.548209366391191</c:v>
                </c:pt>
                <c:pt idx="2827">
                  <c:v>75.206611570247944</c:v>
                </c:pt>
                <c:pt idx="2828">
                  <c:v>76.446280991735534</c:v>
                </c:pt>
                <c:pt idx="2829">
                  <c:v>78.354978354978357</c:v>
                </c:pt>
                <c:pt idx="2830">
                  <c:v>77.548209366391191</c:v>
                </c:pt>
                <c:pt idx="2831">
                  <c:v>78.354978354978357</c:v>
                </c:pt>
                <c:pt idx="2832">
                  <c:v>77.548209366391191</c:v>
                </c:pt>
                <c:pt idx="2833">
                  <c:v>73.120818575364027</c:v>
                </c:pt>
                <c:pt idx="2834">
                  <c:v>77.548209366391191</c:v>
                </c:pt>
                <c:pt idx="2835">
                  <c:v>79.063360881542692</c:v>
                </c:pt>
                <c:pt idx="2836">
                  <c:v>80.637544273907906</c:v>
                </c:pt>
                <c:pt idx="2837">
                  <c:v>80.637544273907906</c:v>
                </c:pt>
                <c:pt idx="2838">
                  <c:v>79.850452577725306</c:v>
                </c:pt>
                <c:pt idx="2839">
                  <c:v>78.354978354978357</c:v>
                </c:pt>
                <c:pt idx="2840">
                  <c:v>77.548209366391191</c:v>
                </c:pt>
                <c:pt idx="2841">
                  <c:v>71.507280598189695</c:v>
                </c:pt>
                <c:pt idx="2842">
                  <c:v>61.117670208579298</c:v>
                </c:pt>
                <c:pt idx="2843">
                  <c:v>59.189295552931917</c:v>
                </c:pt>
                <c:pt idx="2844">
                  <c:v>74.065328610783155</c:v>
                </c:pt>
                <c:pt idx="2845">
                  <c:v>77.548209366391191</c:v>
                </c:pt>
                <c:pt idx="2846">
                  <c:v>56.316410861865407</c:v>
                </c:pt>
                <c:pt idx="2847">
                  <c:v>68.181818181818173</c:v>
                </c:pt>
                <c:pt idx="2848">
                  <c:v>79.063360881542692</c:v>
                </c:pt>
                <c:pt idx="2849">
                  <c:v>84.258166076347891</c:v>
                </c:pt>
                <c:pt idx="2850">
                  <c:v>56.90672963400236</c:v>
                </c:pt>
                <c:pt idx="2851">
                  <c:v>68.831168831168839</c:v>
                </c:pt>
                <c:pt idx="2852">
                  <c:v>51.141282959464775</c:v>
                </c:pt>
                <c:pt idx="2853">
                  <c:v>59.779614325068877</c:v>
                </c:pt>
                <c:pt idx="2854">
                  <c:v>70.700511609602529</c:v>
                </c:pt>
                <c:pt idx="2855">
                  <c:v>38.744588744588739</c:v>
                </c:pt>
                <c:pt idx="2856">
                  <c:v>53.679653679653683</c:v>
                </c:pt>
                <c:pt idx="2857">
                  <c:v>68.831168831168839</c:v>
                </c:pt>
                <c:pt idx="2858">
                  <c:v>47.323888232979144</c:v>
                </c:pt>
                <c:pt idx="2859">
                  <c:v>59.327036599763872</c:v>
                </c:pt>
                <c:pt idx="2860">
                  <c:v>55.234159779614323</c:v>
                </c:pt>
                <c:pt idx="2861">
                  <c:v>63.360881542699723</c:v>
                </c:pt>
                <c:pt idx="2862">
                  <c:v>67.847304210940578</c:v>
                </c:pt>
                <c:pt idx="2863">
                  <c:v>65.072805981896892</c:v>
                </c:pt>
                <c:pt idx="2864">
                  <c:v>64.836678473042113</c:v>
                </c:pt>
                <c:pt idx="2865">
                  <c:v>54.525777253049981</c:v>
                </c:pt>
                <c:pt idx="2866">
                  <c:v>23.31759149940968</c:v>
                </c:pt>
                <c:pt idx="2867">
                  <c:v>7.7922077922077921</c:v>
                </c:pt>
                <c:pt idx="2868">
                  <c:v>11.235733963006691</c:v>
                </c:pt>
                <c:pt idx="2869">
                  <c:v>30.499803227075954</c:v>
                </c:pt>
                <c:pt idx="2870">
                  <c:v>35.930735930735928</c:v>
                </c:pt>
                <c:pt idx="2871">
                  <c:v>38.744588744588739</c:v>
                </c:pt>
                <c:pt idx="2872">
                  <c:v>27.489177489177489</c:v>
                </c:pt>
                <c:pt idx="2873">
                  <c:v>27.489177489177489</c:v>
                </c:pt>
                <c:pt idx="2874">
                  <c:v>40.456513183785916</c:v>
                </c:pt>
                <c:pt idx="2875">
                  <c:v>47.323888232979144</c:v>
                </c:pt>
                <c:pt idx="2876">
                  <c:v>51.141282959464775</c:v>
                </c:pt>
                <c:pt idx="2877">
                  <c:v>31.739472648563559</c:v>
                </c:pt>
                <c:pt idx="2878">
                  <c:v>43.545848091302638</c:v>
                </c:pt>
                <c:pt idx="2879">
                  <c:v>35.930735930735928</c:v>
                </c:pt>
                <c:pt idx="2880">
                  <c:v>29.515938606847698</c:v>
                </c:pt>
                <c:pt idx="2881">
                  <c:v>29.515938606847698</c:v>
                </c:pt>
                <c:pt idx="2882">
                  <c:v>13.774104683195592</c:v>
                </c:pt>
                <c:pt idx="2883">
                  <c:v>29.515938606847698</c:v>
                </c:pt>
                <c:pt idx="2884">
                  <c:v>35.930735930735928</c:v>
                </c:pt>
                <c:pt idx="2885">
                  <c:v>40.456513183785916</c:v>
                </c:pt>
                <c:pt idx="2886">
                  <c:v>22.589531680440771</c:v>
                </c:pt>
                <c:pt idx="2887">
                  <c:v>15.91892955529319</c:v>
                </c:pt>
                <c:pt idx="2888">
                  <c:v>28.512396694214875</c:v>
                </c:pt>
                <c:pt idx="2889">
                  <c:v>32.979142070051161</c:v>
                </c:pt>
                <c:pt idx="2890">
                  <c:v>37.34750098386462</c:v>
                </c:pt>
                <c:pt idx="2891">
                  <c:v>40.456513183785916</c:v>
                </c:pt>
                <c:pt idx="2892">
                  <c:v>43.545848091302638</c:v>
                </c:pt>
                <c:pt idx="2893">
                  <c:v>47.323888232979144</c:v>
                </c:pt>
                <c:pt idx="2894">
                  <c:v>51.141282959464775</c:v>
                </c:pt>
                <c:pt idx="2895">
                  <c:v>51.141282959464775</c:v>
                </c:pt>
                <c:pt idx="2896">
                  <c:v>54.42739079102715</c:v>
                </c:pt>
                <c:pt idx="2897">
                  <c:v>56.650924832743009</c:v>
                </c:pt>
                <c:pt idx="2898">
                  <c:v>58.441558441558442</c:v>
                </c:pt>
                <c:pt idx="2899">
                  <c:v>61.117670208579298</c:v>
                </c:pt>
                <c:pt idx="2900">
                  <c:v>61.629279811097994</c:v>
                </c:pt>
                <c:pt idx="2901">
                  <c:v>62.573789846517116</c:v>
                </c:pt>
                <c:pt idx="2902">
                  <c:v>59.779614325068877</c:v>
                </c:pt>
                <c:pt idx="2903">
                  <c:v>59.327036599763872</c:v>
                </c:pt>
                <c:pt idx="2904">
                  <c:v>47.323888232979144</c:v>
                </c:pt>
                <c:pt idx="2905">
                  <c:v>7.2018890200708379</c:v>
                </c:pt>
                <c:pt idx="2906">
                  <c:v>4.1519086973632424</c:v>
                </c:pt>
                <c:pt idx="2907">
                  <c:v>7.2018890200708379</c:v>
                </c:pt>
                <c:pt idx="2908">
                  <c:v>12.593467138921685</c:v>
                </c:pt>
                <c:pt idx="2909">
                  <c:v>19.441164895710351</c:v>
                </c:pt>
                <c:pt idx="2910">
                  <c:v>19.441164895710351</c:v>
                </c:pt>
                <c:pt idx="2911">
                  <c:v>10.448642266824084</c:v>
                </c:pt>
                <c:pt idx="2912">
                  <c:v>15.289256198347106</c:v>
                </c:pt>
                <c:pt idx="2913">
                  <c:v>22.589531680440771</c:v>
                </c:pt>
                <c:pt idx="2914">
                  <c:v>27.489177489177489</c:v>
                </c:pt>
                <c:pt idx="2915">
                  <c:v>31.739472648563559</c:v>
                </c:pt>
                <c:pt idx="2916">
                  <c:v>35.930735930735928</c:v>
                </c:pt>
                <c:pt idx="2917">
                  <c:v>40.456513183785916</c:v>
                </c:pt>
                <c:pt idx="2918">
                  <c:v>45.297127115308932</c:v>
                </c:pt>
                <c:pt idx="2919">
                  <c:v>47.323888232979144</c:v>
                </c:pt>
                <c:pt idx="2920">
                  <c:v>35.930735930735928</c:v>
                </c:pt>
                <c:pt idx="2921">
                  <c:v>9.8189689098780004</c:v>
                </c:pt>
                <c:pt idx="2922">
                  <c:v>4.4077134986225897</c:v>
                </c:pt>
                <c:pt idx="2923">
                  <c:v>4.5848091302636753</c:v>
                </c:pt>
                <c:pt idx="2924">
                  <c:v>6.3951200314836685</c:v>
                </c:pt>
                <c:pt idx="2925">
                  <c:v>8.3038173947264848</c:v>
                </c:pt>
                <c:pt idx="2926">
                  <c:v>9.8189689098780004</c:v>
                </c:pt>
                <c:pt idx="2927">
                  <c:v>4.9783549783549788</c:v>
                </c:pt>
                <c:pt idx="2928">
                  <c:v>6.3951200314836685</c:v>
                </c:pt>
                <c:pt idx="2929">
                  <c:v>7.7331759149940966</c:v>
                </c:pt>
                <c:pt idx="2930">
                  <c:v>6.7886658795749701</c:v>
                </c:pt>
                <c:pt idx="2931">
                  <c:v>10.645415190869736</c:v>
                </c:pt>
                <c:pt idx="2932">
                  <c:v>14.06926406926407</c:v>
                </c:pt>
                <c:pt idx="2933">
                  <c:v>9.0909090909090917</c:v>
                </c:pt>
                <c:pt idx="2934">
                  <c:v>9.4057457693821327</c:v>
                </c:pt>
                <c:pt idx="2935">
                  <c:v>11.235733963006691</c:v>
                </c:pt>
                <c:pt idx="2936">
                  <c:v>8.1267217630853992</c:v>
                </c:pt>
                <c:pt idx="2937">
                  <c:v>4.7422274695001967</c:v>
                </c:pt>
                <c:pt idx="2938">
                  <c:v>4.6241637150728057</c:v>
                </c:pt>
                <c:pt idx="2939">
                  <c:v>5.0570641479732394</c:v>
                </c:pt>
                <c:pt idx="2940">
                  <c:v>5.8638331365604088</c:v>
                </c:pt>
                <c:pt idx="2941">
                  <c:v>8.0086580086580081</c:v>
                </c:pt>
                <c:pt idx="2942">
                  <c:v>10.212514757969302</c:v>
                </c:pt>
                <c:pt idx="2943">
                  <c:v>11.707988980716253</c:v>
                </c:pt>
                <c:pt idx="2944">
                  <c:v>14.541519086973631</c:v>
                </c:pt>
                <c:pt idx="2945">
                  <c:v>9.6418732782369148</c:v>
                </c:pt>
                <c:pt idx="2946">
                  <c:v>7.0838252656434477</c:v>
                </c:pt>
                <c:pt idx="2947">
                  <c:v>8.7367178276269186</c:v>
                </c:pt>
                <c:pt idx="2948">
                  <c:v>10.645415190869736</c:v>
                </c:pt>
                <c:pt idx="2949">
                  <c:v>12.593467138921685</c:v>
                </c:pt>
                <c:pt idx="2950">
                  <c:v>14.541519086973631</c:v>
                </c:pt>
                <c:pt idx="2951">
                  <c:v>16.942148760330578</c:v>
                </c:pt>
                <c:pt idx="2952">
                  <c:v>18.260527351436444</c:v>
                </c:pt>
                <c:pt idx="2953">
                  <c:v>18.949232585596221</c:v>
                </c:pt>
                <c:pt idx="2954">
                  <c:v>19.441164895710351</c:v>
                </c:pt>
                <c:pt idx="2955">
                  <c:v>18.949232585596221</c:v>
                </c:pt>
                <c:pt idx="2956">
                  <c:v>19.952774498229044</c:v>
                </c:pt>
                <c:pt idx="2957">
                  <c:v>19.952774498229044</c:v>
                </c:pt>
                <c:pt idx="2958">
                  <c:v>21.605667060212514</c:v>
                </c:pt>
                <c:pt idx="2959">
                  <c:v>22.589531680440771</c:v>
                </c:pt>
                <c:pt idx="2960">
                  <c:v>23.986619441164898</c:v>
                </c:pt>
                <c:pt idx="2961">
                  <c:v>25.108225108225106</c:v>
                </c:pt>
                <c:pt idx="2962">
                  <c:v>23.31759149940968</c:v>
                </c:pt>
                <c:pt idx="2963">
                  <c:v>21.605667060212514</c:v>
                </c:pt>
                <c:pt idx="2964">
                  <c:v>17.591499409681226</c:v>
                </c:pt>
                <c:pt idx="2965">
                  <c:v>19.952774498229044</c:v>
                </c:pt>
                <c:pt idx="2966">
                  <c:v>14.06926406926407</c:v>
                </c:pt>
                <c:pt idx="2967">
                  <c:v>15.91892955529319</c:v>
                </c:pt>
                <c:pt idx="2968">
                  <c:v>12.888626524990162</c:v>
                </c:pt>
                <c:pt idx="2969">
                  <c:v>14.541519086973631</c:v>
                </c:pt>
                <c:pt idx="2970">
                  <c:v>15.91892955529319</c:v>
                </c:pt>
                <c:pt idx="2971">
                  <c:v>17.591499409681226</c:v>
                </c:pt>
                <c:pt idx="2972">
                  <c:v>19.441164895710351</c:v>
                </c:pt>
                <c:pt idx="2973">
                  <c:v>21.605667060212514</c:v>
                </c:pt>
                <c:pt idx="2974">
                  <c:v>23.986619441164898</c:v>
                </c:pt>
                <c:pt idx="2975">
                  <c:v>21.605667060212514</c:v>
                </c:pt>
                <c:pt idx="2976">
                  <c:v>16.587957497048407</c:v>
                </c:pt>
                <c:pt idx="2977">
                  <c:v>20.720188902007084</c:v>
                </c:pt>
                <c:pt idx="2978">
                  <c:v>10.212514757969302</c:v>
                </c:pt>
                <c:pt idx="2979">
                  <c:v>10.448642266824084</c:v>
                </c:pt>
                <c:pt idx="2980">
                  <c:v>11.707988980716253</c:v>
                </c:pt>
                <c:pt idx="2981">
                  <c:v>13.282172373081464</c:v>
                </c:pt>
                <c:pt idx="2982">
                  <c:v>15.289256198347106</c:v>
                </c:pt>
                <c:pt idx="2983">
                  <c:v>17.591499409681226</c:v>
                </c:pt>
                <c:pt idx="2984">
                  <c:v>19.952774498229044</c:v>
                </c:pt>
                <c:pt idx="2985">
                  <c:v>22.589531680440771</c:v>
                </c:pt>
                <c:pt idx="2986">
                  <c:v>23.986619441164898</c:v>
                </c:pt>
                <c:pt idx="2987">
                  <c:v>25.954348681621408</c:v>
                </c:pt>
                <c:pt idx="2988">
                  <c:v>25.954348681621408</c:v>
                </c:pt>
                <c:pt idx="2989">
                  <c:v>26.702085792994882</c:v>
                </c:pt>
                <c:pt idx="2990">
                  <c:v>27.489177489177489</c:v>
                </c:pt>
                <c:pt idx="2991">
                  <c:v>19.952774498229044</c:v>
                </c:pt>
                <c:pt idx="2992">
                  <c:v>9.8189689098780004</c:v>
                </c:pt>
                <c:pt idx="2993">
                  <c:v>13.282172373081464</c:v>
                </c:pt>
                <c:pt idx="2994">
                  <c:v>15.289256198347106</c:v>
                </c:pt>
                <c:pt idx="2995">
                  <c:v>16.587957497048407</c:v>
                </c:pt>
                <c:pt idx="2996">
                  <c:v>18.949232585596221</c:v>
                </c:pt>
                <c:pt idx="2997">
                  <c:v>21.605667060212514</c:v>
                </c:pt>
                <c:pt idx="2998">
                  <c:v>23.986619441164898</c:v>
                </c:pt>
                <c:pt idx="2999">
                  <c:v>25.108225108225106</c:v>
                </c:pt>
                <c:pt idx="3000">
                  <c:v>26.702085792994882</c:v>
                </c:pt>
                <c:pt idx="3001">
                  <c:v>27.489177489177489</c:v>
                </c:pt>
                <c:pt idx="3002">
                  <c:v>28.512396694214875</c:v>
                </c:pt>
                <c:pt idx="3003">
                  <c:v>30.499803227075954</c:v>
                </c:pt>
                <c:pt idx="3004">
                  <c:v>31.739472648563559</c:v>
                </c:pt>
                <c:pt idx="3005">
                  <c:v>19.441164895710351</c:v>
                </c:pt>
                <c:pt idx="3006">
                  <c:v>10.448642266824084</c:v>
                </c:pt>
                <c:pt idx="3007">
                  <c:v>15.289256198347106</c:v>
                </c:pt>
                <c:pt idx="3008">
                  <c:v>10.094451003541913</c:v>
                </c:pt>
                <c:pt idx="3009">
                  <c:v>3.9157811885084612</c:v>
                </c:pt>
                <c:pt idx="3010">
                  <c:v>1.8890200708382525</c:v>
                </c:pt>
                <c:pt idx="3011">
                  <c:v>4.6241637150728057</c:v>
                </c:pt>
                <c:pt idx="3012">
                  <c:v>6.4935064935064926</c:v>
                </c:pt>
                <c:pt idx="3013">
                  <c:v>6.4935064935064926</c:v>
                </c:pt>
                <c:pt idx="3014">
                  <c:v>5.2931916568280206</c:v>
                </c:pt>
                <c:pt idx="3015">
                  <c:v>4.9390003935458484</c:v>
                </c:pt>
                <c:pt idx="3016">
                  <c:v>6.2180243998425819</c:v>
                </c:pt>
                <c:pt idx="3017">
                  <c:v>6.887052341597796</c:v>
                </c:pt>
                <c:pt idx="3018">
                  <c:v>10.212514757969302</c:v>
                </c:pt>
                <c:pt idx="3019">
                  <c:v>10.448642266824084</c:v>
                </c:pt>
                <c:pt idx="3020">
                  <c:v>14.541519086973631</c:v>
                </c:pt>
                <c:pt idx="3021">
                  <c:v>16.942148760330578</c:v>
                </c:pt>
                <c:pt idx="3022">
                  <c:v>19.441164895710351</c:v>
                </c:pt>
                <c:pt idx="3023">
                  <c:v>16.942148760330578</c:v>
                </c:pt>
                <c:pt idx="3024">
                  <c:v>23.986619441164898</c:v>
                </c:pt>
                <c:pt idx="3025">
                  <c:v>28.512396694214875</c:v>
                </c:pt>
                <c:pt idx="3026">
                  <c:v>26.702085792994882</c:v>
                </c:pt>
                <c:pt idx="3027">
                  <c:v>30.499803227075954</c:v>
                </c:pt>
                <c:pt idx="3028">
                  <c:v>31.739472648563559</c:v>
                </c:pt>
                <c:pt idx="3029">
                  <c:v>34.317197953561589</c:v>
                </c:pt>
                <c:pt idx="3030">
                  <c:v>34.317197953561589</c:v>
                </c:pt>
                <c:pt idx="3031">
                  <c:v>35.930735930735928</c:v>
                </c:pt>
                <c:pt idx="3032">
                  <c:v>38.744588744588739</c:v>
                </c:pt>
                <c:pt idx="3033">
                  <c:v>42.011019283746556</c:v>
                </c:pt>
                <c:pt idx="3034">
                  <c:v>43.545848091302638</c:v>
                </c:pt>
                <c:pt idx="3035">
                  <c:v>45.297127115308932</c:v>
                </c:pt>
                <c:pt idx="3036">
                  <c:v>47.323888232979144</c:v>
                </c:pt>
                <c:pt idx="3037">
                  <c:v>40.456513183785916</c:v>
                </c:pt>
                <c:pt idx="3038">
                  <c:v>15.289256198347106</c:v>
                </c:pt>
                <c:pt idx="3039">
                  <c:v>26.702085792994882</c:v>
                </c:pt>
                <c:pt idx="3040">
                  <c:v>31.739472648563559</c:v>
                </c:pt>
                <c:pt idx="3041">
                  <c:v>34.317197953561589</c:v>
                </c:pt>
                <c:pt idx="3042">
                  <c:v>37.34750098386462</c:v>
                </c:pt>
                <c:pt idx="3043">
                  <c:v>40.456513183785916</c:v>
                </c:pt>
                <c:pt idx="3044">
                  <c:v>34.317197953561589</c:v>
                </c:pt>
                <c:pt idx="3045">
                  <c:v>38.744588744588739</c:v>
                </c:pt>
                <c:pt idx="3046">
                  <c:v>35.930735930735928</c:v>
                </c:pt>
                <c:pt idx="3047">
                  <c:v>42.011019283746556</c:v>
                </c:pt>
                <c:pt idx="3048">
                  <c:v>45.297127115308932</c:v>
                </c:pt>
                <c:pt idx="3049">
                  <c:v>47.323888232979144</c:v>
                </c:pt>
                <c:pt idx="3050">
                  <c:v>49.173553719008268</c:v>
                </c:pt>
                <c:pt idx="3051">
                  <c:v>45.297127115308932</c:v>
                </c:pt>
                <c:pt idx="3052">
                  <c:v>49.173553719008268</c:v>
                </c:pt>
                <c:pt idx="3053">
                  <c:v>51.141282959464775</c:v>
                </c:pt>
                <c:pt idx="3054">
                  <c:v>54.525777253049981</c:v>
                </c:pt>
                <c:pt idx="3055">
                  <c:v>55.804801259346718</c:v>
                </c:pt>
                <c:pt idx="3056">
                  <c:v>56.493506493506494</c:v>
                </c:pt>
                <c:pt idx="3057">
                  <c:v>57.969303423848885</c:v>
                </c:pt>
                <c:pt idx="3058">
                  <c:v>56.493506493506494</c:v>
                </c:pt>
                <c:pt idx="3059">
                  <c:v>56.650924832743009</c:v>
                </c:pt>
                <c:pt idx="3060">
                  <c:v>47.323888232979144</c:v>
                </c:pt>
                <c:pt idx="3061">
                  <c:v>34.317197953561589</c:v>
                </c:pt>
                <c:pt idx="3062">
                  <c:v>30.499803227075954</c:v>
                </c:pt>
                <c:pt idx="3063">
                  <c:v>14.541519086973631</c:v>
                </c:pt>
                <c:pt idx="3064">
                  <c:v>26.702085792994882</c:v>
                </c:pt>
                <c:pt idx="3065">
                  <c:v>30.499803227075954</c:v>
                </c:pt>
                <c:pt idx="3066">
                  <c:v>32.979142070051161</c:v>
                </c:pt>
                <c:pt idx="3067">
                  <c:v>32.979142070051161</c:v>
                </c:pt>
                <c:pt idx="3068">
                  <c:v>37.34750098386462</c:v>
                </c:pt>
                <c:pt idx="3069">
                  <c:v>40.456513183785916</c:v>
                </c:pt>
                <c:pt idx="3070">
                  <c:v>42.011019283746556</c:v>
                </c:pt>
                <c:pt idx="3071">
                  <c:v>45.297127115308932</c:v>
                </c:pt>
                <c:pt idx="3072">
                  <c:v>38.744588744588739</c:v>
                </c:pt>
                <c:pt idx="3073">
                  <c:v>45.297127115308932</c:v>
                </c:pt>
                <c:pt idx="3074">
                  <c:v>21.605667060212514</c:v>
                </c:pt>
                <c:pt idx="3075">
                  <c:v>25.954348681621408</c:v>
                </c:pt>
                <c:pt idx="3076">
                  <c:v>10.212514757969302</c:v>
                </c:pt>
                <c:pt idx="3077">
                  <c:v>14.06926406926407</c:v>
                </c:pt>
                <c:pt idx="3078">
                  <c:v>7.2018890200708379</c:v>
                </c:pt>
                <c:pt idx="3079">
                  <c:v>8.3038173947264848</c:v>
                </c:pt>
                <c:pt idx="3080">
                  <c:v>11.707988980716253</c:v>
                </c:pt>
                <c:pt idx="3081">
                  <c:v>12.593467138921685</c:v>
                </c:pt>
                <c:pt idx="3082">
                  <c:v>15.91892955529319</c:v>
                </c:pt>
                <c:pt idx="3083">
                  <c:v>20.720188902007084</c:v>
                </c:pt>
                <c:pt idx="3084">
                  <c:v>25.108225108225106</c:v>
                </c:pt>
                <c:pt idx="3085">
                  <c:v>28.512396694214875</c:v>
                </c:pt>
                <c:pt idx="3086">
                  <c:v>31.739472648563559</c:v>
                </c:pt>
                <c:pt idx="3087">
                  <c:v>31.739472648563559</c:v>
                </c:pt>
                <c:pt idx="3088">
                  <c:v>31.739472648563559</c:v>
                </c:pt>
                <c:pt idx="3089">
                  <c:v>35.930735930735928</c:v>
                </c:pt>
                <c:pt idx="3090">
                  <c:v>38.744588744588739</c:v>
                </c:pt>
                <c:pt idx="3091">
                  <c:v>42.011019283746556</c:v>
                </c:pt>
                <c:pt idx="3092">
                  <c:v>43.545848091302638</c:v>
                </c:pt>
                <c:pt idx="3093">
                  <c:v>45.297127115308932</c:v>
                </c:pt>
                <c:pt idx="3094">
                  <c:v>47.323888232979144</c:v>
                </c:pt>
                <c:pt idx="3095">
                  <c:v>49.173553719008268</c:v>
                </c:pt>
                <c:pt idx="3096">
                  <c:v>51.141282959464775</c:v>
                </c:pt>
                <c:pt idx="3097">
                  <c:v>53.679653679653683</c:v>
                </c:pt>
                <c:pt idx="3098">
                  <c:v>54.781582054309332</c:v>
                </c:pt>
                <c:pt idx="3099">
                  <c:v>55.647382920110189</c:v>
                </c:pt>
                <c:pt idx="3100">
                  <c:v>56.493506493506494</c:v>
                </c:pt>
                <c:pt idx="3101">
                  <c:v>57.713498622589533</c:v>
                </c:pt>
                <c:pt idx="3102">
                  <c:v>58.972845336481704</c:v>
                </c:pt>
                <c:pt idx="3103">
                  <c:v>58.244785517512788</c:v>
                </c:pt>
                <c:pt idx="3104">
                  <c:v>55.470287288469109</c:v>
                </c:pt>
                <c:pt idx="3105">
                  <c:v>57.280598189689101</c:v>
                </c:pt>
                <c:pt idx="3106">
                  <c:v>59.779614325068877</c:v>
                </c:pt>
                <c:pt idx="3107">
                  <c:v>60.48799685163322</c:v>
                </c:pt>
                <c:pt idx="3108">
                  <c:v>62.219598583234948</c:v>
                </c:pt>
                <c:pt idx="3109">
                  <c:v>63.656040928768199</c:v>
                </c:pt>
                <c:pt idx="3110">
                  <c:v>64.364423455332542</c:v>
                </c:pt>
                <c:pt idx="3111">
                  <c:v>65.564738292011015</c:v>
                </c:pt>
                <c:pt idx="3112">
                  <c:v>68.516332152695796</c:v>
                </c:pt>
                <c:pt idx="3113">
                  <c:v>68.516332152695796</c:v>
                </c:pt>
                <c:pt idx="3114">
                  <c:v>70.267611176702076</c:v>
                </c:pt>
                <c:pt idx="3115">
                  <c:v>71.035025580480124</c:v>
                </c:pt>
                <c:pt idx="3116">
                  <c:v>67.375049193231007</c:v>
                </c:pt>
                <c:pt idx="3117">
                  <c:v>71.94018103109012</c:v>
                </c:pt>
                <c:pt idx="3118">
                  <c:v>74.065328610783155</c:v>
                </c:pt>
                <c:pt idx="3119">
                  <c:v>74.065328610783155</c:v>
                </c:pt>
                <c:pt idx="3120">
                  <c:v>73.120818575364027</c:v>
                </c:pt>
                <c:pt idx="3121">
                  <c:v>74.065328610783155</c:v>
                </c:pt>
                <c:pt idx="3122">
                  <c:v>74.065328610783155</c:v>
                </c:pt>
                <c:pt idx="3123">
                  <c:v>73.475009838646201</c:v>
                </c:pt>
                <c:pt idx="3124">
                  <c:v>71.94018103109012</c:v>
                </c:pt>
                <c:pt idx="3125">
                  <c:v>76.446280991735534</c:v>
                </c:pt>
                <c:pt idx="3126">
                  <c:v>78.354978354978357</c:v>
                </c:pt>
                <c:pt idx="3127">
                  <c:v>79.063360881542692</c:v>
                </c:pt>
                <c:pt idx="3128">
                  <c:v>84.258166076347891</c:v>
                </c:pt>
                <c:pt idx="3129">
                  <c:v>83.175914994096814</c:v>
                </c:pt>
                <c:pt idx="3130">
                  <c:v>84.258166076347891</c:v>
                </c:pt>
                <c:pt idx="3131">
                  <c:v>83.175914994096814</c:v>
                </c:pt>
                <c:pt idx="3132">
                  <c:v>81.385281385281388</c:v>
                </c:pt>
                <c:pt idx="3133">
                  <c:v>83.175914994096814</c:v>
                </c:pt>
                <c:pt idx="3134">
                  <c:v>81.385281385281388</c:v>
                </c:pt>
                <c:pt idx="3135">
                  <c:v>82.251082251082252</c:v>
                </c:pt>
                <c:pt idx="3136">
                  <c:v>88.134592680047234</c:v>
                </c:pt>
                <c:pt idx="3137">
                  <c:v>86.894923258559615</c:v>
                </c:pt>
                <c:pt idx="3138">
                  <c:v>86.894923258559615</c:v>
                </c:pt>
                <c:pt idx="3139">
                  <c:v>93.959071231798504</c:v>
                </c:pt>
                <c:pt idx="3140">
                  <c:v>91.951987406532865</c:v>
                </c:pt>
                <c:pt idx="3141">
                  <c:v>84.258166076347891</c:v>
                </c:pt>
                <c:pt idx="3142">
                  <c:v>86.894923258559615</c:v>
                </c:pt>
                <c:pt idx="3143">
                  <c:v>89.885871704053528</c:v>
                </c:pt>
                <c:pt idx="3144">
                  <c:v>91.951987406532865</c:v>
                </c:pt>
                <c:pt idx="3145">
                  <c:v>91.951987406532865</c:v>
                </c:pt>
                <c:pt idx="3146">
                  <c:v>91.951987406532865</c:v>
                </c:pt>
                <c:pt idx="3147">
                  <c:v>81.385281385281388</c:v>
                </c:pt>
                <c:pt idx="3148">
                  <c:v>86.894923258559615</c:v>
                </c:pt>
                <c:pt idx="3149">
                  <c:v>88.134592680047234</c:v>
                </c:pt>
                <c:pt idx="3150">
                  <c:v>88.134592680047234</c:v>
                </c:pt>
                <c:pt idx="3151">
                  <c:v>89.885871704053528</c:v>
                </c:pt>
                <c:pt idx="3152">
                  <c:v>88.134592680047234</c:v>
                </c:pt>
                <c:pt idx="3153">
                  <c:v>88.134592680047234</c:v>
                </c:pt>
                <c:pt idx="3154">
                  <c:v>91.951987406532865</c:v>
                </c:pt>
                <c:pt idx="3155">
                  <c:v>88.134592680047234</c:v>
                </c:pt>
                <c:pt idx="3156">
                  <c:v>89.885871704053528</c:v>
                </c:pt>
                <c:pt idx="3157">
                  <c:v>91.951987406532865</c:v>
                </c:pt>
                <c:pt idx="3158">
                  <c:v>96.399055489964582</c:v>
                </c:pt>
                <c:pt idx="3159">
                  <c:v>96.399055489964582</c:v>
                </c:pt>
                <c:pt idx="3160">
                  <c:v>96.399055489964582</c:v>
                </c:pt>
                <c:pt idx="3161">
                  <c:v>89.885871704053528</c:v>
                </c:pt>
                <c:pt idx="3162">
                  <c:v>91.951987406532865</c:v>
                </c:pt>
                <c:pt idx="3163">
                  <c:v>88.134592680047234</c:v>
                </c:pt>
                <c:pt idx="3164">
                  <c:v>93.959071231798504</c:v>
                </c:pt>
                <c:pt idx="3165">
                  <c:v>82.251082251082252</c:v>
                </c:pt>
                <c:pt idx="3166">
                  <c:v>84.258166076347891</c:v>
                </c:pt>
                <c:pt idx="3167">
                  <c:v>85.635576544667458</c:v>
                </c:pt>
                <c:pt idx="3168">
                  <c:v>80.637544273907906</c:v>
                </c:pt>
                <c:pt idx="3169">
                  <c:v>84.258166076347891</c:v>
                </c:pt>
                <c:pt idx="3170">
                  <c:v>89.885871704053528</c:v>
                </c:pt>
                <c:pt idx="3171">
                  <c:v>60.074773711137354</c:v>
                </c:pt>
                <c:pt idx="3172">
                  <c:v>58.972845336481704</c:v>
                </c:pt>
                <c:pt idx="3173">
                  <c:v>79.850452577725306</c:v>
                </c:pt>
                <c:pt idx="3174">
                  <c:v>86.894923258559615</c:v>
                </c:pt>
                <c:pt idx="3175">
                  <c:v>91.951987406532865</c:v>
                </c:pt>
                <c:pt idx="3176">
                  <c:v>93.959071231798504</c:v>
                </c:pt>
                <c:pt idx="3177">
                  <c:v>91.951987406532865</c:v>
                </c:pt>
                <c:pt idx="3178">
                  <c:v>93.959071231798504</c:v>
                </c:pt>
                <c:pt idx="3179">
                  <c:v>81.385281385281388</c:v>
                </c:pt>
                <c:pt idx="3180">
                  <c:v>61.629279811097994</c:v>
                </c:pt>
                <c:pt idx="3181">
                  <c:v>71.507280598189695</c:v>
                </c:pt>
                <c:pt idx="3182">
                  <c:v>47.323888232979144</c:v>
                </c:pt>
                <c:pt idx="3183">
                  <c:v>29.515938606847698</c:v>
                </c:pt>
                <c:pt idx="3184">
                  <c:v>59.327036599763872</c:v>
                </c:pt>
                <c:pt idx="3185">
                  <c:v>70.267611176702076</c:v>
                </c:pt>
                <c:pt idx="3186">
                  <c:v>74.59661550570641</c:v>
                </c:pt>
                <c:pt idx="3187">
                  <c:v>77.056277056277054</c:v>
                </c:pt>
                <c:pt idx="3188">
                  <c:v>77.056277056277054</c:v>
                </c:pt>
                <c:pt idx="3189">
                  <c:v>79.063360881542692</c:v>
                </c:pt>
                <c:pt idx="3190">
                  <c:v>77.548209366391191</c:v>
                </c:pt>
                <c:pt idx="3191">
                  <c:v>77.056277056277054</c:v>
                </c:pt>
                <c:pt idx="3192">
                  <c:v>77.548209366391191</c:v>
                </c:pt>
                <c:pt idx="3193">
                  <c:v>78.354978354978357</c:v>
                </c:pt>
                <c:pt idx="3194">
                  <c:v>79.063360881542692</c:v>
                </c:pt>
                <c:pt idx="3195">
                  <c:v>79.850452577725306</c:v>
                </c:pt>
                <c:pt idx="3196">
                  <c:v>79.063360881542692</c:v>
                </c:pt>
                <c:pt idx="3197">
                  <c:v>78.354978354978357</c:v>
                </c:pt>
                <c:pt idx="3198">
                  <c:v>78.354978354978357</c:v>
                </c:pt>
                <c:pt idx="3199">
                  <c:v>79.850452577725306</c:v>
                </c:pt>
                <c:pt idx="3200">
                  <c:v>79.850452577725306</c:v>
                </c:pt>
                <c:pt idx="3201">
                  <c:v>79.850452577725306</c:v>
                </c:pt>
                <c:pt idx="3202">
                  <c:v>75.796930342384883</c:v>
                </c:pt>
                <c:pt idx="3203">
                  <c:v>49.173553719008268</c:v>
                </c:pt>
                <c:pt idx="3204">
                  <c:v>34.317197953561589</c:v>
                </c:pt>
                <c:pt idx="3205">
                  <c:v>51.141282959464775</c:v>
                </c:pt>
                <c:pt idx="3206">
                  <c:v>63.990554899645815</c:v>
                </c:pt>
                <c:pt idx="3207">
                  <c:v>68.831168831168839</c:v>
                </c:pt>
                <c:pt idx="3208">
                  <c:v>69.834710743801651</c:v>
                </c:pt>
                <c:pt idx="3209">
                  <c:v>72.628886265249903</c:v>
                </c:pt>
                <c:pt idx="3210">
                  <c:v>73.475009838646201</c:v>
                </c:pt>
                <c:pt idx="3211">
                  <c:v>71.035025580480124</c:v>
                </c:pt>
                <c:pt idx="3212">
                  <c:v>75.796930342384883</c:v>
                </c:pt>
                <c:pt idx="3213">
                  <c:v>75.206611570247944</c:v>
                </c:pt>
                <c:pt idx="3214">
                  <c:v>75.206611570247944</c:v>
                </c:pt>
                <c:pt idx="3215">
                  <c:v>73.475009838646201</c:v>
                </c:pt>
                <c:pt idx="3216">
                  <c:v>72.373081463990559</c:v>
                </c:pt>
                <c:pt idx="3217">
                  <c:v>58.972845336481704</c:v>
                </c:pt>
                <c:pt idx="3218">
                  <c:v>12.888626524990162</c:v>
                </c:pt>
                <c:pt idx="3219">
                  <c:v>18.949232585596221</c:v>
                </c:pt>
                <c:pt idx="3220">
                  <c:v>34.317197953561589</c:v>
                </c:pt>
                <c:pt idx="3221">
                  <c:v>43.545848091302638</c:v>
                </c:pt>
                <c:pt idx="3222">
                  <c:v>45.297127115308932</c:v>
                </c:pt>
                <c:pt idx="3223">
                  <c:v>38.744588744588739</c:v>
                </c:pt>
                <c:pt idx="3224">
                  <c:v>47.323888232979144</c:v>
                </c:pt>
                <c:pt idx="3225">
                  <c:v>26.702085792994882</c:v>
                </c:pt>
                <c:pt idx="3226">
                  <c:v>34.317197953561589</c:v>
                </c:pt>
                <c:pt idx="3227">
                  <c:v>28.512396694214875</c:v>
                </c:pt>
                <c:pt idx="3228">
                  <c:v>40.456513183785916</c:v>
                </c:pt>
                <c:pt idx="3229">
                  <c:v>45.297127115308932</c:v>
                </c:pt>
                <c:pt idx="3230">
                  <c:v>49.173553719008268</c:v>
                </c:pt>
                <c:pt idx="3231">
                  <c:v>43.545848091302638</c:v>
                </c:pt>
                <c:pt idx="3232">
                  <c:v>19.952774498229044</c:v>
                </c:pt>
                <c:pt idx="3233">
                  <c:v>28.512396694214875</c:v>
                </c:pt>
                <c:pt idx="3234">
                  <c:v>23.31759149940968</c:v>
                </c:pt>
                <c:pt idx="3235">
                  <c:v>23.986619441164898</c:v>
                </c:pt>
                <c:pt idx="3236">
                  <c:v>30.499803227075954</c:v>
                </c:pt>
                <c:pt idx="3237">
                  <c:v>34.317197953561589</c:v>
                </c:pt>
                <c:pt idx="3238">
                  <c:v>38.744588744588739</c:v>
                </c:pt>
                <c:pt idx="3239">
                  <c:v>38.744588744588739</c:v>
                </c:pt>
                <c:pt idx="3240">
                  <c:v>42.011019283746556</c:v>
                </c:pt>
                <c:pt idx="3241">
                  <c:v>43.545848091302638</c:v>
                </c:pt>
                <c:pt idx="3242">
                  <c:v>25.954348681621408</c:v>
                </c:pt>
                <c:pt idx="3243">
                  <c:v>6.7886658795749701</c:v>
                </c:pt>
                <c:pt idx="3244">
                  <c:v>8.9138134592680061</c:v>
                </c:pt>
                <c:pt idx="3245">
                  <c:v>7.2018890200708379</c:v>
                </c:pt>
                <c:pt idx="3246">
                  <c:v>10.448642266824084</c:v>
                </c:pt>
                <c:pt idx="3247">
                  <c:v>9.0909090909090917</c:v>
                </c:pt>
                <c:pt idx="3248">
                  <c:v>10.861865407319952</c:v>
                </c:pt>
                <c:pt idx="3249">
                  <c:v>16.942148760330578</c:v>
                </c:pt>
                <c:pt idx="3250">
                  <c:v>20.720188902007084</c:v>
                </c:pt>
                <c:pt idx="3251">
                  <c:v>23.31759149940968</c:v>
                </c:pt>
                <c:pt idx="3252">
                  <c:v>23.986619441164898</c:v>
                </c:pt>
                <c:pt idx="3253">
                  <c:v>28.512396694214875</c:v>
                </c:pt>
                <c:pt idx="3254">
                  <c:v>31.739472648563559</c:v>
                </c:pt>
                <c:pt idx="3255">
                  <c:v>9.6418732782369148</c:v>
                </c:pt>
                <c:pt idx="3256">
                  <c:v>7.5364029909484458</c:v>
                </c:pt>
                <c:pt idx="3257">
                  <c:v>10.094451003541913</c:v>
                </c:pt>
                <c:pt idx="3258">
                  <c:v>13.774104683195592</c:v>
                </c:pt>
                <c:pt idx="3259">
                  <c:v>18.260527351436444</c:v>
                </c:pt>
                <c:pt idx="3260">
                  <c:v>21.605667060212514</c:v>
                </c:pt>
                <c:pt idx="3261">
                  <c:v>23.986619441164898</c:v>
                </c:pt>
                <c:pt idx="3262">
                  <c:v>25.954348681621408</c:v>
                </c:pt>
                <c:pt idx="3263">
                  <c:v>17.591499409681226</c:v>
                </c:pt>
                <c:pt idx="3264">
                  <c:v>3.5222353404171582</c:v>
                </c:pt>
                <c:pt idx="3265">
                  <c:v>1.7512790240062965</c:v>
                </c:pt>
                <c:pt idx="3266">
                  <c:v>2.5974025974025974</c:v>
                </c:pt>
                <c:pt idx="3267">
                  <c:v>2.5974025974025974</c:v>
                </c:pt>
                <c:pt idx="3268">
                  <c:v>4.781582054309327</c:v>
                </c:pt>
                <c:pt idx="3269">
                  <c:v>4.4077134986225897</c:v>
                </c:pt>
                <c:pt idx="3270">
                  <c:v>4.9783549783549788</c:v>
                </c:pt>
                <c:pt idx="3271">
                  <c:v>5.8048012593467142</c:v>
                </c:pt>
                <c:pt idx="3272">
                  <c:v>5.5096418732782375</c:v>
                </c:pt>
                <c:pt idx="3273">
                  <c:v>6.2180243998425819</c:v>
                </c:pt>
                <c:pt idx="3274">
                  <c:v>8.461235733963008</c:v>
                </c:pt>
                <c:pt idx="3275">
                  <c:v>7.4773711137347503</c:v>
                </c:pt>
                <c:pt idx="3276">
                  <c:v>9.6418732782369148</c:v>
                </c:pt>
                <c:pt idx="3277">
                  <c:v>11.550570641479732</c:v>
                </c:pt>
                <c:pt idx="3278">
                  <c:v>13.282172373081464</c:v>
                </c:pt>
                <c:pt idx="3279">
                  <c:v>15.289256198347106</c:v>
                </c:pt>
                <c:pt idx="3280">
                  <c:v>16.587957497048407</c:v>
                </c:pt>
                <c:pt idx="3281">
                  <c:v>12.258953168044078</c:v>
                </c:pt>
                <c:pt idx="3282">
                  <c:v>17.591499409681226</c:v>
                </c:pt>
                <c:pt idx="3283">
                  <c:v>1.1412829594647778</c:v>
                </c:pt>
                <c:pt idx="3284">
                  <c:v>0.82644628099173556</c:v>
                </c:pt>
                <c:pt idx="3285">
                  <c:v>2.2432113341204247</c:v>
                </c:pt>
                <c:pt idx="3286">
                  <c:v>4.1519086973632424</c:v>
                </c:pt>
                <c:pt idx="3287">
                  <c:v>8.461235733963008</c:v>
                </c:pt>
                <c:pt idx="3288">
                  <c:v>9.6418732782369148</c:v>
                </c:pt>
                <c:pt idx="3289">
                  <c:v>10.212514757969302</c:v>
                </c:pt>
                <c:pt idx="3290">
                  <c:v>12.00314836678473</c:v>
                </c:pt>
                <c:pt idx="3291">
                  <c:v>12.00314836678473</c:v>
                </c:pt>
                <c:pt idx="3292">
                  <c:v>13.282172373081464</c:v>
                </c:pt>
                <c:pt idx="3293">
                  <c:v>15.289256198347106</c:v>
                </c:pt>
                <c:pt idx="3294">
                  <c:v>16.587957497048407</c:v>
                </c:pt>
                <c:pt idx="3295">
                  <c:v>18.949232585596221</c:v>
                </c:pt>
                <c:pt idx="3296">
                  <c:v>19.952774498229044</c:v>
                </c:pt>
                <c:pt idx="3297">
                  <c:v>21.605667060212514</c:v>
                </c:pt>
                <c:pt idx="3298">
                  <c:v>14.06926406926407</c:v>
                </c:pt>
                <c:pt idx="3299">
                  <c:v>6.6902794175521443</c:v>
                </c:pt>
                <c:pt idx="3300">
                  <c:v>6.2180243998425819</c:v>
                </c:pt>
                <c:pt idx="3301">
                  <c:v>4.9390003935458484</c:v>
                </c:pt>
                <c:pt idx="3302">
                  <c:v>0.45257772530499801</c:v>
                </c:pt>
                <c:pt idx="3303">
                  <c:v>0.98386462022825649</c:v>
                </c:pt>
                <c:pt idx="3304">
                  <c:v>2.9122392758756397</c:v>
                </c:pt>
                <c:pt idx="3305">
                  <c:v>3.9157811885084612</c:v>
                </c:pt>
                <c:pt idx="3306">
                  <c:v>6.3951200314836685</c:v>
                </c:pt>
                <c:pt idx="3307">
                  <c:v>5.8048012593467142</c:v>
                </c:pt>
                <c:pt idx="3308">
                  <c:v>8.0086580086580081</c:v>
                </c:pt>
                <c:pt idx="3309">
                  <c:v>9.4057457693821327</c:v>
                </c:pt>
                <c:pt idx="3310">
                  <c:v>10.861865407319952</c:v>
                </c:pt>
                <c:pt idx="3311">
                  <c:v>12.888626524990162</c:v>
                </c:pt>
                <c:pt idx="3312">
                  <c:v>14.541519086973631</c:v>
                </c:pt>
                <c:pt idx="3313">
                  <c:v>16.942148760330578</c:v>
                </c:pt>
                <c:pt idx="3314">
                  <c:v>18.260527351436444</c:v>
                </c:pt>
                <c:pt idx="3315">
                  <c:v>19.441164895710351</c:v>
                </c:pt>
                <c:pt idx="3316">
                  <c:v>21.605667060212514</c:v>
                </c:pt>
                <c:pt idx="3317">
                  <c:v>23.31759149940968</c:v>
                </c:pt>
                <c:pt idx="3318">
                  <c:v>25.954348681621408</c:v>
                </c:pt>
                <c:pt idx="3319">
                  <c:v>27.489177489177489</c:v>
                </c:pt>
                <c:pt idx="3320">
                  <c:v>28.512396694214875</c:v>
                </c:pt>
                <c:pt idx="3321">
                  <c:v>29.515938606847698</c:v>
                </c:pt>
                <c:pt idx="3322">
                  <c:v>29.515938606847698</c:v>
                </c:pt>
                <c:pt idx="3323">
                  <c:v>30.499803227075954</c:v>
                </c:pt>
                <c:pt idx="3324">
                  <c:v>28.512396694214875</c:v>
                </c:pt>
                <c:pt idx="3325">
                  <c:v>30.499803227075954</c:v>
                </c:pt>
                <c:pt idx="3326">
                  <c:v>32.979142070051161</c:v>
                </c:pt>
                <c:pt idx="3327">
                  <c:v>32.979142070051161</c:v>
                </c:pt>
                <c:pt idx="3328">
                  <c:v>32.979142070051161</c:v>
                </c:pt>
                <c:pt idx="3329">
                  <c:v>28.512396694214875</c:v>
                </c:pt>
                <c:pt idx="3330">
                  <c:v>23.986619441164898</c:v>
                </c:pt>
                <c:pt idx="3331">
                  <c:v>22.589531680440771</c:v>
                </c:pt>
                <c:pt idx="3332">
                  <c:v>7.7331759149940966</c:v>
                </c:pt>
                <c:pt idx="3333">
                  <c:v>6.887052341597796</c:v>
                </c:pt>
                <c:pt idx="3334">
                  <c:v>7.7922077922077921</c:v>
                </c:pt>
                <c:pt idx="3335">
                  <c:v>8.461235733963008</c:v>
                </c:pt>
                <c:pt idx="3336">
                  <c:v>9.0909090909090917</c:v>
                </c:pt>
                <c:pt idx="3337">
                  <c:v>11.235733963006691</c:v>
                </c:pt>
                <c:pt idx="3338">
                  <c:v>12.593467138921685</c:v>
                </c:pt>
                <c:pt idx="3339">
                  <c:v>14.541519086973631</c:v>
                </c:pt>
                <c:pt idx="3340">
                  <c:v>16.587957497048407</c:v>
                </c:pt>
                <c:pt idx="3341">
                  <c:v>16.942148760330578</c:v>
                </c:pt>
                <c:pt idx="3342">
                  <c:v>19.441164895710351</c:v>
                </c:pt>
                <c:pt idx="3343">
                  <c:v>21.605667060212514</c:v>
                </c:pt>
                <c:pt idx="3344">
                  <c:v>20.720188902007084</c:v>
                </c:pt>
                <c:pt idx="3345">
                  <c:v>1.6135379771743408</c:v>
                </c:pt>
                <c:pt idx="3346">
                  <c:v>0.57064147973238888</c:v>
                </c:pt>
                <c:pt idx="3347">
                  <c:v>1.3970877607241243</c:v>
                </c:pt>
                <c:pt idx="3348">
                  <c:v>3.6993309720582448</c:v>
                </c:pt>
                <c:pt idx="3349">
                  <c:v>5.2931916568280206</c:v>
                </c:pt>
                <c:pt idx="3350">
                  <c:v>5.8638331365604088</c:v>
                </c:pt>
                <c:pt idx="3351">
                  <c:v>8.1267217630853992</c:v>
                </c:pt>
                <c:pt idx="3352">
                  <c:v>9.6418732782369148</c:v>
                </c:pt>
                <c:pt idx="3353">
                  <c:v>10.212514757969302</c:v>
                </c:pt>
                <c:pt idx="3354">
                  <c:v>9.2680047225501774</c:v>
                </c:pt>
                <c:pt idx="3355">
                  <c:v>1.9283746556473829</c:v>
                </c:pt>
                <c:pt idx="3356">
                  <c:v>4.0731995277449817</c:v>
                </c:pt>
                <c:pt idx="3357">
                  <c:v>5.7457693821330178</c:v>
                </c:pt>
                <c:pt idx="3358">
                  <c:v>5.3915781188508465</c:v>
                </c:pt>
                <c:pt idx="3359">
                  <c:v>4.9783549783549788</c:v>
                </c:pt>
                <c:pt idx="3360">
                  <c:v>4.0731995277449817</c:v>
                </c:pt>
                <c:pt idx="3361">
                  <c:v>3.3648170011806373</c:v>
                </c:pt>
                <c:pt idx="3362">
                  <c:v>1.9874065328610784</c:v>
                </c:pt>
                <c:pt idx="3363">
                  <c:v>3.4041715859897681</c:v>
                </c:pt>
                <c:pt idx="3364">
                  <c:v>5.5883510428964973</c:v>
                </c:pt>
                <c:pt idx="3365">
                  <c:v>7.7331759149940966</c:v>
                </c:pt>
                <c:pt idx="3366">
                  <c:v>10.212514757969302</c:v>
                </c:pt>
                <c:pt idx="3367">
                  <c:v>12.888626524990162</c:v>
                </c:pt>
                <c:pt idx="3368">
                  <c:v>14.541519086973631</c:v>
                </c:pt>
                <c:pt idx="3369">
                  <c:v>13.282172373081464</c:v>
                </c:pt>
                <c:pt idx="3370">
                  <c:v>15.91892955529319</c:v>
                </c:pt>
                <c:pt idx="3371">
                  <c:v>14.06926406926407</c:v>
                </c:pt>
                <c:pt idx="3372">
                  <c:v>14.541519086973631</c:v>
                </c:pt>
                <c:pt idx="3373">
                  <c:v>16.587957497048407</c:v>
                </c:pt>
                <c:pt idx="3374">
                  <c:v>13.282172373081464</c:v>
                </c:pt>
                <c:pt idx="3375">
                  <c:v>12.888626524990162</c:v>
                </c:pt>
                <c:pt idx="3376">
                  <c:v>13.774104683195592</c:v>
                </c:pt>
                <c:pt idx="3377">
                  <c:v>14.541519086973631</c:v>
                </c:pt>
                <c:pt idx="3378">
                  <c:v>13.282172373081464</c:v>
                </c:pt>
                <c:pt idx="3379">
                  <c:v>18.260527351436444</c:v>
                </c:pt>
                <c:pt idx="3380">
                  <c:v>15.289256198347106</c:v>
                </c:pt>
                <c:pt idx="3381">
                  <c:v>15.289256198347106</c:v>
                </c:pt>
                <c:pt idx="3382">
                  <c:v>14.541519086973631</c:v>
                </c:pt>
                <c:pt idx="3383">
                  <c:v>13.774104683195592</c:v>
                </c:pt>
                <c:pt idx="3384">
                  <c:v>17.591499409681226</c:v>
                </c:pt>
                <c:pt idx="3385">
                  <c:v>18.260527351436444</c:v>
                </c:pt>
                <c:pt idx="3386">
                  <c:v>19.441164895710351</c:v>
                </c:pt>
                <c:pt idx="3387">
                  <c:v>19.441164895710351</c:v>
                </c:pt>
                <c:pt idx="3388">
                  <c:v>23.986619441164898</c:v>
                </c:pt>
                <c:pt idx="3389">
                  <c:v>23.986619441164898</c:v>
                </c:pt>
                <c:pt idx="3390">
                  <c:v>11.235733963006691</c:v>
                </c:pt>
                <c:pt idx="3391">
                  <c:v>3.6402990948445493</c:v>
                </c:pt>
                <c:pt idx="3392">
                  <c:v>3.0106257378984651</c:v>
                </c:pt>
                <c:pt idx="3393">
                  <c:v>5.9818968909877999</c:v>
                </c:pt>
                <c:pt idx="3394">
                  <c:v>9.0909090909090917</c:v>
                </c:pt>
                <c:pt idx="3395">
                  <c:v>12.258953168044078</c:v>
                </c:pt>
                <c:pt idx="3396">
                  <c:v>15.289256198347106</c:v>
                </c:pt>
                <c:pt idx="3397">
                  <c:v>18.260527351436444</c:v>
                </c:pt>
                <c:pt idx="3398">
                  <c:v>21.605667060212514</c:v>
                </c:pt>
                <c:pt idx="3399">
                  <c:v>23.986619441164898</c:v>
                </c:pt>
                <c:pt idx="3400">
                  <c:v>25.954348681621408</c:v>
                </c:pt>
                <c:pt idx="3401">
                  <c:v>14.541519086973631</c:v>
                </c:pt>
                <c:pt idx="3402">
                  <c:v>20.720188902007084</c:v>
                </c:pt>
                <c:pt idx="3403">
                  <c:v>25.108225108225106</c:v>
                </c:pt>
                <c:pt idx="3404">
                  <c:v>25.108225108225106</c:v>
                </c:pt>
                <c:pt idx="3405">
                  <c:v>25.954348681621408</c:v>
                </c:pt>
                <c:pt idx="3406">
                  <c:v>28.512396694214875</c:v>
                </c:pt>
                <c:pt idx="3407">
                  <c:v>30.499803227075954</c:v>
                </c:pt>
                <c:pt idx="3408">
                  <c:v>31.739472648563559</c:v>
                </c:pt>
                <c:pt idx="3409">
                  <c:v>34.317197953561589</c:v>
                </c:pt>
                <c:pt idx="3410">
                  <c:v>35.930735930735928</c:v>
                </c:pt>
                <c:pt idx="3411">
                  <c:v>35.930735930735928</c:v>
                </c:pt>
                <c:pt idx="3412">
                  <c:v>32.979142070051161</c:v>
                </c:pt>
                <c:pt idx="3413">
                  <c:v>31.739472648563559</c:v>
                </c:pt>
                <c:pt idx="3414">
                  <c:v>32.979142070051161</c:v>
                </c:pt>
                <c:pt idx="3415">
                  <c:v>34.317197953561589</c:v>
                </c:pt>
                <c:pt idx="3416">
                  <c:v>38.744588744588739</c:v>
                </c:pt>
                <c:pt idx="3417">
                  <c:v>34.317197953561589</c:v>
                </c:pt>
                <c:pt idx="3418">
                  <c:v>34.317197953561589</c:v>
                </c:pt>
                <c:pt idx="3419">
                  <c:v>40.456513183785916</c:v>
                </c:pt>
                <c:pt idx="3420">
                  <c:v>42.011019283746556</c:v>
                </c:pt>
                <c:pt idx="3421">
                  <c:v>27.489177489177489</c:v>
                </c:pt>
                <c:pt idx="3422">
                  <c:v>34.317197953561589</c:v>
                </c:pt>
                <c:pt idx="3423">
                  <c:v>37.34750098386462</c:v>
                </c:pt>
                <c:pt idx="3424">
                  <c:v>38.744588744588739</c:v>
                </c:pt>
                <c:pt idx="3425">
                  <c:v>42.011019283746556</c:v>
                </c:pt>
                <c:pt idx="3426">
                  <c:v>45.297127115308932</c:v>
                </c:pt>
                <c:pt idx="3427">
                  <c:v>45.297127115308932</c:v>
                </c:pt>
                <c:pt idx="3428">
                  <c:v>45.297127115308932</c:v>
                </c:pt>
                <c:pt idx="3429">
                  <c:v>43.545848091302638</c:v>
                </c:pt>
                <c:pt idx="3430">
                  <c:v>43.545848091302638</c:v>
                </c:pt>
                <c:pt idx="3431">
                  <c:v>40.456513183785916</c:v>
                </c:pt>
                <c:pt idx="3432">
                  <c:v>37.34750098386462</c:v>
                </c:pt>
                <c:pt idx="3433">
                  <c:v>32.979142070051161</c:v>
                </c:pt>
                <c:pt idx="3434">
                  <c:v>38.744588744588739</c:v>
                </c:pt>
                <c:pt idx="3435">
                  <c:v>42.011019283746556</c:v>
                </c:pt>
                <c:pt idx="3436">
                  <c:v>43.545848091302638</c:v>
                </c:pt>
                <c:pt idx="3437">
                  <c:v>40.456513183785916</c:v>
                </c:pt>
                <c:pt idx="3438">
                  <c:v>15.289256198347106</c:v>
                </c:pt>
                <c:pt idx="3439">
                  <c:v>22.589531680440771</c:v>
                </c:pt>
                <c:pt idx="3440">
                  <c:v>23.986619441164898</c:v>
                </c:pt>
                <c:pt idx="3441">
                  <c:v>26.702085792994882</c:v>
                </c:pt>
                <c:pt idx="3442">
                  <c:v>29.515938606847698</c:v>
                </c:pt>
                <c:pt idx="3443">
                  <c:v>34.317197953561589</c:v>
                </c:pt>
                <c:pt idx="3444">
                  <c:v>37.34750098386462</c:v>
                </c:pt>
                <c:pt idx="3445">
                  <c:v>42.011019283746556</c:v>
                </c:pt>
                <c:pt idx="3446">
                  <c:v>43.545848091302638</c:v>
                </c:pt>
                <c:pt idx="3447">
                  <c:v>45.297127115308932</c:v>
                </c:pt>
                <c:pt idx="3448">
                  <c:v>47.323888232979144</c:v>
                </c:pt>
                <c:pt idx="3449">
                  <c:v>47.323888232979144</c:v>
                </c:pt>
                <c:pt idx="3450">
                  <c:v>47.323888232979144</c:v>
                </c:pt>
                <c:pt idx="3451">
                  <c:v>51.141282959464775</c:v>
                </c:pt>
                <c:pt idx="3452">
                  <c:v>51.141282959464775</c:v>
                </c:pt>
                <c:pt idx="3453">
                  <c:v>53.679653679653683</c:v>
                </c:pt>
                <c:pt idx="3454">
                  <c:v>56.02125147579693</c:v>
                </c:pt>
                <c:pt idx="3455">
                  <c:v>56.02125147579693</c:v>
                </c:pt>
                <c:pt idx="3456">
                  <c:v>56.02125147579693</c:v>
                </c:pt>
                <c:pt idx="3457">
                  <c:v>56.650924832743009</c:v>
                </c:pt>
                <c:pt idx="3458">
                  <c:v>57.969303423848885</c:v>
                </c:pt>
                <c:pt idx="3459">
                  <c:v>60.310901219992132</c:v>
                </c:pt>
                <c:pt idx="3460">
                  <c:v>61.117670208579298</c:v>
                </c:pt>
                <c:pt idx="3461">
                  <c:v>62.573789846517116</c:v>
                </c:pt>
                <c:pt idx="3462">
                  <c:v>63.360881542699723</c:v>
                </c:pt>
                <c:pt idx="3463">
                  <c:v>63.360881542699723</c:v>
                </c:pt>
                <c:pt idx="3464">
                  <c:v>63.656040928768199</c:v>
                </c:pt>
                <c:pt idx="3465">
                  <c:v>56.493506493506494</c:v>
                </c:pt>
                <c:pt idx="3466">
                  <c:v>56.493506493506494</c:v>
                </c:pt>
                <c:pt idx="3467">
                  <c:v>58.736717827626919</c:v>
                </c:pt>
                <c:pt idx="3468">
                  <c:v>59.543486816214084</c:v>
                </c:pt>
                <c:pt idx="3469">
                  <c:v>60.763478945297123</c:v>
                </c:pt>
                <c:pt idx="3470">
                  <c:v>61.629279811097994</c:v>
                </c:pt>
                <c:pt idx="3471">
                  <c:v>62.573789846517116</c:v>
                </c:pt>
                <c:pt idx="3472">
                  <c:v>64.364423455332542</c:v>
                </c:pt>
                <c:pt idx="3473">
                  <c:v>65.072805981896892</c:v>
                </c:pt>
                <c:pt idx="3474">
                  <c:v>67.020857929948846</c:v>
                </c:pt>
                <c:pt idx="3475">
                  <c:v>66.509248327430143</c:v>
                </c:pt>
                <c:pt idx="3476">
                  <c:v>67.847304210940578</c:v>
                </c:pt>
                <c:pt idx="3477">
                  <c:v>67.020857929948846</c:v>
                </c:pt>
                <c:pt idx="3478">
                  <c:v>65.564738292011015</c:v>
                </c:pt>
                <c:pt idx="3479">
                  <c:v>65.564738292011015</c:v>
                </c:pt>
                <c:pt idx="3480">
                  <c:v>65.564738292011015</c:v>
                </c:pt>
                <c:pt idx="3481">
                  <c:v>66.056670602125138</c:v>
                </c:pt>
                <c:pt idx="3482">
                  <c:v>67.375049193231007</c:v>
                </c:pt>
                <c:pt idx="3483">
                  <c:v>66.509248327430143</c:v>
                </c:pt>
                <c:pt idx="3484">
                  <c:v>42.011019283746556</c:v>
                </c:pt>
                <c:pt idx="3485">
                  <c:v>51.141282959464775</c:v>
                </c:pt>
                <c:pt idx="3486">
                  <c:v>56.316410861865407</c:v>
                </c:pt>
                <c:pt idx="3487">
                  <c:v>60.310901219992132</c:v>
                </c:pt>
                <c:pt idx="3488">
                  <c:v>61.629279811097994</c:v>
                </c:pt>
                <c:pt idx="3489">
                  <c:v>62.967335694608416</c:v>
                </c:pt>
                <c:pt idx="3490">
                  <c:v>65.564738292011015</c:v>
                </c:pt>
                <c:pt idx="3491">
                  <c:v>67.020857929948846</c:v>
                </c:pt>
                <c:pt idx="3492">
                  <c:v>66.509248327430143</c:v>
                </c:pt>
                <c:pt idx="3493">
                  <c:v>69.834710743801651</c:v>
                </c:pt>
                <c:pt idx="3494">
                  <c:v>71.507280598189695</c:v>
                </c:pt>
                <c:pt idx="3495">
                  <c:v>73.120818575364027</c:v>
                </c:pt>
                <c:pt idx="3496">
                  <c:v>75.206611570247944</c:v>
                </c:pt>
                <c:pt idx="3497">
                  <c:v>73.475009838646201</c:v>
                </c:pt>
                <c:pt idx="3498">
                  <c:v>73.120818575364027</c:v>
                </c:pt>
                <c:pt idx="3499">
                  <c:v>78.354978354978357</c:v>
                </c:pt>
                <c:pt idx="3500">
                  <c:v>77.548209366391191</c:v>
                </c:pt>
                <c:pt idx="3501">
                  <c:v>76.446280991735534</c:v>
                </c:pt>
                <c:pt idx="3502">
                  <c:v>77.548209366391191</c:v>
                </c:pt>
                <c:pt idx="3503">
                  <c:v>77.056277056277054</c:v>
                </c:pt>
                <c:pt idx="3504">
                  <c:v>78.354978354978357</c:v>
                </c:pt>
                <c:pt idx="3505">
                  <c:v>79.063360881542692</c:v>
                </c:pt>
                <c:pt idx="3506">
                  <c:v>79.063360881542692</c:v>
                </c:pt>
                <c:pt idx="3507">
                  <c:v>79.063360881542692</c:v>
                </c:pt>
                <c:pt idx="3508">
                  <c:v>82.251082251082252</c:v>
                </c:pt>
                <c:pt idx="3509">
                  <c:v>83.175914994096814</c:v>
                </c:pt>
                <c:pt idx="3510">
                  <c:v>84.258166076347891</c:v>
                </c:pt>
                <c:pt idx="3511">
                  <c:v>84.258166076347891</c:v>
                </c:pt>
                <c:pt idx="3512">
                  <c:v>82.251082251082252</c:v>
                </c:pt>
                <c:pt idx="3513">
                  <c:v>83.175914994096814</c:v>
                </c:pt>
                <c:pt idx="3514">
                  <c:v>88.134592680047234</c:v>
                </c:pt>
                <c:pt idx="3515">
                  <c:v>91.951987406532865</c:v>
                </c:pt>
                <c:pt idx="3516">
                  <c:v>91.951987406532865</c:v>
                </c:pt>
                <c:pt idx="3517">
                  <c:v>88.134592680047234</c:v>
                </c:pt>
                <c:pt idx="3518">
                  <c:v>88.134592680047234</c:v>
                </c:pt>
                <c:pt idx="3519">
                  <c:v>95.395513577331755</c:v>
                </c:pt>
                <c:pt idx="3520">
                  <c:v>95.395513577331755</c:v>
                </c:pt>
                <c:pt idx="3521">
                  <c:v>93.959071231798504</c:v>
                </c:pt>
                <c:pt idx="3522">
                  <c:v>91.951987406532865</c:v>
                </c:pt>
                <c:pt idx="3523">
                  <c:v>95.395513577331755</c:v>
                </c:pt>
                <c:pt idx="3524">
                  <c:v>97.225501770956313</c:v>
                </c:pt>
                <c:pt idx="3525">
                  <c:v>97.225501770956313</c:v>
                </c:pt>
                <c:pt idx="3526">
                  <c:v>93.959071231798504</c:v>
                </c:pt>
                <c:pt idx="3527">
                  <c:v>98.22904368358914</c:v>
                </c:pt>
                <c:pt idx="3528">
                  <c:v>93.959071231798504</c:v>
                </c:pt>
                <c:pt idx="3529">
                  <c:v>99.094844549390004</c:v>
                </c:pt>
                <c:pt idx="3530">
                  <c:v>98.22904368358914</c:v>
                </c:pt>
                <c:pt idx="3531">
                  <c:v>97.225501770956313</c:v>
                </c:pt>
                <c:pt idx="3532">
                  <c:v>98.740653286107829</c:v>
                </c:pt>
                <c:pt idx="3533">
                  <c:v>84.258166076347891</c:v>
                </c:pt>
                <c:pt idx="3534">
                  <c:v>86.894923258559615</c:v>
                </c:pt>
                <c:pt idx="3535">
                  <c:v>82.251082251082252</c:v>
                </c:pt>
                <c:pt idx="3536">
                  <c:v>95.395513577331755</c:v>
                </c:pt>
                <c:pt idx="3537">
                  <c:v>96.399055489964582</c:v>
                </c:pt>
                <c:pt idx="3538">
                  <c:v>89.885871704053528</c:v>
                </c:pt>
                <c:pt idx="3539">
                  <c:v>85.635576544667458</c:v>
                </c:pt>
                <c:pt idx="3540">
                  <c:v>85.635576544667458</c:v>
                </c:pt>
                <c:pt idx="3541">
                  <c:v>85.635576544667458</c:v>
                </c:pt>
                <c:pt idx="3542">
                  <c:v>84.258166076347891</c:v>
                </c:pt>
                <c:pt idx="3543">
                  <c:v>83.175914994096814</c:v>
                </c:pt>
                <c:pt idx="3544">
                  <c:v>88.134592680047234</c:v>
                </c:pt>
                <c:pt idx="3545">
                  <c:v>88.134592680047234</c:v>
                </c:pt>
                <c:pt idx="3546">
                  <c:v>86.894923258559615</c:v>
                </c:pt>
                <c:pt idx="3547">
                  <c:v>80.637544273907906</c:v>
                </c:pt>
                <c:pt idx="3548">
                  <c:v>79.063360881542692</c:v>
                </c:pt>
                <c:pt idx="3549">
                  <c:v>83.175914994096814</c:v>
                </c:pt>
                <c:pt idx="3550">
                  <c:v>88.134592680047234</c:v>
                </c:pt>
                <c:pt idx="3551">
                  <c:v>85.635576544667458</c:v>
                </c:pt>
                <c:pt idx="3552">
                  <c:v>89.885871704053528</c:v>
                </c:pt>
                <c:pt idx="3553">
                  <c:v>93.959071231798504</c:v>
                </c:pt>
                <c:pt idx="3554">
                  <c:v>80.637544273907906</c:v>
                </c:pt>
                <c:pt idx="3555">
                  <c:v>74.59661550570641</c:v>
                </c:pt>
                <c:pt idx="3556">
                  <c:v>66.056670602125138</c:v>
                </c:pt>
                <c:pt idx="3557">
                  <c:v>78.354978354978357</c:v>
                </c:pt>
                <c:pt idx="3558">
                  <c:v>83.175914994096814</c:v>
                </c:pt>
                <c:pt idx="3559">
                  <c:v>83.175914994096814</c:v>
                </c:pt>
                <c:pt idx="3560">
                  <c:v>82.251082251082252</c:v>
                </c:pt>
                <c:pt idx="3561">
                  <c:v>74.59661550570641</c:v>
                </c:pt>
                <c:pt idx="3562">
                  <c:v>51.141282959464775</c:v>
                </c:pt>
                <c:pt idx="3563">
                  <c:v>55.647382920110189</c:v>
                </c:pt>
                <c:pt idx="3564">
                  <c:v>55.470287288469109</c:v>
                </c:pt>
                <c:pt idx="3565">
                  <c:v>62.967335694608416</c:v>
                </c:pt>
                <c:pt idx="3566">
                  <c:v>70.267611176702076</c:v>
                </c:pt>
                <c:pt idx="3567">
                  <c:v>74.065328610783155</c:v>
                </c:pt>
                <c:pt idx="3568">
                  <c:v>74.59661550570641</c:v>
                </c:pt>
                <c:pt idx="3569">
                  <c:v>56.02125147579693</c:v>
                </c:pt>
                <c:pt idx="3570">
                  <c:v>42.011019283746556</c:v>
                </c:pt>
                <c:pt idx="3571">
                  <c:v>55.647382920110189</c:v>
                </c:pt>
                <c:pt idx="3572">
                  <c:v>63.990554899645815</c:v>
                </c:pt>
                <c:pt idx="3573">
                  <c:v>67.375049193231007</c:v>
                </c:pt>
                <c:pt idx="3574">
                  <c:v>69.401810310901226</c:v>
                </c:pt>
                <c:pt idx="3575">
                  <c:v>71.035025580480124</c:v>
                </c:pt>
                <c:pt idx="3576">
                  <c:v>74.065328610783155</c:v>
                </c:pt>
                <c:pt idx="3577">
                  <c:v>78.354978354978357</c:v>
                </c:pt>
                <c:pt idx="3578">
                  <c:v>77.548209366391191</c:v>
                </c:pt>
                <c:pt idx="3579">
                  <c:v>72.628886265249903</c:v>
                </c:pt>
                <c:pt idx="3580">
                  <c:v>70.267611176702076</c:v>
                </c:pt>
                <c:pt idx="3581">
                  <c:v>70.700511609602529</c:v>
                </c:pt>
                <c:pt idx="3582">
                  <c:v>75.796930342384883</c:v>
                </c:pt>
                <c:pt idx="3583">
                  <c:v>73.475009838646201</c:v>
                </c:pt>
                <c:pt idx="3584">
                  <c:v>71.94018103109012</c:v>
                </c:pt>
                <c:pt idx="3585">
                  <c:v>78.354978354978357</c:v>
                </c:pt>
                <c:pt idx="3586">
                  <c:v>77.548209366391191</c:v>
                </c:pt>
                <c:pt idx="3587">
                  <c:v>69.834710743801651</c:v>
                </c:pt>
                <c:pt idx="3588">
                  <c:v>59.779614325068877</c:v>
                </c:pt>
                <c:pt idx="3589">
                  <c:v>63.656040928768199</c:v>
                </c:pt>
                <c:pt idx="3590">
                  <c:v>65.564738292011015</c:v>
                </c:pt>
                <c:pt idx="3591">
                  <c:v>68.831168831168839</c:v>
                </c:pt>
                <c:pt idx="3592">
                  <c:v>60.310901219992132</c:v>
                </c:pt>
                <c:pt idx="3593">
                  <c:v>42.011019283746556</c:v>
                </c:pt>
                <c:pt idx="3594">
                  <c:v>60.48799685163322</c:v>
                </c:pt>
                <c:pt idx="3595">
                  <c:v>59.779614325068877</c:v>
                </c:pt>
                <c:pt idx="3596">
                  <c:v>63.990554899645815</c:v>
                </c:pt>
                <c:pt idx="3597">
                  <c:v>71.507280598189695</c:v>
                </c:pt>
                <c:pt idx="3598">
                  <c:v>73.475009838646201</c:v>
                </c:pt>
                <c:pt idx="3599">
                  <c:v>72.628886265249903</c:v>
                </c:pt>
                <c:pt idx="3600">
                  <c:v>75.206611570247944</c:v>
                </c:pt>
                <c:pt idx="3601">
                  <c:v>67.375049193231007</c:v>
                </c:pt>
                <c:pt idx="3602">
                  <c:v>60.763478945297123</c:v>
                </c:pt>
                <c:pt idx="3603">
                  <c:v>51.141282959464775</c:v>
                </c:pt>
                <c:pt idx="3604">
                  <c:v>62.967335694608416</c:v>
                </c:pt>
                <c:pt idx="3605">
                  <c:v>71.507280598189695</c:v>
                </c:pt>
                <c:pt idx="3606">
                  <c:v>60.310901219992132</c:v>
                </c:pt>
                <c:pt idx="3607">
                  <c:v>37.34750098386462</c:v>
                </c:pt>
                <c:pt idx="3608">
                  <c:v>32.979142070051161</c:v>
                </c:pt>
                <c:pt idx="3609">
                  <c:v>47.323888232979144</c:v>
                </c:pt>
                <c:pt idx="3610">
                  <c:v>59.779614325068877</c:v>
                </c:pt>
                <c:pt idx="3611">
                  <c:v>43.545848091302638</c:v>
                </c:pt>
                <c:pt idx="3612">
                  <c:v>4.230617866981504</c:v>
                </c:pt>
                <c:pt idx="3613">
                  <c:v>6.6902794175521443</c:v>
                </c:pt>
                <c:pt idx="3614">
                  <c:v>14.06926406926407</c:v>
                </c:pt>
                <c:pt idx="3615">
                  <c:v>19.952774498229044</c:v>
                </c:pt>
                <c:pt idx="3616">
                  <c:v>28.512396694214875</c:v>
                </c:pt>
                <c:pt idx="3617">
                  <c:v>27.489177489177489</c:v>
                </c:pt>
                <c:pt idx="3618">
                  <c:v>29.515938606847698</c:v>
                </c:pt>
                <c:pt idx="3619">
                  <c:v>37.34750098386462</c:v>
                </c:pt>
                <c:pt idx="3620">
                  <c:v>38.744588744588739</c:v>
                </c:pt>
                <c:pt idx="3621">
                  <c:v>45.297127115308932</c:v>
                </c:pt>
                <c:pt idx="3622">
                  <c:v>49.173553719008268</c:v>
                </c:pt>
                <c:pt idx="3623">
                  <c:v>51.141282959464775</c:v>
                </c:pt>
                <c:pt idx="3624">
                  <c:v>55.03738685556867</c:v>
                </c:pt>
                <c:pt idx="3625">
                  <c:v>56.650924832743009</c:v>
                </c:pt>
                <c:pt idx="3626">
                  <c:v>58.441558441558442</c:v>
                </c:pt>
                <c:pt idx="3627">
                  <c:v>60.074773711137354</c:v>
                </c:pt>
                <c:pt idx="3628">
                  <c:v>61.983471074380169</c:v>
                </c:pt>
                <c:pt idx="3629">
                  <c:v>63.990554899645815</c:v>
                </c:pt>
                <c:pt idx="3630">
                  <c:v>64.364423455332542</c:v>
                </c:pt>
                <c:pt idx="3631">
                  <c:v>64.364423455332542</c:v>
                </c:pt>
                <c:pt idx="3632">
                  <c:v>66.509248327430143</c:v>
                </c:pt>
                <c:pt idx="3633">
                  <c:v>68.831168831168839</c:v>
                </c:pt>
                <c:pt idx="3634">
                  <c:v>69.401810310901226</c:v>
                </c:pt>
                <c:pt idx="3635">
                  <c:v>63.990554899645815</c:v>
                </c:pt>
                <c:pt idx="3636">
                  <c:v>67.847304210940578</c:v>
                </c:pt>
                <c:pt idx="3637">
                  <c:v>69.834710743801651</c:v>
                </c:pt>
                <c:pt idx="3638">
                  <c:v>69.401810310901226</c:v>
                </c:pt>
                <c:pt idx="3639">
                  <c:v>71.94018103109012</c:v>
                </c:pt>
                <c:pt idx="3640">
                  <c:v>73.475009838646201</c:v>
                </c:pt>
                <c:pt idx="3641">
                  <c:v>73.475009838646201</c:v>
                </c:pt>
                <c:pt idx="3642">
                  <c:v>75.796930342384883</c:v>
                </c:pt>
                <c:pt idx="3643">
                  <c:v>75.796930342384883</c:v>
                </c:pt>
                <c:pt idx="3644">
                  <c:v>75.206611570247944</c:v>
                </c:pt>
                <c:pt idx="3645">
                  <c:v>73.120818575364027</c:v>
                </c:pt>
                <c:pt idx="3646">
                  <c:v>74.065328610783155</c:v>
                </c:pt>
                <c:pt idx="3647">
                  <c:v>57.477371113734755</c:v>
                </c:pt>
                <c:pt idx="3648">
                  <c:v>10.861865407319952</c:v>
                </c:pt>
                <c:pt idx="3649">
                  <c:v>9.6418732782369148</c:v>
                </c:pt>
                <c:pt idx="3650">
                  <c:v>2.4006296733569461</c:v>
                </c:pt>
                <c:pt idx="3651">
                  <c:v>8.1267217630853992</c:v>
                </c:pt>
                <c:pt idx="3652">
                  <c:v>13.282172373081464</c:v>
                </c:pt>
                <c:pt idx="3653">
                  <c:v>18.260527351436444</c:v>
                </c:pt>
                <c:pt idx="3654">
                  <c:v>22.589531680440771</c:v>
                </c:pt>
                <c:pt idx="3655">
                  <c:v>25.954348681621408</c:v>
                </c:pt>
                <c:pt idx="3656">
                  <c:v>25.954348681621408</c:v>
                </c:pt>
                <c:pt idx="3657">
                  <c:v>30.499803227075954</c:v>
                </c:pt>
                <c:pt idx="3658">
                  <c:v>32.979142070051161</c:v>
                </c:pt>
                <c:pt idx="3659">
                  <c:v>35.930735930735928</c:v>
                </c:pt>
                <c:pt idx="3660">
                  <c:v>35.930735930735928</c:v>
                </c:pt>
                <c:pt idx="3661">
                  <c:v>25.954348681621408</c:v>
                </c:pt>
                <c:pt idx="3662">
                  <c:v>31.739472648563559</c:v>
                </c:pt>
                <c:pt idx="3663">
                  <c:v>32.979142070051161</c:v>
                </c:pt>
                <c:pt idx="3664">
                  <c:v>35.930735930735928</c:v>
                </c:pt>
                <c:pt idx="3665">
                  <c:v>35.930735930735928</c:v>
                </c:pt>
                <c:pt idx="3666">
                  <c:v>35.930735930735928</c:v>
                </c:pt>
                <c:pt idx="3667">
                  <c:v>40.456513183785916</c:v>
                </c:pt>
                <c:pt idx="3668">
                  <c:v>17.591499409681226</c:v>
                </c:pt>
                <c:pt idx="3669">
                  <c:v>0.45257772530499801</c:v>
                </c:pt>
                <c:pt idx="3670">
                  <c:v>3.9354584809130261E-2</c:v>
                </c:pt>
                <c:pt idx="3671">
                  <c:v>0.27548209366391185</c:v>
                </c:pt>
                <c:pt idx="3672">
                  <c:v>0.55096418732782371</c:v>
                </c:pt>
                <c:pt idx="3673">
                  <c:v>1.8496654860291224</c:v>
                </c:pt>
                <c:pt idx="3674">
                  <c:v>3.6993309720582448</c:v>
                </c:pt>
                <c:pt idx="3675">
                  <c:v>2.2825659189295555</c:v>
                </c:pt>
                <c:pt idx="3676">
                  <c:v>1.948051948051948</c:v>
                </c:pt>
                <c:pt idx="3677">
                  <c:v>4.0731995277449817</c:v>
                </c:pt>
                <c:pt idx="3678">
                  <c:v>6.887052341597796</c:v>
                </c:pt>
                <c:pt idx="3679">
                  <c:v>9.4057457693821327</c:v>
                </c:pt>
                <c:pt idx="3680">
                  <c:v>9.6418732782369148</c:v>
                </c:pt>
                <c:pt idx="3681">
                  <c:v>8.9138134592680061</c:v>
                </c:pt>
                <c:pt idx="3682">
                  <c:v>12.00314836678473</c:v>
                </c:pt>
                <c:pt idx="3683">
                  <c:v>13.282172373081464</c:v>
                </c:pt>
                <c:pt idx="3684">
                  <c:v>15.91892955529319</c:v>
                </c:pt>
                <c:pt idx="3685">
                  <c:v>17.591499409681226</c:v>
                </c:pt>
                <c:pt idx="3686">
                  <c:v>19.952774498229044</c:v>
                </c:pt>
                <c:pt idx="3687">
                  <c:v>21.605667060212514</c:v>
                </c:pt>
                <c:pt idx="3688">
                  <c:v>23.986619441164898</c:v>
                </c:pt>
                <c:pt idx="3689">
                  <c:v>25.108225108225106</c:v>
                </c:pt>
                <c:pt idx="3690">
                  <c:v>23.986619441164898</c:v>
                </c:pt>
                <c:pt idx="3691">
                  <c:v>19.441164895710351</c:v>
                </c:pt>
                <c:pt idx="3692">
                  <c:v>22.589531680440771</c:v>
                </c:pt>
                <c:pt idx="3693">
                  <c:v>23.986619441164898</c:v>
                </c:pt>
                <c:pt idx="3694">
                  <c:v>23.986619441164898</c:v>
                </c:pt>
                <c:pt idx="3695">
                  <c:v>22.589531680440771</c:v>
                </c:pt>
                <c:pt idx="3696">
                  <c:v>23.986619441164898</c:v>
                </c:pt>
                <c:pt idx="3697">
                  <c:v>25.954348681621408</c:v>
                </c:pt>
                <c:pt idx="3698">
                  <c:v>27.489177489177489</c:v>
                </c:pt>
                <c:pt idx="3699">
                  <c:v>23.986619441164898</c:v>
                </c:pt>
                <c:pt idx="3700">
                  <c:v>22.589531680440771</c:v>
                </c:pt>
                <c:pt idx="3701">
                  <c:v>23.986619441164898</c:v>
                </c:pt>
                <c:pt idx="3702">
                  <c:v>19.952774498229044</c:v>
                </c:pt>
                <c:pt idx="3703">
                  <c:v>19.441164895710351</c:v>
                </c:pt>
                <c:pt idx="3704">
                  <c:v>15.91892955529319</c:v>
                </c:pt>
                <c:pt idx="3705">
                  <c:v>17.591499409681226</c:v>
                </c:pt>
                <c:pt idx="3706">
                  <c:v>15.91892955529319</c:v>
                </c:pt>
                <c:pt idx="3707">
                  <c:v>12.258953168044078</c:v>
                </c:pt>
                <c:pt idx="3708">
                  <c:v>14.06926406926407</c:v>
                </c:pt>
                <c:pt idx="3709">
                  <c:v>15.289256198347106</c:v>
                </c:pt>
                <c:pt idx="3710">
                  <c:v>14.541519086973631</c:v>
                </c:pt>
                <c:pt idx="3711">
                  <c:v>6.887052341597796</c:v>
                </c:pt>
                <c:pt idx="3712">
                  <c:v>6.67060212514758</c:v>
                </c:pt>
                <c:pt idx="3713">
                  <c:v>8.9138134592680061</c:v>
                </c:pt>
                <c:pt idx="3714">
                  <c:v>10.645415190869736</c:v>
                </c:pt>
                <c:pt idx="3715">
                  <c:v>12.258953168044078</c:v>
                </c:pt>
                <c:pt idx="3716">
                  <c:v>11.235733963006691</c:v>
                </c:pt>
                <c:pt idx="3717">
                  <c:v>13.774104683195592</c:v>
                </c:pt>
                <c:pt idx="3718">
                  <c:v>17.591499409681226</c:v>
                </c:pt>
                <c:pt idx="3719">
                  <c:v>18.949232585596221</c:v>
                </c:pt>
                <c:pt idx="3720">
                  <c:v>20.720188902007084</c:v>
                </c:pt>
                <c:pt idx="3721">
                  <c:v>20.720188902007084</c:v>
                </c:pt>
                <c:pt idx="3722">
                  <c:v>13.282172373081464</c:v>
                </c:pt>
                <c:pt idx="3723">
                  <c:v>10.212514757969302</c:v>
                </c:pt>
                <c:pt idx="3724">
                  <c:v>2.5974025974025974</c:v>
                </c:pt>
                <c:pt idx="3725">
                  <c:v>3.2861078315623771</c:v>
                </c:pt>
                <c:pt idx="3726">
                  <c:v>0.70838252656434475</c:v>
                </c:pt>
                <c:pt idx="3727">
                  <c:v>1.3774104683195594</c:v>
                </c:pt>
                <c:pt idx="3728">
                  <c:v>2.1448248720975993</c:v>
                </c:pt>
                <c:pt idx="3729">
                  <c:v>4.5454545454545459</c:v>
                </c:pt>
                <c:pt idx="3730">
                  <c:v>6.887052341597796</c:v>
                </c:pt>
                <c:pt idx="3731">
                  <c:v>8.0086580086580081</c:v>
                </c:pt>
                <c:pt idx="3732">
                  <c:v>5.5686737504919321</c:v>
                </c:pt>
                <c:pt idx="3733">
                  <c:v>4.4864226682408495</c:v>
                </c:pt>
                <c:pt idx="3734">
                  <c:v>5.332546241637151</c:v>
                </c:pt>
                <c:pt idx="3735">
                  <c:v>7.0247933884297522</c:v>
                </c:pt>
                <c:pt idx="3736">
                  <c:v>9.0909090909090917</c:v>
                </c:pt>
                <c:pt idx="3737">
                  <c:v>10.861865407319952</c:v>
                </c:pt>
                <c:pt idx="3738">
                  <c:v>12.00314836678473</c:v>
                </c:pt>
                <c:pt idx="3739">
                  <c:v>13.774104683195592</c:v>
                </c:pt>
                <c:pt idx="3740">
                  <c:v>8.6973632428177883</c:v>
                </c:pt>
                <c:pt idx="3741">
                  <c:v>0.74773711137347498</c:v>
                </c:pt>
                <c:pt idx="3742">
                  <c:v>1.1806375442739079</c:v>
                </c:pt>
                <c:pt idx="3743">
                  <c:v>2.4793388429752068</c:v>
                </c:pt>
                <c:pt idx="3744">
                  <c:v>4.230617866981504</c:v>
                </c:pt>
                <c:pt idx="3745">
                  <c:v>5.2735143644234554</c:v>
                </c:pt>
                <c:pt idx="3746">
                  <c:v>6.2180243998425819</c:v>
                </c:pt>
                <c:pt idx="3747">
                  <c:v>7.890594254230618</c:v>
                </c:pt>
                <c:pt idx="3748">
                  <c:v>8.5989767807949633</c:v>
                </c:pt>
                <c:pt idx="3749">
                  <c:v>10.094451003541913</c:v>
                </c:pt>
                <c:pt idx="3750">
                  <c:v>11.235733963006691</c:v>
                </c:pt>
                <c:pt idx="3751">
                  <c:v>12.888626524990162</c:v>
                </c:pt>
                <c:pt idx="3752">
                  <c:v>14.541519086973631</c:v>
                </c:pt>
                <c:pt idx="3753">
                  <c:v>13.282172373081464</c:v>
                </c:pt>
                <c:pt idx="3754">
                  <c:v>15.289256198347106</c:v>
                </c:pt>
                <c:pt idx="3755">
                  <c:v>17.591499409681226</c:v>
                </c:pt>
                <c:pt idx="3756">
                  <c:v>18.260527351436444</c:v>
                </c:pt>
                <c:pt idx="3757">
                  <c:v>19.952774498229044</c:v>
                </c:pt>
                <c:pt idx="3758">
                  <c:v>15.91892955529319</c:v>
                </c:pt>
                <c:pt idx="3759">
                  <c:v>19.441164895710351</c:v>
                </c:pt>
                <c:pt idx="3760">
                  <c:v>16.942148760330578</c:v>
                </c:pt>
                <c:pt idx="3761">
                  <c:v>15.289256198347106</c:v>
                </c:pt>
                <c:pt idx="3762">
                  <c:v>15.289256198347106</c:v>
                </c:pt>
                <c:pt idx="3763">
                  <c:v>16.587957497048407</c:v>
                </c:pt>
                <c:pt idx="3764">
                  <c:v>16.942148760330578</c:v>
                </c:pt>
                <c:pt idx="3765">
                  <c:v>18.949232585596221</c:v>
                </c:pt>
                <c:pt idx="3766">
                  <c:v>20.720188902007084</c:v>
                </c:pt>
                <c:pt idx="3767">
                  <c:v>21.605667060212514</c:v>
                </c:pt>
                <c:pt idx="3768">
                  <c:v>16.942148760330578</c:v>
                </c:pt>
                <c:pt idx="3769">
                  <c:v>21.605667060212514</c:v>
                </c:pt>
                <c:pt idx="3770">
                  <c:v>25.108225108225106</c:v>
                </c:pt>
                <c:pt idx="3771">
                  <c:v>26.702085792994882</c:v>
                </c:pt>
                <c:pt idx="3772">
                  <c:v>20.720188902007084</c:v>
                </c:pt>
                <c:pt idx="3773">
                  <c:v>25.108225108225106</c:v>
                </c:pt>
                <c:pt idx="3774">
                  <c:v>26.702085792994882</c:v>
                </c:pt>
                <c:pt idx="3775">
                  <c:v>12.593467138921685</c:v>
                </c:pt>
                <c:pt idx="3776">
                  <c:v>16.942148760330578</c:v>
                </c:pt>
                <c:pt idx="3777">
                  <c:v>18.260527351436444</c:v>
                </c:pt>
                <c:pt idx="3778">
                  <c:v>19.952774498229044</c:v>
                </c:pt>
                <c:pt idx="3779">
                  <c:v>21.605667060212514</c:v>
                </c:pt>
                <c:pt idx="3780">
                  <c:v>23.31759149940968</c:v>
                </c:pt>
                <c:pt idx="3781">
                  <c:v>25.954348681621408</c:v>
                </c:pt>
                <c:pt idx="3782">
                  <c:v>28.512396694214875</c:v>
                </c:pt>
                <c:pt idx="3783">
                  <c:v>30.499803227075954</c:v>
                </c:pt>
                <c:pt idx="3784">
                  <c:v>31.739472648563559</c:v>
                </c:pt>
                <c:pt idx="3785">
                  <c:v>32.979142070051161</c:v>
                </c:pt>
                <c:pt idx="3786">
                  <c:v>34.317197953561589</c:v>
                </c:pt>
                <c:pt idx="3787">
                  <c:v>35.930735930735928</c:v>
                </c:pt>
                <c:pt idx="3788">
                  <c:v>37.34750098386462</c:v>
                </c:pt>
                <c:pt idx="3789">
                  <c:v>40.456513183785916</c:v>
                </c:pt>
                <c:pt idx="3790">
                  <c:v>40.456513183785916</c:v>
                </c:pt>
                <c:pt idx="3791">
                  <c:v>42.011019283746556</c:v>
                </c:pt>
                <c:pt idx="3792">
                  <c:v>38.744588744588739</c:v>
                </c:pt>
                <c:pt idx="3793">
                  <c:v>30.499803227075954</c:v>
                </c:pt>
                <c:pt idx="3794">
                  <c:v>26.702085792994882</c:v>
                </c:pt>
                <c:pt idx="3795">
                  <c:v>31.739472648563559</c:v>
                </c:pt>
                <c:pt idx="3796">
                  <c:v>27.489177489177489</c:v>
                </c:pt>
                <c:pt idx="3797">
                  <c:v>34.317197953561589</c:v>
                </c:pt>
                <c:pt idx="3798">
                  <c:v>40.456513183785916</c:v>
                </c:pt>
                <c:pt idx="3799">
                  <c:v>45.297127115308932</c:v>
                </c:pt>
                <c:pt idx="3800">
                  <c:v>49.173553719008268</c:v>
                </c:pt>
                <c:pt idx="3801">
                  <c:v>51.141282959464775</c:v>
                </c:pt>
                <c:pt idx="3802">
                  <c:v>54.781582054309332</c:v>
                </c:pt>
                <c:pt idx="3803">
                  <c:v>56.493506493506494</c:v>
                </c:pt>
                <c:pt idx="3804">
                  <c:v>57.280598189689101</c:v>
                </c:pt>
                <c:pt idx="3805">
                  <c:v>55.234159779614323</c:v>
                </c:pt>
                <c:pt idx="3806">
                  <c:v>58.441558441558442</c:v>
                </c:pt>
                <c:pt idx="3807">
                  <c:v>47.323888232979144</c:v>
                </c:pt>
                <c:pt idx="3808">
                  <c:v>25.108225108225106</c:v>
                </c:pt>
                <c:pt idx="3809">
                  <c:v>40.456513183785916</c:v>
                </c:pt>
                <c:pt idx="3810">
                  <c:v>28.512396694214875</c:v>
                </c:pt>
                <c:pt idx="3811">
                  <c:v>31.739472648563559</c:v>
                </c:pt>
                <c:pt idx="3812">
                  <c:v>37.34750098386462</c:v>
                </c:pt>
                <c:pt idx="3813">
                  <c:v>42.011019283746556</c:v>
                </c:pt>
                <c:pt idx="3814">
                  <c:v>43.545848091302638</c:v>
                </c:pt>
                <c:pt idx="3815">
                  <c:v>43.545848091302638</c:v>
                </c:pt>
                <c:pt idx="3816">
                  <c:v>43.545848091302638</c:v>
                </c:pt>
                <c:pt idx="3817">
                  <c:v>47.323888232979144</c:v>
                </c:pt>
                <c:pt idx="3818">
                  <c:v>49.173553719008268</c:v>
                </c:pt>
                <c:pt idx="3819">
                  <c:v>49.173553719008268</c:v>
                </c:pt>
                <c:pt idx="3820">
                  <c:v>51.141282959464775</c:v>
                </c:pt>
                <c:pt idx="3821">
                  <c:v>51.141282959464775</c:v>
                </c:pt>
                <c:pt idx="3822">
                  <c:v>51.141282959464775</c:v>
                </c:pt>
                <c:pt idx="3823">
                  <c:v>51.141282959464775</c:v>
                </c:pt>
                <c:pt idx="3824">
                  <c:v>53.679653679653683</c:v>
                </c:pt>
                <c:pt idx="3825">
                  <c:v>54.781582054309332</c:v>
                </c:pt>
                <c:pt idx="3826">
                  <c:v>49.173553719008268</c:v>
                </c:pt>
                <c:pt idx="3827">
                  <c:v>43.545848091302638</c:v>
                </c:pt>
                <c:pt idx="3828">
                  <c:v>49.173553719008268</c:v>
                </c:pt>
                <c:pt idx="3829">
                  <c:v>51.141282959464775</c:v>
                </c:pt>
                <c:pt idx="3830">
                  <c:v>53.679653679653683</c:v>
                </c:pt>
                <c:pt idx="3831">
                  <c:v>54.781582054309332</c:v>
                </c:pt>
                <c:pt idx="3832">
                  <c:v>55.234159779614323</c:v>
                </c:pt>
                <c:pt idx="3833">
                  <c:v>54.525777253049981</c:v>
                </c:pt>
                <c:pt idx="3834">
                  <c:v>47.323888232979144</c:v>
                </c:pt>
                <c:pt idx="3835">
                  <c:v>51.141282959464775</c:v>
                </c:pt>
                <c:pt idx="3836">
                  <c:v>54.525777253049981</c:v>
                </c:pt>
                <c:pt idx="3837">
                  <c:v>56.316410861865407</c:v>
                </c:pt>
                <c:pt idx="3838">
                  <c:v>57.02479338842975</c:v>
                </c:pt>
                <c:pt idx="3839">
                  <c:v>59.779614325068877</c:v>
                </c:pt>
                <c:pt idx="3840">
                  <c:v>61.117670208579298</c:v>
                </c:pt>
                <c:pt idx="3841">
                  <c:v>61.117670208579298</c:v>
                </c:pt>
                <c:pt idx="3842">
                  <c:v>63.360881542699723</c:v>
                </c:pt>
                <c:pt idx="3843">
                  <c:v>65.564738292011015</c:v>
                </c:pt>
                <c:pt idx="3844">
                  <c:v>65.072805981896892</c:v>
                </c:pt>
                <c:pt idx="3845">
                  <c:v>65.072805981896892</c:v>
                </c:pt>
                <c:pt idx="3846">
                  <c:v>65.564738292011015</c:v>
                </c:pt>
                <c:pt idx="3847">
                  <c:v>66.509248327430143</c:v>
                </c:pt>
                <c:pt idx="3848">
                  <c:v>65.564738292011015</c:v>
                </c:pt>
                <c:pt idx="3849">
                  <c:v>66.056670602125138</c:v>
                </c:pt>
                <c:pt idx="3850">
                  <c:v>66.056670602125138</c:v>
                </c:pt>
                <c:pt idx="3851">
                  <c:v>65.072805981896892</c:v>
                </c:pt>
                <c:pt idx="3852">
                  <c:v>65.072805981896892</c:v>
                </c:pt>
                <c:pt idx="3853">
                  <c:v>63.990554899645815</c:v>
                </c:pt>
                <c:pt idx="3854">
                  <c:v>65.564738292011015</c:v>
                </c:pt>
                <c:pt idx="3855">
                  <c:v>67.375049193231007</c:v>
                </c:pt>
                <c:pt idx="3856">
                  <c:v>68.516332152695796</c:v>
                </c:pt>
                <c:pt idx="3857">
                  <c:v>69.834710743801651</c:v>
                </c:pt>
                <c:pt idx="3858">
                  <c:v>71.035025580480124</c:v>
                </c:pt>
                <c:pt idx="3859">
                  <c:v>72.628886265249903</c:v>
                </c:pt>
                <c:pt idx="3860">
                  <c:v>71.507280598189695</c:v>
                </c:pt>
                <c:pt idx="3861">
                  <c:v>74.065328610783155</c:v>
                </c:pt>
                <c:pt idx="3862">
                  <c:v>73.475009838646201</c:v>
                </c:pt>
                <c:pt idx="3863">
                  <c:v>76.446280991735534</c:v>
                </c:pt>
                <c:pt idx="3864">
                  <c:v>79.063360881542692</c:v>
                </c:pt>
                <c:pt idx="3865">
                  <c:v>79.850452577725306</c:v>
                </c:pt>
                <c:pt idx="3866">
                  <c:v>79.850452577725306</c:v>
                </c:pt>
                <c:pt idx="3867">
                  <c:v>77.548209366391191</c:v>
                </c:pt>
                <c:pt idx="3868">
                  <c:v>79.063360881542692</c:v>
                </c:pt>
                <c:pt idx="3869">
                  <c:v>77.548209366391191</c:v>
                </c:pt>
                <c:pt idx="3870">
                  <c:v>82.251082251082252</c:v>
                </c:pt>
                <c:pt idx="3871">
                  <c:v>85.635576544667458</c:v>
                </c:pt>
                <c:pt idx="3872">
                  <c:v>80.637544273907906</c:v>
                </c:pt>
                <c:pt idx="3873">
                  <c:v>81.385281385281388</c:v>
                </c:pt>
                <c:pt idx="3874">
                  <c:v>81.385281385281388</c:v>
                </c:pt>
                <c:pt idx="3875">
                  <c:v>78.354978354978357</c:v>
                </c:pt>
                <c:pt idx="3876">
                  <c:v>79.850452577725306</c:v>
                </c:pt>
                <c:pt idx="3877">
                  <c:v>84.258166076347891</c:v>
                </c:pt>
                <c:pt idx="3878">
                  <c:v>85.635576544667458</c:v>
                </c:pt>
                <c:pt idx="3879">
                  <c:v>85.635576544667458</c:v>
                </c:pt>
                <c:pt idx="3880">
                  <c:v>86.894923258559615</c:v>
                </c:pt>
                <c:pt idx="3881">
                  <c:v>89.885871704053528</c:v>
                </c:pt>
                <c:pt idx="3882">
                  <c:v>88.134592680047234</c:v>
                </c:pt>
                <c:pt idx="3883">
                  <c:v>82.251082251082252</c:v>
                </c:pt>
                <c:pt idx="3884">
                  <c:v>79.850452577725306</c:v>
                </c:pt>
                <c:pt idx="3885">
                  <c:v>84.258166076347891</c:v>
                </c:pt>
                <c:pt idx="3886">
                  <c:v>86.894923258559615</c:v>
                </c:pt>
                <c:pt idx="3887">
                  <c:v>85.635576544667458</c:v>
                </c:pt>
                <c:pt idx="3888">
                  <c:v>85.635576544667458</c:v>
                </c:pt>
                <c:pt idx="3889">
                  <c:v>85.635576544667458</c:v>
                </c:pt>
                <c:pt idx="3890">
                  <c:v>82.251082251082252</c:v>
                </c:pt>
                <c:pt idx="3891">
                  <c:v>81.385281385281388</c:v>
                </c:pt>
                <c:pt idx="3892">
                  <c:v>83.175914994096814</c:v>
                </c:pt>
                <c:pt idx="3893">
                  <c:v>85.635576544667458</c:v>
                </c:pt>
                <c:pt idx="3894">
                  <c:v>88.134592680047234</c:v>
                </c:pt>
                <c:pt idx="3895">
                  <c:v>85.635576544667458</c:v>
                </c:pt>
                <c:pt idx="3896">
                  <c:v>89.885871704053528</c:v>
                </c:pt>
                <c:pt idx="3897">
                  <c:v>86.894923258559615</c:v>
                </c:pt>
                <c:pt idx="3898">
                  <c:v>85.635576544667458</c:v>
                </c:pt>
                <c:pt idx="3899">
                  <c:v>83.175914994096814</c:v>
                </c:pt>
                <c:pt idx="3900">
                  <c:v>85.635576544667458</c:v>
                </c:pt>
                <c:pt idx="3901">
                  <c:v>88.134592680047234</c:v>
                </c:pt>
                <c:pt idx="3902">
                  <c:v>86.894923258559615</c:v>
                </c:pt>
                <c:pt idx="3903">
                  <c:v>86.894923258559615</c:v>
                </c:pt>
                <c:pt idx="3904">
                  <c:v>88.134592680047234</c:v>
                </c:pt>
                <c:pt idx="3905">
                  <c:v>89.885871704053528</c:v>
                </c:pt>
                <c:pt idx="3906">
                  <c:v>89.885871704053528</c:v>
                </c:pt>
                <c:pt idx="3907">
                  <c:v>91.951987406532865</c:v>
                </c:pt>
                <c:pt idx="3908">
                  <c:v>91.951987406532865</c:v>
                </c:pt>
                <c:pt idx="3909">
                  <c:v>91.951987406532865</c:v>
                </c:pt>
                <c:pt idx="3910">
                  <c:v>89.885871704053528</c:v>
                </c:pt>
                <c:pt idx="3911">
                  <c:v>89.885871704053528</c:v>
                </c:pt>
                <c:pt idx="3912">
                  <c:v>89.885871704053528</c:v>
                </c:pt>
                <c:pt idx="3913">
                  <c:v>89.885871704053528</c:v>
                </c:pt>
                <c:pt idx="3914">
                  <c:v>89.885871704053528</c:v>
                </c:pt>
                <c:pt idx="3915">
                  <c:v>89.885871704053528</c:v>
                </c:pt>
                <c:pt idx="3916">
                  <c:v>86.894923258559615</c:v>
                </c:pt>
                <c:pt idx="3917">
                  <c:v>86.894923258559615</c:v>
                </c:pt>
                <c:pt idx="3918">
                  <c:v>88.134592680047234</c:v>
                </c:pt>
                <c:pt idx="3919">
                  <c:v>89.885871704053528</c:v>
                </c:pt>
                <c:pt idx="3920">
                  <c:v>89.885871704053528</c:v>
                </c:pt>
                <c:pt idx="3921">
                  <c:v>89.885871704053528</c:v>
                </c:pt>
                <c:pt idx="3922">
                  <c:v>88.134592680047234</c:v>
                </c:pt>
                <c:pt idx="3923">
                  <c:v>91.951987406532865</c:v>
                </c:pt>
                <c:pt idx="3924">
                  <c:v>91.951987406532865</c:v>
                </c:pt>
                <c:pt idx="3925">
                  <c:v>91.951987406532865</c:v>
                </c:pt>
                <c:pt idx="3926">
                  <c:v>91.951987406532865</c:v>
                </c:pt>
                <c:pt idx="3927">
                  <c:v>91.951987406532865</c:v>
                </c:pt>
                <c:pt idx="3928">
                  <c:v>91.951987406532865</c:v>
                </c:pt>
                <c:pt idx="3929">
                  <c:v>91.951987406532865</c:v>
                </c:pt>
                <c:pt idx="3930">
                  <c:v>91.951987406532865</c:v>
                </c:pt>
                <c:pt idx="3931">
                  <c:v>91.951987406532865</c:v>
                </c:pt>
                <c:pt idx="3932">
                  <c:v>91.951987406532865</c:v>
                </c:pt>
                <c:pt idx="3933">
                  <c:v>91.951987406532865</c:v>
                </c:pt>
                <c:pt idx="3934">
                  <c:v>88.134592680047234</c:v>
                </c:pt>
                <c:pt idx="3935">
                  <c:v>83.175914994096814</c:v>
                </c:pt>
                <c:pt idx="3936">
                  <c:v>86.894923258559615</c:v>
                </c:pt>
                <c:pt idx="3937">
                  <c:v>23.986619441164898</c:v>
                </c:pt>
                <c:pt idx="3938">
                  <c:v>51.141282959464775</c:v>
                </c:pt>
                <c:pt idx="3939">
                  <c:v>63.360881542699723</c:v>
                </c:pt>
                <c:pt idx="3940">
                  <c:v>32.979142070051161</c:v>
                </c:pt>
                <c:pt idx="3941">
                  <c:v>38.744588744588739</c:v>
                </c:pt>
                <c:pt idx="3942">
                  <c:v>57.477371113734755</c:v>
                </c:pt>
                <c:pt idx="3943">
                  <c:v>66.056670602125138</c:v>
                </c:pt>
                <c:pt idx="3944">
                  <c:v>56.650924832743009</c:v>
                </c:pt>
                <c:pt idx="3945">
                  <c:v>42.011019283746556</c:v>
                </c:pt>
                <c:pt idx="3946">
                  <c:v>49.173553719008268</c:v>
                </c:pt>
                <c:pt idx="3947">
                  <c:v>40.456513183785916</c:v>
                </c:pt>
                <c:pt idx="3948">
                  <c:v>49.173553719008268</c:v>
                </c:pt>
                <c:pt idx="3949">
                  <c:v>47.323888232979144</c:v>
                </c:pt>
                <c:pt idx="3950">
                  <c:v>35.930735930735928</c:v>
                </c:pt>
                <c:pt idx="3951">
                  <c:v>53.679653679653683</c:v>
                </c:pt>
                <c:pt idx="3952">
                  <c:v>42.011019283746556</c:v>
                </c:pt>
                <c:pt idx="3953">
                  <c:v>19.952774498229044</c:v>
                </c:pt>
                <c:pt idx="3954">
                  <c:v>21.605667060212514</c:v>
                </c:pt>
                <c:pt idx="3955">
                  <c:v>19.952774498229044</c:v>
                </c:pt>
                <c:pt idx="3956">
                  <c:v>23.986619441164898</c:v>
                </c:pt>
                <c:pt idx="3957">
                  <c:v>23.31759149940968</c:v>
                </c:pt>
                <c:pt idx="3958">
                  <c:v>31.739472648563559</c:v>
                </c:pt>
                <c:pt idx="3959">
                  <c:v>31.739472648563559</c:v>
                </c:pt>
                <c:pt idx="3960">
                  <c:v>38.744588744588739</c:v>
                </c:pt>
                <c:pt idx="3961">
                  <c:v>42.011019283746556</c:v>
                </c:pt>
                <c:pt idx="3962">
                  <c:v>45.297127115308932</c:v>
                </c:pt>
                <c:pt idx="3963">
                  <c:v>47.323888232979144</c:v>
                </c:pt>
                <c:pt idx="3964">
                  <c:v>49.173553719008268</c:v>
                </c:pt>
                <c:pt idx="3965">
                  <c:v>49.173553719008268</c:v>
                </c:pt>
                <c:pt idx="3966">
                  <c:v>51.141282959464775</c:v>
                </c:pt>
                <c:pt idx="3967">
                  <c:v>45.297127115308932</c:v>
                </c:pt>
                <c:pt idx="3968">
                  <c:v>26.702085792994882</c:v>
                </c:pt>
                <c:pt idx="3969">
                  <c:v>49.173553719008268</c:v>
                </c:pt>
                <c:pt idx="3970">
                  <c:v>58.736717827626919</c:v>
                </c:pt>
                <c:pt idx="3971">
                  <c:v>63.360881542699723</c:v>
                </c:pt>
                <c:pt idx="3972">
                  <c:v>67.375049193231007</c:v>
                </c:pt>
                <c:pt idx="3973">
                  <c:v>43.545848091302638</c:v>
                </c:pt>
                <c:pt idx="3974">
                  <c:v>25.954348681621408</c:v>
                </c:pt>
                <c:pt idx="3975">
                  <c:v>4.0731995277449817</c:v>
                </c:pt>
                <c:pt idx="3976">
                  <c:v>0.51160960251869347</c:v>
                </c:pt>
                <c:pt idx="3977">
                  <c:v>2.3612750885478158</c:v>
                </c:pt>
                <c:pt idx="3978">
                  <c:v>6.552538370720189</c:v>
                </c:pt>
                <c:pt idx="3979">
                  <c:v>6.2180243998425819</c:v>
                </c:pt>
                <c:pt idx="3980">
                  <c:v>1.7119244391971666</c:v>
                </c:pt>
                <c:pt idx="3981">
                  <c:v>5.3915781188508465</c:v>
                </c:pt>
                <c:pt idx="3982">
                  <c:v>9.8189689098780004</c:v>
                </c:pt>
                <c:pt idx="3983">
                  <c:v>14.06926406926407</c:v>
                </c:pt>
                <c:pt idx="3984">
                  <c:v>18.260527351436444</c:v>
                </c:pt>
                <c:pt idx="3985">
                  <c:v>19.952774498229044</c:v>
                </c:pt>
                <c:pt idx="3986">
                  <c:v>15.289256198347106</c:v>
                </c:pt>
                <c:pt idx="3987">
                  <c:v>5.5096418732782375</c:v>
                </c:pt>
                <c:pt idx="3988">
                  <c:v>1.49547422274695</c:v>
                </c:pt>
                <c:pt idx="3989">
                  <c:v>2.4793388429752068</c:v>
                </c:pt>
                <c:pt idx="3990">
                  <c:v>0.60999606454151911</c:v>
                </c:pt>
                <c:pt idx="3991">
                  <c:v>0.60999606454151911</c:v>
                </c:pt>
                <c:pt idx="3992">
                  <c:v>2.9712711530893348</c:v>
                </c:pt>
                <c:pt idx="3993">
                  <c:v>5.5883510428964973</c:v>
                </c:pt>
                <c:pt idx="3994">
                  <c:v>8.9138134592680061</c:v>
                </c:pt>
                <c:pt idx="3995">
                  <c:v>12.00314836678473</c:v>
                </c:pt>
                <c:pt idx="3996">
                  <c:v>15.91892955529319</c:v>
                </c:pt>
                <c:pt idx="3997">
                  <c:v>15.91892955529319</c:v>
                </c:pt>
                <c:pt idx="3998">
                  <c:v>17.591499409681226</c:v>
                </c:pt>
                <c:pt idx="3999">
                  <c:v>21.605667060212514</c:v>
                </c:pt>
                <c:pt idx="4000">
                  <c:v>20.720188902007084</c:v>
                </c:pt>
                <c:pt idx="4001">
                  <c:v>17.591499409681226</c:v>
                </c:pt>
                <c:pt idx="4002">
                  <c:v>7.5364029909484458</c:v>
                </c:pt>
                <c:pt idx="4003">
                  <c:v>1.2396694214876034</c:v>
                </c:pt>
                <c:pt idx="4004">
                  <c:v>2.4006296733569461</c:v>
                </c:pt>
                <c:pt idx="4005">
                  <c:v>3.5812672176308542</c:v>
                </c:pt>
                <c:pt idx="4006">
                  <c:v>1.0232192050373869</c:v>
                </c:pt>
                <c:pt idx="4007">
                  <c:v>1.3970877607241243</c:v>
                </c:pt>
                <c:pt idx="4008">
                  <c:v>3.3844942935852025</c:v>
                </c:pt>
                <c:pt idx="4009">
                  <c:v>4.7422274695001967</c:v>
                </c:pt>
                <c:pt idx="4010">
                  <c:v>5.1751279024006296</c:v>
                </c:pt>
                <c:pt idx="4011">
                  <c:v>3.6993309720582448</c:v>
                </c:pt>
                <c:pt idx="4012">
                  <c:v>3.8764266036993309</c:v>
                </c:pt>
                <c:pt idx="4013">
                  <c:v>6.3951200314836685</c:v>
                </c:pt>
                <c:pt idx="4014">
                  <c:v>8.9138134592680061</c:v>
                </c:pt>
                <c:pt idx="4015">
                  <c:v>11.707988980716253</c:v>
                </c:pt>
                <c:pt idx="4016">
                  <c:v>14.541519086973631</c:v>
                </c:pt>
                <c:pt idx="4017">
                  <c:v>17.591499409681226</c:v>
                </c:pt>
                <c:pt idx="4018">
                  <c:v>20.720188902007084</c:v>
                </c:pt>
                <c:pt idx="4019">
                  <c:v>23.31759149940968</c:v>
                </c:pt>
                <c:pt idx="4020">
                  <c:v>25.954348681621408</c:v>
                </c:pt>
                <c:pt idx="4021">
                  <c:v>27.489177489177489</c:v>
                </c:pt>
                <c:pt idx="4022">
                  <c:v>29.515938606847698</c:v>
                </c:pt>
                <c:pt idx="4023">
                  <c:v>31.739472648563559</c:v>
                </c:pt>
                <c:pt idx="4024">
                  <c:v>28.512396694214875</c:v>
                </c:pt>
                <c:pt idx="4025">
                  <c:v>30.499803227075954</c:v>
                </c:pt>
                <c:pt idx="4026">
                  <c:v>29.515938606847698</c:v>
                </c:pt>
                <c:pt idx="4027">
                  <c:v>31.739472648563559</c:v>
                </c:pt>
                <c:pt idx="4028">
                  <c:v>35.930735930735928</c:v>
                </c:pt>
                <c:pt idx="4029">
                  <c:v>37.34750098386462</c:v>
                </c:pt>
                <c:pt idx="4030">
                  <c:v>38.744588744588739</c:v>
                </c:pt>
                <c:pt idx="4031">
                  <c:v>38.744588744588739</c:v>
                </c:pt>
                <c:pt idx="4032">
                  <c:v>40.456513183785916</c:v>
                </c:pt>
                <c:pt idx="4033">
                  <c:v>42.011019283746556</c:v>
                </c:pt>
                <c:pt idx="4034">
                  <c:v>42.011019283746556</c:v>
                </c:pt>
                <c:pt idx="4035">
                  <c:v>42.011019283746556</c:v>
                </c:pt>
                <c:pt idx="4036">
                  <c:v>43.545848091302638</c:v>
                </c:pt>
                <c:pt idx="4037">
                  <c:v>43.545848091302638</c:v>
                </c:pt>
                <c:pt idx="4038">
                  <c:v>45.297127115308932</c:v>
                </c:pt>
                <c:pt idx="4039">
                  <c:v>45.297127115308932</c:v>
                </c:pt>
                <c:pt idx="4040">
                  <c:v>42.011019283746556</c:v>
                </c:pt>
                <c:pt idx="4041">
                  <c:v>40.456513183785916</c:v>
                </c:pt>
                <c:pt idx="4042">
                  <c:v>38.744588744588739</c:v>
                </c:pt>
                <c:pt idx="4043">
                  <c:v>40.456513183785916</c:v>
                </c:pt>
                <c:pt idx="4044">
                  <c:v>38.744588744588739</c:v>
                </c:pt>
                <c:pt idx="4045">
                  <c:v>35.930735930735928</c:v>
                </c:pt>
                <c:pt idx="4046">
                  <c:v>32.979142070051161</c:v>
                </c:pt>
                <c:pt idx="4047">
                  <c:v>34.317197953561589</c:v>
                </c:pt>
                <c:pt idx="4048">
                  <c:v>32.979142070051161</c:v>
                </c:pt>
                <c:pt idx="4049">
                  <c:v>34.317197953561589</c:v>
                </c:pt>
                <c:pt idx="4050">
                  <c:v>34.317197953561589</c:v>
                </c:pt>
                <c:pt idx="4051">
                  <c:v>35.930735930735928</c:v>
                </c:pt>
                <c:pt idx="4052">
                  <c:v>37.34750098386462</c:v>
                </c:pt>
                <c:pt idx="4053">
                  <c:v>37.34750098386462</c:v>
                </c:pt>
                <c:pt idx="4054">
                  <c:v>38.744588744588739</c:v>
                </c:pt>
                <c:pt idx="4055">
                  <c:v>38.744588744588739</c:v>
                </c:pt>
                <c:pt idx="4056">
                  <c:v>42.011019283746556</c:v>
                </c:pt>
                <c:pt idx="4057">
                  <c:v>43.545848091302638</c:v>
                </c:pt>
                <c:pt idx="4058">
                  <c:v>45.297127115308932</c:v>
                </c:pt>
                <c:pt idx="4059">
                  <c:v>47.323888232979144</c:v>
                </c:pt>
                <c:pt idx="4060">
                  <c:v>47.323888232979144</c:v>
                </c:pt>
                <c:pt idx="4061">
                  <c:v>49.173553719008268</c:v>
                </c:pt>
                <c:pt idx="4062">
                  <c:v>49.173553719008268</c:v>
                </c:pt>
                <c:pt idx="4063">
                  <c:v>51.141282959464775</c:v>
                </c:pt>
                <c:pt idx="4064">
                  <c:v>51.141282959464775</c:v>
                </c:pt>
                <c:pt idx="4065">
                  <c:v>51.141282959464775</c:v>
                </c:pt>
                <c:pt idx="4066">
                  <c:v>51.141282959464775</c:v>
                </c:pt>
                <c:pt idx="4067">
                  <c:v>49.173553719008268</c:v>
                </c:pt>
                <c:pt idx="4068">
                  <c:v>51.141282959464775</c:v>
                </c:pt>
                <c:pt idx="4069">
                  <c:v>51.141282959464775</c:v>
                </c:pt>
                <c:pt idx="4070">
                  <c:v>31.739472648563559</c:v>
                </c:pt>
                <c:pt idx="4071">
                  <c:v>30.499803227075954</c:v>
                </c:pt>
                <c:pt idx="4072">
                  <c:v>38.744588744588739</c:v>
                </c:pt>
                <c:pt idx="4073">
                  <c:v>32.979142070051161</c:v>
                </c:pt>
                <c:pt idx="4074">
                  <c:v>38.744588744588739</c:v>
                </c:pt>
                <c:pt idx="4075">
                  <c:v>38.744588744588739</c:v>
                </c:pt>
                <c:pt idx="4076">
                  <c:v>38.744588744588739</c:v>
                </c:pt>
                <c:pt idx="4077">
                  <c:v>40.456513183785916</c:v>
                </c:pt>
                <c:pt idx="4078">
                  <c:v>42.011019283746556</c:v>
                </c:pt>
                <c:pt idx="4079">
                  <c:v>43.545848091302638</c:v>
                </c:pt>
                <c:pt idx="4080">
                  <c:v>45.297127115308932</c:v>
                </c:pt>
                <c:pt idx="4081">
                  <c:v>40.456513183785916</c:v>
                </c:pt>
                <c:pt idx="4082">
                  <c:v>28.512396694214875</c:v>
                </c:pt>
                <c:pt idx="4083">
                  <c:v>31.739472648563559</c:v>
                </c:pt>
                <c:pt idx="4084">
                  <c:v>32.979142070051161</c:v>
                </c:pt>
                <c:pt idx="4085">
                  <c:v>34.317197953561589</c:v>
                </c:pt>
                <c:pt idx="4086">
                  <c:v>37.34750098386462</c:v>
                </c:pt>
                <c:pt idx="4087">
                  <c:v>38.744588744588739</c:v>
                </c:pt>
                <c:pt idx="4088">
                  <c:v>40.456513183785916</c:v>
                </c:pt>
                <c:pt idx="4089">
                  <c:v>42.011019283746556</c:v>
                </c:pt>
                <c:pt idx="4090">
                  <c:v>43.545848091302638</c:v>
                </c:pt>
                <c:pt idx="4091">
                  <c:v>45.297127115308932</c:v>
                </c:pt>
                <c:pt idx="4092">
                  <c:v>45.297127115308932</c:v>
                </c:pt>
                <c:pt idx="4093">
                  <c:v>45.297127115308932</c:v>
                </c:pt>
                <c:pt idx="4094">
                  <c:v>49.173553719008268</c:v>
                </c:pt>
                <c:pt idx="4095">
                  <c:v>45.297127115308932</c:v>
                </c:pt>
                <c:pt idx="4096">
                  <c:v>17.591499409681226</c:v>
                </c:pt>
                <c:pt idx="4097">
                  <c:v>27.489177489177489</c:v>
                </c:pt>
                <c:pt idx="4098">
                  <c:v>28.512396694214875</c:v>
                </c:pt>
                <c:pt idx="4099">
                  <c:v>30.499803227075954</c:v>
                </c:pt>
                <c:pt idx="4100">
                  <c:v>32.979142070051161</c:v>
                </c:pt>
                <c:pt idx="4101">
                  <c:v>34.317197953561589</c:v>
                </c:pt>
                <c:pt idx="4102">
                  <c:v>35.930735930735928</c:v>
                </c:pt>
                <c:pt idx="4103">
                  <c:v>38.744588744588739</c:v>
                </c:pt>
                <c:pt idx="4104">
                  <c:v>42.011019283746556</c:v>
                </c:pt>
                <c:pt idx="4105">
                  <c:v>43.545848091302638</c:v>
                </c:pt>
                <c:pt idx="4106">
                  <c:v>45.297127115308932</c:v>
                </c:pt>
                <c:pt idx="4107">
                  <c:v>47.323888232979144</c:v>
                </c:pt>
                <c:pt idx="4108">
                  <c:v>49.173553719008268</c:v>
                </c:pt>
                <c:pt idx="4109">
                  <c:v>51.141282959464775</c:v>
                </c:pt>
                <c:pt idx="4110">
                  <c:v>51.141282959464775</c:v>
                </c:pt>
                <c:pt idx="4111">
                  <c:v>47.323888232979144</c:v>
                </c:pt>
                <c:pt idx="4112">
                  <c:v>43.545848091302638</c:v>
                </c:pt>
                <c:pt idx="4113">
                  <c:v>26.702085792994882</c:v>
                </c:pt>
                <c:pt idx="4114">
                  <c:v>18.260527351436444</c:v>
                </c:pt>
                <c:pt idx="4115">
                  <c:v>27.489177489177489</c:v>
                </c:pt>
                <c:pt idx="4116">
                  <c:v>30.499803227075954</c:v>
                </c:pt>
                <c:pt idx="4117">
                  <c:v>31.739472648563559</c:v>
                </c:pt>
                <c:pt idx="4118">
                  <c:v>35.930735930735928</c:v>
                </c:pt>
                <c:pt idx="4119">
                  <c:v>38.744588744588739</c:v>
                </c:pt>
                <c:pt idx="4120">
                  <c:v>38.744588744588739</c:v>
                </c:pt>
                <c:pt idx="4121">
                  <c:v>38.744588744588739</c:v>
                </c:pt>
                <c:pt idx="4122">
                  <c:v>40.456513183785916</c:v>
                </c:pt>
                <c:pt idx="4123">
                  <c:v>43.545848091302638</c:v>
                </c:pt>
                <c:pt idx="4124">
                  <c:v>45.297127115308932</c:v>
                </c:pt>
                <c:pt idx="4125">
                  <c:v>45.297127115308932</c:v>
                </c:pt>
                <c:pt idx="4126">
                  <c:v>40.456513183785916</c:v>
                </c:pt>
                <c:pt idx="4127">
                  <c:v>43.545848091302638</c:v>
                </c:pt>
                <c:pt idx="4128">
                  <c:v>47.323888232979144</c:v>
                </c:pt>
                <c:pt idx="4129">
                  <c:v>47.323888232979144</c:v>
                </c:pt>
                <c:pt idx="4130">
                  <c:v>49.173553719008268</c:v>
                </c:pt>
                <c:pt idx="4131">
                  <c:v>51.141282959464775</c:v>
                </c:pt>
                <c:pt idx="4132">
                  <c:v>51.141282959464775</c:v>
                </c:pt>
                <c:pt idx="4133">
                  <c:v>51.141282959464775</c:v>
                </c:pt>
                <c:pt idx="4134">
                  <c:v>53.679653679653683</c:v>
                </c:pt>
                <c:pt idx="4135">
                  <c:v>55.234159779614323</c:v>
                </c:pt>
                <c:pt idx="4136">
                  <c:v>56.316410861865407</c:v>
                </c:pt>
                <c:pt idx="4137">
                  <c:v>56.650924832743009</c:v>
                </c:pt>
                <c:pt idx="4138">
                  <c:v>57.477371113734755</c:v>
                </c:pt>
                <c:pt idx="4139">
                  <c:v>57.713498622589533</c:v>
                </c:pt>
                <c:pt idx="4140">
                  <c:v>58.972845336481704</c:v>
                </c:pt>
                <c:pt idx="4141">
                  <c:v>59.779614325068877</c:v>
                </c:pt>
                <c:pt idx="4142">
                  <c:v>60.763478945297123</c:v>
                </c:pt>
                <c:pt idx="4143">
                  <c:v>61.117670208579298</c:v>
                </c:pt>
                <c:pt idx="4144">
                  <c:v>61.117670208579298</c:v>
                </c:pt>
                <c:pt idx="4145">
                  <c:v>62.573789846517116</c:v>
                </c:pt>
                <c:pt idx="4146">
                  <c:v>62.573789846517116</c:v>
                </c:pt>
                <c:pt idx="4147">
                  <c:v>64.836678473042113</c:v>
                </c:pt>
                <c:pt idx="4148">
                  <c:v>64.836678473042113</c:v>
                </c:pt>
                <c:pt idx="4149">
                  <c:v>63.990554899645815</c:v>
                </c:pt>
                <c:pt idx="4150">
                  <c:v>59.189295552931917</c:v>
                </c:pt>
                <c:pt idx="4151">
                  <c:v>64.364423455332542</c:v>
                </c:pt>
                <c:pt idx="4152">
                  <c:v>64.836678473042113</c:v>
                </c:pt>
                <c:pt idx="4153">
                  <c:v>60.074773711137354</c:v>
                </c:pt>
                <c:pt idx="4154">
                  <c:v>61.629279811097994</c:v>
                </c:pt>
                <c:pt idx="4155">
                  <c:v>59.189295552931917</c:v>
                </c:pt>
                <c:pt idx="4156">
                  <c:v>58.736717827626919</c:v>
                </c:pt>
                <c:pt idx="4157">
                  <c:v>64.364423455332542</c:v>
                </c:pt>
                <c:pt idx="4158">
                  <c:v>51.141282959464775</c:v>
                </c:pt>
                <c:pt idx="4159">
                  <c:v>40.456513183785916</c:v>
                </c:pt>
                <c:pt idx="4160">
                  <c:v>8.7367178276269186</c:v>
                </c:pt>
                <c:pt idx="4161">
                  <c:v>15.289256198347106</c:v>
                </c:pt>
                <c:pt idx="4162">
                  <c:v>20.720188902007084</c:v>
                </c:pt>
                <c:pt idx="4163">
                  <c:v>25.108225108225106</c:v>
                </c:pt>
                <c:pt idx="4164">
                  <c:v>16.942148760330578</c:v>
                </c:pt>
                <c:pt idx="4165">
                  <c:v>19.952774498229044</c:v>
                </c:pt>
                <c:pt idx="4166">
                  <c:v>17.591499409681226</c:v>
                </c:pt>
                <c:pt idx="4167">
                  <c:v>23.986619441164898</c:v>
                </c:pt>
                <c:pt idx="4168">
                  <c:v>27.489177489177489</c:v>
                </c:pt>
                <c:pt idx="4169">
                  <c:v>30.499803227075954</c:v>
                </c:pt>
                <c:pt idx="4170">
                  <c:v>32.979142070051161</c:v>
                </c:pt>
                <c:pt idx="4171">
                  <c:v>37.34750098386462</c:v>
                </c:pt>
                <c:pt idx="4172">
                  <c:v>40.456513183785916</c:v>
                </c:pt>
                <c:pt idx="4173">
                  <c:v>42.011019283746556</c:v>
                </c:pt>
                <c:pt idx="4174">
                  <c:v>45.297127115308932</c:v>
                </c:pt>
                <c:pt idx="4175">
                  <c:v>47.323888232979144</c:v>
                </c:pt>
                <c:pt idx="4176">
                  <c:v>49.173553719008268</c:v>
                </c:pt>
                <c:pt idx="4177">
                  <c:v>51.141282959464775</c:v>
                </c:pt>
                <c:pt idx="4178">
                  <c:v>51.141282959464775</c:v>
                </c:pt>
                <c:pt idx="4179">
                  <c:v>53.679653679653683</c:v>
                </c:pt>
                <c:pt idx="4180">
                  <c:v>53.679653679653683</c:v>
                </c:pt>
                <c:pt idx="4181">
                  <c:v>35.930735930735928</c:v>
                </c:pt>
                <c:pt idx="4182">
                  <c:v>43.545848091302638</c:v>
                </c:pt>
                <c:pt idx="4183">
                  <c:v>49.173553719008268</c:v>
                </c:pt>
                <c:pt idx="4184">
                  <c:v>51.141282959464775</c:v>
                </c:pt>
                <c:pt idx="4185">
                  <c:v>54.781582054309332</c:v>
                </c:pt>
                <c:pt idx="4186">
                  <c:v>56.02125147579693</c:v>
                </c:pt>
                <c:pt idx="4187">
                  <c:v>55.03738685556867</c:v>
                </c:pt>
                <c:pt idx="4188">
                  <c:v>53.679653679653683</c:v>
                </c:pt>
                <c:pt idx="4189">
                  <c:v>55.470287288469109</c:v>
                </c:pt>
                <c:pt idx="4190">
                  <c:v>57.713498622589533</c:v>
                </c:pt>
                <c:pt idx="4191">
                  <c:v>49.173553719008268</c:v>
                </c:pt>
                <c:pt idx="4192">
                  <c:v>38.744588744588739</c:v>
                </c:pt>
                <c:pt idx="4193">
                  <c:v>47.323888232979144</c:v>
                </c:pt>
                <c:pt idx="4194">
                  <c:v>49.173553719008268</c:v>
                </c:pt>
                <c:pt idx="4195">
                  <c:v>53.679653679653683</c:v>
                </c:pt>
                <c:pt idx="4196">
                  <c:v>56.650924832743009</c:v>
                </c:pt>
                <c:pt idx="4197">
                  <c:v>58.244785517512788</c:v>
                </c:pt>
                <c:pt idx="4198">
                  <c:v>60.48799685163322</c:v>
                </c:pt>
                <c:pt idx="4199">
                  <c:v>61.117670208579298</c:v>
                </c:pt>
                <c:pt idx="4200">
                  <c:v>65.072805981896892</c:v>
                </c:pt>
                <c:pt idx="4201">
                  <c:v>67.847304210940578</c:v>
                </c:pt>
                <c:pt idx="4202">
                  <c:v>70.700511609602529</c:v>
                </c:pt>
                <c:pt idx="4203">
                  <c:v>68.831168831168839</c:v>
                </c:pt>
                <c:pt idx="4204">
                  <c:v>67.020857929948846</c:v>
                </c:pt>
                <c:pt idx="4205">
                  <c:v>65.564738292011015</c:v>
                </c:pt>
                <c:pt idx="4206">
                  <c:v>70.267611176702076</c:v>
                </c:pt>
                <c:pt idx="4207">
                  <c:v>71.035025580480124</c:v>
                </c:pt>
                <c:pt idx="4208">
                  <c:v>73.120818575364027</c:v>
                </c:pt>
                <c:pt idx="4209">
                  <c:v>75.206611570247944</c:v>
                </c:pt>
                <c:pt idx="4210">
                  <c:v>75.206611570247944</c:v>
                </c:pt>
                <c:pt idx="4211">
                  <c:v>73.120818575364027</c:v>
                </c:pt>
                <c:pt idx="4212">
                  <c:v>73.475009838646201</c:v>
                </c:pt>
                <c:pt idx="4213">
                  <c:v>74.065328610783155</c:v>
                </c:pt>
                <c:pt idx="4214">
                  <c:v>74.59661550570641</c:v>
                </c:pt>
                <c:pt idx="4215">
                  <c:v>75.796930342384883</c:v>
                </c:pt>
                <c:pt idx="4216">
                  <c:v>75.206611570247944</c:v>
                </c:pt>
                <c:pt idx="4217">
                  <c:v>76.446280991735534</c:v>
                </c:pt>
                <c:pt idx="4218">
                  <c:v>76.446280991735534</c:v>
                </c:pt>
                <c:pt idx="4219">
                  <c:v>74.065328610783155</c:v>
                </c:pt>
                <c:pt idx="4220">
                  <c:v>72.628886265249903</c:v>
                </c:pt>
                <c:pt idx="4221">
                  <c:v>76.446280991735534</c:v>
                </c:pt>
                <c:pt idx="4222">
                  <c:v>80.637544273907906</c:v>
                </c:pt>
                <c:pt idx="4223">
                  <c:v>85.635576544667458</c:v>
                </c:pt>
                <c:pt idx="4224">
                  <c:v>88.134592680047234</c:v>
                </c:pt>
                <c:pt idx="4225">
                  <c:v>93.959071231798504</c:v>
                </c:pt>
                <c:pt idx="4226">
                  <c:v>83.175914994096814</c:v>
                </c:pt>
                <c:pt idx="4227">
                  <c:v>84.258166076347891</c:v>
                </c:pt>
                <c:pt idx="4228">
                  <c:v>88.134592680047234</c:v>
                </c:pt>
                <c:pt idx="4229">
                  <c:v>95.395513577331755</c:v>
                </c:pt>
                <c:pt idx="4230">
                  <c:v>89.885871704053528</c:v>
                </c:pt>
                <c:pt idx="4231">
                  <c:v>88.134592680047234</c:v>
                </c:pt>
                <c:pt idx="4232">
                  <c:v>81.385281385281388</c:v>
                </c:pt>
                <c:pt idx="4233">
                  <c:v>86.894923258559615</c:v>
                </c:pt>
                <c:pt idx="4234">
                  <c:v>85.635576544667458</c:v>
                </c:pt>
                <c:pt idx="4235">
                  <c:v>86.894923258559615</c:v>
                </c:pt>
                <c:pt idx="4236">
                  <c:v>89.885871704053528</c:v>
                </c:pt>
                <c:pt idx="4237">
                  <c:v>89.885871704053528</c:v>
                </c:pt>
                <c:pt idx="4238">
                  <c:v>93.959071231798504</c:v>
                </c:pt>
                <c:pt idx="4239">
                  <c:v>89.885871704053528</c:v>
                </c:pt>
                <c:pt idx="4240">
                  <c:v>86.894923258559615</c:v>
                </c:pt>
                <c:pt idx="4241">
                  <c:v>84.258166076347891</c:v>
                </c:pt>
                <c:pt idx="4242">
                  <c:v>91.951987406532865</c:v>
                </c:pt>
                <c:pt idx="4243">
                  <c:v>91.951987406532865</c:v>
                </c:pt>
                <c:pt idx="4244">
                  <c:v>88.134592680047234</c:v>
                </c:pt>
                <c:pt idx="4245">
                  <c:v>85.635576544667458</c:v>
                </c:pt>
                <c:pt idx="4246">
                  <c:v>88.134592680047234</c:v>
                </c:pt>
                <c:pt idx="4247">
                  <c:v>91.951987406532865</c:v>
                </c:pt>
                <c:pt idx="4248">
                  <c:v>89.885871704053528</c:v>
                </c:pt>
                <c:pt idx="4249">
                  <c:v>96.399055489964582</c:v>
                </c:pt>
                <c:pt idx="4250">
                  <c:v>89.885871704053528</c:v>
                </c:pt>
                <c:pt idx="4251">
                  <c:v>89.885871704053528</c:v>
                </c:pt>
                <c:pt idx="4252">
                  <c:v>79.850452577725306</c:v>
                </c:pt>
                <c:pt idx="4253">
                  <c:v>79.850452577725306</c:v>
                </c:pt>
                <c:pt idx="4254">
                  <c:v>74.065328610783155</c:v>
                </c:pt>
                <c:pt idx="4255">
                  <c:v>73.475009838646201</c:v>
                </c:pt>
                <c:pt idx="4256">
                  <c:v>60.074773711137354</c:v>
                </c:pt>
                <c:pt idx="4257">
                  <c:v>72.373081463990559</c:v>
                </c:pt>
                <c:pt idx="4258">
                  <c:v>60.074773711137354</c:v>
                </c:pt>
                <c:pt idx="4259">
                  <c:v>70.700511609602529</c:v>
                </c:pt>
                <c:pt idx="4260">
                  <c:v>75.796930342384883</c:v>
                </c:pt>
                <c:pt idx="4261">
                  <c:v>77.056277056277054</c:v>
                </c:pt>
                <c:pt idx="4262">
                  <c:v>79.850452577725306</c:v>
                </c:pt>
                <c:pt idx="4263">
                  <c:v>51.141282959464775</c:v>
                </c:pt>
                <c:pt idx="4264">
                  <c:v>71.94018103109012</c:v>
                </c:pt>
                <c:pt idx="4265">
                  <c:v>49.173553719008268</c:v>
                </c:pt>
                <c:pt idx="4266">
                  <c:v>15.289256198347106</c:v>
                </c:pt>
                <c:pt idx="4267">
                  <c:v>49.173553719008268</c:v>
                </c:pt>
                <c:pt idx="4268">
                  <c:v>63.990554899645815</c:v>
                </c:pt>
                <c:pt idx="4269">
                  <c:v>72.628886265249903</c:v>
                </c:pt>
                <c:pt idx="4270">
                  <c:v>77.548209366391191</c:v>
                </c:pt>
                <c:pt idx="4271">
                  <c:v>83.175914994096814</c:v>
                </c:pt>
                <c:pt idx="4272">
                  <c:v>86.894923258559615</c:v>
                </c:pt>
                <c:pt idx="4273">
                  <c:v>88.134592680047234</c:v>
                </c:pt>
                <c:pt idx="4274">
                  <c:v>86.894923258559615</c:v>
                </c:pt>
                <c:pt idx="4275">
                  <c:v>85.635576544667458</c:v>
                </c:pt>
                <c:pt idx="4276">
                  <c:v>83.175914994096814</c:v>
                </c:pt>
                <c:pt idx="4277">
                  <c:v>84.258166076347891</c:v>
                </c:pt>
                <c:pt idx="4278">
                  <c:v>89.885871704053528</c:v>
                </c:pt>
                <c:pt idx="4279">
                  <c:v>88.134592680047234</c:v>
                </c:pt>
                <c:pt idx="4280">
                  <c:v>88.134592680047234</c:v>
                </c:pt>
                <c:pt idx="4281">
                  <c:v>72.628886265249903</c:v>
                </c:pt>
                <c:pt idx="4282">
                  <c:v>58.972845336481704</c:v>
                </c:pt>
                <c:pt idx="4283">
                  <c:v>51.141282959464775</c:v>
                </c:pt>
                <c:pt idx="4284">
                  <c:v>45.297127115308932</c:v>
                </c:pt>
                <c:pt idx="4285">
                  <c:v>43.545848091302638</c:v>
                </c:pt>
                <c:pt idx="4286">
                  <c:v>58.441558441558442</c:v>
                </c:pt>
                <c:pt idx="4287">
                  <c:v>56.493506493506494</c:v>
                </c:pt>
                <c:pt idx="4288">
                  <c:v>18.260527351436444</c:v>
                </c:pt>
                <c:pt idx="4289">
                  <c:v>6.0802833530106257</c:v>
                </c:pt>
                <c:pt idx="4290">
                  <c:v>3.8173947264856358</c:v>
                </c:pt>
                <c:pt idx="4291">
                  <c:v>10.212514757969302</c:v>
                </c:pt>
                <c:pt idx="4292">
                  <c:v>15.289256198347106</c:v>
                </c:pt>
                <c:pt idx="4293">
                  <c:v>19.441164895710351</c:v>
                </c:pt>
                <c:pt idx="4294">
                  <c:v>23.986619441164898</c:v>
                </c:pt>
                <c:pt idx="4295">
                  <c:v>27.489177489177489</c:v>
                </c:pt>
                <c:pt idx="4296">
                  <c:v>30.499803227075954</c:v>
                </c:pt>
                <c:pt idx="4297">
                  <c:v>32.979142070051161</c:v>
                </c:pt>
                <c:pt idx="4298">
                  <c:v>34.317197953561589</c:v>
                </c:pt>
                <c:pt idx="4299">
                  <c:v>37.34750098386462</c:v>
                </c:pt>
                <c:pt idx="4300">
                  <c:v>38.744588744588739</c:v>
                </c:pt>
                <c:pt idx="4301">
                  <c:v>40.456513183785916</c:v>
                </c:pt>
                <c:pt idx="4302">
                  <c:v>42.011019283746556</c:v>
                </c:pt>
                <c:pt idx="4303">
                  <c:v>43.545848091302638</c:v>
                </c:pt>
                <c:pt idx="4304">
                  <c:v>43.545848091302638</c:v>
                </c:pt>
                <c:pt idx="4305">
                  <c:v>45.297127115308932</c:v>
                </c:pt>
                <c:pt idx="4306">
                  <c:v>45.297127115308932</c:v>
                </c:pt>
                <c:pt idx="4307">
                  <c:v>45.297127115308932</c:v>
                </c:pt>
                <c:pt idx="4308">
                  <c:v>43.545848091302638</c:v>
                </c:pt>
                <c:pt idx="4309">
                  <c:v>47.323888232979144</c:v>
                </c:pt>
                <c:pt idx="4310">
                  <c:v>47.323888232979144</c:v>
                </c:pt>
                <c:pt idx="4311">
                  <c:v>47.323888232979144</c:v>
                </c:pt>
                <c:pt idx="4312">
                  <c:v>47.323888232979144</c:v>
                </c:pt>
                <c:pt idx="4313">
                  <c:v>47.323888232979144</c:v>
                </c:pt>
                <c:pt idx="4314">
                  <c:v>47.323888232979144</c:v>
                </c:pt>
                <c:pt idx="4315">
                  <c:v>47.323888232979144</c:v>
                </c:pt>
                <c:pt idx="4316">
                  <c:v>47.323888232979144</c:v>
                </c:pt>
                <c:pt idx="4317">
                  <c:v>45.297127115308932</c:v>
                </c:pt>
                <c:pt idx="4318">
                  <c:v>45.297127115308932</c:v>
                </c:pt>
                <c:pt idx="4319">
                  <c:v>47.323888232979144</c:v>
                </c:pt>
                <c:pt idx="4320">
                  <c:v>47.323888232979144</c:v>
                </c:pt>
                <c:pt idx="4321">
                  <c:v>47.323888232979144</c:v>
                </c:pt>
                <c:pt idx="4322">
                  <c:v>47.323888232979144</c:v>
                </c:pt>
                <c:pt idx="4323">
                  <c:v>28.512396694214875</c:v>
                </c:pt>
                <c:pt idx="4324">
                  <c:v>40.456513183785916</c:v>
                </c:pt>
                <c:pt idx="4325">
                  <c:v>43.545848091302638</c:v>
                </c:pt>
                <c:pt idx="4326">
                  <c:v>37.34750098386462</c:v>
                </c:pt>
                <c:pt idx="4327">
                  <c:v>25.954348681621408</c:v>
                </c:pt>
                <c:pt idx="4328">
                  <c:v>17.591499409681226</c:v>
                </c:pt>
                <c:pt idx="4329">
                  <c:v>25.954348681621408</c:v>
                </c:pt>
                <c:pt idx="4330">
                  <c:v>30.499803227075954</c:v>
                </c:pt>
                <c:pt idx="4331">
                  <c:v>32.979142070051161</c:v>
                </c:pt>
                <c:pt idx="4332">
                  <c:v>35.930735930735928</c:v>
                </c:pt>
                <c:pt idx="4333">
                  <c:v>29.515938606847698</c:v>
                </c:pt>
                <c:pt idx="4334">
                  <c:v>34.317197953561589</c:v>
                </c:pt>
                <c:pt idx="4335">
                  <c:v>37.34750098386462</c:v>
                </c:pt>
                <c:pt idx="4336">
                  <c:v>37.34750098386462</c:v>
                </c:pt>
                <c:pt idx="4337">
                  <c:v>37.34750098386462</c:v>
                </c:pt>
                <c:pt idx="4338">
                  <c:v>38.744588744588739</c:v>
                </c:pt>
                <c:pt idx="4339">
                  <c:v>29.515938606847698</c:v>
                </c:pt>
                <c:pt idx="4340">
                  <c:v>15.91892955529319</c:v>
                </c:pt>
                <c:pt idx="4341">
                  <c:v>19.441164895710351</c:v>
                </c:pt>
                <c:pt idx="4342">
                  <c:v>22.589531680440771</c:v>
                </c:pt>
                <c:pt idx="4343">
                  <c:v>25.954348681621408</c:v>
                </c:pt>
                <c:pt idx="4344">
                  <c:v>28.512396694214875</c:v>
                </c:pt>
                <c:pt idx="4345">
                  <c:v>30.499803227075954</c:v>
                </c:pt>
                <c:pt idx="4346">
                  <c:v>32.979142070051161</c:v>
                </c:pt>
                <c:pt idx="4347">
                  <c:v>34.317197953561589</c:v>
                </c:pt>
                <c:pt idx="4348">
                  <c:v>35.930735930735928</c:v>
                </c:pt>
                <c:pt idx="4349">
                  <c:v>37.34750098386462</c:v>
                </c:pt>
                <c:pt idx="4350">
                  <c:v>38.744588744588739</c:v>
                </c:pt>
                <c:pt idx="4351">
                  <c:v>40.456513183785916</c:v>
                </c:pt>
                <c:pt idx="4352">
                  <c:v>32.979142070051161</c:v>
                </c:pt>
                <c:pt idx="4353">
                  <c:v>14.541519086973631</c:v>
                </c:pt>
                <c:pt idx="4354">
                  <c:v>26.702085792994882</c:v>
                </c:pt>
                <c:pt idx="4355">
                  <c:v>31.739472648563559</c:v>
                </c:pt>
                <c:pt idx="4356">
                  <c:v>38.744588744588739</c:v>
                </c:pt>
                <c:pt idx="4357">
                  <c:v>40.456513183785916</c:v>
                </c:pt>
                <c:pt idx="4358">
                  <c:v>43.545848091302638</c:v>
                </c:pt>
                <c:pt idx="4359">
                  <c:v>49.173553719008268</c:v>
                </c:pt>
                <c:pt idx="4360">
                  <c:v>51.141282959464775</c:v>
                </c:pt>
                <c:pt idx="4361">
                  <c:v>51.141282959464775</c:v>
                </c:pt>
                <c:pt idx="4362">
                  <c:v>53.679653679653683</c:v>
                </c:pt>
                <c:pt idx="4363">
                  <c:v>53.679653679653683</c:v>
                </c:pt>
                <c:pt idx="4364">
                  <c:v>54.525777253049981</c:v>
                </c:pt>
                <c:pt idx="4365">
                  <c:v>56.02125147579693</c:v>
                </c:pt>
                <c:pt idx="4366">
                  <c:v>57.02479338842975</c:v>
                </c:pt>
                <c:pt idx="4367">
                  <c:v>58.244785517512788</c:v>
                </c:pt>
                <c:pt idx="4368">
                  <c:v>59.327036599763872</c:v>
                </c:pt>
                <c:pt idx="4369">
                  <c:v>60.074773711137354</c:v>
                </c:pt>
                <c:pt idx="4370">
                  <c:v>62.219598583234948</c:v>
                </c:pt>
                <c:pt idx="4371">
                  <c:v>62.573789846517116</c:v>
                </c:pt>
                <c:pt idx="4372">
                  <c:v>61.983471074380169</c:v>
                </c:pt>
                <c:pt idx="4373">
                  <c:v>62.573789846517116</c:v>
                </c:pt>
                <c:pt idx="4374">
                  <c:v>63.656040928768199</c:v>
                </c:pt>
                <c:pt idx="4375">
                  <c:v>64.836678473042113</c:v>
                </c:pt>
                <c:pt idx="4376">
                  <c:v>65.072805981896892</c:v>
                </c:pt>
                <c:pt idx="4377">
                  <c:v>66.509248327430143</c:v>
                </c:pt>
                <c:pt idx="4378">
                  <c:v>67.375049193231007</c:v>
                </c:pt>
                <c:pt idx="4379">
                  <c:v>68.516332152695796</c:v>
                </c:pt>
                <c:pt idx="4380">
                  <c:v>68.831168831168839</c:v>
                </c:pt>
                <c:pt idx="4381">
                  <c:v>68.831168831168839</c:v>
                </c:pt>
                <c:pt idx="4382">
                  <c:v>65.564738292011015</c:v>
                </c:pt>
                <c:pt idx="4383">
                  <c:v>64.364423455332542</c:v>
                </c:pt>
                <c:pt idx="4384">
                  <c:v>68.181818181818173</c:v>
                </c:pt>
                <c:pt idx="4385">
                  <c:v>63.990554899645815</c:v>
                </c:pt>
                <c:pt idx="4386">
                  <c:v>67.020857929948846</c:v>
                </c:pt>
                <c:pt idx="4387">
                  <c:v>69.834710743801651</c:v>
                </c:pt>
                <c:pt idx="4388">
                  <c:v>70.700511609602529</c:v>
                </c:pt>
                <c:pt idx="4389">
                  <c:v>59.327036599763872</c:v>
                </c:pt>
                <c:pt idx="4390">
                  <c:v>37.34750098386462</c:v>
                </c:pt>
                <c:pt idx="4391">
                  <c:v>32.979142070051161</c:v>
                </c:pt>
                <c:pt idx="4392">
                  <c:v>38.744588744588739</c:v>
                </c:pt>
                <c:pt idx="4393">
                  <c:v>15.289256198347106</c:v>
                </c:pt>
                <c:pt idx="4394">
                  <c:v>9.4057457693821327</c:v>
                </c:pt>
                <c:pt idx="4395">
                  <c:v>12.888626524990162</c:v>
                </c:pt>
                <c:pt idx="4396">
                  <c:v>17.591499409681226</c:v>
                </c:pt>
                <c:pt idx="4397">
                  <c:v>21.605667060212514</c:v>
                </c:pt>
                <c:pt idx="4398">
                  <c:v>25.954348681621408</c:v>
                </c:pt>
                <c:pt idx="4399">
                  <c:v>29.515938606847698</c:v>
                </c:pt>
                <c:pt idx="4400">
                  <c:v>32.979142070051161</c:v>
                </c:pt>
                <c:pt idx="4401">
                  <c:v>37.34750098386462</c:v>
                </c:pt>
                <c:pt idx="4402">
                  <c:v>40.456513183785916</c:v>
                </c:pt>
                <c:pt idx="4403">
                  <c:v>43.545848091302638</c:v>
                </c:pt>
                <c:pt idx="4404">
                  <c:v>45.297127115308932</c:v>
                </c:pt>
                <c:pt idx="4405">
                  <c:v>47.323888232979144</c:v>
                </c:pt>
                <c:pt idx="4406">
                  <c:v>49.173553719008268</c:v>
                </c:pt>
                <c:pt idx="4407">
                  <c:v>51.141282959464775</c:v>
                </c:pt>
                <c:pt idx="4408">
                  <c:v>51.141282959464775</c:v>
                </c:pt>
                <c:pt idx="4409">
                  <c:v>49.173553719008268</c:v>
                </c:pt>
                <c:pt idx="4410">
                  <c:v>43.545848091302638</c:v>
                </c:pt>
                <c:pt idx="4411">
                  <c:v>32.979142070051161</c:v>
                </c:pt>
                <c:pt idx="4412">
                  <c:v>40.456513183785916</c:v>
                </c:pt>
                <c:pt idx="4413">
                  <c:v>43.545848091302638</c:v>
                </c:pt>
                <c:pt idx="4414">
                  <c:v>45.297127115308932</c:v>
                </c:pt>
                <c:pt idx="4415">
                  <c:v>45.297127115308932</c:v>
                </c:pt>
                <c:pt idx="4416">
                  <c:v>45.297127115308932</c:v>
                </c:pt>
                <c:pt idx="4417">
                  <c:v>45.297127115308932</c:v>
                </c:pt>
                <c:pt idx="4418">
                  <c:v>49.173553719008268</c:v>
                </c:pt>
                <c:pt idx="4419">
                  <c:v>51.141282959464775</c:v>
                </c:pt>
                <c:pt idx="4420">
                  <c:v>47.323888232979144</c:v>
                </c:pt>
                <c:pt idx="4421">
                  <c:v>45.297127115308932</c:v>
                </c:pt>
                <c:pt idx="4422">
                  <c:v>45.297127115308932</c:v>
                </c:pt>
                <c:pt idx="4423">
                  <c:v>37.34750098386462</c:v>
                </c:pt>
                <c:pt idx="4424">
                  <c:v>10.212514757969302</c:v>
                </c:pt>
                <c:pt idx="4425">
                  <c:v>3.5222353404171582</c:v>
                </c:pt>
                <c:pt idx="4426">
                  <c:v>6.0212514757969302</c:v>
                </c:pt>
                <c:pt idx="4427">
                  <c:v>3.6402990948445493</c:v>
                </c:pt>
                <c:pt idx="4428">
                  <c:v>3.9157811885084612</c:v>
                </c:pt>
                <c:pt idx="4429">
                  <c:v>3.0303030303030303</c:v>
                </c:pt>
                <c:pt idx="4430">
                  <c:v>2.1448248720975993</c:v>
                </c:pt>
                <c:pt idx="4431">
                  <c:v>2.3219205037386859</c:v>
                </c:pt>
                <c:pt idx="4432">
                  <c:v>2.7941755214482487</c:v>
                </c:pt>
                <c:pt idx="4433">
                  <c:v>5.0570641479732394</c:v>
                </c:pt>
                <c:pt idx="4434">
                  <c:v>8.1267217630853992</c:v>
                </c:pt>
                <c:pt idx="4435">
                  <c:v>10.861865407319952</c:v>
                </c:pt>
                <c:pt idx="4436">
                  <c:v>12.593467138921685</c:v>
                </c:pt>
                <c:pt idx="4437">
                  <c:v>14.541519086973631</c:v>
                </c:pt>
                <c:pt idx="4438">
                  <c:v>18.260527351436444</c:v>
                </c:pt>
                <c:pt idx="4439">
                  <c:v>21.605667060212514</c:v>
                </c:pt>
                <c:pt idx="4440">
                  <c:v>23.31759149940968</c:v>
                </c:pt>
                <c:pt idx="4441">
                  <c:v>25.108225108225106</c:v>
                </c:pt>
                <c:pt idx="4442">
                  <c:v>27.489177489177489</c:v>
                </c:pt>
                <c:pt idx="4443">
                  <c:v>23.31759149940968</c:v>
                </c:pt>
                <c:pt idx="4444">
                  <c:v>15.91892955529319</c:v>
                </c:pt>
                <c:pt idx="4445">
                  <c:v>17.591499409681226</c:v>
                </c:pt>
                <c:pt idx="4446">
                  <c:v>5.5883510428964973</c:v>
                </c:pt>
                <c:pt idx="4447">
                  <c:v>1.5545060999606455</c:v>
                </c:pt>
                <c:pt idx="4448">
                  <c:v>3.837072018890201</c:v>
                </c:pt>
                <c:pt idx="4449">
                  <c:v>5.5883510428964973</c:v>
                </c:pt>
                <c:pt idx="4450">
                  <c:v>2.2038567493112948</c:v>
                </c:pt>
                <c:pt idx="4451">
                  <c:v>4.5454545454545459</c:v>
                </c:pt>
                <c:pt idx="4452">
                  <c:v>7.890594254230618</c:v>
                </c:pt>
                <c:pt idx="4453">
                  <c:v>10.645415190869736</c:v>
                </c:pt>
                <c:pt idx="4454">
                  <c:v>12.888626524990162</c:v>
                </c:pt>
                <c:pt idx="4455">
                  <c:v>14.06926406926407</c:v>
                </c:pt>
                <c:pt idx="4456">
                  <c:v>18.949232585596221</c:v>
                </c:pt>
                <c:pt idx="4457">
                  <c:v>19.952774498229044</c:v>
                </c:pt>
                <c:pt idx="4458">
                  <c:v>16.942148760330578</c:v>
                </c:pt>
                <c:pt idx="4459">
                  <c:v>23.31759149940968</c:v>
                </c:pt>
                <c:pt idx="4460">
                  <c:v>25.108225108225106</c:v>
                </c:pt>
                <c:pt idx="4461">
                  <c:v>26.702085792994882</c:v>
                </c:pt>
                <c:pt idx="4462">
                  <c:v>28.512396694214875</c:v>
                </c:pt>
                <c:pt idx="4463">
                  <c:v>30.499803227075954</c:v>
                </c:pt>
                <c:pt idx="4464">
                  <c:v>32.979142070051161</c:v>
                </c:pt>
                <c:pt idx="4465">
                  <c:v>34.317197953561589</c:v>
                </c:pt>
                <c:pt idx="4466">
                  <c:v>30.499803227075954</c:v>
                </c:pt>
                <c:pt idx="4467">
                  <c:v>25.108225108225106</c:v>
                </c:pt>
                <c:pt idx="4468">
                  <c:v>15.91892955529319</c:v>
                </c:pt>
                <c:pt idx="4469">
                  <c:v>3.9157811885084612</c:v>
                </c:pt>
                <c:pt idx="4470">
                  <c:v>0.60999606454151911</c:v>
                </c:pt>
                <c:pt idx="4471">
                  <c:v>2.8138528138528138</c:v>
                </c:pt>
                <c:pt idx="4472">
                  <c:v>5.8638331365604088</c:v>
                </c:pt>
                <c:pt idx="4473">
                  <c:v>8.461235733963008</c:v>
                </c:pt>
                <c:pt idx="4474">
                  <c:v>11.235733963006691</c:v>
                </c:pt>
                <c:pt idx="4475">
                  <c:v>13.282172373081464</c:v>
                </c:pt>
                <c:pt idx="4476">
                  <c:v>14.541519086973631</c:v>
                </c:pt>
                <c:pt idx="4477">
                  <c:v>18.260527351436444</c:v>
                </c:pt>
                <c:pt idx="4478">
                  <c:v>20.720188902007084</c:v>
                </c:pt>
                <c:pt idx="4479">
                  <c:v>23.986619441164898</c:v>
                </c:pt>
                <c:pt idx="4480">
                  <c:v>25.108225108225106</c:v>
                </c:pt>
                <c:pt idx="4481">
                  <c:v>23.986619441164898</c:v>
                </c:pt>
                <c:pt idx="4482">
                  <c:v>28.512396694214875</c:v>
                </c:pt>
                <c:pt idx="4483">
                  <c:v>30.499803227075954</c:v>
                </c:pt>
                <c:pt idx="4484">
                  <c:v>32.979142070051161</c:v>
                </c:pt>
                <c:pt idx="4485">
                  <c:v>34.317197953561589</c:v>
                </c:pt>
                <c:pt idx="4486">
                  <c:v>37.34750098386462</c:v>
                </c:pt>
                <c:pt idx="4487">
                  <c:v>38.744588744588739</c:v>
                </c:pt>
                <c:pt idx="4488">
                  <c:v>38.744588744588739</c:v>
                </c:pt>
                <c:pt idx="4489">
                  <c:v>26.702085792994882</c:v>
                </c:pt>
                <c:pt idx="4490">
                  <c:v>31.739472648563559</c:v>
                </c:pt>
                <c:pt idx="4491">
                  <c:v>35.930735930735928</c:v>
                </c:pt>
                <c:pt idx="4492">
                  <c:v>38.744588744588739</c:v>
                </c:pt>
                <c:pt idx="4493">
                  <c:v>40.456513183785916</c:v>
                </c:pt>
                <c:pt idx="4494">
                  <c:v>32.979142070051161</c:v>
                </c:pt>
                <c:pt idx="4495">
                  <c:v>23.31759149940968</c:v>
                </c:pt>
                <c:pt idx="4496">
                  <c:v>10.212514757969302</c:v>
                </c:pt>
                <c:pt idx="4497">
                  <c:v>12.593467138921685</c:v>
                </c:pt>
                <c:pt idx="4498">
                  <c:v>15.91892955529319</c:v>
                </c:pt>
                <c:pt idx="4499">
                  <c:v>14.06926406926407</c:v>
                </c:pt>
                <c:pt idx="4500">
                  <c:v>19.952774498229044</c:v>
                </c:pt>
                <c:pt idx="4501">
                  <c:v>23.986619441164898</c:v>
                </c:pt>
                <c:pt idx="4502">
                  <c:v>26.702085792994882</c:v>
                </c:pt>
                <c:pt idx="4503">
                  <c:v>29.515938606847698</c:v>
                </c:pt>
                <c:pt idx="4504">
                  <c:v>31.739472648563559</c:v>
                </c:pt>
                <c:pt idx="4505">
                  <c:v>32.979142070051161</c:v>
                </c:pt>
                <c:pt idx="4506">
                  <c:v>27.489177489177489</c:v>
                </c:pt>
                <c:pt idx="4507">
                  <c:v>31.739472648563559</c:v>
                </c:pt>
                <c:pt idx="4508">
                  <c:v>37.34750098386462</c:v>
                </c:pt>
                <c:pt idx="4509">
                  <c:v>40.456513183785916</c:v>
                </c:pt>
                <c:pt idx="4510">
                  <c:v>34.317197953561589</c:v>
                </c:pt>
                <c:pt idx="4511">
                  <c:v>28.512396694214875</c:v>
                </c:pt>
                <c:pt idx="4512">
                  <c:v>27.489177489177489</c:v>
                </c:pt>
                <c:pt idx="4513">
                  <c:v>34.317197953561589</c:v>
                </c:pt>
                <c:pt idx="4514">
                  <c:v>35.930735930735928</c:v>
                </c:pt>
                <c:pt idx="4515">
                  <c:v>38.744588744588739</c:v>
                </c:pt>
                <c:pt idx="4516">
                  <c:v>42.011019283746556</c:v>
                </c:pt>
                <c:pt idx="4517">
                  <c:v>43.545848091302638</c:v>
                </c:pt>
                <c:pt idx="4518">
                  <c:v>45.297127115308932</c:v>
                </c:pt>
                <c:pt idx="4519">
                  <c:v>47.323888232979144</c:v>
                </c:pt>
                <c:pt idx="4520">
                  <c:v>38.744588744588739</c:v>
                </c:pt>
                <c:pt idx="4521">
                  <c:v>45.297127115308932</c:v>
                </c:pt>
                <c:pt idx="4522">
                  <c:v>49.173553719008268</c:v>
                </c:pt>
                <c:pt idx="4523">
                  <c:v>51.141282959464775</c:v>
                </c:pt>
                <c:pt idx="4524">
                  <c:v>53.679653679653683</c:v>
                </c:pt>
                <c:pt idx="4525">
                  <c:v>53.679653679653683</c:v>
                </c:pt>
                <c:pt idx="4526">
                  <c:v>55.03738685556867</c:v>
                </c:pt>
                <c:pt idx="4527">
                  <c:v>55.804801259346718</c:v>
                </c:pt>
                <c:pt idx="4528">
                  <c:v>56.650924832743009</c:v>
                </c:pt>
                <c:pt idx="4529">
                  <c:v>57.477371113734755</c:v>
                </c:pt>
                <c:pt idx="4530">
                  <c:v>56.90672963400236</c:v>
                </c:pt>
                <c:pt idx="4531">
                  <c:v>55.647382920110189</c:v>
                </c:pt>
                <c:pt idx="4532">
                  <c:v>57.713498622589533</c:v>
                </c:pt>
                <c:pt idx="4533">
                  <c:v>58.736717827626919</c:v>
                </c:pt>
                <c:pt idx="4534">
                  <c:v>59.327036599763872</c:v>
                </c:pt>
                <c:pt idx="4535">
                  <c:v>59.327036599763872</c:v>
                </c:pt>
                <c:pt idx="4536">
                  <c:v>59.779614325068877</c:v>
                </c:pt>
                <c:pt idx="4537">
                  <c:v>60.48799685163322</c:v>
                </c:pt>
                <c:pt idx="4538">
                  <c:v>61.629279811097994</c:v>
                </c:pt>
                <c:pt idx="4539">
                  <c:v>62.573789846517116</c:v>
                </c:pt>
                <c:pt idx="4540">
                  <c:v>63.656040928768199</c:v>
                </c:pt>
                <c:pt idx="4541">
                  <c:v>63.656040928768199</c:v>
                </c:pt>
                <c:pt idx="4542">
                  <c:v>64.836678473042113</c:v>
                </c:pt>
                <c:pt idx="4543">
                  <c:v>66.056670602125138</c:v>
                </c:pt>
                <c:pt idx="4544">
                  <c:v>66.056670602125138</c:v>
                </c:pt>
                <c:pt idx="4545">
                  <c:v>64.364423455332542</c:v>
                </c:pt>
                <c:pt idx="4546">
                  <c:v>62.967335694608416</c:v>
                </c:pt>
                <c:pt idx="4547">
                  <c:v>64.364423455332542</c:v>
                </c:pt>
                <c:pt idx="4548">
                  <c:v>63.360881542699723</c:v>
                </c:pt>
                <c:pt idx="4549">
                  <c:v>61.983471074380169</c:v>
                </c:pt>
                <c:pt idx="4550">
                  <c:v>62.573789846517116</c:v>
                </c:pt>
                <c:pt idx="4551">
                  <c:v>63.656040928768199</c:v>
                </c:pt>
                <c:pt idx="4552">
                  <c:v>65.564738292011015</c:v>
                </c:pt>
                <c:pt idx="4553">
                  <c:v>64.836678473042113</c:v>
                </c:pt>
                <c:pt idx="4554">
                  <c:v>66.509248327430143</c:v>
                </c:pt>
                <c:pt idx="4555">
                  <c:v>67.847304210940578</c:v>
                </c:pt>
                <c:pt idx="4556">
                  <c:v>68.181818181818173</c:v>
                </c:pt>
                <c:pt idx="4557">
                  <c:v>69.401810310901226</c:v>
                </c:pt>
                <c:pt idx="4558">
                  <c:v>69.834710743801651</c:v>
                </c:pt>
                <c:pt idx="4559">
                  <c:v>67.375049193231007</c:v>
                </c:pt>
                <c:pt idx="4560">
                  <c:v>51.141282959464775</c:v>
                </c:pt>
                <c:pt idx="4561">
                  <c:v>61.117670208579298</c:v>
                </c:pt>
                <c:pt idx="4562">
                  <c:v>63.990554899645815</c:v>
                </c:pt>
                <c:pt idx="4563">
                  <c:v>67.020857929948846</c:v>
                </c:pt>
                <c:pt idx="4564">
                  <c:v>68.831168831168839</c:v>
                </c:pt>
                <c:pt idx="4565">
                  <c:v>70.267611176702076</c:v>
                </c:pt>
                <c:pt idx="4566">
                  <c:v>71.507280598189695</c:v>
                </c:pt>
                <c:pt idx="4567">
                  <c:v>71.035025580480124</c:v>
                </c:pt>
                <c:pt idx="4568">
                  <c:v>71.94018103109012</c:v>
                </c:pt>
                <c:pt idx="4569">
                  <c:v>72.373081463990559</c:v>
                </c:pt>
                <c:pt idx="4570">
                  <c:v>73.475009838646201</c:v>
                </c:pt>
                <c:pt idx="4571">
                  <c:v>74.065328610783155</c:v>
                </c:pt>
                <c:pt idx="4572">
                  <c:v>74.59661550570641</c:v>
                </c:pt>
                <c:pt idx="4573">
                  <c:v>75.206611570247944</c:v>
                </c:pt>
                <c:pt idx="4574">
                  <c:v>75.796930342384883</c:v>
                </c:pt>
                <c:pt idx="4575">
                  <c:v>75.796930342384883</c:v>
                </c:pt>
                <c:pt idx="4576">
                  <c:v>75.796930342384883</c:v>
                </c:pt>
                <c:pt idx="4577">
                  <c:v>74.59661550570641</c:v>
                </c:pt>
                <c:pt idx="4578">
                  <c:v>75.796930342384883</c:v>
                </c:pt>
                <c:pt idx="4579">
                  <c:v>77.548209366391191</c:v>
                </c:pt>
                <c:pt idx="4580">
                  <c:v>79.063360881542692</c:v>
                </c:pt>
                <c:pt idx="4581">
                  <c:v>80.637544273907906</c:v>
                </c:pt>
                <c:pt idx="4582">
                  <c:v>79.063360881542692</c:v>
                </c:pt>
                <c:pt idx="4583">
                  <c:v>77.548209366391191</c:v>
                </c:pt>
                <c:pt idx="4584">
                  <c:v>78.354978354978357</c:v>
                </c:pt>
                <c:pt idx="4585">
                  <c:v>74.59661550570641</c:v>
                </c:pt>
                <c:pt idx="4586">
                  <c:v>65.072805981896892</c:v>
                </c:pt>
                <c:pt idx="4587">
                  <c:v>69.401810310901226</c:v>
                </c:pt>
                <c:pt idx="4588">
                  <c:v>70.700511609602529</c:v>
                </c:pt>
                <c:pt idx="4589">
                  <c:v>74.59661550570641</c:v>
                </c:pt>
                <c:pt idx="4590">
                  <c:v>76.446280991735534</c:v>
                </c:pt>
                <c:pt idx="4591">
                  <c:v>77.548209366391191</c:v>
                </c:pt>
                <c:pt idx="4592">
                  <c:v>80.637544273907906</c:v>
                </c:pt>
                <c:pt idx="4593">
                  <c:v>81.385281385281388</c:v>
                </c:pt>
                <c:pt idx="4594">
                  <c:v>81.385281385281388</c:v>
                </c:pt>
                <c:pt idx="4595">
                  <c:v>75.206611570247944</c:v>
                </c:pt>
                <c:pt idx="4596">
                  <c:v>79.063360881542692</c:v>
                </c:pt>
                <c:pt idx="4597">
                  <c:v>80.637544273907906</c:v>
                </c:pt>
                <c:pt idx="4598">
                  <c:v>81.385281385281388</c:v>
                </c:pt>
                <c:pt idx="4599">
                  <c:v>85.635576544667458</c:v>
                </c:pt>
                <c:pt idx="4600">
                  <c:v>84.258166076347891</c:v>
                </c:pt>
                <c:pt idx="4601">
                  <c:v>84.258166076347891</c:v>
                </c:pt>
                <c:pt idx="4602">
                  <c:v>86.894923258559615</c:v>
                </c:pt>
                <c:pt idx="4603">
                  <c:v>86.894923258559615</c:v>
                </c:pt>
                <c:pt idx="4604">
                  <c:v>85.635576544667458</c:v>
                </c:pt>
                <c:pt idx="4605">
                  <c:v>85.635576544667458</c:v>
                </c:pt>
                <c:pt idx="4606">
                  <c:v>82.251082251082252</c:v>
                </c:pt>
                <c:pt idx="4607">
                  <c:v>80.637544273907906</c:v>
                </c:pt>
                <c:pt idx="4608">
                  <c:v>82.251082251082252</c:v>
                </c:pt>
                <c:pt idx="4609">
                  <c:v>84.258166076347891</c:v>
                </c:pt>
                <c:pt idx="4610">
                  <c:v>83.175914994096814</c:v>
                </c:pt>
                <c:pt idx="4611">
                  <c:v>85.635576544667458</c:v>
                </c:pt>
                <c:pt idx="4612">
                  <c:v>88.134592680047234</c:v>
                </c:pt>
                <c:pt idx="4613">
                  <c:v>88.134592680047234</c:v>
                </c:pt>
                <c:pt idx="4614">
                  <c:v>89.885871704053528</c:v>
                </c:pt>
                <c:pt idx="4615">
                  <c:v>88.134592680047234</c:v>
                </c:pt>
                <c:pt idx="4616">
                  <c:v>88.134592680047234</c:v>
                </c:pt>
                <c:pt idx="4617">
                  <c:v>88.134592680047234</c:v>
                </c:pt>
                <c:pt idx="4618">
                  <c:v>88.134592680047234</c:v>
                </c:pt>
                <c:pt idx="4619">
                  <c:v>85.635576544667458</c:v>
                </c:pt>
                <c:pt idx="4620">
                  <c:v>88.134592680047234</c:v>
                </c:pt>
                <c:pt idx="4621">
                  <c:v>88.134592680047234</c:v>
                </c:pt>
                <c:pt idx="4622">
                  <c:v>84.258166076347891</c:v>
                </c:pt>
                <c:pt idx="4623">
                  <c:v>84.258166076347891</c:v>
                </c:pt>
                <c:pt idx="4624">
                  <c:v>84.258166076347891</c:v>
                </c:pt>
                <c:pt idx="4625">
                  <c:v>82.251082251082252</c:v>
                </c:pt>
                <c:pt idx="4626">
                  <c:v>84.258166076347891</c:v>
                </c:pt>
                <c:pt idx="4627">
                  <c:v>86.894923258559615</c:v>
                </c:pt>
                <c:pt idx="4628">
                  <c:v>84.258166076347891</c:v>
                </c:pt>
                <c:pt idx="4629">
                  <c:v>84.258166076347891</c:v>
                </c:pt>
                <c:pt idx="4630">
                  <c:v>84.258166076347891</c:v>
                </c:pt>
                <c:pt idx="4631">
                  <c:v>86.894923258559615</c:v>
                </c:pt>
                <c:pt idx="4632">
                  <c:v>84.258166076347891</c:v>
                </c:pt>
                <c:pt idx="4633">
                  <c:v>86.894923258559615</c:v>
                </c:pt>
                <c:pt idx="4634">
                  <c:v>85.635576544667458</c:v>
                </c:pt>
                <c:pt idx="4635">
                  <c:v>84.258166076347891</c:v>
                </c:pt>
                <c:pt idx="4636">
                  <c:v>93.959071231798504</c:v>
                </c:pt>
                <c:pt idx="4637">
                  <c:v>93.959071231798504</c:v>
                </c:pt>
                <c:pt idx="4638">
                  <c:v>93.959071231798504</c:v>
                </c:pt>
                <c:pt idx="4639">
                  <c:v>88.134592680047234</c:v>
                </c:pt>
                <c:pt idx="4640">
                  <c:v>88.134592680047234</c:v>
                </c:pt>
                <c:pt idx="4641">
                  <c:v>84.258166076347891</c:v>
                </c:pt>
                <c:pt idx="4642">
                  <c:v>85.635576544667458</c:v>
                </c:pt>
                <c:pt idx="4643">
                  <c:v>79.063360881542692</c:v>
                </c:pt>
                <c:pt idx="4644">
                  <c:v>81.385281385281388</c:v>
                </c:pt>
                <c:pt idx="4645">
                  <c:v>84.258166076347891</c:v>
                </c:pt>
                <c:pt idx="4646">
                  <c:v>84.258166076347891</c:v>
                </c:pt>
                <c:pt idx="4647">
                  <c:v>85.635576544667458</c:v>
                </c:pt>
                <c:pt idx="4648">
                  <c:v>79.063360881542692</c:v>
                </c:pt>
                <c:pt idx="4649">
                  <c:v>55.470287288469109</c:v>
                </c:pt>
                <c:pt idx="4650">
                  <c:v>77.548209366391191</c:v>
                </c:pt>
                <c:pt idx="4651">
                  <c:v>84.258166076347891</c:v>
                </c:pt>
                <c:pt idx="4652">
                  <c:v>88.134592680047234</c:v>
                </c:pt>
                <c:pt idx="4653">
                  <c:v>89.885871704053528</c:v>
                </c:pt>
                <c:pt idx="4654">
                  <c:v>82.251082251082252</c:v>
                </c:pt>
                <c:pt idx="4655">
                  <c:v>79.063360881542692</c:v>
                </c:pt>
                <c:pt idx="4656">
                  <c:v>85.635576544667458</c:v>
                </c:pt>
                <c:pt idx="4657">
                  <c:v>88.134592680047234</c:v>
                </c:pt>
                <c:pt idx="4658">
                  <c:v>89.885871704053528</c:v>
                </c:pt>
                <c:pt idx="4659">
                  <c:v>89.885871704053528</c:v>
                </c:pt>
                <c:pt idx="4660">
                  <c:v>91.951987406532865</c:v>
                </c:pt>
                <c:pt idx="4661">
                  <c:v>91.951987406532865</c:v>
                </c:pt>
                <c:pt idx="4662">
                  <c:v>89.885871704053528</c:v>
                </c:pt>
                <c:pt idx="4663">
                  <c:v>89.885871704053528</c:v>
                </c:pt>
                <c:pt idx="4664">
                  <c:v>89.885871704053528</c:v>
                </c:pt>
                <c:pt idx="4665">
                  <c:v>86.894923258559615</c:v>
                </c:pt>
                <c:pt idx="4666">
                  <c:v>80.637544273907906</c:v>
                </c:pt>
                <c:pt idx="4667">
                  <c:v>81.385281385281388</c:v>
                </c:pt>
                <c:pt idx="4668">
                  <c:v>79.850452577725306</c:v>
                </c:pt>
                <c:pt idx="4669">
                  <c:v>67.375049193231007</c:v>
                </c:pt>
                <c:pt idx="4670">
                  <c:v>57.477371113734755</c:v>
                </c:pt>
                <c:pt idx="4671">
                  <c:v>71.035025580480124</c:v>
                </c:pt>
                <c:pt idx="4672">
                  <c:v>68.831168831168839</c:v>
                </c:pt>
                <c:pt idx="4673">
                  <c:v>61.983471074380169</c:v>
                </c:pt>
                <c:pt idx="4674">
                  <c:v>74.065328610783155</c:v>
                </c:pt>
                <c:pt idx="4675">
                  <c:v>75.796930342384883</c:v>
                </c:pt>
                <c:pt idx="4676">
                  <c:v>72.373081463990559</c:v>
                </c:pt>
                <c:pt idx="4677">
                  <c:v>15.289256198347106</c:v>
                </c:pt>
                <c:pt idx="4678">
                  <c:v>16.942148760330578</c:v>
                </c:pt>
                <c:pt idx="4679">
                  <c:v>42.011019283746556</c:v>
                </c:pt>
                <c:pt idx="4680">
                  <c:v>49.173553719008268</c:v>
                </c:pt>
                <c:pt idx="4681">
                  <c:v>34.317197953561589</c:v>
                </c:pt>
                <c:pt idx="4682">
                  <c:v>45.297127115308932</c:v>
                </c:pt>
                <c:pt idx="4683">
                  <c:v>43.545848091302638</c:v>
                </c:pt>
                <c:pt idx="4684">
                  <c:v>35.930735930735928</c:v>
                </c:pt>
                <c:pt idx="4685">
                  <c:v>43.545848091302638</c:v>
                </c:pt>
                <c:pt idx="4686">
                  <c:v>9.8189689098780004</c:v>
                </c:pt>
                <c:pt idx="4687">
                  <c:v>31.739472648563559</c:v>
                </c:pt>
                <c:pt idx="4688">
                  <c:v>42.011019283746556</c:v>
                </c:pt>
                <c:pt idx="4689">
                  <c:v>43.545848091302638</c:v>
                </c:pt>
                <c:pt idx="4690">
                  <c:v>30.499803227075954</c:v>
                </c:pt>
                <c:pt idx="4691">
                  <c:v>38.744588744588739</c:v>
                </c:pt>
                <c:pt idx="4692">
                  <c:v>34.317197953561589</c:v>
                </c:pt>
                <c:pt idx="4693">
                  <c:v>40.456513183785916</c:v>
                </c:pt>
                <c:pt idx="4694">
                  <c:v>47.323888232979144</c:v>
                </c:pt>
                <c:pt idx="4695">
                  <c:v>49.173553719008268</c:v>
                </c:pt>
                <c:pt idx="4696">
                  <c:v>51.141282959464775</c:v>
                </c:pt>
                <c:pt idx="4697">
                  <c:v>55.470287288469109</c:v>
                </c:pt>
                <c:pt idx="4698">
                  <c:v>57.713498622589533</c:v>
                </c:pt>
                <c:pt idx="4699">
                  <c:v>51.141282959464775</c:v>
                </c:pt>
                <c:pt idx="4700">
                  <c:v>53.679653679653683</c:v>
                </c:pt>
                <c:pt idx="4701">
                  <c:v>57.280598189689101</c:v>
                </c:pt>
                <c:pt idx="4702">
                  <c:v>58.972845336481704</c:v>
                </c:pt>
                <c:pt idx="4703">
                  <c:v>60.074773711137354</c:v>
                </c:pt>
                <c:pt idx="4704">
                  <c:v>60.48799685163322</c:v>
                </c:pt>
                <c:pt idx="4705">
                  <c:v>60.310901219992132</c:v>
                </c:pt>
                <c:pt idx="4706">
                  <c:v>58.244785517512788</c:v>
                </c:pt>
                <c:pt idx="4707">
                  <c:v>40.456513183785916</c:v>
                </c:pt>
                <c:pt idx="4708">
                  <c:v>28.512396694214875</c:v>
                </c:pt>
                <c:pt idx="4709">
                  <c:v>30.499803227075954</c:v>
                </c:pt>
                <c:pt idx="4710">
                  <c:v>34.317197953561589</c:v>
                </c:pt>
                <c:pt idx="4711">
                  <c:v>37.34750098386462</c:v>
                </c:pt>
                <c:pt idx="4712">
                  <c:v>42.011019283746556</c:v>
                </c:pt>
                <c:pt idx="4713">
                  <c:v>43.545848091302638</c:v>
                </c:pt>
                <c:pt idx="4714">
                  <c:v>25.108225108225106</c:v>
                </c:pt>
                <c:pt idx="4715">
                  <c:v>22.589531680440771</c:v>
                </c:pt>
                <c:pt idx="4716">
                  <c:v>27.489177489177489</c:v>
                </c:pt>
                <c:pt idx="4717">
                  <c:v>31.739472648563559</c:v>
                </c:pt>
                <c:pt idx="4718">
                  <c:v>35.930735930735928</c:v>
                </c:pt>
                <c:pt idx="4719">
                  <c:v>40.456513183785916</c:v>
                </c:pt>
                <c:pt idx="4720">
                  <c:v>14.06926406926407</c:v>
                </c:pt>
                <c:pt idx="4721">
                  <c:v>18.260527351436444</c:v>
                </c:pt>
                <c:pt idx="4722">
                  <c:v>11.707988980716253</c:v>
                </c:pt>
                <c:pt idx="4723">
                  <c:v>17.591499409681226</c:v>
                </c:pt>
                <c:pt idx="4724">
                  <c:v>21.605667060212514</c:v>
                </c:pt>
                <c:pt idx="4725">
                  <c:v>20.720188902007084</c:v>
                </c:pt>
                <c:pt idx="4726">
                  <c:v>12.888626524990162</c:v>
                </c:pt>
                <c:pt idx="4727">
                  <c:v>12.00314836678473</c:v>
                </c:pt>
                <c:pt idx="4728">
                  <c:v>16.942148760330578</c:v>
                </c:pt>
                <c:pt idx="4729">
                  <c:v>21.605667060212514</c:v>
                </c:pt>
                <c:pt idx="4730">
                  <c:v>25.108225108225106</c:v>
                </c:pt>
                <c:pt idx="4731">
                  <c:v>28.512396694214875</c:v>
                </c:pt>
                <c:pt idx="4732">
                  <c:v>31.739472648563559</c:v>
                </c:pt>
                <c:pt idx="4733">
                  <c:v>35.930735930735928</c:v>
                </c:pt>
                <c:pt idx="4734">
                  <c:v>37.34750098386462</c:v>
                </c:pt>
                <c:pt idx="4735">
                  <c:v>27.489177489177489</c:v>
                </c:pt>
                <c:pt idx="4736">
                  <c:v>4.8012593467138922</c:v>
                </c:pt>
                <c:pt idx="4737">
                  <c:v>3.1680440771349865</c:v>
                </c:pt>
                <c:pt idx="4738">
                  <c:v>7.5364029909484458</c:v>
                </c:pt>
                <c:pt idx="4739">
                  <c:v>11.550570641479732</c:v>
                </c:pt>
                <c:pt idx="4740">
                  <c:v>4.1519086973632424</c:v>
                </c:pt>
                <c:pt idx="4741">
                  <c:v>7.0838252656434477</c:v>
                </c:pt>
                <c:pt idx="4742">
                  <c:v>10.645415190869736</c:v>
                </c:pt>
                <c:pt idx="4743">
                  <c:v>14.06926406926407</c:v>
                </c:pt>
                <c:pt idx="4744">
                  <c:v>17.591499409681226</c:v>
                </c:pt>
                <c:pt idx="4745">
                  <c:v>22.589531680440771</c:v>
                </c:pt>
                <c:pt idx="4746">
                  <c:v>27.489177489177489</c:v>
                </c:pt>
                <c:pt idx="4747">
                  <c:v>30.499803227075954</c:v>
                </c:pt>
                <c:pt idx="4748">
                  <c:v>32.979142070051161</c:v>
                </c:pt>
                <c:pt idx="4749">
                  <c:v>35.930735930735928</c:v>
                </c:pt>
                <c:pt idx="4750">
                  <c:v>37.34750098386462</c:v>
                </c:pt>
                <c:pt idx="4751">
                  <c:v>38.744588744588739</c:v>
                </c:pt>
                <c:pt idx="4752">
                  <c:v>40.456513183785916</c:v>
                </c:pt>
                <c:pt idx="4753">
                  <c:v>42.011019283746556</c:v>
                </c:pt>
                <c:pt idx="4754">
                  <c:v>45.297127115308932</c:v>
                </c:pt>
                <c:pt idx="4755">
                  <c:v>47.323888232979144</c:v>
                </c:pt>
                <c:pt idx="4756">
                  <c:v>47.323888232979144</c:v>
                </c:pt>
                <c:pt idx="4757">
                  <c:v>47.323888232979144</c:v>
                </c:pt>
                <c:pt idx="4758">
                  <c:v>49.173553719008268</c:v>
                </c:pt>
                <c:pt idx="4759">
                  <c:v>47.323888232979144</c:v>
                </c:pt>
                <c:pt idx="4760">
                  <c:v>51.141282959464775</c:v>
                </c:pt>
                <c:pt idx="4761">
                  <c:v>51.141282959464775</c:v>
                </c:pt>
                <c:pt idx="4762">
                  <c:v>45.297127115308932</c:v>
                </c:pt>
                <c:pt idx="4763">
                  <c:v>30.499803227075954</c:v>
                </c:pt>
                <c:pt idx="4764">
                  <c:v>8.461235733963008</c:v>
                </c:pt>
                <c:pt idx="4765">
                  <c:v>1.5348288075560803</c:v>
                </c:pt>
                <c:pt idx="4766">
                  <c:v>3.2073986619441164</c:v>
                </c:pt>
                <c:pt idx="4767">
                  <c:v>7.2018890200708379</c:v>
                </c:pt>
                <c:pt idx="4768">
                  <c:v>10.645415190869736</c:v>
                </c:pt>
                <c:pt idx="4769">
                  <c:v>14.06926406926407</c:v>
                </c:pt>
                <c:pt idx="4770">
                  <c:v>18.260527351436444</c:v>
                </c:pt>
                <c:pt idx="4771">
                  <c:v>22.589531680440771</c:v>
                </c:pt>
                <c:pt idx="4772">
                  <c:v>25.954348681621408</c:v>
                </c:pt>
                <c:pt idx="4773">
                  <c:v>27.489177489177489</c:v>
                </c:pt>
                <c:pt idx="4774">
                  <c:v>30.499803227075954</c:v>
                </c:pt>
                <c:pt idx="4775">
                  <c:v>34.317197953561589</c:v>
                </c:pt>
                <c:pt idx="4776">
                  <c:v>37.34750098386462</c:v>
                </c:pt>
                <c:pt idx="4777">
                  <c:v>40.456513183785916</c:v>
                </c:pt>
                <c:pt idx="4778">
                  <c:v>42.011019283746556</c:v>
                </c:pt>
                <c:pt idx="4779">
                  <c:v>37.34750098386462</c:v>
                </c:pt>
                <c:pt idx="4780">
                  <c:v>23.31759149940968</c:v>
                </c:pt>
                <c:pt idx="4781">
                  <c:v>29.515938606847698</c:v>
                </c:pt>
                <c:pt idx="4782">
                  <c:v>28.512396694214875</c:v>
                </c:pt>
                <c:pt idx="4783">
                  <c:v>15.289256198347106</c:v>
                </c:pt>
                <c:pt idx="4784">
                  <c:v>2.8925619834710745</c:v>
                </c:pt>
                <c:pt idx="4785">
                  <c:v>0.96418732782369143</c:v>
                </c:pt>
                <c:pt idx="4786">
                  <c:v>2.1448248720975993</c:v>
                </c:pt>
                <c:pt idx="4787">
                  <c:v>2.0070838252656436</c:v>
                </c:pt>
                <c:pt idx="4788">
                  <c:v>1.6725698543880361</c:v>
                </c:pt>
                <c:pt idx="4789">
                  <c:v>4.3486816214088941</c:v>
                </c:pt>
                <c:pt idx="4790">
                  <c:v>7.5364029909484458</c:v>
                </c:pt>
                <c:pt idx="4791">
                  <c:v>10.645415190869736</c:v>
                </c:pt>
                <c:pt idx="4792">
                  <c:v>13.774104683195592</c:v>
                </c:pt>
                <c:pt idx="4793">
                  <c:v>17.591499409681226</c:v>
                </c:pt>
                <c:pt idx="4794">
                  <c:v>20.720188902007084</c:v>
                </c:pt>
                <c:pt idx="4795">
                  <c:v>23.986619441164898</c:v>
                </c:pt>
                <c:pt idx="4796">
                  <c:v>26.702085792994882</c:v>
                </c:pt>
                <c:pt idx="4797">
                  <c:v>29.515938606847698</c:v>
                </c:pt>
                <c:pt idx="4798">
                  <c:v>31.739472648563559</c:v>
                </c:pt>
                <c:pt idx="4799">
                  <c:v>34.317197953561589</c:v>
                </c:pt>
                <c:pt idx="4800">
                  <c:v>37.34750098386462</c:v>
                </c:pt>
                <c:pt idx="4801">
                  <c:v>38.744588744588739</c:v>
                </c:pt>
                <c:pt idx="4802">
                  <c:v>40.456513183785916</c:v>
                </c:pt>
                <c:pt idx="4803">
                  <c:v>42.011019283746556</c:v>
                </c:pt>
                <c:pt idx="4804">
                  <c:v>42.011019283746556</c:v>
                </c:pt>
                <c:pt idx="4805">
                  <c:v>35.930735930735928</c:v>
                </c:pt>
                <c:pt idx="4806">
                  <c:v>38.744588744588739</c:v>
                </c:pt>
                <c:pt idx="4807">
                  <c:v>43.545848091302638</c:v>
                </c:pt>
                <c:pt idx="4808">
                  <c:v>45.297127115308932</c:v>
                </c:pt>
                <c:pt idx="4809">
                  <c:v>47.323888232979144</c:v>
                </c:pt>
                <c:pt idx="4810">
                  <c:v>49.173553719008268</c:v>
                </c:pt>
                <c:pt idx="4811">
                  <c:v>51.141282959464775</c:v>
                </c:pt>
                <c:pt idx="4812">
                  <c:v>51.141282959464775</c:v>
                </c:pt>
                <c:pt idx="4813">
                  <c:v>51.141282959464775</c:v>
                </c:pt>
                <c:pt idx="4814">
                  <c:v>51.141282959464775</c:v>
                </c:pt>
                <c:pt idx="4815">
                  <c:v>51.141282959464775</c:v>
                </c:pt>
                <c:pt idx="4816">
                  <c:v>53.679653679653683</c:v>
                </c:pt>
                <c:pt idx="4817">
                  <c:v>51.141282959464775</c:v>
                </c:pt>
                <c:pt idx="4818">
                  <c:v>51.141282959464775</c:v>
                </c:pt>
                <c:pt idx="4819">
                  <c:v>54.42739079102715</c:v>
                </c:pt>
                <c:pt idx="4820">
                  <c:v>25.108225108225106</c:v>
                </c:pt>
                <c:pt idx="4821">
                  <c:v>1.2790240062967335</c:v>
                </c:pt>
                <c:pt idx="4822">
                  <c:v>5.8638331365604088</c:v>
                </c:pt>
                <c:pt idx="4823">
                  <c:v>10.645415190869736</c:v>
                </c:pt>
                <c:pt idx="4824">
                  <c:v>14.541519086973631</c:v>
                </c:pt>
                <c:pt idx="4825">
                  <c:v>19.441164895710351</c:v>
                </c:pt>
                <c:pt idx="4826">
                  <c:v>22.589531680440771</c:v>
                </c:pt>
                <c:pt idx="4827">
                  <c:v>18.949232585596221</c:v>
                </c:pt>
                <c:pt idx="4828">
                  <c:v>25.954348681621408</c:v>
                </c:pt>
                <c:pt idx="4829">
                  <c:v>19.952774498229044</c:v>
                </c:pt>
                <c:pt idx="4830">
                  <c:v>16.587957497048407</c:v>
                </c:pt>
                <c:pt idx="4831">
                  <c:v>18.949232585596221</c:v>
                </c:pt>
                <c:pt idx="4832">
                  <c:v>21.605667060212514</c:v>
                </c:pt>
                <c:pt idx="4833">
                  <c:v>23.31759149940968</c:v>
                </c:pt>
                <c:pt idx="4834">
                  <c:v>26.702085792994882</c:v>
                </c:pt>
                <c:pt idx="4835">
                  <c:v>29.515938606847698</c:v>
                </c:pt>
                <c:pt idx="4836">
                  <c:v>31.739472648563559</c:v>
                </c:pt>
                <c:pt idx="4837">
                  <c:v>31.739472648563559</c:v>
                </c:pt>
                <c:pt idx="4838">
                  <c:v>34.317197953561589</c:v>
                </c:pt>
                <c:pt idx="4839">
                  <c:v>37.34750098386462</c:v>
                </c:pt>
                <c:pt idx="4840">
                  <c:v>38.744588744588739</c:v>
                </c:pt>
                <c:pt idx="4841">
                  <c:v>38.744588744588739</c:v>
                </c:pt>
                <c:pt idx="4842">
                  <c:v>40.456513183785916</c:v>
                </c:pt>
                <c:pt idx="4843">
                  <c:v>40.456513183785916</c:v>
                </c:pt>
                <c:pt idx="4844">
                  <c:v>42.011019283746556</c:v>
                </c:pt>
                <c:pt idx="4845">
                  <c:v>37.34750098386462</c:v>
                </c:pt>
                <c:pt idx="4846">
                  <c:v>29.515938606847698</c:v>
                </c:pt>
                <c:pt idx="4847">
                  <c:v>37.34750098386462</c:v>
                </c:pt>
                <c:pt idx="4848">
                  <c:v>31.739472648563559</c:v>
                </c:pt>
                <c:pt idx="4849">
                  <c:v>38.744588744588739</c:v>
                </c:pt>
                <c:pt idx="4850">
                  <c:v>34.317197953561589</c:v>
                </c:pt>
                <c:pt idx="4851">
                  <c:v>27.489177489177489</c:v>
                </c:pt>
                <c:pt idx="4852">
                  <c:v>32.979142070051161</c:v>
                </c:pt>
                <c:pt idx="4853">
                  <c:v>34.317197953561589</c:v>
                </c:pt>
                <c:pt idx="4854">
                  <c:v>35.930735930735928</c:v>
                </c:pt>
                <c:pt idx="4855">
                  <c:v>38.744588744588739</c:v>
                </c:pt>
                <c:pt idx="4856">
                  <c:v>40.456513183785916</c:v>
                </c:pt>
                <c:pt idx="4857">
                  <c:v>42.011019283746556</c:v>
                </c:pt>
                <c:pt idx="4858">
                  <c:v>45.297127115308932</c:v>
                </c:pt>
                <c:pt idx="4859">
                  <c:v>47.323888232979144</c:v>
                </c:pt>
                <c:pt idx="4860">
                  <c:v>49.173553719008268</c:v>
                </c:pt>
                <c:pt idx="4861">
                  <c:v>43.545848091302638</c:v>
                </c:pt>
                <c:pt idx="4862">
                  <c:v>45.297127115308932</c:v>
                </c:pt>
                <c:pt idx="4863">
                  <c:v>49.173553719008268</c:v>
                </c:pt>
                <c:pt idx="4864">
                  <c:v>49.173553719008268</c:v>
                </c:pt>
                <c:pt idx="4865">
                  <c:v>51.141282959464775</c:v>
                </c:pt>
                <c:pt idx="4866">
                  <c:v>51.141282959464775</c:v>
                </c:pt>
                <c:pt idx="4867">
                  <c:v>55.234159779614323</c:v>
                </c:pt>
                <c:pt idx="4868">
                  <c:v>56.02125147579693</c:v>
                </c:pt>
                <c:pt idx="4869">
                  <c:v>57.280598189689101</c:v>
                </c:pt>
                <c:pt idx="4870">
                  <c:v>57.713498622589533</c:v>
                </c:pt>
                <c:pt idx="4871">
                  <c:v>57.969303423848885</c:v>
                </c:pt>
                <c:pt idx="4872">
                  <c:v>58.441558441558442</c:v>
                </c:pt>
                <c:pt idx="4873">
                  <c:v>59.189295552931917</c:v>
                </c:pt>
                <c:pt idx="4874">
                  <c:v>59.543486816214084</c:v>
                </c:pt>
                <c:pt idx="4875">
                  <c:v>60.763478945297123</c:v>
                </c:pt>
                <c:pt idx="4876">
                  <c:v>61.983471074380169</c:v>
                </c:pt>
                <c:pt idx="4877">
                  <c:v>62.573789846517116</c:v>
                </c:pt>
                <c:pt idx="4878">
                  <c:v>59.543486816214084</c:v>
                </c:pt>
                <c:pt idx="4879">
                  <c:v>42.011019283746556</c:v>
                </c:pt>
                <c:pt idx="4880">
                  <c:v>49.173553719008268</c:v>
                </c:pt>
                <c:pt idx="4881">
                  <c:v>57.477371113734755</c:v>
                </c:pt>
                <c:pt idx="4882">
                  <c:v>59.779614325068877</c:v>
                </c:pt>
                <c:pt idx="4883">
                  <c:v>60.48799685163322</c:v>
                </c:pt>
                <c:pt idx="4884">
                  <c:v>61.471861471861466</c:v>
                </c:pt>
                <c:pt idx="4885">
                  <c:v>58.441558441558442</c:v>
                </c:pt>
                <c:pt idx="4886">
                  <c:v>56.650924832743009</c:v>
                </c:pt>
                <c:pt idx="4887">
                  <c:v>61.471861471861466</c:v>
                </c:pt>
                <c:pt idx="4888">
                  <c:v>63.360881542699723</c:v>
                </c:pt>
                <c:pt idx="4889">
                  <c:v>60.074773711137354</c:v>
                </c:pt>
                <c:pt idx="4890">
                  <c:v>60.48799685163322</c:v>
                </c:pt>
                <c:pt idx="4891">
                  <c:v>63.360881542699723</c:v>
                </c:pt>
                <c:pt idx="4892">
                  <c:v>64.364423455332542</c:v>
                </c:pt>
                <c:pt idx="4893">
                  <c:v>66.056670602125138</c:v>
                </c:pt>
                <c:pt idx="4894">
                  <c:v>67.375049193231007</c:v>
                </c:pt>
                <c:pt idx="4895">
                  <c:v>68.181818181818173</c:v>
                </c:pt>
                <c:pt idx="4896">
                  <c:v>69.401810310901226</c:v>
                </c:pt>
                <c:pt idx="4897">
                  <c:v>68.181818181818173</c:v>
                </c:pt>
                <c:pt idx="4898">
                  <c:v>70.700511609602529</c:v>
                </c:pt>
                <c:pt idx="4899">
                  <c:v>66.509248327430143</c:v>
                </c:pt>
                <c:pt idx="4900">
                  <c:v>61.471861471861466</c:v>
                </c:pt>
                <c:pt idx="4901">
                  <c:v>62.219598583234948</c:v>
                </c:pt>
                <c:pt idx="4902">
                  <c:v>64.364423455332542</c:v>
                </c:pt>
                <c:pt idx="4903">
                  <c:v>67.847304210940578</c:v>
                </c:pt>
                <c:pt idx="4904">
                  <c:v>69.834710743801651</c:v>
                </c:pt>
                <c:pt idx="4905">
                  <c:v>71.507280598189695</c:v>
                </c:pt>
                <c:pt idx="4906">
                  <c:v>73.120818575364027</c:v>
                </c:pt>
                <c:pt idx="4907">
                  <c:v>74.59661550570641</c:v>
                </c:pt>
                <c:pt idx="4908">
                  <c:v>75.206611570247944</c:v>
                </c:pt>
                <c:pt idx="4909">
                  <c:v>75.796930342384883</c:v>
                </c:pt>
                <c:pt idx="4910">
                  <c:v>75.206611570247944</c:v>
                </c:pt>
                <c:pt idx="4911">
                  <c:v>75.206611570247944</c:v>
                </c:pt>
                <c:pt idx="4912">
                  <c:v>75.206611570247944</c:v>
                </c:pt>
                <c:pt idx="4913">
                  <c:v>77.548209366391191</c:v>
                </c:pt>
                <c:pt idx="4914">
                  <c:v>75.796930342384883</c:v>
                </c:pt>
                <c:pt idx="4915">
                  <c:v>74.59661550570641</c:v>
                </c:pt>
                <c:pt idx="4916">
                  <c:v>78.354978354978357</c:v>
                </c:pt>
                <c:pt idx="4917">
                  <c:v>74.59661550570641</c:v>
                </c:pt>
                <c:pt idx="4918">
                  <c:v>79.063360881542692</c:v>
                </c:pt>
                <c:pt idx="4919">
                  <c:v>78.354978354978357</c:v>
                </c:pt>
                <c:pt idx="4920">
                  <c:v>79.850452577725306</c:v>
                </c:pt>
                <c:pt idx="4921">
                  <c:v>79.850452577725306</c:v>
                </c:pt>
                <c:pt idx="4922">
                  <c:v>79.063360881542692</c:v>
                </c:pt>
                <c:pt idx="4923">
                  <c:v>81.385281385281388</c:v>
                </c:pt>
                <c:pt idx="4924">
                  <c:v>81.385281385281388</c:v>
                </c:pt>
                <c:pt idx="4925">
                  <c:v>83.175914994096814</c:v>
                </c:pt>
                <c:pt idx="4926">
                  <c:v>80.637544273907906</c:v>
                </c:pt>
                <c:pt idx="4927">
                  <c:v>80.637544273907906</c:v>
                </c:pt>
                <c:pt idx="4928">
                  <c:v>83.175914994096814</c:v>
                </c:pt>
                <c:pt idx="4929">
                  <c:v>84.258166076347891</c:v>
                </c:pt>
                <c:pt idx="4930">
                  <c:v>84.258166076347891</c:v>
                </c:pt>
                <c:pt idx="4931">
                  <c:v>88.134592680047234</c:v>
                </c:pt>
                <c:pt idx="4932">
                  <c:v>88.134592680047234</c:v>
                </c:pt>
                <c:pt idx="4933">
                  <c:v>88.134592680047234</c:v>
                </c:pt>
                <c:pt idx="4934">
                  <c:v>91.951987406532865</c:v>
                </c:pt>
                <c:pt idx="4935">
                  <c:v>88.134592680047234</c:v>
                </c:pt>
                <c:pt idx="4936">
                  <c:v>86.894923258559615</c:v>
                </c:pt>
                <c:pt idx="4937">
                  <c:v>89.885871704053528</c:v>
                </c:pt>
                <c:pt idx="4938">
                  <c:v>91.951987406532865</c:v>
                </c:pt>
                <c:pt idx="4939">
                  <c:v>89.885871704053528</c:v>
                </c:pt>
                <c:pt idx="4940">
                  <c:v>86.894923258559615</c:v>
                </c:pt>
                <c:pt idx="4941">
                  <c:v>85.635576544667458</c:v>
                </c:pt>
                <c:pt idx="4942">
                  <c:v>88.134592680047234</c:v>
                </c:pt>
                <c:pt idx="4943">
                  <c:v>86.894923258559615</c:v>
                </c:pt>
                <c:pt idx="4944">
                  <c:v>88.134592680047234</c:v>
                </c:pt>
                <c:pt idx="4945">
                  <c:v>91.951987406532865</c:v>
                </c:pt>
                <c:pt idx="4946">
                  <c:v>89.885871704053528</c:v>
                </c:pt>
                <c:pt idx="4947">
                  <c:v>88.134592680047234</c:v>
                </c:pt>
                <c:pt idx="4948">
                  <c:v>93.959071231798504</c:v>
                </c:pt>
                <c:pt idx="4949">
                  <c:v>89.885871704053528</c:v>
                </c:pt>
                <c:pt idx="4950">
                  <c:v>89.885871704053528</c:v>
                </c:pt>
                <c:pt idx="4951">
                  <c:v>89.885871704053528</c:v>
                </c:pt>
                <c:pt idx="4952">
                  <c:v>88.134592680047234</c:v>
                </c:pt>
                <c:pt idx="4953">
                  <c:v>82.251082251082252</c:v>
                </c:pt>
                <c:pt idx="4954">
                  <c:v>82.251082251082252</c:v>
                </c:pt>
                <c:pt idx="4955">
                  <c:v>85.635576544667458</c:v>
                </c:pt>
                <c:pt idx="4956">
                  <c:v>89.885871704053528</c:v>
                </c:pt>
                <c:pt idx="4957">
                  <c:v>91.951987406532865</c:v>
                </c:pt>
                <c:pt idx="4958">
                  <c:v>93.959071231798504</c:v>
                </c:pt>
                <c:pt idx="4959">
                  <c:v>95.395513577331755</c:v>
                </c:pt>
                <c:pt idx="4960">
                  <c:v>96.399055489964582</c:v>
                </c:pt>
                <c:pt idx="4961">
                  <c:v>95.395513577331755</c:v>
                </c:pt>
                <c:pt idx="4962">
                  <c:v>89.885871704053528</c:v>
                </c:pt>
                <c:pt idx="4963">
                  <c:v>89.885871704053528</c:v>
                </c:pt>
                <c:pt idx="4964">
                  <c:v>91.951987406532865</c:v>
                </c:pt>
                <c:pt idx="4965">
                  <c:v>95.395513577331755</c:v>
                </c:pt>
                <c:pt idx="4966">
                  <c:v>93.959071231798504</c:v>
                </c:pt>
                <c:pt idx="4967">
                  <c:v>91.951987406532865</c:v>
                </c:pt>
                <c:pt idx="4968">
                  <c:v>88.134592680047234</c:v>
                </c:pt>
                <c:pt idx="4969">
                  <c:v>89.885871704053528</c:v>
                </c:pt>
                <c:pt idx="4970">
                  <c:v>89.885871704053528</c:v>
                </c:pt>
                <c:pt idx="4971">
                  <c:v>86.894923258559615</c:v>
                </c:pt>
                <c:pt idx="4972">
                  <c:v>91.951987406532865</c:v>
                </c:pt>
                <c:pt idx="4973">
                  <c:v>83.175914994096814</c:v>
                </c:pt>
                <c:pt idx="4974">
                  <c:v>81.385281385281388</c:v>
                </c:pt>
                <c:pt idx="4975">
                  <c:v>85.635576544667458</c:v>
                </c:pt>
                <c:pt idx="4976">
                  <c:v>88.134592680047234</c:v>
                </c:pt>
                <c:pt idx="4977">
                  <c:v>89.885871704053528</c:v>
                </c:pt>
                <c:pt idx="4978">
                  <c:v>91.951987406532865</c:v>
                </c:pt>
                <c:pt idx="4979">
                  <c:v>91.951987406532865</c:v>
                </c:pt>
                <c:pt idx="4980">
                  <c:v>89.885871704053528</c:v>
                </c:pt>
                <c:pt idx="4981">
                  <c:v>91.951987406532865</c:v>
                </c:pt>
                <c:pt idx="4982">
                  <c:v>88.134592680047234</c:v>
                </c:pt>
                <c:pt idx="4983">
                  <c:v>89.885871704053528</c:v>
                </c:pt>
                <c:pt idx="4984">
                  <c:v>91.951987406532865</c:v>
                </c:pt>
                <c:pt idx="4985">
                  <c:v>89.885871704053528</c:v>
                </c:pt>
                <c:pt idx="4986">
                  <c:v>89.885871704053528</c:v>
                </c:pt>
                <c:pt idx="4987">
                  <c:v>89.885871704053528</c:v>
                </c:pt>
                <c:pt idx="4988">
                  <c:v>68.831168831168839</c:v>
                </c:pt>
                <c:pt idx="4989">
                  <c:v>51.141282959464775</c:v>
                </c:pt>
                <c:pt idx="4990">
                  <c:v>77.548209366391191</c:v>
                </c:pt>
                <c:pt idx="4991">
                  <c:v>88.134592680047234</c:v>
                </c:pt>
                <c:pt idx="4992">
                  <c:v>89.885871704053528</c:v>
                </c:pt>
                <c:pt idx="4993">
                  <c:v>91.951987406532865</c:v>
                </c:pt>
                <c:pt idx="4994">
                  <c:v>89.885871704053528</c:v>
                </c:pt>
                <c:pt idx="4995">
                  <c:v>91.951987406532865</c:v>
                </c:pt>
                <c:pt idx="4996">
                  <c:v>89.885871704053528</c:v>
                </c:pt>
                <c:pt idx="4997">
                  <c:v>86.894923258559615</c:v>
                </c:pt>
                <c:pt idx="4998">
                  <c:v>88.134592680047234</c:v>
                </c:pt>
                <c:pt idx="4999">
                  <c:v>88.134592680047234</c:v>
                </c:pt>
                <c:pt idx="5000">
                  <c:v>91.951987406532865</c:v>
                </c:pt>
                <c:pt idx="5001">
                  <c:v>89.885871704053528</c:v>
                </c:pt>
                <c:pt idx="5002">
                  <c:v>91.951987406532865</c:v>
                </c:pt>
                <c:pt idx="5003">
                  <c:v>91.951987406532865</c:v>
                </c:pt>
                <c:pt idx="5004">
                  <c:v>88.134592680047234</c:v>
                </c:pt>
                <c:pt idx="5005">
                  <c:v>86.894923258559615</c:v>
                </c:pt>
                <c:pt idx="5006">
                  <c:v>86.894923258559615</c:v>
                </c:pt>
                <c:pt idx="5007">
                  <c:v>62.967335694608416</c:v>
                </c:pt>
                <c:pt idx="5008">
                  <c:v>77.548209366391191</c:v>
                </c:pt>
                <c:pt idx="5009">
                  <c:v>85.635576544667458</c:v>
                </c:pt>
                <c:pt idx="5010">
                  <c:v>89.885871704053528</c:v>
                </c:pt>
                <c:pt idx="5011">
                  <c:v>89.885871704053528</c:v>
                </c:pt>
                <c:pt idx="5012">
                  <c:v>89.885871704053528</c:v>
                </c:pt>
                <c:pt idx="5013">
                  <c:v>91.951987406532865</c:v>
                </c:pt>
                <c:pt idx="5014">
                  <c:v>93.959071231798504</c:v>
                </c:pt>
                <c:pt idx="5015">
                  <c:v>75.796930342384883</c:v>
                </c:pt>
                <c:pt idx="5016">
                  <c:v>81.385281385281388</c:v>
                </c:pt>
                <c:pt idx="5017">
                  <c:v>89.885871704053528</c:v>
                </c:pt>
                <c:pt idx="5018">
                  <c:v>93.959071231798504</c:v>
                </c:pt>
                <c:pt idx="5019">
                  <c:v>93.959071231798504</c:v>
                </c:pt>
                <c:pt idx="5020">
                  <c:v>93.959071231798504</c:v>
                </c:pt>
                <c:pt idx="5021">
                  <c:v>93.959071231798504</c:v>
                </c:pt>
                <c:pt idx="5022">
                  <c:v>95.395513577331755</c:v>
                </c:pt>
                <c:pt idx="5023">
                  <c:v>93.959071231798504</c:v>
                </c:pt>
                <c:pt idx="5024">
                  <c:v>93.959071231798504</c:v>
                </c:pt>
                <c:pt idx="5025">
                  <c:v>93.959071231798504</c:v>
                </c:pt>
                <c:pt idx="5026">
                  <c:v>93.959071231798504</c:v>
                </c:pt>
                <c:pt idx="5027">
                  <c:v>86.894923258559615</c:v>
                </c:pt>
                <c:pt idx="5028">
                  <c:v>85.635576544667458</c:v>
                </c:pt>
                <c:pt idx="5029">
                  <c:v>86.894923258559615</c:v>
                </c:pt>
                <c:pt idx="5030">
                  <c:v>62.967335694608416</c:v>
                </c:pt>
                <c:pt idx="5031">
                  <c:v>63.990554899645815</c:v>
                </c:pt>
                <c:pt idx="5032">
                  <c:v>86.894923258559615</c:v>
                </c:pt>
                <c:pt idx="5033">
                  <c:v>93.959071231798504</c:v>
                </c:pt>
                <c:pt idx="5034">
                  <c:v>91.951987406532865</c:v>
                </c:pt>
                <c:pt idx="5035">
                  <c:v>89.885871704053528</c:v>
                </c:pt>
                <c:pt idx="5036">
                  <c:v>88.134592680047234</c:v>
                </c:pt>
                <c:pt idx="5037">
                  <c:v>84.258166076347891</c:v>
                </c:pt>
                <c:pt idx="5038">
                  <c:v>71.94018103109012</c:v>
                </c:pt>
                <c:pt idx="5039">
                  <c:v>78.354978354978357</c:v>
                </c:pt>
                <c:pt idx="5040">
                  <c:v>79.850452577725306</c:v>
                </c:pt>
                <c:pt idx="5041">
                  <c:v>82.251082251082252</c:v>
                </c:pt>
                <c:pt idx="5042">
                  <c:v>84.258166076347891</c:v>
                </c:pt>
                <c:pt idx="5043">
                  <c:v>84.258166076347891</c:v>
                </c:pt>
                <c:pt idx="5044">
                  <c:v>85.635576544667458</c:v>
                </c:pt>
                <c:pt idx="5045">
                  <c:v>43.545848091302638</c:v>
                </c:pt>
                <c:pt idx="5046">
                  <c:v>49.173553719008268</c:v>
                </c:pt>
                <c:pt idx="5047">
                  <c:v>70.267611176702076</c:v>
                </c:pt>
                <c:pt idx="5048">
                  <c:v>62.219598583234948</c:v>
                </c:pt>
                <c:pt idx="5049">
                  <c:v>70.267611176702076</c:v>
                </c:pt>
                <c:pt idx="5050">
                  <c:v>60.48799685163322</c:v>
                </c:pt>
                <c:pt idx="5051">
                  <c:v>12.258953168044078</c:v>
                </c:pt>
                <c:pt idx="5052">
                  <c:v>16.587957497048407</c:v>
                </c:pt>
                <c:pt idx="5053">
                  <c:v>29.515938606847698</c:v>
                </c:pt>
                <c:pt idx="5054">
                  <c:v>53.679653679653683</c:v>
                </c:pt>
                <c:pt idx="5055">
                  <c:v>60.48799685163322</c:v>
                </c:pt>
                <c:pt idx="5056">
                  <c:v>65.072805981896892</c:v>
                </c:pt>
                <c:pt idx="5057">
                  <c:v>68.181818181818173</c:v>
                </c:pt>
                <c:pt idx="5058">
                  <c:v>47.323888232979144</c:v>
                </c:pt>
                <c:pt idx="5059">
                  <c:v>42.011019283746556</c:v>
                </c:pt>
                <c:pt idx="5060">
                  <c:v>54.42739079102715</c:v>
                </c:pt>
                <c:pt idx="5061">
                  <c:v>60.763478945297123</c:v>
                </c:pt>
                <c:pt idx="5062">
                  <c:v>57.713498622589533</c:v>
                </c:pt>
                <c:pt idx="5063">
                  <c:v>61.117670208579298</c:v>
                </c:pt>
                <c:pt idx="5064">
                  <c:v>59.543486816214084</c:v>
                </c:pt>
                <c:pt idx="5065">
                  <c:v>59.327036599763872</c:v>
                </c:pt>
                <c:pt idx="5066">
                  <c:v>43.545848091302638</c:v>
                </c:pt>
                <c:pt idx="5067">
                  <c:v>43.545848091302638</c:v>
                </c:pt>
                <c:pt idx="5068">
                  <c:v>10.861865407319952</c:v>
                </c:pt>
                <c:pt idx="5069">
                  <c:v>13.282172373081464</c:v>
                </c:pt>
                <c:pt idx="5070">
                  <c:v>6.887052341597796</c:v>
                </c:pt>
                <c:pt idx="5071">
                  <c:v>18.260527351436444</c:v>
                </c:pt>
                <c:pt idx="5072">
                  <c:v>25.108225108225106</c:v>
                </c:pt>
                <c:pt idx="5073">
                  <c:v>30.499803227075954</c:v>
                </c:pt>
                <c:pt idx="5074">
                  <c:v>35.930735930735928</c:v>
                </c:pt>
                <c:pt idx="5075">
                  <c:v>20.720188902007084</c:v>
                </c:pt>
                <c:pt idx="5076">
                  <c:v>31.739472648563559</c:v>
                </c:pt>
                <c:pt idx="5077">
                  <c:v>37.34750098386462</c:v>
                </c:pt>
                <c:pt idx="5078">
                  <c:v>42.011019283746556</c:v>
                </c:pt>
                <c:pt idx="5079">
                  <c:v>45.297127115308932</c:v>
                </c:pt>
                <c:pt idx="5080">
                  <c:v>49.173553719008268</c:v>
                </c:pt>
                <c:pt idx="5081">
                  <c:v>53.679653679653683</c:v>
                </c:pt>
                <c:pt idx="5082">
                  <c:v>49.173553719008268</c:v>
                </c:pt>
                <c:pt idx="5083">
                  <c:v>22.589531680440771</c:v>
                </c:pt>
                <c:pt idx="5084">
                  <c:v>13.774104683195592</c:v>
                </c:pt>
                <c:pt idx="5085">
                  <c:v>12.258953168044078</c:v>
                </c:pt>
                <c:pt idx="5086">
                  <c:v>14.06926406926407</c:v>
                </c:pt>
                <c:pt idx="5087">
                  <c:v>9.2680047225501774</c:v>
                </c:pt>
                <c:pt idx="5088">
                  <c:v>0.31483667847304209</c:v>
                </c:pt>
                <c:pt idx="5089">
                  <c:v>0.29515938606847697</c:v>
                </c:pt>
                <c:pt idx="5090">
                  <c:v>0.17709563164108619</c:v>
                </c:pt>
                <c:pt idx="5091">
                  <c:v>0.37386855568673749</c:v>
                </c:pt>
                <c:pt idx="5092">
                  <c:v>0.80676898858717039</c:v>
                </c:pt>
                <c:pt idx="5093">
                  <c:v>1.1609602518693429</c:v>
                </c:pt>
                <c:pt idx="5094">
                  <c:v>0.82644628099173556</c:v>
                </c:pt>
                <c:pt idx="5095">
                  <c:v>2.8138528138528138</c:v>
                </c:pt>
                <c:pt idx="5096">
                  <c:v>5.1751279024006296</c:v>
                </c:pt>
                <c:pt idx="5097">
                  <c:v>7.5364029909484458</c:v>
                </c:pt>
                <c:pt idx="5098">
                  <c:v>0.98386462022825649</c:v>
                </c:pt>
                <c:pt idx="5099">
                  <c:v>0.19677292404565133</c:v>
                </c:pt>
                <c:pt idx="5100">
                  <c:v>0.9248327430145612</c:v>
                </c:pt>
                <c:pt idx="5101">
                  <c:v>2.5974025974025974</c:v>
                </c:pt>
                <c:pt idx="5102">
                  <c:v>0.76741440377804016</c:v>
                </c:pt>
                <c:pt idx="5103">
                  <c:v>1.7906336088154271</c:v>
                </c:pt>
                <c:pt idx="5104">
                  <c:v>1.475796930342385</c:v>
                </c:pt>
                <c:pt idx="5105">
                  <c:v>2.0857929948839038</c:v>
                </c:pt>
                <c:pt idx="5106">
                  <c:v>4.3486816214088941</c:v>
                </c:pt>
                <c:pt idx="5107">
                  <c:v>7.2018890200708379</c:v>
                </c:pt>
                <c:pt idx="5108">
                  <c:v>8.1267217630853992</c:v>
                </c:pt>
                <c:pt idx="5109">
                  <c:v>8.7367178276269186</c:v>
                </c:pt>
                <c:pt idx="5110">
                  <c:v>11.550570641479732</c:v>
                </c:pt>
                <c:pt idx="5111">
                  <c:v>13.282172373081464</c:v>
                </c:pt>
                <c:pt idx="5112">
                  <c:v>15.91892955529319</c:v>
                </c:pt>
              </c:numCache>
            </c:numRef>
          </c:xVal>
          <c:yVal>
            <c:numRef>
              <c:f>ChickenCreek_all_years!$J$2:$J$5114</c:f>
              <c:numCache>
                <c:formatCode>General</c:formatCode>
                <c:ptCount val="5113"/>
                <c:pt idx="0">
                  <c:v>34.9</c:v>
                </c:pt>
                <c:pt idx="1">
                  <c:v>38.200000000000003</c:v>
                </c:pt>
                <c:pt idx="2">
                  <c:v>41.8</c:v>
                </c:pt>
                <c:pt idx="3">
                  <c:v>40.6</c:v>
                </c:pt>
                <c:pt idx="4">
                  <c:v>45.2</c:v>
                </c:pt>
                <c:pt idx="5">
                  <c:v>89.8</c:v>
                </c:pt>
                <c:pt idx="6">
                  <c:v>331</c:v>
                </c:pt>
                <c:pt idx="7">
                  <c:v>333</c:v>
                </c:pt>
                <c:pt idx="8">
                  <c:v>226</c:v>
                </c:pt>
                <c:pt idx="9">
                  <c:v>138</c:v>
                </c:pt>
                <c:pt idx="10">
                  <c:v>91.3</c:v>
                </c:pt>
                <c:pt idx="11">
                  <c:v>74.2</c:v>
                </c:pt>
                <c:pt idx="12">
                  <c:v>55.7</c:v>
                </c:pt>
                <c:pt idx="13">
                  <c:v>48.4</c:v>
                </c:pt>
                <c:pt idx="14">
                  <c:v>43</c:v>
                </c:pt>
                <c:pt idx="15">
                  <c:v>38.9</c:v>
                </c:pt>
                <c:pt idx="16">
                  <c:v>35.799999999999997</c:v>
                </c:pt>
                <c:pt idx="17">
                  <c:v>33.799999999999997</c:v>
                </c:pt>
                <c:pt idx="18">
                  <c:v>34.5</c:v>
                </c:pt>
                <c:pt idx="19">
                  <c:v>48.6</c:v>
                </c:pt>
                <c:pt idx="20">
                  <c:v>54.9</c:v>
                </c:pt>
                <c:pt idx="21">
                  <c:v>71.5</c:v>
                </c:pt>
                <c:pt idx="22">
                  <c:v>65.400000000000006</c:v>
                </c:pt>
                <c:pt idx="23">
                  <c:v>62.6</c:v>
                </c:pt>
                <c:pt idx="24">
                  <c:v>285</c:v>
                </c:pt>
                <c:pt idx="25">
                  <c:v>255</c:v>
                </c:pt>
                <c:pt idx="26">
                  <c:v>221</c:v>
                </c:pt>
                <c:pt idx="27">
                  <c:v>142</c:v>
                </c:pt>
                <c:pt idx="28">
                  <c:v>94.9</c:v>
                </c:pt>
                <c:pt idx="29">
                  <c:v>71</c:v>
                </c:pt>
                <c:pt idx="30">
                  <c:v>72.400000000000006</c:v>
                </c:pt>
                <c:pt idx="31">
                  <c:v>76.400000000000006</c:v>
                </c:pt>
                <c:pt idx="32">
                  <c:v>68.5</c:v>
                </c:pt>
                <c:pt idx="33">
                  <c:v>62.5</c:v>
                </c:pt>
                <c:pt idx="34">
                  <c:v>51.4</c:v>
                </c:pt>
                <c:pt idx="35">
                  <c:v>48.8</c:v>
                </c:pt>
                <c:pt idx="36">
                  <c:v>50.3</c:v>
                </c:pt>
                <c:pt idx="37">
                  <c:v>93.2</c:v>
                </c:pt>
                <c:pt idx="38">
                  <c:v>168</c:v>
                </c:pt>
                <c:pt idx="39">
                  <c:v>112</c:v>
                </c:pt>
                <c:pt idx="40">
                  <c:v>80.8</c:v>
                </c:pt>
                <c:pt idx="41">
                  <c:v>60.8</c:v>
                </c:pt>
                <c:pt idx="42">
                  <c:v>50.9</c:v>
                </c:pt>
                <c:pt idx="43">
                  <c:v>45.8</c:v>
                </c:pt>
                <c:pt idx="44">
                  <c:v>40.200000000000003</c:v>
                </c:pt>
                <c:pt idx="45">
                  <c:v>36.700000000000003</c:v>
                </c:pt>
                <c:pt idx="46">
                  <c:v>35.799999999999997</c:v>
                </c:pt>
                <c:pt idx="47">
                  <c:v>32.6</c:v>
                </c:pt>
                <c:pt idx="48">
                  <c:v>30.7</c:v>
                </c:pt>
                <c:pt idx="49">
                  <c:v>48.1</c:v>
                </c:pt>
                <c:pt idx="50">
                  <c:v>36.799999999999997</c:v>
                </c:pt>
                <c:pt idx="51">
                  <c:v>35.9</c:v>
                </c:pt>
                <c:pt idx="52">
                  <c:v>34</c:v>
                </c:pt>
                <c:pt idx="53">
                  <c:v>87.1</c:v>
                </c:pt>
                <c:pt idx="54">
                  <c:v>54.8</c:v>
                </c:pt>
                <c:pt idx="55">
                  <c:v>47.9</c:v>
                </c:pt>
                <c:pt idx="56">
                  <c:v>42.8</c:v>
                </c:pt>
                <c:pt idx="57">
                  <c:v>38.299999999999997</c:v>
                </c:pt>
                <c:pt idx="58">
                  <c:v>35</c:v>
                </c:pt>
                <c:pt idx="59">
                  <c:v>31.5</c:v>
                </c:pt>
                <c:pt idx="60">
                  <c:v>28.6</c:v>
                </c:pt>
                <c:pt idx="61">
                  <c:v>26.3</c:v>
                </c:pt>
                <c:pt idx="62">
                  <c:v>24.9</c:v>
                </c:pt>
                <c:pt idx="63">
                  <c:v>24.8</c:v>
                </c:pt>
                <c:pt idx="64">
                  <c:v>73.400000000000006</c:v>
                </c:pt>
                <c:pt idx="65">
                  <c:v>49.4</c:v>
                </c:pt>
                <c:pt idx="66">
                  <c:v>44.4</c:v>
                </c:pt>
                <c:pt idx="67">
                  <c:v>40.5</c:v>
                </c:pt>
                <c:pt idx="68">
                  <c:v>43.8</c:v>
                </c:pt>
                <c:pt idx="69">
                  <c:v>148</c:v>
                </c:pt>
                <c:pt idx="70">
                  <c:v>243</c:v>
                </c:pt>
                <c:pt idx="71">
                  <c:v>163</c:v>
                </c:pt>
                <c:pt idx="72">
                  <c:v>103</c:v>
                </c:pt>
                <c:pt idx="73">
                  <c:v>77.7</c:v>
                </c:pt>
                <c:pt idx="74">
                  <c:v>64.5</c:v>
                </c:pt>
                <c:pt idx="75">
                  <c:v>54.5</c:v>
                </c:pt>
                <c:pt idx="76">
                  <c:v>51.8</c:v>
                </c:pt>
                <c:pt idx="77">
                  <c:v>103</c:v>
                </c:pt>
                <c:pt idx="78">
                  <c:v>84.2</c:v>
                </c:pt>
                <c:pt idx="79">
                  <c:v>66.3</c:v>
                </c:pt>
                <c:pt idx="80">
                  <c:v>55.3</c:v>
                </c:pt>
                <c:pt idx="81">
                  <c:v>48.5</c:v>
                </c:pt>
                <c:pt idx="82">
                  <c:v>42.5</c:v>
                </c:pt>
                <c:pt idx="83">
                  <c:v>37.5</c:v>
                </c:pt>
                <c:pt idx="84">
                  <c:v>34.1</c:v>
                </c:pt>
                <c:pt idx="85">
                  <c:v>31.1</c:v>
                </c:pt>
                <c:pt idx="86">
                  <c:v>28.4</c:v>
                </c:pt>
                <c:pt idx="87">
                  <c:v>27</c:v>
                </c:pt>
                <c:pt idx="88">
                  <c:v>24.7</c:v>
                </c:pt>
                <c:pt idx="112">
                  <c:v>19.100000000000001</c:v>
                </c:pt>
                <c:pt idx="113">
                  <c:v>17.7</c:v>
                </c:pt>
                <c:pt idx="114">
                  <c:v>16.8</c:v>
                </c:pt>
                <c:pt idx="115">
                  <c:v>16.899999999999999</c:v>
                </c:pt>
                <c:pt idx="116">
                  <c:v>17.8</c:v>
                </c:pt>
                <c:pt idx="117">
                  <c:v>15.8</c:v>
                </c:pt>
                <c:pt idx="118">
                  <c:v>14.8</c:v>
                </c:pt>
                <c:pt idx="119">
                  <c:v>14.1</c:v>
                </c:pt>
                <c:pt idx="120">
                  <c:v>13.6</c:v>
                </c:pt>
                <c:pt idx="121">
                  <c:v>13.1</c:v>
                </c:pt>
                <c:pt idx="122">
                  <c:v>12.7</c:v>
                </c:pt>
                <c:pt idx="123">
                  <c:v>11.6</c:v>
                </c:pt>
                <c:pt idx="124">
                  <c:v>10.1</c:v>
                </c:pt>
                <c:pt idx="125">
                  <c:v>10.7</c:v>
                </c:pt>
                <c:pt idx="126">
                  <c:v>10.4</c:v>
                </c:pt>
                <c:pt idx="127">
                  <c:v>9.9600000000000009</c:v>
                </c:pt>
                <c:pt idx="128">
                  <c:v>9.77</c:v>
                </c:pt>
                <c:pt idx="129">
                  <c:v>9.8000000000000007</c:v>
                </c:pt>
                <c:pt idx="130">
                  <c:v>9.0299999999999994</c:v>
                </c:pt>
                <c:pt idx="131">
                  <c:v>8.24</c:v>
                </c:pt>
                <c:pt idx="132">
                  <c:v>8.6</c:v>
                </c:pt>
                <c:pt idx="133">
                  <c:v>8.51</c:v>
                </c:pt>
                <c:pt idx="134">
                  <c:v>8.17</c:v>
                </c:pt>
                <c:pt idx="135">
                  <c:v>8.0399999999999991</c:v>
                </c:pt>
                <c:pt idx="136">
                  <c:v>10.199999999999999</c:v>
                </c:pt>
                <c:pt idx="137">
                  <c:v>8.69</c:v>
                </c:pt>
                <c:pt idx="138">
                  <c:v>9</c:v>
                </c:pt>
                <c:pt idx="139">
                  <c:v>11.3</c:v>
                </c:pt>
                <c:pt idx="140">
                  <c:v>12</c:v>
                </c:pt>
                <c:pt idx="141">
                  <c:v>9.77</c:v>
                </c:pt>
                <c:pt idx="142">
                  <c:v>8.06</c:v>
                </c:pt>
                <c:pt idx="143">
                  <c:v>7.47</c:v>
                </c:pt>
                <c:pt idx="144">
                  <c:v>6.99</c:v>
                </c:pt>
                <c:pt idx="145">
                  <c:v>6.77</c:v>
                </c:pt>
                <c:pt idx="146">
                  <c:v>7.72</c:v>
                </c:pt>
                <c:pt idx="147">
                  <c:v>14.7</c:v>
                </c:pt>
                <c:pt idx="148">
                  <c:v>15.4</c:v>
                </c:pt>
                <c:pt idx="149">
                  <c:v>8.94</c:v>
                </c:pt>
                <c:pt idx="150">
                  <c:v>7.23</c:v>
                </c:pt>
                <c:pt idx="151">
                  <c:v>6.66</c:v>
                </c:pt>
                <c:pt idx="152">
                  <c:v>6.34</c:v>
                </c:pt>
                <c:pt idx="153">
                  <c:v>5.98</c:v>
                </c:pt>
                <c:pt idx="154">
                  <c:v>5.55</c:v>
                </c:pt>
                <c:pt idx="155">
                  <c:v>5.31</c:v>
                </c:pt>
                <c:pt idx="156">
                  <c:v>5.14</c:v>
                </c:pt>
                <c:pt idx="157">
                  <c:v>5.0199999999999996</c:v>
                </c:pt>
                <c:pt idx="158">
                  <c:v>5.52</c:v>
                </c:pt>
                <c:pt idx="159">
                  <c:v>5.15</c:v>
                </c:pt>
                <c:pt idx="160">
                  <c:v>4.79</c:v>
                </c:pt>
                <c:pt idx="161">
                  <c:v>5.24</c:v>
                </c:pt>
                <c:pt idx="162">
                  <c:v>3.87</c:v>
                </c:pt>
                <c:pt idx="163">
                  <c:v>2.99</c:v>
                </c:pt>
                <c:pt idx="164">
                  <c:v>2.92</c:v>
                </c:pt>
                <c:pt idx="165">
                  <c:v>2.87</c:v>
                </c:pt>
                <c:pt idx="166">
                  <c:v>3.3</c:v>
                </c:pt>
                <c:pt idx="167">
                  <c:v>5.64</c:v>
                </c:pt>
                <c:pt idx="168">
                  <c:v>6.75</c:v>
                </c:pt>
                <c:pt idx="169">
                  <c:v>5.03</c:v>
                </c:pt>
                <c:pt idx="170">
                  <c:v>4.25</c:v>
                </c:pt>
                <c:pt idx="171">
                  <c:v>3.78</c:v>
                </c:pt>
                <c:pt idx="172">
                  <c:v>3.58</c:v>
                </c:pt>
                <c:pt idx="173">
                  <c:v>3.69</c:v>
                </c:pt>
                <c:pt idx="174">
                  <c:v>3.51</c:v>
                </c:pt>
                <c:pt idx="175">
                  <c:v>2.97</c:v>
                </c:pt>
                <c:pt idx="176">
                  <c:v>3.01</c:v>
                </c:pt>
                <c:pt idx="177">
                  <c:v>3.25</c:v>
                </c:pt>
                <c:pt idx="178">
                  <c:v>8.5299999999999994</c:v>
                </c:pt>
                <c:pt idx="179">
                  <c:v>18.399999999999999</c:v>
                </c:pt>
                <c:pt idx="180">
                  <c:v>6.67</c:v>
                </c:pt>
                <c:pt idx="181">
                  <c:v>5.09</c:v>
                </c:pt>
                <c:pt idx="182">
                  <c:v>3.81</c:v>
                </c:pt>
                <c:pt idx="183">
                  <c:v>3.51</c:v>
                </c:pt>
                <c:pt idx="184">
                  <c:v>3.62</c:v>
                </c:pt>
                <c:pt idx="185">
                  <c:v>3.48</c:v>
                </c:pt>
                <c:pt idx="186">
                  <c:v>3.14</c:v>
                </c:pt>
                <c:pt idx="187">
                  <c:v>3.24</c:v>
                </c:pt>
                <c:pt idx="188">
                  <c:v>3.88</c:v>
                </c:pt>
                <c:pt idx="189">
                  <c:v>3.01</c:v>
                </c:pt>
                <c:pt idx="190">
                  <c:v>3.06</c:v>
                </c:pt>
                <c:pt idx="191">
                  <c:v>2.73</c:v>
                </c:pt>
                <c:pt idx="192">
                  <c:v>2.34</c:v>
                </c:pt>
                <c:pt idx="193">
                  <c:v>2.31</c:v>
                </c:pt>
                <c:pt idx="194">
                  <c:v>2.5099999999999998</c:v>
                </c:pt>
                <c:pt idx="195">
                  <c:v>2.16</c:v>
                </c:pt>
                <c:pt idx="196">
                  <c:v>2</c:v>
                </c:pt>
                <c:pt idx="197">
                  <c:v>2.17</c:v>
                </c:pt>
                <c:pt idx="198">
                  <c:v>1.76</c:v>
                </c:pt>
                <c:pt idx="199">
                  <c:v>1.78</c:v>
                </c:pt>
                <c:pt idx="200">
                  <c:v>1.71</c:v>
                </c:pt>
                <c:pt idx="201">
                  <c:v>2.2200000000000002</c:v>
                </c:pt>
                <c:pt idx="202">
                  <c:v>2.0099999999999998</c:v>
                </c:pt>
                <c:pt idx="203">
                  <c:v>1.8</c:v>
                </c:pt>
                <c:pt idx="204">
                  <c:v>1.82</c:v>
                </c:pt>
                <c:pt idx="205">
                  <c:v>1.76</c:v>
                </c:pt>
                <c:pt idx="206">
                  <c:v>1.85</c:v>
                </c:pt>
                <c:pt idx="207">
                  <c:v>1.87</c:v>
                </c:pt>
                <c:pt idx="208">
                  <c:v>1.8</c:v>
                </c:pt>
                <c:pt idx="209">
                  <c:v>1.82</c:v>
                </c:pt>
                <c:pt idx="210">
                  <c:v>1.64</c:v>
                </c:pt>
                <c:pt idx="211">
                  <c:v>1.37</c:v>
                </c:pt>
                <c:pt idx="212">
                  <c:v>1.48</c:v>
                </c:pt>
                <c:pt idx="213">
                  <c:v>1.39</c:v>
                </c:pt>
                <c:pt idx="214">
                  <c:v>1.4</c:v>
                </c:pt>
                <c:pt idx="215">
                  <c:v>2.13</c:v>
                </c:pt>
                <c:pt idx="216">
                  <c:v>2.58</c:v>
                </c:pt>
                <c:pt idx="217">
                  <c:v>1.72</c:v>
                </c:pt>
                <c:pt idx="218">
                  <c:v>1.62</c:v>
                </c:pt>
                <c:pt idx="219">
                  <c:v>2.0699999999999998</c:v>
                </c:pt>
                <c:pt idx="220">
                  <c:v>1.86</c:v>
                </c:pt>
                <c:pt idx="221">
                  <c:v>1.59</c:v>
                </c:pt>
                <c:pt idx="222">
                  <c:v>1.7</c:v>
                </c:pt>
                <c:pt idx="223">
                  <c:v>1.58</c:v>
                </c:pt>
                <c:pt idx="224">
                  <c:v>1.5</c:v>
                </c:pt>
                <c:pt idx="225">
                  <c:v>1.53</c:v>
                </c:pt>
                <c:pt idx="226">
                  <c:v>1.56</c:v>
                </c:pt>
                <c:pt idx="227">
                  <c:v>1.61</c:v>
                </c:pt>
                <c:pt idx="228">
                  <c:v>1.69</c:v>
                </c:pt>
                <c:pt idx="229">
                  <c:v>1.68</c:v>
                </c:pt>
                <c:pt idx="230">
                  <c:v>1.83</c:v>
                </c:pt>
                <c:pt idx="231">
                  <c:v>2.4900000000000002</c:v>
                </c:pt>
                <c:pt idx="232">
                  <c:v>2.44</c:v>
                </c:pt>
                <c:pt idx="233">
                  <c:v>2.3199999999999998</c:v>
                </c:pt>
                <c:pt idx="234">
                  <c:v>2.4</c:v>
                </c:pt>
                <c:pt idx="235">
                  <c:v>2.2999999999999998</c:v>
                </c:pt>
                <c:pt idx="236">
                  <c:v>2.42</c:v>
                </c:pt>
                <c:pt idx="237">
                  <c:v>2.81</c:v>
                </c:pt>
                <c:pt idx="238">
                  <c:v>3.13</c:v>
                </c:pt>
                <c:pt idx="239">
                  <c:v>3.18</c:v>
                </c:pt>
                <c:pt idx="240">
                  <c:v>2.65</c:v>
                </c:pt>
                <c:pt idx="241">
                  <c:v>1.44</c:v>
                </c:pt>
                <c:pt idx="242">
                  <c:v>1.55</c:v>
                </c:pt>
                <c:pt idx="243">
                  <c:v>1.5</c:v>
                </c:pt>
                <c:pt idx="244">
                  <c:v>1.44</c:v>
                </c:pt>
                <c:pt idx="245">
                  <c:v>1.51</c:v>
                </c:pt>
                <c:pt idx="246">
                  <c:v>1.4</c:v>
                </c:pt>
                <c:pt idx="247">
                  <c:v>1.49</c:v>
                </c:pt>
                <c:pt idx="248">
                  <c:v>1.57</c:v>
                </c:pt>
                <c:pt idx="249">
                  <c:v>1.58</c:v>
                </c:pt>
                <c:pt idx="250">
                  <c:v>1.66</c:v>
                </c:pt>
                <c:pt idx="251">
                  <c:v>1.69</c:v>
                </c:pt>
                <c:pt idx="252">
                  <c:v>1.63</c:v>
                </c:pt>
                <c:pt idx="253">
                  <c:v>1.62</c:v>
                </c:pt>
                <c:pt idx="254">
                  <c:v>1.57</c:v>
                </c:pt>
                <c:pt idx="255">
                  <c:v>1.53</c:v>
                </c:pt>
                <c:pt idx="256">
                  <c:v>1.71</c:v>
                </c:pt>
                <c:pt idx="257">
                  <c:v>1.69</c:v>
                </c:pt>
                <c:pt idx="258">
                  <c:v>2.2200000000000002</c:v>
                </c:pt>
                <c:pt idx="259">
                  <c:v>6.64</c:v>
                </c:pt>
                <c:pt idx="260">
                  <c:v>2.38</c:v>
                </c:pt>
                <c:pt idx="261">
                  <c:v>1.89</c:v>
                </c:pt>
                <c:pt idx="262">
                  <c:v>1.76</c:v>
                </c:pt>
                <c:pt idx="263">
                  <c:v>1.73</c:v>
                </c:pt>
                <c:pt idx="264">
                  <c:v>2.23</c:v>
                </c:pt>
                <c:pt idx="265">
                  <c:v>1.92</c:v>
                </c:pt>
                <c:pt idx="266">
                  <c:v>2.2000000000000002</c:v>
                </c:pt>
                <c:pt idx="267">
                  <c:v>2.1800000000000002</c:v>
                </c:pt>
                <c:pt idx="268">
                  <c:v>2.2599999999999998</c:v>
                </c:pt>
                <c:pt idx="269">
                  <c:v>2.21</c:v>
                </c:pt>
                <c:pt idx="270">
                  <c:v>2.3199999999999998</c:v>
                </c:pt>
                <c:pt idx="271">
                  <c:v>5.47</c:v>
                </c:pt>
                <c:pt idx="272">
                  <c:v>5.0199999999999996</c:v>
                </c:pt>
                <c:pt idx="273">
                  <c:v>3.38</c:v>
                </c:pt>
                <c:pt idx="274">
                  <c:v>2.4</c:v>
                </c:pt>
                <c:pt idx="275">
                  <c:v>5.61</c:v>
                </c:pt>
                <c:pt idx="276">
                  <c:v>4.53</c:v>
                </c:pt>
                <c:pt idx="277">
                  <c:v>2.68</c:v>
                </c:pt>
                <c:pt idx="278">
                  <c:v>2.2000000000000002</c:v>
                </c:pt>
                <c:pt idx="279">
                  <c:v>2.14</c:v>
                </c:pt>
                <c:pt idx="280">
                  <c:v>2.0499999999999998</c:v>
                </c:pt>
                <c:pt idx="281">
                  <c:v>1.92</c:v>
                </c:pt>
                <c:pt idx="282">
                  <c:v>1.85</c:v>
                </c:pt>
                <c:pt idx="283">
                  <c:v>1.85</c:v>
                </c:pt>
                <c:pt idx="284">
                  <c:v>1.81</c:v>
                </c:pt>
                <c:pt idx="285">
                  <c:v>2</c:v>
                </c:pt>
                <c:pt idx="286">
                  <c:v>2.1</c:v>
                </c:pt>
                <c:pt idx="287">
                  <c:v>2.09</c:v>
                </c:pt>
                <c:pt idx="288">
                  <c:v>2.1</c:v>
                </c:pt>
                <c:pt idx="289">
                  <c:v>2.2799999999999998</c:v>
                </c:pt>
                <c:pt idx="290">
                  <c:v>2.52</c:v>
                </c:pt>
                <c:pt idx="291">
                  <c:v>2.7</c:v>
                </c:pt>
                <c:pt idx="292">
                  <c:v>2.95</c:v>
                </c:pt>
                <c:pt idx="293">
                  <c:v>3.1</c:v>
                </c:pt>
                <c:pt idx="294">
                  <c:v>3.28</c:v>
                </c:pt>
                <c:pt idx="295">
                  <c:v>3.16</c:v>
                </c:pt>
                <c:pt idx="296">
                  <c:v>3.34</c:v>
                </c:pt>
                <c:pt idx="297">
                  <c:v>3.83</c:v>
                </c:pt>
                <c:pt idx="298">
                  <c:v>3.88</c:v>
                </c:pt>
                <c:pt idx="299">
                  <c:v>4.09</c:v>
                </c:pt>
                <c:pt idx="300">
                  <c:v>4.1900000000000004</c:v>
                </c:pt>
                <c:pt idx="301">
                  <c:v>4.51</c:v>
                </c:pt>
                <c:pt idx="302">
                  <c:v>4.29</c:v>
                </c:pt>
                <c:pt idx="303">
                  <c:v>4.95</c:v>
                </c:pt>
                <c:pt idx="304">
                  <c:v>5.88</c:v>
                </c:pt>
                <c:pt idx="305">
                  <c:v>6.85</c:v>
                </c:pt>
                <c:pt idx="306">
                  <c:v>8.4700000000000006</c:v>
                </c:pt>
                <c:pt idx="307">
                  <c:v>8.49</c:v>
                </c:pt>
                <c:pt idx="308">
                  <c:v>8.16</c:v>
                </c:pt>
                <c:pt idx="309">
                  <c:v>6.07</c:v>
                </c:pt>
                <c:pt idx="310">
                  <c:v>6.97</c:v>
                </c:pt>
                <c:pt idx="311">
                  <c:v>13.8</c:v>
                </c:pt>
                <c:pt idx="312">
                  <c:v>18.5</c:v>
                </c:pt>
                <c:pt idx="313">
                  <c:v>9.2799999999999994</c:v>
                </c:pt>
                <c:pt idx="314">
                  <c:v>7.36</c:v>
                </c:pt>
                <c:pt idx="315">
                  <c:v>20.6</c:v>
                </c:pt>
                <c:pt idx="316">
                  <c:v>15.7</c:v>
                </c:pt>
                <c:pt idx="317">
                  <c:v>12.3</c:v>
                </c:pt>
                <c:pt idx="318">
                  <c:v>6.48</c:v>
                </c:pt>
                <c:pt idx="319">
                  <c:v>8.42</c:v>
                </c:pt>
                <c:pt idx="320">
                  <c:v>8.01</c:v>
                </c:pt>
                <c:pt idx="321">
                  <c:v>7.45</c:v>
                </c:pt>
                <c:pt idx="322">
                  <c:v>10.1</c:v>
                </c:pt>
                <c:pt idx="323">
                  <c:v>6.64</c:v>
                </c:pt>
                <c:pt idx="324">
                  <c:v>5.78</c:v>
                </c:pt>
                <c:pt idx="325">
                  <c:v>5.17</c:v>
                </c:pt>
                <c:pt idx="326">
                  <c:v>5.09</c:v>
                </c:pt>
                <c:pt idx="327">
                  <c:v>5.07</c:v>
                </c:pt>
                <c:pt idx="328">
                  <c:v>4.76</c:v>
                </c:pt>
                <c:pt idx="329">
                  <c:v>4.6900000000000004</c:v>
                </c:pt>
                <c:pt idx="330">
                  <c:v>4.63</c:v>
                </c:pt>
                <c:pt idx="331">
                  <c:v>4.58</c:v>
                </c:pt>
                <c:pt idx="332">
                  <c:v>4.57</c:v>
                </c:pt>
                <c:pt idx="333">
                  <c:v>4.5999999999999996</c:v>
                </c:pt>
                <c:pt idx="334">
                  <c:v>4.6500000000000004</c:v>
                </c:pt>
                <c:pt idx="335">
                  <c:v>4.6500000000000004</c:v>
                </c:pt>
                <c:pt idx="336">
                  <c:v>4.53</c:v>
                </c:pt>
                <c:pt idx="337">
                  <c:v>5.56</c:v>
                </c:pt>
                <c:pt idx="338">
                  <c:v>5.15</c:v>
                </c:pt>
                <c:pt idx="339">
                  <c:v>3.67</c:v>
                </c:pt>
                <c:pt idx="340">
                  <c:v>3.64</c:v>
                </c:pt>
                <c:pt idx="341">
                  <c:v>3.48</c:v>
                </c:pt>
                <c:pt idx="342">
                  <c:v>3.61</c:v>
                </c:pt>
                <c:pt idx="343">
                  <c:v>22.1</c:v>
                </c:pt>
                <c:pt idx="344">
                  <c:v>34.200000000000003</c:v>
                </c:pt>
                <c:pt idx="345">
                  <c:v>31.5</c:v>
                </c:pt>
                <c:pt idx="346">
                  <c:v>37.799999999999997</c:v>
                </c:pt>
                <c:pt idx="347">
                  <c:v>45.4</c:v>
                </c:pt>
                <c:pt idx="348">
                  <c:v>31</c:v>
                </c:pt>
                <c:pt idx="349">
                  <c:v>116</c:v>
                </c:pt>
                <c:pt idx="350">
                  <c:v>44.4</c:v>
                </c:pt>
                <c:pt idx="351">
                  <c:v>40.6</c:v>
                </c:pt>
                <c:pt idx="352">
                  <c:v>37.6</c:v>
                </c:pt>
                <c:pt idx="353">
                  <c:v>32.1</c:v>
                </c:pt>
                <c:pt idx="354">
                  <c:v>30.5</c:v>
                </c:pt>
                <c:pt idx="355">
                  <c:v>25.6</c:v>
                </c:pt>
                <c:pt idx="356">
                  <c:v>23.2</c:v>
                </c:pt>
                <c:pt idx="357">
                  <c:v>21.6</c:v>
                </c:pt>
                <c:pt idx="358">
                  <c:v>19.100000000000001</c:v>
                </c:pt>
                <c:pt idx="359">
                  <c:v>22.1</c:v>
                </c:pt>
                <c:pt idx="360">
                  <c:v>46.4</c:v>
                </c:pt>
                <c:pt idx="361">
                  <c:v>44.9</c:v>
                </c:pt>
                <c:pt idx="362">
                  <c:v>48.6</c:v>
                </c:pt>
                <c:pt idx="363">
                  <c:v>96.7</c:v>
                </c:pt>
                <c:pt idx="364">
                  <c:v>253</c:v>
                </c:pt>
                <c:pt idx="365">
                  <c:v>108</c:v>
                </c:pt>
                <c:pt idx="366">
                  <c:v>91.6</c:v>
                </c:pt>
                <c:pt idx="367">
                  <c:v>134</c:v>
                </c:pt>
                <c:pt idx="368">
                  <c:v>117</c:v>
                </c:pt>
                <c:pt idx="369">
                  <c:v>73.2</c:v>
                </c:pt>
                <c:pt idx="370">
                  <c:v>52.4</c:v>
                </c:pt>
                <c:pt idx="371">
                  <c:v>42.2</c:v>
                </c:pt>
                <c:pt idx="372">
                  <c:v>35.700000000000003</c:v>
                </c:pt>
                <c:pt idx="373">
                  <c:v>30.8</c:v>
                </c:pt>
                <c:pt idx="374">
                  <c:v>26.8</c:v>
                </c:pt>
                <c:pt idx="375">
                  <c:v>24.9</c:v>
                </c:pt>
                <c:pt idx="376">
                  <c:v>33.4</c:v>
                </c:pt>
                <c:pt idx="377">
                  <c:v>31.7</c:v>
                </c:pt>
                <c:pt idx="378">
                  <c:v>33</c:v>
                </c:pt>
                <c:pt idx="379">
                  <c:v>30.9</c:v>
                </c:pt>
                <c:pt idx="380">
                  <c:v>29</c:v>
                </c:pt>
                <c:pt idx="381">
                  <c:v>26.5</c:v>
                </c:pt>
                <c:pt idx="382">
                  <c:v>24.2</c:v>
                </c:pt>
                <c:pt idx="383">
                  <c:v>22.1</c:v>
                </c:pt>
                <c:pt idx="384">
                  <c:v>20.100000000000001</c:v>
                </c:pt>
                <c:pt idx="385">
                  <c:v>18.8</c:v>
                </c:pt>
                <c:pt idx="386">
                  <c:v>26.1</c:v>
                </c:pt>
                <c:pt idx="387">
                  <c:v>22.2</c:v>
                </c:pt>
                <c:pt idx="388">
                  <c:v>26.8</c:v>
                </c:pt>
                <c:pt idx="389">
                  <c:v>26.3</c:v>
                </c:pt>
                <c:pt idx="390">
                  <c:v>55.3</c:v>
                </c:pt>
                <c:pt idx="391">
                  <c:v>51.7</c:v>
                </c:pt>
                <c:pt idx="392">
                  <c:v>44.6</c:v>
                </c:pt>
                <c:pt idx="393">
                  <c:v>63.6</c:v>
                </c:pt>
                <c:pt idx="394">
                  <c:v>204</c:v>
                </c:pt>
                <c:pt idx="395">
                  <c:v>385</c:v>
                </c:pt>
                <c:pt idx="396">
                  <c:v>355</c:v>
                </c:pt>
                <c:pt idx="397">
                  <c:v>214</c:v>
                </c:pt>
                <c:pt idx="398">
                  <c:v>122</c:v>
                </c:pt>
                <c:pt idx="399">
                  <c:v>76.599999999999994</c:v>
                </c:pt>
                <c:pt idx="400">
                  <c:v>55.5</c:v>
                </c:pt>
                <c:pt idx="401">
                  <c:v>45.8</c:v>
                </c:pt>
                <c:pt idx="402">
                  <c:v>39.700000000000003</c:v>
                </c:pt>
                <c:pt idx="403">
                  <c:v>35.200000000000003</c:v>
                </c:pt>
                <c:pt idx="404">
                  <c:v>31.3</c:v>
                </c:pt>
                <c:pt idx="405">
                  <c:v>28.2</c:v>
                </c:pt>
                <c:pt idx="406">
                  <c:v>26</c:v>
                </c:pt>
                <c:pt idx="407">
                  <c:v>24.1</c:v>
                </c:pt>
                <c:pt idx="408">
                  <c:v>22.7</c:v>
                </c:pt>
                <c:pt idx="409">
                  <c:v>21</c:v>
                </c:pt>
                <c:pt idx="410">
                  <c:v>24.8</c:v>
                </c:pt>
                <c:pt idx="411">
                  <c:v>31.5</c:v>
                </c:pt>
                <c:pt idx="412">
                  <c:v>136</c:v>
                </c:pt>
                <c:pt idx="413">
                  <c:v>234</c:v>
                </c:pt>
                <c:pt idx="414">
                  <c:v>116</c:v>
                </c:pt>
                <c:pt idx="415">
                  <c:v>71</c:v>
                </c:pt>
                <c:pt idx="416">
                  <c:v>56.9</c:v>
                </c:pt>
                <c:pt idx="417">
                  <c:v>47.9</c:v>
                </c:pt>
                <c:pt idx="418">
                  <c:v>42.6</c:v>
                </c:pt>
                <c:pt idx="419">
                  <c:v>38.5</c:v>
                </c:pt>
                <c:pt idx="420">
                  <c:v>34.799999999999997</c:v>
                </c:pt>
                <c:pt idx="421">
                  <c:v>32</c:v>
                </c:pt>
                <c:pt idx="422">
                  <c:v>29</c:v>
                </c:pt>
                <c:pt idx="423">
                  <c:v>27.7</c:v>
                </c:pt>
                <c:pt idx="424">
                  <c:v>26.2</c:v>
                </c:pt>
                <c:pt idx="425">
                  <c:v>23.7</c:v>
                </c:pt>
                <c:pt idx="426">
                  <c:v>24.3</c:v>
                </c:pt>
                <c:pt idx="427">
                  <c:v>21.9</c:v>
                </c:pt>
                <c:pt idx="428">
                  <c:v>20.8</c:v>
                </c:pt>
                <c:pt idx="429">
                  <c:v>22.4</c:v>
                </c:pt>
                <c:pt idx="430">
                  <c:v>160</c:v>
                </c:pt>
                <c:pt idx="431">
                  <c:v>116</c:v>
                </c:pt>
                <c:pt idx="432">
                  <c:v>198</c:v>
                </c:pt>
                <c:pt idx="433">
                  <c:v>151</c:v>
                </c:pt>
                <c:pt idx="434">
                  <c:v>92.5</c:v>
                </c:pt>
                <c:pt idx="435">
                  <c:v>72.8</c:v>
                </c:pt>
                <c:pt idx="436">
                  <c:v>63.8</c:v>
                </c:pt>
                <c:pt idx="437">
                  <c:v>64</c:v>
                </c:pt>
                <c:pt idx="438">
                  <c:v>55.3</c:v>
                </c:pt>
                <c:pt idx="439">
                  <c:v>50.6</c:v>
                </c:pt>
                <c:pt idx="440">
                  <c:v>44.1</c:v>
                </c:pt>
                <c:pt idx="441">
                  <c:v>40.299999999999997</c:v>
                </c:pt>
                <c:pt idx="442">
                  <c:v>41</c:v>
                </c:pt>
                <c:pt idx="443">
                  <c:v>39.700000000000003</c:v>
                </c:pt>
                <c:pt idx="444">
                  <c:v>47.9</c:v>
                </c:pt>
                <c:pt idx="445">
                  <c:v>95.8</c:v>
                </c:pt>
                <c:pt idx="446">
                  <c:v>85.4</c:v>
                </c:pt>
                <c:pt idx="447">
                  <c:v>64.099999999999994</c:v>
                </c:pt>
                <c:pt idx="448">
                  <c:v>53.5</c:v>
                </c:pt>
                <c:pt idx="449">
                  <c:v>55.4</c:v>
                </c:pt>
                <c:pt idx="450">
                  <c:v>43.5</c:v>
                </c:pt>
                <c:pt idx="451">
                  <c:v>39.299999999999997</c:v>
                </c:pt>
                <c:pt idx="452">
                  <c:v>35.9</c:v>
                </c:pt>
                <c:pt idx="453">
                  <c:v>33.200000000000003</c:v>
                </c:pt>
                <c:pt idx="454">
                  <c:v>31.5</c:v>
                </c:pt>
                <c:pt idx="455">
                  <c:v>30.2</c:v>
                </c:pt>
                <c:pt idx="456">
                  <c:v>31.3</c:v>
                </c:pt>
                <c:pt idx="457">
                  <c:v>33.200000000000003</c:v>
                </c:pt>
                <c:pt idx="458">
                  <c:v>28.9</c:v>
                </c:pt>
                <c:pt idx="459">
                  <c:v>28.3</c:v>
                </c:pt>
                <c:pt idx="460">
                  <c:v>37.4</c:v>
                </c:pt>
                <c:pt idx="461">
                  <c:v>37.200000000000003</c:v>
                </c:pt>
                <c:pt idx="462">
                  <c:v>36</c:v>
                </c:pt>
                <c:pt idx="463">
                  <c:v>36.799999999999997</c:v>
                </c:pt>
                <c:pt idx="464">
                  <c:v>33.6</c:v>
                </c:pt>
                <c:pt idx="465">
                  <c:v>30.9</c:v>
                </c:pt>
                <c:pt idx="466">
                  <c:v>50.3</c:v>
                </c:pt>
                <c:pt idx="467">
                  <c:v>113</c:v>
                </c:pt>
                <c:pt idx="468">
                  <c:v>71.5</c:v>
                </c:pt>
                <c:pt idx="469">
                  <c:v>55.1</c:v>
                </c:pt>
                <c:pt idx="470">
                  <c:v>46.5</c:v>
                </c:pt>
                <c:pt idx="471">
                  <c:v>42.4</c:v>
                </c:pt>
                <c:pt idx="472">
                  <c:v>36.200000000000003</c:v>
                </c:pt>
                <c:pt idx="473">
                  <c:v>31.6</c:v>
                </c:pt>
                <c:pt idx="474">
                  <c:v>29.1</c:v>
                </c:pt>
                <c:pt idx="475">
                  <c:v>33.6</c:v>
                </c:pt>
                <c:pt idx="476">
                  <c:v>27.2</c:v>
                </c:pt>
                <c:pt idx="477">
                  <c:v>34.9</c:v>
                </c:pt>
                <c:pt idx="478">
                  <c:v>43.9</c:v>
                </c:pt>
                <c:pt idx="479">
                  <c:v>41.1</c:v>
                </c:pt>
                <c:pt idx="480">
                  <c:v>45.3</c:v>
                </c:pt>
                <c:pt idx="481">
                  <c:v>39.299999999999997</c:v>
                </c:pt>
                <c:pt idx="482">
                  <c:v>36.4</c:v>
                </c:pt>
                <c:pt idx="483">
                  <c:v>36.299999999999997</c:v>
                </c:pt>
                <c:pt idx="484">
                  <c:v>32.799999999999997</c:v>
                </c:pt>
                <c:pt idx="485">
                  <c:v>28.3</c:v>
                </c:pt>
                <c:pt idx="486">
                  <c:v>26.1</c:v>
                </c:pt>
                <c:pt idx="487">
                  <c:v>24.3</c:v>
                </c:pt>
                <c:pt idx="488">
                  <c:v>26.6</c:v>
                </c:pt>
                <c:pt idx="489">
                  <c:v>22.3</c:v>
                </c:pt>
                <c:pt idx="490">
                  <c:v>20.100000000000001</c:v>
                </c:pt>
                <c:pt idx="491">
                  <c:v>18.7</c:v>
                </c:pt>
                <c:pt idx="492">
                  <c:v>19.8</c:v>
                </c:pt>
                <c:pt idx="493">
                  <c:v>17.399999999999999</c:v>
                </c:pt>
                <c:pt idx="494">
                  <c:v>15.8</c:v>
                </c:pt>
                <c:pt idx="495">
                  <c:v>15.3</c:v>
                </c:pt>
                <c:pt idx="496">
                  <c:v>15.3</c:v>
                </c:pt>
                <c:pt idx="497">
                  <c:v>14.3</c:v>
                </c:pt>
                <c:pt idx="498">
                  <c:v>13.8</c:v>
                </c:pt>
                <c:pt idx="499">
                  <c:v>14.6</c:v>
                </c:pt>
                <c:pt idx="500">
                  <c:v>15.8</c:v>
                </c:pt>
                <c:pt idx="501">
                  <c:v>19</c:v>
                </c:pt>
                <c:pt idx="502">
                  <c:v>16.399999999999999</c:v>
                </c:pt>
                <c:pt idx="503">
                  <c:v>13.7</c:v>
                </c:pt>
                <c:pt idx="504">
                  <c:v>12.8</c:v>
                </c:pt>
                <c:pt idx="505">
                  <c:v>12.2</c:v>
                </c:pt>
                <c:pt idx="506">
                  <c:v>11.7</c:v>
                </c:pt>
                <c:pt idx="507">
                  <c:v>11.1</c:v>
                </c:pt>
                <c:pt idx="508">
                  <c:v>10.7</c:v>
                </c:pt>
                <c:pt idx="509">
                  <c:v>10.6</c:v>
                </c:pt>
                <c:pt idx="510">
                  <c:v>10.1</c:v>
                </c:pt>
                <c:pt idx="511">
                  <c:v>9.59</c:v>
                </c:pt>
                <c:pt idx="512">
                  <c:v>9.09</c:v>
                </c:pt>
                <c:pt idx="513">
                  <c:v>8.51</c:v>
                </c:pt>
                <c:pt idx="514">
                  <c:v>9.1300000000000008</c:v>
                </c:pt>
                <c:pt idx="515">
                  <c:v>9.0399999999999991</c:v>
                </c:pt>
                <c:pt idx="516">
                  <c:v>8.31</c:v>
                </c:pt>
                <c:pt idx="517">
                  <c:v>7.57</c:v>
                </c:pt>
                <c:pt idx="518">
                  <c:v>7.43</c:v>
                </c:pt>
                <c:pt idx="519">
                  <c:v>6.96</c:v>
                </c:pt>
                <c:pt idx="520">
                  <c:v>6.58</c:v>
                </c:pt>
                <c:pt idx="521">
                  <c:v>6.28</c:v>
                </c:pt>
                <c:pt idx="522">
                  <c:v>6.22</c:v>
                </c:pt>
                <c:pt idx="523">
                  <c:v>6.5</c:v>
                </c:pt>
                <c:pt idx="524">
                  <c:v>6.36</c:v>
                </c:pt>
                <c:pt idx="525">
                  <c:v>6.33</c:v>
                </c:pt>
                <c:pt idx="526">
                  <c:v>6.07</c:v>
                </c:pt>
                <c:pt idx="527">
                  <c:v>5.71</c:v>
                </c:pt>
                <c:pt idx="528">
                  <c:v>6.71</c:v>
                </c:pt>
                <c:pt idx="529">
                  <c:v>6.2</c:v>
                </c:pt>
                <c:pt idx="530">
                  <c:v>6.09</c:v>
                </c:pt>
                <c:pt idx="531">
                  <c:v>5.36</c:v>
                </c:pt>
                <c:pt idx="532">
                  <c:v>4.96</c:v>
                </c:pt>
                <c:pt idx="533">
                  <c:v>4.92</c:v>
                </c:pt>
                <c:pt idx="534">
                  <c:v>5.42</c:v>
                </c:pt>
                <c:pt idx="535">
                  <c:v>6</c:v>
                </c:pt>
                <c:pt idx="536">
                  <c:v>6.39</c:v>
                </c:pt>
                <c:pt idx="537">
                  <c:v>6.49</c:v>
                </c:pt>
                <c:pt idx="538">
                  <c:v>5.53</c:v>
                </c:pt>
                <c:pt idx="539">
                  <c:v>4.82</c:v>
                </c:pt>
                <c:pt idx="540">
                  <c:v>4.08</c:v>
                </c:pt>
                <c:pt idx="541">
                  <c:v>3.95</c:v>
                </c:pt>
                <c:pt idx="542">
                  <c:v>3.46</c:v>
                </c:pt>
                <c:pt idx="543">
                  <c:v>3.29</c:v>
                </c:pt>
                <c:pt idx="544">
                  <c:v>3.73</c:v>
                </c:pt>
                <c:pt idx="545">
                  <c:v>3.69</c:v>
                </c:pt>
                <c:pt idx="546">
                  <c:v>3.19</c:v>
                </c:pt>
                <c:pt idx="547">
                  <c:v>3.12</c:v>
                </c:pt>
                <c:pt idx="548">
                  <c:v>3.17</c:v>
                </c:pt>
                <c:pt idx="549">
                  <c:v>3.3</c:v>
                </c:pt>
                <c:pt idx="550">
                  <c:v>3.62</c:v>
                </c:pt>
                <c:pt idx="551">
                  <c:v>4.1399999999999997</c:v>
                </c:pt>
                <c:pt idx="552">
                  <c:v>3.5</c:v>
                </c:pt>
                <c:pt idx="553">
                  <c:v>3.51</c:v>
                </c:pt>
                <c:pt idx="554">
                  <c:v>3.42</c:v>
                </c:pt>
                <c:pt idx="555">
                  <c:v>2.91</c:v>
                </c:pt>
                <c:pt idx="556">
                  <c:v>2.69</c:v>
                </c:pt>
                <c:pt idx="557">
                  <c:v>2.52</c:v>
                </c:pt>
                <c:pt idx="558">
                  <c:v>3.29</c:v>
                </c:pt>
                <c:pt idx="559">
                  <c:v>2.6</c:v>
                </c:pt>
                <c:pt idx="560">
                  <c:v>2.38</c:v>
                </c:pt>
                <c:pt idx="561">
                  <c:v>2.4900000000000002</c:v>
                </c:pt>
                <c:pt idx="562">
                  <c:v>2.57</c:v>
                </c:pt>
                <c:pt idx="563">
                  <c:v>2.29</c:v>
                </c:pt>
                <c:pt idx="564">
                  <c:v>2.2599999999999998</c:v>
                </c:pt>
                <c:pt idx="565">
                  <c:v>2.27</c:v>
                </c:pt>
                <c:pt idx="566">
                  <c:v>2.08</c:v>
                </c:pt>
                <c:pt idx="567">
                  <c:v>1.54</c:v>
                </c:pt>
                <c:pt idx="568">
                  <c:v>1.35</c:v>
                </c:pt>
                <c:pt idx="569">
                  <c:v>1.24</c:v>
                </c:pt>
                <c:pt idx="570">
                  <c:v>1.17</c:v>
                </c:pt>
                <c:pt idx="571">
                  <c:v>1.47</c:v>
                </c:pt>
                <c:pt idx="572">
                  <c:v>1.47</c:v>
                </c:pt>
                <c:pt idx="573">
                  <c:v>1.19</c:v>
                </c:pt>
                <c:pt idx="574">
                  <c:v>1</c:v>
                </c:pt>
                <c:pt idx="575">
                  <c:v>0.88</c:v>
                </c:pt>
                <c:pt idx="576">
                  <c:v>0.83</c:v>
                </c:pt>
                <c:pt idx="577">
                  <c:v>0.88</c:v>
                </c:pt>
                <c:pt idx="578">
                  <c:v>1.34</c:v>
                </c:pt>
                <c:pt idx="579">
                  <c:v>1.7</c:v>
                </c:pt>
                <c:pt idx="580">
                  <c:v>1.53</c:v>
                </c:pt>
                <c:pt idx="581">
                  <c:v>1.47</c:v>
                </c:pt>
                <c:pt idx="582">
                  <c:v>1.68</c:v>
                </c:pt>
                <c:pt idx="583">
                  <c:v>1.54</c:v>
                </c:pt>
                <c:pt idx="584">
                  <c:v>15.7</c:v>
                </c:pt>
                <c:pt idx="585">
                  <c:v>3.95</c:v>
                </c:pt>
                <c:pt idx="586">
                  <c:v>2.57</c:v>
                </c:pt>
                <c:pt idx="587">
                  <c:v>1.95</c:v>
                </c:pt>
                <c:pt idx="588">
                  <c:v>1.86</c:v>
                </c:pt>
                <c:pt idx="589">
                  <c:v>1.65</c:v>
                </c:pt>
                <c:pt idx="590">
                  <c:v>1.52</c:v>
                </c:pt>
                <c:pt idx="591">
                  <c:v>1.44</c:v>
                </c:pt>
                <c:pt idx="592">
                  <c:v>1.33</c:v>
                </c:pt>
                <c:pt idx="593">
                  <c:v>1.41</c:v>
                </c:pt>
                <c:pt idx="594">
                  <c:v>1.49</c:v>
                </c:pt>
                <c:pt idx="595">
                  <c:v>1.37</c:v>
                </c:pt>
                <c:pt idx="596">
                  <c:v>1.36</c:v>
                </c:pt>
                <c:pt idx="597">
                  <c:v>1.5</c:v>
                </c:pt>
                <c:pt idx="598">
                  <c:v>1.61</c:v>
                </c:pt>
                <c:pt idx="599">
                  <c:v>1.71</c:v>
                </c:pt>
                <c:pt idx="600">
                  <c:v>1.79</c:v>
                </c:pt>
                <c:pt idx="601">
                  <c:v>1.39</c:v>
                </c:pt>
                <c:pt idx="602">
                  <c:v>1.47</c:v>
                </c:pt>
                <c:pt idx="603">
                  <c:v>1.52</c:v>
                </c:pt>
                <c:pt idx="604">
                  <c:v>1.42</c:v>
                </c:pt>
                <c:pt idx="605">
                  <c:v>1.47</c:v>
                </c:pt>
                <c:pt idx="606">
                  <c:v>1.36</c:v>
                </c:pt>
                <c:pt idx="607">
                  <c:v>1.72</c:v>
                </c:pt>
                <c:pt idx="608">
                  <c:v>1.5</c:v>
                </c:pt>
                <c:pt idx="609">
                  <c:v>1.61</c:v>
                </c:pt>
                <c:pt idx="610">
                  <c:v>1.54</c:v>
                </c:pt>
                <c:pt idx="611">
                  <c:v>1.47</c:v>
                </c:pt>
                <c:pt idx="612">
                  <c:v>1.51</c:v>
                </c:pt>
                <c:pt idx="613">
                  <c:v>1.6</c:v>
                </c:pt>
                <c:pt idx="614">
                  <c:v>4.17</c:v>
                </c:pt>
                <c:pt idx="615">
                  <c:v>4.7300000000000004</c:v>
                </c:pt>
                <c:pt idx="616">
                  <c:v>9.6199999999999992</c:v>
                </c:pt>
                <c:pt idx="617">
                  <c:v>4.1900000000000004</c:v>
                </c:pt>
                <c:pt idx="618">
                  <c:v>2.93</c:v>
                </c:pt>
                <c:pt idx="619">
                  <c:v>2.39</c:v>
                </c:pt>
                <c:pt idx="620">
                  <c:v>1.98</c:v>
                </c:pt>
                <c:pt idx="621">
                  <c:v>1.94</c:v>
                </c:pt>
                <c:pt idx="622">
                  <c:v>1.67</c:v>
                </c:pt>
                <c:pt idx="623">
                  <c:v>2.64</c:v>
                </c:pt>
                <c:pt idx="624">
                  <c:v>2.2599999999999998</c:v>
                </c:pt>
                <c:pt idx="625">
                  <c:v>2</c:v>
                </c:pt>
                <c:pt idx="626">
                  <c:v>1.82</c:v>
                </c:pt>
                <c:pt idx="627">
                  <c:v>1.79</c:v>
                </c:pt>
                <c:pt idx="628">
                  <c:v>1.76</c:v>
                </c:pt>
                <c:pt idx="629">
                  <c:v>1.71</c:v>
                </c:pt>
                <c:pt idx="630">
                  <c:v>1.98</c:v>
                </c:pt>
                <c:pt idx="631">
                  <c:v>2.08</c:v>
                </c:pt>
                <c:pt idx="632">
                  <c:v>2.19</c:v>
                </c:pt>
                <c:pt idx="633">
                  <c:v>2.0299999999999998</c:v>
                </c:pt>
                <c:pt idx="634">
                  <c:v>1.98</c:v>
                </c:pt>
                <c:pt idx="635">
                  <c:v>1.87</c:v>
                </c:pt>
                <c:pt idx="636">
                  <c:v>2.11</c:v>
                </c:pt>
                <c:pt idx="637">
                  <c:v>2.54</c:v>
                </c:pt>
                <c:pt idx="638">
                  <c:v>2.62</c:v>
                </c:pt>
                <c:pt idx="639">
                  <c:v>2.87</c:v>
                </c:pt>
                <c:pt idx="640">
                  <c:v>3.07</c:v>
                </c:pt>
                <c:pt idx="641">
                  <c:v>2.1</c:v>
                </c:pt>
                <c:pt idx="642">
                  <c:v>2.2599999999999998</c:v>
                </c:pt>
                <c:pt idx="643">
                  <c:v>3.08</c:v>
                </c:pt>
                <c:pt idx="644">
                  <c:v>6.21</c:v>
                </c:pt>
                <c:pt idx="645">
                  <c:v>3.93</c:v>
                </c:pt>
                <c:pt idx="646">
                  <c:v>5.88</c:v>
                </c:pt>
                <c:pt idx="647">
                  <c:v>6.43</c:v>
                </c:pt>
                <c:pt idx="648">
                  <c:v>6.84</c:v>
                </c:pt>
                <c:pt idx="649">
                  <c:v>11.2</c:v>
                </c:pt>
                <c:pt idx="650">
                  <c:v>6.29</c:v>
                </c:pt>
                <c:pt idx="651">
                  <c:v>5</c:v>
                </c:pt>
                <c:pt idx="652">
                  <c:v>6.13</c:v>
                </c:pt>
                <c:pt idx="653">
                  <c:v>6.22</c:v>
                </c:pt>
                <c:pt idx="654">
                  <c:v>4.1100000000000003</c:v>
                </c:pt>
                <c:pt idx="655">
                  <c:v>3.33</c:v>
                </c:pt>
                <c:pt idx="656">
                  <c:v>9.08</c:v>
                </c:pt>
                <c:pt idx="657">
                  <c:v>5.0599999999999996</c:v>
                </c:pt>
                <c:pt idx="658">
                  <c:v>3.82</c:v>
                </c:pt>
                <c:pt idx="659">
                  <c:v>4.07</c:v>
                </c:pt>
                <c:pt idx="660">
                  <c:v>5.14</c:v>
                </c:pt>
                <c:pt idx="661">
                  <c:v>4.07</c:v>
                </c:pt>
                <c:pt idx="662">
                  <c:v>3.67</c:v>
                </c:pt>
                <c:pt idx="663">
                  <c:v>4.3099999999999996</c:v>
                </c:pt>
                <c:pt idx="664">
                  <c:v>4.42</c:v>
                </c:pt>
                <c:pt idx="665">
                  <c:v>4.26</c:v>
                </c:pt>
                <c:pt idx="666">
                  <c:v>5.32</c:v>
                </c:pt>
                <c:pt idx="667">
                  <c:v>5.05</c:v>
                </c:pt>
                <c:pt idx="668">
                  <c:v>3.13</c:v>
                </c:pt>
                <c:pt idx="669">
                  <c:v>3.06</c:v>
                </c:pt>
                <c:pt idx="670">
                  <c:v>4.1900000000000004</c:v>
                </c:pt>
                <c:pt idx="671">
                  <c:v>4.4800000000000004</c:v>
                </c:pt>
                <c:pt idx="672">
                  <c:v>3.94</c:v>
                </c:pt>
                <c:pt idx="673">
                  <c:v>3.92</c:v>
                </c:pt>
                <c:pt idx="674">
                  <c:v>3.89</c:v>
                </c:pt>
                <c:pt idx="675">
                  <c:v>3.84</c:v>
                </c:pt>
                <c:pt idx="676">
                  <c:v>5.22</c:v>
                </c:pt>
                <c:pt idx="677">
                  <c:v>4.42</c:v>
                </c:pt>
                <c:pt idx="678">
                  <c:v>4.0599999999999996</c:v>
                </c:pt>
                <c:pt idx="679">
                  <c:v>4.7300000000000004</c:v>
                </c:pt>
                <c:pt idx="680">
                  <c:v>4.24</c:v>
                </c:pt>
                <c:pt idx="681">
                  <c:v>3.99</c:v>
                </c:pt>
                <c:pt idx="682">
                  <c:v>4.12</c:v>
                </c:pt>
                <c:pt idx="683">
                  <c:v>7.04</c:v>
                </c:pt>
                <c:pt idx="684">
                  <c:v>15.6</c:v>
                </c:pt>
                <c:pt idx="685">
                  <c:v>10.6</c:v>
                </c:pt>
                <c:pt idx="686">
                  <c:v>14.6</c:v>
                </c:pt>
                <c:pt idx="687">
                  <c:v>50.4</c:v>
                </c:pt>
                <c:pt idx="688">
                  <c:v>23.8</c:v>
                </c:pt>
                <c:pt idx="689">
                  <c:v>15.1</c:v>
                </c:pt>
                <c:pt idx="690">
                  <c:v>9.5299999999999994</c:v>
                </c:pt>
                <c:pt idx="691">
                  <c:v>7.48</c:v>
                </c:pt>
                <c:pt idx="692">
                  <c:v>10.6</c:v>
                </c:pt>
                <c:pt idx="693">
                  <c:v>19.8</c:v>
                </c:pt>
                <c:pt idx="694">
                  <c:v>17.8</c:v>
                </c:pt>
                <c:pt idx="695">
                  <c:v>11.2</c:v>
                </c:pt>
                <c:pt idx="696">
                  <c:v>11.5</c:v>
                </c:pt>
                <c:pt idx="697">
                  <c:v>40.299999999999997</c:v>
                </c:pt>
                <c:pt idx="698">
                  <c:v>19.8</c:v>
                </c:pt>
                <c:pt idx="699">
                  <c:v>16.899999999999999</c:v>
                </c:pt>
                <c:pt idx="700">
                  <c:v>14.7</c:v>
                </c:pt>
                <c:pt idx="701">
                  <c:v>23.3</c:v>
                </c:pt>
                <c:pt idx="702">
                  <c:v>18.399999999999999</c:v>
                </c:pt>
                <c:pt idx="703">
                  <c:v>38.200000000000003</c:v>
                </c:pt>
                <c:pt idx="704">
                  <c:v>35.1</c:v>
                </c:pt>
                <c:pt idx="705">
                  <c:v>44.5</c:v>
                </c:pt>
                <c:pt idx="706">
                  <c:v>33.1</c:v>
                </c:pt>
                <c:pt idx="707">
                  <c:v>28.2</c:v>
                </c:pt>
                <c:pt idx="708">
                  <c:v>30.9</c:v>
                </c:pt>
                <c:pt idx="709">
                  <c:v>26.7</c:v>
                </c:pt>
                <c:pt idx="710">
                  <c:v>37</c:v>
                </c:pt>
                <c:pt idx="711">
                  <c:v>124</c:v>
                </c:pt>
                <c:pt idx="712">
                  <c:v>179</c:v>
                </c:pt>
                <c:pt idx="713">
                  <c:v>78.7</c:v>
                </c:pt>
                <c:pt idx="714">
                  <c:v>50.7</c:v>
                </c:pt>
                <c:pt idx="715">
                  <c:v>41.8</c:v>
                </c:pt>
                <c:pt idx="716">
                  <c:v>34.5</c:v>
                </c:pt>
                <c:pt idx="717">
                  <c:v>30.2</c:v>
                </c:pt>
                <c:pt idx="718">
                  <c:v>29.3</c:v>
                </c:pt>
                <c:pt idx="719">
                  <c:v>31.2</c:v>
                </c:pt>
                <c:pt idx="720">
                  <c:v>25.3</c:v>
                </c:pt>
                <c:pt idx="721">
                  <c:v>24.5</c:v>
                </c:pt>
                <c:pt idx="722">
                  <c:v>42</c:v>
                </c:pt>
                <c:pt idx="723">
                  <c:v>99.4</c:v>
                </c:pt>
                <c:pt idx="724">
                  <c:v>55.3</c:v>
                </c:pt>
                <c:pt idx="725">
                  <c:v>107</c:v>
                </c:pt>
                <c:pt idx="726">
                  <c:v>136</c:v>
                </c:pt>
                <c:pt idx="727">
                  <c:v>183</c:v>
                </c:pt>
                <c:pt idx="728">
                  <c:v>97.9</c:v>
                </c:pt>
                <c:pt idx="729">
                  <c:v>70.5</c:v>
                </c:pt>
                <c:pt idx="730">
                  <c:v>64</c:v>
                </c:pt>
                <c:pt idx="731">
                  <c:v>65.8</c:v>
                </c:pt>
                <c:pt idx="732">
                  <c:v>64.400000000000006</c:v>
                </c:pt>
                <c:pt idx="733">
                  <c:v>55.3</c:v>
                </c:pt>
                <c:pt idx="734">
                  <c:v>45.2</c:v>
                </c:pt>
                <c:pt idx="735">
                  <c:v>42.2</c:v>
                </c:pt>
                <c:pt idx="736">
                  <c:v>38.9</c:v>
                </c:pt>
                <c:pt idx="737">
                  <c:v>40.4</c:v>
                </c:pt>
                <c:pt idx="738">
                  <c:v>43.2</c:v>
                </c:pt>
                <c:pt idx="739">
                  <c:v>44.5</c:v>
                </c:pt>
                <c:pt idx="740">
                  <c:v>44.8</c:v>
                </c:pt>
                <c:pt idx="741">
                  <c:v>44.8</c:v>
                </c:pt>
                <c:pt idx="742">
                  <c:v>45.2</c:v>
                </c:pt>
                <c:pt idx="743">
                  <c:v>62.5</c:v>
                </c:pt>
                <c:pt idx="744">
                  <c:v>90.8</c:v>
                </c:pt>
                <c:pt idx="745">
                  <c:v>91.5</c:v>
                </c:pt>
                <c:pt idx="746">
                  <c:v>69</c:v>
                </c:pt>
                <c:pt idx="747">
                  <c:v>60.7</c:v>
                </c:pt>
                <c:pt idx="748">
                  <c:v>49.8</c:v>
                </c:pt>
                <c:pt idx="749">
                  <c:v>42.5</c:v>
                </c:pt>
                <c:pt idx="750">
                  <c:v>37.799999999999997</c:v>
                </c:pt>
                <c:pt idx="751">
                  <c:v>34.5</c:v>
                </c:pt>
                <c:pt idx="752">
                  <c:v>41.3</c:v>
                </c:pt>
                <c:pt idx="753">
                  <c:v>44.7</c:v>
                </c:pt>
                <c:pt idx="754">
                  <c:v>42.5</c:v>
                </c:pt>
                <c:pt idx="755">
                  <c:v>40.9</c:v>
                </c:pt>
                <c:pt idx="756">
                  <c:v>40.6</c:v>
                </c:pt>
                <c:pt idx="757">
                  <c:v>52.7</c:v>
                </c:pt>
                <c:pt idx="758">
                  <c:v>240</c:v>
                </c:pt>
                <c:pt idx="759">
                  <c:v>277</c:v>
                </c:pt>
                <c:pt idx="760">
                  <c:v>174</c:v>
                </c:pt>
                <c:pt idx="761">
                  <c:v>120</c:v>
                </c:pt>
                <c:pt idx="762">
                  <c:v>108</c:v>
                </c:pt>
                <c:pt idx="763">
                  <c:v>68</c:v>
                </c:pt>
                <c:pt idx="764">
                  <c:v>53.5</c:v>
                </c:pt>
                <c:pt idx="765">
                  <c:v>44.9</c:v>
                </c:pt>
                <c:pt idx="766">
                  <c:v>44.9</c:v>
                </c:pt>
                <c:pt idx="767">
                  <c:v>38.9</c:v>
                </c:pt>
                <c:pt idx="768">
                  <c:v>34</c:v>
                </c:pt>
                <c:pt idx="769">
                  <c:v>31.2</c:v>
                </c:pt>
                <c:pt idx="770">
                  <c:v>29.2</c:v>
                </c:pt>
                <c:pt idx="771">
                  <c:v>27.5</c:v>
                </c:pt>
                <c:pt idx="772">
                  <c:v>25.8</c:v>
                </c:pt>
                <c:pt idx="773">
                  <c:v>24.6</c:v>
                </c:pt>
                <c:pt idx="774">
                  <c:v>27</c:v>
                </c:pt>
                <c:pt idx="775">
                  <c:v>30.1</c:v>
                </c:pt>
                <c:pt idx="776">
                  <c:v>45.3</c:v>
                </c:pt>
                <c:pt idx="777">
                  <c:v>56</c:v>
                </c:pt>
                <c:pt idx="778">
                  <c:v>78.3</c:v>
                </c:pt>
                <c:pt idx="779">
                  <c:v>59.8</c:v>
                </c:pt>
                <c:pt idx="780">
                  <c:v>50</c:v>
                </c:pt>
                <c:pt idx="781">
                  <c:v>44.2</c:v>
                </c:pt>
                <c:pt idx="782">
                  <c:v>39.200000000000003</c:v>
                </c:pt>
                <c:pt idx="783">
                  <c:v>34.700000000000003</c:v>
                </c:pt>
                <c:pt idx="784">
                  <c:v>33.799999999999997</c:v>
                </c:pt>
                <c:pt idx="785">
                  <c:v>34.5</c:v>
                </c:pt>
                <c:pt idx="786">
                  <c:v>42.1</c:v>
                </c:pt>
                <c:pt idx="787">
                  <c:v>73.2</c:v>
                </c:pt>
                <c:pt idx="788">
                  <c:v>88.4</c:v>
                </c:pt>
                <c:pt idx="789">
                  <c:v>66.3</c:v>
                </c:pt>
                <c:pt idx="790">
                  <c:v>70.8</c:v>
                </c:pt>
                <c:pt idx="791">
                  <c:v>50.2</c:v>
                </c:pt>
                <c:pt idx="792">
                  <c:v>48.1</c:v>
                </c:pt>
                <c:pt idx="793">
                  <c:v>42.9</c:v>
                </c:pt>
                <c:pt idx="794">
                  <c:v>40.200000000000003</c:v>
                </c:pt>
                <c:pt idx="795">
                  <c:v>35.6</c:v>
                </c:pt>
                <c:pt idx="796">
                  <c:v>32.6</c:v>
                </c:pt>
                <c:pt idx="797">
                  <c:v>30.1</c:v>
                </c:pt>
                <c:pt idx="798">
                  <c:v>28.3</c:v>
                </c:pt>
                <c:pt idx="799">
                  <c:v>25.9</c:v>
                </c:pt>
                <c:pt idx="800">
                  <c:v>24.7</c:v>
                </c:pt>
                <c:pt idx="801">
                  <c:v>23.6</c:v>
                </c:pt>
                <c:pt idx="802">
                  <c:v>22.1</c:v>
                </c:pt>
                <c:pt idx="803">
                  <c:v>20.8</c:v>
                </c:pt>
                <c:pt idx="804">
                  <c:v>19.399999999999999</c:v>
                </c:pt>
                <c:pt idx="805">
                  <c:v>18.399999999999999</c:v>
                </c:pt>
                <c:pt idx="806">
                  <c:v>17.899999999999999</c:v>
                </c:pt>
                <c:pt idx="807">
                  <c:v>18.2</c:v>
                </c:pt>
                <c:pt idx="808">
                  <c:v>18.100000000000001</c:v>
                </c:pt>
                <c:pt idx="809">
                  <c:v>16.3</c:v>
                </c:pt>
                <c:pt idx="810">
                  <c:v>15.6</c:v>
                </c:pt>
                <c:pt idx="811">
                  <c:v>15.2</c:v>
                </c:pt>
                <c:pt idx="812">
                  <c:v>14.9</c:v>
                </c:pt>
                <c:pt idx="813">
                  <c:v>17.2</c:v>
                </c:pt>
                <c:pt idx="814">
                  <c:v>21.7</c:v>
                </c:pt>
                <c:pt idx="815">
                  <c:v>25.2</c:v>
                </c:pt>
                <c:pt idx="816">
                  <c:v>23.5</c:v>
                </c:pt>
                <c:pt idx="817">
                  <c:v>17.899999999999999</c:v>
                </c:pt>
                <c:pt idx="818">
                  <c:v>16.8</c:v>
                </c:pt>
                <c:pt idx="819">
                  <c:v>16.100000000000001</c:v>
                </c:pt>
                <c:pt idx="820">
                  <c:v>14.8</c:v>
                </c:pt>
                <c:pt idx="821">
                  <c:v>14</c:v>
                </c:pt>
                <c:pt idx="822">
                  <c:v>13.1</c:v>
                </c:pt>
                <c:pt idx="823">
                  <c:v>13.1</c:v>
                </c:pt>
                <c:pt idx="824">
                  <c:v>12.5</c:v>
                </c:pt>
                <c:pt idx="825">
                  <c:v>12.2</c:v>
                </c:pt>
                <c:pt idx="826">
                  <c:v>11.9</c:v>
                </c:pt>
                <c:pt idx="827">
                  <c:v>11.3</c:v>
                </c:pt>
                <c:pt idx="828">
                  <c:v>10.9</c:v>
                </c:pt>
                <c:pt idx="829">
                  <c:v>10.6</c:v>
                </c:pt>
                <c:pt idx="830">
                  <c:v>10.3</c:v>
                </c:pt>
                <c:pt idx="831">
                  <c:v>10.1</c:v>
                </c:pt>
                <c:pt idx="832">
                  <c:v>9.6199999999999992</c:v>
                </c:pt>
                <c:pt idx="833">
                  <c:v>9.43</c:v>
                </c:pt>
                <c:pt idx="834">
                  <c:v>19.2</c:v>
                </c:pt>
                <c:pt idx="835">
                  <c:v>22.6</c:v>
                </c:pt>
                <c:pt idx="836">
                  <c:v>17.3</c:v>
                </c:pt>
                <c:pt idx="837">
                  <c:v>14.7</c:v>
                </c:pt>
                <c:pt idx="838">
                  <c:v>13.3</c:v>
                </c:pt>
                <c:pt idx="839">
                  <c:v>16.100000000000001</c:v>
                </c:pt>
                <c:pt idx="840">
                  <c:v>18.600000000000001</c:v>
                </c:pt>
                <c:pt idx="841">
                  <c:v>19.600000000000001</c:v>
                </c:pt>
                <c:pt idx="842">
                  <c:v>16.100000000000001</c:v>
                </c:pt>
                <c:pt idx="843">
                  <c:v>15.7</c:v>
                </c:pt>
                <c:pt idx="844">
                  <c:v>14.7</c:v>
                </c:pt>
                <c:pt idx="845">
                  <c:v>13.1</c:v>
                </c:pt>
                <c:pt idx="846">
                  <c:v>12.5</c:v>
                </c:pt>
                <c:pt idx="847">
                  <c:v>11.6</c:v>
                </c:pt>
                <c:pt idx="848">
                  <c:v>10.7</c:v>
                </c:pt>
                <c:pt idx="849">
                  <c:v>10.4</c:v>
                </c:pt>
                <c:pt idx="850">
                  <c:v>9.64</c:v>
                </c:pt>
                <c:pt idx="851">
                  <c:v>8.94</c:v>
                </c:pt>
                <c:pt idx="852">
                  <c:v>8.3699999999999992</c:v>
                </c:pt>
                <c:pt idx="853">
                  <c:v>8.1999999999999993</c:v>
                </c:pt>
                <c:pt idx="854">
                  <c:v>7.95</c:v>
                </c:pt>
                <c:pt idx="855">
                  <c:v>7.8</c:v>
                </c:pt>
                <c:pt idx="856">
                  <c:v>7.47</c:v>
                </c:pt>
                <c:pt idx="857">
                  <c:v>9.3699999999999992</c:v>
                </c:pt>
                <c:pt idx="858">
                  <c:v>9.7200000000000006</c:v>
                </c:pt>
                <c:pt idx="859">
                  <c:v>8.58</c:v>
                </c:pt>
                <c:pt idx="860">
                  <c:v>7.75</c:v>
                </c:pt>
                <c:pt idx="861">
                  <c:v>7.6</c:v>
                </c:pt>
                <c:pt idx="862">
                  <c:v>7</c:v>
                </c:pt>
                <c:pt idx="863">
                  <c:v>6.47</c:v>
                </c:pt>
                <c:pt idx="864">
                  <c:v>6.22</c:v>
                </c:pt>
                <c:pt idx="865">
                  <c:v>6.5</c:v>
                </c:pt>
                <c:pt idx="866">
                  <c:v>6.32</c:v>
                </c:pt>
                <c:pt idx="867">
                  <c:v>6.25</c:v>
                </c:pt>
                <c:pt idx="868">
                  <c:v>6.46</c:v>
                </c:pt>
                <c:pt idx="869">
                  <c:v>5.69</c:v>
                </c:pt>
                <c:pt idx="870">
                  <c:v>6.96</c:v>
                </c:pt>
                <c:pt idx="871">
                  <c:v>5.46</c:v>
                </c:pt>
                <c:pt idx="872">
                  <c:v>5.38</c:v>
                </c:pt>
                <c:pt idx="873">
                  <c:v>5.63</c:v>
                </c:pt>
                <c:pt idx="874">
                  <c:v>5.41</c:v>
                </c:pt>
                <c:pt idx="875">
                  <c:v>4.99</c:v>
                </c:pt>
                <c:pt idx="876">
                  <c:v>5.48</c:v>
                </c:pt>
                <c:pt idx="877">
                  <c:v>10.199999999999999</c:v>
                </c:pt>
                <c:pt idx="878">
                  <c:v>10.7</c:v>
                </c:pt>
                <c:pt idx="879">
                  <c:v>6.82</c:v>
                </c:pt>
                <c:pt idx="880">
                  <c:v>6.1</c:v>
                </c:pt>
                <c:pt idx="881">
                  <c:v>5.31</c:v>
                </c:pt>
                <c:pt idx="882">
                  <c:v>5.0199999999999996</c:v>
                </c:pt>
                <c:pt idx="883">
                  <c:v>4.7699999999999996</c:v>
                </c:pt>
                <c:pt idx="884">
                  <c:v>4.6100000000000003</c:v>
                </c:pt>
                <c:pt idx="885">
                  <c:v>4.3</c:v>
                </c:pt>
                <c:pt idx="886">
                  <c:v>4.83</c:v>
                </c:pt>
                <c:pt idx="887">
                  <c:v>12.2</c:v>
                </c:pt>
                <c:pt idx="888">
                  <c:v>9.1199999999999992</c:v>
                </c:pt>
                <c:pt idx="889">
                  <c:v>12</c:v>
                </c:pt>
                <c:pt idx="890">
                  <c:v>8.8699999999999992</c:v>
                </c:pt>
                <c:pt idx="891">
                  <c:v>6.8</c:v>
                </c:pt>
                <c:pt idx="892">
                  <c:v>5.81</c:v>
                </c:pt>
                <c:pt idx="893">
                  <c:v>5.56</c:v>
                </c:pt>
                <c:pt idx="894">
                  <c:v>5.22</c:v>
                </c:pt>
                <c:pt idx="895">
                  <c:v>4.6900000000000004</c:v>
                </c:pt>
                <c:pt idx="896">
                  <c:v>4.49</c:v>
                </c:pt>
                <c:pt idx="897">
                  <c:v>4.13</c:v>
                </c:pt>
                <c:pt idx="898">
                  <c:v>3.82</c:v>
                </c:pt>
                <c:pt idx="899">
                  <c:v>3.7</c:v>
                </c:pt>
                <c:pt idx="900">
                  <c:v>3.61</c:v>
                </c:pt>
                <c:pt idx="901">
                  <c:v>3.75</c:v>
                </c:pt>
                <c:pt idx="902">
                  <c:v>4.01</c:v>
                </c:pt>
                <c:pt idx="903">
                  <c:v>2.86</c:v>
                </c:pt>
                <c:pt idx="904">
                  <c:v>2.68</c:v>
                </c:pt>
                <c:pt idx="905">
                  <c:v>2.71</c:v>
                </c:pt>
                <c:pt idx="906">
                  <c:v>2.58</c:v>
                </c:pt>
                <c:pt idx="907">
                  <c:v>2.2799999999999998</c:v>
                </c:pt>
                <c:pt idx="908">
                  <c:v>2.37</c:v>
                </c:pt>
                <c:pt idx="909">
                  <c:v>2.2400000000000002</c:v>
                </c:pt>
                <c:pt idx="910">
                  <c:v>2.4500000000000002</c:v>
                </c:pt>
                <c:pt idx="911">
                  <c:v>1.87</c:v>
                </c:pt>
                <c:pt idx="912">
                  <c:v>1.77</c:v>
                </c:pt>
                <c:pt idx="913">
                  <c:v>1.82</c:v>
                </c:pt>
                <c:pt idx="914">
                  <c:v>1.97</c:v>
                </c:pt>
                <c:pt idx="915">
                  <c:v>1.83</c:v>
                </c:pt>
                <c:pt idx="916">
                  <c:v>1.8</c:v>
                </c:pt>
                <c:pt idx="917">
                  <c:v>1.64</c:v>
                </c:pt>
                <c:pt idx="918">
                  <c:v>1.58</c:v>
                </c:pt>
                <c:pt idx="919">
                  <c:v>1.77</c:v>
                </c:pt>
                <c:pt idx="920">
                  <c:v>1.77</c:v>
                </c:pt>
                <c:pt idx="921">
                  <c:v>1.79</c:v>
                </c:pt>
                <c:pt idx="922">
                  <c:v>1.76</c:v>
                </c:pt>
                <c:pt idx="923">
                  <c:v>1.91</c:v>
                </c:pt>
                <c:pt idx="924">
                  <c:v>1.66</c:v>
                </c:pt>
                <c:pt idx="925">
                  <c:v>1.51</c:v>
                </c:pt>
                <c:pt idx="926">
                  <c:v>1.33</c:v>
                </c:pt>
                <c:pt idx="927">
                  <c:v>1.39</c:v>
                </c:pt>
                <c:pt idx="928">
                  <c:v>1.4</c:v>
                </c:pt>
                <c:pt idx="929">
                  <c:v>1.5</c:v>
                </c:pt>
                <c:pt idx="930">
                  <c:v>1.67</c:v>
                </c:pt>
                <c:pt idx="931">
                  <c:v>1.23</c:v>
                </c:pt>
                <c:pt idx="932">
                  <c:v>0.86</c:v>
                </c:pt>
                <c:pt idx="933">
                  <c:v>0.93</c:v>
                </c:pt>
                <c:pt idx="934">
                  <c:v>0.73</c:v>
                </c:pt>
                <c:pt idx="935">
                  <c:v>0.8</c:v>
                </c:pt>
                <c:pt idx="936">
                  <c:v>0.97</c:v>
                </c:pt>
                <c:pt idx="937">
                  <c:v>0.9</c:v>
                </c:pt>
                <c:pt idx="938">
                  <c:v>0.95</c:v>
                </c:pt>
                <c:pt idx="939">
                  <c:v>0.74</c:v>
                </c:pt>
                <c:pt idx="940">
                  <c:v>0.9</c:v>
                </c:pt>
                <c:pt idx="941">
                  <c:v>0.63</c:v>
                </c:pt>
                <c:pt idx="942">
                  <c:v>0.78</c:v>
                </c:pt>
                <c:pt idx="943">
                  <c:v>1.2</c:v>
                </c:pt>
                <c:pt idx="944">
                  <c:v>1.1599999999999999</c:v>
                </c:pt>
                <c:pt idx="945">
                  <c:v>1.26</c:v>
                </c:pt>
                <c:pt idx="946">
                  <c:v>1.27</c:v>
                </c:pt>
                <c:pt idx="947">
                  <c:v>1.73</c:v>
                </c:pt>
                <c:pt idx="948">
                  <c:v>3.14</c:v>
                </c:pt>
                <c:pt idx="949">
                  <c:v>2.2599999999999998</c:v>
                </c:pt>
                <c:pt idx="950">
                  <c:v>1.51</c:v>
                </c:pt>
                <c:pt idx="951">
                  <c:v>1.44</c:v>
                </c:pt>
                <c:pt idx="952">
                  <c:v>1.1299999999999999</c:v>
                </c:pt>
                <c:pt idx="953">
                  <c:v>0.88</c:v>
                </c:pt>
                <c:pt idx="954">
                  <c:v>0.82</c:v>
                </c:pt>
                <c:pt idx="955">
                  <c:v>0.75</c:v>
                </c:pt>
                <c:pt idx="956">
                  <c:v>0.8</c:v>
                </c:pt>
                <c:pt idx="957">
                  <c:v>0.86</c:v>
                </c:pt>
                <c:pt idx="958">
                  <c:v>0.96</c:v>
                </c:pt>
                <c:pt idx="959">
                  <c:v>0.93</c:v>
                </c:pt>
                <c:pt idx="960">
                  <c:v>0.99</c:v>
                </c:pt>
                <c:pt idx="961">
                  <c:v>0.97</c:v>
                </c:pt>
                <c:pt idx="962">
                  <c:v>1.17</c:v>
                </c:pt>
                <c:pt idx="963">
                  <c:v>0.64</c:v>
                </c:pt>
                <c:pt idx="964">
                  <c:v>7.18</c:v>
                </c:pt>
                <c:pt idx="965">
                  <c:v>4.45</c:v>
                </c:pt>
                <c:pt idx="966">
                  <c:v>5.69</c:v>
                </c:pt>
                <c:pt idx="967">
                  <c:v>11.7</c:v>
                </c:pt>
                <c:pt idx="968">
                  <c:v>5.38</c:v>
                </c:pt>
                <c:pt idx="969">
                  <c:v>3.48</c:v>
                </c:pt>
                <c:pt idx="970">
                  <c:v>2.21</c:v>
                </c:pt>
                <c:pt idx="971">
                  <c:v>2.0299999999999998</c:v>
                </c:pt>
                <c:pt idx="972">
                  <c:v>1.52</c:v>
                </c:pt>
                <c:pt idx="973">
                  <c:v>1.54</c:v>
                </c:pt>
                <c:pt idx="974">
                  <c:v>1.74</c:v>
                </c:pt>
                <c:pt idx="975">
                  <c:v>1.7</c:v>
                </c:pt>
                <c:pt idx="976">
                  <c:v>1.62</c:v>
                </c:pt>
                <c:pt idx="977">
                  <c:v>1.65</c:v>
                </c:pt>
                <c:pt idx="978">
                  <c:v>1.57</c:v>
                </c:pt>
                <c:pt idx="979">
                  <c:v>1.55</c:v>
                </c:pt>
                <c:pt idx="980">
                  <c:v>1.93</c:v>
                </c:pt>
                <c:pt idx="981">
                  <c:v>1.64</c:v>
                </c:pt>
                <c:pt idx="982">
                  <c:v>1.58</c:v>
                </c:pt>
                <c:pt idx="983">
                  <c:v>1.62</c:v>
                </c:pt>
                <c:pt idx="984">
                  <c:v>2.2599999999999998</c:v>
                </c:pt>
                <c:pt idx="985">
                  <c:v>1.88</c:v>
                </c:pt>
                <c:pt idx="986">
                  <c:v>2.81</c:v>
                </c:pt>
                <c:pt idx="987">
                  <c:v>2.14</c:v>
                </c:pt>
                <c:pt idx="988">
                  <c:v>2.34</c:v>
                </c:pt>
                <c:pt idx="989">
                  <c:v>2.1800000000000002</c:v>
                </c:pt>
                <c:pt idx="990">
                  <c:v>10.8</c:v>
                </c:pt>
                <c:pt idx="991">
                  <c:v>9.48</c:v>
                </c:pt>
                <c:pt idx="992">
                  <c:v>4.82</c:v>
                </c:pt>
                <c:pt idx="993">
                  <c:v>2.96</c:v>
                </c:pt>
                <c:pt idx="994">
                  <c:v>2.3199999999999998</c:v>
                </c:pt>
                <c:pt idx="995">
                  <c:v>2.0299999999999998</c:v>
                </c:pt>
                <c:pt idx="996">
                  <c:v>2.2999999999999998</c:v>
                </c:pt>
                <c:pt idx="997">
                  <c:v>1.71</c:v>
                </c:pt>
                <c:pt idx="998">
                  <c:v>1.82</c:v>
                </c:pt>
                <c:pt idx="999">
                  <c:v>1.87</c:v>
                </c:pt>
                <c:pt idx="1000">
                  <c:v>1.85</c:v>
                </c:pt>
                <c:pt idx="1001">
                  <c:v>1.96</c:v>
                </c:pt>
                <c:pt idx="1002">
                  <c:v>2.12</c:v>
                </c:pt>
                <c:pt idx="1003">
                  <c:v>1.92</c:v>
                </c:pt>
                <c:pt idx="1004">
                  <c:v>1.64</c:v>
                </c:pt>
                <c:pt idx="1005">
                  <c:v>1.66</c:v>
                </c:pt>
                <c:pt idx="1006">
                  <c:v>1.6</c:v>
                </c:pt>
                <c:pt idx="1007">
                  <c:v>1.67</c:v>
                </c:pt>
                <c:pt idx="1008">
                  <c:v>1.77</c:v>
                </c:pt>
                <c:pt idx="1009">
                  <c:v>7.12</c:v>
                </c:pt>
                <c:pt idx="1010">
                  <c:v>3.41</c:v>
                </c:pt>
                <c:pt idx="1011">
                  <c:v>8.15</c:v>
                </c:pt>
                <c:pt idx="1012">
                  <c:v>9.43</c:v>
                </c:pt>
                <c:pt idx="1013">
                  <c:v>4.9800000000000004</c:v>
                </c:pt>
                <c:pt idx="1014">
                  <c:v>3.55</c:v>
                </c:pt>
                <c:pt idx="1015">
                  <c:v>2.72</c:v>
                </c:pt>
                <c:pt idx="1016">
                  <c:v>2.39</c:v>
                </c:pt>
                <c:pt idx="1017">
                  <c:v>2.4500000000000002</c:v>
                </c:pt>
                <c:pt idx="1018">
                  <c:v>2.72</c:v>
                </c:pt>
                <c:pt idx="1019">
                  <c:v>2.66</c:v>
                </c:pt>
                <c:pt idx="1020">
                  <c:v>6.65</c:v>
                </c:pt>
                <c:pt idx="1021">
                  <c:v>11</c:v>
                </c:pt>
                <c:pt idx="1022">
                  <c:v>11.7</c:v>
                </c:pt>
                <c:pt idx="1023">
                  <c:v>7.88</c:v>
                </c:pt>
                <c:pt idx="1024">
                  <c:v>4.8099999999999996</c:v>
                </c:pt>
                <c:pt idx="1025">
                  <c:v>4.22</c:v>
                </c:pt>
                <c:pt idx="1026">
                  <c:v>3.85</c:v>
                </c:pt>
                <c:pt idx="1027">
                  <c:v>3.43</c:v>
                </c:pt>
                <c:pt idx="1028">
                  <c:v>5.82</c:v>
                </c:pt>
                <c:pt idx="1029">
                  <c:v>10.3</c:v>
                </c:pt>
                <c:pt idx="1030">
                  <c:v>7.91</c:v>
                </c:pt>
                <c:pt idx="1031">
                  <c:v>5.24</c:v>
                </c:pt>
                <c:pt idx="1032">
                  <c:v>4.47</c:v>
                </c:pt>
                <c:pt idx="1033">
                  <c:v>9.11</c:v>
                </c:pt>
                <c:pt idx="1034">
                  <c:v>6.67</c:v>
                </c:pt>
                <c:pt idx="1035">
                  <c:v>6.06</c:v>
                </c:pt>
                <c:pt idx="1036">
                  <c:v>18.7</c:v>
                </c:pt>
                <c:pt idx="1037">
                  <c:v>15</c:v>
                </c:pt>
                <c:pt idx="1038">
                  <c:v>7.94</c:v>
                </c:pt>
                <c:pt idx="1039">
                  <c:v>6.11</c:v>
                </c:pt>
                <c:pt idx="1040">
                  <c:v>5.38</c:v>
                </c:pt>
                <c:pt idx="1041">
                  <c:v>4.45</c:v>
                </c:pt>
                <c:pt idx="1042">
                  <c:v>4.21</c:v>
                </c:pt>
                <c:pt idx="1043">
                  <c:v>4.03</c:v>
                </c:pt>
                <c:pt idx="1044">
                  <c:v>4.75</c:v>
                </c:pt>
                <c:pt idx="1045">
                  <c:v>4.9000000000000004</c:v>
                </c:pt>
                <c:pt idx="1046">
                  <c:v>4.63</c:v>
                </c:pt>
                <c:pt idx="1047">
                  <c:v>4.74</c:v>
                </c:pt>
                <c:pt idx="1048">
                  <c:v>4.55</c:v>
                </c:pt>
                <c:pt idx="1049">
                  <c:v>7.23</c:v>
                </c:pt>
                <c:pt idx="1050">
                  <c:v>7.89</c:v>
                </c:pt>
                <c:pt idx="1051">
                  <c:v>5.87</c:v>
                </c:pt>
                <c:pt idx="1052">
                  <c:v>9.42</c:v>
                </c:pt>
                <c:pt idx="1053">
                  <c:v>6.94</c:v>
                </c:pt>
                <c:pt idx="1054">
                  <c:v>6.46</c:v>
                </c:pt>
                <c:pt idx="1055">
                  <c:v>5.16</c:v>
                </c:pt>
                <c:pt idx="1056">
                  <c:v>4.71</c:v>
                </c:pt>
                <c:pt idx="1057">
                  <c:v>5</c:v>
                </c:pt>
                <c:pt idx="1058">
                  <c:v>5.35</c:v>
                </c:pt>
                <c:pt idx="1059">
                  <c:v>9.1199999999999992</c:v>
                </c:pt>
                <c:pt idx="1060">
                  <c:v>6.5</c:v>
                </c:pt>
                <c:pt idx="1061">
                  <c:v>6.95</c:v>
                </c:pt>
                <c:pt idx="1062">
                  <c:v>5.49</c:v>
                </c:pt>
                <c:pt idx="1063">
                  <c:v>5.09</c:v>
                </c:pt>
                <c:pt idx="1064">
                  <c:v>8.2200000000000006</c:v>
                </c:pt>
                <c:pt idx="1065">
                  <c:v>7.82</c:v>
                </c:pt>
                <c:pt idx="1066">
                  <c:v>6</c:v>
                </c:pt>
                <c:pt idx="1067">
                  <c:v>5.53</c:v>
                </c:pt>
                <c:pt idx="1068">
                  <c:v>6</c:v>
                </c:pt>
                <c:pt idx="1069">
                  <c:v>9.9600000000000009</c:v>
                </c:pt>
                <c:pt idx="1070">
                  <c:v>13.5</c:v>
                </c:pt>
                <c:pt idx="1071">
                  <c:v>17.899999999999999</c:v>
                </c:pt>
                <c:pt idx="1072">
                  <c:v>36.4</c:v>
                </c:pt>
                <c:pt idx="1073">
                  <c:v>22.2</c:v>
                </c:pt>
                <c:pt idx="1074">
                  <c:v>24.7</c:v>
                </c:pt>
                <c:pt idx="1075">
                  <c:v>29.6</c:v>
                </c:pt>
                <c:pt idx="1076">
                  <c:v>24.4</c:v>
                </c:pt>
                <c:pt idx="1077">
                  <c:v>23.7</c:v>
                </c:pt>
                <c:pt idx="1078">
                  <c:v>33.6</c:v>
                </c:pt>
                <c:pt idx="1079">
                  <c:v>25.3</c:v>
                </c:pt>
                <c:pt idx="1080">
                  <c:v>21.9</c:v>
                </c:pt>
                <c:pt idx="1081">
                  <c:v>19.100000000000001</c:v>
                </c:pt>
                <c:pt idx="1082">
                  <c:v>16.7</c:v>
                </c:pt>
                <c:pt idx="1083">
                  <c:v>14.7</c:v>
                </c:pt>
                <c:pt idx="1084">
                  <c:v>13.1</c:v>
                </c:pt>
                <c:pt idx="1085">
                  <c:v>11.8</c:v>
                </c:pt>
                <c:pt idx="1086">
                  <c:v>11.7</c:v>
                </c:pt>
                <c:pt idx="1087">
                  <c:v>10</c:v>
                </c:pt>
                <c:pt idx="1088">
                  <c:v>9.2100000000000009</c:v>
                </c:pt>
                <c:pt idx="1089">
                  <c:v>10.4</c:v>
                </c:pt>
                <c:pt idx="1090">
                  <c:v>23.8</c:v>
                </c:pt>
                <c:pt idx="1091">
                  <c:v>14.7</c:v>
                </c:pt>
                <c:pt idx="1092">
                  <c:v>13.3</c:v>
                </c:pt>
                <c:pt idx="1093">
                  <c:v>13.8</c:v>
                </c:pt>
                <c:pt idx="1094">
                  <c:v>13.1</c:v>
                </c:pt>
                <c:pt idx="1095">
                  <c:v>16.899999999999999</c:v>
                </c:pt>
                <c:pt idx="1096">
                  <c:v>18.100000000000001</c:v>
                </c:pt>
                <c:pt idx="1097">
                  <c:v>13.5</c:v>
                </c:pt>
                <c:pt idx="1098">
                  <c:v>11.9</c:v>
                </c:pt>
                <c:pt idx="1099">
                  <c:v>11.5</c:v>
                </c:pt>
                <c:pt idx="1100">
                  <c:v>10.3</c:v>
                </c:pt>
                <c:pt idx="1101">
                  <c:v>10.1</c:v>
                </c:pt>
                <c:pt idx="1102">
                  <c:v>19.3</c:v>
                </c:pt>
                <c:pt idx="1103">
                  <c:v>20.399999999999999</c:v>
                </c:pt>
                <c:pt idx="1104">
                  <c:v>15.5</c:v>
                </c:pt>
                <c:pt idx="1105">
                  <c:v>15.1</c:v>
                </c:pt>
                <c:pt idx="1106">
                  <c:v>13.4</c:v>
                </c:pt>
                <c:pt idx="1107">
                  <c:v>12.3</c:v>
                </c:pt>
                <c:pt idx="1108">
                  <c:v>11.2</c:v>
                </c:pt>
                <c:pt idx="1109">
                  <c:v>10.1</c:v>
                </c:pt>
                <c:pt idx="1110">
                  <c:v>10.7</c:v>
                </c:pt>
                <c:pt idx="1111">
                  <c:v>11.2</c:v>
                </c:pt>
                <c:pt idx="1112">
                  <c:v>16.3</c:v>
                </c:pt>
                <c:pt idx="1113">
                  <c:v>37.4</c:v>
                </c:pt>
                <c:pt idx="1114">
                  <c:v>29.4</c:v>
                </c:pt>
                <c:pt idx="1115">
                  <c:v>27.4</c:v>
                </c:pt>
                <c:pt idx="1116">
                  <c:v>24.2</c:v>
                </c:pt>
                <c:pt idx="1117">
                  <c:v>20.7</c:v>
                </c:pt>
                <c:pt idx="1118">
                  <c:v>17.899999999999999</c:v>
                </c:pt>
                <c:pt idx="1119">
                  <c:v>15.5</c:v>
                </c:pt>
                <c:pt idx="1120">
                  <c:v>14</c:v>
                </c:pt>
                <c:pt idx="1121">
                  <c:v>12.9</c:v>
                </c:pt>
                <c:pt idx="1122">
                  <c:v>11.9</c:v>
                </c:pt>
                <c:pt idx="1123">
                  <c:v>14</c:v>
                </c:pt>
                <c:pt idx="1124">
                  <c:v>25.6</c:v>
                </c:pt>
                <c:pt idx="1125">
                  <c:v>18.399999999999999</c:v>
                </c:pt>
                <c:pt idx="1126">
                  <c:v>16.7</c:v>
                </c:pt>
                <c:pt idx="1127">
                  <c:v>15.6</c:v>
                </c:pt>
                <c:pt idx="1128">
                  <c:v>14.6</c:v>
                </c:pt>
                <c:pt idx="1129">
                  <c:v>13.7</c:v>
                </c:pt>
                <c:pt idx="1130">
                  <c:v>13.6</c:v>
                </c:pt>
                <c:pt idx="1131">
                  <c:v>12.5</c:v>
                </c:pt>
                <c:pt idx="1132">
                  <c:v>18.600000000000001</c:v>
                </c:pt>
                <c:pt idx="1133">
                  <c:v>17</c:v>
                </c:pt>
                <c:pt idx="1134">
                  <c:v>13.8</c:v>
                </c:pt>
                <c:pt idx="1135">
                  <c:v>12.9</c:v>
                </c:pt>
                <c:pt idx="1136">
                  <c:v>12.5</c:v>
                </c:pt>
                <c:pt idx="1137">
                  <c:v>12.3</c:v>
                </c:pt>
                <c:pt idx="1138">
                  <c:v>12.6</c:v>
                </c:pt>
                <c:pt idx="1139">
                  <c:v>11.7</c:v>
                </c:pt>
                <c:pt idx="1140">
                  <c:v>10.199999999999999</c:v>
                </c:pt>
                <c:pt idx="1141">
                  <c:v>9.27</c:v>
                </c:pt>
                <c:pt idx="1142">
                  <c:v>8.56</c:v>
                </c:pt>
                <c:pt idx="1143">
                  <c:v>8.18</c:v>
                </c:pt>
                <c:pt idx="1144">
                  <c:v>8.1999999999999993</c:v>
                </c:pt>
                <c:pt idx="1145">
                  <c:v>8.1999999999999993</c:v>
                </c:pt>
                <c:pt idx="1146">
                  <c:v>8.26</c:v>
                </c:pt>
                <c:pt idx="1147">
                  <c:v>7.64</c:v>
                </c:pt>
                <c:pt idx="1148">
                  <c:v>7.04</c:v>
                </c:pt>
                <c:pt idx="1149">
                  <c:v>7.09</c:v>
                </c:pt>
                <c:pt idx="1150">
                  <c:v>6.26</c:v>
                </c:pt>
                <c:pt idx="1151">
                  <c:v>6.28</c:v>
                </c:pt>
                <c:pt idx="1152">
                  <c:v>6.19</c:v>
                </c:pt>
                <c:pt idx="1153">
                  <c:v>6.23</c:v>
                </c:pt>
                <c:pt idx="1154">
                  <c:v>6.97</c:v>
                </c:pt>
                <c:pt idx="1155">
                  <c:v>8.75</c:v>
                </c:pt>
                <c:pt idx="1156">
                  <c:v>6.87</c:v>
                </c:pt>
                <c:pt idx="1157">
                  <c:v>7.2</c:v>
                </c:pt>
                <c:pt idx="1158">
                  <c:v>5.92</c:v>
                </c:pt>
                <c:pt idx="1159">
                  <c:v>5.66</c:v>
                </c:pt>
                <c:pt idx="1160">
                  <c:v>5.69</c:v>
                </c:pt>
                <c:pt idx="1161">
                  <c:v>5.48</c:v>
                </c:pt>
                <c:pt idx="1162">
                  <c:v>5.29</c:v>
                </c:pt>
                <c:pt idx="1163">
                  <c:v>5.27</c:v>
                </c:pt>
                <c:pt idx="1164">
                  <c:v>5.12</c:v>
                </c:pt>
                <c:pt idx="1165">
                  <c:v>5.15</c:v>
                </c:pt>
                <c:pt idx="1166">
                  <c:v>4.91</c:v>
                </c:pt>
                <c:pt idx="1167">
                  <c:v>4.71</c:v>
                </c:pt>
                <c:pt idx="1168">
                  <c:v>4.67</c:v>
                </c:pt>
                <c:pt idx="1169">
                  <c:v>4.33</c:v>
                </c:pt>
                <c:pt idx="1170">
                  <c:v>4.58</c:v>
                </c:pt>
                <c:pt idx="1171">
                  <c:v>4.88</c:v>
                </c:pt>
                <c:pt idx="1172">
                  <c:v>4.57</c:v>
                </c:pt>
                <c:pt idx="1173">
                  <c:v>10.8</c:v>
                </c:pt>
                <c:pt idx="1174">
                  <c:v>10.9</c:v>
                </c:pt>
                <c:pt idx="1175">
                  <c:v>8.08</c:v>
                </c:pt>
                <c:pt idx="1176">
                  <c:v>6.59</c:v>
                </c:pt>
                <c:pt idx="1177">
                  <c:v>7.86</c:v>
                </c:pt>
                <c:pt idx="1178">
                  <c:v>8.4700000000000006</c:v>
                </c:pt>
                <c:pt idx="1179">
                  <c:v>7.95</c:v>
                </c:pt>
                <c:pt idx="1180">
                  <c:v>23.4</c:v>
                </c:pt>
                <c:pt idx="1182">
                  <c:v>207</c:v>
                </c:pt>
                <c:pt idx="1183">
                  <c:v>227</c:v>
                </c:pt>
                <c:pt idx="1184">
                  <c:v>92.6</c:v>
                </c:pt>
                <c:pt idx="1185">
                  <c:v>61.5</c:v>
                </c:pt>
                <c:pt idx="1186">
                  <c:v>52.8</c:v>
                </c:pt>
                <c:pt idx="1187">
                  <c:v>42.3</c:v>
                </c:pt>
                <c:pt idx="1188">
                  <c:v>38.5</c:v>
                </c:pt>
                <c:pt idx="1189">
                  <c:v>32.6</c:v>
                </c:pt>
                <c:pt idx="1190">
                  <c:v>26.5</c:v>
                </c:pt>
                <c:pt idx="1191">
                  <c:v>23.4</c:v>
                </c:pt>
                <c:pt idx="1192">
                  <c:v>26.5</c:v>
                </c:pt>
                <c:pt idx="1193">
                  <c:v>24.7</c:v>
                </c:pt>
                <c:pt idx="1194">
                  <c:v>20.5</c:v>
                </c:pt>
                <c:pt idx="1195">
                  <c:v>19.3</c:v>
                </c:pt>
                <c:pt idx="1196">
                  <c:v>33.299999999999997</c:v>
                </c:pt>
                <c:pt idx="1197">
                  <c:v>26.6</c:v>
                </c:pt>
                <c:pt idx="1198">
                  <c:v>24.6</c:v>
                </c:pt>
                <c:pt idx="1199">
                  <c:v>22.5</c:v>
                </c:pt>
                <c:pt idx="1200">
                  <c:v>21.7</c:v>
                </c:pt>
                <c:pt idx="1201">
                  <c:v>35.299999999999997</c:v>
                </c:pt>
                <c:pt idx="1202">
                  <c:v>28.4</c:v>
                </c:pt>
                <c:pt idx="1203">
                  <c:v>29.1</c:v>
                </c:pt>
                <c:pt idx="1204">
                  <c:v>25.7</c:v>
                </c:pt>
                <c:pt idx="1205">
                  <c:v>24</c:v>
                </c:pt>
                <c:pt idx="1206">
                  <c:v>22</c:v>
                </c:pt>
                <c:pt idx="1207">
                  <c:v>19.8</c:v>
                </c:pt>
                <c:pt idx="1208">
                  <c:v>20.3</c:v>
                </c:pt>
                <c:pt idx="1209">
                  <c:v>19.3</c:v>
                </c:pt>
                <c:pt idx="1210">
                  <c:v>19</c:v>
                </c:pt>
                <c:pt idx="1211">
                  <c:v>16.100000000000001</c:v>
                </c:pt>
                <c:pt idx="1212">
                  <c:v>14</c:v>
                </c:pt>
                <c:pt idx="1213">
                  <c:v>12.4</c:v>
                </c:pt>
                <c:pt idx="1214">
                  <c:v>11.4</c:v>
                </c:pt>
                <c:pt idx="1215">
                  <c:v>10.6</c:v>
                </c:pt>
                <c:pt idx="1216">
                  <c:v>10.199999999999999</c:v>
                </c:pt>
                <c:pt idx="1217">
                  <c:v>12</c:v>
                </c:pt>
                <c:pt idx="1218">
                  <c:v>9.7799999999999994</c:v>
                </c:pt>
                <c:pt idx="1219">
                  <c:v>12.8</c:v>
                </c:pt>
                <c:pt idx="1220">
                  <c:v>11</c:v>
                </c:pt>
                <c:pt idx="1221">
                  <c:v>12.6</c:v>
                </c:pt>
                <c:pt idx="1222">
                  <c:v>11.7</c:v>
                </c:pt>
                <c:pt idx="1223">
                  <c:v>13.1</c:v>
                </c:pt>
                <c:pt idx="1224">
                  <c:v>25.5</c:v>
                </c:pt>
                <c:pt idx="1225">
                  <c:v>40.299999999999997</c:v>
                </c:pt>
                <c:pt idx="1226">
                  <c:v>30.1</c:v>
                </c:pt>
                <c:pt idx="1227">
                  <c:v>26.2</c:v>
                </c:pt>
                <c:pt idx="1228">
                  <c:v>23</c:v>
                </c:pt>
                <c:pt idx="1229">
                  <c:v>23.5</c:v>
                </c:pt>
                <c:pt idx="1230">
                  <c:v>22.4</c:v>
                </c:pt>
                <c:pt idx="1231">
                  <c:v>27.9</c:v>
                </c:pt>
                <c:pt idx="1232">
                  <c:v>23.9</c:v>
                </c:pt>
                <c:pt idx="1233">
                  <c:v>42.1</c:v>
                </c:pt>
                <c:pt idx="1234">
                  <c:v>42.3</c:v>
                </c:pt>
                <c:pt idx="1235">
                  <c:v>40.1</c:v>
                </c:pt>
                <c:pt idx="1236">
                  <c:v>36.799999999999997</c:v>
                </c:pt>
                <c:pt idx="1237">
                  <c:v>37.1</c:v>
                </c:pt>
                <c:pt idx="1238">
                  <c:v>29.9</c:v>
                </c:pt>
                <c:pt idx="1239">
                  <c:v>26.5</c:v>
                </c:pt>
                <c:pt idx="1240">
                  <c:v>23.5</c:v>
                </c:pt>
                <c:pt idx="1241">
                  <c:v>20.8</c:v>
                </c:pt>
                <c:pt idx="1242">
                  <c:v>18.5</c:v>
                </c:pt>
                <c:pt idx="1243">
                  <c:v>16.5</c:v>
                </c:pt>
                <c:pt idx="1244">
                  <c:v>14.7</c:v>
                </c:pt>
                <c:pt idx="1245">
                  <c:v>13.5</c:v>
                </c:pt>
                <c:pt idx="1246">
                  <c:v>11.7</c:v>
                </c:pt>
                <c:pt idx="1247">
                  <c:v>17.399999999999999</c:v>
                </c:pt>
                <c:pt idx="1248">
                  <c:v>13.8</c:v>
                </c:pt>
                <c:pt idx="1249">
                  <c:v>11</c:v>
                </c:pt>
                <c:pt idx="1250">
                  <c:v>9.59</c:v>
                </c:pt>
                <c:pt idx="1251">
                  <c:v>10.7</c:v>
                </c:pt>
                <c:pt idx="1252">
                  <c:v>12</c:v>
                </c:pt>
                <c:pt idx="1253">
                  <c:v>11.2</c:v>
                </c:pt>
                <c:pt idx="1254">
                  <c:v>10</c:v>
                </c:pt>
                <c:pt idx="1255">
                  <c:v>8.3800000000000008</c:v>
                </c:pt>
                <c:pt idx="1256">
                  <c:v>7.5</c:v>
                </c:pt>
                <c:pt idx="1257">
                  <c:v>8.0399999999999991</c:v>
                </c:pt>
                <c:pt idx="1258">
                  <c:v>7.25</c:v>
                </c:pt>
                <c:pt idx="1259">
                  <c:v>6.32</c:v>
                </c:pt>
                <c:pt idx="1260">
                  <c:v>5.42</c:v>
                </c:pt>
                <c:pt idx="1261">
                  <c:v>5.12</c:v>
                </c:pt>
                <c:pt idx="1262">
                  <c:v>5.31</c:v>
                </c:pt>
                <c:pt idx="1263">
                  <c:v>9.15</c:v>
                </c:pt>
                <c:pt idx="1264">
                  <c:v>6.94</c:v>
                </c:pt>
                <c:pt idx="1265">
                  <c:v>5.42</c:v>
                </c:pt>
                <c:pt idx="1266">
                  <c:v>5.6</c:v>
                </c:pt>
                <c:pt idx="1267">
                  <c:v>5.18</c:v>
                </c:pt>
                <c:pt idx="1268">
                  <c:v>5.43</c:v>
                </c:pt>
                <c:pt idx="1269">
                  <c:v>5.66</c:v>
                </c:pt>
                <c:pt idx="1270">
                  <c:v>4.6100000000000003</c:v>
                </c:pt>
                <c:pt idx="1271">
                  <c:v>4.18</c:v>
                </c:pt>
                <c:pt idx="1272">
                  <c:v>4.38</c:v>
                </c:pt>
                <c:pt idx="1273">
                  <c:v>8.3699999999999992</c:v>
                </c:pt>
                <c:pt idx="1274">
                  <c:v>6.66</c:v>
                </c:pt>
                <c:pt idx="1275">
                  <c:v>5.42</c:v>
                </c:pt>
                <c:pt idx="1276">
                  <c:v>4.63</c:v>
                </c:pt>
                <c:pt idx="1277">
                  <c:v>4.01</c:v>
                </c:pt>
                <c:pt idx="1278">
                  <c:v>3.74</c:v>
                </c:pt>
                <c:pt idx="1279">
                  <c:v>3.44</c:v>
                </c:pt>
                <c:pt idx="1280">
                  <c:v>3.35</c:v>
                </c:pt>
                <c:pt idx="1281">
                  <c:v>3.37</c:v>
                </c:pt>
                <c:pt idx="1282">
                  <c:v>3.57</c:v>
                </c:pt>
                <c:pt idx="1283">
                  <c:v>3.08</c:v>
                </c:pt>
                <c:pt idx="1284">
                  <c:v>4.47</c:v>
                </c:pt>
                <c:pt idx="1285">
                  <c:v>5.84</c:v>
                </c:pt>
                <c:pt idx="1286">
                  <c:v>4.18</c:v>
                </c:pt>
                <c:pt idx="1287">
                  <c:v>3.68</c:v>
                </c:pt>
                <c:pt idx="1288">
                  <c:v>3.17</c:v>
                </c:pt>
                <c:pt idx="1289">
                  <c:v>2.86</c:v>
                </c:pt>
                <c:pt idx="1290">
                  <c:v>2.5499999999999998</c:v>
                </c:pt>
                <c:pt idx="1291">
                  <c:v>2.4</c:v>
                </c:pt>
                <c:pt idx="1292">
                  <c:v>2.17</c:v>
                </c:pt>
                <c:pt idx="1293">
                  <c:v>2.13</c:v>
                </c:pt>
                <c:pt idx="1294">
                  <c:v>1.82</c:v>
                </c:pt>
                <c:pt idx="1295">
                  <c:v>1.43</c:v>
                </c:pt>
                <c:pt idx="1296">
                  <c:v>0.98</c:v>
                </c:pt>
                <c:pt idx="1297">
                  <c:v>0.88</c:v>
                </c:pt>
                <c:pt idx="1298">
                  <c:v>1.47</c:v>
                </c:pt>
                <c:pt idx="1299">
                  <c:v>1.01</c:v>
                </c:pt>
                <c:pt idx="1300">
                  <c:v>0.95</c:v>
                </c:pt>
                <c:pt idx="1301">
                  <c:v>0.76</c:v>
                </c:pt>
                <c:pt idx="1302">
                  <c:v>0.62</c:v>
                </c:pt>
                <c:pt idx="1303">
                  <c:v>0.62</c:v>
                </c:pt>
                <c:pt idx="1304">
                  <c:v>0.63</c:v>
                </c:pt>
                <c:pt idx="1305">
                  <c:v>0.57999999999999996</c:v>
                </c:pt>
                <c:pt idx="1306">
                  <c:v>0.69</c:v>
                </c:pt>
                <c:pt idx="1307">
                  <c:v>0.88</c:v>
                </c:pt>
                <c:pt idx="1308">
                  <c:v>0.81</c:v>
                </c:pt>
                <c:pt idx="1309">
                  <c:v>0.71</c:v>
                </c:pt>
                <c:pt idx="1310">
                  <c:v>0.61</c:v>
                </c:pt>
                <c:pt idx="1311">
                  <c:v>0.56000000000000005</c:v>
                </c:pt>
                <c:pt idx="1313">
                  <c:v>0.65</c:v>
                </c:pt>
                <c:pt idx="1314">
                  <c:v>0.88</c:v>
                </c:pt>
                <c:pt idx="1315">
                  <c:v>0.83</c:v>
                </c:pt>
                <c:pt idx="1317">
                  <c:v>0.9</c:v>
                </c:pt>
                <c:pt idx="1318">
                  <c:v>0.98</c:v>
                </c:pt>
                <c:pt idx="1319">
                  <c:v>0.94</c:v>
                </c:pt>
                <c:pt idx="1320">
                  <c:v>1.17</c:v>
                </c:pt>
                <c:pt idx="1321">
                  <c:v>1.17</c:v>
                </c:pt>
                <c:pt idx="1322">
                  <c:v>1.04</c:v>
                </c:pt>
                <c:pt idx="1323">
                  <c:v>1.02</c:v>
                </c:pt>
                <c:pt idx="1324">
                  <c:v>0.96</c:v>
                </c:pt>
                <c:pt idx="1325">
                  <c:v>1.1499999999999999</c:v>
                </c:pt>
                <c:pt idx="1326">
                  <c:v>1</c:v>
                </c:pt>
                <c:pt idx="1327">
                  <c:v>1.05</c:v>
                </c:pt>
                <c:pt idx="1328">
                  <c:v>1.1299999999999999</c:v>
                </c:pt>
                <c:pt idx="1329">
                  <c:v>1.06</c:v>
                </c:pt>
                <c:pt idx="1330">
                  <c:v>1.0900000000000001</c:v>
                </c:pt>
                <c:pt idx="1331">
                  <c:v>1.1299999999999999</c:v>
                </c:pt>
                <c:pt idx="1332">
                  <c:v>1.04</c:v>
                </c:pt>
                <c:pt idx="1333">
                  <c:v>1.22</c:v>
                </c:pt>
                <c:pt idx="1334">
                  <c:v>1.45</c:v>
                </c:pt>
                <c:pt idx="1335">
                  <c:v>1.37</c:v>
                </c:pt>
                <c:pt idx="1336">
                  <c:v>1.4</c:v>
                </c:pt>
                <c:pt idx="1337">
                  <c:v>1.1299999999999999</c:v>
                </c:pt>
                <c:pt idx="1338">
                  <c:v>1.03</c:v>
                </c:pt>
                <c:pt idx="1339">
                  <c:v>0.97</c:v>
                </c:pt>
                <c:pt idx="1340">
                  <c:v>0.95</c:v>
                </c:pt>
                <c:pt idx="1341">
                  <c:v>0.97</c:v>
                </c:pt>
                <c:pt idx="1342">
                  <c:v>1.35</c:v>
                </c:pt>
                <c:pt idx="1343">
                  <c:v>1.08</c:v>
                </c:pt>
                <c:pt idx="1344">
                  <c:v>0.96</c:v>
                </c:pt>
                <c:pt idx="1345">
                  <c:v>0.85</c:v>
                </c:pt>
                <c:pt idx="1346">
                  <c:v>1.02</c:v>
                </c:pt>
                <c:pt idx="1347">
                  <c:v>1.1499999999999999</c:v>
                </c:pt>
                <c:pt idx="1348">
                  <c:v>1.42</c:v>
                </c:pt>
                <c:pt idx="1349">
                  <c:v>2.1</c:v>
                </c:pt>
                <c:pt idx="1350">
                  <c:v>1.71</c:v>
                </c:pt>
                <c:pt idx="1351">
                  <c:v>1.91</c:v>
                </c:pt>
                <c:pt idx="1352">
                  <c:v>1.67</c:v>
                </c:pt>
                <c:pt idx="1353">
                  <c:v>1.66</c:v>
                </c:pt>
                <c:pt idx="1354">
                  <c:v>2.7</c:v>
                </c:pt>
                <c:pt idx="1355">
                  <c:v>3.15</c:v>
                </c:pt>
                <c:pt idx="1356">
                  <c:v>1.51</c:v>
                </c:pt>
                <c:pt idx="1357">
                  <c:v>1.29</c:v>
                </c:pt>
                <c:pt idx="1358">
                  <c:v>1.2</c:v>
                </c:pt>
                <c:pt idx="1359">
                  <c:v>1.08</c:v>
                </c:pt>
                <c:pt idx="1360">
                  <c:v>1.1000000000000001</c:v>
                </c:pt>
                <c:pt idx="1361">
                  <c:v>1.1200000000000001</c:v>
                </c:pt>
                <c:pt idx="1362">
                  <c:v>1.29</c:v>
                </c:pt>
                <c:pt idx="1363">
                  <c:v>1.17</c:v>
                </c:pt>
                <c:pt idx="1364">
                  <c:v>1.35</c:v>
                </c:pt>
                <c:pt idx="1365">
                  <c:v>1.41</c:v>
                </c:pt>
                <c:pt idx="1366">
                  <c:v>2.04</c:v>
                </c:pt>
                <c:pt idx="1367">
                  <c:v>1.01</c:v>
                </c:pt>
                <c:pt idx="1368">
                  <c:v>13.3</c:v>
                </c:pt>
                <c:pt idx="1369">
                  <c:v>11.5</c:v>
                </c:pt>
                <c:pt idx="1370">
                  <c:v>3.67</c:v>
                </c:pt>
                <c:pt idx="1371">
                  <c:v>3.16</c:v>
                </c:pt>
                <c:pt idx="1372">
                  <c:v>2.67</c:v>
                </c:pt>
                <c:pt idx="1373">
                  <c:v>1.83</c:v>
                </c:pt>
                <c:pt idx="1374">
                  <c:v>1.72</c:v>
                </c:pt>
                <c:pt idx="1375">
                  <c:v>1.87</c:v>
                </c:pt>
                <c:pt idx="1376">
                  <c:v>2.76</c:v>
                </c:pt>
                <c:pt idx="1377">
                  <c:v>3.42</c:v>
                </c:pt>
                <c:pt idx="1378">
                  <c:v>2.0499999999999998</c:v>
                </c:pt>
                <c:pt idx="1379">
                  <c:v>1.91</c:v>
                </c:pt>
                <c:pt idx="1380">
                  <c:v>1.92</c:v>
                </c:pt>
                <c:pt idx="1381">
                  <c:v>2.16</c:v>
                </c:pt>
                <c:pt idx="1382">
                  <c:v>2.3199999999999998</c:v>
                </c:pt>
                <c:pt idx="1383">
                  <c:v>3.37</c:v>
                </c:pt>
                <c:pt idx="1384">
                  <c:v>3.71</c:v>
                </c:pt>
                <c:pt idx="1385">
                  <c:v>3.07</c:v>
                </c:pt>
                <c:pt idx="1386">
                  <c:v>3.01</c:v>
                </c:pt>
                <c:pt idx="1387">
                  <c:v>4.76</c:v>
                </c:pt>
                <c:pt idx="1388">
                  <c:v>3.7</c:v>
                </c:pt>
                <c:pt idx="1389">
                  <c:v>2.4500000000000002</c:v>
                </c:pt>
                <c:pt idx="1390">
                  <c:v>2.73</c:v>
                </c:pt>
                <c:pt idx="1391">
                  <c:v>3.33</c:v>
                </c:pt>
                <c:pt idx="1392">
                  <c:v>3.14</c:v>
                </c:pt>
                <c:pt idx="1393">
                  <c:v>4.68</c:v>
                </c:pt>
                <c:pt idx="1394">
                  <c:v>6.38</c:v>
                </c:pt>
                <c:pt idx="1395">
                  <c:v>3.86</c:v>
                </c:pt>
                <c:pt idx="1396">
                  <c:v>11.8</c:v>
                </c:pt>
                <c:pt idx="1397">
                  <c:v>6.35</c:v>
                </c:pt>
                <c:pt idx="1398">
                  <c:v>4.33</c:v>
                </c:pt>
                <c:pt idx="1399">
                  <c:v>38.1</c:v>
                </c:pt>
                <c:pt idx="1400">
                  <c:v>119</c:v>
                </c:pt>
                <c:pt idx="1401">
                  <c:v>19.8</c:v>
                </c:pt>
                <c:pt idx="1402">
                  <c:v>25.2</c:v>
                </c:pt>
                <c:pt idx="1403">
                  <c:v>30.1</c:v>
                </c:pt>
                <c:pt idx="1404">
                  <c:v>37.200000000000003</c:v>
                </c:pt>
                <c:pt idx="1405">
                  <c:v>30.1</c:v>
                </c:pt>
                <c:pt idx="1406">
                  <c:v>21.9</c:v>
                </c:pt>
                <c:pt idx="1407">
                  <c:v>15.5</c:v>
                </c:pt>
                <c:pt idx="1408">
                  <c:v>13</c:v>
                </c:pt>
                <c:pt idx="1409">
                  <c:v>11.5</c:v>
                </c:pt>
                <c:pt idx="1410">
                  <c:v>14.2</c:v>
                </c:pt>
                <c:pt idx="1411">
                  <c:v>21.7</c:v>
                </c:pt>
                <c:pt idx="1412">
                  <c:v>34.299999999999997</c:v>
                </c:pt>
                <c:pt idx="1413">
                  <c:v>21.5</c:v>
                </c:pt>
                <c:pt idx="1414">
                  <c:v>17.100000000000001</c:v>
                </c:pt>
                <c:pt idx="1415">
                  <c:v>14.6</c:v>
                </c:pt>
                <c:pt idx="1416">
                  <c:v>12.4</c:v>
                </c:pt>
                <c:pt idx="1417">
                  <c:v>10.6</c:v>
                </c:pt>
                <c:pt idx="1418">
                  <c:v>9.3800000000000008</c:v>
                </c:pt>
                <c:pt idx="1419">
                  <c:v>8.24</c:v>
                </c:pt>
                <c:pt idx="1420">
                  <c:v>7.03</c:v>
                </c:pt>
                <c:pt idx="1421">
                  <c:v>6.6</c:v>
                </c:pt>
                <c:pt idx="1422">
                  <c:v>6.14</c:v>
                </c:pt>
                <c:pt idx="1423">
                  <c:v>7.71</c:v>
                </c:pt>
                <c:pt idx="1424">
                  <c:v>35</c:v>
                </c:pt>
                <c:pt idx="1425">
                  <c:v>22.3</c:v>
                </c:pt>
                <c:pt idx="1426">
                  <c:v>18.2</c:v>
                </c:pt>
                <c:pt idx="1427">
                  <c:v>18</c:v>
                </c:pt>
                <c:pt idx="1428">
                  <c:v>31.8</c:v>
                </c:pt>
                <c:pt idx="1429">
                  <c:v>26.3</c:v>
                </c:pt>
                <c:pt idx="1430">
                  <c:v>30.8</c:v>
                </c:pt>
                <c:pt idx="1431">
                  <c:v>122</c:v>
                </c:pt>
                <c:pt idx="1432">
                  <c:v>79.7</c:v>
                </c:pt>
                <c:pt idx="1433">
                  <c:v>49.6</c:v>
                </c:pt>
                <c:pt idx="1434">
                  <c:v>39.700000000000003</c:v>
                </c:pt>
                <c:pt idx="1435">
                  <c:v>32.799999999999997</c:v>
                </c:pt>
                <c:pt idx="1436">
                  <c:v>27.4</c:v>
                </c:pt>
                <c:pt idx="1437">
                  <c:v>22.6</c:v>
                </c:pt>
                <c:pt idx="1438">
                  <c:v>18.399999999999999</c:v>
                </c:pt>
                <c:pt idx="1439">
                  <c:v>16.100000000000001</c:v>
                </c:pt>
                <c:pt idx="1440">
                  <c:v>14.1</c:v>
                </c:pt>
                <c:pt idx="1441">
                  <c:v>12.1</c:v>
                </c:pt>
                <c:pt idx="1442">
                  <c:v>11.1</c:v>
                </c:pt>
                <c:pt idx="1443">
                  <c:v>10</c:v>
                </c:pt>
                <c:pt idx="1444">
                  <c:v>9.14</c:v>
                </c:pt>
                <c:pt idx="1445">
                  <c:v>8.56</c:v>
                </c:pt>
                <c:pt idx="1446">
                  <c:v>7.92</c:v>
                </c:pt>
                <c:pt idx="1447">
                  <c:v>7.64</c:v>
                </c:pt>
                <c:pt idx="1448">
                  <c:v>23.8</c:v>
                </c:pt>
                <c:pt idx="1449">
                  <c:v>26.7</c:v>
                </c:pt>
                <c:pt idx="1450">
                  <c:v>53.9</c:v>
                </c:pt>
                <c:pt idx="1453">
                  <c:v>103</c:v>
                </c:pt>
                <c:pt idx="1454">
                  <c:v>66.099999999999994</c:v>
                </c:pt>
                <c:pt idx="1455">
                  <c:v>66.8</c:v>
                </c:pt>
                <c:pt idx="1456">
                  <c:v>143</c:v>
                </c:pt>
                <c:pt idx="1461">
                  <c:v>226</c:v>
                </c:pt>
                <c:pt idx="1462">
                  <c:v>200</c:v>
                </c:pt>
                <c:pt idx="1463">
                  <c:v>168</c:v>
                </c:pt>
                <c:pt idx="1464">
                  <c:v>120</c:v>
                </c:pt>
                <c:pt idx="1465">
                  <c:v>96.5</c:v>
                </c:pt>
                <c:pt idx="1466">
                  <c:v>119</c:v>
                </c:pt>
                <c:pt idx="1467">
                  <c:v>273</c:v>
                </c:pt>
                <c:pt idx="1468">
                  <c:v>186</c:v>
                </c:pt>
                <c:pt idx="1469">
                  <c:v>190</c:v>
                </c:pt>
                <c:pt idx="1470">
                  <c:v>290</c:v>
                </c:pt>
                <c:pt idx="1471">
                  <c:v>349</c:v>
                </c:pt>
                <c:pt idx="1472">
                  <c:v>314</c:v>
                </c:pt>
                <c:pt idx="1473">
                  <c:v>310</c:v>
                </c:pt>
                <c:pt idx="1474">
                  <c:v>240</c:v>
                </c:pt>
                <c:pt idx="1475">
                  <c:v>180</c:v>
                </c:pt>
                <c:pt idx="1476">
                  <c:v>170</c:v>
                </c:pt>
                <c:pt idx="1477">
                  <c:v>240</c:v>
                </c:pt>
                <c:pt idx="1478">
                  <c:v>191</c:v>
                </c:pt>
                <c:pt idx="1479">
                  <c:v>177</c:v>
                </c:pt>
                <c:pt idx="1480">
                  <c:v>207</c:v>
                </c:pt>
                <c:pt idx="1481">
                  <c:v>148</c:v>
                </c:pt>
                <c:pt idx="1482">
                  <c:v>98.9</c:v>
                </c:pt>
                <c:pt idx="1483">
                  <c:v>70.8</c:v>
                </c:pt>
                <c:pt idx="1484">
                  <c:v>59.9</c:v>
                </c:pt>
                <c:pt idx="1485">
                  <c:v>54.9</c:v>
                </c:pt>
                <c:pt idx="1486">
                  <c:v>52.3</c:v>
                </c:pt>
                <c:pt idx="1487">
                  <c:v>52.6</c:v>
                </c:pt>
                <c:pt idx="1488">
                  <c:v>104</c:v>
                </c:pt>
                <c:pt idx="1489">
                  <c:v>158</c:v>
                </c:pt>
                <c:pt idx="1490">
                  <c:v>270</c:v>
                </c:pt>
                <c:pt idx="1491">
                  <c:v>226</c:v>
                </c:pt>
                <c:pt idx="1492">
                  <c:v>193</c:v>
                </c:pt>
                <c:pt idx="1493">
                  <c:v>211</c:v>
                </c:pt>
                <c:pt idx="1494">
                  <c:v>185</c:v>
                </c:pt>
                <c:pt idx="1495">
                  <c:v>211</c:v>
                </c:pt>
                <c:pt idx="1496">
                  <c:v>162</c:v>
                </c:pt>
                <c:pt idx="1497">
                  <c:v>113</c:v>
                </c:pt>
                <c:pt idx="1498">
                  <c:v>76.5</c:v>
                </c:pt>
                <c:pt idx="1499">
                  <c:v>60.5</c:v>
                </c:pt>
                <c:pt idx="1500">
                  <c:v>51.3</c:v>
                </c:pt>
                <c:pt idx="1501">
                  <c:v>44.9</c:v>
                </c:pt>
                <c:pt idx="1502">
                  <c:v>39.700000000000003</c:v>
                </c:pt>
                <c:pt idx="1503">
                  <c:v>35.4</c:v>
                </c:pt>
                <c:pt idx="1504">
                  <c:v>32.4</c:v>
                </c:pt>
                <c:pt idx="1505">
                  <c:v>30</c:v>
                </c:pt>
                <c:pt idx="1506">
                  <c:v>27.9</c:v>
                </c:pt>
                <c:pt idx="1507">
                  <c:v>25.6</c:v>
                </c:pt>
                <c:pt idx="1508">
                  <c:v>23.7</c:v>
                </c:pt>
                <c:pt idx="1509">
                  <c:v>21.3</c:v>
                </c:pt>
                <c:pt idx="1510">
                  <c:v>20</c:v>
                </c:pt>
                <c:pt idx="1511">
                  <c:v>18.899999999999999</c:v>
                </c:pt>
                <c:pt idx="1512">
                  <c:v>19.100000000000001</c:v>
                </c:pt>
                <c:pt idx="1513">
                  <c:v>18.399999999999999</c:v>
                </c:pt>
                <c:pt idx="1514">
                  <c:v>18.2</c:v>
                </c:pt>
                <c:pt idx="1515">
                  <c:v>17.8</c:v>
                </c:pt>
                <c:pt idx="1516">
                  <c:v>16.399999999999999</c:v>
                </c:pt>
                <c:pt idx="1517">
                  <c:v>16.7</c:v>
                </c:pt>
                <c:pt idx="1518">
                  <c:v>22.8</c:v>
                </c:pt>
                <c:pt idx="1519">
                  <c:v>38.200000000000003</c:v>
                </c:pt>
                <c:pt idx="1520">
                  <c:v>26.3</c:v>
                </c:pt>
                <c:pt idx="1521">
                  <c:v>23.2</c:v>
                </c:pt>
                <c:pt idx="1522">
                  <c:v>20.9</c:v>
                </c:pt>
                <c:pt idx="1523">
                  <c:v>19.2</c:v>
                </c:pt>
                <c:pt idx="1524">
                  <c:v>22.9</c:v>
                </c:pt>
                <c:pt idx="1525">
                  <c:v>19.7</c:v>
                </c:pt>
                <c:pt idx="1526">
                  <c:v>20.5</c:v>
                </c:pt>
                <c:pt idx="1527">
                  <c:v>48.3</c:v>
                </c:pt>
                <c:pt idx="1528">
                  <c:v>71.8</c:v>
                </c:pt>
                <c:pt idx="1529">
                  <c:v>78.599999999999994</c:v>
                </c:pt>
                <c:pt idx="1530">
                  <c:v>62.8</c:v>
                </c:pt>
                <c:pt idx="1531">
                  <c:v>53.5</c:v>
                </c:pt>
                <c:pt idx="1532">
                  <c:v>46.1</c:v>
                </c:pt>
                <c:pt idx="1533">
                  <c:v>42.4</c:v>
                </c:pt>
                <c:pt idx="1534">
                  <c:v>37</c:v>
                </c:pt>
                <c:pt idx="1535">
                  <c:v>44.3</c:v>
                </c:pt>
                <c:pt idx="1536">
                  <c:v>40</c:v>
                </c:pt>
                <c:pt idx="1537">
                  <c:v>35.299999999999997</c:v>
                </c:pt>
                <c:pt idx="1538">
                  <c:v>33.700000000000003</c:v>
                </c:pt>
                <c:pt idx="1539">
                  <c:v>32.700000000000003</c:v>
                </c:pt>
                <c:pt idx="1540">
                  <c:v>32.200000000000003</c:v>
                </c:pt>
                <c:pt idx="1541">
                  <c:v>27.7</c:v>
                </c:pt>
                <c:pt idx="1542">
                  <c:v>24.1</c:v>
                </c:pt>
                <c:pt idx="1543">
                  <c:v>34</c:v>
                </c:pt>
                <c:pt idx="1544">
                  <c:v>30.2</c:v>
                </c:pt>
                <c:pt idx="1545">
                  <c:v>29</c:v>
                </c:pt>
                <c:pt idx="1546">
                  <c:v>29.2</c:v>
                </c:pt>
                <c:pt idx="1547">
                  <c:v>29.4</c:v>
                </c:pt>
                <c:pt idx="1548">
                  <c:v>27.1</c:v>
                </c:pt>
                <c:pt idx="1549">
                  <c:v>24.3</c:v>
                </c:pt>
                <c:pt idx="1550">
                  <c:v>23.9</c:v>
                </c:pt>
                <c:pt idx="1551">
                  <c:v>28</c:v>
                </c:pt>
                <c:pt idx="1552">
                  <c:v>23.9</c:v>
                </c:pt>
                <c:pt idx="1553">
                  <c:v>23.1</c:v>
                </c:pt>
                <c:pt idx="1554">
                  <c:v>20.9</c:v>
                </c:pt>
                <c:pt idx="1555">
                  <c:v>23.2</c:v>
                </c:pt>
                <c:pt idx="1556">
                  <c:v>20.7</c:v>
                </c:pt>
                <c:pt idx="1557">
                  <c:v>18.8</c:v>
                </c:pt>
                <c:pt idx="1558">
                  <c:v>23.8</c:v>
                </c:pt>
                <c:pt idx="1559">
                  <c:v>19.899999999999999</c:v>
                </c:pt>
                <c:pt idx="1560">
                  <c:v>20.5</c:v>
                </c:pt>
                <c:pt idx="1561">
                  <c:v>18.100000000000001</c:v>
                </c:pt>
                <c:pt idx="1562">
                  <c:v>16.8</c:v>
                </c:pt>
                <c:pt idx="1563">
                  <c:v>15.7</c:v>
                </c:pt>
                <c:pt idx="1564">
                  <c:v>24.3</c:v>
                </c:pt>
                <c:pt idx="1565">
                  <c:v>33.9</c:v>
                </c:pt>
                <c:pt idx="1566">
                  <c:v>35.200000000000003</c:v>
                </c:pt>
                <c:pt idx="1567">
                  <c:v>32.6</c:v>
                </c:pt>
                <c:pt idx="1568">
                  <c:v>29.7</c:v>
                </c:pt>
                <c:pt idx="1569">
                  <c:v>28</c:v>
                </c:pt>
                <c:pt idx="1570">
                  <c:v>26.4</c:v>
                </c:pt>
                <c:pt idx="1571">
                  <c:v>24.1</c:v>
                </c:pt>
                <c:pt idx="1572">
                  <c:v>21.1</c:v>
                </c:pt>
                <c:pt idx="1573">
                  <c:v>18.899999999999999</c:v>
                </c:pt>
                <c:pt idx="1574">
                  <c:v>17.7</c:v>
                </c:pt>
                <c:pt idx="1575">
                  <c:v>16.600000000000001</c:v>
                </c:pt>
                <c:pt idx="1576">
                  <c:v>15.8</c:v>
                </c:pt>
                <c:pt idx="1577">
                  <c:v>15</c:v>
                </c:pt>
                <c:pt idx="1578">
                  <c:v>13.9</c:v>
                </c:pt>
                <c:pt idx="1579">
                  <c:v>14.6</c:v>
                </c:pt>
                <c:pt idx="1580">
                  <c:v>14</c:v>
                </c:pt>
                <c:pt idx="1581">
                  <c:v>12.3</c:v>
                </c:pt>
                <c:pt idx="1582">
                  <c:v>11.2</c:v>
                </c:pt>
                <c:pt idx="1583">
                  <c:v>10.7</c:v>
                </c:pt>
                <c:pt idx="1584">
                  <c:v>10.4</c:v>
                </c:pt>
                <c:pt idx="1585">
                  <c:v>9.69</c:v>
                </c:pt>
                <c:pt idx="1586">
                  <c:v>9.06</c:v>
                </c:pt>
                <c:pt idx="1587">
                  <c:v>10.5</c:v>
                </c:pt>
                <c:pt idx="1588">
                  <c:v>10.6</c:v>
                </c:pt>
                <c:pt idx="1589">
                  <c:v>8.49</c:v>
                </c:pt>
                <c:pt idx="1590">
                  <c:v>7.61</c:v>
                </c:pt>
                <c:pt idx="1591">
                  <c:v>7.46</c:v>
                </c:pt>
                <c:pt idx="1592">
                  <c:v>6.95</c:v>
                </c:pt>
                <c:pt idx="1593">
                  <c:v>6.42</c:v>
                </c:pt>
                <c:pt idx="1594">
                  <c:v>5.97</c:v>
                </c:pt>
                <c:pt idx="1595">
                  <c:v>5.83</c:v>
                </c:pt>
                <c:pt idx="1596">
                  <c:v>5.19</c:v>
                </c:pt>
                <c:pt idx="1597">
                  <c:v>4.67</c:v>
                </c:pt>
                <c:pt idx="1598">
                  <c:v>4.55</c:v>
                </c:pt>
                <c:pt idx="1599">
                  <c:v>4.83</c:v>
                </c:pt>
                <c:pt idx="1600">
                  <c:v>5.58</c:v>
                </c:pt>
                <c:pt idx="1601">
                  <c:v>6.55</c:v>
                </c:pt>
                <c:pt idx="1602">
                  <c:v>16.600000000000001</c:v>
                </c:pt>
                <c:pt idx="1603">
                  <c:v>17.899999999999999</c:v>
                </c:pt>
                <c:pt idx="1604">
                  <c:v>17.899999999999999</c:v>
                </c:pt>
                <c:pt idx="1605">
                  <c:v>12.4</c:v>
                </c:pt>
                <c:pt idx="1606">
                  <c:v>13</c:v>
                </c:pt>
                <c:pt idx="1607">
                  <c:v>15.8</c:v>
                </c:pt>
                <c:pt idx="1608">
                  <c:v>15.6</c:v>
                </c:pt>
                <c:pt idx="1609">
                  <c:v>11.5</c:v>
                </c:pt>
                <c:pt idx="1610">
                  <c:v>9.49</c:v>
                </c:pt>
                <c:pt idx="1611">
                  <c:v>8.59</c:v>
                </c:pt>
                <c:pt idx="1612">
                  <c:v>13.3</c:v>
                </c:pt>
                <c:pt idx="1613">
                  <c:v>15.4</c:v>
                </c:pt>
                <c:pt idx="1614">
                  <c:v>9.43</c:v>
                </c:pt>
                <c:pt idx="1615">
                  <c:v>12.7</c:v>
                </c:pt>
                <c:pt idx="1616">
                  <c:v>9.39</c:v>
                </c:pt>
                <c:pt idx="1617">
                  <c:v>7.56</c:v>
                </c:pt>
                <c:pt idx="1618">
                  <c:v>6.64</c:v>
                </c:pt>
                <c:pt idx="1619">
                  <c:v>6.21</c:v>
                </c:pt>
                <c:pt idx="1620">
                  <c:v>5.99</c:v>
                </c:pt>
                <c:pt idx="1621">
                  <c:v>6.09</c:v>
                </c:pt>
                <c:pt idx="1622">
                  <c:v>5.64</c:v>
                </c:pt>
                <c:pt idx="1623">
                  <c:v>5.89</c:v>
                </c:pt>
                <c:pt idx="1624">
                  <c:v>6.03</c:v>
                </c:pt>
                <c:pt idx="1625">
                  <c:v>5.85</c:v>
                </c:pt>
                <c:pt idx="1626">
                  <c:v>5.4</c:v>
                </c:pt>
                <c:pt idx="1627">
                  <c:v>5.33</c:v>
                </c:pt>
                <c:pt idx="1628">
                  <c:v>5.33</c:v>
                </c:pt>
                <c:pt idx="1629">
                  <c:v>4.78</c:v>
                </c:pt>
                <c:pt idx="1630">
                  <c:v>4.3899999999999997</c:v>
                </c:pt>
                <c:pt idx="1631">
                  <c:v>4.07</c:v>
                </c:pt>
                <c:pt idx="1632">
                  <c:v>3.85</c:v>
                </c:pt>
                <c:pt idx="1633">
                  <c:v>3.55</c:v>
                </c:pt>
                <c:pt idx="1634">
                  <c:v>3.22</c:v>
                </c:pt>
                <c:pt idx="1635">
                  <c:v>3.3</c:v>
                </c:pt>
                <c:pt idx="1636">
                  <c:v>3.39</c:v>
                </c:pt>
                <c:pt idx="1637">
                  <c:v>3.32</c:v>
                </c:pt>
                <c:pt idx="1638">
                  <c:v>2.95</c:v>
                </c:pt>
                <c:pt idx="1639">
                  <c:v>2.5</c:v>
                </c:pt>
                <c:pt idx="1640">
                  <c:v>2.4900000000000002</c:v>
                </c:pt>
                <c:pt idx="1641">
                  <c:v>2.82</c:v>
                </c:pt>
                <c:pt idx="1642">
                  <c:v>2.2599999999999998</c:v>
                </c:pt>
                <c:pt idx="1643">
                  <c:v>2.33</c:v>
                </c:pt>
                <c:pt idx="1644">
                  <c:v>2.34</c:v>
                </c:pt>
                <c:pt idx="1645">
                  <c:v>2.5499999999999998</c:v>
                </c:pt>
                <c:pt idx="1646">
                  <c:v>2.52</c:v>
                </c:pt>
                <c:pt idx="1647">
                  <c:v>3.05</c:v>
                </c:pt>
                <c:pt idx="1648">
                  <c:v>2.83</c:v>
                </c:pt>
                <c:pt idx="1649">
                  <c:v>2.72</c:v>
                </c:pt>
                <c:pt idx="1650">
                  <c:v>2.81</c:v>
                </c:pt>
                <c:pt idx="1651">
                  <c:v>2.77</c:v>
                </c:pt>
                <c:pt idx="1652">
                  <c:v>2.7</c:v>
                </c:pt>
                <c:pt idx="1653">
                  <c:v>3.29</c:v>
                </c:pt>
                <c:pt idx="1654">
                  <c:v>3.28</c:v>
                </c:pt>
                <c:pt idx="1655">
                  <c:v>2.71</c:v>
                </c:pt>
                <c:pt idx="1656">
                  <c:v>2.4900000000000002</c:v>
                </c:pt>
                <c:pt idx="1657">
                  <c:v>2.36</c:v>
                </c:pt>
                <c:pt idx="1658">
                  <c:v>2.25</c:v>
                </c:pt>
                <c:pt idx="1659">
                  <c:v>2.09</c:v>
                </c:pt>
                <c:pt idx="1660">
                  <c:v>2.02</c:v>
                </c:pt>
                <c:pt idx="1661">
                  <c:v>2.12</c:v>
                </c:pt>
                <c:pt idx="1662">
                  <c:v>2.16</c:v>
                </c:pt>
                <c:pt idx="1663">
                  <c:v>2.25</c:v>
                </c:pt>
                <c:pt idx="1664">
                  <c:v>2.4</c:v>
                </c:pt>
                <c:pt idx="1665">
                  <c:v>2.02</c:v>
                </c:pt>
                <c:pt idx="1666">
                  <c:v>1.72</c:v>
                </c:pt>
                <c:pt idx="1667">
                  <c:v>1.69</c:v>
                </c:pt>
                <c:pt idx="1668">
                  <c:v>1.66</c:v>
                </c:pt>
                <c:pt idx="1669">
                  <c:v>1.56</c:v>
                </c:pt>
                <c:pt idx="1670">
                  <c:v>1.51</c:v>
                </c:pt>
                <c:pt idx="1671">
                  <c:v>1.93</c:v>
                </c:pt>
                <c:pt idx="1672">
                  <c:v>1.91</c:v>
                </c:pt>
                <c:pt idx="1673">
                  <c:v>1.76</c:v>
                </c:pt>
                <c:pt idx="1674">
                  <c:v>1.65</c:v>
                </c:pt>
                <c:pt idx="1675">
                  <c:v>1.78</c:v>
                </c:pt>
                <c:pt idx="1676">
                  <c:v>1.59</c:v>
                </c:pt>
                <c:pt idx="1677">
                  <c:v>1.61</c:v>
                </c:pt>
                <c:pt idx="1678">
                  <c:v>1.79</c:v>
                </c:pt>
                <c:pt idx="1679">
                  <c:v>1.68</c:v>
                </c:pt>
                <c:pt idx="1680">
                  <c:v>1.57</c:v>
                </c:pt>
                <c:pt idx="1681">
                  <c:v>1.62</c:v>
                </c:pt>
                <c:pt idx="1682">
                  <c:v>1.68</c:v>
                </c:pt>
                <c:pt idx="1683">
                  <c:v>1.55</c:v>
                </c:pt>
                <c:pt idx="1684">
                  <c:v>1.64</c:v>
                </c:pt>
                <c:pt idx="1685">
                  <c:v>1.7</c:v>
                </c:pt>
                <c:pt idx="1686">
                  <c:v>1.55</c:v>
                </c:pt>
                <c:pt idx="1687">
                  <c:v>1.2</c:v>
                </c:pt>
                <c:pt idx="1688">
                  <c:v>1.03</c:v>
                </c:pt>
                <c:pt idx="1689">
                  <c:v>1.1599999999999999</c:v>
                </c:pt>
                <c:pt idx="1690">
                  <c:v>1.36</c:v>
                </c:pt>
                <c:pt idx="1691">
                  <c:v>1.26</c:v>
                </c:pt>
                <c:pt idx="1692">
                  <c:v>1.21</c:v>
                </c:pt>
                <c:pt idx="1693">
                  <c:v>1.06</c:v>
                </c:pt>
                <c:pt idx="1694">
                  <c:v>1.17</c:v>
                </c:pt>
                <c:pt idx="1695">
                  <c:v>1.1100000000000001</c:v>
                </c:pt>
                <c:pt idx="1696">
                  <c:v>1.24</c:v>
                </c:pt>
                <c:pt idx="1697">
                  <c:v>1.36</c:v>
                </c:pt>
                <c:pt idx="1698">
                  <c:v>1.47</c:v>
                </c:pt>
                <c:pt idx="1699">
                  <c:v>1.41</c:v>
                </c:pt>
                <c:pt idx="1700">
                  <c:v>1.36</c:v>
                </c:pt>
                <c:pt idx="1701">
                  <c:v>1.04</c:v>
                </c:pt>
                <c:pt idx="1702">
                  <c:v>1.57</c:v>
                </c:pt>
                <c:pt idx="1703">
                  <c:v>1.42</c:v>
                </c:pt>
                <c:pt idx="1704">
                  <c:v>1.2</c:v>
                </c:pt>
                <c:pt idx="1705">
                  <c:v>1.1599999999999999</c:v>
                </c:pt>
                <c:pt idx="1706">
                  <c:v>1.36</c:v>
                </c:pt>
                <c:pt idx="1707">
                  <c:v>1.34</c:v>
                </c:pt>
                <c:pt idx="1708">
                  <c:v>1.35</c:v>
                </c:pt>
                <c:pt idx="1709">
                  <c:v>1.31</c:v>
                </c:pt>
                <c:pt idx="1710">
                  <c:v>1.1499999999999999</c:v>
                </c:pt>
                <c:pt idx="1711">
                  <c:v>1.72</c:v>
                </c:pt>
                <c:pt idx="1712">
                  <c:v>1.2</c:v>
                </c:pt>
                <c:pt idx="1713">
                  <c:v>1.57</c:v>
                </c:pt>
                <c:pt idx="1714">
                  <c:v>1.1399999999999999</c:v>
                </c:pt>
                <c:pt idx="1715">
                  <c:v>1.03</c:v>
                </c:pt>
                <c:pt idx="1716">
                  <c:v>0.99</c:v>
                </c:pt>
                <c:pt idx="1717">
                  <c:v>2.2400000000000002</c:v>
                </c:pt>
                <c:pt idx="1718">
                  <c:v>1.63</c:v>
                </c:pt>
                <c:pt idx="1719">
                  <c:v>1.48</c:v>
                </c:pt>
                <c:pt idx="1720">
                  <c:v>1.29</c:v>
                </c:pt>
                <c:pt idx="1721">
                  <c:v>2.14</c:v>
                </c:pt>
                <c:pt idx="1722">
                  <c:v>1.9</c:v>
                </c:pt>
                <c:pt idx="1723">
                  <c:v>1.47</c:v>
                </c:pt>
                <c:pt idx="1724">
                  <c:v>1.74</c:v>
                </c:pt>
                <c:pt idx="1725">
                  <c:v>1.4</c:v>
                </c:pt>
                <c:pt idx="1726">
                  <c:v>1.22</c:v>
                </c:pt>
                <c:pt idx="1727">
                  <c:v>1.23</c:v>
                </c:pt>
                <c:pt idx="1728">
                  <c:v>1.1000000000000001</c:v>
                </c:pt>
                <c:pt idx="1729">
                  <c:v>1.01</c:v>
                </c:pt>
                <c:pt idx="1730">
                  <c:v>0.92</c:v>
                </c:pt>
                <c:pt idx="1731">
                  <c:v>0.91</c:v>
                </c:pt>
                <c:pt idx="1732">
                  <c:v>0.96</c:v>
                </c:pt>
                <c:pt idx="1733">
                  <c:v>0.87</c:v>
                </c:pt>
                <c:pt idx="1734">
                  <c:v>1.05</c:v>
                </c:pt>
                <c:pt idx="1735">
                  <c:v>0.98</c:v>
                </c:pt>
                <c:pt idx="1736">
                  <c:v>1.1000000000000001</c:v>
                </c:pt>
                <c:pt idx="1737">
                  <c:v>1.31</c:v>
                </c:pt>
                <c:pt idx="1738">
                  <c:v>1.4</c:v>
                </c:pt>
                <c:pt idx="1739">
                  <c:v>1.54</c:v>
                </c:pt>
                <c:pt idx="1740">
                  <c:v>1.47</c:v>
                </c:pt>
                <c:pt idx="1741">
                  <c:v>1.45</c:v>
                </c:pt>
                <c:pt idx="1742">
                  <c:v>1.78</c:v>
                </c:pt>
                <c:pt idx="1743">
                  <c:v>2.7</c:v>
                </c:pt>
                <c:pt idx="1744">
                  <c:v>2.86</c:v>
                </c:pt>
                <c:pt idx="1745">
                  <c:v>2.72</c:v>
                </c:pt>
                <c:pt idx="1746">
                  <c:v>2.84</c:v>
                </c:pt>
                <c:pt idx="1747">
                  <c:v>2.0099999999999998</c:v>
                </c:pt>
                <c:pt idx="1748">
                  <c:v>5.33</c:v>
                </c:pt>
                <c:pt idx="1749">
                  <c:v>6.76</c:v>
                </c:pt>
                <c:pt idx="1750">
                  <c:v>2.5</c:v>
                </c:pt>
                <c:pt idx="1751">
                  <c:v>1.82</c:v>
                </c:pt>
                <c:pt idx="1752">
                  <c:v>4.96</c:v>
                </c:pt>
                <c:pt idx="1753">
                  <c:v>2.59</c:v>
                </c:pt>
                <c:pt idx="1754">
                  <c:v>2.19</c:v>
                </c:pt>
                <c:pt idx="1755">
                  <c:v>2.78</c:v>
                </c:pt>
                <c:pt idx="1756">
                  <c:v>2.73</c:v>
                </c:pt>
                <c:pt idx="1757">
                  <c:v>3.55</c:v>
                </c:pt>
                <c:pt idx="1758">
                  <c:v>3.35</c:v>
                </c:pt>
                <c:pt idx="1759">
                  <c:v>4.47</c:v>
                </c:pt>
                <c:pt idx="1760">
                  <c:v>1.75</c:v>
                </c:pt>
                <c:pt idx="1761">
                  <c:v>1.83</c:v>
                </c:pt>
                <c:pt idx="1762">
                  <c:v>2.4700000000000002</c:v>
                </c:pt>
                <c:pt idx="1763">
                  <c:v>3.34</c:v>
                </c:pt>
                <c:pt idx="1764">
                  <c:v>4.21</c:v>
                </c:pt>
                <c:pt idx="1765">
                  <c:v>4.58</c:v>
                </c:pt>
                <c:pt idx="1766">
                  <c:v>20.8</c:v>
                </c:pt>
                <c:pt idx="1767">
                  <c:v>21.4</c:v>
                </c:pt>
                <c:pt idx="1768">
                  <c:v>22.8</c:v>
                </c:pt>
                <c:pt idx="1769">
                  <c:v>33.4</c:v>
                </c:pt>
                <c:pt idx="1770">
                  <c:v>88.3</c:v>
                </c:pt>
                <c:pt idx="1771">
                  <c:v>290</c:v>
                </c:pt>
                <c:pt idx="1772">
                  <c:v>51.9</c:v>
                </c:pt>
                <c:pt idx="1773">
                  <c:v>43</c:v>
                </c:pt>
                <c:pt idx="1774">
                  <c:v>46.5</c:v>
                </c:pt>
                <c:pt idx="1775">
                  <c:v>62.3</c:v>
                </c:pt>
                <c:pt idx="1776">
                  <c:v>56.1</c:v>
                </c:pt>
                <c:pt idx="1777">
                  <c:v>86</c:v>
                </c:pt>
                <c:pt idx="1778">
                  <c:v>46.7</c:v>
                </c:pt>
                <c:pt idx="1779">
                  <c:v>47.7</c:v>
                </c:pt>
                <c:pt idx="1780">
                  <c:v>68.3</c:v>
                </c:pt>
                <c:pt idx="1781">
                  <c:v>40.4</c:v>
                </c:pt>
                <c:pt idx="1782">
                  <c:v>32.6</c:v>
                </c:pt>
                <c:pt idx="1783">
                  <c:v>40.799999999999997</c:v>
                </c:pt>
                <c:pt idx="1784">
                  <c:v>38.700000000000003</c:v>
                </c:pt>
                <c:pt idx="1785">
                  <c:v>42.4</c:v>
                </c:pt>
                <c:pt idx="1786">
                  <c:v>146</c:v>
                </c:pt>
                <c:pt idx="1787">
                  <c:v>153</c:v>
                </c:pt>
                <c:pt idx="1788">
                  <c:v>175</c:v>
                </c:pt>
                <c:pt idx="1789">
                  <c:v>151</c:v>
                </c:pt>
                <c:pt idx="1790">
                  <c:v>170</c:v>
                </c:pt>
                <c:pt idx="1791">
                  <c:v>137</c:v>
                </c:pt>
                <c:pt idx="1792">
                  <c:v>83.4</c:v>
                </c:pt>
                <c:pt idx="1793">
                  <c:v>57.8</c:v>
                </c:pt>
                <c:pt idx="1794">
                  <c:v>57.3</c:v>
                </c:pt>
                <c:pt idx="1795">
                  <c:v>44.4</c:v>
                </c:pt>
                <c:pt idx="1796">
                  <c:v>38.6</c:v>
                </c:pt>
                <c:pt idx="1797">
                  <c:v>35</c:v>
                </c:pt>
                <c:pt idx="1798">
                  <c:v>31.3</c:v>
                </c:pt>
                <c:pt idx="1799">
                  <c:v>28</c:v>
                </c:pt>
                <c:pt idx="1800">
                  <c:v>25</c:v>
                </c:pt>
                <c:pt idx="1801">
                  <c:v>22.5</c:v>
                </c:pt>
                <c:pt idx="1802">
                  <c:v>21.1</c:v>
                </c:pt>
                <c:pt idx="1803">
                  <c:v>24.6</c:v>
                </c:pt>
                <c:pt idx="1804">
                  <c:v>21.1</c:v>
                </c:pt>
                <c:pt idx="1805">
                  <c:v>40.700000000000003</c:v>
                </c:pt>
                <c:pt idx="1806">
                  <c:v>55.2</c:v>
                </c:pt>
                <c:pt idx="1807">
                  <c:v>152</c:v>
                </c:pt>
                <c:pt idx="1808">
                  <c:v>282</c:v>
                </c:pt>
                <c:pt idx="1809">
                  <c:v>216</c:v>
                </c:pt>
                <c:pt idx="1810">
                  <c:v>174</c:v>
                </c:pt>
                <c:pt idx="1811">
                  <c:v>130</c:v>
                </c:pt>
                <c:pt idx="1812">
                  <c:v>80.599999999999994</c:v>
                </c:pt>
                <c:pt idx="1813">
                  <c:v>62.4</c:v>
                </c:pt>
                <c:pt idx="1814">
                  <c:v>54.2</c:v>
                </c:pt>
                <c:pt idx="1815">
                  <c:v>69.3</c:v>
                </c:pt>
                <c:pt idx="1816">
                  <c:v>51.8</c:v>
                </c:pt>
                <c:pt idx="1817">
                  <c:v>88.3</c:v>
                </c:pt>
                <c:pt idx="1818">
                  <c:v>80.5</c:v>
                </c:pt>
                <c:pt idx="1819">
                  <c:v>100</c:v>
                </c:pt>
                <c:pt idx="1820">
                  <c:v>181</c:v>
                </c:pt>
                <c:pt idx="1821">
                  <c:v>140</c:v>
                </c:pt>
                <c:pt idx="1822">
                  <c:v>138</c:v>
                </c:pt>
                <c:pt idx="1823">
                  <c:v>92.9</c:v>
                </c:pt>
                <c:pt idx="1824">
                  <c:v>68.3</c:v>
                </c:pt>
                <c:pt idx="1825">
                  <c:v>56.8</c:v>
                </c:pt>
                <c:pt idx="1826">
                  <c:v>51</c:v>
                </c:pt>
                <c:pt idx="1827">
                  <c:v>83</c:v>
                </c:pt>
                <c:pt idx="1828">
                  <c:v>313</c:v>
                </c:pt>
                <c:pt idx="1829">
                  <c:v>188</c:v>
                </c:pt>
                <c:pt idx="1830">
                  <c:v>176</c:v>
                </c:pt>
                <c:pt idx="1831">
                  <c:v>260</c:v>
                </c:pt>
                <c:pt idx="1832">
                  <c:v>213</c:v>
                </c:pt>
                <c:pt idx="1833">
                  <c:v>168</c:v>
                </c:pt>
                <c:pt idx="1834">
                  <c:v>127</c:v>
                </c:pt>
                <c:pt idx="1835">
                  <c:v>100</c:v>
                </c:pt>
                <c:pt idx="1836">
                  <c:v>71</c:v>
                </c:pt>
                <c:pt idx="1837">
                  <c:v>56</c:v>
                </c:pt>
                <c:pt idx="1838">
                  <c:v>49</c:v>
                </c:pt>
                <c:pt idx="1839">
                  <c:v>44</c:v>
                </c:pt>
                <c:pt idx="1840">
                  <c:v>40</c:v>
                </c:pt>
                <c:pt idx="1841">
                  <c:v>38</c:v>
                </c:pt>
                <c:pt idx="1842">
                  <c:v>35</c:v>
                </c:pt>
                <c:pt idx="1843">
                  <c:v>34</c:v>
                </c:pt>
                <c:pt idx="1844">
                  <c:v>35</c:v>
                </c:pt>
                <c:pt idx="1845">
                  <c:v>35</c:v>
                </c:pt>
                <c:pt idx="1846">
                  <c:v>31</c:v>
                </c:pt>
                <c:pt idx="1847">
                  <c:v>30</c:v>
                </c:pt>
                <c:pt idx="1848">
                  <c:v>29</c:v>
                </c:pt>
                <c:pt idx="1849">
                  <c:v>29</c:v>
                </c:pt>
                <c:pt idx="1850">
                  <c:v>28</c:v>
                </c:pt>
                <c:pt idx="1851">
                  <c:v>27</c:v>
                </c:pt>
                <c:pt idx="1852">
                  <c:v>26</c:v>
                </c:pt>
                <c:pt idx="1853">
                  <c:v>24</c:v>
                </c:pt>
                <c:pt idx="1854">
                  <c:v>23</c:v>
                </c:pt>
                <c:pt idx="1855">
                  <c:v>22</c:v>
                </c:pt>
                <c:pt idx="1856">
                  <c:v>21</c:v>
                </c:pt>
                <c:pt idx="1857">
                  <c:v>20</c:v>
                </c:pt>
                <c:pt idx="1858">
                  <c:v>19</c:v>
                </c:pt>
                <c:pt idx="1859">
                  <c:v>18</c:v>
                </c:pt>
                <c:pt idx="1860">
                  <c:v>18</c:v>
                </c:pt>
                <c:pt idx="1861">
                  <c:v>17</c:v>
                </c:pt>
                <c:pt idx="1862">
                  <c:v>17</c:v>
                </c:pt>
                <c:pt idx="1863">
                  <c:v>17</c:v>
                </c:pt>
                <c:pt idx="1864">
                  <c:v>19</c:v>
                </c:pt>
                <c:pt idx="1865">
                  <c:v>23</c:v>
                </c:pt>
                <c:pt idx="1866">
                  <c:v>20</c:v>
                </c:pt>
                <c:pt idx="1867">
                  <c:v>26</c:v>
                </c:pt>
                <c:pt idx="1868">
                  <c:v>22</c:v>
                </c:pt>
                <c:pt idx="1869">
                  <c:v>21</c:v>
                </c:pt>
                <c:pt idx="1870">
                  <c:v>23</c:v>
                </c:pt>
                <c:pt idx="1871">
                  <c:v>50</c:v>
                </c:pt>
                <c:pt idx="1872">
                  <c:v>77</c:v>
                </c:pt>
                <c:pt idx="1873">
                  <c:v>72</c:v>
                </c:pt>
                <c:pt idx="1874">
                  <c:v>63</c:v>
                </c:pt>
                <c:pt idx="1875">
                  <c:v>58</c:v>
                </c:pt>
                <c:pt idx="1876">
                  <c:v>131</c:v>
                </c:pt>
                <c:pt idx="1877">
                  <c:v>95</c:v>
                </c:pt>
                <c:pt idx="1878">
                  <c:v>92</c:v>
                </c:pt>
                <c:pt idx="1879">
                  <c:v>75</c:v>
                </c:pt>
                <c:pt idx="1880">
                  <c:v>127</c:v>
                </c:pt>
                <c:pt idx="1881">
                  <c:v>197</c:v>
                </c:pt>
                <c:pt idx="1882">
                  <c:v>200</c:v>
                </c:pt>
                <c:pt idx="1883">
                  <c:v>228</c:v>
                </c:pt>
                <c:pt idx="1884">
                  <c:v>183</c:v>
                </c:pt>
                <c:pt idx="1885">
                  <c:v>127</c:v>
                </c:pt>
                <c:pt idx="1886">
                  <c:v>132</c:v>
                </c:pt>
                <c:pt idx="1887">
                  <c:v>122</c:v>
                </c:pt>
                <c:pt idx="1888">
                  <c:v>99</c:v>
                </c:pt>
                <c:pt idx="1889">
                  <c:v>79</c:v>
                </c:pt>
                <c:pt idx="1890">
                  <c:v>66</c:v>
                </c:pt>
                <c:pt idx="1891">
                  <c:v>63</c:v>
                </c:pt>
                <c:pt idx="1892">
                  <c:v>53</c:v>
                </c:pt>
                <c:pt idx="1893">
                  <c:v>48</c:v>
                </c:pt>
                <c:pt idx="1894">
                  <c:v>44</c:v>
                </c:pt>
                <c:pt idx="1895">
                  <c:v>41</c:v>
                </c:pt>
                <c:pt idx="1896">
                  <c:v>42</c:v>
                </c:pt>
                <c:pt idx="1897">
                  <c:v>36</c:v>
                </c:pt>
                <c:pt idx="1898">
                  <c:v>34</c:v>
                </c:pt>
                <c:pt idx="1899">
                  <c:v>31</c:v>
                </c:pt>
                <c:pt idx="1900">
                  <c:v>30</c:v>
                </c:pt>
                <c:pt idx="1901">
                  <c:v>30</c:v>
                </c:pt>
                <c:pt idx="1902">
                  <c:v>28</c:v>
                </c:pt>
                <c:pt idx="1903">
                  <c:v>31</c:v>
                </c:pt>
                <c:pt idx="1904">
                  <c:v>34</c:v>
                </c:pt>
                <c:pt idx="1905">
                  <c:v>26</c:v>
                </c:pt>
                <c:pt idx="1906">
                  <c:v>24</c:v>
                </c:pt>
                <c:pt idx="1907">
                  <c:v>22</c:v>
                </c:pt>
                <c:pt idx="1908">
                  <c:v>31</c:v>
                </c:pt>
                <c:pt idx="1909">
                  <c:v>48</c:v>
                </c:pt>
                <c:pt idx="1910">
                  <c:v>35</c:v>
                </c:pt>
                <c:pt idx="1911">
                  <c:v>34</c:v>
                </c:pt>
                <c:pt idx="1912">
                  <c:v>30</c:v>
                </c:pt>
                <c:pt idx="1913">
                  <c:v>27</c:v>
                </c:pt>
                <c:pt idx="1914">
                  <c:v>26</c:v>
                </c:pt>
                <c:pt idx="1915">
                  <c:v>29</c:v>
                </c:pt>
                <c:pt idx="1916">
                  <c:v>26</c:v>
                </c:pt>
                <c:pt idx="1917">
                  <c:v>23</c:v>
                </c:pt>
                <c:pt idx="1918">
                  <c:v>21</c:v>
                </c:pt>
                <c:pt idx="1919">
                  <c:v>21</c:v>
                </c:pt>
                <c:pt idx="1920">
                  <c:v>20</c:v>
                </c:pt>
                <c:pt idx="1921">
                  <c:v>19</c:v>
                </c:pt>
                <c:pt idx="1922">
                  <c:v>34</c:v>
                </c:pt>
                <c:pt idx="1923">
                  <c:v>30</c:v>
                </c:pt>
                <c:pt idx="1924">
                  <c:v>42</c:v>
                </c:pt>
                <c:pt idx="1925">
                  <c:v>36</c:v>
                </c:pt>
                <c:pt idx="1926">
                  <c:v>36</c:v>
                </c:pt>
                <c:pt idx="1927">
                  <c:v>34</c:v>
                </c:pt>
                <c:pt idx="1928">
                  <c:v>31</c:v>
                </c:pt>
                <c:pt idx="1929">
                  <c:v>30</c:v>
                </c:pt>
                <c:pt idx="1930">
                  <c:v>26</c:v>
                </c:pt>
                <c:pt idx="1931">
                  <c:v>24</c:v>
                </c:pt>
                <c:pt idx="1932">
                  <c:v>31</c:v>
                </c:pt>
                <c:pt idx="1933">
                  <c:v>35</c:v>
                </c:pt>
                <c:pt idx="1934">
                  <c:v>31</c:v>
                </c:pt>
                <c:pt idx="1935">
                  <c:v>30</c:v>
                </c:pt>
                <c:pt idx="1936">
                  <c:v>34</c:v>
                </c:pt>
                <c:pt idx="1937">
                  <c:v>33</c:v>
                </c:pt>
                <c:pt idx="1938">
                  <c:v>27</c:v>
                </c:pt>
                <c:pt idx="1939">
                  <c:v>25</c:v>
                </c:pt>
                <c:pt idx="1940">
                  <c:v>23</c:v>
                </c:pt>
                <c:pt idx="1941">
                  <c:v>21</c:v>
                </c:pt>
                <c:pt idx="1942">
                  <c:v>20</c:v>
                </c:pt>
                <c:pt idx="1943">
                  <c:v>19</c:v>
                </c:pt>
                <c:pt idx="1944">
                  <c:v>18</c:v>
                </c:pt>
                <c:pt idx="1945">
                  <c:v>16</c:v>
                </c:pt>
                <c:pt idx="1946">
                  <c:v>16</c:v>
                </c:pt>
                <c:pt idx="1947">
                  <c:v>27</c:v>
                </c:pt>
                <c:pt idx="1948">
                  <c:v>25</c:v>
                </c:pt>
                <c:pt idx="1949">
                  <c:v>32</c:v>
                </c:pt>
                <c:pt idx="1950">
                  <c:v>24</c:v>
                </c:pt>
                <c:pt idx="1951">
                  <c:v>20</c:v>
                </c:pt>
                <c:pt idx="1952">
                  <c:v>18</c:v>
                </c:pt>
                <c:pt idx="1953">
                  <c:v>18</c:v>
                </c:pt>
                <c:pt idx="1954">
                  <c:v>16</c:v>
                </c:pt>
                <c:pt idx="1955">
                  <c:v>15</c:v>
                </c:pt>
                <c:pt idx="1956">
                  <c:v>14</c:v>
                </c:pt>
                <c:pt idx="1957">
                  <c:v>13</c:v>
                </c:pt>
                <c:pt idx="1958">
                  <c:v>13</c:v>
                </c:pt>
                <c:pt idx="1959">
                  <c:v>12</c:v>
                </c:pt>
                <c:pt idx="1960">
                  <c:v>11</c:v>
                </c:pt>
                <c:pt idx="1961">
                  <c:v>10</c:v>
                </c:pt>
                <c:pt idx="1962">
                  <c:v>9.8000000000000007</c:v>
                </c:pt>
                <c:pt idx="1963">
                  <c:v>9.1</c:v>
                </c:pt>
                <c:pt idx="1964">
                  <c:v>9.6999999999999993</c:v>
                </c:pt>
                <c:pt idx="1965">
                  <c:v>11</c:v>
                </c:pt>
                <c:pt idx="1966">
                  <c:v>11</c:v>
                </c:pt>
                <c:pt idx="1967">
                  <c:v>9.1999999999999993</c:v>
                </c:pt>
                <c:pt idx="1968">
                  <c:v>8.4</c:v>
                </c:pt>
                <c:pt idx="1969">
                  <c:v>8.3000000000000007</c:v>
                </c:pt>
                <c:pt idx="1970">
                  <c:v>8</c:v>
                </c:pt>
                <c:pt idx="1971">
                  <c:v>7.5</c:v>
                </c:pt>
                <c:pt idx="1972">
                  <c:v>7.1</c:v>
                </c:pt>
                <c:pt idx="1973">
                  <c:v>7</c:v>
                </c:pt>
                <c:pt idx="1974">
                  <c:v>6.7</c:v>
                </c:pt>
                <c:pt idx="1975">
                  <c:v>6.1</c:v>
                </c:pt>
                <c:pt idx="1976">
                  <c:v>5.4</c:v>
                </c:pt>
                <c:pt idx="1977">
                  <c:v>5.6</c:v>
                </c:pt>
                <c:pt idx="1978">
                  <c:v>5.5</c:v>
                </c:pt>
                <c:pt idx="1979">
                  <c:v>5.3</c:v>
                </c:pt>
                <c:pt idx="1980">
                  <c:v>5.7</c:v>
                </c:pt>
                <c:pt idx="1981">
                  <c:v>7.9</c:v>
                </c:pt>
                <c:pt idx="1982">
                  <c:v>7</c:v>
                </c:pt>
                <c:pt idx="1983">
                  <c:v>6.5</c:v>
                </c:pt>
                <c:pt idx="1984">
                  <c:v>5.8</c:v>
                </c:pt>
                <c:pt idx="1985">
                  <c:v>9</c:v>
                </c:pt>
                <c:pt idx="1986">
                  <c:v>9.6</c:v>
                </c:pt>
                <c:pt idx="1987">
                  <c:v>6.6</c:v>
                </c:pt>
                <c:pt idx="1988">
                  <c:v>5.7</c:v>
                </c:pt>
                <c:pt idx="1989">
                  <c:v>5</c:v>
                </c:pt>
                <c:pt idx="1990">
                  <c:v>5</c:v>
                </c:pt>
                <c:pt idx="1991">
                  <c:v>4.8</c:v>
                </c:pt>
                <c:pt idx="1992">
                  <c:v>4.8</c:v>
                </c:pt>
                <c:pt idx="1993">
                  <c:v>4.8</c:v>
                </c:pt>
                <c:pt idx="1994">
                  <c:v>4.5</c:v>
                </c:pt>
                <c:pt idx="1995">
                  <c:v>4.0999999999999996</c:v>
                </c:pt>
                <c:pt idx="1996">
                  <c:v>3.7</c:v>
                </c:pt>
                <c:pt idx="1997">
                  <c:v>3.4</c:v>
                </c:pt>
                <c:pt idx="1998">
                  <c:v>3.5</c:v>
                </c:pt>
                <c:pt idx="1999">
                  <c:v>3.2</c:v>
                </c:pt>
                <c:pt idx="2000">
                  <c:v>4.3</c:v>
                </c:pt>
                <c:pt idx="2001">
                  <c:v>4.4000000000000004</c:v>
                </c:pt>
                <c:pt idx="2002">
                  <c:v>3.8</c:v>
                </c:pt>
                <c:pt idx="2003">
                  <c:v>3.3</c:v>
                </c:pt>
                <c:pt idx="2004">
                  <c:v>3.9</c:v>
                </c:pt>
                <c:pt idx="2005">
                  <c:v>4.5</c:v>
                </c:pt>
                <c:pt idx="2006">
                  <c:v>3.6</c:v>
                </c:pt>
                <c:pt idx="2007">
                  <c:v>3.2</c:v>
                </c:pt>
                <c:pt idx="2008">
                  <c:v>3</c:v>
                </c:pt>
                <c:pt idx="2009">
                  <c:v>2.5</c:v>
                </c:pt>
                <c:pt idx="2010">
                  <c:v>2.4</c:v>
                </c:pt>
                <c:pt idx="2011">
                  <c:v>2.5</c:v>
                </c:pt>
                <c:pt idx="2012">
                  <c:v>2.1</c:v>
                </c:pt>
                <c:pt idx="2013">
                  <c:v>2.2000000000000002</c:v>
                </c:pt>
                <c:pt idx="2014">
                  <c:v>2.2999999999999998</c:v>
                </c:pt>
                <c:pt idx="2015">
                  <c:v>2.2000000000000002</c:v>
                </c:pt>
                <c:pt idx="2016">
                  <c:v>2.1</c:v>
                </c:pt>
                <c:pt idx="2017">
                  <c:v>2.1</c:v>
                </c:pt>
                <c:pt idx="2018">
                  <c:v>2.2000000000000002</c:v>
                </c:pt>
                <c:pt idx="2019">
                  <c:v>2.9</c:v>
                </c:pt>
                <c:pt idx="2020">
                  <c:v>2.2000000000000002</c:v>
                </c:pt>
                <c:pt idx="2021">
                  <c:v>2.2000000000000002</c:v>
                </c:pt>
                <c:pt idx="2022">
                  <c:v>2.2999999999999998</c:v>
                </c:pt>
                <c:pt idx="2023">
                  <c:v>2.8</c:v>
                </c:pt>
                <c:pt idx="2024">
                  <c:v>4.9000000000000004</c:v>
                </c:pt>
                <c:pt idx="2025">
                  <c:v>2.9</c:v>
                </c:pt>
                <c:pt idx="2026">
                  <c:v>2.5</c:v>
                </c:pt>
                <c:pt idx="2027">
                  <c:v>2.9</c:v>
                </c:pt>
                <c:pt idx="2028">
                  <c:v>2.6</c:v>
                </c:pt>
                <c:pt idx="2029">
                  <c:v>2.2999999999999998</c:v>
                </c:pt>
                <c:pt idx="2030">
                  <c:v>2.1</c:v>
                </c:pt>
                <c:pt idx="2031">
                  <c:v>1.8</c:v>
                </c:pt>
                <c:pt idx="2032">
                  <c:v>1.7</c:v>
                </c:pt>
                <c:pt idx="2033">
                  <c:v>1.7</c:v>
                </c:pt>
                <c:pt idx="2034">
                  <c:v>1.9</c:v>
                </c:pt>
                <c:pt idx="2035">
                  <c:v>2</c:v>
                </c:pt>
                <c:pt idx="2036">
                  <c:v>1.9</c:v>
                </c:pt>
                <c:pt idx="2037">
                  <c:v>1.4</c:v>
                </c:pt>
                <c:pt idx="2038">
                  <c:v>1.3</c:v>
                </c:pt>
                <c:pt idx="2039">
                  <c:v>1.3</c:v>
                </c:pt>
                <c:pt idx="2040">
                  <c:v>1.4</c:v>
                </c:pt>
                <c:pt idx="2041">
                  <c:v>1.6</c:v>
                </c:pt>
                <c:pt idx="2042">
                  <c:v>1.7</c:v>
                </c:pt>
                <c:pt idx="2043">
                  <c:v>2</c:v>
                </c:pt>
                <c:pt idx="2044">
                  <c:v>1.9</c:v>
                </c:pt>
                <c:pt idx="2045">
                  <c:v>1.8</c:v>
                </c:pt>
                <c:pt idx="2046">
                  <c:v>1.9</c:v>
                </c:pt>
                <c:pt idx="2047">
                  <c:v>1.6</c:v>
                </c:pt>
                <c:pt idx="2048">
                  <c:v>1.6</c:v>
                </c:pt>
                <c:pt idx="2049">
                  <c:v>1.7</c:v>
                </c:pt>
                <c:pt idx="2050">
                  <c:v>1.7</c:v>
                </c:pt>
                <c:pt idx="2051">
                  <c:v>1.6</c:v>
                </c:pt>
                <c:pt idx="2052">
                  <c:v>2.4</c:v>
                </c:pt>
                <c:pt idx="2053">
                  <c:v>1.5</c:v>
                </c:pt>
                <c:pt idx="2054">
                  <c:v>1.4</c:v>
                </c:pt>
                <c:pt idx="2055">
                  <c:v>1.5</c:v>
                </c:pt>
                <c:pt idx="2056">
                  <c:v>6.6</c:v>
                </c:pt>
                <c:pt idx="2057">
                  <c:v>7.4</c:v>
                </c:pt>
                <c:pt idx="2058">
                  <c:v>4.8</c:v>
                </c:pt>
                <c:pt idx="2059">
                  <c:v>2.8</c:v>
                </c:pt>
                <c:pt idx="2060">
                  <c:v>2.6</c:v>
                </c:pt>
                <c:pt idx="2061">
                  <c:v>2.7</c:v>
                </c:pt>
                <c:pt idx="2062">
                  <c:v>2.7</c:v>
                </c:pt>
                <c:pt idx="2063">
                  <c:v>2.6</c:v>
                </c:pt>
                <c:pt idx="2064">
                  <c:v>2.6</c:v>
                </c:pt>
                <c:pt idx="2065">
                  <c:v>2.5</c:v>
                </c:pt>
                <c:pt idx="2066">
                  <c:v>2.4</c:v>
                </c:pt>
                <c:pt idx="2067">
                  <c:v>2.2999999999999998</c:v>
                </c:pt>
                <c:pt idx="2068">
                  <c:v>2.5</c:v>
                </c:pt>
                <c:pt idx="2069">
                  <c:v>2.5</c:v>
                </c:pt>
                <c:pt idx="2070">
                  <c:v>2.6</c:v>
                </c:pt>
                <c:pt idx="2071">
                  <c:v>2.6</c:v>
                </c:pt>
                <c:pt idx="2072">
                  <c:v>4.5</c:v>
                </c:pt>
                <c:pt idx="2073">
                  <c:v>3.5</c:v>
                </c:pt>
                <c:pt idx="2074">
                  <c:v>3.4</c:v>
                </c:pt>
                <c:pt idx="2075">
                  <c:v>3</c:v>
                </c:pt>
                <c:pt idx="2076">
                  <c:v>3.1</c:v>
                </c:pt>
                <c:pt idx="2077">
                  <c:v>2.1</c:v>
                </c:pt>
                <c:pt idx="2078">
                  <c:v>1.3</c:v>
                </c:pt>
                <c:pt idx="2079">
                  <c:v>1.4</c:v>
                </c:pt>
                <c:pt idx="2080">
                  <c:v>1.6</c:v>
                </c:pt>
                <c:pt idx="2081">
                  <c:v>1.8</c:v>
                </c:pt>
                <c:pt idx="2082">
                  <c:v>2.1</c:v>
                </c:pt>
                <c:pt idx="2083">
                  <c:v>2.1</c:v>
                </c:pt>
                <c:pt idx="2084">
                  <c:v>2.1</c:v>
                </c:pt>
                <c:pt idx="2085">
                  <c:v>3.5</c:v>
                </c:pt>
                <c:pt idx="2086">
                  <c:v>2.5</c:v>
                </c:pt>
                <c:pt idx="2087">
                  <c:v>2.2999999999999998</c:v>
                </c:pt>
                <c:pt idx="2088">
                  <c:v>2.7</c:v>
                </c:pt>
                <c:pt idx="2089">
                  <c:v>3.9</c:v>
                </c:pt>
                <c:pt idx="2090">
                  <c:v>3.8</c:v>
                </c:pt>
                <c:pt idx="2091">
                  <c:v>4.2</c:v>
                </c:pt>
                <c:pt idx="2092">
                  <c:v>5.8</c:v>
                </c:pt>
                <c:pt idx="2093">
                  <c:v>6.5</c:v>
                </c:pt>
                <c:pt idx="2094">
                  <c:v>6.6</c:v>
                </c:pt>
                <c:pt idx="2095">
                  <c:v>6.9</c:v>
                </c:pt>
                <c:pt idx="2096">
                  <c:v>24</c:v>
                </c:pt>
                <c:pt idx="2097">
                  <c:v>12</c:v>
                </c:pt>
                <c:pt idx="2098">
                  <c:v>30</c:v>
                </c:pt>
                <c:pt idx="2099">
                  <c:v>18</c:v>
                </c:pt>
                <c:pt idx="2100">
                  <c:v>17</c:v>
                </c:pt>
                <c:pt idx="2101">
                  <c:v>25</c:v>
                </c:pt>
                <c:pt idx="2102">
                  <c:v>16</c:v>
                </c:pt>
                <c:pt idx="2103">
                  <c:v>13</c:v>
                </c:pt>
                <c:pt idx="2104">
                  <c:v>11</c:v>
                </c:pt>
                <c:pt idx="2105">
                  <c:v>13</c:v>
                </c:pt>
                <c:pt idx="2106">
                  <c:v>15</c:v>
                </c:pt>
                <c:pt idx="2107">
                  <c:v>14</c:v>
                </c:pt>
                <c:pt idx="2108">
                  <c:v>18</c:v>
                </c:pt>
                <c:pt idx="2109">
                  <c:v>13</c:v>
                </c:pt>
                <c:pt idx="2110">
                  <c:v>12</c:v>
                </c:pt>
                <c:pt idx="2111">
                  <c:v>11</c:v>
                </c:pt>
                <c:pt idx="2112">
                  <c:v>11</c:v>
                </c:pt>
                <c:pt idx="2113">
                  <c:v>12</c:v>
                </c:pt>
                <c:pt idx="2114">
                  <c:v>20</c:v>
                </c:pt>
                <c:pt idx="2115">
                  <c:v>21</c:v>
                </c:pt>
                <c:pt idx="2116">
                  <c:v>32</c:v>
                </c:pt>
                <c:pt idx="2117">
                  <c:v>53</c:v>
                </c:pt>
                <c:pt idx="2118">
                  <c:v>107</c:v>
                </c:pt>
                <c:pt idx="2119">
                  <c:v>38</c:v>
                </c:pt>
                <c:pt idx="2120">
                  <c:v>26</c:v>
                </c:pt>
                <c:pt idx="2121">
                  <c:v>22</c:v>
                </c:pt>
                <c:pt idx="2122">
                  <c:v>22</c:v>
                </c:pt>
                <c:pt idx="2123">
                  <c:v>23</c:v>
                </c:pt>
                <c:pt idx="2124">
                  <c:v>20</c:v>
                </c:pt>
                <c:pt idx="2125">
                  <c:v>21</c:v>
                </c:pt>
                <c:pt idx="2126">
                  <c:v>21</c:v>
                </c:pt>
                <c:pt idx="2127">
                  <c:v>21</c:v>
                </c:pt>
                <c:pt idx="2128">
                  <c:v>22</c:v>
                </c:pt>
                <c:pt idx="2129">
                  <c:v>21</c:v>
                </c:pt>
                <c:pt idx="2130">
                  <c:v>22</c:v>
                </c:pt>
                <c:pt idx="2131">
                  <c:v>21</c:v>
                </c:pt>
                <c:pt idx="2132">
                  <c:v>21</c:v>
                </c:pt>
                <c:pt idx="2133">
                  <c:v>22</c:v>
                </c:pt>
                <c:pt idx="2134">
                  <c:v>21</c:v>
                </c:pt>
                <c:pt idx="2135">
                  <c:v>21</c:v>
                </c:pt>
                <c:pt idx="2136">
                  <c:v>21</c:v>
                </c:pt>
                <c:pt idx="2137">
                  <c:v>22</c:v>
                </c:pt>
                <c:pt idx="2138">
                  <c:v>22</c:v>
                </c:pt>
                <c:pt idx="2139">
                  <c:v>33</c:v>
                </c:pt>
                <c:pt idx="2140">
                  <c:v>27</c:v>
                </c:pt>
                <c:pt idx="2141">
                  <c:v>35</c:v>
                </c:pt>
                <c:pt idx="2142">
                  <c:v>31</c:v>
                </c:pt>
                <c:pt idx="2143">
                  <c:v>27</c:v>
                </c:pt>
                <c:pt idx="2144">
                  <c:v>26</c:v>
                </c:pt>
                <c:pt idx="2145">
                  <c:v>53</c:v>
                </c:pt>
                <c:pt idx="2146">
                  <c:v>85</c:v>
                </c:pt>
                <c:pt idx="2147">
                  <c:v>67</c:v>
                </c:pt>
                <c:pt idx="2148">
                  <c:v>74</c:v>
                </c:pt>
                <c:pt idx="2149">
                  <c:v>55</c:v>
                </c:pt>
                <c:pt idx="2150">
                  <c:v>45</c:v>
                </c:pt>
                <c:pt idx="2151">
                  <c:v>39</c:v>
                </c:pt>
                <c:pt idx="2152">
                  <c:v>34</c:v>
                </c:pt>
                <c:pt idx="2153">
                  <c:v>31</c:v>
                </c:pt>
                <c:pt idx="2154">
                  <c:v>28</c:v>
                </c:pt>
                <c:pt idx="2155">
                  <c:v>30</c:v>
                </c:pt>
                <c:pt idx="2156">
                  <c:v>35</c:v>
                </c:pt>
                <c:pt idx="2157">
                  <c:v>32</c:v>
                </c:pt>
                <c:pt idx="2158">
                  <c:v>39</c:v>
                </c:pt>
                <c:pt idx="2159">
                  <c:v>35</c:v>
                </c:pt>
                <c:pt idx="2160">
                  <c:v>38</c:v>
                </c:pt>
                <c:pt idx="2161">
                  <c:v>166</c:v>
                </c:pt>
                <c:pt idx="2162">
                  <c:v>407</c:v>
                </c:pt>
                <c:pt idx="2163">
                  <c:v>381</c:v>
                </c:pt>
                <c:pt idx="2164">
                  <c:v>221</c:v>
                </c:pt>
                <c:pt idx="2165">
                  <c:v>141</c:v>
                </c:pt>
                <c:pt idx="2166">
                  <c:v>81</c:v>
                </c:pt>
                <c:pt idx="2167">
                  <c:v>61</c:v>
                </c:pt>
                <c:pt idx="2168">
                  <c:v>52</c:v>
                </c:pt>
                <c:pt idx="2169">
                  <c:v>48</c:v>
                </c:pt>
                <c:pt idx="2170">
                  <c:v>43</c:v>
                </c:pt>
                <c:pt idx="2171">
                  <c:v>39</c:v>
                </c:pt>
                <c:pt idx="2172">
                  <c:v>35</c:v>
                </c:pt>
                <c:pt idx="2173">
                  <c:v>33</c:v>
                </c:pt>
                <c:pt idx="2174">
                  <c:v>35</c:v>
                </c:pt>
                <c:pt idx="2175">
                  <c:v>33</c:v>
                </c:pt>
                <c:pt idx="2176">
                  <c:v>36</c:v>
                </c:pt>
                <c:pt idx="2177">
                  <c:v>44</c:v>
                </c:pt>
                <c:pt idx="2178">
                  <c:v>58</c:v>
                </c:pt>
                <c:pt idx="2179">
                  <c:v>94</c:v>
                </c:pt>
                <c:pt idx="2180">
                  <c:v>62</c:v>
                </c:pt>
                <c:pt idx="2181">
                  <c:v>59</c:v>
                </c:pt>
                <c:pt idx="2182">
                  <c:v>86</c:v>
                </c:pt>
                <c:pt idx="2183">
                  <c:v>146</c:v>
                </c:pt>
                <c:pt idx="2184">
                  <c:v>93</c:v>
                </c:pt>
                <c:pt idx="2185">
                  <c:v>109</c:v>
                </c:pt>
                <c:pt idx="2186">
                  <c:v>122</c:v>
                </c:pt>
                <c:pt idx="2187">
                  <c:v>178</c:v>
                </c:pt>
                <c:pt idx="2188">
                  <c:v>108</c:v>
                </c:pt>
                <c:pt idx="2189">
                  <c:v>82</c:v>
                </c:pt>
                <c:pt idx="2190">
                  <c:v>61</c:v>
                </c:pt>
                <c:pt idx="2191">
                  <c:v>55</c:v>
                </c:pt>
                <c:pt idx="2192">
                  <c:v>73</c:v>
                </c:pt>
                <c:pt idx="2193">
                  <c:v>194</c:v>
                </c:pt>
                <c:pt idx="2194">
                  <c:v>156</c:v>
                </c:pt>
                <c:pt idx="2195">
                  <c:v>202</c:v>
                </c:pt>
                <c:pt idx="2196">
                  <c:v>107</c:v>
                </c:pt>
                <c:pt idx="2197">
                  <c:v>82</c:v>
                </c:pt>
                <c:pt idx="2198">
                  <c:v>202</c:v>
                </c:pt>
                <c:pt idx="2199">
                  <c:v>146</c:v>
                </c:pt>
                <c:pt idx="2200">
                  <c:v>176</c:v>
                </c:pt>
                <c:pt idx="2201">
                  <c:v>143</c:v>
                </c:pt>
                <c:pt idx="2202">
                  <c:v>151</c:v>
                </c:pt>
                <c:pt idx="2203">
                  <c:v>80</c:v>
                </c:pt>
                <c:pt idx="2204">
                  <c:v>89</c:v>
                </c:pt>
                <c:pt idx="2205">
                  <c:v>102</c:v>
                </c:pt>
                <c:pt idx="2206">
                  <c:v>61</c:v>
                </c:pt>
                <c:pt idx="2207">
                  <c:v>55</c:v>
                </c:pt>
                <c:pt idx="2208">
                  <c:v>51</c:v>
                </c:pt>
                <c:pt idx="2209">
                  <c:v>47</c:v>
                </c:pt>
                <c:pt idx="2210">
                  <c:v>45</c:v>
                </c:pt>
                <c:pt idx="2211">
                  <c:v>40</c:v>
                </c:pt>
                <c:pt idx="2212">
                  <c:v>36</c:v>
                </c:pt>
                <c:pt idx="2213">
                  <c:v>34</c:v>
                </c:pt>
                <c:pt idx="2214">
                  <c:v>33</c:v>
                </c:pt>
                <c:pt idx="2215">
                  <c:v>32</c:v>
                </c:pt>
                <c:pt idx="2216">
                  <c:v>39</c:v>
                </c:pt>
                <c:pt idx="2217">
                  <c:v>50</c:v>
                </c:pt>
                <c:pt idx="2218">
                  <c:v>42</c:v>
                </c:pt>
                <c:pt idx="2219">
                  <c:v>54</c:v>
                </c:pt>
                <c:pt idx="2220">
                  <c:v>61</c:v>
                </c:pt>
                <c:pt idx="2221">
                  <c:v>195</c:v>
                </c:pt>
                <c:pt idx="2222">
                  <c:v>113</c:v>
                </c:pt>
                <c:pt idx="2223">
                  <c:v>185</c:v>
                </c:pt>
                <c:pt idx="2224">
                  <c:v>121</c:v>
                </c:pt>
                <c:pt idx="2225">
                  <c:v>48</c:v>
                </c:pt>
                <c:pt idx="2226">
                  <c:v>46</c:v>
                </c:pt>
                <c:pt idx="2227">
                  <c:v>61</c:v>
                </c:pt>
                <c:pt idx="2228">
                  <c:v>257</c:v>
                </c:pt>
                <c:pt idx="2229">
                  <c:v>116</c:v>
                </c:pt>
                <c:pt idx="2230">
                  <c:v>100</c:v>
                </c:pt>
                <c:pt idx="2231">
                  <c:v>79</c:v>
                </c:pt>
                <c:pt idx="2232">
                  <c:v>65</c:v>
                </c:pt>
                <c:pt idx="2233">
                  <c:v>58</c:v>
                </c:pt>
                <c:pt idx="2234">
                  <c:v>53</c:v>
                </c:pt>
                <c:pt idx="2235">
                  <c:v>48</c:v>
                </c:pt>
                <c:pt idx="2236">
                  <c:v>44</c:v>
                </c:pt>
                <c:pt idx="2237">
                  <c:v>41</c:v>
                </c:pt>
                <c:pt idx="2238">
                  <c:v>38</c:v>
                </c:pt>
                <c:pt idx="2239">
                  <c:v>36</c:v>
                </c:pt>
                <c:pt idx="2240">
                  <c:v>34</c:v>
                </c:pt>
                <c:pt idx="2241">
                  <c:v>33</c:v>
                </c:pt>
                <c:pt idx="2242">
                  <c:v>31</c:v>
                </c:pt>
                <c:pt idx="2243">
                  <c:v>30</c:v>
                </c:pt>
                <c:pt idx="2244">
                  <c:v>28</c:v>
                </c:pt>
                <c:pt idx="2245">
                  <c:v>28</c:v>
                </c:pt>
                <c:pt idx="2246">
                  <c:v>26</c:v>
                </c:pt>
                <c:pt idx="2247">
                  <c:v>24</c:v>
                </c:pt>
                <c:pt idx="2248">
                  <c:v>23</c:v>
                </c:pt>
                <c:pt idx="2249">
                  <c:v>22</c:v>
                </c:pt>
                <c:pt idx="2250">
                  <c:v>24</c:v>
                </c:pt>
                <c:pt idx="2251">
                  <c:v>26</c:v>
                </c:pt>
                <c:pt idx="2252">
                  <c:v>22</c:v>
                </c:pt>
                <c:pt idx="2253">
                  <c:v>21</c:v>
                </c:pt>
                <c:pt idx="2254">
                  <c:v>20</c:v>
                </c:pt>
                <c:pt idx="2255">
                  <c:v>19</c:v>
                </c:pt>
                <c:pt idx="2256">
                  <c:v>19</c:v>
                </c:pt>
                <c:pt idx="2257">
                  <c:v>18</c:v>
                </c:pt>
                <c:pt idx="2258">
                  <c:v>27</c:v>
                </c:pt>
                <c:pt idx="2259">
                  <c:v>21</c:v>
                </c:pt>
                <c:pt idx="2260">
                  <c:v>20</c:v>
                </c:pt>
                <c:pt idx="2261">
                  <c:v>21</c:v>
                </c:pt>
                <c:pt idx="2262">
                  <c:v>20</c:v>
                </c:pt>
                <c:pt idx="2263">
                  <c:v>41</c:v>
                </c:pt>
                <c:pt idx="2264">
                  <c:v>61</c:v>
                </c:pt>
                <c:pt idx="2265">
                  <c:v>66</c:v>
                </c:pt>
                <c:pt idx="2266">
                  <c:v>50</c:v>
                </c:pt>
                <c:pt idx="2267">
                  <c:v>47</c:v>
                </c:pt>
                <c:pt idx="2268">
                  <c:v>78</c:v>
                </c:pt>
                <c:pt idx="2269">
                  <c:v>48</c:v>
                </c:pt>
                <c:pt idx="2270">
                  <c:v>46</c:v>
                </c:pt>
                <c:pt idx="2271">
                  <c:v>49</c:v>
                </c:pt>
                <c:pt idx="2272">
                  <c:v>36</c:v>
                </c:pt>
                <c:pt idx="2273">
                  <c:v>50</c:v>
                </c:pt>
                <c:pt idx="2274">
                  <c:v>44</c:v>
                </c:pt>
                <c:pt idx="2275">
                  <c:v>35</c:v>
                </c:pt>
                <c:pt idx="2276">
                  <c:v>64</c:v>
                </c:pt>
                <c:pt idx="2277">
                  <c:v>44</c:v>
                </c:pt>
                <c:pt idx="2278">
                  <c:v>53</c:v>
                </c:pt>
                <c:pt idx="2279">
                  <c:v>51</c:v>
                </c:pt>
                <c:pt idx="2280">
                  <c:v>48</c:v>
                </c:pt>
                <c:pt idx="2281">
                  <c:v>42</c:v>
                </c:pt>
                <c:pt idx="2282">
                  <c:v>35</c:v>
                </c:pt>
                <c:pt idx="2283">
                  <c:v>32</c:v>
                </c:pt>
                <c:pt idx="2284">
                  <c:v>29</c:v>
                </c:pt>
                <c:pt idx="2285">
                  <c:v>35</c:v>
                </c:pt>
                <c:pt idx="2286">
                  <c:v>32</c:v>
                </c:pt>
                <c:pt idx="2287">
                  <c:v>33</c:v>
                </c:pt>
                <c:pt idx="2288">
                  <c:v>33</c:v>
                </c:pt>
                <c:pt idx="2289">
                  <c:v>28</c:v>
                </c:pt>
                <c:pt idx="2290">
                  <c:v>34</c:v>
                </c:pt>
                <c:pt idx="2291">
                  <c:v>30</c:v>
                </c:pt>
                <c:pt idx="2292">
                  <c:v>25</c:v>
                </c:pt>
                <c:pt idx="2293">
                  <c:v>24</c:v>
                </c:pt>
                <c:pt idx="2294">
                  <c:v>23</c:v>
                </c:pt>
                <c:pt idx="2295">
                  <c:v>24</c:v>
                </c:pt>
                <c:pt idx="2296">
                  <c:v>25</c:v>
                </c:pt>
                <c:pt idx="2297">
                  <c:v>26</c:v>
                </c:pt>
                <c:pt idx="2298">
                  <c:v>22</c:v>
                </c:pt>
                <c:pt idx="2299">
                  <c:v>21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35</c:v>
                </c:pt>
                <c:pt idx="2304">
                  <c:v>56</c:v>
                </c:pt>
                <c:pt idx="2305">
                  <c:v>35</c:v>
                </c:pt>
                <c:pt idx="2306">
                  <c:v>27</c:v>
                </c:pt>
                <c:pt idx="2307">
                  <c:v>22</c:v>
                </c:pt>
                <c:pt idx="2308">
                  <c:v>20</c:v>
                </c:pt>
                <c:pt idx="2309">
                  <c:v>20</c:v>
                </c:pt>
                <c:pt idx="2310">
                  <c:v>28</c:v>
                </c:pt>
                <c:pt idx="2311">
                  <c:v>30</c:v>
                </c:pt>
                <c:pt idx="2312">
                  <c:v>21</c:v>
                </c:pt>
                <c:pt idx="2313">
                  <c:v>18</c:v>
                </c:pt>
                <c:pt idx="2314">
                  <c:v>19</c:v>
                </c:pt>
                <c:pt idx="2315">
                  <c:v>18</c:v>
                </c:pt>
                <c:pt idx="2316">
                  <c:v>16</c:v>
                </c:pt>
                <c:pt idx="2317">
                  <c:v>15</c:v>
                </c:pt>
                <c:pt idx="2318">
                  <c:v>15</c:v>
                </c:pt>
                <c:pt idx="2319">
                  <c:v>15</c:v>
                </c:pt>
                <c:pt idx="2320">
                  <c:v>15</c:v>
                </c:pt>
                <c:pt idx="2321">
                  <c:v>14</c:v>
                </c:pt>
                <c:pt idx="2322">
                  <c:v>14</c:v>
                </c:pt>
                <c:pt idx="2323">
                  <c:v>13</c:v>
                </c:pt>
                <c:pt idx="2324">
                  <c:v>14</c:v>
                </c:pt>
                <c:pt idx="2325">
                  <c:v>14</c:v>
                </c:pt>
                <c:pt idx="2326">
                  <c:v>13</c:v>
                </c:pt>
                <c:pt idx="2327">
                  <c:v>12</c:v>
                </c:pt>
                <c:pt idx="2328">
                  <c:v>11</c:v>
                </c:pt>
                <c:pt idx="2329">
                  <c:v>11</c:v>
                </c:pt>
                <c:pt idx="2330">
                  <c:v>10</c:v>
                </c:pt>
                <c:pt idx="2331">
                  <c:v>12</c:v>
                </c:pt>
                <c:pt idx="2332">
                  <c:v>15</c:v>
                </c:pt>
                <c:pt idx="2333">
                  <c:v>14</c:v>
                </c:pt>
                <c:pt idx="2334">
                  <c:v>14</c:v>
                </c:pt>
                <c:pt idx="2335">
                  <c:v>15</c:v>
                </c:pt>
                <c:pt idx="2336">
                  <c:v>22</c:v>
                </c:pt>
                <c:pt idx="2337">
                  <c:v>19</c:v>
                </c:pt>
                <c:pt idx="2338">
                  <c:v>15</c:v>
                </c:pt>
                <c:pt idx="2339">
                  <c:v>14</c:v>
                </c:pt>
                <c:pt idx="2340">
                  <c:v>21</c:v>
                </c:pt>
                <c:pt idx="2341">
                  <c:v>14</c:v>
                </c:pt>
                <c:pt idx="2342">
                  <c:v>12</c:v>
                </c:pt>
                <c:pt idx="2343">
                  <c:v>11</c:v>
                </c:pt>
                <c:pt idx="2344">
                  <c:v>11</c:v>
                </c:pt>
                <c:pt idx="2345">
                  <c:v>39</c:v>
                </c:pt>
                <c:pt idx="2346">
                  <c:v>18</c:v>
                </c:pt>
                <c:pt idx="2347">
                  <c:v>13</c:v>
                </c:pt>
                <c:pt idx="2348">
                  <c:v>12</c:v>
                </c:pt>
                <c:pt idx="2349">
                  <c:v>11</c:v>
                </c:pt>
                <c:pt idx="2350">
                  <c:v>10</c:v>
                </c:pt>
                <c:pt idx="2351">
                  <c:v>9.8000000000000007</c:v>
                </c:pt>
                <c:pt idx="2352">
                  <c:v>9.4</c:v>
                </c:pt>
                <c:pt idx="2353">
                  <c:v>8.8000000000000007</c:v>
                </c:pt>
                <c:pt idx="2354">
                  <c:v>8.5</c:v>
                </c:pt>
                <c:pt idx="2355">
                  <c:v>7.9</c:v>
                </c:pt>
                <c:pt idx="2356">
                  <c:v>7.4</c:v>
                </c:pt>
                <c:pt idx="2357">
                  <c:v>7</c:v>
                </c:pt>
                <c:pt idx="2358">
                  <c:v>6.7</c:v>
                </c:pt>
                <c:pt idx="2359">
                  <c:v>6.4</c:v>
                </c:pt>
                <c:pt idx="2360">
                  <c:v>6</c:v>
                </c:pt>
                <c:pt idx="2361">
                  <c:v>5.9</c:v>
                </c:pt>
                <c:pt idx="2362">
                  <c:v>5.9</c:v>
                </c:pt>
                <c:pt idx="2363">
                  <c:v>5.7</c:v>
                </c:pt>
                <c:pt idx="2364">
                  <c:v>5.4</c:v>
                </c:pt>
                <c:pt idx="2365">
                  <c:v>5.2</c:v>
                </c:pt>
                <c:pt idx="2366">
                  <c:v>5.0999999999999996</c:v>
                </c:pt>
                <c:pt idx="2367">
                  <c:v>5.7</c:v>
                </c:pt>
                <c:pt idx="2368">
                  <c:v>5.2</c:v>
                </c:pt>
                <c:pt idx="2369">
                  <c:v>4.7</c:v>
                </c:pt>
                <c:pt idx="2370">
                  <c:v>4.3</c:v>
                </c:pt>
                <c:pt idx="2371">
                  <c:v>6.2</c:v>
                </c:pt>
                <c:pt idx="2372">
                  <c:v>10</c:v>
                </c:pt>
                <c:pt idx="2373">
                  <c:v>5.7</c:v>
                </c:pt>
                <c:pt idx="2374">
                  <c:v>4.8</c:v>
                </c:pt>
                <c:pt idx="2375">
                  <c:v>7.2</c:v>
                </c:pt>
                <c:pt idx="2376">
                  <c:v>5.6</c:v>
                </c:pt>
                <c:pt idx="2377">
                  <c:v>4.9000000000000004</c:v>
                </c:pt>
                <c:pt idx="2378">
                  <c:v>4.5999999999999996</c:v>
                </c:pt>
                <c:pt idx="2379">
                  <c:v>4.3</c:v>
                </c:pt>
                <c:pt idx="2380">
                  <c:v>4.3</c:v>
                </c:pt>
                <c:pt idx="2381">
                  <c:v>3.9</c:v>
                </c:pt>
                <c:pt idx="2382">
                  <c:v>3.7</c:v>
                </c:pt>
                <c:pt idx="2383">
                  <c:v>3.4</c:v>
                </c:pt>
                <c:pt idx="2384">
                  <c:v>3.3</c:v>
                </c:pt>
                <c:pt idx="2385">
                  <c:v>3.2</c:v>
                </c:pt>
                <c:pt idx="2386">
                  <c:v>3.1</c:v>
                </c:pt>
                <c:pt idx="2387">
                  <c:v>3</c:v>
                </c:pt>
                <c:pt idx="2388">
                  <c:v>2.9</c:v>
                </c:pt>
                <c:pt idx="2389">
                  <c:v>2.7</c:v>
                </c:pt>
                <c:pt idx="2390">
                  <c:v>2.5</c:v>
                </c:pt>
                <c:pt idx="2391">
                  <c:v>2.5</c:v>
                </c:pt>
                <c:pt idx="2392">
                  <c:v>2.5</c:v>
                </c:pt>
                <c:pt idx="2393">
                  <c:v>2.5</c:v>
                </c:pt>
                <c:pt idx="2394">
                  <c:v>2.4</c:v>
                </c:pt>
                <c:pt idx="2395">
                  <c:v>2.2000000000000002</c:v>
                </c:pt>
                <c:pt idx="2396">
                  <c:v>2.2999999999999998</c:v>
                </c:pt>
                <c:pt idx="2397">
                  <c:v>1.9</c:v>
                </c:pt>
                <c:pt idx="2398">
                  <c:v>1.8</c:v>
                </c:pt>
                <c:pt idx="2399">
                  <c:v>2.2000000000000002</c:v>
                </c:pt>
                <c:pt idx="2400">
                  <c:v>2.1</c:v>
                </c:pt>
                <c:pt idx="2401">
                  <c:v>2.2000000000000002</c:v>
                </c:pt>
                <c:pt idx="2402">
                  <c:v>2.8</c:v>
                </c:pt>
                <c:pt idx="2403">
                  <c:v>2.5</c:v>
                </c:pt>
                <c:pt idx="2404">
                  <c:v>3.2</c:v>
                </c:pt>
                <c:pt idx="2405">
                  <c:v>2.7</c:v>
                </c:pt>
                <c:pt idx="2406">
                  <c:v>2.9</c:v>
                </c:pt>
                <c:pt idx="2407">
                  <c:v>2.5</c:v>
                </c:pt>
                <c:pt idx="2408">
                  <c:v>2.4</c:v>
                </c:pt>
                <c:pt idx="2409">
                  <c:v>2.2000000000000002</c:v>
                </c:pt>
                <c:pt idx="2410">
                  <c:v>2.2000000000000002</c:v>
                </c:pt>
                <c:pt idx="2411">
                  <c:v>2.6</c:v>
                </c:pt>
                <c:pt idx="2412">
                  <c:v>3.2</c:v>
                </c:pt>
                <c:pt idx="2413">
                  <c:v>3</c:v>
                </c:pt>
                <c:pt idx="2414">
                  <c:v>3.1</c:v>
                </c:pt>
                <c:pt idx="2415">
                  <c:v>2.9</c:v>
                </c:pt>
                <c:pt idx="2416">
                  <c:v>2.7</c:v>
                </c:pt>
                <c:pt idx="2417">
                  <c:v>2.8</c:v>
                </c:pt>
                <c:pt idx="2418">
                  <c:v>2.6</c:v>
                </c:pt>
                <c:pt idx="2419">
                  <c:v>2.4</c:v>
                </c:pt>
                <c:pt idx="2420">
                  <c:v>3.1</c:v>
                </c:pt>
                <c:pt idx="2421">
                  <c:v>3.8</c:v>
                </c:pt>
                <c:pt idx="2422">
                  <c:v>5.3</c:v>
                </c:pt>
                <c:pt idx="2423">
                  <c:v>11</c:v>
                </c:pt>
                <c:pt idx="2424">
                  <c:v>7.9</c:v>
                </c:pt>
                <c:pt idx="2425">
                  <c:v>4.4000000000000004</c:v>
                </c:pt>
                <c:pt idx="2426">
                  <c:v>3.6</c:v>
                </c:pt>
                <c:pt idx="2427">
                  <c:v>4.2</c:v>
                </c:pt>
                <c:pt idx="2428">
                  <c:v>8.6999999999999993</c:v>
                </c:pt>
                <c:pt idx="2429">
                  <c:v>4.5</c:v>
                </c:pt>
                <c:pt idx="2430">
                  <c:v>3.6</c:v>
                </c:pt>
                <c:pt idx="2431">
                  <c:v>3.5</c:v>
                </c:pt>
                <c:pt idx="2432">
                  <c:v>3.7</c:v>
                </c:pt>
                <c:pt idx="2433">
                  <c:v>3.7</c:v>
                </c:pt>
                <c:pt idx="2434">
                  <c:v>5.9</c:v>
                </c:pt>
                <c:pt idx="2435">
                  <c:v>4.9000000000000004</c:v>
                </c:pt>
                <c:pt idx="2436">
                  <c:v>5.7</c:v>
                </c:pt>
                <c:pt idx="2437">
                  <c:v>3.1</c:v>
                </c:pt>
                <c:pt idx="2438">
                  <c:v>3</c:v>
                </c:pt>
                <c:pt idx="2439">
                  <c:v>3.1</c:v>
                </c:pt>
                <c:pt idx="2440">
                  <c:v>3.1</c:v>
                </c:pt>
                <c:pt idx="2441">
                  <c:v>3.3</c:v>
                </c:pt>
                <c:pt idx="2442">
                  <c:v>3.5</c:v>
                </c:pt>
                <c:pt idx="2443">
                  <c:v>3.5</c:v>
                </c:pt>
                <c:pt idx="2444">
                  <c:v>3.3</c:v>
                </c:pt>
                <c:pt idx="2445">
                  <c:v>3.5</c:v>
                </c:pt>
                <c:pt idx="2446">
                  <c:v>3.6</c:v>
                </c:pt>
                <c:pt idx="2447">
                  <c:v>3</c:v>
                </c:pt>
                <c:pt idx="2448">
                  <c:v>3.2</c:v>
                </c:pt>
                <c:pt idx="2449">
                  <c:v>3.2</c:v>
                </c:pt>
                <c:pt idx="2450">
                  <c:v>3.5</c:v>
                </c:pt>
                <c:pt idx="2451">
                  <c:v>4.5999999999999996</c:v>
                </c:pt>
                <c:pt idx="2452">
                  <c:v>3</c:v>
                </c:pt>
                <c:pt idx="2453">
                  <c:v>3</c:v>
                </c:pt>
                <c:pt idx="2454">
                  <c:v>3.1</c:v>
                </c:pt>
                <c:pt idx="2455">
                  <c:v>4.3</c:v>
                </c:pt>
                <c:pt idx="2456">
                  <c:v>5.8</c:v>
                </c:pt>
                <c:pt idx="2457">
                  <c:v>4.2</c:v>
                </c:pt>
                <c:pt idx="2458">
                  <c:v>4.0999999999999996</c:v>
                </c:pt>
                <c:pt idx="2459">
                  <c:v>4.2</c:v>
                </c:pt>
                <c:pt idx="2460">
                  <c:v>4.3</c:v>
                </c:pt>
                <c:pt idx="2461">
                  <c:v>4.3</c:v>
                </c:pt>
                <c:pt idx="2462">
                  <c:v>4.0999999999999996</c:v>
                </c:pt>
                <c:pt idx="2463">
                  <c:v>4</c:v>
                </c:pt>
                <c:pt idx="2464">
                  <c:v>4.4000000000000004</c:v>
                </c:pt>
                <c:pt idx="2465">
                  <c:v>4.7</c:v>
                </c:pt>
                <c:pt idx="2466">
                  <c:v>5.2</c:v>
                </c:pt>
                <c:pt idx="2467">
                  <c:v>11</c:v>
                </c:pt>
                <c:pt idx="2468">
                  <c:v>21</c:v>
                </c:pt>
                <c:pt idx="2469">
                  <c:v>8</c:v>
                </c:pt>
                <c:pt idx="2470">
                  <c:v>6.7</c:v>
                </c:pt>
                <c:pt idx="2471">
                  <c:v>8.6</c:v>
                </c:pt>
                <c:pt idx="2472">
                  <c:v>5.3</c:v>
                </c:pt>
                <c:pt idx="2473">
                  <c:v>4.8</c:v>
                </c:pt>
                <c:pt idx="2474">
                  <c:v>5.6</c:v>
                </c:pt>
                <c:pt idx="2475">
                  <c:v>4.4000000000000004</c:v>
                </c:pt>
                <c:pt idx="2476">
                  <c:v>3.6</c:v>
                </c:pt>
                <c:pt idx="2477">
                  <c:v>3.2</c:v>
                </c:pt>
                <c:pt idx="2478">
                  <c:v>3.1</c:v>
                </c:pt>
                <c:pt idx="2479">
                  <c:v>2.9</c:v>
                </c:pt>
                <c:pt idx="2480">
                  <c:v>2.8</c:v>
                </c:pt>
                <c:pt idx="2481">
                  <c:v>2.7</c:v>
                </c:pt>
                <c:pt idx="2482">
                  <c:v>2.6</c:v>
                </c:pt>
                <c:pt idx="2483">
                  <c:v>1.7</c:v>
                </c:pt>
                <c:pt idx="2484">
                  <c:v>3.3</c:v>
                </c:pt>
                <c:pt idx="2485">
                  <c:v>2.4</c:v>
                </c:pt>
                <c:pt idx="2486">
                  <c:v>1.6</c:v>
                </c:pt>
                <c:pt idx="2487">
                  <c:v>1.4</c:v>
                </c:pt>
                <c:pt idx="2488">
                  <c:v>1.3</c:v>
                </c:pt>
                <c:pt idx="2489">
                  <c:v>1.7</c:v>
                </c:pt>
                <c:pt idx="2490">
                  <c:v>4.3</c:v>
                </c:pt>
                <c:pt idx="2491">
                  <c:v>6.7</c:v>
                </c:pt>
                <c:pt idx="2492">
                  <c:v>6.3</c:v>
                </c:pt>
                <c:pt idx="2493">
                  <c:v>6.5</c:v>
                </c:pt>
                <c:pt idx="2494">
                  <c:v>7.4</c:v>
                </c:pt>
                <c:pt idx="2495">
                  <c:v>9.9</c:v>
                </c:pt>
                <c:pt idx="2496">
                  <c:v>7.9</c:v>
                </c:pt>
                <c:pt idx="2497">
                  <c:v>12</c:v>
                </c:pt>
                <c:pt idx="2498">
                  <c:v>16</c:v>
                </c:pt>
                <c:pt idx="2499">
                  <c:v>23</c:v>
                </c:pt>
                <c:pt idx="2500">
                  <c:v>9.9</c:v>
                </c:pt>
                <c:pt idx="2501">
                  <c:v>21</c:v>
                </c:pt>
                <c:pt idx="2502">
                  <c:v>8.6999999999999993</c:v>
                </c:pt>
                <c:pt idx="2503">
                  <c:v>10</c:v>
                </c:pt>
                <c:pt idx="2504">
                  <c:v>7.3</c:v>
                </c:pt>
                <c:pt idx="2505">
                  <c:v>6.9</c:v>
                </c:pt>
                <c:pt idx="2506">
                  <c:v>16</c:v>
                </c:pt>
                <c:pt idx="2507">
                  <c:v>40</c:v>
                </c:pt>
                <c:pt idx="2508">
                  <c:v>49</c:v>
                </c:pt>
                <c:pt idx="2509">
                  <c:v>14</c:v>
                </c:pt>
                <c:pt idx="2510">
                  <c:v>10</c:v>
                </c:pt>
                <c:pt idx="2511">
                  <c:v>8</c:v>
                </c:pt>
                <c:pt idx="2512">
                  <c:v>6.5</c:v>
                </c:pt>
                <c:pt idx="2513">
                  <c:v>5.5</c:v>
                </c:pt>
                <c:pt idx="2514">
                  <c:v>4.8</c:v>
                </c:pt>
                <c:pt idx="2515">
                  <c:v>15</c:v>
                </c:pt>
                <c:pt idx="2516">
                  <c:v>11</c:v>
                </c:pt>
                <c:pt idx="2517">
                  <c:v>6.9</c:v>
                </c:pt>
                <c:pt idx="2518">
                  <c:v>5.3</c:v>
                </c:pt>
                <c:pt idx="2519">
                  <c:v>4.3</c:v>
                </c:pt>
                <c:pt idx="2520">
                  <c:v>5.4</c:v>
                </c:pt>
                <c:pt idx="2521">
                  <c:v>5.4</c:v>
                </c:pt>
                <c:pt idx="2522">
                  <c:v>3.9</c:v>
                </c:pt>
                <c:pt idx="2523">
                  <c:v>3.7</c:v>
                </c:pt>
                <c:pt idx="2524">
                  <c:v>3.5</c:v>
                </c:pt>
                <c:pt idx="2525">
                  <c:v>3.4</c:v>
                </c:pt>
                <c:pt idx="2526">
                  <c:v>3.9</c:v>
                </c:pt>
                <c:pt idx="2527">
                  <c:v>14</c:v>
                </c:pt>
                <c:pt idx="2528">
                  <c:v>6.9</c:v>
                </c:pt>
                <c:pt idx="2529">
                  <c:v>4.7</c:v>
                </c:pt>
                <c:pt idx="2530">
                  <c:v>4</c:v>
                </c:pt>
                <c:pt idx="2531">
                  <c:v>3.2</c:v>
                </c:pt>
                <c:pt idx="2532">
                  <c:v>4.0999999999999996</c:v>
                </c:pt>
                <c:pt idx="2533">
                  <c:v>4</c:v>
                </c:pt>
                <c:pt idx="2534">
                  <c:v>3.3</c:v>
                </c:pt>
                <c:pt idx="2535">
                  <c:v>2.8</c:v>
                </c:pt>
                <c:pt idx="2536">
                  <c:v>2.7</c:v>
                </c:pt>
                <c:pt idx="2537">
                  <c:v>8.1</c:v>
                </c:pt>
                <c:pt idx="2538">
                  <c:v>13</c:v>
                </c:pt>
                <c:pt idx="2539">
                  <c:v>8.6999999999999993</c:v>
                </c:pt>
                <c:pt idx="2540">
                  <c:v>6.3</c:v>
                </c:pt>
                <c:pt idx="2541">
                  <c:v>4.4000000000000004</c:v>
                </c:pt>
                <c:pt idx="2542">
                  <c:v>5.3</c:v>
                </c:pt>
                <c:pt idx="2543">
                  <c:v>17</c:v>
                </c:pt>
                <c:pt idx="2544">
                  <c:v>12</c:v>
                </c:pt>
                <c:pt idx="2545">
                  <c:v>9.1</c:v>
                </c:pt>
                <c:pt idx="2546">
                  <c:v>9.6999999999999993</c:v>
                </c:pt>
                <c:pt idx="2547">
                  <c:v>9.1999999999999993</c:v>
                </c:pt>
                <c:pt idx="2548">
                  <c:v>7.8</c:v>
                </c:pt>
                <c:pt idx="2549">
                  <c:v>16</c:v>
                </c:pt>
                <c:pt idx="2550">
                  <c:v>38</c:v>
                </c:pt>
                <c:pt idx="2551">
                  <c:v>30</c:v>
                </c:pt>
                <c:pt idx="2552">
                  <c:v>75</c:v>
                </c:pt>
                <c:pt idx="2553">
                  <c:v>143</c:v>
                </c:pt>
                <c:pt idx="2554">
                  <c:v>173</c:v>
                </c:pt>
                <c:pt idx="2555">
                  <c:v>150</c:v>
                </c:pt>
                <c:pt idx="2556">
                  <c:v>104</c:v>
                </c:pt>
                <c:pt idx="2557">
                  <c:v>113</c:v>
                </c:pt>
                <c:pt idx="2558">
                  <c:v>113</c:v>
                </c:pt>
                <c:pt idx="2559">
                  <c:v>152</c:v>
                </c:pt>
                <c:pt idx="2560">
                  <c:v>70</c:v>
                </c:pt>
                <c:pt idx="2561">
                  <c:v>108</c:v>
                </c:pt>
                <c:pt idx="2562">
                  <c:v>77</c:v>
                </c:pt>
                <c:pt idx="2563">
                  <c:v>103</c:v>
                </c:pt>
                <c:pt idx="2564">
                  <c:v>147</c:v>
                </c:pt>
                <c:pt idx="2565">
                  <c:v>60</c:v>
                </c:pt>
                <c:pt idx="2566">
                  <c:v>45</c:v>
                </c:pt>
                <c:pt idx="2567">
                  <c:v>39</c:v>
                </c:pt>
                <c:pt idx="2568">
                  <c:v>34</c:v>
                </c:pt>
                <c:pt idx="2569">
                  <c:v>28</c:v>
                </c:pt>
                <c:pt idx="2570">
                  <c:v>25</c:v>
                </c:pt>
                <c:pt idx="2571">
                  <c:v>23</c:v>
                </c:pt>
                <c:pt idx="2572">
                  <c:v>21</c:v>
                </c:pt>
                <c:pt idx="2573">
                  <c:v>19</c:v>
                </c:pt>
                <c:pt idx="2574">
                  <c:v>18</c:v>
                </c:pt>
                <c:pt idx="2575">
                  <c:v>17</c:v>
                </c:pt>
                <c:pt idx="2576">
                  <c:v>16</c:v>
                </c:pt>
                <c:pt idx="2577">
                  <c:v>15</c:v>
                </c:pt>
                <c:pt idx="2578">
                  <c:v>15</c:v>
                </c:pt>
                <c:pt idx="2579">
                  <c:v>14</c:v>
                </c:pt>
                <c:pt idx="2580">
                  <c:v>14</c:v>
                </c:pt>
                <c:pt idx="2581">
                  <c:v>18</c:v>
                </c:pt>
                <c:pt idx="2582">
                  <c:v>15</c:v>
                </c:pt>
                <c:pt idx="2583">
                  <c:v>16</c:v>
                </c:pt>
                <c:pt idx="2584">
                  <c:v>15</c:v>
                </c:pt>
                <c:pt idx="2585">
                  <c:v>14</c:v>
                </c:pt>
                <c:pt idx="2586">
                  <c:v>13</c:v>
                </c:pt>
                <c:pt idx="2587">
                  <c:v>12</c:v>
                </c:pt>
                <c:pt idx="2588">
                  <c:v>12</c:v>
                </c:pt>
                <c:pt idx="2589">
                  <c:v>12</c:v>
                </c:pt>
                <c:pt idx="2590">
                  <c:v>12</c:v>
                </c:pt>
                <c:pt idx="2591">
                  <c:v>11</c:v>
                </c:pt>
                <c:pt idx="2592">
                  <c:v>11</c:v>
                </c:pt>
                <c:pt idx="2593">
                  <c:v>13</c:v>
                </c:pt>
                <c:pt idx="2594">
                  <c:v>12</c:v>
                </c:pt>
                <c:pt idx="2595">
                  <c:v>11</c:v>
                </c:pt>
                <c:pt idx="2596">
                  <c:v>12</c:v>
                </c:pt>
                <c:pt idx="2597">
                  <c:v>15</c:v>
                </c:pt>
                <c:pt idx="2598">
                  <c:v>14</c:v>
                </c:pt>
                <c:pt idx="2599">
                  <c:v>11</c:v>
                </c:pt>
                <c:pt idx="2600">
                  <c:v>12</c:v>
                </c:pt>
                <c:pt idx="2601">
                  <c:v>12</c:v>
                </c:pt>
                <c:pt idx="2602">
                  <c:v>12</c:v>
                </c:pt>
                <c:pt idx="2603">
                  <c:v>12</c:v>
                </c:pt>
                <c:pt idx="2604">
                  <c:v>11</c:v>
                </c:pt>
                <c:pt idx="2605">
                  <c:v>10</c:v>
                </c:pt>
                <c:pt idx="2606">
                  <c:v>10</c:v>
                </c:pt>
                <c:pt idx="2607">
                  <c:v>9.6</c:v>
                </c:pt>
                <c:pt idx="2608">
                  <c:v>9.6</c:v>
                </c:pt>
                <c:pt idx="2609">
                  <c:v>10</c:v>
                </c:pt>
                <c:pt idx="2610">
                  <c:v>18</c:v>
                </c:pt>
                <c:pt idx="2611">
                  <c:v>31</c:v>
                </c:pt>
                <c:pt idx="2612">
                  <c:v>28</c:v>
                </c:pt>
                <c:pt idx="2613">
                  <c:v>22</c:v>
                </c:pt>
                <c:pt idx="2614">
                  <c:v>18</c:v>
                </c:pt>
                <c:pt idx="2615">
                  <c:v>16</c:v>
                </c:pt>
                <c:pt idx="2616">
                  <c:v>16</c:v>
                </c:pt>
                <c:pt idx="2617">
                  <c:v>24</c:v>
                </c:pt>
                <c:pt idx="2618">
                  <c:v>30</c:v>
                </c:pt>
                <c:pt idx="2619">
                  <c:v>26</c:v>
                </c:pt>
                <c:pt idx="2620">
                  <c:v>25</c:v>
                </c:pt>
                <c:pt idx="2621">
                  <c:v>21</c:v>
                </c:pt>
                <c:pt idx="2622">
                  <c:v>16</c:v>
                </c:pt>
                <c:pt idx="2623">
                  <c:v>15</c:v>
                </c:pt>
                <c:pt idx="2624">
                  <c:v>17</c:v>
                </c:pt>
                <c:pt idx="2625">
                  <c:v>18</c:v>
                </c:pt>
                <c:pt idx="2626">
                  <c:v>15</c:v>
                </c:pt>
                <c:pt idx="2627">
                  <c:v>13</c:v>
                </c:pt>
                <c:pt idx="2628">
                  <c:v>12</c:v>
                </c:pt>
                <c:pt idx="2629">
                  <c:v>22</c:v>
                </c:pt>
                <c:pt idx="2630">
                  <c:v>80</c:v>
                </c:pt>
                <c:pt idx="2631">
                  <c:v>55</c:v>
                </c:pt>
                <c:pt idx="2632">
                  <c:v>38</c:v>
                </c:pt>
                <c:pt idx="2633">
                  <c:v>29</c:v>
                </c:pt>
                <c:pt idx="2634">
                  <c:v>24</c:v>
                </c:pt>
                <c:pt idx="2635">
                  <c:v>21</c:v>
                </c:pt>
                <c:pt idx="2636">
                  <c:v>20</c:v>
                </c:pt>
                <c:pt idx="2637">
                  <c:v>19</c:v>
                </c:pt>
                <c:pt idx="2638">
                  <c:v>18</c:v>
                </c:pt>
                <c:pt idx="2639">
                  <c:v>19</c:v>
                </c:pt>
                <c:pt idx="2640">
                  <c:v>20</c:v>
                </c:pt>
                <c:pt idx="2641">
                  <c:v>18</c:v>
                </c:pt>
                <c:pt idx="2642">
                  <c:v>16</c:v>
                </c:pt>
                <c:pt idx="2643">
                  <c:v>22</c:v>
                </c:pt>
                <c:pt idx="2644">
                  <c:v>22</c:v>
                </c:pt>
                <c:pt idx="2645">
                  <c:v>17</c:v>
                </c:pt>
                <c:pt idx="2646">
                  <c:v>17</c:v>
                </c:pt>
                <c:pt idx="2647">
                  <c:v>18</c:v>
                </c:pt>
                <c:pt idx="2648">
                  <c:v>26</c:v>
                </c:pt>
                <c:pt idx="2649">
                  <c:v>21</c:v>
                </c:pt>
                <c:pt idx="2650">
                  <c:v>17</c:v>
                </c:pt>
                <c:pt idx="2651">
                  <c:v>16</c:v>
                </c:pt>
                <c:pt idx="2652">
                  <c:v>15</c:v>
                </c:pt>
                <c:pt idx="2653">
                  <c:v>14</c:v>
                </c:pt>
                <c:pt idx="2654">
                  <c:v>14</c:v>
                </c:pt>
                <c:pt idx="2655">
                  <c:v>14</c:v>
                </c:pt>
                <c:pt idx="2656">
                  <c:v>15</c:v>
                </c:pt>
                <c:pt idx="2657">
                  <c:v>13</c:v>
                </c:pt>
                <c:pt idx="2658">
                  <c:v>15</c:v>
                </c:pt>
                <c:pt idx="2659">
                  <c:v>17</c:v>
                </c:pt>
                <c:pt idx="2660">
                  <c:v>14</c:v>
                </c:pt>
                <c:pt idx="2661">
                  <c:v>13</c:v>
                </c:pt>
                <c:pt idx="2662">
                  <c:v>11</c:v>
                </c:pt>
                <c:pt idx="2663">
                  <c:v>13</c:v>
                </c:pt>
                <c:pt idx="2664">
                  <c:v>11</c:v>
                </c:pt>
                <c:pt idx="2665">
                  <c:v>11</c:v>
                </c:pt>
                <c:pt idx="2666">
                  <c:v>11</c:v>
                </c:pt>
                <c:pt idx="2667">
                  <c:v>11</c:v>
                </c:pt>
                <c:pt idx="2668">
                  <c:v>10</c:v>
                </c:pt>
                <c:pt idx="2669">
                  <c:v>9.6</c:v>
                </c:pt>
                <c:pt idx="2670">
                  <c:v>9.1</c:v>
                </c:pt>
                <c:pt idx="2671">
                  <c:v>8.6</c:v>
                </c:pt>
                <c:pt idx="2672">
                  <c:v>8.1999999999999993</c:v>
                </c:pt>
                <c:pt idx="2673">
                  <c:v>10</c:v>
                </c:pt>
                <c:pt idx="2674">
                  <c:v>18</c:v>
                </c:pt>
                <c:pt idx="2675">
                  <c:v>11</c:v>
                </c:pt>
                <c:pt idx="2676">
                  <c:v>9.3000000000000007</c:v>
                </c:pt>
                <c:pt idx="2677">
                  <c:v>8.8000000000000007</c:v>
                </c:pt>
                <c:pt idx="2678">
                  <c:v>31</c:v>
                </c:pt>
                <c:pt idx="2679">
                  <c:v>20</c:v>
                </c:pt>
                <c:pt idx="2680">
                  <c:v>28</c:v>
                </c:pt>
                <c:pt idx="2681">
                  <c:v>67</c:v>
                </c:pt>
                <c:pt idx="2682">
                  <c:v>51</c:v>
                </c:pt>
                <c:pt idx="2683">
                  <c:v>40</c:v>
                </c:pt>
                <c:pt idx="2684">
                  <c:v>31</c:v>
                </c:pt>
                <c:pt idx="2685">
                  <c:v>25</c:v>
                </c:pt>
                <c:pt idx="2686">
                  <c:v>22</c:v>
                </c:pt>
                <c:pt idx="2687">
                  <c:v>21</c:v>
                </c:pt>
                <c:pt idx="2688">
                  <c:v>22</c:v>
                </c:pt>
                <c:pt idx="2689">
                  <c:v>26</c:v>
                </c:pt>
                <c:pt idx="2690">
                  <c:v>33</c:v>
                </c:pt>
                <c:pt idx="2691">
                  <c:v>24</c:v>
                </c:pt>
                <c:pt idx="2692">
                  <c:v>17</c:v>
                </c:pt>
                <c:pt idx="2693">
                  <c:v>15</c:v>
                </c:pt>
                <c:pt idx="2694">
                  <c:v>14</c:v>
                </c:pt>
                <c:pt idx="2695">
                  <c:v>20</c:v>
                </c:pt>
                <c:pt idx="2696">
                  <c:v>17</c:v>
                </c:pt>
                <c:pt idx="2697">
                  <c:v>15</c:v>
                </c:pt>
                <c:pt idx="2698">
                  <c:v>14</c:v>
                </c:pt>
                <c:pt idx="2699">
                  <c:v>13</c:v>
                </c:pt>
                <c:pt idx="2700">
                  <c:v>13</c:v>
                </c:pt>
                <c:pt idx="2701">
                  <c:v>12</c:v>
                </c:pt>
                <c:pt idx="2702">
                  <c:v>11</c:v>
                </c:pt>
                <c:pt idx="2703">
                  <c:v>11</c:v>
                </c:pt>
                <c:pt idx="2704">
                  <c:v>10</c:v>
                </c:pt>
                <c:pt idx="2705">
                  <c:v>9.8000000000000007</c:v>
                </c:pt>
                <c:pt idx="2706">
                  <c:v>10</c:v>
                </c:pt>
                <c:pt idx="2707">
                  <c:v>9.1999999999999993</c:v>
                </c:pt>
                <c:pt idx="2708">
                  <c:v>9</c:v>
                </c:pt>
                <c:pt idx="2709">
                  <c:v>8.6</c:v>
                </c:pt>
                <c:pt idx="2710">
                  <c:v>8.3000000000000007</c:v>
                </c:pt>
                <c:pt idx="2711">
                  <c:v>8.4</c:v>
                </c:pt>
                <c:pt idx="2712">
                  <c:v>11</c:v>
                </c:pt>
                <c:pt idx="2713">
                  <c:v>11</c:v>
                </c:pt>
                <c:pt idx="2714">
                  <c:v>9.6999999999999993</c:v>
                </c:pt>
                <c:pt idx="2715">
                  <c:v>8.8000000000000007</c:v>
                </c:pt>
                <c:pt idx="2716">
                  <c:v>8.1999999999999993</c:v>
                </c:pt>
                <c:pt idx="2717">
                  <c:v>8.1999999999999993</c:v>
                </c:pt>
                <c:pt idx="2718">
                  <c:v>8.1999999999999993</c:v>
                </c:pt>
                <c:pt idx="2719">
                  <c:v>8</c:v>
                </c:pt>
                <c:pt idx="2720">
                  <c:v>10</c:v>
                </c:pt>
                <c:pt idx="2721">
                  <c:v>13</c:v>
                </c:pt>
                <c:pt idx="2722">
                  <c:v>7.4</c:v>
                </c:pt>
                <c:pt idx="2723">
                  <c:v>6.3</c:v>
                </c:pt>
                <c:pt idx="2724">
                  <c:v>5.5</c:v>
                </c:pt>
                <c:pt idx="2725">
                  <c:v>4.9000000000000004</c:v>
                </c:pt>
                <c:pt idx="2726">
                  <c:v>6.1</c:v>
                </c:pt>
                <c:pt idx="2727">
                  <c:v>5.9</c:v>
                </c:pt>
                <c:pt idx="2728">
                  <c:v>6.1</c:v>
                </c:pt>
                <c:pt idx="2729">
                  <c:v>4.9000000000000004</c:v>
                </c:pt>
                <c:pt idx="2730">
                  <c:v>4.0999999999999996</c:v>
                </c:pt>
                <c:pt idx="2731">
                  <c:v>3.8</c:v>
                </c:pt>
                <c:pt idx="2732">
                  <c:v>4.7</c:v>
                </c:pt>
                <c:pt idx="2733">
                  <c:v>6.4</c:v>
                </c:pt>
                <c:pt idx="2734">
                  <c:v>5.5</c:v>
                </c:pt>
                <c:pt idx="2735">
                  <c:v>5.3</c:v>
                </c:pt>
                <c:pt idx="2736">
                  <c:v>4.5999999999999996</c:v>
                </c:pt>
                <c:pt idx="2737">
                  <c:v>3.9</c:v>
                </c:pt>
                <c:pt idx="2738">
                  <c:v>2.5</c:v>
                </c:pt>
                <c:pt idx="2739">
                  <c:v>2.7</c:v>
                </c:pt>
                <c:pt idx="2740">
                  <c:v>2.2000000000000002</c:v>
                </c:pt>
                <c:pt idx="2741">
                  <c:v>2.2999999999999998</c:v>
                </c:pt>
                <c:pt idx="2742">
                  <c:v>2.6</c:v>
                </c:pt>
                <c:pt idx="2743">
                  <c:v>2.6</c:v>
                </c:pt>
                <c:pt idx="2744">
                  <c:v>2.2999999999999998</c:v>
                </c:pt>
                <c:pt idx="2745">
                  <c:v>2.2000000000000002</c:v>
                </c:pt>
                <c:pt idx="2746">
                  <c:v>2.7</c:v>
                </c:pt>
                <c:pt idx="2747">
                  <c:v>2.1</c:v>
                </c:pt>
                <c:pt idx="2748">
                  <c:v>2.8</c:v>
                </c:pt>
                <c:pt idx="2749">
                  <c:v>3.2</c:v>
                </c:pt>
                <c:pt idx="2750">
                  <c:v>5.4</c:v>
                </c:pt>
                <c:pt idx="2751">
                  <c:v>4.5</c:v>
                </c:pt>
                <c:pt idx="2752">
                  <c:v>3</c:v>
                </c:pt>
                <c:pt idx="2753">
                  <c:v>2.4</c:v>
                </c:pt>
                <c:pt idx="2754">
                  <c:v>2.9</c:v>
                </c:pt>
                <c:pt idx="2755">
                  <c:v>1.9</c:v>
                </c:pt>
                <c:pt idx="2756">
                  <c:v>1.9</c:v>
                </c:pt>
                <c:pt idx="2757">
                  <c:v>2.2999999999999998</c:v>
                </c:pt>
                <c:pt idx="2758">
                  <c:v>2</c:v>
                </c:pt>
                <c:pt idx="2759">
                  <c:v>1.7</c:v>
                </c:pt>
                <c:pt idx="2760">
                  <c:v>1.7</c:v>
                </c:pt>
                <c:pt idx="2761">
                  <c:v>2.2999999999999998</c:v>
                </c:pt>
                <c:pt idx="2762">
                  <c:v>2.4</c:v>
                </c:pt>
                <c:pt idx="2763">
                  <c:v>2.2999999999999998</c:v>
                </c:pt>
                <c:pt idx="2764">
                  <c:v>2.2999999999999998</c:v>
                </c:pt>
                <c:pt idx="2765">
                  <c:v>2.2999999999999998</c:v>
                </c:pt>
                <c:pt idx="2766">
                  <c:v>3.3</c:v>
                </c:pt>
                <c:pt idx="2767">
                  <c:v>4.0999999999999996</c:v>
                </c:pt>
                <c:pt idx="2768">
                  <c:v>3</c:v>
                </c:pt>
                <c:pt idx="2769">
                  <c:v>3.8</c:v>
                </c:pt>
                <c:pt idx="2770">
                  <c:v>2.4</c:v>
                </c:pt>
                <c:pt idx="2771">
                  <c:v>2.2000000000000002</c:v>
                </c:pt>
                <c:pt idx="2772">
                  <c:v>2.4</c:v>
                </c:pt>
                <c:pt idx="2773">
                  <c:v>1.5</c:v>
                </c:pt>
                <c:pt idx="2774">
                  <c:v>0.94</c:v>
                </c:pt>
                <c:pt idx="2775">
                  <c:v>1</c:v>
                </c:pt>
                <c:pt idx="2776">
                  <c:v>1.2</c:v>
                </c:pt>
                <c:pt idx="2777">
                  <c:v>1.2</c:v>
                </c:pt>
                <c:pt idx="2778">
                  <c:v>0.89</c:v>
                </c:pt>
                <c:pt idx="2779">
                  <c:v>1.6</c:v>
                </c:pt>
                <c:pt idx="2780">
                  <c:v>11</c:v>
                </c:pt>
                <c:pt idx="2781">
                  <c:v>3</c:v>
                </c:pt>
                <c:pt idx="2782">
                  <c:v>2.2999999999999998</c:v>
                </c:pt>
                <c:pt idx="2783">
                  <c:v>1.8</c:v>
                </c:pt>
                <c:pt idx="2784">
                  <c:v>1.6</c:v>
                </c:pt>
                <c:pt idx="2785">
                  <c:v>1.6</c:v>
                </c:pt>
                <c:pt idx="2786">
                  <c:v>1.5</c:v>
                </c:pt>
                <c:pt idx="2787">
                  <c:v>1.5</c:v>
                </c:pt>
                <c:pt idx="2788">
                  <c:v>1.7</c:v>
                </c:pt>
                <c:pt idx="2789">
                  <c:v>1.8</c:v>
                </c:pt>
                <c:pt idx="2790">
                  <c:v>1.1000000000000001</c:v>
                </c:pt>
                <c:pt idx="2791">
                  <c:v>1.5</c:v>
                </c:pt>
                <c:pt idx="2792">
                  <c:v>1.3</c:v>
                </c:pt>
                <c:pt idx="2793">
                  <c:v>1.4</c:v>
                </c:pt>
                <c:pt idx="2794">
                  <c:v>1.4</c:v>
                </c:pt>
                <c:pt idx="2795">
                  <c:v>1.1000000000000001</c:v>
                </c:pt>
                <c:pt idx="2796">
                  <c:v>1.1000000000000001</c:v>
                </c:pt>
                <c:pt idx="2797">
                  <c:v>1.2</c:v>
                </c:pt>
                <c:pt idx="2798">
                  <c:v>1.5</c:v>
                </c:pt>
                <c:pt idx="2799">
                  <c:v>1.6</c:v>
                </c:pt>
                <c:pt idx="2800">
                  <c:v>1.4</c:v>
                </c:pt>
                <c:pt idx="2801">
                  <c:v>0.97</c:v>
                </c:pt>
                <c:pt idx="2802">
                  <c:v>1.2</c:v>
                </c:pt>
                <c:pt idx="2803">
                  <c:v>1.3</c:v>
                </c:pt>
                <c:pt idx="2804">
                  <c:v>9.6999999999999993</c:v>
                </c:pt>
                <c:pt idx="2805">
                  <c:v>9.5</c:v>
                </c:pt>
                <c:pt idx="2806">
                  <c:v>5.6</c:v>
                </c:pt>
                <c:pt idx="2807">
                  <c:v>2.8</c:v>
                </c:pt>
                <c:pt idx="2808">
                  <c:v>2</c:v>
                </c:pt>
                <c:pt idx="2809">
                  <c:v>1.7</c:v>
                </c:pt>
                <c:pt idx="2810">
                  <c:v>1.7</c:v>
                </c:pt>
                <c:pt idx="2811">
                  <c:v>1.7</c:v>
                </c:pt>
                <c:pt idx="2812">
                  <c:v>1.8</c:v>
                </c:pt>
                <c:pt idx="2813">
                  <c:v>2</c:v>
                </c:pt>
                <c:pt idx="2814">
                  <c:v>1.8</c:v>
                </c:pt>
                <c:pt idx="2815">
                  <c:v>1.5</c:v>
                </c:pt>
                <c:pt idx="2816">
                  <c:v>2</c:v>
                </c:pt>
                <c:pt idx="2817">
                  <c:v>1.5</c:v>
                </c:pt>
                <c:pt idx="2818">
                  <c:v>2.7</c:v>
                </c:pt>
                <c:pt idx="2819">
                  <c:v>2.2000000000000002</c:v>
                </c:pt>
                <c:pt idx="2820">
                  <c:v>1.5</c:v>
                </c:pt>
                <c:pt idx="2821">
                  <c:v>2.1</c:v>
                </c:pt>
                <c:pt idx="2822">
                  <c:v>2</c:v>
                </c:pt>
                <c:pt idx="2823">
                  <c:v>2.2000000000000002</c:v>
                </c:pt>
                <c:pt idx="2824">
                  <c:v>2.4</c:v>
                </c:pt>
                <c:pt idx="2825">
                  <c:v>2.5</c:v>
                </c:pt>
                <c:pt idx="2826">
                  <c:v>3</c:v>
                </c:pt>
                <c:pt idx="2827">
                  <c:v>3.4</c:v>
                </c:pt>
                <c:pt idx="2828">
                  <c:v>3.2</c:v>
                </c:pt>
                <c:pt idx="2829">
                  <c:v>2.9</c:v>
                </c:pt>
                <c:pt idx="2830">
                  <c:v>3</c:v>
                </c:pt>
                <c:pt idx="2831">
                  <c:v>2.9</c:v>
                </c:pt>
                <c:pt idx="2832">
                  <c:v>3</c:v>
                </c:pt>
                <c:pt idx="2833">
                  <c:v>3.8</c:v>
                </c:pt>
                <c:pt idx="2834">
                  <c:v>3</c:v>
                </c:pt>
                <c:pt idx="2835">
                  <c:v>2.8</c:v>
                </c:pt>
                <c:pt idx="2836">
                  <c:v>2.6</c:v>
                </c:pt>
                <c:pt idx="2837">
                  <c:v>2.6</c:v>
                </c:pt>
                <c:pt idx="2838">
                  <c:v>2.7</c:v>
                </c:pt>
                <c:pt idx="2839">
                  <c:v>2.9</c:v>
                </c:pt>
                <c:pt idx="2840">
                  <c:v>3</c:v>
                </c:pt>
                <c:pt idx="2841">
                  <c:v>4.2</c:v>
                </c:pt>
                <c:pt idx="2842">
                  <c:v>6.9</c:v>
                </c:pt>
                <c:pt idx="2843">
                  <c:v>7.7</c:v>
                </c:pt>
                <c:pt idx="2844">
                  <c:v>3.6</c:v>
                </c:pt>
                <c:pt idx="2845">
                  <c:v>3</c:v>
                </c:pt>
                <c:pt idx="2846">
                  <c:v>9</c:v>
                </c:pt>
                <c:pt idx="2847">
                  <c:v>5</c:v>
                </c:pt>
                <c:pt idx="2848">
                  <c:v>2.8</c:v>
                </c:pt>
                <c:pt idx="2849">
                  <c:v>2.2000000000000002</c:v>
                </c:pt>
                <c:pt idx="2850">
                  <c:v>8.6999999999999993</c:v>
                </c:pt>
                <c:pt idx="2851">
                  <c:v>4.8</c:v>
                </c:pt>
                <c:pt idx="2852">
                  <c:v>11</c:v>
                </c:pt>
                <c:pt idx="2853">
                  <c:v>7.4</c:v>
                </c:pt>
                <c:pt idx="2854">
                  <c:v>4.4000000000000004</c:v>
                </c:pt>
                <c:pt idx="2855">
                  <c:v>18</c:v>
                </c:pt>
                <c:pt idx="2856">
                  <c:v>10</c:v>
                </c:pt>
                <c:pt idx="2857">
                  <c:v>4.8</c:v>
                </c:pt>
                <c:pt idx="2858">
                  <c:v>13</c:v>
                </c:pt>
                <c:pt idx="2859">
                  <c:v>7.6</c:v>
                </c:pt>
                <c:pt idx="2860">
                  <c:v>9.5</c:v>
                </c:pt>
                <c:pt idx="2861">
                  <c:v>6.2</c:v>
                </c:pt>
                <c:pt idx="2862">
                  <c:v>5.0999999999999996</c:v>
                </c:pt>
                <c:pt idx="2863">
                  <c:v>5.7</c:v>
                </c:pt>
                <c:pt idx="2864">
                  <c:v>5.8</c:v>
                </c:pt>
                <c:pt idx="2865">
                  <c:v>9.8000000000000007</c:v>
                </c:pt>
                <c:pt idx="2866">
                  <c:v>32</c:v>
                </c:pt>
                <c:pt idx="2867">
                  <c:v>75</c:v>
                </c:pt>
                <c:pt idx="2868">
                  <c:v>55</c:v>
                </c:pt>
                <c:pt idx="2869">
                  <c:v>24</c:v>
                </c:pt>
                <c:pt idx="2870">
                  <c:v>20</c:v>
                </c:pt>
                <c:pt idx="2871">
                  <c:v>18</c:v>
                </c:pt>
                <c:pt idx="2872">
                  <c:v>27</c:v>
                </c:pt>
                <c:pt idx="2873">
                  <c:v>27</c:v>
                </c:pt>
                <c:pt idx="2874">
                  <c:v>17</c:v>
                </c:pt>
                <c:pt idx="2875">
                  <c:v>13</c:v>
                </c:pt>
                <c:pt idx="2876">
                  <c:v>11</c:v>
                </c:pt>
                <c:pt idx="2877">
                  <c:v>23</c:v>
                </c:pt>
                <c:pt idx="2878">
                  <c:v>15</c:v>
                </c:pt>
                <c:pt idx="2879">
                  <c:v>20</c:v>
                </c:pt>
                <c:pt idx="2880">
                  <c:v>25</c:v>
                </c:pt>
                <c:pt idx="2881">
                  <c:v>25</c:v>
                </c:pt>
                <c:pt idx="2882">
                  <c:v>47</c:v>
                </c:pt>
                <c:pt idx="2883">
                  <c:v>25</c:v>
                </c:pt>
                <c:pt idx="2884">
                  <c:v>20</c:v>
                </c:pt>
                <c:pt idx="2885">
                  <c:v>17</c:v>
                </c:pt>
                <c:pt idx="2886">
                  <c:v>33</c:v>
                </c:pt>
                <c:pt idx="2887">
                  <c:v>43</c:v>
                </c:pt>
                <c:pt idx="2888">
                  <c:v>26</c:v>
                </c:pt>
                <c:pt idx="2889">
                  <c:v>22</c:v>
                </c:pt>
                <c:pt idx="2890">
                  <c:v>19</c:v>
                </c:pt>
                <c:pt idx="2891">
                  <c:v>17</c:v>
                </c:pt>
                <c:pt idx="2892">
                  <c:v>15</c:v>
                </c:pt>
                <c:pt idx="2893">
                  <c:v>13</c:v>
                </c:pt>
                <c:pt idx="2894">
                  <c:v>11</c:v>
                </c:pt>
                <c:pt idx="2895">
                  <c:v>11</c:v>
                </c:pt>
                <c:pt idx="2896">
                  <c:v>9.9</c:v>
                </c:pt>
                <c:pt idx="2897">
                  <c:v>8.8000000000000007</c:v>
                </c:pt>
                <c:pt idx="2898">
                  <c:v>8</c:v>
                </c:pt>
                <c:pt idx="2899">
                  <c:v>6.9</c:v>
                </c:pt>
                <c:pt idx="2900">
                  <c:v>6.7</c:v>
                </c:pt>
                <c:pt idx="2901">
                  <c:v>6.4</c:v>
                </c:pt>
                <c:pt idx="2902">
                  <c:v>7.4</c:v>
                </c:pt>
                <c:pt idx="2903">
                  <c:v>7.6</c:v>
                </c:pt>
                <c:pt idx="2904">
                  <c:v>13</c:v>
                </c:pt>
                <c:pt idx="2905">
                  <c:v>80</c:v>
                </c:pt>
                <c:pt idx="2906">
                  <c:v>125</c:v>
                </c:pt>
                <c:pt idx="2907">
                  <c:v>80</c:v>
                </c:pt>
                <c:pt idx="2908">
                  <c:v>50</c:v>
                </c:pt>
                <c:pt idx="2909">
                  <c:v>37</c:v>
                </c:pt>
                <c:pt idx="2910">
                  <c:v>37</c:v>
                </c:pt>
                <c:pt idx="2911">
                  <c:v>58</c:v>
                </c:pt>
                <c:pt idx="2912">
                  <c:v>44</c:v>
                </c:pt>
                <c:pt idx="2913">
                  <c:v>33</c:v>
                </c:pt>
                <c:pt idx="2914">
                  <c:v>27</c:v>
                </c:pt>
                <c:pt idx="2915">
                  <c:v>23</c:v>
                </c:pt>
                <c:pt idx="2916">
                  <c:v>20</c:v>
                </c:pt>
                <c:pt idx="2917">
                  <c:v>17</c:v>
                </c:pt>
                <c:pt idx="2918">
                  <c:v>14</c:v>
                </c:pt>
                <c:pt idx="2919">
                  <c:v>13</c:v>
                </c:pt>
                <c:pt idx="2920">
                  <c:v>20</c:v>
                </c:pt>
                <c:pt idx="2921">
                  <c:v>61</c:v>
                </c:pt>
                <c:pt idx="2922">
                  <c:v>120</c:v>
                </c:pt>
                <c:pt idx="2923">
                  <c:v>117</c:v>
                </c:pt>
                <c:pt idx="2924">
                  <c:v>91</c:v>
                </c:pt>
                <c:pt idx="2925">
                  <c:v>71</c:v>
                </c:pt>
                <c:pt idx="2926">
                  <c:v>61</c:v>
                </c:pt>
                <c:pt idx="2927">
                  <c:v>110</c:v>
                </c:pt>
                <c:pt idx="2928">
                  <c:v>91</c:v>
                </c:pt>
                <c:pt idx="2929">
                  <c:v>76</c:v>
                </c:pt>
                <c:pt idx="2930">
                  <c:v>85</c:v>
                </c:pt>
                <c:pt idx="2931">
                  <c:v>57</c:v>
                </c:pt>
                <c:pt idx="2932">
                  <c:v>46</c:v>
                </c:pt>
                <c:pt idx="2933">
                  <c:v>65</c:v>
                </c:pt>
                <c:pt idx="2934">
                  <c:v>63</c:v>
                </c:pt>
                <c:pt idx="2935">
                  <c:v>55</c:v>
                </c:pt>
                <c:pt idx="2936">
                  <c:v>72</c:v>
                </c:pt>
                <c:pt idx="2937">
                  <c:v>115</c:v>
                </c:pt>
                <c:pt idx="2938">
                  <c:v>116</c:v>
                </c:pt>
                <c:pt idx="2939">
                  <c:v>108</c:v>
                </c:pt>
                <c:pt idx="2940">
                  <c:v>97</c:v>
                </c:pt>
                <c:pt idx="2941">
                  <c:v>73</c:v>
                </c:pt>
                <c:pt idx="2942">
                  <c:v>59</c:v>
                </c:pt>
                <c:pt idx="2943">
                  <c:v>53</c:v>
                </c:pt>
                <c:pt idx="2944">
                  <c:v>45</c:v>
                </c:pt>
                <c:pt idx="2945">
                  <c:v>62</c:v>
                </c:pt>
                <c:pt idx="2946">
                  <c:v>81</c:v>
                </c:pt>
                <c:pt idx="2947">
                  <c:v>67</c:v>
                </c:pt>
                <c:pt idx="2948">
                  <c:v>57</c:v>
                </c:pt>
                <c:pt idx="2949">
                  <c:v>50</c:v>
                </c:pt>
                <c:pt idx="2950">
                  <c:v>45</c:v>
                </c:pt>
                <c:pt idx="2951">
                  <c:v>41</c:v>
                </c:pt>
                <c:pt idx="2952">
                  <c:v>39</c:v>
                </c:pt>
                <c:pt idx="2953">
                  <c:v>38</c:v>
                </c:pt>
                <c:pt idx="2954">
                  <c:v>37</c:v>
                </c:pt>
                <c:pt idx="2955">
                  <c:v>38</c:v>
                </c:pt>
                <c:pt idx="2956">
                  <c:v>36</c:v>
                </c:pt>
                <c:pt idx="2957">
                  <c:v>36</c:v>
                </c:pt>
                <c:pt idx="2958">
                  <c:v>34</c:v>
                </c:pt>
                <c:pt idx="2959">
                  <c:v>33</c:v>
                </c:pt>
                <c:pt idx="2960">
                  <c:v>31</c:v>
                </c:pt>
                <c:pt idx="2961">
                  <c:v>30</c:v>
                </c:pt>
                <c:pt idx="2962">
                  <c:v>32</c:v>
                </c:pt>
                <c:pt idx="2963">
                  <c:v>34</c:v>
                </c:pt>
                <c:pt idx="2964">
                  <c:v>40</c:v>
                </c:pt>
                <c:pt idx="2965">
                  <c:v>36</c:v>
                </c:pt>
                <c:pt idx="2966">
                  <c:v>46</c:v>
                </c:pt>
                <c:pt idx="2967">
                  <c:v>43</c:v>
                </c:pt>
                <c:pt idx="2968">
                  <c:v>49</c:v>
                </c:pt>
                <c:pt idx="2969">
                  <c:v>45</c:v>
                </c:pt>
                <c:pt idx="2970">
                  <c:v>43</c:v>
                </c:pt>
                <c:pt idx="2971">
                  <c:v>40</c:v>
                </c:pt>
                <c:pt idx="2972">
                  <c:v>37</c:v>
                </c:pt>
                <c:pt idx="2973">
                  <c:v>34</c:v>
                </c:pt>
                <c:pt idx="2974">
                  <c:v>31</c:v>
                </c:pt>
                <c:pt idx="2975">
                  <c:v>34</c:v>
                </c:pt>
                <c:pt idx="2976">
                  <c:v>42</c:v>
                </c:pt>
                <c:pt idx="2977">
                  <c:v>35</c:v>
                </c:pt>
                <c:pt idx="2978">
                  <c:v>59</c:v>
                </c:pt>
                <c:pt idx="2979">
                  <c:v>58</c:v>
                </c:pt>
                <c:pt idx="2980">
                  <c:v>53</c:v>
                </c:pt>
                <c:pt idx="2981">
                  <c:v>48</c:v>
                </c:pt>
                <c:pt idx="2982">
                  <c:v>44</c:v>
                </c:pt>
                <c:pt idx="2983">
                  <c:v>40</c:v>
                </c:pt>
                <c:pt idx="2984">
                  <c:v>36</c:v>
                </c:pt>
                <c:pt idx="2985">
                  <c:v>33</c:v>
                </c:pt>
                <c:pt idx="2986">
                  <c:v>31</c:v>
                </c:pt>
                <c:pt idx="2987">
                  <c:v>29</c:v>
                </c:pt>
                <c:pt idx="2988">
                  <c:v>29</c:v>
                </c:pt>
                <c:pt idx="2989">
                  <c:v>28</c:v>
                </c:pt>
                <c:pt idx="2990">
                  <c:v>27</c:v>
                </c:pt>
                <c:pt idx="2991">
                  <c:v>36</c:v>
                </c:pt>
                <c:pt idx="2992">
                  <c:v>61</c:v>
                </c:pt>
                <c:pt idx="2993">
                  <c:v>48</c:v>
                </c:pt>
                <c:pt idx="2994">
                  <c:v>44</c:v>
                </c:pt>
                <c:pt idx="2995">
                  <c:v>42</c:v>
                </c:pt>
                <c:pt idx="2996">
                  <c:v>38</c:v>
                </c:pt>
                <c:pt idx="2997">
                  <c:v>34</c:v>
                </c:pt>
                <c:pt idx="2998">
                  <c:v>31</c:v>
                </c:pt>
                <c:pt idx="2999">
                  <c:v>30</c:v>
                </c:pt>
                <c:pt idx="3000">
                  <c:v>28</c:v>
                </c:pt>
                <c:pt idx="3001">
                  <c:v>27</c:v>
                </c:pt>
                <c:pt idx="3002">
                  <c:v>26</c:v>
                </c:pt>
                <c:pt idx="3003">
                  <c:v>24</c:v>
                </c:pt>
                <c:pt idx="3004">
                  <c:v>23</c:v>
                </c:pt>
                <c:pt idx="3005">
                  <c:v>37</c:v>
                </c:pt>
                <c:pt idx="3006">
                  <c:v>58</c:v>
                </c:pt>
                <c:pt idx="3007">
                  <c:v>44</c:v>
                </c:pt>
                <c:pt idx="3008">
                  <c:v>60</c:v>
                </c:pt>
                <c:pt idx="3009">
                  <c:v>130</c:v>
                </c:pt>
                <c:pt idx="3010">
                  <c:v>190</c:v>
                </c:pt>
                <c:pt idx="3011">
                  <c:v>116</c:v>
                </c:pt>
                <c:pt idx="3012">
                  <c:v>90</c:v>
                </c:pt>
                <c:pt idx="3013">
                  <c:v>90</c:v>
                </c:pt>
                <c:pt idx="3014">
                  <c:v>105</c:v>
                </c:pt>
                <c:pt idx="3015">
                  <c:v>111</c:v>
                </c:pt>
                <c:pt idx="3016">
                  <c:v>92</c:v>
                </c:pt>
                <c:pt idx="3017">
                  <c:v>83</c:v>
                </c:pt>
                <c:pt idx="3018">
                  <c:v>59</c:v>
                </c:pt>
                <c:pt idx="3019">
                  <c:v>58</c:v>
                </c:pt>
                <c:pt idx="3020">
                  <c:v>45</c:v>
                </c:pt>
                <c:pt idx="3021">
                  <c:v>41</c:v>
                </c:pt>
                <c:pt idx="3022">
                  <c:v>37</c:v>
                </c:pt>
                <c:pt idx="3023">
                  <c:v>41</c:v>
                </c:pt>
                <c:pt idx="3024">
                  <c:v>31</c:v>
                </c:pt>
                <c:pt idx="3025">
                  <c:v>26</c:v>
                </c:pt>
                <c:pt idx="3026">
                  <c:v>28</c:v>
                </c:pt>
                <c:pt idx="3027">
                  <c:v>24</c:v>
                </c:pt>
                <c:pt idx="3028">
                  <c:v>23</c:v>
                </c:pt>
                <c:pt idx="3029">
                  <c:v>21</c:v>
                </c:pt>
                <c:pt idx="3030">
                  <c:v>21</c:v>
                </c:pt>
                <c:pt idx="3031">
                  <c:v>20</c:v>
                </c:pt>
                <c:pt idx="3032">
                  <c:v>18</c:v>
                </c:pt>
                <c:pt idx="3033">
                  <c:v>16</c:v>
                </c:pt>
                <c:pt idx="3034">
                  <c:v>15</c:v>
                </c:pt>
                <c:pt idx="3035">
                  <c:v>14</c:v>
                </c:pt>
                <c:pt idx="3036">
                  <c:v>13</c:v>
                </c:pt>
                <c:pt idx="3037">
                  <c:v>17</c:v>
                </c:pt>
                <c:pt idx="3038">
                  <c:v>44</c:v>
                </c:pt>
                <c:pt idx="3039">
                  <c:v>28</c:v>
                </c:pt>
                <c:pt idx="3040">
                  <c:v>23</c:v>
                </c:pt>
                <c:pt idx="3041">
                  <c:v>21</c:v>
                </c:pt>
                <c:pt idx="3042">
                  <c:v>19</c:v>
                </c:pt>
                <c:pt idx="3043">
                  <c:v>17</c:v>
                </c:pt>
                <c:pt idx="3044">
                  <c:v>21</c:v>
                </c:pt>
                <c:pt idx="3045">
                  <c:v>18</c:v>
                </c:pt>
                <c:pt idx="3046">
                  <c:v>20</c:v>
                </c:pt>
                <c:pt idx="3047">
                  <c:v>16</c:v>
                </c:pt>
                <c:pt idx="3048">
                  <c:v>14</c:v>
                </c:pt>
                <c:pt idx="3049">
                  <c:v>13</c:v>
                </c:pt>
                <c:pt idx="3050">
                  <c:v>12</c:v>
                </c:pt>
                <c:pt idx="3051">
                  <c:v>14</c:v>
                </c:pt>
                <c:pt idx="3052">
                  <c:v>12</c:v>
                </c:pt>
                <c:pt idx="3053">
                  <c:v>11</c:v>
                </c:pt>
                <c:pt idx="3054">
                  <c:v>9.8000000000000007</c:v>
                </c:pt>
                <c:pt idx="3055">
                  <c:v>9.1999999999999993</c:v>
                </c:pt>
                <c:pt idx="3056">
                  <c:v>8.9</c:v>
                </c:pt>
                <c:pt idx="3057">
                  <c:v>8.1999999999999993</c:v>
                </c:pt>
                <c:pt idx="3058">
                  <c:v>8.9</c:v>
                </c:pt>
                <c:pt idx="3059">
                  <c:v>8.8000000000000007</c:v>
                </c:pt>
                <c:pt idx="3060">
                  <c:v>13</c:v>
                </c:pt>
                <c:pt idx="3061">
                  <c:v>21</c:v>
                </c:pt>
                <c:pt idx="3062">
                  <c:v>24</c:v>
                </c:pt>
                <c:pt idx="3063">
                  <c:v>45</c:v>
                </c:pt>
                <c:pt idx="3064">
                  <c:v>28</c:v>
                </c:pt>
                <c:pt idx="3065">
                  <c:v>24</c:v>
                </c:pt>
                <c:pt idx="3066">
                  <c:v>22</c:v>
                </c:pt>
                <c:pt idx="3067">
                  <c:v>22</c:v>
                </c:pt>
                <c:pt idx="3068">
                  <c:v>19</c:v>
                </c:pt>
                <c:pt idx="3069">
                  <c:v>17</c:v>
                </c:pt>
                <c:pt idx="3070">
                  <c:v>16</c:v>
                </c:pt>
                <c:pt idx="3071">
                  <c:v>14</c:v>
                </c:pt>
                <c:pt idx="3072">
                  <c:v>18</c:v>
                </c:pt>
                <c:pt idx="3073">
                  <c:v>14</c:v>
                </c:pt>
                <c:pt idx="3074">
                  <c:v>34</c:v>
                </c:pt>
                <c:pt idx="3075">
                  <c:v>29</c:v>
                </c:pt>
                <c:pt idx="3076">
                  <c:v>59</c:v>
                </c:pt>
                <c:pt idx="3077">
                  <c:v>46</c:v>
                </c:pt>
                <c:pt idx="3078">
                  <c:v>80</c:v>
                </c:pt>
                <c:pt idx="3079">
                  <c:v>71</c:v>
                </c:pt>
                <c:pt idx="3080">
                  <c:v>53</c:v>
                </c:pt>
                <c:pt idx="3081">
                  <c:v>50</c:v>
                </c:pt>
                <c:pt idx="3082">
                  <c:v>43</c:v>
                </c:pt>
                <c:pt idx="3083">
                  <c:v>35</c:v>
                </c:pt>
                <c:pt idx="3084">
                  <c:v>30</c:v>
                </c:pt>
                <c:pt idx="3085">
                  <c:v>26</c:v>
                </c:pt>
                <c:pt idx="3086">
                  <c:v>23</c:v>
                </c:pt>
                <c:pt idx="3087">
                  <c:v>23</c:v>
                </c:pt>
                <c:pt idx="3088">
                  <c:v>23</c:v>
                </c:pt>
                <c:pt idx="3089">
                  <c:v>20</c:v>
                </c:pt>
                <c:pt idx="3090">
                  <c:v>18</c:v>
                </c:pt>
                <c:pt idx="3091">
                  <c:v>16</c:v>
                </c:pt>
                <c:pt idx="3092">
                  <c:v>15</c:v>
                </c:pt>
                <c:pt idx="3093">
                  <c:v>14</c:v>
                </c:pt>
                <c:pt idx="3094">
                  <c:v>13</c:v>
                </c:pt>
                <c:pt idx="3095">
                  <c:v>12</c:v>
                </c:pt>
                <c:pt idx="3096">
                  <c:v>11</c:v>
                </c:pt>
                <c:pt idx="3097">
                  <c:v>10</c:v>
                </c:pt>
                <c:pt idx="3098">
                  <c:v>9.6999999999999993</c:v>
                </c:pt>
                <c:pt idx="3099">
                  <c:v>9.3000000000000007</c:v>
                </c:pt>
                <c:pt idx="3100">
                  <c:v>8.9</c:v>
                </c:pt>
                <c:pt idx="3101">
                  <c:v>8.3000000000000007</c:v>
                </c:pt>
                <c:pt idx="3102">
                  <c:v>7.8</c:v>
                </c:pt>
                <c:pt idx="3103">
                  <c:v>8.1</c:v>
                </c:pt>
                <c:pt idx="3104">
                  <c:v>9.4</c:v>
                </c:pt>
                <c:pt idx="3105">
                  <c:v>8.5</c:v>
                </c:pt>
                <c:pt idx="3106">
                  <c:v>7.4</c:v>
                </c:pt>
                <c:pt idx="3107">
                  <c:v>7.1</c:v>
                </c:pt>
                <c:pt idx="3108">
                  <c:v>6.5</c:v>
                </c:pt>
                <c:pt idx="3109">
                  <c:v>6.1</c:v>
                </c:pt>
                <c:pt idx="3110">
                  <c:v>5.9</c:v>
                </c:pt>
                <c:pt idx="3111">
                  <c:v>5.6</c:v>
                </c:pt>
                <c:pt idx="3112">
                  <c:v>4.9000000000000004</c:v>
                </c:pt>
                <c:pt idx="3113">
                  <c:v>4.9000000000000004</c:v>
                </c:pt>
                <c:pt idx="3114">
                  <c:v>4.5</c:v>
                </c:pt>
                <c:pt idx="3115">
                  <c:v>4.3</c:v>
                </c:pt>
                <c:pt idx="3116">
                  <c:v>5.2</c:v>
                </c:pt>
                <c:pt idx="3117">
                  <c:v>4.0999999999999996</c:v>
                </c:pt>
                <c:pt idx="3118">
                  <c:v>3.6</c:v>
                </c:pt>
                <c:pt idx="3119">
                  <c:v>3.6</c:v>
                </c:pt>
                <c:pt idx="3120">
                  <c:v>3.8</c:v>
                </c:pt>
                <c:pt idx="3121">
                  <c:v>3.6</c:v>
                </c:pt>
                <c:pt idx="3122">
                  <c:v>3.6</c:v>
                </c:pt>
                <c:pt idx="3123">
                  <c:v>3.7</c:v>
                </c:pt>
                <c:pt idx="3124">
                  <c:v>4.0999999999999996</c:v>
                </c:pt>
                <c:pt idx="3125">
                  <c:v>3.2</c:v>
                </c:pt>
                <c:pt idx="3126">
                  <c:v>2.9</c:v>
                </c:pt>
                <c:pt idx="3127">
                  <c:v>2.8</c:v>
                </c:pt>
                <c:pt idx="3128">
                  <c:v>2.2000000000000002</c:v>
                </c:pt>
                <c:pt idx="3129">
                  <c:v>2.2999999999999998</c:v>
                </c:pt>
                <c:pt idx="3130">
                  <c:v>2.2000000000000002</c:v>
                </c:pt>
                <c:pt idx="3131">
                  <c:v>2.2999999999999998</c:v>
                </c:pt>
                <c:pt idx="3132">
                  <c:v>2.5</c:v>
                </c:pt>
                <c:pt idx="3133">
                  <c:v>2.2999999999999998</c:v>
                </c:pt>
                <c:pt idx="3134">
                  <c:v>2.5</c:v>
                </c:pt>
                <c:pt idx="3135">
                  <c:v>2.4</c:v>
                </c:pt>
                <c:pt idx="3136">
                  <c:v>1.9</c:v>
                </c:pt>
                <c:pt idx="3137">
                  <c:v>2</c:v>
                </c:pt>
                <c:pt idx="3138">
                  <c:v>2</c:v>
                </c:pt>
                <c:pt idx="3139">
                  <c:v>1.6</c:v>
                </c:pt>
                <c:pt idx="3140">
                  <c:v>1.7</c:v>
                </c:pt>
                <c:pt idx="3141">
                  <c:v>2.2000000000000002</c:v>
                </c:pt>
                <c:pt idx="3142">
                  <c:v>2</c:v>
                </c:pt>
                <c:pt idx="3143">
                  <c:v>1.8</c:v>
                </c:pt>
                <c:pt idx="3144">
                  <c:v>1.7</c:v>
                </c:pt>
                <c:pt idx="3145">
                  <c:v>1.7</c:v>
                </c:pt>
                <c:pt idx="3146">
                  <c:v>1.7</c:v>
                </c:pt>
                <c:pt idx="3147">
                  <c:v>2.5</c:v>
                </c:pt>
                <c:pt idx="3148">
                  <c:v>2</c:v>
                </c:pt>
                <c:pt idx="3149">
                  <c:v>1.9</c:v>
                </c:pt>
                <c:pt idx="3150">
                  <c:v>1.9</c:v>
                </c:pt>
                <c:pt idx="3151">
                  <c:v>1.8</c:v>
                </c:pt>
                <c:pt idx="3152">
                  <c:v>1.9</c:v>
                </c:pt>
                <c:pt idx="3153">
                  <c:v>1.9</c:v>
                </c:pt>
                <c:pt idx="3154">
                  <c:v>1.7</c:v>
                </c:pt>
                <c:pt idx="3155">
                  <c:v>1.9</c:v>
                </c:pt>
                <c:pt idx="3156">
                  <c:v>1.8</c:v>
                </c:pt>
                <c:pt idx="3157">
                  <c:v>1.7</c:v>
                </c:pt>
                <c:pt idx="3158">
                  <c:v>1.4</c:v>
                </c:pt>
                <c:pt idx="3159">
                  <c:v>1.4</c:v>
                </c:pt>
                <c:pt idx="3160">
                  <c:v>1.4</c:v>
                </c:pt>
                <c:pt idx="3161">
                  <c:v>1.8</c:v>
                </c:pt>
                <c:pt idx="3162">
                  <c:v>1.7</c:v>
                </c:pt>
                <c:pt idx="3163">
                  <c:v>1.9</c:v>
                </c:pt>
                <c:pt idx="3164">
                  <c:v>1.6</c:v>
                </c:pt>
                <c:pt idx="3165">
                  <c:v>2.4</c:v>
                </c:pt>
                <c:pt idx="3166">
                  <c:v>2.2000000000000002</c:v>
                </c:pt>
                <c:pt idx="3167">
                  <c:v>2.1</c:v>
                </c:pt>
                <c:pt idx="3168">
                  <c:v>2.6</c:v>
                </c:pt>
                <c:pt idx="3169">
                  <c:v>2.2000000000000002</c:v>
                </c:pt>
                <c:pt idx="3170">
                  <c:v>1.8</c:v>
                </c:pt>
                <c:pt idx="3171">
                  <c:v>7.3</c:v>
                </c:pt>
                <c:pt idx="3172">
                  <c:v>7.8</c:v>
                </c:pt>
                <c:pt idx="3173">
                  <c:v>2.7</c:v>
                </c:pt>
                <c:pt idx="3174">
                  <c:v>2</c:v>
                </c:pt>
                <c:pt idx="3175">
                  <c:v>1.7</c:v>
                </c:pt>
                <c:pt idx="3176">
                  <c:v>1.6</c:v>
                </c:pt>
                <c:pt idx="3177">
                  <c:v>1.7</c:v>
                </c:pt>
                <c:pt idx="3178">
                  <c:v>1.6</c:v>
                </c:pt>
                <c:pt idx="3179">
                  <c:v>2.5</c:v>
                </c:pt>
                <c:pt idx="3180">
                  <c:v>6.7</c:v>
                </c:pt>
                <c:pt idx="3181">
                  <c:v>4.2</c:v>
                </c:pt>
                <c:pt idx="3182">
                  <c:v>13</c:v>
                </c:pt>
                <c:pt idx="3183">
                  <c:v>25</c:v>
                </c:pt>
                <c:pt idx="3184">
                  <c:v>7.6</c:v>
                </c:pt>
                <c:pt idx="3185">
                  <c:v>4.5</c:v>
                </c:pt>
                <c:pt idx="3186">
                  <c:v>3.5</c:v>
                </c:pt>
                <c:pt idx="3187">
                  <c:v>3.1</c:v>
                </c:pt>
                <c:pt idx="3188">
                  <c:v>3.1</c:v>
                </c:pt>
                <c:pt idx="3189">
                  <c:v>2.8</c:v>
                </c:pt>
                <c:pt idx="3190">
                  <c:v>3</c:v>
                </c:pt>
                <c:pt idx="3191">
                  <c:v>3.1</c:v>
                </c:pt>
                <c:pt idx="3192">
                  <c:v>3</c:v>
                </c:pt>
                <c:pt idx="3193">
                  <c:v>2.9</c:v>
                </c:pt>
                <c:pt idx="3194">
                  <c:v>2.8</c:v>
                </c:pt>
                <c:pt idx="3195">
                  <c:v>2.7</c:v>
                </c:pt>
                <c:pt idx="3196">
                  <c:v>2.8</c:v>
                </c:pt>
                <c:pt idx="3197">
                  <c:v>2.9</c:v>
                </c:pt>
                <c:pt idx="3198">
                  <c:v>2.9</c:v>
                </c:pt>
                <c:pt idx="3199">
                  <c:v>2.7</c:v>
                </c:pt>
                <c:pt idx="3200">
                  <c:v>2.7</c:v>
                </c:pt>
                <c:pt idx="3201">
                  <c:v>2.7</c:v>
                </c:pt>
                <c:pt idx="3202">
                  <c:v>3.3</c:v>
                </c:pt>
                <c:pt idx="3203">
                  <c:v>12</c:v>
                </c:pt>
                <c:pt idx="3204">
                  <c:v>21</c:v>
                </c:pt>
                <c:pt idx="3205">
                  <c:v>11</c:v>
                </c:pt>
                <c:pt idx="3206">
                  <c:v>6</c:v>
                </c:pt>
                <c:pt idx="3207">
                  <c:v>4.8</c:v>
                </c:pt>
                <c:pt idx="3208">
                  <c:v>4.5999999999999996</c:v>
                </c:pt>
                <c:pt idx="3209">
                  <c:v>3.9</c:v>
                </c:pt>
                <c:pt idx="3210">
                  <c:v>3.7</c:v>
                </c:pt>
                <c:pt idx="3211">
                  <c:v>4.3</c:v>
                </c:pt>
                <c:pt idx="3212">
                  <c:v>3.3</c:v>
                </c:pt>
                <c:pt idx="3213">
                  <c:v>3.4</c:v>
                </c:pt>
                <c:pt idx="3214">
                  <c:v>3.4</c:v>
                </c:pt>
                <c:pt idx="3215">
                  <c:v>3.7</c:v>
                </c:pt>
                <c:pt idx="3216">
                  <c:v>4</c:v>
                </c:pt>
                <c:pt idx="3217">
                  <c:v>7.8</c:v>
                </c:pt>
                <c:pt idx="3218">
                  <c:v>49</c:v>
                </c:pt>
                <c:pt idx="3219">
                  <c:v>38</c:v>
                </c:pt>
                <c:pt idx="3220">
                  <c:v>21</c:v>
                </c:pt>
                <c:pt idx="3221">
                  <c:v>15</c:v>
                </c:pt>
                <c:pt idx="3222">
                  <c:v>14</c:v>
                </c:pt>
                <c:pt idx="3223">
                  <c:v>18</c:v>
                </c:pt>
                <c:pt idx="3224">
                  <c:v>13</c:v>
                </c:pt>
                <c:pt idx="3225">
                  <c:v>28</c:v>
                </c:pt>
                <c:pt idx="3226">
                  <c:v>21</c:v>
                </c:pt>
                <c:pt idx="3227">
                  <c:v>26</c:v>
                </c:pt>
                <c:pt idx="3228">
                  <c:v>17</c:v>
                </c:pt>
                <c:pt idx="3229">
                  <c:v>14</c:v>
                </c:pt>
                <c:pt idx="3230">
                  <c:v>12</c:v>
                </c:pt>
                <c:pt idx="3231">
                  <c:v>15</c:v>
                </c:pt>
                <c:pt idx="3232">
                  <c:v>36</c:v>
                </c:pt>
                <c:pt idx="3233">
                  <c:v>26</c:v>
                </c:pt>
                <c:pt idx="3234">
                  <c:v>32</c:v>
                </c:pt>
                <c:pt idx="3235">
                  <c:v>31</c:v>
                </c:pt>
                <c:pt idx="3236">
                  <c:v>24</c:v>
                </c:pt>
                <c:pt idx="3237">
                  <c:v>21</c:v>
                </c:pt>
                <c:pt idx="3238">
                  <c:v>18</c:v>
                </c:pt>
                <c:pt idx="3239">
                  <c:v>18</c:v>
                </c:pt>
                <c:pt idx="3240">
                  <c:v>16</c:v>
                </c:pt>
                <c:pt idx="3241">
                  <c:v>15</c:v>
                </c:pt>
                <c:pt idx="3242">
                  <c:v>29</c:v>
                </c:pt>
                <c:pt idx="3243">
                  <c:v>85</c:v>
                </c:pt>
                <c:pt idx="3244">
                  <c:v>66</c:v>
                </c:pt>
                <c:pt idx="3245">
                  <c:v>80</c:v>
                </c:pt>
                <c:pt idx="3246">
                  <c:v>58</c:v>
                </c:pt>
                <c:pt idx="3247">
                  <c:v>65</c:v>
                </c:pt>
                <c:pt idx="3248">
                  <c:v>56</c:v>
                </c:pt>
                <c:pt idx="3249">
                  <c:v>41</c:v>
                </c:pt>
                <c:pt idx="3250">
                  <c:v>35</c:v>
                </c:pt>
                <c:pt idx="3251">
                  <c:v>32</c:v>
                </c:pt>
                <c:pt idx="3252">
                  <c:v>31</c:v>
                </c:pt>
                <c:pt idx="3253">
                  <c:v>26</c:v>
                </c:pt>
                <c:pt idx="3254">
                  <c:v>23</c:v>
                </c:pt>
                <c:pt idx="3255">
                  <c:v>62</c:v>
                </c:pt>
                <c:pt idx="3256">
                  <c:v>77</c:v>
                </c:pt>
                <c:pt idx="3257">
                  <c:v>60</c:v>
                </c:pt>
                <c:pt idx="3258">
                  <c:v>47</c:v>
                </c:pt>
                <c:pt idx="3259">
                  <c:v>39</c:v>
                </c:pt>
                <c:pt idx="3260">
                  <c:v>34</c:v>
                </c:pt>
                <c:pt idx="3261">
                  <c:v>31</c:v>
                </c:pt>
                <c:pt idx="3262">
                  <c:v>29</c:v>
                </c:pt>
                <c:pt idx="3263">
                  <c:v>40</c:v>
                </c:pt>
                <c:pt idx="3264">
                  <c:v>140</c:v>
                </c:pt>
                <c:pt idx="3265">
                  <c:v>195</c:v>
                </c:pt>
                <c:pt idx="3266">
                  <c:v>170</c:v>
                </c:pt>
                <c:pt idx="3267">
                  <c:v>170</c:v>
                </c:pt>
                <c:pt idx="3268">
                  <c:v>114</c:v>
                </c:pt>
                <c:pt idx="3269">
                  <c:v>120</c:v>
                </c:pt>
                <c:pt idx="3270">
                  <c:v>110</c:v>
                </c:pt>
                <c:pt idx="3271">
                  <c:v>98</c:v>
                </c:pt>
                <c:pt idx="3272">
                  <c:v>102</c:v>
                </c:pt>
                <c:pt idx="3273">
                  <c:v>92</c:v>
                </c:pt>
                <c:pt idx="3274">
                  <c:v>70</c:v>
                </c:pt>
                <c:pt idx="3275">
                  <c:v>78</c:v>
                </c:pt>
                <c:pt idx="3276">
                  <c:v>62</c:v>
                </c:pt>
                <c:pt idx="3277">
                  <c:v>54</c:v>
                </c:pt>
                <c:pt idx="3278">
                  <c:v>48</c:v>
                </c:pt>
                <c:pt idx="3279">
                  <c:v>44</c:v>
                </c:pt>
                <c:pt idx="3280">
                  <c:v>42</c:v>
                </c:pt>
                <c:pt idx="3281">
                  <c:v>51</c:v>
                </c:pt>
                <c:pt idx="3282">
                  <c:v>40</c:v>
                </c:pt>
                <c:pt idx="3283">
                  <c:v>225</c:v>
                </c:pt>
                <c:pt idx="3284">
                  <c:v>240</c:v>
                </c:pt>
                <c:pt idx="3285">
                  <c:v>180</c:v>
                </c:pt>
                <c:pt idx="3286">
                  <c:v>125</c:v>
                </c:pt>
                <c:pt idx="3287">
                  <c:v>70</c:v>
                </c:pt>
                <c:pt idx="3288">
                  <c:v>62</c:v>
                </c:pt>
                <c:pt idx="3289">
                  <c:v>59</c:v>
                </c:pt>
                <c:pt idx="3290">
                  <c:v>52</c:v>
                </c:pt>
                <c:pt idx="3291">
                  <c:v>52</c:v>
                </c:pt>
                <c:pt idx="3292">
                  <c:v>48</c:v>
                </c:pt>
                <c:pt idx="3293">
                  <c:v>44</c:v>
                </c:pt>
                <c:pt idx="3294">
                  <c:v>42</c:v>
                </c:pt>
                <c:pt idx="3295">
                  <c:v>38</c:v>
                </c:pt>
                <c:pt idx="3296">
                  <c:v>36</c:v>
                </c:pt>
                <c:pt idx="3297">
                  <c:v>34</c:v>
                </c:pt>
                <c:pt idx="3298">
                  <c:v>46</c:v>
                </c:pt>
                <c:pt idx="3299">
                  <c:v>86</c:v>
                </c:pt>
                <c:pt idx="3300">
                  <c:v>92</c:v>
                </c:pt>
                <c:pt idx="3301">
                  <c:v>111</c:v>
                </c:pt>
                <c:pt idx="3302">
                  <c:v>275</c:v>
                </c:pt>
                <c:pt idx="3303">
                  <c:v>231</c:v>
                </c:pt>
                <c:pt idx="3304">
                  <c:v>160</c:v>
                </c:pt>
                <c:pt idx="3305">
                  <c:v>130</c:v>
                </c:pt>
                <c:pt idx="3306">
                  <c:v>91</c:v>
                </c:pt>
                <c:pt idx="3307">
                  <c:v>98</c:v>
                </c:pt>
                <c:pt idx="3308">
                  <c:v>73</c:v>
                </c:pt>
                <c:pt idx="3309">
                  <c:v>63</c:v>
                </c:pt>
                <c:pt idx="3310">
                  <c:v>56</c:v>
                </c:pt>
                <c:pt idx="3311">
                  <c:v>49</c:v>
                </c:pt>
                <c:pt idx="3312">
                  <c:v>45</c:v>
                </c:pt>
                <c:pt idx="3313">
                  <c:v>41</c:v>
                </c:pt>
                <c:pt idx="3314">
                  <c:v>39</c:v>
                </c:pt>
                <c:pt idx="3315">
                  <c:v>37</c:v>
                </c:pt>
                <c:pt idx="3316">
                  <c:v>34</c:v>
                </c:pt>
                <c:pt idx="3317">
                  <c:v>32</c:v>
                </c:pt>
                <c:pt idx="3318">
                  <c:v>29</c:v>
                </c:pt>
                <c:pt idx="3319">
                  <c:v>27</c:v>
                </c:pt>
                <c:pt idx="3320">
                  <c:v>26</c:v>
                </c:pt>
                <c:pt idx="3321">
                  <c:v>25</c:v>
                </c:pt>
                <c:pt idx="3322">
                  <c:v>25</c:v>
                </c:pt>
                <c:pt idx="3323">
                  <c:v>24</c:v>
                </c:pt>
                <c:pt idx="3324">
                  <c:v>26</c:v>
                </c:pt>
                <c:pt idx="3325">
                  <c:v>24</c:v>
                </c:pt>
                <c:pt idx="3326">
                  <c:v>22</c:v>
                </c:pt>
                <c:pt idx="3327">
                  <c:v>22</c:v>
                </c:pt>
                <c:pt idx="3328">
                  <c:v>22</c:v>
                </c:pt>
                <c:pt idx="3329">
                  <c:v>26</c:v>
                </c:pt>
                <c:pt idx="3330">
                  <c:v>31</c:v>
                </c:pt>
                <c:pt idx="3331">
                  <c:v>33</c:v>
                </c:pt>
                <c:pt idx="3332">
                  <c:v>76</c:v>
                </c:pt>
                <c:pt idx="3333">
                  <c:v>83</c:v>
                </c:pt>
                <c:pt idx="3334">
                  <c:v>75</c:v>
                </c:pt>
                <c:pt idx="3335">
                  <c:v>70</c:v>
                </c:pt>
                <c:pt idx="3336">
                  <c:v>65</c:v>
                </c:pt>
                <c:pt idx="3337">
                  <c:v>55</c:v>
                </c:pt>
                <c:pt idx="3338">
                  <c:v>50</c:v>
                </c:pt>
                <c:pt idx="3339">
                  <c:v>45</c:v>
                </c:pt>
                <c:pt idx="3340">
                  <c:v>42</c:v>
                </c:pt>
                <c:pt idx="3341">
                  <c:v>41</c:v>
                </c:pt>
                <c:pt idx="3342">
                  <c:v>37</c:v>
                </c:pt>
                <c:pt idx="3343">
                  <c:v>34</c:v>
                </c:pt>
                <c:pt idx="3344">
                  <c:v>35</c:v>
                </c:pt>
                <c:pt idx="3345">
                  <c:v>200</c:v>
                </c:pt>
                <c:pt idx="3346">
                  <c:v>264</c:v>
                </c:pt>
                <c:pt idx="3347">
                  <c:v>207</c:v>
                </c:pt>
                <c:pt idx="3348">
                  <c:v>136</c:v>
                </c:pt>
                <c:pt idx="3349">
                  <c:v>105</c:v>
                </c:pt>
                <c:pt idx="3350">
                  <c:v>97</c:v>
                </c:pt>
                <c:pt idx="3351">
                  <c:v>72</c:v>
                </c:pt>
                <c:pt idx="3352">
                  <c:v>62</c:v>
                </c:pt>
                <c:pt idx="3353">
                  <c:v>59</c:v>
                </c:pt>
                <c:pt idx="3354">
                  <c:v>64</c:v>
                </c:pt>
                <c:pt idx="3355">
                  <c:v>189</c:v>
                </c:pt>
                <c:pt idx="3356">
                  <c:v>126</c:v>
                </c:pt>
                <c:pt idx="3357">
                  <c:v>99</c:v>
                </c:pt>
                <c:pt idx="3358">
                  <c:v>103</c:v>
                </c:pt>
                <c:pt idx="3359">
                  <c:v>110</c:v>
                </c:pt>
                <c:pt idx="3360">
                  <c:v>126</c:v>
                </c:pt>
                <c:pt idx="3361">
                  <c:v>145</c:v>
                </c:pt>
                <c:pt idx="3362">
                  <c:v>187</c:v>
                </c:pt>
                <c:pt idx="3363">
                  <c:v>143</c:v>
                </c:pt>
                <c:pt idx="3364">
                  <c:v>100</c:v>
                </c:pt>
                <c:pt idx="3365">
                  <c:v>76</c:v>
                </c:pt>
                <c:pt idx="3366">
                  <c:v>59</c:v>
                </c:pt>
                <c:pt idx="3367">
                  <c:v>49</c:v>
                </c:pt>
                <c:pt idx="3368">
                  <c:v>45</c:v>
                </c:pt>
                <c:pt idx="3369">
                  <c:v>48</c:v>
                </c:pt>
                <c:pt idx="3370">
                  <c:v>43</c:v>
                </c:pt>
                <c:pt idx="3371">
                  <c:v>46</c:v>
                </c:pt>
                <c:pt idx="3372">
                  <c:v>45</c:v>
                </c:pt>
                <c:pt idx="3373">
                  <c:v>42</c:v>
                </c:pt>
                <c:pt idx="3374">
                  <c:v>48</c:v>
                </c:pt>
                <c:pt idx="3375">
                  <c:v>49</c:v>
                </c:pt>
                <c:pt idx="3376">
                  <c:v>47</c:v>
                </c:pt>
                <c:pt idx="3377">
                  <c:v>45</c:v>
                </c:pt>
                <c:pt idx="3378">
                  <c:v>48</c:v>
                </c:pt>
                <c:pt idx="3379">
                  <c:v>39</c:v>
                </c:pt>
                <c:pt idx="3380">
                  <c:v>44</c:v>
                </c:pt>
                <c:pt idx="3381">
                  <c:v>44</c:v>
                </c:pt>
                <c:pt idx="3382">
                  <c:v>45</c:v>
                </c:pt>
                <c:pt idx="3383">
                  <c:v>47</c:v>
                </c:pt>
                <c:pt idx="3384">
                  <c:v>40</c:v>
                </c:pt>
                <c:pt idx="3385">
                  <c:v>39</c:v>
                </c:pt>
                <c:pt idx="3386">
                  <c:v>37</c:v>
                </c:pt>
                <c:pt idx="3387">
                  <c:v>37</c:v>
                </c:pt>
                <c:pt idx="3388">
                  <c:v>31</c:v>
                </c:pt>
                <c:pt idx="3389">
                  <c:v>31</c:v>
                </c:pt>
                <c:pt idx="3390">
                  <c:v>55</c:v>
                </c:pt>
                <c:pt idx="3391">
                  <c:v>137</c:v>
                </c:pt>
                <c:pt idx="3392">
                  <c:v>155</c:v>
                </c:pt>
                <c:pt idx="3393">
                  <c:v>96</c:v>
                </c:pt>
                <c:pt idx="3394">
                  <c:v>65</c:v>
                </c:pt>
                <c:pt idx="3395">
                  <c:v>51</c:v>
                </c:pt>
                <c:pt idx="3396">
                  <c:v>44</c:v>
                </c:pt>
                <c:pt idx="3397">
                  <c:v>39</c:v>
                </c:pt>
                <c:pt idx="3398">
                  <c:v>34</c:v>
                </c:pt>
                <c:pt idx="3399">
                  <c:v>31</c:v>
                </c:pt>
                <c:pt idx="3400">
                  <c:v>29</c:v>
                </c:pt>
                <c:pt idx="3401">
                  <c:v>45</c:v>
                </c:pt>
                <c:pt idx="3402">
                  <c:v>35</c:v>
                </c:pt>
                <c:pt idx="3403">
                  <c:v>30</c:v>
                </c:pt>
                <c:pt idx="3404">
                  <c:v>30</c:v>
                </c:pt>
                <c:pt idx="3405">
                  <c:v>29</c:v>
                </c:pt>
                <c:pt idx="3406">
                  <c:v>26</c:v>
                </c:pt>
                <c:pt idx="3407">
                  <c:v>24</c:v>
                </c:pt>
                <c:pt idx="3408">
                  <c:v>23</c:v>
                </c:pt>
                <c:pt idx="3409">
                  <c:v>21</c:v>
                </c:pt>
                <c:pt idx="3410">
                  <c:v>20</c:v>
                </c:pt>
                <c:pt idx="3411">
                  <c:v>20</c:v>
                </c:pt>
                <c:pt idx="3412">
                  <c:v>22</c:v>
                </c:pt>
                <c:pt idx="3413">
                  <c:v>23</c:v>
                </c:pt>
                <c:pt idx="3414">
                  <c:v>22</c:v>
                </c:pt>
                <c:pt idx="3415">
                  <c:v>21</c:v>
                </c:pt>
                <c:pt idx="3416">
                  <c:v>18</c:v>
                </c:pt>
                <c:pt idx="3417">
                  <c:v>21</c:v>
                </c:pt>
                <c:pt idx="3418">
                  <c:v>21</c:v>
                </c:pt>
                <c:pt idx="3419">
                  <c:v>17</c:v>
                </c:pt>
                <c:pt idx="3420">
                  <c:v>16</c:v>
                </c:pt>
                <c:pt idx="3421">
                  <c:v>27</c:v>
                </c:pt>
                <c:pt idx="3422">
                  <c:v>21</c:v>
                </c:pt>
                <c:pt idx="3423">
                  <c:v>19</c:v>
                </c:pt>
                <c:pt idx="3424">
                  <c:v>18</c:v>
                </c:pt>
                <c:pt idx="3425">
                  <c:v>16</c:v>
                </c:pt>
                <c:pt idx="3426">
                  <c:v>14</c:v>
                </c:pt>
                <c:pt idx="3427">
                  <c:v>14</c:v>
                </c:pt>
                <c:pt idx="3428">
                  <c:v>14</c:v>
                </c:pt>
                <c:pt idx="3429">
                  <c:v>15</c:v>
                </c:pt>
                <c:pt idx="3430">
                  <c:v>15</c:v>
                </c:pt>
                <c:pt idx="3431">
                  <c:v>17</c:v>
                </c:pt>
                <c:pt idx="3432">
                  <c:v>19</c:v>
                </c:pt>
                <c:pt idx="3433">
                  <c:v>22</c:v>
                </c:pt>
                <c:pt idx="3434">
                  <c:v>18</c:v>
                </c:pt>
                <c:pt idx="3435">
                  <c:v>16</c:v>
                </c:pt>
                <c:pt idx="3436">
                  <c:v>15</c:v>
                </c:pt>
                <c:pt idx="3437">
                  <c:v>17</c:v>
                </c:pt>
                <c:pt idx="3438">
                  <c:v>44</c:v>
                </c:pt>
                <c:pt idx="3439">
                  <c:v>33</c:v>
                </c:pt>
                <c:pt idx="3440">
                  <c:v>31</c:v>
                </c:pt>
                <c:pt idx="3441">
                  <c:v>28</c:v>
                </c:pt>
                <c:pt idx="3442">
                  <c:v>25</c:v>
                </c:pt>
                <c:pt idx="3443">
                  <c:v>21</c:v>
                </c:pt>
                <c:pt idx="3444">
                  <c:v>19</c:v>
                </c:pt>
                <c:pt idx="3445">
                  <c:v>16</c:v>
                </c:pt>
                <c:pt idx="3446">
                  <c:v>15</c:v>
                </c:pt>
                <c:pt idx="3447">
                  <c:v>14</c:v>
                </c:pt>
                <c:pt idx="3448">
                  <c:v>13</c:v>
                </c:pt>
                <c:pt idx="3449">
                  <c:v>13</c:v>
                </c:pt>
                <c:pt idx="3450">
                  <c:v>13</c:v>
                </c:pt>
                <c:pt idx="3451">
                  <c:v>11</c:v>
                </c:pt>
                <c:pt idx="3452">
                  <c:v>11</c:v>
                </c:pt>
                <c:pt idx="3453">
                  <c:v>10</c:v>
                </c:pt>
                <c:pt idx="3454">
                  <c:v>9.1</c:v>
                </c:pt>
                <c:pt idx="3455">
                  <c:v>9.1</c:v>
                </c:pt>
                <c:pt idx="3456">
                  <c:v>9.1</c:v>
                </c:pt>
                <c:pt idx="3457">
                  <c:v>8.8000000000000007</c:v>
                </c:pt>
                <c:pt idx="3458">
                  <c:v>8.1999999999999993</c:v>
                </c:pt>
                <c:pt idx="3459">
                  <c:v>7.2</c:v>
                </c:pt>
                <c:pt idx="3460">
                  <c:v>6.9</c:v>
                </c:pt>
                <c:pt idx="3461">
                  <c:v>6.4</c:v>
                </c:pt>
                <c:pt idx="3462">
                  <c:v>6.2</c:v>
                </c:pt>
                <c:pt idx="3463">
                  <c:v>6.2</c:v>
                </c:pt>
                <c:pt idx="3464">
                  <c:v>6.1</c:v>
                </c:pt>
                <c:pt idx="3465">
                  <c:v>8.9</c:v>
                </c:pt>
                <c:pt idx="3466">
                  <c:v>8.9</c:v>
                </c:pt>
                <c:pt idx="3467">
                  <c:v>7.9</c:v>
                </c:pt>
                <c:pt idx="3468">
                  <c:v>7.5</c:v>
                </c:pt>
                <c:pt idx="3469">
                  <c:v>7</c:v>
                </c:pt>
                <c:pt idx="3470">
                  <c:v>6.7</c:v>
                </c:pt>
                <c:pt idx="3471">
                  <c:v>6.4</c:v>
                </c:pt>
                <c:pt idx="3472">
                  <c:v>5.9</c:v>
                </c:pt>
                <c:pt idx="3473">
                  <c:v>5.7</c:v>
                </c:pt>
                <c:pt idx="3474">
                  <c:v>5.3</c:v>
                </c:pt>
                <c:pt idx="3475">
                  <c:v>5.4</c:v>
                </c:pt>
                <c:pt idx="3476">
                  <c:v>5.0999999999999996</c:v>
                </c:pt>
                <c:pt idx="3477">
                  <c:v>5.3</c:v>
                </c:pt>
                <c:pt idx="3478">
                  <c:v>5.6</c:v>
                </c:pt>
                <c:pt idx="3479">
                  <c:v>5.6</c:v>
                </c:pt>
                <c:pt idx="3480">
                  <c:v>5.6</c:v>
                </c:pt>
                <c:pt idx="3481">
                  <c:v>5.5</c:v>
                </c:pt>
                <c:pt idx="3482">
                  <c:v>5.2</c:v>
                </c:pt>
                <c:pt idx="3483">
                  <c:v>5.4</c:v>
                </c:pt>
                <c:pt idx="3484">
                  <c:v>16</c:v>
                </c:pt>
                <c:pt idx="3485">
                  <c:v>11</c:v>
                </c:pt>
                <c:pt idx="3486">
                  <c:v>9</c:v>
                </c:pt>
                <c:pt idx="3487">
                  <c:v>7.2</c:v>
                </c:pt>
                <c:pt idx="3488">
                  <c:v>6.7</c:v>
                </c:pt>
                <c:pt idx="3489">
                  <c:v>6.3</c:v>
                </c:pt>
                <c:pt idx="3490">
                  <c:v>5.6</c:v>
                </c:pt>
                <c:pt idx="3491">
                  <c:v>5.3</c:v>
                </c:pt>
                <c:pt idx="3492">
                  <c:v>5.4</c:v>
                </c:pt>
                <c:pt idx="3493">
                  <c:v>4.5999999999999996</c:v>
                </c:pt>
                <c:pt idx="3494">
                  <c:v>4.2</c:v>
                </c:pt>
                <c:pt idx="3495">
                  <c:v>3.8</c:v>
                </c:pt>
                <c:pt idx="3496">
                  <c:v>3.4</c:v>
                </c:pt>
                <c:pt idx="3497">
                  <c:v>3.7</c:v>
                </c:pt>
                <c:pt idx="3498">
                  <c:v>3.8</c:v>
                </c:pt>
                <c:pt idx="3499">
                  <c:v>2.9</c:v>
                </c:pt>
                <c:pt idx="3500">
                  <c:v>3</c:v>
                </c:pt>
                <c:pt idx="3501">
                  <c:v>3.2</c:v>
                </c:pt>
                <c:pt idx="3502">
                  <c:v>3</c:v>
                </c:pt>
                <c:pt idx="3503">
                  <c:v>3.1</c:v>
                </c:pt>
                <c:pt idx="3504">
                  <c:v>2.9</c:v>
                </c:pt>
                <c:pt idx="3505">
                  <c:v>2.8</c:v>
                </c:pt>
                <c:pt idx="3506">
                  <c:v>2.8</c:v>
                </c:pt>
                <c:pt idx="3507">
                  <c:v>2.8</c:v>
                </c:pt>
                <c:pt idx="3508">
                  <c:v>2.4</c:v>
                </c:pt>
                <c:pt idx="3509">
                  <c:v>2.2999999999999998</c:v>
                </c:pt>
                <c:pt idx="3510">
                  <c:v>2.2000000000000002</c:v>
                </c:pt>
                <c:pt idx="3511">
                  <c:v>2.2000000000000002</c:v>
                </c:pt>
                <c:pt idx="3512">
                  <c:v>2.4</c:v>
                </c:pt>
                <c:pt idx="3513">
                  <c:v>2.2999999999999998</c:v>
                </c:pt>
                <c:pt idx="3514">
                  <c:v>1.9</c:v>
                </c:pt>
                <c:pt idx="3515">
                  <c:v>1.7</c:v>
                </c:pt>
                <c:pt idx="3516">
                  <c:v>1.7</c:v>
                </c:pt>
                <c:pt idx="3517">
                  <c:v>1.9</c:v>
                </c:pt>
                <c:pt idx="3518">
                  <c:v>1.9</c:v>
                </c:pt>
                <c:pt idx="3519">
                  <c:v>1.5</c:v>
                </c:pt>
                <c:pt idx="3520">
                  <c:v>1.5</c:v>
                </c:pt>
                <c:pt idx="3521">
                  <c:v>1.6</c:v>
                </c:pt>
                <c:pt idx="3522">
                  <c:v>1.7</c:v>
                </c:pt>
                <c:pt idx="3523">
                  <c:v>1.5</c:v>
                </c:pt>
                <c:pt idx="3524">
                  <c:v>1.3</c:v>
                </c:pt>
                <c:pt idx="3525">
                  <c:v>1.3</c:v>
                </c:pt>
                <c:pt idx="3526">
                  <c:v>1.6</c:v>
                </c:pt>
                <c:pt idx="3527">
                  <c:v>1.1000000000000001</c:v>
                </c:pt>
                <c:pt idx="3528">
                  <c:v>1.6</c:v>
                </c:pt>
                <c:pt idx="3529">
                  <c:v>0.95</c:v>
                </c:pt>
                <c:pt idx="3530">
                  <c:v>1.1000000000000001</c:v>
                </c:pt>
                <c:pt idx="3531">
                  <c:v>1.3</c:v>
                </c:pt>
                <c:pt idx="3532">
                  <c:v>1</c:v>
                </c:pt>
                <c:pt idx="3533">
                  <c:v>2.2000000000000002</c:v>
                </c:pt>
                <c:pt idx="3534">
                  <c:v>2</c:v>
                </c:pt>
                <c:pt idx="3535">
                  <c:v>2.4</c:v>
                </c:pt>
                <c:pt idx="3536">
                  <c:v>1.5</c:v>
                </c:pt>
                <c:pt idx="3537">
                  <c:v>1.4</c:v>
                </c:pt>
                <c:pt idx="3538">
                  <c:v>1.8</c:v>
                </c:pt>
                <c:pt idx="3539">
                  <c:v>2.1</c:v>
                </c:pt>
                <c:pt idx="3540">
                  <c:v>2.1</c:v>
                </c:pt>
                <c:pt idx="3541">
                  <c:v>2.1</c:v>
                </c:pt>
                <c:pt idx="3542">
                  <c:v>2.2000000000000002</c:v>
                </c:pt>
                <c:pt idx="3543">
                  <c:v>2.2999999999999998</c:v>
                </c:pt>
                <c:pt idx="3544">
                  <c:v>1.9</c:v>
                </c:pt>
                <c:pt idx="3545">
                  <c:v>1.9</c:v>
                </c:pt>
                <c:pt idx="3546">
                  <c:v>2</c:v>
                </c:pt>
                <c:pt idx="3547">
                  <c:v>2.6</c:v>
                </c:pt>
                <c:pt idx="3548">
                  <c:v>2.8</c:v>
                </c:pt>
                <c:pt idx="3549">
                  <c:v>2.2999999999999998</c:v>
                </c:pt>
                <c:pt idx="3550">
                  <c:v>1.9</c:v>
                </c:pt>
                <c:pt idx="3551">
                  <c:v>2.1</c:v>
                </c:pt>
                <c:pt idx="3552">
                  <c:v>1.8</c:v>
                </c:pt>
                <c:pt idx="3553">
                  <c:v>1.6</c:v>
                </c:pt>
                <c:pt idx="3554">
                  <c:v>2.6</c:v>
                </c:pt>
                <c:pt idx="3555">
                  <c:v>3.5</c:v>
                </c:pt>
                <c:pt idx="3556">
                  <c:v>5.5</c:v>
                </c:pt>
                <c:pt idx="3557">
                  <c:v>2.9</c:v>
                </c:pt>
                <c:pt idx="3558">
                  <c:v>2.2999999999999998</c:v>
                </c:pt>
                <c:pt idx="3559">
                  <c:v>2.2999999999999998</c:v>
                </c:pt>
                <c:pt idx="3560">
                  <c:v>2.4</c:v>
                </c:pt>
                <c:pt idx="3561">
                  <c:v>3.5</c:v>
                </c:pt>
                <c:pt idx="3562">
                  <c:v>11</c:v>
                </c:pt>
                <c:pt idx="3563">
                  <c:v>9.3000000000000007</c:v>
                </c:pt>
                <c:pt idx="3564">
                  <c:v>9.4</c:v>
                </c:pt>
                <c:pt idx="3565">
                  <c:v>6.3</c:v>
                </c:pt>
                <c:pt idx="3566">
                  <c:v>4.5</c:v>
                </c:pt>
                <c:pt idx="3567">
                  <c:v>3.6</c:v>
                </c:pt>
                <c:pt idx="3568">
                  <c:v>3.5</c:v>
                </c:pt>
                <c:pt idx="3569">
                  <c:v>9.1</c:v>
                </c:pt>
                <c:pt idx="3570">
                  <c:v>16</c:v>
                </c:pt>
                <c:pt idx="3571">
                  <c:v>9.3000000000000007</c:v>
                </c:pt>
                <c:pt idx="3572">
                  <c:v>6</c:v>
                </c:pt>
                <c:pt idx="3573">
                  <c:v>5.2</c:v>
                </c:pt>
                <c:pt idx="3574">
                  <c:v>4.7</c:v>
                </c:pt>
                <c:pt idx="3575">
                  <c:v>4.3</c:v>
                </c:pt>
                <c:pt idx="3576">
                  <c:v>3.6</c:v>
                </c:pt>
                <c:pt idx="3577">
                  <c:v>2.9</c:v>
                </c:pt>
                <c:pt idx="3578">
                  <c:v>3</c:v>
                </c:pt>
                <c:pt idx="3579">
                  <c:v>3.9</c:v>
                </c:pt>
                <c:pt idx="3580">
                  <c:v>4.5</c:v>
                </c:pt>
                <c:pt idx="3581">
                  <c:v>4.4000000000000004</c:v>
                </c:pt>
                <c:pt idx="3582">
                  <c:v>3.3</c:v>
                </c:pt>
                <c:pt idx="3583">
                  <c:v>3.7</c:v>
                </c:pt>
                <c:pt idx="3584">
                  <c:v>4.0999999999999996</c:v>
                </c:pt>
                <c:pt idx="3585">
                  <c:v>2.9</c:v>
                </c:pt>
                <c:pt idx="3586">
                  <c:v>3</c:v>
                </c:pt>
                <c:pt idx="3587">
                  <c:v>4.5999999999999996</c:v>
                </c:pt>
                <c:pt idx="3588">
                  <c:v>7.4</c:v>
                </c:pt>
                <c:pt idx="3589">
                  <c:v>6.1</c:v>
                </c:pt>
                <c:pt idx="3590">
                  <c:v>5.6</c:v>
                </c:pt>
                <c:pt idx="3591">
                  <c:v>4.8</c:v>
                </c:pt>
                <c:pt idx="3592">
                  <c:v>7.2</c:v>
                </c:pt>
                <c:pt idx="3593">
                  <c:v>16</c:v>
                </c:pt>
                <c:pt idx="3594">
                  <c:v>7.1</c:v>
                </c:pt>
                <c:pt idx="3595">
                  <c:v>7.4</c:v>
                </c:pt>
                <c:pt idx="3596">
                  <c:v>6</c:v>
                </c:pt>
                <c:pt idx="3597">
                  <c:v>4.2</c:v>
                </c:pt>
                <c:pt idx="3598">
                  <c:v>3.7</c:v>
                </c:pt>
                <c:pt idx="3599">
                  <c:v>3.9</c:v>
                </c:pt>
                <c:pt idx="3600">
                  <c:v>3.4</c:v>
                </c:pt>
                <c:pt idx="3601">
                  <c:v>5.2</c:v>
                </c:pt>
                <c:pt idx="3602">
                  <c:v>7</c:v>
                </c:pt>
                <c:pt idx="3603">
                  <c:v>11</c:v>
                </c:pt>
                <c:pt idx="3604">
                  <c:v>6.3</c:v>
                </c:pt>
                <c:pt idx="3605">
                  <c:v>4.2</c:v>
                </c:pt>
                <c:pt idx="3606">
                  <c:v>7.2</c:v>
                </c:pt>
                <c:pt idx="3607">
                  <c:v>19</c:v>
                </c:pt>
                <c:pt idx="3608">
                  <c:v>22</c:v>
                </c:pt>
                <c:pt idx="3609">
                  <c:v>13</c:v>
                </c:pt>
                <c:pt idx="3610">
                  <c:v>7.4</c:v>
                </c:pt>
                <c:pt idx="3611">
                  <c:v>15</c:v>
                </c:pt>
                <c:pt idx="3612">
                  <c:v>123</c:v>
                </c:pt>
                <c:pt idx="3613">
                  <c:v>86</c:v>
                </c:pt>
                <c:pt idx="3614">
                  <c:v>46</c:v>
                </c:pt>
                <c:pt idx="3615">
                  <c:v>36</c:v>
                </c:pt>
                <c:pt idx="3616">
                  <c:v>26</c:v>
                </c:pt>
                <c:pt idx="3617">
                  <c:v>27</c:v>
                </c:pt>
                <c:pt idx="3618">
                  <c:v>25</c:v>
                </c:pt>
                <c:pt idx="3619">
                  <c:v>19</c:v>
                </c:pt>
                <c:pt idx="3620">
                  <c:v>18</c:v>
                </c:pt>
                <c:pt idx="3621">
                  <c:v>14</c:v>
                </c:pt>
                <c:pt idx="3622">
                  <c:v>12</c:v>
                </c:pt>
                <c:pt idx="3623">
                  <c:v>11</c:v>
                </c:pt>
                <c:pt idx="3624">
                  <c:v>9.6</c:v>
                </c:pt>
                <c:pt idx="3625">
                  <c:v>8.8000000000000007</c:v>
                </c:pt>
                <c:pt idx="3626">
                  <c:v>8</c:v>
                </c:pt>
                <c:pt idx="3627">
                  <c:v>7.3</c:v>
                </c:pt>
                <c:pt idx="3628">
                  <c:v>6.6</c:v>
                </c:pt>
                <c:pt idx="3629">
                  <c:v>6</c:v>
                </c:pt>
                <c:pt idx="3630">
                  <c:v>5.9</c:v>
                </c:pt>
                <c:pt idx="3631">
                  <c:v>5.9</c:v>
                </c:pt>
                <c:pt idx="3632">
                  <c:v>5.4</c:v>
                </c:pt>
                <c:pt idx="3633">
                  <c:v>4.8</c:v>
                </c:pt>
                <c:pt idx="3634">
                  <c:v>4.7</c:v>
                </c:pt>
                <c:pt idx="3635">
                  <c:v>6</c:v>
                </c:pt>
                <c:pt idx="3636">
                  <c:v>5.0999999999999996</c:v>
                </c:pt>
                <c:pt idx="3637">
                  <c:v>4.5999999999999996</c:v>
                </c:pt>
                <c:pt idx="3638">
                  <c:v>4.7</c:v>
                </c:pt>
                <c:pt idx="3639">
                  <c:v>4.0999999999999996</c:v>
                </c:pt>
                <c:pt idx="3640">
                  <c:v>3.7</c:v>
                </c:pt>
                <c:pt idx="3641">
                  <c:v>3.7</c:v>
                </c:pt>
                <c:pt idx="3642">
                  <c:v>3.3</c:v>
                </c:pt>
                <c:pt idx="3643">
                  <c:v>3.3</c:v>
                </c:pt>
                <c:pt idx="3644">
                  <c:v>3.4</c:v>
                </c:pt>
                <c:pt idx="3645">
                  <c:v>3.8</c:v>
                </c:pt>
                <c:pt idx="3646">
                  <c:v>3.6</c:v>
                </c:pt>
                <c:pt idx="3647">
                  <c:v>8.4</c:v>
                </c:pt>
                <c:pt idx="3648">
                  <c:v>56</c:v>
                </c:pt>
                <c:pt idx="3649">
                  <c:v>62</c:v>
                </c:pt>
                <c:pt idx="3650">
                  <c:v>176</c:v>
                </c:pt>
                <c:pt idx="3651">
                  <c:v>72</c:v>
                </c:pt>
                <c:pt idx="3652">
                  <c:v>48</c:v>
                </c:pt>
                <c:pt idx="3653">
                  <c:v>39</c:v>
                </c:pt>
                <c:pt idx="3654">
                  <c:v>33</c:v>
                </c:pt>
                <c:pt idx="3655">
                  <c:v>29</c:v>
                </c:pt>
                <c:pt idx="3656">
                  <c:v>29</c:v>
                </c:pt>
                <c:pt idx="3657">
                  <c:v>24</c:v>
                </c:pt>
                <c:pt idx="3658">
                  <c:v>22</c:v>
                </c:pt>
                <c:pt idx="3659">
                  <c:v>20</c:v>
                </c:pt>
                <c:pt idx="3660">
                  <c:v>20</c:v>
                </c:pt>
                <c:pt idx="3661">
                  <c:v>29</c:v>
                </c:pt>
                <c:pt idx="3662">
                  <c:v>23</c:v>
                </c:pt>
                <c:pt idx="3663">
                  <c:v>22</c:v>
                </c:pt>
                <c:pt idx="3664">
                  <c:v>20</c:v>
                </c:pt>
                <c:pt idx="3665">
                  <c:v>20</c:v>
                </c:pt>
                <c:pt idx="3666">
                  <c:v>20</c:v>
                </c:pt>
                <c:pt idx="3667">
                  <c:v>17</c:v>
                </c:pt>
                <c:pt idx="3668">
                  <c:v>40</c:v>
                </c:pt>
                <c:pt idx="3669">
                  <c:v>275</c:v>
                </c:pt>
                <c:pt idx="3670">
                  <c:v>392</c:v>
                </c:pt>
                <c:pt idx="3671">
                  <c:v>301</c:v>
                </c:pt>
                <c:pt idx="3672">
                  <c:v>267</c:v>
                </c:pt>
                <c:pt idx="3673">
                  <c:v>192</c:v>
                </c:pt>
                <c:pt idx="3674">
                  <c:v>136</c:v>
                </c:pt>
                <c:pt idx="3675">
                  <c:v>179</c:v>
                </c:pt>
                <c:pt idx="3676">
                  <c:v>188</c:v>
                </c:pt>
                <c:pt idx="3677">
                  <c:v>126</c:v>
                </c:pt>
                <c:pt idx="3678">
                  <c:v>83</c:v>
                </c:pt>
                <c:pt idx="3679">
                  <c:v>63</c:v>
                </c:pt>
                <c:pt idx="3680">
                  <c:v>62</c:v>
                </c:pt>
                <c:pt idx="3681">
                  <c:v>66</c:v>
                </c:pt>
                <c:pt idx="3682">
                  <c:v>52</c:v>
                </c:pt>
                <c:pt idx="3683">
                  <c:v>48</c:v>
                </c:pt>
                <c:pt idx="3684">
                  <c:v>43</c:v>
                </c:pt>
                <c:pt idx="3685">
                  <c:v>40</c:v>
                </c:pt>
                <c:pt idx="3686">
                  <c:v>36</c:v>
                </c:pt>
                <c:pt idx="3687">
                  <c:v>34</c:v>
                </c:pt>
                <c:pt idx="3688">
                  <c:v>31</c:v>
                </c:pt>
                <c:pt idx="3689">
                  <c:v>30</c:v>
                </c:pt>
                <c:pt idx="3690">
                  <c:v>31</c:v>
                </c:pt>
                <c:pt idx="3691">
                  <c:v>37</c:v>
                </c:pt>
                <c:pt idx="3692">
                  <c:v>33</c:v>
                </c:pt>
                <c:pt idx="3693">
                  <c:v>31</c:v>
                </c:pt>
                <c:pt idx="3694">
                  <c:v>31</c:v>
                </c:pt>
                <c:pt idx="3695">
                  <c:v>33</c:v>
                </c:pt>
                <c:pt idx="3696">
                  <c:v>31</c:v>
                </c:pt>
                <c:pt idx="3697">
                  <c:v>29</c:v>
                </c:pt>
                <c:pt idx="3698">
                  <c:v>27</c:v>
                </c:pt>
                <c:pt idx="3699">
                  <c:v>31</c:v>
                </c:pt>
                <c:pt idx="3700">
                  <c:v>33</c:v>
                </c:pt>
                <c:pt idx="3701">
                  <c:v>31</c:v>
                </c:pt>
                <c:pt idx="3702">
                  <c:v>36</c:v>
                </c:pt>
                <c:pt idx="3703">
                  <c:v>37</c:v>
                </c:pt>
                <c:pt idx="3704">
                  <c:v>43</c:v>
                </c:pt>
                <c:pt idx="3705">
                  <c:v>40</c:v>
                </c:pt>
                <c:pt idx="3706">
                  <c:v>43</c:v>
                </c:pt>
                <c:pt idx="3707">
                  <c:v>51</c:v>
                </c:pt>
                <c:pt idx="3708">
                  <c:v>46</c:v>
                </c:pt>
                <c:pt idx="3709">
                  <c:v>44</c:v>
                </c:pt>
                <c:pt idx="3710">
                  <c:v>45</c:v>
                </c:pt>
                <c:pt idx="3711">
                  <c:v>83</c:v>
                </c:pt>
                <c:pt idx="3712">
                  <c:v>87</c:v>
                </c:pt>
                <c:pt idx="3713">
                  <c:v>66</c:v>
                </c:pt>
                <c:pt idx="3714">
                  <c:v>57</c:v>
                </c:pt>
                <c:pt idx="3715">
                  <c:v>51</c:v>
                </c:pt>
                <c:pt idx="3716">
                  <c:v>55</c:v>
                </c:pt>
                <c:pt idx="3717">
                  <c:v>47</c:v>
                </c:pt>
                <c:pt idx="3718">
                  <c:v>40</c:v>
                </c:pt>
                <c:pt idx="3719">
                  <c:v>38</c:v>
                </c:pt>
                <c:pt idx="3720">
                  <c:v>35</c:v>
                </c:pt>
                <c:pt idx="3721">
                  <c:v>35</c:v>
                </c:pt>
                <c:pt idx="3722">
                  <c:v>48</c:v>
                </c:pt>
                <c:pt idx="3723">
                  <c:v>59</c:v>
                </c:pt>
                <c:pt idx="3724">
                  <c:v>170</c:v>
                </c:pt>
                <c:pt idx="3725">
                  <c:v>146</c:v>
                </c:pt>
                <c:pt idx="3726">
                  <c:v>253</c:v>
                </c:pt>
                <c:pt idx="3727">
                  <c:v>210</c:v>
                </c:pt>
                <c:pt idx="3728">
                  <c:v>182</c:v>
                </c:pt>
                <c:pt idx="3729">
                  <c:v>118</c:v>
                </c:pt>
                <c:pt idx="3730">
                  <c:v>83</c:v>
                </c:pt>
                <c:pt idx="3731">
                  <c:v>73</c:v>
                </c:pt>
                <c:pt idx="3732">
                  <c:v>101</c:v>
                </c:pt>
                <c:pt idx="3733">
                  <c:v>119</c:v>
                </c:pt>
                <c:pt idx="3734">
                  <c:v>104</c:v>
                </c:pt>
                <c:pt idx="3735">
                  <c:v>82</c:v>
                </c:pt>
                <c:pt idx="3736">
                  <c:v>65</c:v>
                </c:pt>
                <c:pt idx="3737">
                  <c:v>56</c:v>
                </c:pt>
                <c:pt idx="3738">
                  <c:v>52</c:v>
                </c:pt>
                <c:pt idx="3739">
                  <c:v>47</c:v>
                </c:pt>
                <c:pt idx="3740">
                  <c:v>68</c:v>
                </c:pt>
                <c:pt idx="3741">
                  <c:v>250</c:v>
                </c:pt>
                <c:pt idx="3742">
                  <c:v>223</c:v>
                </c:pt>
                <c:pt idx="3743">
                  <c:v>175</c:v>
                </c:pt>
                <c:pt idx="3744">
                  <c:v>123</c:v>
                </c:pt>
                <c:pt idx="3745">
                  <c:v>106</c:v>
                </c:pt>
                <c:pt idx="3746">
                  <c:v>92</c:v>
                </c:pt>
                <c:pt idx="3747">
                  <c:v>74</c:v>
                </c:pt>
                <c:pt idx="3748">
                  <c:v>69</c:v>
                </c:pt>
                <c:pt idx="3749">
                  <c:v>60</c:v>
                </c:pt>
                <c:pt idx="3750">
                  <c:v>55</c:v>
                </c:pt>
                <c:pt idx="3751">
                  <c:v>49</c:v>
                </c:pt>
                <c:pt idx="3752">
                  <c:v>45</c:v>
                </c:pt>
                <c:pt idx="3753">
                  <c:v>48</c:v>
                </c:pt>
                <c:pt idx="3754">
                  <c:v>44</c:v>
                </c:pt>
                <c:pt idx="3755">
                  <c:v>40</c:v>
                </c:pt>
                <c:pt idx="3756">
                  <c:v>39</c:v>
                </c:pt>
                <c:pt idx="3757">
                  <c:v>36</c:v>
                </c:pt>
                <c:pt idx="3758">
                  <c:v>43</c:v>
                </c:pt>
                <c:pt idx="3759">
                  <c:v>37</c:v>
                </c:pt>
                <c:pt idx="3760">
                  <c:v>41</c:v>
                </c:pt>
                <c:pt idx="3761">
                  <c:v>44</c:v>
                </c:pt>
                <c:pt idx="3762">
                  <c:v>44</c:v>
                </c:pt>
                <c:pt idx="3763">
                  <c:v>42</c:v>
                </c:pt>
                <c:pt idx="3764">
                  <c:v>41</c:v>
                </c:pt>
                <c:pt idx="3765">
                  <c:v>38</c:v>
                </c:pt>
                <c:pt idx="3766">
                  <c:v>35</c:v>
                </c:pt>
                <c:pt idx="3767">
                  <c:v>34</c:v>
                </c:pt>
                <c:pt idx="3768">
                  <c:v>41</c:v>
                </c:pt>
                <c:pt idx="3769">
                  <c:v>34</c:v>
                </c:pt>
                <c:pt idx="3770">
                  <c:v>30</c:v>
                </c:pt>
                <c:pt idx="3771">
                  <c:v>28</c:v>
                </c:pt>
                <c:pt idx="3772">
                  <c:v>35</c:v>
                </c:pt>
                <c:pt idx="3773">
                  <c:v>30</c:v>
                </c:pt>
                <c:pt idx="3774">
                  <c:v>28</c:v>
                </c:pt>
                <c:pt idx="3775">
                  <c:v>50</c:v>
                </c:pt>
                <c:pt idx="3776">
                  <c:v>41</c:v>
                </c:pt>
                <c:pt idx="3777">
                  <c:v>39</c:v>
                </c:pt>
                <c:pt idx="3778">
                  <c:v>36</c:v>
                </c:pt>
                <c:pt idx="3779">
                  <c:v>34</c:v>
                </c:pt>
                <c:pt idx="3780">
                  <c:v>32</c:v>
                </c:pt>
                <c:pt idx="3781">
                  <c:v>29</c:v>
                </c:pt>
                <c:pt idx="3782">
                  <c:v>26</c:v>
                </c:pt>
                <c:pt idx="3783">
                  <c:v>24</c:v>
                </c:pt>
                <c:pt idx="3784">
                  <c:v>23</c:v>
                </c:pt>
                <c:pt idx="3785">
                  <c:v>22</c:v>
                </c:pt>
                <c:pt idx="3786">
                  <c:v>21</c:v>
                </c:pt>
                <c:pt idx="3787">
                  <c:v>20</c:v>
                </c:pt>
                <c:pt idx="3788">
                  <c:v>19</c:v>
                </c:pt>
                <c:pt idx="3789">
                  <c:v>17</c:v>
                </c:pt>
                <c:pt idx="3790">
                  <c:v>17</c:v>
                </c:pt>
                <c:pt idx="3791">
                  <c:v>16</c:v>
                </c:pt>
                <c:pt idx="3792">
                  <c:v>18</c:v>
                </c:pt>
                <c:pt idx="3793">
                  <c:v>24</c:v>
                </c:pt>
                <c:pt idx="3794">
                  <c:v>28</c:v>
                </c:pt>
                <c:pt idx="3795">
                  <c:v>23</c:v>
                </c:pt>
                <c:pt idx="3796">
                  <c:v>27</c:v>
                </c:pt>
                <c:pt idx="3797">
                  <c:v>21</c:v>
                </c:pt>
                <c:pt idx="3798">
                  <c:v>17</c:v>
                </c:pt>
                <c:pt idx="3799">
                  <c:v>14</c:v>
                </c:pt>
                <c:pt idx="3800">
                  <c:v>12</c:v>
                </c:pt>
                <c:pt idx="3801">
                  <c:v>11</c:v>
                </c:pt>
                <c:pt idx="3802">
                  <c:v>9.6999999999999993</c:v>
                </c:pt>
                <c:pt idx="3803">
                  <c:v>8.9</c:v>
                </c:pt>
                <c:pt idx="3804">
                  <c:v>8.5</c:v>
                </c:pt>
                <c:pt idx="3805">
                  <c:v>9.5</c:v>
                </c:pt>
                <c:pt idx="3806">
                  <c:v>8</c:v>
                </c:pt>
                <c:pt idx="3807">
                  <c:v>13</c:v>
                </c:pt>
                <c:pt idx="3808">
                  <c:v>30</c:v>
                </c:pt>
                <c:pt idx="3809">
                  <c:v>17</c:v>
                </c:pt>
                <c:pt idx="3810">
                  <c:v>26</c:v>
                </c:pt>
                <c:pt idx="3811">
                  <c:v>23</c:v>
                </c:pt>
                <c:pt idx="3812">
                  <c:v>19</c:v>
                </c:pt>
                <c:pt idx="3813">
                  <c:v>16</c:v>
                </c:pt>
                <c:pt idx="3814">
                  <c:v>15</c:v>
                </c:pt>
                <c:pt idx="3815">
                  <c:v>15</c:v>
                </c:pt>
                <c:pt idx="3816">
                  <c:v>15</c:v>
                </c:pt>
                <c:pt idx="3817">
                  <c:v>13</c:v>
                </c:pt>
                <c:pt idx="3818">
                  <c:v>12</c:v>
                </c:pt>
                <c:pt idx="3819">
                  <c:v>12</c:v>
                </c:pt>
                <c:pt idx="3820">
                  <c:v>11</c:v>
                </c:pt>
                <c:pt idx="3821">
                  <c:v>11</c:v>
                </c:pt>
                <c:pt idx="3822">
                  <c:v>11</c:v>
                </c:pt>
                <c:pt idx="3823">
                  <c:v>11</c:v>
                </c:pt>
                <c:pt idx="3824">
                  <c:v>10</c:v>
                </c:pt>
                <c:pt idx="3825">
                  <c:v>9.6999999999999993</c:v>
                </c:pt>
                <c:pt idx="3826">
                  <c:v>12</c:v>
                </c:pt>
                <c:pt idx="3827">
                  <c:v>15</c:v>
                </c:pt>
                <c:pt idx="3828">
                  <c:v>12</c:v>
                </c:pt>
                <c:pt idx="3829">
                  <c:v>11</c:v>
                </c:pt>
                <c:pt idx="3830">
                  <c:v>10</c:v>
                </c:pt>
                <c:pt idx="3831">
                  <c:v>9.6999999999999993</c:v>
                </c:pt>
                <c:pt idx="3832">
                  <c:v>9.5</c:v>
                </c:pt>
                <c:pt idx="3833">
                  <c:v>9.8000000000000007</c:v>
                </c:pt>
                <c:pt idx="3834">
                  <c:v>13</c:v>
                </c:pt>
                <c:pt idx="3835">
                  <c:v>11</c:v>
                </c:pt>
                <c:pt idx="3836">
                  <c:v>9.8000000000000007</c:v>
                </c:pt>
                <c:pt idx="3837">
                  <c:v>9</c:v>
                </c:pt>
                <c:pt idx="3838">
                  <c:v>8.6</c:v>
                </c:pt>
                <c:pt idx="3839">
                  <c:v>7.4</c:v>
                </c:pt>
                <c:pt idx="3840">
                  <c:v>6.9</c:v>
                </c:pt>
                <c:pt idx="3841">
                  <c:v>6.9</c:v>
                </c:pt>
                <c:pt idx="3842">
                  <c:v>6.2</c:v>
                </c:pt>
                <c:pt idx="3843">
                  <c:v>5.6</c:v>
                </c:pt>
                <c:pt idx="3844">
                  <c:v>5.7</c:v>
                </c:pt>
                <c:pt idx="3845">
                  <c:v>5.7</c:v>
                </c:pt>
                <c:pt idx="3846">
                  <c:v>5.6</c:v>
                </c:pt>
                <c:pt idx="3847">
                  <c:v>5.4</c:v>
                </c:pt>
                <c:pt idx="3848">
                  <c:v>5.6</c:v>
                </c:pt>
                <c:pt idx="3849">
                  <c:v>5.5</c:v>
                </c:pt>
                <c:pt idx="3850">
                  <c:v>5.5</c:v>
                </c:pt>
                <c:pt idx="3851">
                  <c:v>5.7</c:v>
                </c:pt>
                <c:pt idx="3852">
                  <c:v>5.7</c:v>
                </c:pt>
                <c:pt idx="3853">
                  <c:v>6</c:v>
                </c:pt>
                <c:pt idx="3854">
                  <c:v>5.6</c:v>
                </c:pt>
                <c:pt idx="3855">
                  <c:v>5.2</c:v>
                </c:pt>
                <c:pt idx="3856">
                  <c:v>4.9000000000000004</c:v>
                </c:pt>
                <c:pt idx="3857">
                  <c:v>4.5999999999999996</c:v>
                </c:pt>
                <c:pt idx="3858">
                  <c:v>4.3</c:v>
                </c:pt>
                <c:pt idx="3859">
                  <c:v>3.9</c:v>
                </c:pt>
                <c:pt idx="3860">
                  <c:v>4.2</c:v>
                </c:pt>
                <c:pt idx="3861">
                  <c:v>3.6</c:v>
                </c:pt>
                <c:pt idx="3862">
                  <c:v>3.7</c:v>
                </c:pt>
                <c:pt idx="3863">
                  <c:v>3.2</c:v>
                </c:pt>
                <c:pt idx="3864">
                  <c:v>2.8</c:v>
                </c:pt>
                <c:pt idx="3865">
                  <c:v>2.7</c:v>
                </c:pt>
                <c:pt idx="3866">
                  <c:v>2.7</c:v>
                </c:pt>
                <c:pt idx="3867">
                  <c:v>3</c:v>
                </c:pt>
                <c:pt idx="3868">
                  <c:v>2.8</c:v>
                </c:pt>
                <c:pt idx="3869">
                  <c:v>3</c:v>
                </c:pt>
                <c:pt idx="3870">
                  <c:v>2.4</c:v>
                </c:pt>
                <c:pt idx="3871">
                  <c:v>2.1</c:v>
                </c:pt>
                <c:pt idx="3872">
                  <c:v>2.6</c:v>
                </c:pt>
                <c:pt idx="3873">
                  <c:v>2.5</c:v>
                </c:pt>
                <c:pt idx="3874">
                  <c:v>2.5</c:v>
                </c:pt>
                <c:pt idx="3875">
                  <c:v>2.9</c:v>
                </c:pt>
                <c:pt idx="3876">
                  <c:v>2.7</c:v>
                </c:pt>
                <c:pt idx="3877">
                  <c:v>2.2000000000000002</c:v>
                </c:pt>
                <c:pt idx="3878">
                  <c:v>2.1</c:v>
                </c:pt>
                <c:pt idx="3879">
                  <c:v>2.1</c:v>
                </c:pt>
                <c:pt idx="3880">
                  <c:v>2</c:v>
                </c:pt>
                <c:pt idx="3881">
                  <c:v>1.8</c:v>
                </c:pt>
                <c:pt idx="3882">
                  <c:v>1.9</c:v>
                </c:pt>
                <c:pt idx="3883">
                  <c:v>2.4</c:v>
                </c:pt>
                <c:pt idx="3884">
                  <c:v>2.7</c:v>
                </c:pt>
                <c:pt idx="3885">
                  <c:v>2.2000000000000002</c:v>
                </c:pt>
                <c:pt idx="3886">
                  <c:v>2</c:v>
                </c:pt>
                <c:pt idx="3887">
                  <c:v>2.1</c:v>
                </c:pt>
                <c:pt idx="3888">
                  <c:v>2.1</c:v>
                </c:pt>
                <c:pt idx="3889">
                  <c:v>2.1</c:v>
                </c:pt>
                <c:pt idx="3890">
                  <c:v>2.4</c:v>
                </c:pt>
                <c:pt idx="3891">
                  <c:v>2.5</c:v>
                </c:pt>
                <c:pt idx="3892">
                  <c:v>2.2999999999999998</c:v>
                </c:pt>
                <c:pt idx="3893">
                  <c:v>2.1</c:v>
                </c:pt>
                <c:pt idx="3894">
                  <c:v>1.9</c:v>
                </c:pt>
                <c:pt idx="3895">
                  <c:v>2.1</c:v>
                </c:pt>
                <c:pt idx="3896">
                  <c:v>1.8</c:v>
                </c:pt>
                <c:pt idx="3897">
                  <c:v>2</c:v>
                </c:pt>
                <c:pt idx="3898">
                  <c:v>2.1</c:v>
                </c:pt>
                <c:pt idx="3899">
                  <c:v>2.2999999999999998</c:v>
                </c:pt>
                <c:pt idx="3900">
                  <c:v>2.1</c:v>
                </c:pt>
                <c:pt idx="3901">
                  <c:v>1.9</c:v>
                </c:pt>
                <c:pt idx="3902">
                  <c:v>2</c:v>
                </c:pt>
                <c:pt idx="3903">
                  <c:v>2</c:v>
                </c:pt>
                <c:pt idx="3904">
                  <c:v>1.9</c:v>
                </c:pt>
                <c:pt idx="3905">
                  <c:v>1.8</c:v>
                </c:pt>
                <c:pt idx="3906">
                  <c:v>1.8</c:v>
                </c:pt>
                <c:pt idx="3907">
                  <c:v>1.7</c:v>
                </c:pt>
                <c:pt idx="3908">
                  <c:v>1.7</c:v>
                </c:pt>
                <c:pt idx="3909">
                  <c:v>1.7</c:v>
                </c:pt>
                <c:pt idx="3910">
                  <c:v>1.8</c:v>
                </c:pt>
                <c:pt idx="3911">
                  <c:v>1.8</c:v>
                </c:pt>
                <c:pt idx="3912">
                  <c:v>1.8</c:v>
                </c:pt>
                <c:pt idx="3913">
                  <c:v>1.8</c:v>
                </c:pt>
                <c:pt idx="3914">
                  <c:v>1.8</c:v>
                </c:pt>
                <c:pt idx="3915">
                  <c:v>1.8</c:v>
                </c:pt>
                <c:pt idx="3916">
                  <c:v>2</c:v>
                </c:pt>
                <c:pt idx="3917">
                  <c:v>2</c:v>
                </c:pt>
                <c:pt idx="3918">
                  <c:v>1.9</c:v>
                </c:pt>
                <c:pt idx="3919">
                  <c:v>1.8</c:v>
                </c:pt>
                <c:pt idx="3920">
                  <c:v>1.8</c:v>
                </c:pt>
                <c:pt idx="3921">
                  <c:v>1.8</c:v>
                </c:pt>
                <c:pt idx="3922">
                  <c:v>1.9</c:v>
                </c:pt>
                <c:pt idx="3923">
                  <c:v>1.7</c:v>
                </c:pt>
                <c:pt idx="3924">
                  <c:v>1.7</c:v>
                </c:pt>
                <c:pt idx="3925">
                  <c:v>1.7</c:v>
                </c:pt>
                <c:pt idx="3926">
                  <c:v>1.7</c:v>
                </c:pt>
                <c:pt idx="3927">
                  <c:v>1.7</c:v>
                </c:pt>
                <c:pt idx="3928">
                  <c:v>1.7</c:v>
                </c:pt>
                <c:pt idx="3929">
                  <c:v>1.7</c:v>
                </c:pt>
                <c:pt idx="3930">
                  <c:v>1.7</c:v>
                </c:pt>
                <c:pt idx="3931">
                  <c:v>1.7</c:v>
                </c:pt>
                <c:pt idx="3932">
                  <c:v>1.7</c:v>
                </c:pt>
                <c:pt idx="3933">
                  <c:v>1.7</c:v>
                </c:pt>
                <c:pt idx="3934">
                  <c:v>1.9</c:v>
                </c:pt>
                <c:pt idx="3935">
                  <c:v>2.2999999999999998</c:v>
                </c:pt>
                <c:pt idx="3936">
                  <c:v>2</c:v>
                </c:pt>
                <c:pt idx="3937">
                  <c:v>31</c:v>
                </c:pt>
                <c:pt idx="3938">
                  <c:v>11</c:v>
                </c:pt>
                <c:pt idx="3939">
                  <c:v>6.2</c:v>
                </c:pt>
                <c:pt idx="3940">
                  <c:v>22</c:v>
                </c:pt>
                <c:pt idx="3941">
                  <c:v>18</c:v>
                </c:pt>
                <c:pt idx="3942">
                  <c:v>8.4</c:v>
                </c:pt>
                <c:pt idx="3943">
                  <c:v>5.5</c:v>
                </c:pt>
                <c:pt idx="3944">
                  <c:v>8.8000000000000007</c:v>
                </c:pt>
                <c:pt idx="3945">
                  <c:v>16</c:v>
                </c:pt>
                <c:pt idx="3946">
                  <c:v>12</c:v>
                </c:pt>
                <c:pt idx="3947">
                  <c:v>17</c:v>
                </c:pt>
                <c:pt idx="3948">
                  <c:v>12</c:v>
                </c:pt>
                <c:pt idx="3949">
                  <c:v>13</c:v>
                </c:pt>
                <c:pt idx="3950">
                  <c:v>20</c:v>
                </c:pt>
                <c:pt idx="3951">
                  <c:v>10</c:v>
                </c:pt>
                <c:pt idx="3952">
                  <c:v>16</c:v>
                </c:pt>
                <c:pt idx="3953">
                  <c:v>36</c:v>
                </c:pt>
                <c:pt idx="3954">
                  <c:v>34</c:v>
                </c:pt>
                <c:pt idx="3955">
                  <c:v>36</c:v>
                </c:pt>
                <c:pt idx="3956">
                  <c:v>31</c:v>
                </c:pt>
                <c:pt idx="3957">
                  <c:v>32</c:v>
                </c:pt>
                <c:pt idx="3958">
                  <c:v>23</c:v>
                </c:pt>
                <c:pt idx="3959">
                  <c:v>23</c:v>
                </c:pt>
                <c:pt idx="3960">
                  <c:v>18</c:v>
                </c:pt>
                <c:pt idx="3961">
                  <c:v>16</c:v>
                </c:pt>
                <c:pt idx="3962">
                  <c:v>14</c:v>
                </c:pt>
                <c:pt idx="3963">
                  <c:v>13</c:v>
                </c:pt>
                <c:pt idx="3964">
                  <c:v>12</c:v>
                </c:pt>
                <c:pt idx="3965">
                  <c:v>12</c:v>
                </c:pt>
                <c:pt idx="3966">
                  <c:v>11</c:v>
                </c:pt>
                <c:pt idx="3967">
                  <c:v>14</c:v>
                </c:pt>
                <c:pt idx="3968">
                  <c:v>28</c:v>
                </c:pt>
                <c:pt idx="3969">
                  <c:v>12</c:v>
                </c:pt>
                <c:pt idx="3970">
                  <c:v>7.9</c:v>
                </c:pt>
                <c:pt idx="3971">
                  <c:v>6.2</c:v>
                </c:pt>
                <c:pt idx="3972">
                  <c:v>5.2</c:v>
                </c:pt>
                <c:pt idx="3973">
                  <c:v>15</c:v>
                </c:pt>
                <c:pt idx="3974">
                  <c:v>29</c:v>
                </c:pt>
                <c:pt idx="3975">
                  <c:v>126</c:v>
                </c:pt>
                <c:pt idx="3976">
                  <c:v>271</c:v>
                </c:pt>
                <c:pt idx="3977">
                  <c:v>177</c:v>
                </c:pt>
                <c:pt idx="3978">
                  <c:v>89</c:v>
                </c:pt>
                <c:pt idx="3979">
                  <c:v>92</c:v>
                </c:pt>
                <c:pt idx="3980">
                  <c:v>197</c:v>
                </c:pt>
                <c:pt idx="3981">
                  <c:v>103</c:v>
                </c:pt>
                <c:pt idx="3982">
                  <c:v>61</c:v>
                </c:pt>
                <c:pt idx="3983">
                  <c:v>46</c:v>
                </c:pt>
                <c:pt idx="3984">
                  <c:v>39</c:v>
                </c:pt>
                <c:pt idx="3985">
                  <c:v>36</c:v>
                </c:pt>
                <c:pt idx="3986">
                  <c:v>44</c:v>
                </c:pt>
                <c:pt idx="3987">
                  <c:v>102</c:v>
                </c:pt>
                <c:pt idx="3988">
                  <c:v>204</c:v>
                </c:pt>
                <c:pt idx="3989">
                  <c:v>175</c:v>
                </c:pt>
                <c:pt idx="3990">
                  <c:v>257</c:v>
                </c:pt>
                <c:pt idx="3991">
                  <c:v>257</c:v>
                </c:pt>
                <c:pt idx="3992">
                  <c:v>156</c:v>
                </c:pt>
                <c:pt idx="3993">
                  <c:v>100</c:v>
                </c:pt>
                <c:pt idx="3994">
                  <c:v>66</c:v>
                </c:pt>
                <c:pt idx="3995">
                  <c:v>52</c:v>
                </c:pt>
                <c:pt idx="3996">
                  <c:v>43</c:v>
                </c:pt>
                <c:pt idx="3997">
                  <c:v>43</c:v>
                </c:pt>
                <c:pt idx="3998">
                  <c:v>40</c:v>
                </c:pt>
                <c:pt idx="3999">
                  <c:v>34</c:v>
                </c:pt>
                <c:pt idx="4000">
                  <c:v>35</c:v>
                </c:pt>
                <c:pt idx="4001">
                  <c:v>40</c:v>
                </c:pt>
                <c:pt idx="4002">
                  <c:v>77</c:v>
                </c:pt>
                <c:pt idx="4003">
                  <c:v>220</c:v>
                </c:pt>
                <c:pt idx="4004">
                  <c:v>176</c:v>
                </c:pt>
                <c:pt idx="4005">
                  <c:v>139</c:v>
                </c:pt>
                <c:pt idx="4006">
                  <c:v>229</c:v>
                </c:pt>
                <c:pt idx="4007">
                  <c:v>207</c:v>
                </c:pt>
                <c:pt idx="4008">
                  <c:v>144</c:v>
                </c:pt>
                <c:pt idx="4009">
                  <c:v>115</c:v>
                </c:pt>
                <c:pt idx="4010">
                  <c:v>107</c:v>
                </c:pt>
                <c:pt idx="4011">
                  <c:v>136</c:v>
                </c:pt>
                <c:pt idx="4012">
                  <c:v>131</c:v>
                </c:pt>
                <c:pt idx="4013">
                  <c:v>91</c:v>
                </c:pt>
                <c:pt idx="4014">
                  <c:v>66</c:v>
                </c:pt>
                <c:pt idx="4015">
                  <c:v>53</c:v>
                </c:pt>
                <c:pt idx="4016">
                  <c:v>45</c:v>
                </c:pt>
                <c:pt idx="4017">
                  <c:v>40</c:v>
                </c:pt>
                <c:pt idx="4018">
                  <c:v>35</c:v>
                </c:pt>
                <c:pt idx="4019">
                  <c:v>32</c:v>
                </c:pt>
                <c:pt idx="4020">
                  <c:v>29</c:v>
                </c:pt>
                <c:pt idx="4021">
                  <c:v>27</c:v>
                </c:pt>
                <c:pt idx="4022">
                  <c:v>25</c:v>
                </c:pt>
                <c:pt idx="4023">
                  <c:v>23</c:v>
                </c:pt>
                <c:pt idx="4024">
                  <c:v>26</c:v>
                </c:pt>
                <c:pt idx="4025">
                  <c:v>24</c:v>
                </c:pt>
                <c:pt idx="4026">
                  <c:v>25</c:v>
                </c:pt>
                <c:pt idx="4027">
                  <c:v>23</c:v>
                </c:pt>
                <c:pt idx="4028">
                  <c:v>20</c:v>
                </c:pt>
                <c:pt idx="4029">
                  <c:v>19</c:v>
                </c:pt>
                <c:pt idx="4030">
                  <c:v>18</c:v>
                </c:pt>
                <c:pt idx="4031">
                  <c:v>18</c:v>
                </c:pt>
                <c:pt idx="4032">
                  <c:v>17</c:v>
                </c:pt>
                <c:pt idx="4033">
                  <c:v>16</c:v>
                </c:pt>
                <c:pt idx="4034">
                  <c:v>16</c:v>
                </c:pt>
                <c:pt idx="4035">
                  <c:v>16</c:v>
                </c:pt>
                <c:pt idx="4036">
                  <c:v>15</c:v>
                </c:pt>
                <c:pt idx="4037">
                  <c:v>15</c:v>
                </c:pt>
                <c:pt idx="4038">
                  <c:v>14</c:v>
                </c:pt>
                <c:pt idx="4039">
                  <c:v>14</c:v>
                </c:pt>
                <c:pt idx="4040">
                  <c:v>16</c:v>
                </c:pt>
                <c:pt idx="4041">
                  <c:v>17</c:v>
                </c:pt>
                <c:pt idx="4042">
                  <c:v>18</c:v>
                </c:pt>
                <c:pt idx="4043">
                  <c:v>17</c:v>
                </c:pt>
                <c:pt idx="4044">
                  <c:v>18</c:v>
                </c:pt>
                <c:pt idx="4045">
                  <c:v>20</c:v>
                </c:pt>
                <c:pt idx="4046">
                  <c:v>22</c:v>
                </c:pt>
                <c:pt idx="4047">
                  <c:v>21</c:v>
                </c:pt>
                <c:pt idx="4048">
                  <c:v>22</c:v>
                </c:pt>
                <c:pt idx="4049">
                  <c:v>21</c:v>
                </c:pt>
                <c:pt idx="4050">
                  <c:v>21</c:v>
                </c:pt>
                <c:pt idx="4051">
                  <c:v>20</c:v>
                </c:pt>
                <c:pt idx="4052">
                  <c:v>19</c:v>
                </c:pt>
                <c:pt idx="4053">
                  <c:v>19</c:v>
                </c:pt>
                <c:pt idx="4054">
                  <c:v>18</c:v>
                </c:pt>
                <c:pt idx="4055">
                  <c:v>18</c:v>
                </c:pt>
                <c:pt idx="4056">
                  <c:v>16</c:v>
                </c:pt>
                <c:pt idx="4057">
                  <c:v>15</c:v>
                </c:pt>
                <c:pt idx="4058">
                  <c:v>14</c:v>
                </c:pt>
                <c:pt idx="4059">
                  <c:v>13</c:v>
                </c:pt>
                <c:pt idx="4060">
                  <c:v>13</c:v>
                </c:pt>
                <c:pt idx="4061">
                  <c:v>12</c:v>
                </c:pt>
                <c:pt idx="4062">
                  <c:v>12</c:v>
                </c:pt>
                <c:pt idx="4063">
                  <c:v>11</c:v>
                </c:pt>
                <c:pt idx="4064">
                  <c:v>11</c:v>
                </c:pt>
                <c:pt idx="4065">
                  <c:v>11</c:v>
                </c:pt>
                <c:pt idx="4066">
                  <c:v>11</c:v>
                </c:pt>
                <c:pt idx="4067">
                  <c:v>12</c:v>
                </c:pt>
                <c:pt idx="4068">
                  <c:v>11</c:v>
                </c:pt>
                <c:pt idx="4069">
                  <c:v>11</c:v>
                </c:pt>
                <c:pt idx="4070">
                  <c:v>23</c:v>
                </c:pt>
                <c:pt idx="4071">
                  <c:v>24</c:v>
                </c:pt>
                <c:pt idx="4072">
                  <c:v>18</c:v>
                </c:pt>
                <c:pt idx="4073">
                  <c:v>22</c:v>
                </c:pt>
                <c:pt idx="4074">
                  <c:v>18</c:v>
                </c:pt>
                <c:pt idx="4075">
                  <c:v>18</c:v>
                </c:pt>
                <c:pt idx="4076">
                  <c:v>18</c:v>
                </c:pt>
                <c:pt idx="4077">
                  <c:v>17</c:v>
                </c:pt>
                <c:pt idx="4078">
                  <c:v>16</c:v>
                </c:pt>
                <c:pt idx="4079">
                  <c:v>15</c:v>
                </c:pt>
                <c:pt idx="4080">
                  <c:v>14</c:v>
                </c:pt>
                <c:pt idx="4081">
                  <c:v>17</c:v>
                </c:pt>
                <c:pt idx="4082">
                  <c:v>26</c:v>
                </c:pt>
                <c:pt idx="4083">
                  <c:v>23</c:v>
                </c:pt>
                <c:pt idx="4084">
                  <c:v>22</c:v>
                </c:pt>
                <c:pt idx="4085">
                  <c:v>21</c:v>
                </c:pt>
                <c:pt idx="4086">
                  <c:v>19</c:v>
                </c:pt>
                <c:pt idx="4087">
                  <c:v>18</c:v>
                </c:pt>
                <c:pt idx="4088">
                  <c:v>17</c:v>
                </c:pt>
                <c:pt idx="4089">
                  <c:v>16</c:v>
                </c:pt>
                <c:pt idx="4090">
                  <c:v>15</c:v>
                </c:pt>
                <c:pt idx="4091">
                  <c:v>14</c:v>
                </c:pt>
                <c:pt idx="4092">
                  <c:v>14</c:v>
                </c:pt>
                <c:pt idx="4093">
                  <c:v>14</c:v>
                </c:pt>
                <c:pt idx="4094">
                  <c:v>12</c:v>
                </c:pt>
                <c:pt idx="4095">
                  <c:v>14</c:v>
                </c:pt>
                <c:pt idx="4096">
                  <c:v>40</c:v>
                </c:pt>
                <c:pt idx="4097">
                  <c:v>27</c:v>
                </c:pt>
                <c:pt idx="4098">
                  <c:v>26</c:v>
                </c:pt>
                <c:pt idx="4099">
                  <c:v>24</c:v>
                </c:pt>
                <c:pt idx="4100">
                  <c:v>22</c:v>
                </c:pt>
                <c:pt idx="4101">
                  <c:v>21</c:v>
                </c:pt>
                <c:pt idx="4102">
                  <c:v>20</c:v>
                </c:pt>
                <c:pt idx="4103">
                  <c:v>18</c:v>
                </c:pt>
                <c:pt idx="4104">
                  <c:v>16</c:v>
                </c:pt>
                <c:pt idx="4105">
                  <c:v>15</c:v>
                </c:pt>
                <c:pt idx="4106">
                  <c:v>14</c:v>
                </c:pt>
                <c:pt idx="4107">
                  <c:v>13</c:v>
                </c:pt>
                <c:pt idx="4108">
                  <c:v>12</c:v>
                </c:pt>
                <c:pt idx="4109">
                  <c:v>11</c:v>
                </c:pt>
                <c:pt idx="4110">
                  <c:v>11</c:v>
                </c:pt>
                <c:pt idx="4111">
                  <c:v>13</c:v>
                </c:pt>
                <c:pt idx="4112">
                  <c:v>15</c:v>
                </c:pt>
                <c:pt idx="4113">
                  <c:v>28</c:v>
                </c:pt>
                <c:pt idx="4114">
                  <c:v>39</c:v>
                </c:pt>
                <c:pt idx="4115">
                  <c:v>27</c:v>
                </c:pt>
                <c:pt idx="4116">
                  <c:v>24</c:v>
                </c:pt>
                <c:pt idx="4117">
                  <c:v>23</c:v>
                </c:pt>
                <c:pt idx="4118">
                  <c:v>20</c:v>
                </c:pt>
                <c:pt idx="4119">
                  <c:v>18</c:v>
                </c:pt>
                <c:pt idx="4120">
                  <c:v>18</c:v>
                </c:pt>
                <c:pt idx="4121">
                  <c:v>18</c:v>
                </c:pt>
                <c:pt idx="4122">
                  <c:v>17</c:v>
                </c:pt>
                <c:pt idx="4123">
                  <c:v>15</c:v>
                </c:pt>
                <c:pt idx="4124">
                  <c:v>14</c:v>
                </c:pt>
                <c:pt idx="4125">
                  <c:v>14</c:v>
                </c:pt>
                <c:pt idx="4126">
                  <c:v>17</c:v>
                </c:pt>
                <c:pt idx="4127">
                  <c:v>15</c:v>
                </c:pt>
                <c:pt idx="4128">
                  <c:v>13</c:v>
                </c:pt>
                <c:pt idx="4129">
                  <c:v>13</c:v>
                </c:pt>
                <c:pt idx="4130">
                  <c:v>12</c:v>
                </c:pt>
                <c:pt idx="4131">
                  <c:v>11</c:v>
                </c:pt>
                <c:pt idx="4132">
                  <c:v>11</c:v>
                </c:pt>
                <c:pt idx="4133">
                  <c:v>11</c:v>
                </c:pt>
                <c:pt idx="4134">
                  <c:v>10</c:v>
                </c:pt>
                <c:pt idx="4135">
                  <c:v>9.5</c:v>
                </c:pt>
                <c:pt idx="4136">
                  <c:v>9</c:v>
                </c:pt>
                <c:pt idx="4137">
                  <c:v>8.8000000000000007</c:v>
                </c:pt>
                <c:pt idx="4138">
                  <c:v>8.4</c:v>
                </c:pt>
                <c:pt idx="4139">
                  <c:v>8.3000000000000007</c:v>
                </c:pt>
                <c:pt idx="4140">
                  <c:v>7.8</c:v>
                </c:pt>
                <c:pt idx="4141">
                  <c:v>7.4</c:v>
                </c:pt>
                <c:pt idx="4142">
                  <c:v>7</c:v>
                </c:pt>
                <c:pt idx="4143">
                  <c:v>6.9</c:v>
                </c:pt>
                <c:pt idx="4144">
                  <c:v>6.9</c:v>
                </c:pt>
                <c:pt idx="4145">
                  <c:v>6.4</c:v>
                </c:pt>
                <c:pt idx="4146">
                  <c:v>6.4</c:v>
                </c:pt>
                <c:pt idx="4147">
                  <c:v>5.8</c:v>
                </c:pt>
                <c:pt idx="4148">
                  <c:v>5.8</c:v>
                </c:pt>
                <c:pt idx="4149">
                  <c:v>6</c:v>
                </c:pt>
                <c:pt idx="4150">
                  <c:v>7.7</c:v>
                </c:pt>
                <c:pt idx="4151">
                  <c:v>5.9</c:v>
                </c:pt>
                <c:pt idx="4152">
                  <c:v>5.8</c:v>
                </c:pt>
                <c:pt idx="4153">
                  <c:v>7.3</c:v>
                </c:pt>
                <c:pt idx="4154">
                  <c:v>6.7</c:v>
                </c:pt>
                <c:pt idx="4155">
                  <c:v>7.7</c:v>
                </c:pt>
                <c:pt idx="4156">
                  <c:v>7.9</c:v>
                </c:pt>
                <c:pt idx="4157">
                  <c:v>5.9</c:v>
                </c:pt>
                <c:pt idx="4158">
                  <c:v>11</c:v>
                </c:pt>
                <c:pt idx="4159">
                  <c:v>17</c:v>
                </c:pt>
                <c:pt idx="4160">
                  <c:v>67</c:v>
                </c:pt>
                <c:pt idx="4161">
                  <c:v>44</c:v>
                </c:pt>
                <c:pt idx="4162">
                  <c:v>35</c:v>
                </c:pt>
                <c:pt idx="4163">
                  <c:v>30</c:v>
                </c:pt>
                <c:pt idx="4164">
                  <c:v>41</c:v>
                </c:pt>
                <c:pt idx="4165">
                  <c:v>36</c:v>
                </c:pt>
                <c:pt idx="4166">
                  <c:v>40</c:v>
                </c:pt>
                <c:pt idx="4167">
                  <c:v>31</c:v>
                </c:pt>
                <c:pt idx="4168">
                  <c:v>27</c:v>
                </c:pt>
                <c:pt idx="4169">
                  <c:v>24</c:v>
                </c:pt>
                <c:pt idx="4170">
                  <c:v>22</c:v>
                </c:pt>
                <c:pt idx="4171">
                  <c:v>19</c:v>
                </c:pt>
                <c:pt idx="4172">
                  <c:v>17</c:v>
                </c:pt>
                <c:pt idx="4173">
                  <c:v>16</c:v>
                </c:pt>
                <c:pt idx="4174">
                  <c:v>14</c:v>
                </c:pt>
                <c:pt idx="4175">
                  <c:v>13</c:v>
                </c:pt>
                <c:pt idx="4176">
                  <c:v>12</c:v>
                </c:pt>
                <c:pt idx="4177">
                  <c:v>11</c:v>
                </c:pt>
                <c:pt idx="4178">
                  <c:v>11</c:v>
                </c:pt>
                <c:pt idx="4179">
                  <c:v>10</c:v>
                </c:pt>
                <c:pt idx="4180">
                  <c:v>10</c:v>
                </c:pt>
                <c:pt idx="4181">
                  <c:v>20</c:v>
                </c:pt>
                <c:pt idx="4182">
                  <c:v>15</c:v>
                </c:pt>
                <c:pt idx="4183">
                  <c:v>12</c:v>
                </c:pt>
                <c:pt idx="4184">
                  <c:v>11</c:v>
                </c:pt>
                <c:pt idx="4185">
                  <c:v>9.6999999999999993</c:v>
                </c:pt>
                <c:pt idx="4186">
                  <c:v>9.1</c:v>
                </c:pt>
                <c:pt idx="4187">
                  <c:v>9.6</c:v>
                </c:pt>
                <c:pt idx="4188">
                  <c:v>10</c:v>
                </c:pt>
                <c:pt idx="4189">
                  <c:v>9.4</c:v>
                </c:pt>
                <c:pt idx="4190">
                  <c:v>8.3000000000000007</c:v>
                </c:pt>
                <c:pt idx="4191">
                  <c:v>12</c:v>
                </c:pt>
                <c:pt idx="4192">
                  <c:v>18</c:v>
                </c:pt>
                <c:pt idx="4193">
                  <c:v>13</c:v>
                </c:pt>
                <c:pt idx="4194">
                  <c:v>12</c:v>
                </c:pt>
                <c:pt idx="4195">
                  <c:v>10</c:v>
                </c:pt>
                <c:pt idx="4196">
                  <c:v>8.8000000000000007</c:v>
                </c:pt>
                <c:pt idx="4197">
                  <c:v>8.1</c:v>
                </c:pt>
                <c:pt idx="4198">
                  <c:v>7.1</c:v>
                </c:pt>
                <c:pt idx="4199">
                  <c:v>6.9</c:v>
                </c:pt>
                <c:pt idx="4200">
                  <c:v>5.7</c:v>
                </c:pt>
                <c:pt idx="4201">
                  <c:v>5.0999999999999996</c:v>
                </c:pt>
                <c:pt idx="4202">
                  <c:v>4.4000000000000004</c:v>
                </c:pt>
                <c:pt idx="4203">
                  <c:v>4.8</c:v>
                </c:pt>
                <c:pt idx="4204">
                  <c:v>5.3</c:v>
                </c:pt>
                <c:pt idx="4205">
                  <c:v>5.6</c:v>
                </c:pt>
                <c:pt idx="4206">
                  <c:v>4.5</c:v>
                </c:pt>
                <c:pt idx="4207">
                  <c:v>4.3</c:v>
                </c:pt>
                <c:pt idx="4208">
                  <c:v>3.8</c:v>
                </c:pt>
                <c:pt idx="4209">
                  <c:v>3.4</c:v>
                </c:pt>
                <c:pt idx="4210">
                  <c:v>3.4</c:v>
                </c:pt>
                <c:pt idx="4211">
                  <c:v>3.8</c:v>
                </c:pt>
                <c:pt idx="4212">
                  <c:v>3.7</c:v>
                </c:pt>
                <c:pt idx="4213">
                  <c:v>3.6</c:v>
                </c:pt>
                <c:pt idx="4214">
                  <c:v>3.5</c:v>
                </c:pt>
                <c:pt idx="4215">
                  <c:v>3.3</c:v>
                </c:pt>
                <c:pt idx="4216">
                  <c:v>3.4</c:v>
                </c:pt>
                <c:pt idx="4217">
                  <c:v>3.2</c:v>
                </c:pt>
                <c:pt idx="4218">
                  <c:v>3.2</c:v>
                </c:pt>
                <c:pt idx="4219">
                  <c:v>3.6</c:v>
                </c:pt>
                <c:pt idx="4220">
                  <c:v>3.9</c:v>
                </c:pt>
                <c:pt idx="4221">
                  <c:v>3.2</c:v>
                </c:pt>
                <c:pt idx="4222">
                  <c:v>2.6</c:v>
                </c:pt>
                <c:pt idx="4223">
                  <c:v>2.1</c:v>
                </c:pt>
                <c:pt idx="4224">
                  <c:v>1.9</c:v>
                </c:pt>
                <c:pt idx="4225">
                  <c:v>1.6</c:v>
                </c:pt>
                <c:pt idx="4226">
                  <c:v>2.2999999999999998</c:v>
                </c:pt>
                <c:pt idx="4227">
                  <c:v>2.2000000000000002</c:v>
                </c:pt>
                <c:pt idx="4228">
                  <c:v>1.9</c:v>
                </c:pt>
                <c:pt idx="4229">
                  <c:v>1.5</c:v>
                </c:pt>
                <c:pt idx="4230">
                  <c:v>1.8</c:v>
                </c:pt>
                <c:pt idx="4231">
                  <c:v>1.9</c:v>
                </c:pt>
                <c:pt idx="4232">
                  <c:v>2.5</c:v>
                </c:pt>
                <c:pt idx="4233">
                  <c:v>2</c:v>
                </c:pt>
                <c:pt idx="4234">
                  <c:v>2.1</c:v>
                </c:pt>
                <c:pt idx="4235">
                  <c:v>2</c:v>
                </c:pt>
                <c:pt idx="4236">
                  <c:v>1.8</c:v>
                </c:pt>
                <c:pt idx="4237">
                  <c:v>1.8</c:v>
                </c:pt>
                <c:pt idx="4238">
                  <c:v>1.6</c:v>
                </c:pt>
                <c:pt idx="4239">
                  <c:v>1.8</c:v>
                </c:pt>
                <c:pt idx="4240">
                  <c:v>2</c:v>
                </c:pt>
                <c:pt idx="4241">
                  <c:v>2.2000000000000002</c:v>
                </c:pt>
                <c:pt idx="4242">
                  <c:v>1.7</c:v>
                </c:pt>
                <c:pt idx="4243">
                  <c:v>1.7</c:v>
                </c:pt>
                <c:pt idx="4244">
                  <c:v>1.9</c:v>
                </c:pt>
                <c:pt idx="4245">
                  <c:v>2.1</c:v>
                </c:pt>
                <c:pt idx="4246">
                  <c:v>1.9</c:v>
                </c:pt>
                <c:pt idx="4247">
                  <c:v>1.7</c:v>
                </c:pt>
                <c:pt idx="4248">
                  <c:v>1.8</c:v>
                </c:pt>
                <c:pt idx="4249">
                  <c:v>1.4</c:v>
                </c:pt>
                <c:pt idx="4250">
                  <c:v>1.8</c:v>
                </c:pt>
                <c:pt idx="4251">
                  <c:v>1.8</c:v>
                </c:pt>
                <c:pt idx="4252">
                  <c:v>2.7</c:v>
                </c:pt>
                <c:pt idx="4253">
                  <c:v>2.7</c:v>
                </c:pt>
                <c:pt idx="4254">
                  <c:v>3.6</c:v>
                </c:pt>
                <c:pt idx="4255">
                  <c:v>3.7</c:v>
                </c:pt>
                <c:pt idx="4256">
                  <c:v>7.3</c:v>
                </c:pt>
                <c:pt idx="4257">
                  <c:v>4</c:v>
                </c:pt>
                <c:pt idx="4258">
                  <c:v>7.3</c:v>
                </c:pt>
                <c:pt idx="4259">
                  <c:v>4.4000000000000004</c:v>
                </c:pt>
                <c:pt idx="4260">
                  <c:v>3.3</c:v>
                </c:pt>
                <c:pt idx="4261">
                  <c:v>3.1</c:v>
                </c:pt>
                <c:pt idx="4262">
                  <c:v>2.7</c:v>
                </c:pt>
                <c:pt idx="4263">
                  <c:v>11</c:v>
                </c:pt>
                <c:pt idx="4264">
                  <c:v>4.0999999999999996</c:v>
                </c:pt>
                <c:pt idx="4265">
                  <c:v>12</c:v>
                </c:pt>
                <c:pt idx="4266">
                  <c:v>44</c:v>
                </c:pt>
                <c:pt idx="4267">
                  <c:v>12</c:v>
                </c:pt>
                <c:pt idx="4268">
                  <c:v>6</c:v>
                </c:pt>
                <c:pt idx="4269">
                  <c:v>3.9</c:v>
                </c:pt>
                <c:pt idx="4270">
                  <c:v>3</c:v>
                </c:pt>
                <c:pt idx="4271">
                  <c:v>2.2999999999999998</c:v>
                </c:pt>
                <c:pt idx="4272">
                  <c:v>2</c:v>
                </c:pt>
                <c:pt idx="4273">
                  <c:v>1.9</c:v>
                </c:pt>
                <c:pt idx="4274">
                  <c:v>2</c:v>
                </c:pt>
                <c:pt idx="4275">
                  <c:v>2.1</c:v>
                </c:pt>
                <c:pt idx="4276">
                  <c:v>2.2999999999999998</c:v>
                </c:pt>
                <c:pt idx="4277">
                  <c:v>2.2000000000000002</c:v>
                </c:pt>
                <c:pt idx="4278">
                  <c:v>1.8</c:v>
                </c:pt>
                <c:pt idx="4279">
                  <c:v>1.9</c:v>
                </c:pt>
                <c:pt idx="4280">
                  <c:v>1.9</c:v>
                </c:pt>
                <c:pt idx="4281">
                  <c:v>3.9</c:v>
                </c:pt>
                <c:pt idx="4282">
                  <c:v>7.8</c:v>
                </c:pt>
                <c:pt idx="4283">
                  <c:v>11</c:v>
                </c:pt>
                <c:pt idx="4284">
                  <c:v>14</c:v>
                </c:pt>
                <c:pt idx="4285">
                  <c:v>15</c:v>
                </c:pt>
                <c:pt idx="4286">
                  <c:v>8</c:v>
                </c:pt>
                <c:pt idx="4287">
                  <c:v>8.9</c:v>
                </c:pt>
                <c:pt idx="4288">
                  <c:v>39</c:v>
                </c:pt>
                <c:pt idx="4289">
                  <c:v>94</c:v>
                </c:pt>
                <c:pt idx="4290">
                  <c:v>133</c:v>
                </c:pt>
                <c:pt idx="4291">
                  <c:v>59</c:v>
                </c:pt>
                <c:pt idx="4292">
                  <c:v>44</c:v>
                </c:pt>
                <c:pt idx="4293">
                  <c:v>37</c:v>
                </c:pt>
                <c:pt idx="4294">
                  <c:v>31</c:v>
                </c:pt>
                <c:pt idx="4295">
                  <c:v>27</c:v>
                </c:pt>
                <c:pt idx="4296">
                  <c:v>24</c:v>
                </c:pt>
                <c:pt idx="4297">
                  <c:v>22</c:v>
                </c:pt>
                <c:pt idx="4298">
                  <c:v>21</c:v>
                </c:pt>
                <c:pt idx="4299">
                  <c:v>19</c:v>
                </c:pt>
                <c:pt idx="4300">
                  <c:v>18</c:v>
                </c:pt>
                <c:pt idx="4301">
                  <c:v>17</c:v>
                </c:pt>
                <c:pt idx="4302">
                  <c:v>16</c:v>
                </c:pt>
                <c:pt idx="4303">
                  <c:v>15</c:v>
                </c:pt>
                <c:pt idx="4304">
                  <c:v>15</c:v>
                </c:pt>
                <c:pt idx="4305">
                  <c:v>14</c:v>
                </c:pt>
                <c:pt idx="4306">
                  <c:v>14</c:v>
                </c:pt>
                <c:pt idx="4307">
                  <c:v>14</c:v>
                </c:pt>
                <c:pt idx="4308">
                  <c:v>15</c:v>
                </c:pt>
                <c:pt idx="4309">
                  <c:v>13</c:v>
                </c:pt>
                <c:pt idx="4310">
                  <c:v>13</c:v>
                </c:pt>
                <c:pt idx="4311">
                  <c:v>13</c:v>
                </c:pt>
                <c:pt idx="4312">
                  <c:v>13</c:v>
                </c:pt>
                <c:pt idx="4313">
                  <c:v>13</c:v>
                </c:pt>
                <c:pt idx="4314">
                  <c:v>13</c:v>
                </c:pt>
                <c:pt idx="4315">
                  <c:v>13</c:v>
                </c:pt>
                <c:pt idx="4316">
                  <c:v>13</c:v>
                </c:pt>
                <c:pt idx="4317">
                  <c:v>14</c:v>
                </c:pt>
                <c:pt idx="4318">
                  <c:v>14</c:v>
                </c:pt>
                <c:pt idx="4319">
                  <c:v>13</c:v>
                </c:pt>
                <c:pt idx="4320">
                  <c:v>13</c:v>
                </c:pt>
                <c:pt idx="4321">
                  <c:v>13</c:v>
                </c:pt>
                <c:pt idx="4322">
                  <c:v>13</c:v>
                </c:pt>
                <c:pt idx="4323">
                  <c:v>26</c:v>
                </c:pt>
                <c:pt idx="4324">
                  <c:v>17</c:v>
                </c:pt>
                <c:pt idx="4325">
                  <c:v>15</c:v>
                </c:pt>
                <c:pt idx="4326">
                  <c:v>19</c:v>
                </c:pt>
                <c:pt idx="4327">
                  <c:v>29</c:v>
                </c:pt>
                <c:pt idx="4328">
                  <c:v>40</c:v>
                </c:pt>
                <c:pt idx="4329">
                  <c:v>29</c:v>
                </c:pt>
                <c:pt idx="4330">
                  <c:v>24</c:v>
                </c:pt>
                <c:pt idx="4331">
                  <c:v>22</c:v>
                </c:pt>
                <c:pt idx="4332">
                  <c:v>20</c:v>
                </c:pt>
                <c:pt idx="4333">
                  <c:v>25</c:v>
                </c:pt>
                <c:pt idx="4334">
                  <c:v>21</c:v>
                </c:pt>
                <c:pt idx="4335">
                  <c:v>19</c:v>
                </c:pt>
                <c:pt idx="4336">
                  <c:v>19</c:v>
                </c:pt>
                <c:pt idx="4337">
                  <c:v>19</c:v>
                </c:pt>
                <c:pt idx="4338">
                  <c:v>18</c:v>
                </c:pt>
                <c:pt idx="4339">
                  <c:v>25</c:v>
                </c:pt>
                <c:pt idx="4340">
                  <c:v>43</c:v>
                </c:pt>
                <c:pt idx="4341">
                  <c:v>37</c:v>
                </c:pt>
                <c:pt idx="4342">
                  <c:v>33</c:v>
                </c:pt>
                <c:pt idx="4343">
                  <c:v>29</c:v>
                </c:pt>
                <c:pt idx="4344">
                  <c:v>26</c:v>
                </c:pt>
                <c:pt idx="4345">
                  <c:v>24</c:v>
                </c:pt>
                <c:pt idx="4346">
                  <c:v>22</c:v>
                </c:pt>
                <c:pt idx="4347">
                  <c:v>21</c:v>
                </c:pt>
                <c:pt idx="4348">
                  <c:v>20</c:v>
                </c:pt>
                <c:pt idx="4349">
                  <c:v>19</c:v>
                </c:pt>
                <c:pt idx="4350">
                  <c:v>18</c:v>
                </c:pt>
                <c:pt idx="4351">
                  <c:v>17</c:v>
                </c:pt>
                <c:pt idx="4352">
                  <c:v>22</c:v>
                </c:pt>
                <c:pt idx="4353">
                  <c:v>45</c:v>
                </c:pt>
                <c:pt idx="4354">
                  <c:v>28</c:v>
                </c:pt>
                <c:pt idx="4355">
                  <c:v>23</c:v>
                </c:pt>
                <c:pt idx="4356">
                  <c:v>18</c:v>
                </c:pt>
                <c:pt idx="4357">
                  <c:v>17</c:v>
                </c:pt>
                <c:pt idx="4358">
                  <c:v>15</c:v>
                </c:pt>
                <c:pt idx="4359">
                  <c:v>12</c:v>
                </c:pt>
                <c:pt idx="4360">
                  <c:v>11</c:v>
                </c:pt>
                <c:pt idx="4361">
                  <c:v>11</c:v>
                </c:pt>
                <c:pt idx="4362">
                  <c:v>10</c:v>
                </c:pt>
                <c:pt idx="4363">
                  <c:v>10</c:v>
                </c:pt>
                <c:pt idx="4364">
                  <c:v>9.8000000000000007</c:v>
                </c:pt>
                <c:pt idx="4365">
                  <c:v>9.1</c:v>
                </c:pt>
                <c:pt idx="4366">
                  <c:v>8.6</c:v>
                </c:pt>
                <c:pt idx="4367">
                  <c:v>8.1</c:v>
                </c:pt>
                <c:pt idx="4368">
                  <c:v>7.6</c:v>
                </c:pt>
                <c:pt idx="4369">
                  <c:v>7.3</c:v>
                </c:pt>
                <c:pt idx="4370">
                  <c:v>6.5</c:v>
                </c:pt>
                <c:pt idx="4371">
                  <c:v>6.4</c:v>
                </c:pt>
                <c:pt idx="4372">
                  <c:v>6.6</c:v>
                </c:pt>
                <c:pt idx="4373">
                  <c:v>6.4</c:v>
                </c:pt>
                <c:pt idx="4374">
                  <c:v>6.1</c:v>
                </c:pt>
                <c:pt idx="4375">
                  <c:v>5.8</c:v>
                </c:pt>
                <c:pt idx="4376">
                  <c:v>5.7</c:v>
                </c:pt>
                <c:pt idx="4377">
                  <c:v>5.4</c:v>
                </c:pt>
                <c:pt idx="4378">
                  <c:v>5.2</c:v>
                </c:pt>
                <c:pt idx="4379">
                  <c:v>4.9000000000000004</c:v>
                </c:pt>
                <c:pt idx="4380">
                  <c:v>4.8</c:v>
                </c:pt>
                <c:pt idx="4381">
                  <c:v>4.8</c:v>
                </c:pt>
                <c:pt idx="4382">
                  <c:v>5.6</c:v>
                </c:pt>
                <c:pt idx="4383">
                  <c:v>5.9</c:v>
                </c:pt>
                <c:pt idx="4384">
                  <c:v>5</c:v>
                </c:pt>
                <c:pt idx="4385">
                  <c:v>6</c:v>
                </c:pt>
                <c:pt idx="4386">
                  <c:v>5.3</c:v>
                </c:pt>
                <c:pt idx="4387">
                  <c:v>4.5999999999999996</c:v>
                </c:pt>
                <c:pt idx="4388">
                  <c:v>4.4000000000000004</c:v>
                </c:pt>
                <c:pt idx="4389">
                  <c:v>7.6</c:v>
                </c:pt>
                <c:pt idx="4390">
                  <c:v>19</c:v>
                </c:pt>
                <c:pt idx="4391">
                  <c:v>22</c:v>
                </c:pt>
                <c:pt idx="4392">
                  <c:v>18</c:v>
                </c:pt>
                <c:pt idx="4393">
                  <c:v>44</c:v>
                </c:pt>
                <c:pt idx="4394">
                  <c:v>63</c:v>
                </c:pt>
                <c:pt idx="4395">
                  <c:v>49</c:v>
                </c:pt>
                <c:pt idx="4396">
                  <c:v>40</c:v>
                </c:pt>
                <c:pt idx="4397">
                  <c:v>34</c:v>
                </c:pt>
                <c:pt idx="4398">
                  <c:v>29</c:v>
                </c:pt>
                <c:pt idx="4399">
                  <c:v>25</c:v>
                </c:pt>
                <c:pt idx="4400">
                  <c:v>22</c:v>
                </c:pt>
                <c:pt idx="4401">
                  <c:v>19</c:v>
                </c:pt>
                <c:pt idx="4402">
                  <c:v>17</c:v>
                </c:pt>
                <c:pt idx="4403">
                  <c:v>15</c:v>
                </c:pt>
                <c:pt idx="4404">
                  <c:v>14</c:v>
                </c:pt>
                <c:pt idx="4405">
                  <c:v>13</c:v>
                </c:pt>
                <c:pt idx="4406">
                  <c:v>12</c:v>
                </c:pt>
                <c:pt idx="4407">
                  <c:v>11</c:v>
                </c:pt>
                <c:pt idx="4408">
                  <c:v>11</c:v>
                </c:pt>
                <c:pt idx="4409">
                  <c:v>12</c:v>
                </c:pt>
                <c:pt idx="4410">
                  <c:v>15</c:v>
                </c:pt>
                <c:pt idx="4411">
                  <c:v>22</c:v>
                </c:pt>
                <c:pt idx="4412">
                  <c:v>17</c:v>
                </c:pt>
                <c:pt idx="4413">
                  <c:v>15</c:v>
                </c:pt>
                <c:pt idx="4414">
                  <c:v>14</c:v>
                </c:pt>
                <c:pt idx="4415">
                  <c:v>14</c:v>
                </c:pt>
                <c:pt idx="4416">
                  <c:v>14</c:v>
                </c:pt>
                <c:pt idx="4417">
                  <c:v>14</c:v>
                </c:pt>
                <c:pt idx="4418">
                  <c:v>12</c:v>
                </c:pt>
                <c:pt idx="4419">
                  <c:v>11</c:v>
                </c:pt>
                <c:pt idx="4420">
                  <c:v>13</c:v>
                </c:pt>
                <c:pt idx="4421">
                  <c:v>14</c:v>
                </c:pt>
                <c:pt idx="4422">
                  <c:v>14</c:v>
                </c:pt>
                <c:pt idx="4423">
                  <c:v>19</c:v>
                </c:pt>
                <c:pt idx="4424">
                  <c:v>59</c:v>
                </c:pt>
                <c:pt idx="4425">
                  <c:v>140</c:v>
                </c:pt>
                <c:pt idx="4426">
                  <c:v>95</c:v>
                </c:pt>
                <c:pt idx="4427">
                  <c:v>137</c:v>
                </c:pt>
                <c:pt idx="4428">
                  <c:v>130</c:v>
                </c:pt>
                <c:pt idx="4429">
                  <c:v>153</c:v>
                </c:pt>
                <c:pt idx="4430">
                  <c:v>182</c:v>
                </c:pt>
                <c:pt idx="4431">
                  <c:v>178</c:v>
                </c:pt>
                <c:pt idx="4432">
                  <c:v>165</c:v>
                </c:pt>
                <c:pt idx="4433">
                  <c:v>108</c:v>
                </c:pt>
                <c:pt idx="4434">
                  <c:v>72</c:v>
                </c:pt>
                <c:pt idx="4435">
                  <c:v>56</c:v>
                </c:pt>
                <c:pt idx="4436">
                  <c:v>50</c:v>
                </c:pt>
                <c:pt idx="4437">
                  <c:v>45</c:v>
                </c:pt>
                <c:pt idx="4438">
                  <c:v>39</c:v>
                </c:pt>
                <c:pt idx="4439">
                  <c:v>34</c:v>
                </c:pt>
                <c:pt idx="4440">
                  <c:v>32</c:v>
                </c:pt>
                <c:pt idx="4441">
                  <c:v>30</c:v>
                </c:pt>
                <c:pt idx="4442">
                  <c:v>27</c:v>
                </c:pt>
                <c:pt idx="4443">
                  <c:v>32</c:v>
                </c:pt>
                <c:pt idx="4444">
                  <c:v>43</c:v>
                </c:pt>
                <c:pt idx="4445">
                  <c:v>40</c:v>
                </c:pt>
                <c:pt idx="4446">
                  <c:v>100</c:v>
                </c:pt>
                <c:pt idx="4447">
                  <c:v>202</c:v>
                </c:pt>
                <c:pt idx="4448">
                  <c:v>132</c:v>
                </c:pt>
                <c:pt idx="4449">
                  <c:v>100</c:v>
                </c:pt>
                <c:pt idx="4450">
                  <c:v>181</c:v>
                </c:pt>
                <c:pt idx="4451">
                  <c:v>118</c:v>
                </c:pt>
                <c:pt idx="4452">
                  <c:v>74</c:v>
                </c:pt>
                <c:pt idx="4453">
                  <c:v>57</c:v>
                </c:pt>
                <c:pt idx="4454">
                  <c:v>49</c:v>
                </c:pt>
                <c:pt idx="4455">
                  <c:v>46</c:v>
                </c:pt>
                <c:pt idx="4456">
                  <c:v>38</c:v>
                </c:pt>
                <c:pt idx="4457">
                  <c:v>36</c:v>
                </c:pt>
                <c:pt idx="4458">
                  <c:v>41</c:v>
                </c:pt>
                <c:pt idx="4459">
                  <c:v>32</c:v>
                </c:pt>
                <c:pt idx="4460">
                  <c:v>30</c:v>
                </c:pt>
                <c:pt idx="4461">
                  <c:v>28</c:v>
                </c:pt>
                <c:pt idx="4462">
                  <c:v>26</c:v>
                </c:pt>
                <c:pt idx="4463">
                  <c:v>24</c:v>
                </c:pt>
                <c:pt idx="4464">
                  <c:v>22</c:v>
                </c:pt>
                <c:pt idx="4465">
                  <c:v>21</c:v>
                </c:pt>
                <c:pt idx="4466">
                  <c:v>24</c:v>
                </c:pt>
                <c:pt idx="4467">
                  <c:v>30</c:v>
                </c:pt>
                <c:pt idx="4468">
                  <c:v>43</c:v>
                </c:pt>
                <c:pt idx="4469">
                  <c:v>130</c:v>
                </c:pt>
                <c:pt idx="4470">
                  <c:v>257</c:v>
                </c:pt>
                <c:pt idx="4471">
                  <c:v>164</c:v>
                </c:pt>
                <c:pt idx="4472">
                  <c:v>97</c:v>
                </c:pt>
                <c:pt idx="4473">
                  <c:v>70</c:v>
                </c:pt>
                <c:pt idx="4474">
                  <c:v>55</c:v>
                </c:pt>
                <c:pt idx="4475">
                  <c:v>48</c:v>
                </c:pt>
                <c:pt idx="4476">
                  <c:v>45</c:v>
                </c:pt>
                <c:pt idx="4477">
                  <c:v>39</c:v>
                </c:pt>
                <c:pt idx="4478">
                  <c:v>35</c:v>
                </c:pt>
                <c:pt idx="4479">
                  <c:v>31</c:v>
                </c:pt>
                <c:pt idx="4480">
                  <c:v>30</c:v>
                </c:pt>
                <c:pt idx="4481">
                  <c:v>31</c:v>
                </c:pt>
                <c:pt idx="4482">
                  <c:v>26</c:v>
                </c:pt>
                <c:pt idx="4483">
                  <c:v>24</c:v>
                </c:pt>
                <c:pt idx="4484">
                  <c:v>22</c:v>
                </c:pt>
                <c:pt idx="4485">
                  <c:v>21</c:v>
                </c:pt>
                <c:pt idx="4486">
                  <c:v>19</c:v>
                </c:pt>
                <c:pt idx="4487">
                  <c:v>18</c:v>
                </c:pt>
                <c:pt idx="4488">
                  <c:v>18</c:v>
                </c:pt>
                <c:pt idx="4489">
                  <c:v>28</c:v>
                </c:pt>
                <c:pt idx="4490">
                  <c:v>23</c:v>
                </c:pt>
                <c:pt idx="4491">
                  <c:v>20</c:v>
                </c:pt>
                <c:pt idx="4492">
                  <c:v>18</c:v>
                </c:pt>
                <c:pt idx="4493">
                  <c:v>17</c:v>
                </c:pt>
                <c:pt idx="4494">
                  <c:v>22</c:v>
                </c:pt>
                <c:pt idx="4495">
                  <c:v>32</c:v>
                </c:pt>
                <c:pt idx="4496">
                  <c:v>59</c:v>
                </c:pt>
                <c:pt idx="4497">
                  <c:v>50</c:v>
                </c:pt>
                <c:pt idx="4498">
                  <c:v>43</c:v>
                </c:pt>
                <c:pt idx="4499">
                  <c:v>46</c:v>
                </c:pt>
                <c:pt idx="4500">
                  <c:v>36</c:v>
                </c:pt>
                <c:pt idx="4501">
                  <c:v>31</c:v>
                </c:pt>
                <c:pt idx="4502">
                  <c:v>28</c:v>
                </c:pt>
                <c:pt idx="4503">
                  <c:v>25</c:v>
                </c:pt>
                <c:pt idx="4504">
                  <c:v>23</c:v>
                </c:pt>
                <c:pt idx="4505">
                  <c:v>22</c:v>
                </c:pt>
                <c:pt idx="4506">
                  <c:v>27</c:v>
                </c:pt>
                <c:pt idx="4507">
                  <c:v>23</c:v>
                </c:pt>
                <c:pt idx="4508">
                  <c:v>19</c:v>
                </c:pt>
                <c:pt idx="4509">
                  <c:v>17</c:v>
                </c:pt>
                <c:pt idx="4510">
                  <c:v>21</c:v>
                </c:pt>
                <c:pt idx="4511">
                  <c:v>26</c:v>
                </c:pt>
                <c:pt idx="4512">
                  <c:v>27</c:v>
                </c:pt>
                <c:pt idx="4513">
                  <c:v>21</c:v>
                </c:pt>
                <c:pt idx="4514">
                  <c:v>20</c:v>
                </c:pt>
                <c:pt idx="4515">
                  <c:v>18</c:v>
                </c:pt>
                <c:pt idx="4516">
                  <c:v>16</c:v>
                </c:pt>
                <c:pt idx="4517">
                  <c:v>15</c:v>
                </c:pt>
                <c:pt idx="4518">
                  <c:v>14</c:v>
                </c:pt>
                <c:pt idx="4519">
                  <c:v>13</c:v>
                </c:pt>
                <c:pt idx="4520">
                  <c:v>18</c:v>
                </c:pt>
                <c:pt idx="4521">
                  <c:v>14</c:v>
                </c:pt>
                <c:pt idx="4522">
                  <c:v>12</c:v>
                </c:pt>
                <c:pt idx="4523">
                  <c:v>11</c:v>
                </c:pt>
                <c:pt idx="4524">
                  <c:v>10</c:v>
                </c:pt>
                <c:pt idx="4525">
                  <c:v>10</c:v>
                </c:pt>
                <c:pt idx="4526">
                  <c:v>9.6</c:v>
                </c:pt>
                <c:pt idx="4527">
                  <c:v>9.1999999999999993</c:v>
                </c:pt>
                <c:pt idx="4528">
                  <c:v>8.8000000000000007</c:v>
                </c:pt>
                <c:pt idx="4529">
                  <c:v>8.4</c:v>
                </c:pt>
                <c:pt idx="4530">
                  <c:v>8.6999999999999993</c:v>
                </c:pt>
                <c:pt idx="4531">
                  <c:v>9.3000000000000007</c:v>
                </c:pt>
                <c:pt idx="4532">
                  <c:v>8.3000000000000007</c:v>
                </c:pt>
                <c:pt idx="4533">
                  <c:v>7.9</c:v>
                </c:pt>
                <c:pt idx="4534">
                  <c:v>7.6</c:v>
                </c:pt>
                <c:pt idx="4535">
                  <c:v>7.6</c:v>
                </c:pt>
                <c:pt idx="4536">
                  <c:v>7.4</c:v>
                </c:pt>
                <c:pt idx="4537">
                  <c:v>7.1</c:v>
                </c:pt>
                <c:pt idx="4538">
                  <c:v>6.7</c:v>
                </c:pt>
                <c:pt idx="4539">
                  <c:v>6.4</c:v>
                </c:pt>
                <c:pt idx="4540">
                  <c:v>6.1</c:v>
                </c:pt>
                <c:pt idx="4541">
                  <c:v>6.1</c:v>
                </c:pt>
                <c:pt idx="4542">
                  <c:v>5.8</c:v>
                </c:pt>
                <c:pt idx="4543">
                  <c:v>5.5</c:v>
                </c:pt>
                <c:pt idx="4544">
                  <c:v>5.5</c:v>
                </c:pt>
                <c:pt idx="4545">
                  <c:v>5.9</c:v>
                </c:pt>
                <c:pt idx="4546">
                  <c:v>6.3</c:v>
                </c:pt>
                <c:pt idx="4547">
                  <c:v>5.9</c:v>
                </c:pt>
                <c:pt idx="4548">
                  <c:v>6.2</c:v>
                </c:pt>
                <c:pt idx="4549">
                  <c:v>6.6</c:v>
                </c:pt>
                <c:pt idx="4550">
                  <c:v>6.4</c:v>
                </c:pt>
                <c:pt idx="4551">
                  <c:v>6.1</c:v>
                </c:pt>
                <c:pt idx="4552">
                  <c:v>5.6</c:v>
                </c:pt>
                <c:pt idx="4553">
                  <c:v>5.8</c:v>
                </c:pt>
                <c:pt idx="4554">
                  <c:v>5.4</c:v>
                </c:pt>
                <c:pt idx="4555">
                  <c:v>5.0999999999999996</c:v>
                </c:pt>
                <c:pt idx="4556">
                  <c:v>5</c:v>
                </c:pt>
                <c:pt idx="4557">
                  <c:v>4.7</c:v>
                </c:pt>
                <c:pt idx="4558">
                  <c:v>4.5999999999999996</c:v>
                </c:pt>
                <c:pt idx="4559">
                  <c:v>5.2</c:v>
                </c:pt>
                <c:pt idx="4560">
                  <c:v>11</c:v>
                </c:pt>
                <c:pt idx="4561">
                  <c:v>6.9</c:v>
                </c:pt>
                <c:pt idx="4562">
                  <c:v>6</c:v>
                </c:pt>
                <c:pt idx="4563">
                  <c:v>5.3</c:v>
                </c:pt>
                <c:pt idx="4564">
                  <c:v>4.8</c:v>
                </c:pt>
                <c:pt idx="4565">
                  <c:v>4.5</c:v>
                </c:pt>
                <c:pt idx="4566">
                  <c:v>4.2</c:v>
                </c:pt>
                <c:pt idx="4567">
                  <c:v>4.3</c:v>
                </c:pt>
                <c:pt idx="4568">
                  <c:v>4.0999999999999996</c:v>
                </c:pt>
                <c:pt idx="4569">
                  <c:v>4</c:v>
                </c:pt>
                <c:pt idx="4570">
                  <c:v>3.7</c:v>
                </c:pt>
                <c:pt idx="4571">
                  <c:v>3.6</c:v>
                </c:pt>
                <c:pt idx="4572">
                  <c:v>3.5</c:v>
                </c:pt>
                <c:pt idx="4573">
                  <c:v>3.4</c:v>
                </c:pt>
                <c:pt idx="4574">
                  <c:v>3.3</c:v>
                </c:pt>
                <c:pt idx="4575">
                  <c:v>3.3</c:v>
                </c:pt>
                <c:pt idx="4576">
                  <c:v>3.3</c:v>
                </c:pt>
                <c:pt idx="4577">
                  <c:v>3.5</c:v>
                </c:pt>
                <c:pt idx="4578">
                  <c:v>3.3</c:v>
                </c:pt>
                <c:pt idx="4579">
                  <c:v>3</c:v>
                </c:pt>
                <c:pt idx="4580">
                  <c:v>2.8</c:v>
                </c:pt>
                <c:pt idx="4581">
                  <c:v>2.6</c:v>
                </c:pt>
                <c:pt idx="4582">
                  <c:v>2.8</c:v>
                </c:pt>
                <c:pt idx="4583">
                  <c:v>3</c:v>
                </c:pt>
                <c:pt idx="4584">
                  <c:v>2.9</c:v>
                </c:pt>
                <c:pt idx="4585">
                  <c:v>3.5</c:v>
                </c:pt>
                <c:pt idx="4586">
                  <c:v>5.7</c:v>
                </c:pt>
                <c:pt idx="4587">
                  <c:v>4.7</c:v>
                </c:pt>
                <c:pt idx="4588">
                  <c:v>4.4000000000000004</c:v>
                </c:pt>
                <c:pt idx="4589">
                  <c:v>3.5</c:v>
                </c:pt>
                <c:pt idx="4590">
                  <c:v>3.2</c:v>
                </c:pt>
                <c:pt idx="4591">
                  <c:v>3</c:v>
                </c:pt>
                <c:pt idx="4592">
                  <c:v>2.6</c:v>
                </c:pt>
                <c:pt idx="4593">
                  <c:v>2.5</c:v>
                </c:pt>
                <c:pt idx="4594">
                  <c:v>2.5</c:v>
                </c:pt>
                <c:pt idx="4595">
                  <c:v>3.4</c:v>
                </c:pt>
                <c:pt idx="4596">
                  <c:v>2.8</c:v>
                </c:pt>
                <c:pt idx="4597">
                  <c:v>2.6</c:v>
                </c:pt>
                <c:pt idx="4598">
                  <c:v>2.5</c:v>
                </c:pt>
                <c:pt idx="4599">
                  <c:v>2.1</c:v>
                </c:pt>
                <c:pt idx="4600">
                  <c:v>2.2000000000000002</c:v>
                </c:pt>
                <c:pt idx="4601">
                  <c:v>2.2000000000000002</c:v>
                </c:pt>
                <c:pt idx="4602">
                  <c:v>2</c:v>
                </c:pt>
                <c:pt idx="4603">
                  <c:v>2</c:v>
                </c:pt>
                <c:pt idx="4604">
                  <c:v>2.1</c:v>
                </c:pt>
                <c:pt idx="4605">
                  <c:v>2.1</c:v>
                </c:pt>
                <c:pt idx="4606">
                  <c:v>2.4</c:v>
                </c:pt>
                <c:pt idx="4607">
                  <c:v>2.6</c:v>
                </c:pt>
                <c:pt idx="4608">
                  <c:v>2.4</c:v>
                </c:pt>
                <c:pt idx="4609">
                  <c:v>2.2000000000000002</c:v>
                </c:pt>
                <c:pt idx="4610">
                  <c:v>2.2999999999999998</c:v>
                </c:pt>
                <c:pt idx="4611">
                  <c:v>2.1</c:v>
                </c:pt>
                <c:pt idx="4612">
                  <c:v>1.9</c:v>
                </c:pt>
                <c:pt idx="4613">
                  <c:v>1.9</c:v>
                </c:pt>
                <c:pt idx="4614">
                  <c:v>1.8</c:v>
                </c:pt>
                <c:pt idx="4615">
                  <c:v>1.9</c:v>
                </c:pt>
                <c:pt idx="4616">
                  <c:v>1.9</c:v>
                </c:pt>
                <c:pt idx="4617">
                  <c:v>1.9</c:v>
                </c:pt>
                <c:pt idx="4618">
                  <c:v>1.9</c:v>
                </c:pt>
                <c:pt idx="4619">
                  <c:v>2.1</c:v>
                </c:pt>
                <c:pt idx="4620">
                  <c:v>1.9</c:v>
                </c:pt>
                <c:pt idx="4621">
                  <c:v>1.9</c:v>
                </c:pt>
                <c:pt idx="4622">
                  <c:v>2.2000000000000002</c:v>
                </c:pt>
                <c:pt idx="4623">
                  <c:v>2.2000000000000002</c:v>
                </c:pt>
                <c:pt idx="4624">
                  <c:v>2.2000000000000002</c:v>
                </c:pt>
                <c:pt idx="4625">
                  <c:v>2.4</c:v>
                </c:pt>
                <c:pt idx="4626">
                  <c:v>2.2000000000000002</c:v>
                </c:pt>
                <c:pt idx="4627">
                  <c:v>2</c:v>
                </c:pt>
                <c:pt idx="4628">
                  <c:v>2.2000000000000002</c:v>
                </c:pt>
                <c:pt idx="4629">
                  <c:v>2.2000000000000002</c:v>
                </c:pt>
                <c:pt idx="4630">
                  <c:v>2.2000000000000002</c:v>
                </c:pt>
                <c:pt idx="4631">
                  <c:v>2</c:v>
                </c:pt>
                <c:pt idx="4632">
                  <c:v>2.2000000000000002</c:v>
                </c:pt>
                <c:pt idx="4633">
                  <c:v>2</c:v>
                </c:pt>
                <c:pt idx="4634">
                  <c:v>2.1</c:v>
                </c:pt>
                <c:pt idx="4635">
                  <c:v>2.2000000000000002</c:v>
                </c:pt>
                <c:pt idx="4636">
                  <c:v>1.6</c:v>
                </c:pt>
                <c:pt idx="4637">
                  <c:v>1.6</c:v>
                </c:pt>
                <c:pt idx="4638">
                  <c:v>1.6</c:v>
                </c:pt>
                <c:pt idx="4639">
                  <c:v>1.9</c:v>
                </c:pt>
                <c:pt idx="4640">
                  <c:v>1.9</c:v>
                </c:pt>
                <c:pt idx="4641">
                  <c:v>2.2000000000000002</c:v>
                </c:pt>
                <c:pt idx="4642">
                  <c:v>2.1</c:v>
                </c:pt>
                <c:pt idx="4643">
                  <c:v>2.8</c:v>
                </c:pt>
                <c:pt idx="4644">
                  <c:v>2.5</c:v>
                </c:pt>
                <c:pt idx="4645">
                  <c:v>2.2000000000000002</c:v>
                </c:pt>
                <c:pt idx="4646">
                  <c:v>2.2000000000000002</c:v>
                </c:pt>
                <c:pt idx="4647">
                  <c:v>2.1</c:v>
                </c:pt>
                <c:pt idx="4648">
                  <c:v>2.8</c:v>
                </c:pt>
                <c:pt idx="4649">
                  <c:v>9.4</c:v>
                </c:pt>
                <c:pt idx="4650">
                  <c:v>3</c:v>
                </c:pt>
                <c:pt idx="4651">
                  <c:v>2.2000000000000002</c:v>
                </c:pt>
                <c:pt idx="4652">
                  <c:v>1.9</c:v>
                </c:pt>
                <c:pt idx="4653">
                  <c:v>1.8</c:v>
                </c:pt>
                <c:pt idx="4654">
                  <c:v>2.4</c:v>
                </c:pt>
                <c:pt idx="4655">
                  <c:v>2.8</c:v>
                </c:pt>
                <c:pt idx="4656">
                  <c:v>2.1</c:v>
                </c:pt>
                <c:pt idx="4657">
                  <c:v>1.9</c:v>
                </c:pt>
                <c:pt idx="4658">
                  <c:v>1.8</c:v>
                </c:pt>
                <c:pt idx="4659">
                  <c:v>1.8</c:v>
                </c:pt>
                <c:pt idx="4660">
                  <c:v>1.7</c:v>
                </c:pt>
                <c:pt idx="4661">
                  <c:v>1.7</c:v>
                </c:pt>
                <c:pt idx="4662">
                  <c:v>1.8</c:v>
                </c:pt>
                <c:pt idx="4663">
                  <c:v>1.8</c:v>
                </c:pt>
                <c:pt idx="4664">
                  <c:v>1.8</c:v>
                </c:pt>
                <c:pt idx="4665">
                  <c:v>2</c:v>
                </c:pt>
                <c:pt idx="4666">
                  <c:v>2.6</c:v>
                </c:pt>
                <c:pt idx="4667">
                  <c:v>2.5</c:v>
                </c:pt>
                <c:pt idx="4668">
                  <c:v>2.7</c:v>
                </c:pt>
                <c:pt idx="4669">
                  <c:v>5.2</c:v>
                </c:pt>
                <c:pt idx="4670">
                  <c:v>8.4</c:v>
                </c:pt>
                <c:pt idx="4671">
                  <c:v>4.3</c:v>
                </c:pt>
                <c:pt idx="4672">
                  <c:v>4.8</c:v>
                </c:pt>
                <c:pt idx="4673">
                  <c:v>6.6</c:v>
                </c:pt>
                <c:pt idx="4674">
                  <c:v>3.6</c:v>
                </c:pt>
                <c:pt idx="4675">
                  <c:v>3.3</c:v>
                </c:pt>
                <c:pt idx="4676">
                  <c:v>4</c:v>
                </c:pt>
                <c:pt idx="4677">
                  <c:v>44</c:v>
                </c:pt>
                <c:pt idx="4678">
                  <c:v>41</c:v>
                </c:pt>
                <c:pt idx="4679">
                  <c:v>16</c:v>
                </c:pt>
                <c:pt idx="4680">
                  <c:v>12</c:v>
                </c:pt>
                <c:pt idx="4681">
                  <c:v>21</c:v>
                </c:pt>
                <c:pt idx="4682">
                  <c:v>14</c:v>
                </c:pt>
                <c:pt idx="4683">
                  <c:v>15</c:v>
                </c:pt>
                <c:pt idx="4684">
                  <c:v>20</c:v>
                </c:pt>
                <c:pt idx="4685">
                  <c:v>15</c:v>
                </c:pt>
                <c:pt idx="4686">
                  <c:v>61</c:v>
                </c:pt>
                <c:pt idx="4687">
                  <c:v>23</c:v>
                </c:pt>
                <c:pt idx="4688">
                  <c:v>16</c:v>
                </c:pt>
                <c:pt idx="4689">
                  <c:v>15</c:v>
                </c:pt>
                <c:pt idx="4690">
                  <c:v>24</c:v>
                </c:pt>
                <c:pt idx="4691">
                  <c:v>18</c:v>
                </c:pt>
                <c:pt idx="4692">
                  <c:v>21</c:v>
                </c:pt>
                <c:pt idx="4693">
                  <c:v>17</c:v>
                </c:pt>
                <c:pt idx="4694">
                  <c:v>13</c:v>
                </c:pt>
                <c:pt idx="4695">
                  <c:v>12</c:v>
                </c:pt>
                <c:pt idx="4696">
                  <c:v>11</c:v>
                </c:pt>
                <c:pt idx="4697">
                  <c:v>9.4</c:v>
                </c:pt>
                <c:pt idx="4698">
                  <c:v>8.3000000000000007</c:v>
                </c:pt>
                <c:pt idx="4699">
                  <c:v>11</c:v>
                </c:pt>
                <c:pt idx="4700">
                  <c:v>10</c:v>
                </c:pt>
                <c:pt idx="4701">
                  <c:v>8.5</c:v>
                </c:pt>
                <c:pt idx="4702">
                  <c:v>7.8</c:v>
                </c:pt>
                <c:pt idx="4703">
                  <c:v>7.3</c:v>
                </c:pt>
                <c:pt idx="4704">
                  <c:v>7.1</c:v>
                </c:pt>
                <c:pt idx="4705">
                  <c:v>7.2</c:v>
                </c:pt>
                <c:pt idx="4706">
                  <c:v>8.1</c:v>
                </c:pt>
                <c:pt idx="4707">
                  <c:v>17</c:v>
                </c:pt>
                <c:pt idx="4708">
                  <c:v>26</c:v>
                </c:pt>
                <c:pt idx="4709">
                  <c:v>24</c:v>
                </c:pt>
                <c:pt idx="4710">
                  <c:v>21</c:v>
                </c:pt>
                <c:pt idx="4711">
                  <c:v>19</c:v>
                </c:pt>
                <c:pt idx="4712">
                  <c:v>16</c:v>
                </c:pt>
                <c:pt idx="4713">
                  <c:v>15</c:v>
                </c:pt>
                <c:pt idx="4714">
                  <c:v>30</c:v>
                </c:pt>
                <c:pt idx="4715">
                  <c:v>33</c:v>
                </c:pt>
                <c:pt idx="4716">
                  <c:v>27</c:v>
                </c:pt>
                <c:pt idx="4717">
                  <c:v>23</c:v>
                </c:pt>
                <c:pt idx="4718">
                  <c:v>20</c:v>
                </c:pt>
                <c:pt idx="4719">
                  <c:v>17</c:v>
                </c:pt>
                <c:pt idx="4720">
                  <c:v>46</c:v>
                </c:pt>
                <c:pt idx="4721">
                  <c:v>39</c:v>
                </c:pt>
                <c:pt idx="4722">
                  <c:v>53</c:v>
                </c:pt>
                <c:pt idx="4723">
                  <c:v>40</c:v>
                </c:pt>
                <c:pt idx="4724">
                  <c:v>34</c:v>
                </c:pt>
                <c:pt idx="4725">
                  <c:v>35</c:v>
                </c:pt>
                <c:pt idx="4726">
                  <c:v>49</c:v>
                </c:pt>
                <c:pt idx="4727">
                  <c:v>52</c:v>
                </c:pt>
                <c:pt idx="4728">
                  <c:v>41</c:v>
                </c:pt>
                <c:pt idx="4729">
                  <c:v>34</c:v>
                </c:pt>
                <c:pt idx="4730">
                  <c:v>30</c:v>
                </c:pt>
                <c:pt idx="4731">
                  <c:v>26</c:v>
                </c:pt>
                <c:pt idx="4732">
                  <c:v>23</c:v>
                </c:pt>
                <c:pt idx="4733">
                  <c:v>20</c:v>
                </c:pt>
                <c:pt idx="4734">
                  <c:v>19</c:v>
                </c:pt>
                <c:pt idx="4735">
                  <c:v>27</c:v>
                </c:pt>
                <c:pt idx="4736">
                  <c:v>113</c:v>
                </c:pt>
                <c:pt idx="4737">
                  <c:v>150</c:v>
                </c:pt>
                <c:pt idx="4738">
                  <c:v>77</c:v>
                </c:pt>
                <c:pt idx="4739">
                  <c:v>54</c:v>
                </c:pt>
                <c:pt idx="4740">
                  <c:v>125</c:v>
                </c:pt>
                <c:pt idx="4741">
                  <c:v>81</c:v>
                </c:pt>
                <c:pt idx="4742">
                  <c:v>57</c:v>
                </c:pt>
                <c:pt idx="4743">
                  <c:v>46</c:v>
                </c:pt>
                <c:pt idx="4744">
                  <c:v>40</c:v>
                </c:pt>
                <c:pt idx="4745">
                  <c:v>33</c:v>
                </c:pt>
                <c:pt idx="4746">
                  <c:v>27</c:v>
                </c:pt>
                <c:pt idx="4747">
                  <c:v>24</c:v>
                </c:pt>
                <c:pt idx="4748">
                  <c:v>22</c:v>
                </c:pt>
                <c:pt idx="4749">
                  <c:v>20</c:v>
                </c:pt>
                <c:pt idx="4750">
                  <c:v>19</c:v>
                </c:pt>
                <c:pt idx="4751">
                  <c:v>18</c:v>
                </c:pt>
                <c:pt idx="4752">
                  <c:v>17</c:v>
                </c:pt>
                <c:pt idx="4753">
                  <c:v>16</c:v>
                </c:pt>
                <c:pt idx="4754">
                  <c:v>14</c:v>
                </c:pt>
                <c:pt idx="4755">
                  <c:v>13</c:v>
                </c:pt>
                <c:pt idx="4756">
                  <c:v>13</c:v>
                </c:pt>
                <c:pt idx="4757">
                  <c:v>13</c:v>
                </c:pt>
                <c:pt idx="4758">
                  <c:v>12</c:v>
                </c:pt>
                <c:pt idx="4759">
                  <c:v>13</c:v>
                </c:pt>
                <c:pt idx="4760">
                  <c:v>11</c:v>
                </c:pt>
                <c:pt idx="4761">
                  <c:v>11</c:v>
                </c:pt>
                <c:pt idx="4762">
                  <c:v>14</c:v>
                </c:pt>
                <c:pt idx="4763">
                  <c:v>24</c:v>
                </c:pt>
                <c:pt idx="4764">
                  <c:v>70</c:v>
                </c:pt>
                <c:pt idx="4765">
                  <c:v>203</c:v>
                </c:pt>
                <c:pt idx="4766">
                  <c:v>149</c:v>
                </c:pt>
                <c:pt idx="4767">
                  <c:v>80</c:v>
                </c:pt>
                <c:pt idx="4768">
                  <c:v>57</c:v>
                </c:pt>
                <c:pt idx="4769">
                  <c:v>46</c:v>
                </c:pt>
                <c:pt idx="4770">
                  <c:v>39</c:v>
                </c:pt>
                <c:pt idx="4771">
                  <c:v>33</c:v>
                </c:pt>
                <c:pt idx="4772">
                  <c:v>29</c:v>
                </c:pt>
                <c:pt idx="4773">
                  <c:v>27</c:v>
                </c:pt>
                <c:pt idx="4774">
                  <c:v>24</c:v>
                </c:pt>
                <c:pt idx="4775">
                  <c:v>21</c:v>
                </c:pt>
                <c:pt idx="4776">
                  <c:v>19</c:v>
                </c:pt>
                <c:pt idx="4777">
                  <c:v>17</c:v>
                </c:pt>
                <c:pt idx="4778">
                  <c:v>16</c:v>
                </c:pt>
                <c:pt idx="4779">
                  <c:v>19</c:v>
                </c:pt>
                <c:pt idx="4780">
                  <c:v>32</c:v>
                </c:pt>
                <c:pt idx="4781">
                  <c:v>25</c:v>
                </c:pt>
                <c:pt idx="4782">
                  <c:v>26</c:v>
                </c:pt>
                <c:pt idx="4783">
                  <c:v>44</c:v>
                </c:pt>
                <c:pt idx="4784">
                  <c:v>161</c:v>
                </c:pt>
                <c:pt idx="4785">
                  <c:v>232</c:v>
                </c:pt>
                <c:pt idx="4786">
                  <c:v>182</c:v>
                </c:pt>
                <c:pt idx="4787">
                  <c:v>186</c:v>
                </c:pt>
                <c:pt idx="4788">
                  <c:v>198</c:v>
                </c:pt>
                <c:pt idx="4789">
                  <c:v>121</c:v>
                </c:pt>
                <c:pt idx="4790">
                  <c:v>77</c:v>
                </c:pt>
                <c:pt idx="4791">
                  <c:v>57</c:v>
                </c:pt>
                <c:pt idx="4792">
                  <c:v>47</c:v>
                </c:pt>
                <c:pt idx="4793">
                  <c:v>40</c:v>
                </c:pt>
                <c:pt idx="4794">
                  <c:v>35</c:v>
                </c:pt>
                <c:pt idx="4795">
                  <c:v>31</c:v>
                </c:pt>
                <c:pt idx="4796">
                  <c:v>28</c:v>
                </c:pt>
                <c:pt idx="4797">
                  <c:v>25</c:v>
                </c:pt>
                <c:pt idx="4798">
                  <c:v>23</c:v>
                </c:pt>
                <c:pt idx="4799">
                  <c:v>21</c:v>
                </c:pt>
                <c:pt idx="4800">
                  <c:v>19</c:v>
                </c:pt>
                <c:pt idx="4801">
                  <c:v>18</c:v>
                </c:pt>
                <c:pt idx="4802">
                  <c:v>17</c:v>
                </c:pt>
                <c:pt idx="4803">
                  <c:v>16</c:v>
                </c:pt>
                <c:pt idx="4804">
                  <c:v>16</c:v>
                </c:pt>
                <c:pt idx="4805">
                  <c:v>20</c:v>
                </c:pt>
                <c:pt idx="4806">
                  <c:v>18</c:v>
                </c:pt>
                <c:pt idx="4807">
                  <c:v>15</c:v>
                </c:pt>
                <c:pt idx="4808">
                  <c:v>14</c:v>
                </c:pt>
                <c:pt idx="4809">
                  <c:v>13</c:v>
                </c:pt>
                <c:pt idx="4810">
                  <c:v>12</c:v>
                </c:pt>
                <c:pt idx="4811">
                  <c:v>11</c:v>
                </c:pt>
                <c:pt idx="4812">
                  <c:v>11</c:v>
                </c:pt>
                <c:pt idx="4813">
                  <c:v>11</c:v>
                </c:pt>
                <c:pt idx="4814">
                  <c:v>11</c:v>
                </c:pt>
                <c:pt idx="4815">
                  <c:v>11</c:v>
                </c:pt>
                <c:pt idx="4816">
                  <c:v>10</c:v>
                </c:pt>
                <c:pt idx="4817">
                  <c:v>11</c:v>
                </c:pt>
                <c:pt idx="4818">
                  <c:v>11</c:v>
                </c:pt>
                <c:pt idx="4819">
                  <c:v>9.9</c:v>
                </c:pt>
                <c:pt idx="4820">
                  <c:v>30</c:v>
                </c:pt>
                <c:pt idx="4821">
                  <c:v>215</c:v>
                </c:pt>
                <c:pt idx="4822">
                  <c:v>97</c:v>
                </c:pt>
                <c:pt idx="4823">
                  <c:v>57</c:v>
                </c:pt>
                <c:pt idx="4824">
                  <c:v>45</c:v>
                </c:pt>
                <c:pt idx="4825">
                  <c:v>37</c:v>
                </c:pt>
                <c:pt idx="4826">
                  <c:v>33</c:v>
                </c:pt>
                <c:pt idx="4827">
                  <c:v>38</c:v>
                </c:pt>
                <c:pt idx="4828">
                  <c:v>29</c:v>
                </c:pt>
                <c:pt idx="4829">
                  <c:v>36</c:v>
                </c:pt>
                <c:pt idx="4830">
                  <c:v>42</c:v>
                </c:pt>
                <c:pt idx="4831">
                  <c:v>38</c:v>
                </c:pt>
                <c:pt idx="4832">
                  <c:v>34</c:v>
                </c:pt>
                <c:pt idx="4833">
                  <c:v>32</c:v>
                </c:pt>
                <c:pt idx="4834">
                  <c:v>28</c:v>
                </c:pt>
                <c:pt idx="4835">
                  <c:v>25</c:v>
                </c:pt>
                <c:pt idx="4836">
                  <c:v>23</c:v>
                </c:pt>
                <c:pt idx="4837">
                  <c:v>23</c:v>
                </c:pt>
                <c:pt idx="4838">
                  <c:v>21</c:v>
                </c:pt>
                <c:pt idx="4839">
                  <c:v>19</c:v>
                </c:pt>
                <c:pt idx="4840">
                  <c:v>18</c:v>
                </c:pt>
                <c:pt idx="4841">
                  <c:v>18</c:v>
                </c:pt>
                <c:pt idx="4842">
                  <c:v>17</c:v>
                </c:pt>
                <c:pt idx="4843">
                  <c:v>17</c:v>
                </c:pt>
                <c:pt idx="4844">
                  <c:v>16</c:v>
                </c:pt>
                <c:pt idx="4845">
                  <c:v>19</c:v>
                </c:pt>
                <c:pt idx="4846">
                  <c:v>25</c:v>
                </c:pt>
                <c:pt idx="4847">
                  <c:v>19</c:v>
                </c:pt>
                <c:pt idx="4848">
                  <c:v>23</c:v>
                </c:pt>
                <c:pt idx="4849">
                  <c:v>18</c:v>
                </c:pt>
                <c:pt idx="4850">
                  <c:v>21</c:v>
                </c:pt>
                <c:pt idx="4851">
                  <c:v>27</c:v>
                </c:pt>
                <c:pt idx="4852">
                  <c:v>22</c:v>
                </c:pt>
                <c:pt idx="4853">
                  <c:v>21</c:v>
                </c:pt>
                <c:pt idx="4854">
                  <c:v>20</c:v>
                </c:pt>
                <c:pt idx="4855">
                  <c:v>18</c:v>
                </c:pt>
                <c:pt idx="4856">
                  <c:v>17</c:v>
                </c:pt>
                <c:pt idx="4857">
                  <c:v>16</c:v>
                </c:pt>
                <c:pt idx="4858">
                  <c:v>14</c:v>
                </c:pt>
                <c:pt idx="4859">
                  <c:v>13</c:v>
                </c:pt>
                <c:pt idx="4860">
                  <c:v>12</c:v>
                </c:pt>
                <c:pt idx="4861">
                  <c:v>15</c:v>
                </c:pt>
                <c:pt idx="4862">
                  <c:v>14</c:v>
                </c:pt>
                <c:pt idx="4863">
                  <c:v>12</c:v>
                </c:pt>
                <c:pt idx="4864">
                  <c:v>12</c:v>
                </c:pt>
                <c:pt idx="4865">
                  <c:v>11</c:v>
                </c:pt>
                <c:pt idx="4866">
                  <c:v>11</c:v>
                </c:pt>
                <c:pt idx="4867">
                  <c:v>9.5</c:v>
                </c:pt>
                <c:pt idx="4868">
                  <c:v>9.1</c:v>
                </c:pt>
                <c:pt idx="4869">
                  <c:v>8.5</c:v>
                </c:pt>
                <c:pt idx="4870">
                  <c:v>8.3000000000000007</c:v>
                </c:pt>
                <c:pt idx="4871">
                  <c:v>8.1999999999999993</c:v>
                </c:pt>
                <c:pt idx="4872">
                  <c:v>8</c:v>
                </c:pt>
                <c:pt idx="4873">
                  <c:v>7.7</c:v>
                </c:pt>
                <c:pt idx="4874">
                  <c:v>7.5</c:v>
                </c:pt>
                <c:pt idx="4875">
                  <c:v>7</c:v>
                </c:pt>
                <c:pt idx="4876">
                  <c:v>6.6</c:v>
                </c:pt>
                <c:pt idx="4877">
                  <c:v>6.4</c:v>
                </c:pt>
                <c:pt idx="4878">
                  <c:v>7.5</c:v>
                </c:pt>
                <c:pt idx="4879">
                  <c:v>16</c:v>
                </c:pt>
                <c:pt idx="4880">
                  <c:v>12</c:v>
                </c:pt>
                <c:pt idx="4881">
                  <c:v>8.4</c:v>
                </c:pt>
                <c:pt idx="4882">
                  <c:v>7.4</c:v>
                </c:pt>
                <c:pt idx="4883">
                  <c:v>7.1</c:v>
                </c:pt>
                <c:pt idx="4884">
                  <c:v>6.8</c:v>
                </c:pt>
                <c:pt idx="4885">
                  <c:v>8</c:v>
                </c:pt>
                <c:pt idx="4886">
                  <c:v>8.8000000000000007</c:v>
                </c:pt>
                <c:pt idx="4887">
                  <c:v>6.8</c:v>
                </c:pt>
                <c:pt idx="4888">
                  <c:v>6.2</c:v>
                </c:pt>
                <c:pt idx="4889">
                  <c:v>7.3</c:v>
                </c:pt>
                <c:pt idx="4890">
                  <c:v>7.1</c:v>
                </c:pt>
                <c:pt idx="4891">
                  <c:v>6.2</c:v>
                </c:pt>
                <c:pt idx="4892">
                  <c:v>5.9</c:v>
                </c:pt>
                <c:pt idx="4893">
                  <c:v>5.5</c:v>
                </c:pt>
                <c:pt idx="4894">
                  <c:v>5.2</c:v>
                </c:pt>
                <c:pt idx="4895">
                  <c:v>5</c:v>
                </c:pt>
                <c:pt idx="4896">
                  <c:v>4.7</c:v>
                </c:pt>
                <c:pt idx="4897">
                  <c:v>5</c:v>
                </c:pt>
                <c:pt idx="4898">
                  <c:v>4.4000000000000004</c:v>
                </c:pt>
                <c:pt idx="4899">
                  <c:v>5.4</c:v>
                </c:pt>
                <c:pt idx="4900">
                  <c:v>6.8</c:v>
                </c:pt>
                <c:pt idx="4901">
                  <c:v>6.5</c:v>
                </c:pt>
                <c:pt idx="4902">
                  <c:v>5.9</c:v>
                </c:pt>
                <c:pt idx="4903">
                  <c:v>5.0999999999999996</c:v>
                </c:pt>
                <c:pt idx="4904">
                  <c:v>4.5999999999999996</c:v>
                </c:pt>
                <c:pt idx="4905">
                  <c:v>4.2</c:v>
                </c:pt>
                <c:pt idx="4906">
                  <c:v>3.8</c:v>
                </c:pt>
                <c:pt idx="4907">
                  <c:v>3.5</c:v>
                </c:pt>
                <c:pt idx="4908">
                  <c:v>3.4</c:v>
                </c:pt>
                <c:pt idx="4909">
                  <c:v>3.3</c:v>
                </c:pt>
                <c:pt idx="4910">
                  <c:v>3.4</c:v>
                </c:pt>
                <c:pt idx="4911">
                  <c:v>3.4</c:v>
                </c:pt>
                <c:pt idx="4912">
                  <c:v>3.4</c:v>
                </c:pt>
                <c:pt idx="4913">
                  <c:v>3</c:v>
                </c:pt>
                <c:pt idx="4914">
                  <c:v>3.3</c:v>
                </c:pt>
                <c:pt idx="4915">
                  <c:v>3.5</c:v>
                </c:pt>
                <c:pt idx="4916">
                  <c:v>2.9</c:v>
                </c:pt>
                <c:pt idx="4917">
                  <c:v>3.5</c:v>
                </c:pt>
                <c:pt idx="4918">
                  <c:v>2.8</c:v>
                </c:pt>
                <c:pt idx="4919">
                  <c:v>2.9</c:v>
                </c:pt>
                <c:pt idx="4920">
                  <c:v>2.7</c:v>
                </c:pt>
                <c:pt idx="4921">
                  <c:v>2.7</c:v>
                </c:pt>
                <c:pt idx="4922">
                  <c:v>2.8</c:v>
                </c:pt>
                <c:pt idx="4923">
                  <c:v>2.5</c:v>
                </c:pt>
                <c:pt idx="4924">
                  <c:v>2.5</c:v>
                </c:pt>
                <c:pt idx="4925">
                  <c:v>2.2999999999999998</c:v>
                </c:pt>
                <c:pt idx="4926">
                  <c:v>2.6</c:v>
                </c:pt>
                <c:pt idx="4927">
                  <c:v>2.6</c:v>
                </c:pt>
                <c:pt idx="4928">
                  <c:v>2.2999999999999998</c:v>
                </c:pt>
                <c:pt idx="4929">
                  <c:v>2.2000000000000002</c:v>
                </c:pt>
                <c:pt idx="4930">
                  <c:v>2.2000000000000002</c:v>
                </c:pt>
                <c:pt idx="4931">
                  <c:v>1.9</c:v>
                </c:pt>
                <c:pt idx="4932">
                  <c:v>1.9</c:v>
                </c:pt>
                <c:pt idx="4933">
                  <c:v>1.9</c:v>
                </c:pt>
                <c:pt idx="4934">
                  <c:v>1.7</c:v>
                </c:pt>
                <c:pt idx="4935">
                  <c:v>1.9</c:v>
                </c:pt>
                <c:pt idx="4936">
                  <c:v>2</c:v>
                </c:pt>
                <c:pt idx="4937">
                  <c:v>1.8</c:v>
                </c:pt>
                <c:pt idx="4938">
                  <c:v>1.7</c:v>
                </c:pt>
                <c:pt idx="4939">
                  <c:v>1.8</c:v>
                </c:pt>
                <c:pt idx="4940">
                  <c:v>2</c:v>
                </c:pt>
                <c:pt idx="4941">
                  <c:v>2.1</c:v>
                </c:pt>
                <c:pt idx="4942">
                  <c:v>1.9</c:v>
                </c:pt>
                <c:pt idx="4943">
                  <c:v>2</c:v>
                </c:pt>
                <c:pt idx="4944">
                  <c:v>1.9</c:v>
                </c:pt>
                <c:pt idx="4945">
                  <c:v>1.7</c:v>
                </c:pt>
                <c:pt idx="4946">
                  <c:v>1.8</c:v>
                </c:pt>
                <c:pt idx="4947">
                  <c:v>1.9</c:v>
                </c:pt>
                <c:pt idx="4948">
                  <c:v>1.6</c:v>
                </c:pt>
                <c:pt idx="4949">
                  <c:v>1.8</c:v>
                </c:pt>
                <c:pt idx="4950">
                  <c:v>1.8</c:v>
                </c:pt>
                <c:pt idx="4951">
                  <c:v>1.8</c:v>
                </c:pt>
                <c:pt idx="4952">
                  <c:v>1.9</c:v>
                </c:pt>
                <c:pt idx="4953">
                  <c:v>2.4</c:v>
                </c:pt>
                <c:pt idx="4954">
                  <c:v>2.4</c:v>
                </c:pt>
                <c:pt idx="4955">
                  <c:v>2.1</c:v>
                </c:pt>
                <c:pt idx="4956">
                  <c:v>1.8</c:v>
                </c:pt>
                <c:pt idx="4957">
                  <c:v>1.7</c:v>
                </c:pt>
                <c:pt idx="4958">
                  <c:v>1.6</c:v>
                </c:pt>
                <c:pt idx="4959">
                  <c:v>1.5</c:v>
                </c:pt>
                <c:pt idx="4960">
                  <c:v>1.4</c:v>
                </c:pt>
                <c:pt idx="4961">
                  <c:v>1.5</c:v>
                </c:pt>
                <c:pt idx="4962">
                  <c:v>1.8</c:v>
                </c:pt>
                <c:pt idx="4963">
                  <c:v>1.8</c:v>
                </c:pt>
                <c:pt idx="4964">
                  <c:v>1.7</c:v>
                </c:pt>
                <c:pt idx="4965">
                  <c:v>1.5</c:v>
                </c:pt>
                <c:pt idx="4966">
                  <c:v>1.6</c:v>
                </c:pt>
                <c:pt idx="4967">
                  <c:v>1.7</c:v>
                </c:pt>
                <c:pt idx="4968">
                  <c:v>1.9</c:v>
                </c:pt>
                <c:pt idx="4969">
                  <c:v>1.8</c:v>
                </c:pt>
                <c:pt idx="4970">
                  <c:v>1.8</c:v>
                </c:pt>
                <c:pt idx="4971">
                  <c:v>2</c:v>
                </c:pt>
                <c:pt idx="4972">
                  <c:v>1.7</c:v>
                </c:pt>
                <c:pt idx="4973">
                  <c:v>2.2999999999999998</c:v>
                </c:pt>
                <c:pt idx="4974">
                  <c:v>2.5</c:v>
                </c:pt>
                <c:pt idx="4975">
                  <c:v>2.1</c:v>
                </c:pt>
                <c:pt idx="4976">
                  <c:v>1.9</c:v>
                </c:pt>
                <c:pt idx="4977">
                  <c:v>1.8</c:v>
                </c:pt>
                <c:pt idx="4978">
                  <c:v>1.7</c:v>
                </c:pt>
                <c:pt idx="4979">
                  <c:v>1.7</c:v>
                </c:pt>
                <c:pt idx="4980">
                  <c:v>1.8</c:v>
                </c:pt>
                <c:pt idx="4981">
                  <c:v>1.7</c:v>
                </c:pt>
                <c:pt idx="4982">
                  <c:v>1.9</c:v>
                </c:pt>
                <c:pt idx="4983">
                  <c:v>1.8</c:v>
                </c:pt>
                <c:pt idx="4984">
                  <c:v>1.7</c:v>
                </c:pt>
                <c:pt idx="4985">
                  <c:v>1.8</c:v>
                </c:pt>
                <c:pt idx="4986">
                  <c:v>1.8</c:v>
                </c:pt>
                <c:pt idx="4987">
                  <c:v>1.8</c:v>
                </c:pt>
                <c:pt idx="4988">
                  <c:v>4.8</c:v>
                </c:pt>
                <c:pt idx="4989">
                  <c:v>11</c:v>
                </c:pt>
                <c:pt idx="4990">
                  <c:v>3</c:v>
                </c:pt>
                <c:pt idx="4991">
                  <c:v>1.9</c:v>
                </c:pt>
                <c:pt idx="4992">
                  <c:v>1.8</c:v>
                </c:pt>
                <c:pt idx="4993">
                  <c:v>1.7</c:v>
                </c:pt>
                <c:pt idx="4994">
                  <c:v>1.8</c:v>
                </c:pt>
                <c:pt idx="4995">
                  <c:v>1.7</c:v>
                </c:pt>
                <c:pt idx="4996">
                  <c:v>1.8</c:v>
                </c:pt>
                <c:pt idx="4997">
                  <c:v>2</c:v>
                </c:pt>
                <c:pt idx="4998">
                  <c:v>1.9</c:v>
                </c:pt>
                <c:pt idx="4999">
                  <c:v>1.9</c:v>
                </c:pt>
                <c:pt idx="5000">
                  <c:v>1.7</c:v>
                </c:pt>
                <c:pt idx="5001">
                  <c:v>1.8</c:v>
                </c:pt>
                <c:pt idx="5002">
                  <c:v>1.7</c:v>
                </c:pt>
                <c:pt idx="5003">
                  <c:v>1.7</c:v>
                </c:pt>
                <c:pt idx="5004">
                  <c:v>1.9</c:v>
                </c:pt>
                <c:pt idx="5005">
                  <c:v>2</c:v>
                </c:pt>
                <c:pt idx="5006">
                  <c:v>2</c:v>
                </c:pt>
                <c:pt idx="5007">
                  <c:v>6.3</c:v>
                </c:pt>
                <c:pt idx="5008">
                  <c:v>3</c:v>
                </c:pt>
                <c:pt idx="5009">
                  <c:v>2.1</c:v>
                </c:pt>
                <c:pt idx="5010">
                  <c:v>1.8</c:v>
                </c:pt>
                <c:pt idx="5011">
                  <c:v>1.8</c:v>
                </c:pt>
                <c:pt idx="5012">
                  <c:v>1.8</c:v>
                </c:pt>
                <c:pt idx="5013">
                  <c:v>1.7</c:v>
                </c:pt>
                <c:pt idx="5014">
                  <c:v>1.6</c:v>
                </c:pt>
                <c:pt idx="5015">
                  <c:v>3.3</c:v>
                </c:pt>
                <c:pt idx="5016">
                  <c:v>2.5</c:v>
                </c:pt>
                <c:pt idx="5017">
                  <c:v>1.8</c:v>
                </c:pt>
                <c:pt idx="5018">
                  <c:v>1.6</c:v>
                </c:pt>
                <c:pt idx="5019">
                  <c:v>1.6</c:v>
                </c:pt>
                <c:pt idx="5020">
                  <c:v>1.6</c:v>
                </c:pt>
                <c:pt idx="5021">
                  <c:v>1.6</c:v>
                </c:pt>
                <c:pt idx="5022">
                  <c:v>1.5</c:v>
                </c:pt>
                <c:pt idx="5023">
                  <c:v>1.6</c:v>
                </c:pt>
                <c:pt idx="5024">
                  <c:v>1.6</c:v>
                </c:pt>
                <c:pt idx="5025">
                  <c:v>1.6</c:v>
                </c:pt>
                <c:pt idx="5026">
                  <c:v>1.6</c:v>
                </c:pt>
                <c:pt idx="5027">
                  <c:v>2</c:v>
                </c:pt>
                <c:pt idx="5028">
                  <c:v>2.1</c:v>
                </c:pt>
                <c:pt idx="5029">
                  <c:v>2</c:v>
                </c:pt>
                <c:pt idx="5030">
                  <c:v>6.3</c:v>
                </c:pt>
                <c:pt idx="5031">
                  <c:v>6</c:v>
                </c:pt>
                <c:pt idx="5032">
                  <c:v>2</c:v>
                </c:pt>
                <c:pt idx="5033">
                  <c:v>1.6</c:v>
                </c:pt>
                <c:pt idx="5034">
                  <c:v>1.7</c:v>
                </c:pt>
                <c:pt idx="5035">
                  <c:v>1.8</c:v>
                </c:pt>
                <c:pt idx="5036">
                  <c:v>1.9</c:v>
                </c:pt>
                <c:pt idx="5037">
                  <c:v>2.2000000000000002</c:v>
                </c:pt>
                <c:pt idx="5038">
                  <c:v>4.0999999999999996</c:v>
                </c:pt>
                <c:pt idx="5039">
                  <c:v>2.9</c:v>
                </c:pt>
                <c:pt idx="5040">
                  <c:v>2.7</c:v>
                </c:pt>
                <c:pt idx="5041">
                  <c:v>2.4</c:v>
                </c:pt>
                <c:pt idx="5042">
                  <c:v>2.2000000000000002</c:v>
                </c:pt>
                <c:pt idx="5043">
                  <c:v>2.2000000000000002</c:v>
                </c:pt>
                <c:pt idx="5044">
                  <c:v>2.1</c:v>
                </c:pt>
                <c:pt idx="5045">
                  <c:v>15</c:v>
                </c:pt>
                <c:pt idx="5046">
                  <c:v>12</c:v>
                </c:pt>
                <c:pt idx="5047">
                  <c:v>4.5</c:v>
                </c:pt>
                <c:pt idx="5048">
                  <c:v>6.5</c:v>
                </c:pt>
                <c:pt idx="5049">
                  <c:v>4.5</c:v>
                </c:pt>
                <c:pt idx="5050">
                  <c:v>7.1</c:v>
                </c:pt>
                <c:pt idx="5051">
                  <c:v>51</c:v>
                </c:pt>
                <c:pt idx="5052">
                  <c:v>42</c:v>
                </c:pt>
                <c:pt idx="5053">
                  <c:v>25</c:v>
                </c:pt>
                <c:pt idx="5054">
                  <c:v>10</c:v>
                </c:pt>
                <c:pt idx="5055">
                  <c:v>7.1</c:v>
                </c:pt>
                <c:pt idx="5056">
                  <c:v>5.7</c:v>
                </c:pt>
                <c:pt idx="5057">
                  <c:v>5</c:v>
                </c:pt>
                <c:pt idx="5058">
                  <c:v>13</c:v>
                </c:pt>
                <c:pt idx="5059">
                  <c:v>16</c:v>
                </c:pt>
                <c:pt idx="5060">
                  <c:v>9.9</c:v>
                </c:pt>
                <c:pt idx="5061">
                  <c:v>7</c:v>
                </c:pt>
                <c:pt idx="5062">
                  <c:v>8.3000000000000007</c:v>
                </c:pt>
                <c:pt idx="5063">
                  <c:v>6.9</c:v>
                </c:pt>
                <c:pt idx="5064">
                  <c:v>7.5</c:v>
                </c:pt>
                <c:pt idx="5065">
                  <c:v>7.6</c:v>
                </c:pt>
                <c:pt idx="5066">
                  <c:v>15</c:v>
                </c:pt>
                <c:pt idx="5067">
                  <c:v>15</c:v>
                </c:pt>
                <c:pt idx="5068">
                  <c:v>56</c:v>
                </c:pt>
                <c:pt idx="5069">
                  <c:v>48</c:v>
                </c:pt>
                <c:pt idx="5070">
                  <c:v>83</c:v>
                </c:pt>
                <c:pt idx="5071">
                  <c:v>39</c:v>
                </c:pt>
                <c:pt idx="5072">
                  <c:v>30</c:v>
                </c:pt>
                <c:pt idx="5073">
                  <c:v>24</c:v>
                </c:pt>
                <c:pt idx="5074">
                  <c:v>20</c:v>
                </c:pt>
                <c:pt idx="5075">
                  <c:v>35</c:v>
                </c:pt>
                <c:pt idx="5076">
                  <c:v>23</c:v>
                </c:pt>
                <c:pt idx="5077">
                  <c:v>19</c:v>
                </c:pt>
                <c:pt idx="5078">
                  <c:v>16</c:v>
                </c:pt>
                <c:pt idx="5079">
                  <c:v>14</c:v>
                </c:pt>
                <c:pt idx="5080">
                  <c:v>12</c:v>
                </c:pt>
                <c:pt idx="5081">
                  <c:v>10</c:v>
                </c:pt>
                <c:pt idx="5082">
                  <c:v>12</c:v>
                </c:pt>
                <c:pt idx="5083">
                  <c:v>33</c:v>
                </c:pt>
                <c:pt idx="5084">
                  <c:v>47</c:v>
                </c:pt>
                <c:pt idx="5085">
                  <c:v>51</c:v>
                </c:pt>
                <c:pt idx="5086">
                  <c:v>46</c:v>
                </c:pt>
                <c:pt idx="5087">
                  <c:v>64</c:v>
                </c:pt>
                <c:pt idx="5088">
                  <c:v>295</c:v>
                </c:pt>
                <c:pt idx="5089">
                  <c:v>298</c:v>
                </c:pt>
                <c:pt idx="5090">
                  <c:v>328</c:v>
                </c:pt>
                <c:pt idx="5091">
                  <c:v>286</c:v>
                </c:pt>
                <c:pt idx="5092">
                  <c:v>242</c:v>
                </c:pt>
                <c:pt idx="5093">
                  <c:v>224</c:v>
                </c:pt>
                <c:pt idx="5094">
                  <c:v>240</c:v>
                </c:pt>
                <c:pt idx="5095">
                  <c:v>164</c:v>
                </c:pt>
                <c:pt idx="5096">
                  <c:v>107</c:v>
                </c:pt>
                <c:pt idx="5097">
                  <c:v>77</c:v>
                </c:pt>
                <c:pt idx="5098">
                  <c:v>231</c:v>
                </c:pt>
                <c:pt idx="5099">
                  <c:v>322</c:v>
                </c:pt>
                <c:pt idx="5100">
                  <c:v>235</c:v>
                </c:pt>
                <c:pt idx="5101">
                  <c:v>170</c:v>
                </c:pt>
                <c:pt idx="5102">
                  <c:v>244</c:v>
                </c:pt>
                <c:pt idx="5103">
                  <c:v>194</c:v>
                </c:pt>
                <c:pt idx="5104">
                  <c:v>205</c:v>
                </c:pt>
                <c:pt idx="5105">
                  <c:v>184</c:v>
                </c:pt>
                <c:pt idx="5106">
                  <c:v>121</c:v>
                </c:pt>
                <c:pt idx="5107">
                  <c:v>80</c:v>
                </c:pt>
                <c:pt idx="5108">
                  <c:v>72</c:v>
                </c:pt>
                <c:pt idx="5109">
                  <c:v>67</c:v>
                </c:pt>
                <c:pt idx="5110">
                  <c:v>54</c:v>
                </c:pt>
                <c:pt idx="5111">
                  <c:v>48</c:v>
                </c:pt>
                <c:pt idx="5112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0A-43B0-811F-BF69A01BE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445288"/>
        <c:axId val="521444960"/>
      </c:scatterChart>
      <c:valAx>
        <c:axId val="521445288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Exceedence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44960"/>
        <c:crossesAt val="0.1"/>
        <c:crossBetween val="midCat"/>
      </c:valAx>
      <c:valAx>
        <c:axId val="52144496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 Daily Flow (cfs)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45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3</xdr:row>
      <xdr:rowOff>161925</xdr:rowOff>
    </xdr:from>
    <xdr:to>
      <xdr:col>5</xdr:col>
      <xdr:colOff>180593</xdr:colOff>
      <xdr:row>5</xdr:row>
      <xdr:rowOff>152354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733425"/>
          <a:ext cx="3057143" cy="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6</xdr:row>
      <xdr:rowOff>85725</xdr:rowOff>
    </xdr:from>
    <xdr:to>
      <xdr:col>10</xdr:col>
      <xdr:colOff>265931</xdr:colOff>
      <xdr:row>17</xdr:row>
      <xdr:rowOff>190225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" y="1228725"/>
          <a:ext cx="6152381" cy="22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1</xdr:row>
      <xdr:rowOff>4762</xdr:rowOff>
    </xdr:from>
    <xdr:to>
      <xdr:col>13</xdr:col>
      <xdr:colOff>428625</xdr:colOff>
      <xdr:row>16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1504950</xdr:colOff>
      <xdr:row>39</xdr:row>
      <xdr:rowOff>114300</xdr:rowOff>
    </xdr:from>
    <xdr:to>
      <xdr:col>12</xdr:col>
      <xdr:colOff>466725</xdr:colOff>
      <xdr:row>56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19050</xdr:colOff>
      <xdr:row>58</xdr:row>
      <xdr:rowOff>171450</xdr:rowOff>
    </xdr:from>
    <xdr:to>
      <xdr:col>12</xdr:col>
      <xdr:colOff>723900</xdr:colOff>
      <xdr:row>76</xdr:row>
      <xdr:rowOff>9525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38100</xdr:colOff>
      <xdr:row>76</xdr:row>
      <xdr:rowOff>161925</xdr:rowOff>
    </xdr:from>
    <xdr:to>
      <xdr:col>12</xdr:col>
      <xdr:colOff>742950</xdr:colOff>
      <xdr:row>94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123825</xdr:colOff>
      <xdr:row>3</xdr:row>
      <xdr:rowOff>57150</xdr:rowOff>
    </xdr:from>
    <xdr:to>
      <xdr:col>39</xdr:col>
      <xdr:colOff>361950</xdr:colOff>
      <xdr:row>17</xdr:row>
      <xdr:rowOff>133350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142875</xdr:colOff>
      <xdr:row>18</xdr:row>
      <xdr:rowOff>57150</xdr:rowOff>
    </xdr:from>
    <xdr:to>
      <xdr:col>39</xdr:col>
      <xdr:colOff>381000</xdr:colOff>
      <xdr:row>32</xdr:row>
      <xdr:rowOff>133350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161926</xdr:colOff>
      <xdr:row>33</xdr:row>
      <xdr:rowOff>66675</xdr:rowOff>
    </xdr:from>
    <xdr:to>
      <xdr:col>28</xdr:col>
      <xdr:colOff>523876</xdr:colOff>
      <xdr:row>51</xdr:row>
      <xdr:rowOff>28575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right, Maria" refreshedDate="43010.421347337964" createdVersion="6" refreshedVersion="6" minRefreshableVersion="3" recordCount="5113">
  <cacheSource type="worksheet">
    <worksheetSource ref="C1:I5114" sheet="ChickenCreek_all_years"/>
  </cacheSource>
  <cacheFields count="7">
    <cacheField name="Cal_Year" numFmtId="0">
      <sharedItems containsSemiMixedTypes="0" containsString="0" containsNumber="1" containsInteger="1" minValue="2002" maxValue="2015"/>
    </cacheField>
    <cacheField name="Day" numFmtId="0">
      <sharedItems containsSemiMixedTypes="0" containsString="0" containsNumber="1" containsInteger="1" minValue="1" maxValue="31"/>
    </cacheField>
    <cacheField name="Mon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Discharge" numFmtId="0">
      <sharedItems containsBlank="1" containsMixedTypes="1" containsNumber="1" minValue="0.56000000000000005" maxValue="355"/>
    </cacheField>
    <cacheField name="Discharge_number" numFmtId="0">
      <sharedItems containsString="0" containsBlank="1" containsNumber="1" minValue="0.56000000000000005" maxValue="407"/>
    </cacheField>
    <cacheField name="Discharge_comment" numFmtId="0">
      <sharedItems containsBlank="1"/>
    </cacheField>
    <cacheField name="Discharge_date" numFmtId="14">
      <sharedItems containsSemiMixedTypes="0" containsNonDate="0" containsDate="1" containsString="0" minDate="2002-01-01T00:00:00" maxDate="2016-01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right, Maria" refreshedDate="43010.421695717596" createdVersion="6" refreshedVersion="6" minRefreshableVersion="3" recordCount="5113">
  <cacheSource type="worksheet">
    <worksheetSource ref="A1:I5114" sheet="ChickenCreek_all_years"/>
  </cacheSource>
  <cacheFields count="9">
    <cacheField name="Water_Yr" numFmtId="0">
      <sharedItems containsSemiMixedTypes="0" containsString="0" containsNumber="1" containsInteger="1" minValue="2002" maxValue="2016" count="15"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WaterYr_Mo" numFmtId="0">
      <sharedItems containsSemiMixedTypes="0" containsString="0" containsNumber="1" containsInteger="1" minValue="1" maxValue="12"/>
    </cacheField>
    <cacheField name="Cal_Year" numFmtId="0">
      <sharedItems containsSemiMixedTypes="0" containsString="0" containsNumber="1" containsInteger="1" minValue="2002" maxValue="2015"/>
    </cacheField>
    <cacheField name="Day" numFmtId="0">
      <sharedItems containsSemiMixedTypes="0" containsString="0" containsNumber="1" containsInteger="1" minValue="1" maxValue="31"/>
    </cacheField>
    <cacheField name="Mon" numFmtId="0">
      <sharedItems containsSemiMixedTypes="0" containsString="0" containsNumber="1" containsInteger="1" minValue="1" maxValue="12"/>
    </cacheField>
    <cacheField name="Discharge" numFmtId="0">
      <sharedItems containsBlank="1" containsMixedTypes="1" containsNumber="1" minValue="0.56000000000000005" maxValue="355"/>
    </cacheField>
    <cacheField name="Discharge_number" numFmtId="0">
      <sharedItems containsString="0" containsBlank="1" containsNumber="1" minValue="0.56000000000000005" maxValue="407"/>
    </cacheField>
    <cacheField name="Discharge_comment" numFmtId="0">
      <sharedItems containsBlank="1"/>
    </cacheField>
    <cacheField name="Discharge_date" numFmtId="14">
      <sharedItems containsSemiMixedTypes="0" containsNonDate="0" containsDate="1" containsString="0" minDate="2002-01-01T00:00:00" maxDate="2016-01-0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Wright, Maria" refreshedDate="43010.486343865741" createdVersion="6" refreshedVersion="6" minRefreshableVersion="3" recordCount="5113">
  <cacheSource type="worksheet">
    <worksheetSource ref="A1:N5114" sheet="ChickenCreek_all_years"/>
  </cacheSource>
  <cacheFields count="14">
    <cacheField name="Water_Yr" numFmtId="0">
      <sharedItems containsSemiMixedTypes="0" containsString="0" containsNumber="1" containsInteger="1" minValue="2002" maxValue="2016" count="15"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WaterYr_Mo" numFmtId="0">
      <sharedItems containsSemiMixedTypes="0" containsString="0" containsNumber="1" containsInteger="1" minValue="1" maxValue="12" count="12">
        <n v="4"/>
        <n v="5"/>
        <n v="6"/>
        <n v="7"/>
        <n v="8"/>
        <n v="9"/>
        <n v="10"/>
        <n v="11"/>
        <n v="12"/>
        <n v="1"/>
        <n v="2"/>
        <n v="3"/>
      </sharedItems>
    </cacheField>
    <cacheField name="Cal_Year" numFmtId="0">
      <sharedItems containsSemiMixedTypes="0" containsString="0" containsNumber="1" containsInteger="1" minValue="2002" maxValue="2015"/>
    </cacheField>
    <cacheField name="Day" numFmtId="0">
      <sharedItems containsSemiMixedTypes="0" containsString="0" containsNumber="1" containsInteger="1" minValue="1" maxValue="31"/>
    </cacheField>
    <cacheField name="Mon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Discharge" numFmtId="0">
      <sharedItems containsBlank="1" containsMixedTypes="1" containsNumber="1" minValue="0.56000000000000005" maxValue="355"/>
    </cacheField>
    <cacheField name="Discharge_number" numFmtId="0">
      <sharedItems containsString="0" containsBlank="1" containsNumber="1" minValue="0.56000000000000005" maxValue="407"/>
    </cacheField>
    <cacheField name="Discharge_comment" numFmtId="0">
      <sharedItems containsBlank="1"/>
    </cacheField>
    <cacheField name="Discharge_date" numFmtId="14">
      <sharedItems containsSemiMixedTypes="0" containsNonDate="0" containsDate="1" containsString="0" minDate="2002-01-01T00:00:00" maxDate="2016-01-01T00:00:00"/>
    </cacheField>
    <cacheField name="Discharge_number2" numFmtId="0">
      <sharedItems containsString="0" containsBlank="1" containsNumber="1" minValue="0.56000000000000005" maxValue="407"/>
    </cacheField>
    <cacheField name="Rank" numFmtId="0">
      <sharedItems containsMixedTypes="1" containsNumber="1" containsInteger="1" minValue="1" maxValue="5081"/>
    </cacheField>
    <cacheField name="Exceedence Probability" numFmtId="2">
      <sharedItems containsMixedTypes="1" containsNumber="1" minValue="1.967729240456513E-2" maxValue="99.980322707595434"/>
    </cacheField>
    <cacheField name="7-day average" numFmtId="0">
      <sharedItems containsBlank="1" containsMixedTypes="1" containsNumber="1" minValue="0.68285714285714294" maxValue="273.28571428571428"/>
    </cacheField>
    <cacheField name="30-day average" numFmtId="0">
      <sharedItems containsString="0" containsBlank="1" containsNumber="1" minValue="0.86785714285714277" maxValue="192.724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13">
  <r>
    <n v="2002"/>
    <n v="1"/>
    <x v="0"/>
    <n v="34.9"/>
    <n v="34.9"/>
    <m/>
    <d v="2002-01-01T00:00:00"/>
  </r>
  <r>
    <n v="2002"/>
    <n v="2"/>
    <x v="0"/>
    <n v="38.200000000000003"/>
    <n v="38.200000000000003"/>
    <m/>
    <d v="2002-01-02T00:00:00"/>
  </r>
  <r>
    <n v="2002"/>
    <n v="3"/>
    <x v="0"/>
    <n v="41.8"/>
    <n v="41.8"/>
    <m/>
    <d v="2002-01-03T00:00:00"/>
  </r>
  <r>
    <n v="2002"/>
    <n v="4"/>
    <x v="0"/>
    <n v="40.6"/>
    <n v="40.6"/>
    <m/>
    <d v="2002-01-04T00:00:00"/>
  </r>
  <r>
    <n v="2002"/>
    <n v="5"/>
    <x v="0"/>
    <n v="45.2"/>
    <n v="45.2"/>
    <m/>
    <d v="2002-01-05T00:00:00"/>
  </r>
  <r>
    <n v="2002"/>
    <n v="6"/>
    <x v="0"/>
    <n v="89.8"/>
    <n v="89.8"/>
    <m/>
    <d v="2002-01-06T00:00:00"/>
  </r>
  <r>
    <n v="2002"/>
    <n v="7"/>
    <x v="0"/>
    <n v="331"/>
    <n v="331"/>
    <m/>
    <d v="2002-01-07T00:00:00"/>
  </r>
  <r>
    <n v="2002"/>
    <n v="8"/>
    <x v="0"/>
    <n v="333"/>
    <n v="333"/>
    <m/>
    <d v="2002-01-08T00:00:00"/>
  </r>
  <r>
    <n v="2002"/>
    <n v="9"/>
    <x v="0"/>
    <n v="226"/>
    <n v="226"/>
    <m/>
    <d v="2002-01-09T00:00:00"/>
  </r>
  <r>
    <n v="2002"/>
    <n v="10"/>
    <x v="0"/>
    <n v="138"/>
    <n v="138"/>
    <m/>
    <d v="2002-01-10T00:00:00"/>
  </r>
  <r>
    <n v="2002"/>
    <n v="11"/>
    <x v="0"/>
    <n v="91.3"/>
    <n v="91.3"/>
    <m/>
    <d v="2002-01-11T00:00:00"/>
  </r>
  <r>
    <n v="2002"/>
    <n v="12"/>
    <x v="0"/>
    <n v="74.2"/>
    <n v="74.2"/>
    <m/>
    <d v="2002-01-12T00:00:00"/>
  </r>
  <r>
    <n v="2002"/>
    <n v="13"/>
    <x v="0"/>
    <n v="55.7"/>
    <n v="55.7"/>
    <m/>
    <d v="2002-01-13T00:00:00"/>
  </r>
  <r>
    <n v="2002"/>
    <n v="14"/>
    <x v="0"/>
    <n v="48.4"/>
    <n v="48.4"/>
    <m/>
    <d v="2002-01-14T00:00:00"/>
  </r>
  <r>
    <n v="2002"/>
    <n v="15"/>
    <x v="0"/>
    <n v="43"/>
    <n v="43"/>
    <m/>
    <d v="2002-01-15T00:00:00"/>
  </r>
  <r>
    <n v="2002"/>
    <n v="16"/>
    <x v="0"/>
    <n v="38.9"/>
    <n v="38.9"/>
    <m/>
    <d v="2002-01-16T00:00:00"/>
  </r>
  <r>
    <n v="2002"/>
    <n v="17"/>
    <x v="0"/>
    <n v="35.799999999999997"/>
    <n v="35.799999999999997"/>
    <m/>
    <d v="2002-01-17T00:00:00"/>
  </r>
  <r>
    <n v="2002"/>
    <n v="18"/>
    <x v="0"/>
    <n v="33.799999999999997"/>
    <n v="33.799999999999997"/>
    <m/>
    <d v="2002-01-18T00:00:00"/>
  </r>
  <r>
    <n v="2002"/>
    <n v="19"/>
    <x v="0"/>
    <n v="34.5"/>
    <n v="34.5"/>
    <m/>
    <d v="2002-01-19T00:00:00"/>
  </r>
  <r>
    <n v="2002"/>
    <n v="20"/>
    <x v="0"/>
    <n v="48.6"/>
    <n v="48.6"/>
    <m/>
    <d v="2002-01-20T00:00:00"/>
  </r>
  <r>
    <n v="2002"/>
    <n v="21"/>
    <x v="0"/>
    <n v="54.9"/>
    <n v="54.9"/>
    <m/>
    <d v="2002-01-21T00:00:00"/>
  </r>
  <r>
    <n v="2002"/>
    <n v="22"/>
    <x v="0"/>
    <n v="71.5"/>
    <n v="71.5"/>
    <m/>
    <d v="2002-01-22T00:00:00"/>
  </r>
  <r>
    <n v="2002"/>
    <n v="23"/>
    <x v="0"/>
    <n v="65.400000000000006"/>
    <n v="65.400000000000006"/>
    <m/>
    <d v="2002-01-23T00:00:00"/>
  </r>
  <r>
    <n v="2002"/>
    <n v="24"/>
    <x v="0"/>
    <n v="62.6"/>
    <n v="62.6"/>
    <m/>
    <d v="2002-01-24T00:00:00"/>
  </r>
  <r>
    <n v="2002"/>
    <n v="25"/>
    <x v="0"/>
    <n v="285"/>
    <n v="285"/>
    <m/>
    <d v="2002-01-25T00:00:00"/>
  </r>
  <r>
    <n v="2002"/>
    <n v="26"/>
    <x v="0"/>
    <n v="255"/>
    <n v="255"/>
    <m/>
    <d v="2002-01-26T00:00:00"/>
  </r>
  <r>
    <n v="2002"/>
    <n v="27"/>
    <x v="0"/>
    <n v="221"/>
    <n v="221"/>
    <m/>
    <d v="2002-01-27T00:00:00"/>
  </r>
  <r>
    <n v="2002"/>
    <n v="28"/>
    <x v="0"/>
    <n v="142"/>
    <n v="142"/>
    <m/>
    <d v="2002-01-28T00:00:00"/>
  </r>
  <r>
    <n v="2002"/>
    <n v="29"/>
    <x v="0"/>
    <n v="94.9"/>
    <n v="94.9"/>
    <m/>
    <d v="2002-01-29T00:00:00"/>
  </r>
  <r>
    <n v="2002"/>
    <n v="30"/>
    <x v="0"/>
    <n v="71"/>
    <n v="71"/>
    <m/>
    <d v="2002-01-30T00:00:00"/>
  </r>
  <r>
    <n v="2002"/>
    <n v="31"/>
    <x v="0"/>
    <n v="72.400000000000006"/>
    <n v="72.400000000000006"/>
    <m/>
    <d v="2002-01-31T00:00:00"/>
  </r>
  <r>
    <n v="2002"/>
    <n v="1"/>
    <x v="1"/>
    <n v="76.400000000000006"/>
    <n v="76.400000000000006"/>
    <m/>
    <d v="2002-02-01T00:00:00"/>
  </r>
  <r>
    <n v="2002"/>
    <n v="2"/>
    <x v="1"/>
    <n v="68.5"/>
    <n v="68.5"/>
    <m/>
    <d v="2002-02-02T00:00:00"/>
  </r>
  <r>
    <n v="2002"/>
    <n v="3"/>
    <x v="1"/>
    <n v="62.5"/>
    <n v="62.5"/>
    <m/>
    <d v="2002-02-03T00:00:00"/>
  </r>
  <r>
    <n v="2002"/>
    <n v="4"/>
    <x v="1"/>
    <n v="51.4"/>
    <n v="51.4"/>
    <m/>
    <d v="2002-02-04T00:00:00"/>
  </r>
  <r>
    <n v="2002"/>
    <n v="5"/>
    <x v="1"/>
    <n v="48.8"/>
    <n v="48.8"/>
    <m/>
    <d v="2002-02-05T00:00:00"/>
  </r>
  <r>
    <n v="2002"/>
    <n v="6"/>
    <x v="1"/>
    <n v="50.3"/>
    <n v="50.3"/>
    <m/>
    <d v="2002-02-06T00:00:00"/>
  </r>
  <r>
    <n v="2002"/>
    <n v="7"/>
    <x v="1"/>
    <n v="93.2"/>
    <n v="93.2"/>
    <m/>
    <d v="2002-02-07T00:00:00"/>
  </r>
  <r>
    <n v="2002"/>
    <n v="8"/>
    <x v="1"/>
    <n v="168"/>
    <n v="168"/>
    <m/>
    <d v="2002-02-08T00:00:00"/>
  </r>
  <r>
    <n v="2002"/>
    <n v="9"/>
    <x v="1"/>
    <n v="112"/>
    <n v="112"/>
    <m/>
    <d v="2002-02-09T00:00:00"/>
  </r>
  <r>
    <n v="2002"/>
    <n v="10"/>
    <x v="1"/>
    <n v="80.8"/>
    <n v="80.8"/>
    <m/>
    <d v="2002-02-10T00:00:00"/>
  </r>
  <r>
    <n v="2002"/>
    <n v="11"/>
    <x v="1"/>
    <n v="60.8"/>
    <n v="60.8"/>
    <m/>
    <d v="2002-02-11T00:00:00"/>
  </r>
  <r>
    <n v="2002"/>
    <n v="12"/>
    <x v="1"/>
    <n v="50.9"/>
    <n v="50.9"/>
    <m/>
    <d v="2002-02-12T00:00:00"/>
  </r>
  <r>
    <n v="2002"/>
    <n v="13"/>
    <x v="1"/>
    <n v="45.8"/>
    <n v="45.8"/>
    <m/>
    <d v="2002-02-13T00:00:00"/>
  </r>
  <r>
    <n v="2002"/>
    <n v="14"/>
    <x v="1"/>
    <n v="40.200000000000003"/>
    <n v="40.200000000000003"/>
    <m/>
    <d v="2002-02-14T00:00:00"/>
  </r>
  <r>
    <n v="2002"/>
    <n v="15"/>
    <x v="1"/>
    <n v="36.700000000000003"/>
    <n v="36.700000000000003"/>
    <m/>
    <d v="2002-02-15T00:00:00"/>
  </r>
  <r>
    <n v="2002"/>
    <n v="16"/>
    <x v="1"/>
    <n v="35.799999999999997"/>
    <n v="35.799999999999997"/>
    <m/>
    <d v="2002-02-16T00:00:00"/>
  </r>
  <r>
    <n v="2002"/>
    <n v="17"/>
    <x v="1"/>
    <n v="32.6"/>
    <n v="32.6"/>
    <m/>
    <d v="2002-02-17T00:00:00"/>
  </r>
  <r>
    <n v="2002"/>
    <n v="18"/>
    <x v="1"/>
    <n v="30.7"/>
    <n v="30.7"/>
    <m/>
    <d v="2002-02-18T00:00:00"/>
  </r>
  <r>
    <n v="2002"/>
    <n v="19"/>
    <x v="1"/>
    <n v="48.1"/>
    <n v="48.1"/>
    <m/>
    <d v="2002-02-19T00:00:00"/>
  </r>
  <r>
    <n v="2002"/>
    <n v="20"/>
    <x v="1"/>
    <n v="36.799999999999997"/>
    <n v="36.799999999999997"/>
    <m/>
    <d v="2002-02-20T00:00:00"/>
  </r>
  <r>
    <n v="2002"/>
    <n v="21"/>
    <x v="1"/>
    <n v="35.9"/>
    <n v="35.9"/>
    <m/>
    <d v="2002-02-21T00:00:00"/>
  </r>
  <r>
    <n v="2002"/>
    <n v="22"/>
    <x v="1"/>
    <n v="34"/>
    <n v="34"/>
    <m/>
    <d v="2002-02-22T00:00:00"/>
  </r>
  <r>
    <n v="2002"/>
    <n v="23"/>
    <x v="1"/>
    <n v="87.1"/>
    <n v="87.1"/>
    <m/>
    <d v="2002-02-23T00:00:00"/>
  </r>
  <r>
    <n v="2002"/>
    <n v="24"/>
    <x v="1"/>
    <n v="54.8"/>
    <n v="54.8"/>
    <m/>
    <d v="2002-02-24T00:00:00"/>
  </r>
  <r>
    <n v="2002"/>
    <n v="25"/>
    <x v="1"/>
    <n v="47.9"/>
    <n v="47.9"/>
    <m/>
    <d v="2002-02-25T00:00:00"/>
  </r>
  <r>
    <n v="2002"/>
    <n v="26"/>
    <x v="1"/>
    <n v="42.8"/>
    <n v="42.8"/>
    <m/>
    <d v="2002-02-26T00:00:00"/>
  </r>
  <r>
    <n v="2002"/>
    <n v="27"/>
    <x v="1"/>
    <n v="38.299999999999997"/>
    <n v="38.299999999999997"/>
    <m/>
    <d v="2002-02-27T00:00:00"/>
  </r>
  <r>
    <n v="2002"/>
    <n v="28"/>
    <x v="1"/>
    <n v="35"/>
    <n v="35"/>
    <m/>
    <d v="2002-02-28T00:00:00"/>
  </r>
  <r>
    <n v="2002"/>
    <n v="1"/>
    <x v="2"/>
    <n v="31.5"/>
    <n v="31.5"/>
    <m/>
    <d v="2002-03-01T00:00:00"/>
  </r>
  <r>
    <n v="2002"/>
    <n v="2"/>
    <x v="2"/>
    <n v="28.6"/>
    <n v="28.6"/>
    <m/>
    <d v="2002-03-02T00:00:00"/>
  </r>
  <r>
    <n v="2002"/>
    <n v="3"/>
    <x v="2"/>
    <n v="26.3"/>
    <n v="26.3"/>
    <m/>
    <d v="2002-03-03T00:00:00"/>
  </r>
  <r>
    <n v="2002"/>
    <n v="4"/>
    <x v="2"/>
    <n v="24.9"/>
    <n v="24.9"/>
    <m/>
    <d v="2002-03-04T00:00:00"/>
  </r>
  <r>
    <n v="2002"/>
    <n v="5"/>
    <x v="2"/>
    <n v="24.8"/>
    <n v="24.8"/>
    <m/>
    <d v="2002-03-05T00:00:00"/>
  </r>
  <r>
    <n v="2002"/>
    <n v="6"/>
    <x v="2"/>
    <n v="73.400000000000006"/>
    <n v="73.400000000000006"/>
    <m/>
    <d v="2002-03-06T00:00:00"/>
  </r>
  <r>
    <n v="2002"/>
    <n v="7"/>
    <x v="2"/>
    <n v="49.4"/>
    <n v="49.4"/>
    <m/>
    <d v="2002-03-07T00:00:00"/>
  </r>
  <r>
    <n v="2002"/>
    <n v="8"/>
    <x v="2"/>
    <n v="44.4"/>
    <n v="44.4"/>
    <m/>
    <d v="2002-03-08T00:00:00"/>
  </r>
  <r>
    <n v="2002"/>
    <n v="9"/>
    <x v="2"/>
    <n v="40.5"/>
    <n v="40.5"/>
    <m/>
    <d v="2002-03-09T00:00:00"/>
  </r>
  <r>
    <n v="2002"/>
    <n v="10"/>
    <x v="2"/>
    <n v="43.8"/>
    <n v="43.8"/>
    <m/>
    <d v="2002-03-10T00:00:00"/>
  </r>
  <r>
    <n v="2002"/>
    <n v="11"/>
    <x v="2"/>
    <n v="148"/>
    <n v="148"/>
    <m/>
    <d v="2002-03-11T00:00:00"/>
  </r>
  <r>
    <n v="2002"/>
    <n v="12"/>
    <x v="2"/>
    <n v="243"/>
    <n v="243"/>
    <m/>
    <d v="2002-03-12T00:00:00"/>
  </r>
  <r>
    <n v="2002"/>
    <n v="13"/>
    <x v="2"/>
    <n v="163"/>
    <n v="163"/>
    <m/>
    <d v="2002-03-13T00:00:00"/>
  </r>
  <r>
    <n v="2002"/>
    <n v="14"/>
    <x v="2"/>
    <n v="103"/>
    <n v="103"/>
    <m/>
    <d v="2002-03-14T00:00:00"/>
  </r>
  <r>
    <n v="2002"/>
    <n v="15"/>
    <x v="2"/>
    <n v="77.7"/>
    <n v="77.7"/>
    <m/>
    <d v="2002-03-15T00:00:00"/>
  </r>
  <r>
    <n v="2002"/>
    <n v="16"/>
    <x v="2"/>
    <n v="64.5"/>
    <n v="64.5"/>
    <m/>
    <d v="2002-03-16T00:00:00"/>
  </r>
  <r>
    <n v="2002"/>
    <n v="17"/>
    <x v="2"/>
    <n v="54.5"/>
    <n v="54.5"/>
    <m/>
    <d v="2002-03-17T00:00:00"/>
  </r>
  <r>
    <n v="2002"/>
    <n v="18"/>
    <x v="2"/>
    <n v="51.8"/>
    <n v="51.8"/>
    <m/>
    <d v="2002-03-18T00:00:00"/>
  </r>
  <r>
    <n v="2002"/>
    <n v="19"/>
    <x v="2"/>
    <n v="103"/>
    <n v="103"/>
    <m/>
    <d v="2002-03-19T00:00:00"/>
  </r>
  <r>
    <n v="2002"/>
    <n v="20"/>
    <x v="2"/>
    <n v="84.2"/>
    <n v="84.2"/>
    <m/>
    <d v="2002-03-20T00:00:00"/>
  </r>
  <r>
    <n v="2002"/>
    <n v="21"/>
    <x v="2"/>
    <n v="66.3"/>
    <n v="66.3"/>
    <m/>
    <d v="2002-03-21T00:00:00"/>
  </r>
  <r>
    <n v="2002"/>
    <n v="22"/>
    <x v="2"/>
    <n v="55.3"/>
    <n v="55.3"/>
    <m/>
    <d v="2002-03-22T00:00:00"/>
  </r>
  <r>
    <n v="2002"/>
    <n v="23"/>
    <x v="2"/>
    <n v="48.5"/>
    <n v="48.5"/>
    <m/>
    <d v="2002-03-23T00:00:00"/>
  </r>
  <r>
    <n v="2002"/>
    <n v="24"/>
    <x v="2"/>
    <n v="42.5"/>
    <n v="42.5"/>
    <m/>
    <d v="2002-03-24T00:00:00"/>
  </r>
  <r>
    <n v="2002"/>
    <n v="25"/>
    <x v="2"/>
    <n v="37.5"/>
    <n v="37.5"/>
    <m/>
    <d v="2002-03-25T00:00:00"/>
  </r>
  <r>
    <n v="2002"/>
    <n v="26"/>
    <x v="2"/>
    <n v="34.1"/>
    <n v="34.1"/>
    <m/>
    <d v="2002-03-26T00:00:00"/>
  </r>
  <r>
    <n v="2002"/>
    <n v="27"/>
    <x v="2"/>
    <n v="31.1"/>
    <n v="31.1"/>
    <m/>
    <d v="2002-03-27T00:00:00"/>
  </r>
  <r>
    <n v="2002"/>
    <n v="28"/>
    <x v="2"/>
    <n v="28.4"/>
    <n v="28.4"/>
    <m/>
    <d v="2002-03-28T00:00:00"/>
  </r>
  <r>
    <n v="2002"/>
    <n v="29"/>
    <x v="2"/>
    <n v="27"/>
    <n v="27"/>
    <m/>
    <d v="2002-03-29T00:00:00"/>
  </r>
  <r>
    <n v="2002"/>
    <n v="30"/>
    <x v="2"/>
    <n v="24.7"/>
    <n v="24.7"/>
    <m/>
    <d v="2002-03-30T00:00:00"/>
  </r>
  <r>
    <n v="2002"/>
    <n v="31"/>
    <x v="2"/>
    <m/>
    <m/>
    <m/>
    <d v="2002-03-31T00:00:00"/>
  </r>
  <r>
    <n v="2002"/>
    <n v="1"/>
    <x v="3"/>
    <m/>
    <m/>
    <m/>
    <d v="2002-04-01T00:00:00"/>
  </r>
  <r>
    <n v="2002"/>
    <n v="2"/>
    <x v="3"/>
    <m/>
    <m/>
    <m/>
    <d v="2002-04-02T00:00:00"/>
  </r>
  <r>
    <n v="2002"/>
    <n v="3"/>
    <x v="3"/>
    <m/>
    <m/>
    <m/>
    <d v="2002-04-03T00:00:00"/>
  </r>
  <r>
    <n v="2002"/>
    <n v="4"/>
    <x v="3"/>
    <m/>
    <m/>
    <m/>
    <d v="2002-04-04T00:00:00"/>
  </r>
  <r>
    <n v="2002"/>
    <n v="5"/>
    <x v="3"/>
    <m/>
    <m/>
    <m/>
    <d v="2002-04-05T00:00:00"/>
  </r>
  <r>
    <n v="2002"/>
    <n v="6"/>
    <x v="3"/>
    <m/>
    <m/>
    <m/>
    <d v="2002-04-06T00:00:00"/>
  </r>
  <r>
    <n v="2002"/>
    <n v="7"/>
    <x v="3"/>
    <m/>
    <m/>
    <m/>
    <d v="2002-04-07T00:00:00"/>
  </r>
  <r>
    <n v="2002"/>
    <n v="8"/>
    <x v="3"/>
    <m/>
    <m/>
    <m/>
    <d v="2002-04-08T00:00:00"/>
  </r>
  <r>
    <n v="2002"/>
    <n v="9"/>
    <x v="3"/>
    <m/>
    <m/>
    <m/>
    <d v="2002-04-09T00:00:00"/>
  </r>
  <r>
    <n v="2002"/>
    <n v="10"/>
    <x v="3"/>
    <m/>
    <m/>
    <m/>
    <d v="2002-04-10T00:00:00"/>
  </r>
  <r>
    <n v="2002"/>
    <n v="11"/>
    <x v="3"/>
    <m/>
    <m/>
    <m/>
    <d v="2002-04-11T00:00:00"/>
  </r>
  <r>
    <n v="2002"/>
    <n v="12"/>
    <x v="3"/>
    <m/>
    <m/>
    <m/>
    <d v="2002-04-12T00:00:00"/>
  </r>
  <r>
    <n v="2002"/>
    <n v="13"/>
    <x v="3"/>
    <m/>
    <m/>
    <m/>
    <d v="2002-04-13T00:00:00"/>
  </r>
  <r>
    <n v="2002"/>
    <n v="14"/>
    <x v="3"/>
    <m/>
    <m/>
    <m/>
    <d v="2002-04-14T00:00:00"/>
  </r>
  <r>
    <n v="2002"/>
    <n v="15"/>
    <x v="3"/>
    <m/>
    <m/>
    <m/>
    <d v="2002-04-15T00:00:00"/>
  </r>
  <r>
    <n v="2002"/>
    <n v="16"/>
    <x v="3"/>
    <m/>
    <m/>
    <m/>
    <d v="2002-04-16T00:00:00"/>
  </r>
  <r>
    <n v="2002"/>
    <n v="17"/>
    <x v="3"/>
    <m/>
    <m/>
    <m/>
    <d v="2002-04-17T00:00:00"/>
  </r>
  <r>
    <n v="2002"/>
    <n v="18"/>
    <x v="3"/>
    <m/>
    <m/>
    <m/>
    <d v="2002-04-18T00:00:00"/>
  </r>
  <r>
    <n v="2002"/>
    <n v="19"/>
    <x v="3"/>
    <m/>
    <m/>
    <m/>
    <d v="2002-04-19T00:00:00"/>
  </r>
  <r>
    <n v="2002"/>
    <n v="20"/>
    <x v="3"/>
    <m/>
    <m/>
    <m/>
    <d v="2002-04-20T00:00:00"/>
  </r>
  <r>
    <n v="2002"/>
    <n v="21"/>
    <x v="3"/>
    <m/>
    <m/>
    <m/>
    <d v="2002-04-21T00:00:00"/>
  </r>
  <r>
    <n v="2002"/>
    <n v="22"/>
    <x v="3"/>
    <m/>
    <m/>
    <m/>
    <d v="2002-04-22T00:00:00"/>
  </r>
  <r>
    <n v="2002"/>
    <n v="23"/>
    <x v="3"/>
    <n v="19.100000000000001"/>
    <n v="19.100000000000001"/>
    <m/>
    <d v="2002-04-23T00:00:00"/>
  </r>
  <r>
    <n v="2002"/>
    <n v="24"/>
    <x v="3"/>
    <n v="17.7"/>
    <n v="17.7"/>
    <m/>
    <d v="2002-04-24T00:00:00"/>
  </r>
  <r>
    <n v="2002"/>
    <n v="25"/>
    <x v="3"/>
    <n v="16.8"/>
    <n v="16.8"/>
    <m/>
    <d v="2002-04-25T00:00:00"/>
  </r>
  <r>
    <n v="2002"/>
    <n v="26"/>
    <x v="3"/>
    <n v="16.899999999999999"/>
    <n v="16.899999999999999"/>
    <m/>
    <d v="2002-04-26T00:00:00"/>
  </r>
  <r>
    <n v="2002"/>
    <n v="27"/>
    <x v="3"/>
    <n v="17.8"/>
    <n v="17.8"/>
    <m/>
    <d v="2002-04-27T00:00:00"/>
  </r>
  <r>
    <n v="2002"/>
    <n v="28"/>
    <x v="3"/>
    <n v="15.8"/>
    <n v="15.8"/>
    <m/>
    <d v="2002-04-28T00:00:00"/>
  </r>
  <r>
    <n v="2002"/>
    <n v="29"/>
    <x v="3"/>
    <n v="14.8"/>
    <n v="14.8"/>
    <m/>
    <d v="2002-04-29T00:00:00"/>
  </r>
  <r>
    <n v="2002"/>
    <n v="30"/>
    <x v="3"/>
    <n v="14.1"/>
    <n v="14.1"/>
    <m/>
    <d v="2002-04-30T00:00:00"/>
  </r>
  <r>
    <n v="2002"/>
    <n v="1"/>
    <x v="4"/>
    <n v="13.6"/>
    <n v="13.6"/>
    <m/>
    <d v="2002-05-01T00:00:00"/>
  </r>
  <r>
    <n v="2002"/>
    <n v="2"/>
    <x v="4"/>
    <n v="13.1"/>
    <n v="13.1"/>
    <m/>
    <d v="2002-05-02T00:00:00"/>
  </r>
  <r>
    <n v="2002"/>
    <n v="3"/>
    <x v="4"/>
    <n v="12.7"/>
    <n v="12.7"/>
    <m/>
    <d v="2002-05-03T00:00:00"/>
  </r>
  <r>
    <n v="2002"/>
    <n v="4"/>
    <x v="4"/>
    <n v="11.6"/>
    <n v="11.6"/>
    <m/>
    <d v="2002-05-04T00:00:00"/>
  </r>
  <r>
    <n v="2002"/>
    <n v="5"/>
    <x v="4"/>
    <n v="10.1"/>
    <n v="10.1"/>
    <m/>
    <d v="2002-05-05T00:00:00"/>
  </r>
  <r>
    <n v="2002"/>
    <n v="6"/>
    <x v="4"/>
    <n v="10.7"/>
    <n v="10.7"/>
    <m/>
    <d v="2002-05-06T00:00:00"/>
  </r>
  <r>
    <n v="2002"/>
    <n v="7"/>
    <x v="4"/>
    <n v="10.4"/>
    <n v="10.4"/>
    <m/>
    <d v="2002-05-07T00:00:00"/>
  </r>
  <r>
    <n v="2002"/>
    <n v="8"/>
    <x v="4"/>
    <n v="9.9600000000000009"/>
    <n v="9.9600000000000009"/>
    <m/>
    <d v="2002-05-08T00:00:00"/>
  </r>
  <r>
    <n v="2002"/>
    <n v="9"/>
    <x v="4"/>
    <n v="9.77"/>
    <n v="9.77"/>
    <m/>
    <d v="2002-05-09T00:00:00"/>
  </r>
  <r>
    <n v="2002"/>
    <n v="10"/>
    <x v="4"/>
    <n v="9.8000000000000007"/>
    <n v="9.8000000000000007"/>
    <m/>
    <d v="2002-05-10T00:00:00"/>
  </r>
  <r>
    <n v="2002"/>
    <n v="11"/>
    <x v="4"/>
    <n v="9.0299999999999994"/>
    <n v="9.0299999999999994"/>
    <m/>
    <d v="2002-05-11T00:00:00"/>
  </r>
  <r>
    <n v="2002"/>
    <n v="12"/>
    <x v="4"/>
    <n v="8.24"/>
    <n v="8.24"/>
    <m/>
    <d v="2002-05-12T00:00:00"/>
  </r>
  <r>
    <n v="2002"/>
    <n v="13"/>
    <x v="4"/>
    <n v="8.6"/>
    <n v="8.6"/>
    <m/>
    <d v="2002-05-13T00:00:00"/>
  </r>
  <r>
    <n v="2002"/>
    <n v="14"/>
    <x v="4"/>
    <n v="8.51"/>
    <n v="8.51"/>
    <m/>
    <d v="2002-05-14T00:00:00"/>
  </r>
  <r>
    <n v="2002"/>
    <n v="15"/>
    <x v="4"/>
    <n v="8.17"/>
    <n v="8.17"/>
    <m/>
    <d v="2002-05-15T00:00:00"/>
  </r>
  <r>
    <n v="2002"/>
    <n v="16"/>
    <x v="4"/>
    <n v="8.0399999999999991"/>
    <n v="8.0399999999999991"/>
    <m/>
    <d v="2002-05-16T00:00:00"/>
  </r>
  <r>
    <n v="2002"/>
    <n v="17"/>
    <x v="4"/>
    <n v="10.199999999999999"/>
    <n v="10.199999999999999"/>
    <m/>
    <d v="2002-05-17T00:00:00"/>
  </r>
  <r>
    <n v="2002"/>
    <n v="18"/>
    <x v="4"/>
    <n v="8.69"/>
    <n v="8.69"/>
    <m/>
    <d v="2002-05-18T00:00:00"/>
  </r>
  <r>
    <n v="2002"/>
    <n v="19"/>
    <x v="4"/>
    <n v="9"/>
    <n v="9"/>
    <m/>
    <d v="2002-05-19T00:00:00"/>
  </r>
  <r>
    <n v="2002"/>
    <n v="20"/>
    <x v="4"/>
    <n v="11.3"/>
    <n v="11.3"/>
    <m/>
    <d v="2002-05-20T00:00:00"/>
  </r>
  <r>
    <n v="2002"/>
    <n v="21"/>
    <x v="4"/>
    <n v="12"/>
    <n v="12"/>
    <m/>
    <d v="2002-05-21T00:00:00"/>
  </r>
  <r>
    <n v="2002"/>
    <n v="22"/>
    <x v="4"/>
    <n v="9.77"/>
    <n v="9.77"/>
    <m/>
    <d v="2002-05-22T00:00:00"/>
  </r>
  <r>
    <n v="2002"/>
    <n v="23"/>
    <x v="4"/>
    <n v="8.06"/>
    <n v="8.06"/>
    <m/>
    <d v="2002-05-23T00:00:00"/>
  </r>
  <r>
    <n v="2002"/>
    <n v="24"/>
    <x v="4"/>
    <n v="7.47"/>
    <n v="7.47"/>
    <m/>
    <d v="2002-05-24T00:00:00"/>
  </r>
  <r>
    <n v="2002"/>
    <n v="25"/>
    <x v="4"/>
    <n v="6.99"/>
    <n v="6.99"/>
    <m/>
    <d v="2002-05-25T00:00:00"/>
  </r>
  <r>
    <n v="2002"/>
    <n v="26"/>
    <x v="4"/>
    <n v="6.77"/>
    <n v="6.77"/>
    <m/>
    <d v="2002-05-26T00:00:00"/>
  </r>
  <r>
    <n v="2002"/>
    <n v="27"/>
    <x v="4"/>
    <n v="7.72"/>
    <n v="7.72"/>
    <m/>
    <d v="2002-05-27T00:00:00"/>
  </r>
  <r>
    <n v="2002"/>
    <n v="28"/>
    <x v="4"/>
    <n v="14.7"/>
    <n v="14.7"/>
    <m/>
    <d v="2002-05-28T00:00:00"/>
  </r>
  <r>
    <n v="2002"/>
    <n v="29"/>
    <x v="4"/>
    <n v="15.4"/>
    <n v="15.4"/>
    <m/>
    <d v="2002-05-29T00:00:00"/>
  </r>
  <r>
    <n v="2002"/>
    <n v="30"/>
    <x v="4"/>
    <n v="8.94"/>
    <n v="8.94"/>
    <m/>
    <d v="2002-05-30T00:00:00"/>
  </r>
  <r>
    <n v="2002"/>
    <n v="31"/>
    <x v="4"/>
    <n v="7.23"/>
    <n v="7.23"/>
    <m/>
    <d v="2002-05-31T00:00:00"/>
  </r>
  <r>
    <n v="2002"/>
    <n v="1"/>
    <x v="5"/>
    <n v="6.66"/>
    <n v="6.66"/>
    <m/>
    <d v="2002-06-01T00:00:00"/>
  </r>
  <r>
    <n v="2002"/>
    <n v="2"/>
    <x v="5"/>
    <n v="6.34"/>
    <n v="6.34"/>
    <m/>
    <d v="2002-06-02T00:00:00"/>
  </r>
  <r>
    <n v="2002"/>
    <n v="3"/>
    <x v="5"/>
    <n v="5.98"/>
    <n v="5.98"/>
    <m/>
    <d v="2002-06-03T00:00:00"/>
  </r>
  <r>
    <n v="2002"/>
    <n v="4"/>
    <x v="5"/>
    <n v="5.55"/>
    <n v="5.55"/>
    <m/>
    <d v="2002-06-04T00:00:00"/>
  </r>
  <r>
    <n v="2002"/>
    <n v="5"/>
    <x v="5"/>
    <n v="5.31"/>
    <n v="5.31"/>
    <m/>
    <d v="2002-06-05T00:00:00"/>
  </r>
  <r>
    <n v="2002"/>
    <n v="6"/>
    <x v="5"/>
    <n v="5.14"/>
    <n v="5.14"/>
    <m/>
    <d v="2002-06-06T00:00:00"/>
  </r>
  <r>
    <n v="2002"/>
    <n v="7"/>
    <x v="5"/>
    <n v="5.0199999999999996"/>
    <n v="5.0199999999999996"/>
    <m/>
    <d v="2002-06-07T00:00:00"/>
  </r>
  <r>
    <n v="2002"/>
    <n v="8"/>
    <x v="5"/>
    <n v="5.52"/>
    <n v="5.52"/>
    <m/>
    <d v="2002-06-08T00:00:00"/>
  </r>
  <r>
    <n v="2002"/>
    <n v="9"/>
    <x v="5"/>
    <n v="5.15"/>
    <n v="5.15"/>
    <m/>
    <d v="2002-06-09T00:00:00"/>
  </r>
  <r>
    <n v="2002"/>
    <n v="10"/>
    <x v="5"/>
    <n v="4.79"/>
    <n v="4.79"/>
    <m/>
    <d v="2002-06-10T00:00:00"/>
  </r>
  <r>
    <n v="2002"/>
    <n v="11"/>
    <x v="5"/>
    <n v="5.24"/>
    <n v="5.24"/>
    <m/>
    <d v="2002-06-11T00:00:00"/>
  </r>
  <r>
    <n v="2002"/>
    <n v="12"/>
    <x v="5"/>
    <n v="3.87"/>
    <n v="3.87"/>
    <m/>
    <d v="2002-06-12T00:00:00"/>
  </r>
  <r>
    <n v="2002"/>
    <n v="13"/>
    <x v="5"/>
    <n v="2.99"/>
    <n v="2.99"/>
    <m/>
    <d v="2002-06-13T00:00:00"/>
  </r>
  <r>
    <n v="2002"/>
    <n v="14"/>
    <x v="5"/>
    <n v="2.92"/>
    <n v="2.92"/>
    <m/>
    <d v="2002-06-14T00:00:00"/>
  </r>
  <r>
    <n v="2002"/>
    <n v="15"/>
    <x v="5"/>
    <n v="2.87"/>
    <n v="2.87"/>
    <m/>
    <d v="2002-06-15T00:00:00"/>
  </r>
  <r>
    <n v="2002"/>
    <n v="16"/>
    <x v="5"/>
    <n v="3.3"/>
    <n v="3.3"/>
    <m/>
    <d v="2002-06-16T00:00:00"/>
  </r>
  <r>
    <n v="2002"/>
    <n v="17"/>
    <x v="5"/>
    <n v="5.64"/>
    <n v="5.64"/>
    <m/>
    <d v="2002-06-17T00:00:00"/>
  </r>
  <r>
    <n v="2002"/>
    <n v="18"/>
    <x v="5"/>
    <n v="6.75"/>
    <n v="6.75"/>
    <m/>
    <d v="2002-06-18T00:00:00"/>
  </r>
  <r>
    <n v="2002"/>
    <n v="19"/>
    <x v="5"/>
    <n v="5.03"/>
    <n v="5.03"/>
    <m/>
    <d v="2002-06-19T00:00:00"/>
  </r>
  <r>
    <n v="2002"/>
    <n v="20"/>
    <x v="5"/>
    <n v="4.25"/>
    <n v="4.25"/>
    <m/>
    <d v="2002-06-20T00:00:00"/>
  </r>
  <r>
    <n v="2002"/>
    <n v="21"/>
    <x v="5"/>
    <n v="3.78"/>
    <n v="3.78"/>
    <m/>
    <d v="2002-06-21T00:00:00"/>
  </r>
  <r>
    <n v="2002"/>
    <n v="22"/>
    <x v="5"/>
    <n v="3.58"/>
    <n v="3.58"/>
    <m/>
    <d v="2002-06-22T00:00:00"/>
  </r>
  <r>
    <n v="2002"/>
    <n v="23"/>
    <x v="5"/>
    <n v="3.69"/>
    <n v="3.69"/>
    <m/>
    <d v="2002-06-23T00:00:00"/>
  </r>
  <r>
    <n v="2002"/>
    <n v="24"/>
    <x v="5"/>
    <n v="3.51"/>
    <n v="3.51"/>
    <m/>
    <d v="2002-06-24T00:00:00"/>
  </r>
  <r>
    <n v="2002"/>
    <n v="25"/>
    <x v="5"/>
    <n v="2.97"/>
    <n v="2.97"/>
    <m/>
    <d v="2002-06-25T00:00:00"/>
  </r>
  <r>
    <n v="2002"/>
    <n v="26"/>
    <x v="5"/>
    <n v="3.01"/>
    <n v="3.01"/>
    <m/>
    <d v="2002-06-26T00:00:00"/>
  </r>
  <r>
    <n v="2002"/>
    <n v="27"/>
    <x v="5"/>
    <n v="3.25"/>
    <n v="3.25"/>
    <m/>
    <d v="2002-06-27T00:00:00"/>
  </r>
  <r>
    <n v="2002"/>
    <n v="28"/>
    <x v="5"/>
    <n v="8.5299999999999994"/>
    <n v="8.5299999999999994"/>
    <m/>
    <d v="2002-06-28T00:00:00"/>
  </r>
  <r>
    <n v="2002"/>
    <n v="29"/>
    <x v="5"/>
    <n v="18.399999999999999"/>
    <n v="18.399999999999999"/>
    <m/>
    <d v="2002-06-29T00:00:00"/>
  </r>
  <r>
    <n v="2002"/>
    <n v="30"/>
    <x v="5"/>
    <n v="6.67"/>
    <n v="6.67"/>
    <m/>
    <d v="2002-06-30T00:00:00"/>
  </r>
  <r>
    <n v="2002"/>
    <n v="1"/>
    <x v="6"/>
    <n v="5.09"/>
    <n v="5.09"/>
    <m/>
    <d v="2002-07-01T00:00:00"/>
  </r>
  <r>
    <n v="2002"/>
    <n v="2"/>
    <x v="6"/>
    <n v="3.81"/>
    <n v="3.81"/>
    <m/>
    <d v="2002-07-02T00:00:00"/>
  </r>
  <r>
    <n v="2002"/>
    <n v="3"/>
    <x v="6"/>
    <n v="3.51"/>
    <n v="3.51"/>
    <m/>
    <d v="2002-07-03T00:00:00"/>
  </r>
  <r>
    <n v="2002"/>
    <n v="4"/>
    <x v="6"/>
    <n v="3.62"/>
    <n v="3.62"/>
    <m/>
    <d v="2002-07-04T00:00:00"/>
  </r>
  <r>
    <n v="2002"/>
    <n v="5"/>
    <x v="6"/>
    <n v="3.48"/>
    <n v="3.48"/>
    <m/>
    <d v="2002-07-05T00:00:00"/>
  </r>
  <r>
    <n v="2002"/>
    <n v="6"/>
    <x v="6"/>
    <n v="3.14"/>
    <n v="3.14"/>
    <m/>
    <d v="2002-07-06T00:00:00"/>
  </r>
  <r>
    <n v="2002"/>
    <n v="7"/>
    <x v="6"/>
    <n v="3.24"/>
    <n v="3.24"/>
    <m/>
    <d v="2002-07-07T00:00:00"/>
  </r>
  <r>
    <n v="2002"/>
    <n v="8"/>
    <x v="6"/>
    <n v="3.88"/>
    <n v="3.88"/>
    <m/>
    <d v="2002-07-08T00:00:00"/>
  </r>
  <r>
    <n v="2002"/>
    <n v="9"/>
    <x v="6"/>
    <n v="3.01"/>
    <n v="3.01"/>
    <m/>
    <d v="2002-07-09T00:00:00"/>
  </r>
  <r>
    <n v="2002"/>
    <n v="10"/>
    <x v="6"/>
    <n v="3.06"/>
    <n v="3.06"/>
    <m/>
    <d v="2002-07-10T00:00:00"/>
  </r>
  <r>
    <n v="2002"/>
    <n v="11"/>
    <x v="6"/>
    <n v="2.73"/>
    <n v="2.73"/>
    <m/>
    <d v="2002-07-11T00:00:00"/>
  </r>
  <r>
    <n v="2002"/>
    <n v="12"/>
    <x v="6"/>
    <n v="2.34"/>
    <n v="2.34"/>
    <m/>
    <d v="2002-07-12T00:00:00"/>
  </r>
  <r>
    <n v="2002"/>
    <n v="13"/>
    <x v="6"/>
    <n v="2.31"/>
    <n v="2.31"/>
    <m/>
    <d v="2002-07-13T00:00:00"/>
  </r>
  <r>
    <n v="2002"/>
    <n v="14"/>
    <x v="6"/>
    <n v="2.5099999999999998"/>
    <n v="2.5099999999999998"/>
    <m/>
    <d v="2002-07-14T00:00:00"/>
  </r>
  <r>
    <n v="2002"/>
    <n v="15"/>
    <x v="6"/>
    <n v="2.16"/>
    <n v="2.16"/>
    <m/>
    <d v="2002-07-15T00:00:00"/>
  </r>
  <r>
    <n v="2002"/>
    <n v="16"/>
    <x v="6"/>
    <n v="2"/>
    <n v="2"/>
    <m/>
    <d v="2002-07-16T00:00:00"/>
  </r>
  <r>
    <n v="2002"/>
    <n v="17"/>
    <x v="6"/>
    <n v="2.17"/>
    <n v="2.17"/>
    <m/>
    <d v="2002-07-17T00:00:00"/>
  </r>
  <r>
    <n v="2002"/>
    <n v="18"/>
    <x v="6"/>
    <n v="1.76"/>
    <n v="1.76"/>
    <m/>
    <d v="2002-07-18T00:00:00"/>
  </r>
  <r>
    <n v="2002"/>
    <n v="19"/>
    <x v="6"/>
    <n v="1.78"/>
    <n v="1.78"/>
    <m/>
    <d v="2002-07-19T00:00:00"/>
  </r>
  <r>
    <n v="2002"/>
    <n v="20"/>
    <x v="6"/>
    <n v="1.71"/>
    <n v="1.71"/>
    <m/>
    <d v="2002-07-20T00:00:00"/>
  </r>
  <r>
    <n v="2002"/>
    <n v="21"/>
    <x v="6"/>
    <n v="2.2200000000000002"/>
    <n v="2.2200000000000002"/>
    <m/>
    <d v="2002-07-21T00:00:00"/>
  </r>
  <r>
    <n v="2002"/>
    <n v="22"/>
    <x v="6"/>
    <n v="2.0099999999999998"/>
    <n v="2.0099999999999998"/>
    <m/>
    <d v="2002-07-22T00:00:00"/>
  </r>
  <r>
    <n v="2002"/>
    <n v="23"/>
    <x v="6"/>
    <n v="1.8"/>
    <n v="1.8"/>
    <m/>
    <d v="2002-07-23T00:00:00"/>
  </r>
  <r>
    <n v="2002"/>
    <n v="24"/>
    <x v="6"/>
    <n v="1.82"/>
    <n v="1.82"/>
    <m/>
    <d v="2002-07-24T00:00:00"/>
  </r>
  <r>
    <n v="2002"/>
    <n v="25"/>
    <x v="6"/>
    <n v="1.76"/>
    <n v="1.76"/>
    <m/>
    <d v="2002-07-25T00:00:00"/>
  </r>
  <r>
    <n v="2002"/>
    <n v="26"/>
    <x v="6"/>
    <n v="1.85"/>
    <n v="1.85"/>
    <m/>
    <d v="2002-07-26T00:00:00"/>
  </r>
  <r>
    <n v="2002"/>
    <n v="27"/>
    <x v="6"/>
    <n v="1.87"/>
    <n v="1.87"/>
    <m/>
    <d v="2002-07-27T00:00:00"/>
  </r>
  <r>
    <n v="2002"/>
    <n v="28"/>
    <x v="6"/>
    <n v="1.8"/>
    <n v="1.8"/>
    <m/>
    <d v="2002-07-28T00:00:00"/>
  </r>
  <r>
    <n v="2002"/>
    <n v="29"/>
    <x v="6"/>
    <n v="1.82"/>
    <n v="1.82"/>
    <m/>
    <d v="2002-07-29T00:00:00"/>
  </r>
  <r>
    <n v="2002"/>
    <n v="30"/>
    <x v="6"/>
    <n v="1.64"/>
    <n v="1.64"/>
    <m/>
    <d v="2002-07-30T00:00:00"/>
  </r>
  <r>
    <n v="2002"/>
    <n v="31"/>
    <x v="6"/>
    <n v="1.37"/>
    <n v="1.37"/>
    <m/>
    <d v="2002-07-31T00:00:00"/>
  </r>
  <r>
    <n v="2002"/>
    <n v="1"/>
    <x v="7"/>
    <n v="1.48"/>
    <n v="1.48"/>
    <m/>
    <d v="2002-08-01T00:00:00"/>
  </r>
  <r>
    <n v="2002"/>
    <n v="2"/>
    <x v="7"/>
    <n v="1.39"/>
    <n v="1.39"/>
    <m/>
    <d v="2002-08-02T00:00:00"/>
  </r>
  <r>
    <n v="2002"/>
    <n v="3"/>
    <x v="7"/>
    <n v="1.4"/>
    <n v="1.4"/>
    <m/>
    <d v="2002-08-03T00:00:00"/>
  </r>
  <r>
    <n v="2002"/>
    <n v="4"/>
    <x v="7"/>
    <n v="2.13"/>
    <n v="2.13"/>
    <m/>
    <d v="2002-08-04T00:00:00"/>
  </r>
  <r>
    <n v="2002"/>
    <n v="5"/>
    <x v="7"/>
    <n v="2.58"/>
    <n v="2.58"/>
    <m/>
    <d v="2002-08-05T00:00:00"/>
  </r>
  <r>
    <n v="2002"/>
    <n v="6"/>
    <x v="7"/>
    <n v="1.72"/>
    <n v="1.72"/>
    <m/>
    <d v="2002-08-06T00:00:00"/>
  </r>
  <r>
    <n v="2002"/>
    <n v="7"/>
    <x v="7"/>
    <n v="1.62"/>
    <n v="1.62"/>
    <m/>
    <d v="2002-08-07T00:00:00"/>
  </r>
  <r>
    <n v="2002"/>
    <n v="8"/>
    <x v="7"/>
    <n v="2.0699999999999998"/>
    <n v="2.0699999999999998"/>
    <m/>
    <d v="2002-08-08T00:00:00"/>
  </r>
  <r>
    <n v="2002"/>
    <n v="9"/>
    <x v="7"/>
    <n v="1.86"/>
    <n v="1.86"/>
    <m/>
    <d v="2002-08-09T00:00:00"/>
  </r>
  <r>
    <n v="2002"/>
    <n v="10"/>
    <x v="7"/>
    <n v="1.59"/>
    <n v="1.59"/>
    <m/>
    <d v="2002-08-10T00:00:00"/>
  </r>
  <r>
    <n v="2002"/>
    <n v="11"/>
    <x v="7"/>
    <n v="1.7"/>
    <n v="1.7"/>
    <m/>
    <d v="2002-08-11T00:00:00"/>
  </r>
  <r>
    <n v="2002"/>
    <n v="12"/>
    <x v="7"/>
    <n v="1.58"/>
    <n v="1.58"/>
    <m/>
    <d v="2002-08-12T00:00:00"/>
  </r>
  <r>
    <n v="2002"/>
    <n v="13"/>
    <x v="7"/>
    <n v="1.5"/>
    <n v="1.5"/>
    <m/>
    <d v="2002-08-13T00:00:00"/>
  </r>
  <r>
    <n v="2002"/>
    <n v="14"/>
    <x v="7"/>
    <n v="1.53"/>
    <n v="1.53"/>
    <m/>
    <d v="2002-08-14T00:00:00"/>
  </r>
  <r>
    <n v="2002"/>
    <n v="15"/>
    <x v="7"/>
    <n v="1.56"/>
    <n v="1.56"/>
    <m/>
    <d v="2002-08-15T00:00:00"/>
  </r>
  <r>
    <n v="2002"/>
    <n v="16"/>
    <x v="7"/>
    <n v="1.61"/>
    <n v="1.61"/>
    <m/>
    <d v="2002-08-16T00:00:00"/>
  </r>
  <r>
    <n v="2002"/>
    <n v="17"/>
    <x v="7"/>
    <n v="1.69"/>
    <n v="1.69"/>
    <m/>
    <d v="2002-08-17T00:00:00"/>
  </r>
  <r>
    <n v="2002"/>
    <n v="18"/>
    <x v="7"/>
    <n v="1.68"/>
    <n v="1.68"/>
    <m/>
    <d v="2002-08-18T00:00:00"/>
  </r>
  <r>
    <n v="2002"/>
    <n v="19"/>
    <x v="7"/>
    <n v="1.83"/>
    <n v="1.83"/>
    <m/>
    <d v="2002-08-19T00:00:00"/>
  </r>
  <r>
    <n v="2002"/>
    <n v="20"/>
    <x v="7"/>
    <n v="2.4900000000000002"/>
    <n v="2.4900000000000002"/>
    <m/>
    <d v="2002-08-20T00:00:00"/>
  </r>
  <r>
    <n v="2002"/>
    <n v="21"/>
    <x v="7"/>
    <n v="2.44"/>
    <n v="2.44"/>
    <m/>
    <d v="2002-08-21T00:00:00"/>
  </r>
  <r>
    <n v="2002"/>
    <n v="22"/>
    <x v="7"/>
    <n v="2.3199999999999998"/>
    <n v="2.3199999999999998"/>
    <m/>
    <d v="2002-08-22T00:00:00"/>
  </r>
  <r>
    <n v="2002"/>
    <n v="23"/>
    <x v="7"/>
    <n v="2.4"/>
    <n v="2.4"/>
    <m/>
    <d v="2002-08-23T00:00:00"/>
  </r>
  <r>
    <n v="2002"/>
    <n v="24"/>
    <x v="7"/>
    <n v="2.2999999999999998"/>
    <n v="2.2999999999999998"/>
    <m/>
    <d v="2002-08-24T00:00:00"/>
  </r>
  <r>
    <n v="2002"/>
    <n v="25"/>
    <x v="7"/>
    <n v="2.42"/>
    <n v="2.42"/>
    <m/>
    <d v="2002-08-25T00:00:00"/>
  </r>
  <r>
    <n v="2002"/>
    <n v="26"/>
    <x v="7"/>
    <n v="2.81"/>
    <n v="2.81"/>
    <m/>
    <d v="2002-08-26T00:00:00"/>
  </r>
  <r>
    <n v="2002"/>
    <n v="27"/>
    <x v="7"/>
    <n v="3.13"/>
    <n v="3.13"/>
    <m/>
    <d v="2002-08-27T00:00:00"/>
  </r>
  <r>
    <n v="2002"/>
    <n v="28"/>
    <x v="7"/>
    <n v="3.18"/>
    <n v="3.18"/>
    <m/>
    <d v="2002-08-28T00:00:00"/>
  </r>
  <r>
    <n v="2002"/>
    <n v="29"/>
    <x v="7"/>
    <n v="2.65"/>
    <n v="2.65"/>
    <m/>
    <d v="2002-08-29T00:00:00"/>
  </r>
  <r>
    <n v="2002"/>
    <n v="30"/>
    <x v="7"/>
    <n v="1.44"/>
    <n v="1.44"/>
    <m/>
    <d v="2002-08-30T00:00:00"/>
  </r>
  <r>
    <n v="2002"/>
    <n v="31"/>
    <x v="7"/>
    <n v="1.55"/>
    <n v="1.55"/>
    <m/>
    <d v="2002-08-31T00:00:00"/>
  </r>
  <r>
    <n v="2002"/>
    <n v="1"/>
    <x v="8"/>
    <n v="1.5"/>
    <n v="1.5"/>
    <m/>
    <d v="2002-09-01T00:00:00"/>
  </r>
  <r>
    <n v="2002"/>
    <n v="2"/>
    <x v="8"/>
    <n v="1.44"/>
    <n v="1.44"/>
    <m/>
    <d v="2002-09-02T00:00:00"/>
  </r>
  <r>
    <n v="2002"/>
    <n v="3"/>
    <x v="8"/>
    <n v="1.51"/>
    <n v="1.51"/>
    <m/>
    <d v="2002-09-03T00:00:00"/>
  </r>
  <r>
    <n v="2002"/>
    <n v="4"/>
    <x v="8"/>
    <n v="1.4"/>
    <n v="1.4"/>
    <m/>
    <d v="2002-09-04T00:00:00"/>
  </r>
  <r>
    <n v="2002"/>
    <n v="5"/>
    <x v="8"/>
    <n v="1.49"/>
    <n v="1.49"/>
    <m/>
    <d v="2002-09-05T00:00:00"/>
  </r>
  <r>
    <n v="2002"/>
    <n v="6"/>
    <x v="8"/>
    <n v="1.57"/>
    <n v="1.57"/>
    <m/>
    <d v="2002-09-06T00:00:00"/>
  </r>
  <r>
    <n v="2002"/>
    <n v="7"/>
    <x v="8"/>
    <n v="1.58"/>
    <n v="1.58"/>
    <m/>
    <d v="2002-09-07T00:00:00"/>
  </r>
  <r>
    <n v="2002"/>
    <n v="8"/>
    <x v="8"/>
    <n v="1.66"/>
    <n v="1.66"/>
    <m/>
    <d v="2002-09-08T00:00:00"/>
  </r>
  <r>
    <n v="2002"/>
    <n v="9"/>
    <x v="8"/>
    <n v="1.69"/>
    <n v="1.69"/>
    <m/>
    <d v="2002-09-09T00:00:00"/>
  </r>
  <r>
    <n v="2002"/>
    <n v="10"/>
    <x v="8"/>
    <n v="1.63"/>
    <n v="1.63"/>
    <m/>
    <d v="2002-09-10T00:00:00"/>
  </r>
  <r>
    <n v="2002"/>
    <n v="11"/>
    <x v="8"/>
    <n v="1.62"/>
    <n v="1.62"/>
    <m/>
    <d v="2002-09-11T00:00:00"/>
  </r>
  <r>
    <n v="2002"/>
    <n v="12"/>
    <x v="8"/>
    <n v="1.57"/>
    <n v="1.57"/>
    <m/>
    <d v="2002-09-12T00:00:00"/>
  </r>
  <r>
    <n v="2002"/>
    <n v="13"/>
    <x v="8"/>
    <n v="1.53"/>
    <n v="1.53"/>
    <m/>
    <d v="2002-09-13T00:00:00"/>
  </r>
  <r>
    <n v="2002"/>
    <n v="14"/>
    <x v="8"/>
    <n v="1.71"/>
    <n v="1.71"/>
    <m/>
    <d v="2002-09-14T00:00:00"/>
  </r>
  <r>
    <n v="2002"/>
    <n v="15"/>
    <x v="8"/>
    <n v="1.69"/>
    <n v="1.69"/>
    <m/>
    <d v="2002-09-15T00:00:00"/>
  </r>
  <r>
    <n v="2002"/>
    <n v="16"/>
    <x v="8"/>
    <n v="2.2200000000000002"/>
    <n v="2.2200000000000002"/>
    <m/>
    <d v="2002-09-16T00:00:00"/>
  </r>
  <r>
    <n v="2002"/>
    <n v="17"/>
    <x v="8"/>
    <n v="6.64"/>
    <n v="6.64"/>
    <m/>
    <d v="2002-09-17T00:00:00"/>
  </r>
  <r>
    <n v="2002"/>
    <n v="18"/>
    <x v="8"/>
    <n v="2.38"/>
    <n v="2.38"/>
    <m/>
    <d v="2002-09-18T00:00:00"/>
  </r>
  <r>
    <n v="2002"/>
    <n v="19"/>
    <x v="8"/>
    <n v="1.89"/>
    <n v="1.89"/>
    <m/>
    <d v="2002-09-19T00:00:00"/>
  </r>
  <r>
    <n v="2002"/>
    <n v="20"/>
    <x v="8"/>
    <n v="1.76"/>
    <n v="1.76"/>
    <m/>
    <d v="2002-09-20T00:00:00"/>
  </r>
  <r>
    <n v="2002"/>
    <n v="21"/>
    <x v="8"/>
    <n v="1.73"/>
    <n v="1.73"/>
    <m/>
    <d v="2002-09-21T00:00:00"/>
  </r>
  <r>
    <n v="2002"/>
    <n v="22"/>
    <x v="8"/>
    <n v="2.23"/>
    <n v="2.23"/>
    <m/>
    <d v="2002-09-22T00:00:00"/>
  </r>
  <r>
    <n v="2002"/>
    <n v="23"/>
    <x v="8"/>
    <n v="1.92"/>
    <n v="1.92"/>
    <m/>
    <d v="2002-09-23T00:00:00"/>
  </r>
  <r>
    <n v="2002"/>
    <n v="24"/>
    <x v="8"/>
    <n v="2.2000000000000002"/>
    <n v="2.2000000000000002"/>
    <m/>
    <d v="2002-09-24T00:00:00"/>
  </r>
  <r>
    <n v="2002"/>
    <n v="25"/>
    <x v="8"/>
    <n v="2.1800000000000002"/>
    <n v="2.1800000000000002"/>
    <m/>
    <d v="2002-09-25T00:00:00"/>
  </r>
  <r>
    <n v="2002"/>
    <n v="26"/>
    <x v="8"/>
    <n v="2.2599999999999998"/>
    <n v="2.2599999999999998"/>
    <m/>
    <d v="2002-09-26T00:00:00"/>
  </r>
  <r>
    <n v="2002"/>
    <n v="27"/>
    <x v="8"/>
    <n v="2.21"/>
    <n v="2.21"/>
    <m/>
    <d v="2002-09-27T00:00:00"/>
  </r>
  <r>
    <n v="2002"/>
    <n v="28"/>
    <x v="8"/>
    <n v="2.3199999999999998"/>
    <n v="2.3199999999999998"/>
    <m/>
    <d v="2002-09-28T00:00:00"/>
  </r>
  <r>
    <n v="2002"/>
    <n v="29"/>
    <x v="8"/>
    <n v="5.47"/>
    <n v="5.47"/>
    <m/>
    <d v="2002-09-29T00:00:00"/>
  </r>
  <r>
    <n v="2002"/>
    <n v="30"/>
    <x v="8"/>
    <n v="5.0199999999999996"/>
    <n v="5.0199999999999996"/>
    <m/>
    <d v="2002-09-30T00:00:00"/>
  </r>
  <r>
    <n v="2002"/>
    <n v="1"/>
    <x v="9"/>
    <n v="3.38"/>
    <n v="3.38"/>
    <m/>
    <d v="2002-10-01T00:00:00"/>
  </r>
  <r>
    <n v="2002"/>
    <n v="2"/>
    <x v="9"/>
    <n v="2.4"/>
    <n v="2.4"/>
    <m/>
    <d v="2002-10-02T00:00:00"/>
  </r>
  <r>
    <n v="2002"/>
    <n v="3"/>
    <x v="9"/>
    <n v="5.61"/>
    <n v="5.61"/>
    <m/>
    <d v="2002-10-03T00:00:00"/>
  </r>
  <r>
    <n v="2002"/>
    <n v="4"/>
    <x v="9"/>
    <n v="4.53"/>
    <n v="4.53"/>
    <m/>
    <d v="2002-10-04T00:00:00"/>
  </r>
  <r>
    <n v="2002"/>
    <n v="5"/>
    <x v="9"/>
    <n v="2.68"/>
    <n v="2.68"/>
    <m/>
    <d v="2002-10-05T00:00:00"/>
  </r>
  <r>
    <n v="2002"/>
    <n v="6"/>
    <x v="9"/>
    <n v="2.2000000000000002"/>
    <n v="2.2000000000000002"/>
    <m/>
    <d v="2002-10-06T00:00:00"/>
  </r>
  <r>
    <n v="2002"/>
    <n v="7"/>
    <x v="9"/>
    <n v="2.14"/>
    <n v="2.14"/>
    <m/>
    <d v="2002-10-07T00:00:00"/>
  </r>
  <r>
    <n v="2002"/>
    <n v="8"/>
    <x v="9"/>
    <n v="2.0499999999999998"/>
    <n v="2.0499999999999998"/>
    <m/>
    <d v="2002-10-08T00:00:00"/>
  </r>
  <r>
    <n v="2002"/>
    <n v="9"/>
    <x v="9"/>
    <n v="1.92"/>
    <n v="1.92"/>
    <m/>
    <d v="2002-10-09T00:00:00"/>
  </r>
  <r>
    <n v="2002"/>
    <n v="10"/>
    <x v="9"/>
    <n v="1.85"/>
    <n v="1.85"/>
    <m/>
    <d v="2002-10-10T00:00:00"/>
  </r>
  <r>
    <n v="2002"/>
    <n v="11"/>
    <x v="9"/>
    <n v="1.85"/>
    <n v="1.85"/>
    <m/>
    <d v="2002-10-11T00:00:00"/>
  </r>
  <r>
    <n v="2002"/>
    <n v="12"/>
    <x v="9"/>
    <n v="1.81"/>
    <n v="1.81"/>
    <m/>
    <d v="2002-10-12T00:00:00"/>
  </r>
  <r>
    <n v="2002"/>
    <n v="13"/>
    <x v="9"/>
    <n v="2"/>
    <n v="2"/>
    <m/>
    <d v="2002-10-13T00:00:00"/>
  </r>
  <r>
    <n v="2002"/>
    <n v="14"/>
    <x v="9"/>
    <n v="2.1"/>
    <n v="2.1"/>
    <m/>
    <d v="2002-10-14T00:00:00"/>
  </r>
  <r>
    <n v="2002"/>
    <n v="15"/>
    <x v="9"/>
    <n v="2.09"/>
    <n v="2.09"/>
    <m/>
    <d v="2002-10-15T00:00:00"/>
  </r>
  <r>
    <n v="2002"/>
    <n v="16"/>
    <x v="9"/>
    <n v="2.1"/>
    <n v="2.1"/>
    <m/>
    <d v="2002-10-16T00:00:00"/>
  </r>
  <r>
    <n v="2002"/>
    <n v="17"/>
    <x v="9"/>
    <n v="2.2799999999999998"/>
    <n v="2.2799999999999998"/>
    <m/>
    <d v="2002-10-17T00:00:00"/>
  </r>
  <r>
    <n v="2002"/>
    <n v="18"/>
    <x v="9"/>
    <n v="2.52"/>
    <n v="2.52"/>
    <m/>
    <d v="2002-10-18T00:00:00"/>
  </r>
  <r>
    <n v="2002"/>
    <n v="19"/>
    <x v="9"/>
    <n v="2.7"/>
    <n v="2.7"/>
    <m/>
    <d v="2002-10-19T00:00:00"/>
  </r>
  <r>
    <n v="2002"/>
    <n v="20"/>
    <x v="9"/>
    <n v="2.95"/>
    <n v="2.95"/>
    <m/>
    <d v="2002-10-20T00:00:00"/>
  </r>
  <r>
    <n v="2002"/>
    <n v="21"/>
    <x v="9"/>
    <n v="3.1"/>
    <n v="3.1"/>
    <m/>
    <d v="2002-10-21T00:00:00"/>
  </r>
  <r>
    <n v="2002"/>
    <n v="22"/>
    <x v="9"/>
    <n v="3.28"/>
    <n v="3.28"/>
    <m/>
    <d v="2002-10-22T00:00:00"/>
  </r>
  <r>
    <n v="2002"/>
    <n v="23"/>
    <x v="9"/>
    <n v="3.16"/>
    <n v="3.16"/>
    <m/>
    <d v="2002-10-23T00:00:00"/>
  </r>
  <r>
    <n v="2002"/>
    <n v="24"/>
    <x v="9"/>
    <n v="3.34"/>
    <n v="3.34"/>
    <m/>
    <d v="2002-10-24T00:00:00"/>
  </r>
  <r>
    <n v="2002"/>
    <n v="25"/>
    <x v="9"/>
    <n v="3.83"/>
    <n v="3.83"/>
    <m/>
    <d v="2002-10-25T00:00:00"/>
  </r>
  <r>
    <n v="2002"/>
    <n v="26"/>
    <x v="9"/>
    <n v="3.88"/>
    <n v="3.88"/>
    <m/>
    <d v="2002-10-26T00:00:00"/>
  </r>
  <r>
    <n v="2002"/>
    <n v="27"/>
    <x v="9"/>
    <n v="4.09"/>
    <n v="4.09"/>
    <m/>
    <d v="2002-10-27T00:00:00"/>
  </r>
  <r>
    <n v="2002"/>
    <n v="28"/>
    <x v="9"/>
    <n v="4.1900000000000004"/>
    <n v="4.1900000000000004"/>
    <m/>
    <d v="2002-10-28T00:00:00"/>
  </r>
  <r>
    <n v="2002"/>
    <n v="29"/>
    <x v="9"/>
    <n v="4.51"/>
    <n v="4.51"/>
    <m/>
    <d v="2002-10-29T00:00:00"/>
  </r>
  <r>
    <n v="2002"/>
    <n v="30"/>
    <x v="9"/>
    <n v="4.29"/>
    <n v="4.29"/>
    <m/>
    <d v="2002-10-30T00:00:00"/>
  </r>
  <r>
    <n v="2002"/>
    <n v="31"/>
    <x v="9"/>
    <n v="4.95"/>
    <n v="4.95"/>
    <m/>
    <d v="2002-10-31T00:00:00"/>
  </r>
  <r>
    <n v="2002"/>
    <n v="1"/>
    <x v="10"/>
    <n v="5.88"/>
    <n v="5.88"/>
    <m/>
    <d v="2002-11-01T00:00:00"/>
  </r>
  <r>
    <n v="2002"/>
    <n v="2"/>
    <x v="10"/>
    <n v="6.85"/>
    <n v="6.85"/>
    <m/>
    <d v="2002-11-02T00:00:00"/>
  </r>
  <r>
    <n v="2002"/>
    <n v="3"/>
    <x v="10"/>
    <n v="8.4700000000000006"/>
    <n v="8.4700000000000006"/>
    <m/>
    <d v="2002-11-03T00:00:00"/>
  </r>
  <r>
    <n v="2002"/>
    <n v="4"/>
    <x v="10"/>
    <n v="8.49"/>
    <n v="8.49"/>
    <m/>
    <d v="2002-11-04T00:00:00"/>
  </r>
  <r>
    <n v="2002"/>
    <n v="5"/>
    <x v="10"/>
    <n v="8.16"/>
    <n v="8.16"/>
    <m/>
    <d v="2002-11-05T00:00:00"/>
  </r>
  <r>
    <n v="2002"/>
    <n v="6"/>
    <x v="10"/>
    <n v="6.07"/>
    <n v="6.07"/>
    <m/>
    <d v="2002-11-06T00:00:00"/>
  </r>
  <r>
    <n v="2002"/>
    <n v="7"/>
    <x v="10"/>
    <n v="6.97"/>
    <n v="6.97"/>
    <m/>
    <d v="2002-11-07T00:00:00"/>
  </r>
  <r>
    <n v="2002"/>
    <n v="8"/>
    <x v="10"/>
    <n v="13.8"/>
    <n v="13.8"/>
    <m/>
    <d v="2002-11-08T00:00:00"/>
  </r>
  <r>
    <n v="2002"/>
    <n v="9"/>
    <x v="10"/>
    <n v="18.5"/>
    <n v="18.5"/>
    <m/>
    <d v="2002-11-09T00:00:00"/>
  </r>
  <r>
    <n v="2002"/>
    <n v="10"/>
    <x v="10"/>
    <n v="9.2799999999999994"/>
    <n v="9.2799999999999994"/>
    <m/>
    <d v="2002-11-10T00:00:00"/>
  </r>
  <r>
    <n v="2002"/>
    <n v="11"/>
    <x v="10"/>
    <n v="7.36"/>
    <n v="7.36"/>
    <m/>
    <d v="2002-11-11T00:00:00"/>
  </r>
  <r>
    <n v="2002"/>
    <n v="12"/>
    <x v="10"/>
    <n v="20.6"/>
    <n v="20.6"/>
    <m/>
    <d v="2002-11-12T00:00:00"/>
  </r>
  <r>
    <n v="2002"/>
    <n v="13"/>
    <x v="10"/>
    <n v="15.7"/>
    <n v="15.7"/>
    <m/>
    <d v="2002-11-13T00:00:00"/>
  </r>
  <r>
    <n v="2002"/>
    <n v="14"/>
    <x v="10"/>
    <n v="12.3"/>
    <n v="12.3"/>
    <m/>
    <d v="2002-11-14T00:00:00"/>
  </r>
  <r>
    <n v="2002"/>
    <n v="15"/>
    <x v="10"/>
    <n v="6.48"/>
    <n v="6.48"/>
    <m/>
    <d v="2002-11-15T00:00:00"/>
  </r>
  <r>
    <n v="2002"/>
    <n v="16"/>
    <x v="10"/>
    <n v="8.42"/>
    <n v="8.42"/>
    <m/>
    <d v="2002-11-16T00:00:00"/>
  </r>
  <r>
    <n v="2002"/>
    <n v="17"/>
    <x v="10"/>
    <n v="8.01"/>
    <n v="8.01"/>
    <m/>
    <d v="2002-11-17T00:00:00"/>
  </r>
  <r>
    <n v="2002"/>
    <n v="18"/>
    <x v="10"/>
    <n v="7.45"/>
    <n v="7.45"/>
    <m/>
    <d v="2002-11-18T00:00:00"/>
  </r>
  <r>
    <n v="2002"/>
    <n v="19"/>
    <x v="10"/>
    <n v="10.1"/>
    <n v="10.1"/>
    <m/>
    <d v="2002-11-19T00:00:00"/>
  </r>
  <r>
    <n v="2002"/>
    <n v="20"/>
    <x v="10"/>
    <n v="6.64"/>
    <n v="6.64"/>
    <m/>
    <d v="2002-11-20T00:00:00"/>
  </r>
  <r>
    <n v="2002"/>
    <n v="21"/>
    <x v="10"/>
    <n v="5.78"/>
    <n v="5.78"/>
    <m/>
    <d v="2002-11-21T00:00:00"/>
  </r>
  <r>
    <n v="2002"/>
    <n v="22"/>
    <x v="10"/>
    <n v="5.17"/>
    <n v="5.17"/>
    <m/>
    <d v="2002-11-22T00:00:00"/>
  </r>
  <r>
    <n v="2002"/>
    <n v="23"/>
    <x v="10"/>
    <n v="5.09"/>
    <n v="5.09"/>
    <m/>
    <d v="2002-11-23T00:00:00"/>
  </r>
  <r>
    <n v="2002"/>
    <n v="24"/>
    <x v="10"/>
    <n v="5.07"/>
    <n v="5.07"/>
    <m/>
    <d v="2002-11-24T00:00:00"/>
  </r>
  <r>
    <n v="2002"/>
    <n v="25"/>
    <x v="10"/>
    <n v="4.76"/>
    <n v="4.76"/>
    <m/>
    <d v="2002-11-25T00:00:00"/>
  </r>
  <r>
    <n v="2002"/>
    <n v="26"/>
    <x v="10"/>
    <n v="4.6900000000000004"/>
    <n v="4.6900000000000004"/>
    <m/>
    <d v="2002-11-26T00:00:00"/>
  </r>
  <r>
    <n v="2002"/>
    <n v="27"/>
    <x v="10"/>
    <n v="4.63"/>
    <n v="4.63"/>
    <m/>
    <d v="2002-11-27T00:00:00"/>
  </r>
  <r>
    <n v="2002"/>
    <n v="28"/>
    <x v="10"/>
    <n v="4.58"/>
    <n v="4.58"/>
    <m/>
    <d v="2002-11-28T00:00:00"/>
  </r>
  <r>
    <n v="2002"/>
    <n v="29"/>
    <x v="10"/>
    <n v="4.57"/>
    <n v="4.57"/>
    <m/>
    <d v="2002-11-29T00:00:00"/>
  </r>
  <r>
    <n v="2002"/>
    <n v="30"/>
    <x v="10"/>
    <n v="4.5999999999999996"/>
    <n v="4.5999999999999996"/>
    <m/>
    <d v="2002-11-30T00:00:00"/>
  </r>
  <r>
    <n v="2002"/>
    <n v="1"/>
    <x v="11"/>
    <n v="4.6500000000000004"/>
    <n v="4.6500000000000004"/>
    <m/>
    <d v="2002-12-01T00:00:00"/>
  </r>
  <r>
    <n v="2002"/>
    <n v="2"/>
    <x v="11"/>
    <n v="4.6500000000000004"/>
    <n v="4.6500000000000004"/>
    <m/>
    <d v="2002-12-02T00:00:00"/>
  </r>
  <r>
    <n v="2002"/>
    <n v="3"/>
    <x v="11"/>
    <n v="4.53"/>
    <n v="4.53"/>
    <m/>
    <d v="2002-12-03T00:00:00"/>
  </r>
  <r>
    <n v="2002"/>
    <n v="4"/>
    <x v="11"/>
    <n v="5.56"/>
    <n v="5.56"/>
    <m/>
    <d v="2002-12-04T00:00:00"/>
  </r>
  <r>
    <n v="2002"/>
    <n v="5"/>
    <x v="11"/>
    <n v="5.15"/>
    <n v="5.15"/>
    <m/>
    <d v="2002-12-05T00:00:00"/>
  </r>
  <r>
    <n v="2002"/>
    <n v="6"/>
    <x v="11"/>
    <n v="3.67"/>
    <n v="3.67"/>
    <m/>
    <d v="2002-12-06T00:00:00"/>
  </r>
  <r>
    <n v="2002"/>
    <n v="7"/>
    <x v="11"/>
    <n v="3.64"/>
    <n v="3.64"/>
    <m/>
    <d v="2002-12-07T00:00:00"/>
  </r>
  <r>
    <n v="2002"/>
    <n v="8"/>
    <x v="11"/>
    <n v="3.48"/>
    <n v="3.48"/>
    <m/>
    <d v="2002-12-08T00:00:00"/>
  </r>
  <r>
    <n v="2002"/>
    <n v="9"/>
    <x v="11"/>
    <n v="3.61"/>
    <n v="3.61"/>
    <m/>
    <d v="2002-12-09T00:00:00"/>
  </r>
  <r>
    <n v="2002"/>
    <n v="10"/>
    <x v="11"/>
    <n v="22.1"/>
    <n v="22.1"/>
    <m/>
    <d v="2002-12-10T00:00:00"/>
  </r>
  <r>
    <n v="2002"/>
    <n v="11"/>
    <x v="11"/>
    <n v="34.200000000000003"/>
    <n v="34.200000000000003"/>
    <m/>
    <d v="2002-12-11T00:00:00"/>
  </r>
  <r>
    <n v="2002"/>
    <n v="12"/>
    <x v="11"/>
    <n v="31.5"/>
    <n v="31.5"/>
    <m/>
    <d v="2002-12-12T00:00:00"/>
  </r>
  <r>
    <n v="2002"/>
    <n v="13"/>
    <x v="11"/>
    <n v="37.799999999999997"/>
    <n v="37.799999999999997"/>
    <m/>
    <d v="2002-12-13T00:00:00"/>
  </r>
  <r>
    <n v="2002"/>
    <n v="14"/>
    <x v="11"/>
    <n v="45.4"/>
    <n v="45.4"/>
    <m/>
    <d v="2002-12-14T00:00:00"/>
  </r>
  <r>
    <n v="2002"/>
    <n v="15"/>
    <x v="11"/>
    <n v="31"/>
    <n v="31"/>
    <m/>
    <d v="2002-12-15T00:00:00"/>
  </r>
  <r>
    <n v="2002"/>
    <n v="16"/>
    <x v="11"/>
    <n v="116"/>
    <n v="116"/>
    <m/>
    <d v="2002-12-16T00:00:00"/>
  </r>
  <r>
    <n v="2002"/>
    <n v="17"/>
    <x v="11"/>
    <n v="44.4"/>
    <n v="44.4"/>
    <m/>
    <d v="2002-12-17T00:00:00"/>
  </r>
  <r>
    <n v="2002"/>
    <n v="18"/>
    <x v="11"/>
    <n v="40.6"/>
    <n v="40.6"/>
    <m/>
    <d v="2002-12-18T00:00:00"/>
  </r>
  <r>
    <n v="2002"/>
    <n v="19"/>
    <x v="11"/>
    <n v="37.6"/>
    <n v="37.6"/>
    <m/>
    <d v="2002-12-19T00:00:00"/>
  </r>
  <r>
    <n v="2002"/>
    <n v="20"/>
    <x v="11"/>
    <n v="32.1"/>
    <n v="32.1"/>
    <m/>
    <d v="2002-12-20T00:00:00"/>
  </r>
  <r>
    <n v="2002"/>
    <n v="21"/>
    <x v="11"/>
    <n v="30.5"/>
    <n v="30.5"/>
    <m/>
    <d v="2002-12-21T00:00:00"/>
  </r>
  <r>
    <n v="2002"/>
    <n v="22"/>
    <x v="11"/>
    <n v="25.6"/>
    <n v="25.6"/>
    <m/>
    <d v="2002-12-22T00:00:00"/>
  </r>
  <r>
    <n v="2002"/>
    <n v="23"/>
    <x v="11"/>
    <n v="23.2"/>
    <n v="23.2"/>
    <m/>
    <d v="2002-12-23T00:00:00"/>
  </r>
  <r>
    <n v="2002"/>
    <n v="24"/>
    <x v="11"/>
    <n v="21.6"/>
    <n v="21.6"/>
    <m/>
    <d v="2002-12-24T00:00:00"/>
  </r>
  <r>
    <n v="2002"/>
    <n v="25"/>
    <x v="11"/>
    <n v="19.100000000000001"/>
    <n v="19.100000000000001"/>
    <m/>
    <d v="2002-12-25T00:00:00"/>
  </r>
  <r>
    <n v="2002"/>
    <n v="26"/>
    <x v="11"/>
    <n v="22.1"/>
    <n v="22.1"/>
    <m/>
    <d v="2002-12-26T00:00:00"/>
  </r>
  <r>
    <n v="2002"/>
    <n v="27"/>
    <x v="11"/>
    <n v="46.4"/>
    <n v="46.4"/>
    <m/>
    <d v="2002-12-27T00:00:00"/>
  </r>
  <r>
    <n v="2002"/>
    <n v="28"/>
    <x v="11"/>
    <n v="44.9"/>
    <n v="44.9"/>
    <m/>
    <d v="2002-12-28T00:00:00"/>
  </r>
  <r>
    <n v="2002"/>
    <n v="29"/>
    <x v="11"/>
    <n v="48.6"/>
    <n v="48.6"/>
    <m/>
    <d v="2002-12-29T00:00:00"/>
  </r>
  <r>
    <n v="2002"/>
    <n v="30"/>
    <x v="11"/>
    <n v="96.7"/>
    <n v="96.7"/>
    <m/>
    <d v="2002-12-30T00:00:00"/>
  </r>
  <r>
    <n v="2002"/>
    <n v="31"/>
    <x v="11"/>
    <n v="253"/>
    <n v="253"/>
    <m/>
    <d v="2002-12-31T00:00:00"/>
  </r>
  <r>
    <n v="2003"/>
    <n v="1"/>
    <x v="0"/>
    <n v="108"/>
    <n v="108"/>
    <m/>
    <d v="2003-01-01T00:00:00"/>
  </r>
  <r>
    <n v="2003"/>
    <n v="2"/>
    <x v="0"/>
    <n v="91.6"/>
    <n v="91.6"/>
    <m/>
    <d v="2003-01-02T00:00:00"/>
  </r>
  <r>
    <n v="2003"/>
    <n v="3"/>
    <x v="0"/>
    <n v="134"/>
    <n v="134"/>
    <m/>
    <d v="2003-01-03T00:00:00"/>
  </r>
  <r>
    <n v="2003"/>
    <n v="4"/>
    <x v="0"/>
    <n v="117"/>
    <n v="117"/>
    <m/>
    <d v="2003-01-04T00:00:00"/>
  </r>
  <r>
    <n v="2003"/>
    <n v="5"/>
    <x v="0"/>
    <n v="73.2"/>
    <n v="73.2"/>
    <m/>
    <d v="2003-01-05T00:00:00"/>
  </r>
  <r>
    <n v="2003"/>
    <n v="6"/>
    <x v="0"/>
    <n v="52.4"/>
    <n v="52.4"/>
    <m/>
    <d v="2003-01-06T00:00:00"/>
  </r>
  <r>
    <n v="2003"/>
    <n v="7"/>
    <x v="0"/>
    <n v="42.2"/>
    <n v="42.2"/>
    <m/>
    <d v="2003-01-07T00:00:00"/>
  </r>
  <r>
    <n v="2003"/>
    <n v="8"/>
    <x v="0"/>
    <n v="35.700000000000003"/>
    <n v="35.700000000000003"/>
    <m/>
    <d v="2003-01-08T00:00:00"/>
  </r>
  <r>
    <n v="2003"/>
    <n v="9"/>
    <x v="0"/>
    <n v="30.8"/>
    <n v="30.8"/>
    <m/>
    <d v="2003-01-09T00:00:00"/>
  </r>
  <r>
    <n v="2003"/>
    <n v="10"/>
    <x v="0"/>
    <n v="26.8"/>
    <n v="26.8"/>
    <m/>
    <d v="2003-01-10T00:00:00"/>
  </r>
  <r>
    <n v="2003"/>
    <n v="11"/>
    <x v="0"/>
    <n v="24.9"/>
    <n v="24.9"/>
    <m/>
    <d v="2003-01-11T00:00:00"/>
  </r>
  <r>
    <n v="2003"/>
    <n v="12"/>
    <x v="0"/>
    <n v="33.4"/>
    <n v="33.4"/>
    <m/>
    <d v="2003-01-12T00:00:00"/>
  </r>
  <r>
    <n v="2003"/>
    <n v="13"/>
    <x v="0"/>
    <n v="31.7"/>
    <n v="31.7"/>
    <m/>
    <d v="2003-01-13T00:00:00"/>
  </r>
  <r>
    <n v="2003"/>
    <n v="14"/>
    <x v="0"/>
    <n v="33"/>
    <n v="33"/>
    <m/>
    <d v="2003-01-14T00:00:00"/>
  </r>
  <r>
    <n v="2003"/>
    <n v="15"/>
    <x v="0"/>
    <n v="30.9"/>
    <n v="30.9"/>
    <m/>
    <d v="2003-01-15T00:00:00"/>
  </r>
  <r>
    <n v="2003"/>
    <n v="16"/>
    <x v="0"/>
    <n v="29"/>
    <n v="29"/>
    <m/>
    <d v="2003-01-16T00:00:00"/>
  </r>
  <r>
    <n v="2003"/>
    <n v="17"/>
    <x v="0"/>
    <n v="26.5"/>
    <n v="26.5"/>
    <m/>
    <d v="2003-01-17T00:00:00"/>
  </r>
  <r>
    <n v="2003"/>
    <n v="18"/>
    <x v="0"/>
    <n v="24.2"/>
    <n v="24.2"/>
    <m/>
    <d v="2003-01-18T00:00:00"/>
  </r>
  <r>
    <n v="2003"/>
    <n v="19"/>
    <x v="0"/>
    <n v="22.1"/>
    <n v="22.1"/>
    <m/>
    <d v="2003-01-19T00:00:00"/>
  </r>
  <r>
    <n v="2003"/>
    <n v="20"/>
    <x v="0"/>
    <n v="20.100000000000001"/>
    <n v="20.100000000000001"/>
    <m/>
    <d v="2003-01-20T00:00:00"/>
  </r>
  <r>
    <n v="2003"/>
    <n v="21"/>
    <x v="0"/>
    <n v="18.8"/>
    <n v="18.8"/>
    <m/>
    <d v="2003-01-21T00:00:00"/>
  </r>
  <r>
    <n v="2003"/>
    <n v="22"/>
    <x v="0"/>
    <n v="26.1"/>
    <n v="26.1"/>
    <m/>
    <d v="2003-01-22T00:00:00"/>
  </r>
  <r>
    <n v="2003"/>
    <n v="23"/>
    <x v="0"/>
    <n v="22.2"/>
    <n v="22.2"/>
    <m/>
    <d v="2003-01-23T00:00:00"/>
  </r>
  <r>
    <n v="2003"/>
    <n v="24"/>
    <x v="0"/>
    <n v="26.8"/>
    <n v="26.8"/>
    <m/>
    <d v="2003-01-24T00:00:00"/>
  </r>
  <r>
    <n v="2003"/>
    <n v="25"/>
    <x v="0"/>
    <n v="26.3"/>
    <n v="26.3"/>
    <m/>
    <d v="2003-01-25T00:00:00"/>
  </r>
  <r>
    <n v="2003"/>
    <n v="26"/>
    <x v="0"/>
    <n v="55.3"/>
    <n v="55.3"/>
    <m/>
    <d v="2003-01-26T00:00:00"/>
  </r>
  <r>
    <n v="2003"/>
    <n v="27"/>
    <x v="0"/>
    <n v="51.7"/>
    <n v="51.7"/>
    <m/>
    <d v="2003-01-27T00:00:00"/>
  </r>
  <r>
    <n v="2003"/>
    <n v="28"/>
    <x v="0"/>
    <n v="44.6"/>
    <n v="44.6"/>
    <m/>
    <d v="2003-01-28T00:00:00"/>
  </r>
  <r>
    <n v="2003"/>
    <n v="29"/>
    <x v="0"/>
    <n v="63.6"/>
    <n v="63.6"/>
    <m/>
    <d v="2003-01-29T00:00:00"/>
  </r>
  <r>
    <n v="2003"/>
    <n v="30"/>
    <x v="0"/>
    <n v="204"/>
    <n v="204"/>
    <m/>
    <d v="2003-01-30T00:00:00"/>
  </r>
  <r>
    <n v="2003"/>
    <n v="31"/>
    <x v="0"/>
    <s v="r385"/>
    <n v="385"/>
    <s v="r"/>
    <d v="2003-01-31T00:00:00"/>
  </r>
  <r>
    <n v="2003"/>
    <n v="1"/>
    <x v="1"/>
    <n v="355"/>
    <n v="355"/>
    <m/>
    <d v="2003-02-01T00:00:00"/>
  </r>
  <r>
    <n v="2003"/>
    <n v="2"/>
    <x v="1"/>
    <n v="214"/>
    <n v="214"/>
    <m/>
    <d v="2003-02-02T00:00:00"/>
  </r>
  <r>
    <n v="2003"/>
    <n v="3"/>
    <x v="1"/>
    <n v="122"/>
    <n v="122"/>
    <m/>
    <d v="2003-02-03T00:00:00"/>
  </r>
  <r>
    <n v="2003"/>
    <n v="4"/>
    <x v="1"/>
    <n v="76.599999999999994"/>
    <n v="76.599999999999994"/>
    <m/>
    <d v="2003-02-04T00:00:00"/>
  </r>
  <r>
    <n v="2003"/>
    <n v="5"/>
    <x v="1"/>
    <n v="55.5"/>
    <n v="55.5"/>
    <m/>
    <d v="2003-02-05T00:00:00"/>
  </r>
  <r>
    <n v="2003"/>
    <n v="6"/>
    <x v="1"/>
    <n v="45.8"/>
    <n v="45.8"/>
    <m/>
    <d v="2003-02-06T00:00:00"/>
  </r>
  <r>
    <n v="2003"/>
    <n v="7"/>
    <x v="1"/>
    <n v="39.700000000000003"/>
    <n v="39.700000000000003"/>
    <m/>
    <d v="2003-02-07T00:00:00"/>
  </r>
  <r>
    <n v="2003"/>
    <n v="8"/>
    <x v="1"/>
    <n v="35.200000000000003"/>
    <n v="35.200000000000003"/>
    <m/>
    <d v="2003-02-08T00:00:00"/>
  </r>
  <r>
    <n v="2003"/>
    <n v="9"/>
    <x v="1"/>
    <n v="31.3"/>
    <n v="31.3"/>
    <m/>
    <d v="2003-02-09T00:00:00"/>
  </r>
  <r>
    <n v="2003"/>
    <n v="10"/>
    <x v="1"/>
    <n v="28.2"/>
    <n v="28.2"/>
    <m/>
    <d v="2003-02-10T00:00:00"/>
  </r>
  <r>
    <n v="2003"/>
    <n v="11"/>
    <x v="1"/>
    <n v="26"/>
    <n v="26"/>
    <m/>
    <d v="2003-02-11T00:00:00"/>
  </r>
  <r>
    <n v="2003"/>
    <n v="12"/>
    <x v="1"/>
    <n v="24.1"/>
    <n v="24.1"/>
    <m/>
    <d v="2003-02-12T00:00:00"/>
  </r>
  <r>
    <n v="2003"/>
    <n v="13"/>
    <x v="1"/>
    <n v="22.7"/>
    <n v="22.7"/>
    <m/>
    <d v="2003-02-13T00:00:00"/>
  </r>
  <r>
    <n v="2003"/>
    <n v="14"/>
    <x v="1"/>
    <n v="21"/>
    <n v="21"/>
    <m/>
    <d v="2003-02-14T00:00:00"/>
  </r>
  <r>
    <n v="2003"/>
    <n v="15"/>
    <x v="1"/>
    <n v="24.8"/>
    <n v="24.8"/>
    <m/>
    <d v="2003-02-15T00:00:00"/>
  </r>
  <r>
    <n v="2003"/>
    <n v="16"/>
    <x v="1"/>
    <n v="31.5"/>
    <n v="31.5"/>
    <m/>
    <d v="2003-02-16T00:00:00"/>
  </r>
  <r>
    <n v="2003"/>
    <n v="17"/>
    <x v="1"/>
    <n v="136"/>
    <n v="136"/>
    <m/>
    <d v="2003-02-17T00:00:00"/>
  </r>
  <r>
    <n v="2003"/>
    <n v="18"/>
    <x v="1"/>
    <n v="234"/>
    <n v="234"/>
    <m/>
    <d v="2003-02-18T00:00:00"/>
  </r>
  <r>
    <n v="2003"/>
    <n v="19"/>
    <x v="1"/>
    <n v="116"/>
    <n v="116"/>
    <m/>
    <d v="2003-02-19T00:00:00"/>
  </r>
  <r>
    <n v="2003"/>
    <n v="20"/>
    <x v="1"/>
    <n v="71"/>
    <n v="71"/>
    <m/>
    <d v="2003-02-20T00:00:00"/>
  </r>
  <r>
    <n v="2003"/>
    <n v="21"/>
    <x v="1"/>
    <n v="56.9"/>
    <n v="56.9"/>
    <m/>
    <d v="2003-02-21T00:00:00"/>
  </r>
  <r>
    <n v="2003"/>
    <n v="22"/>
    <x v="1"/>
    <n v="47.9"/>
    <n v="47.9"/>
    <m/>
    <d v="2003-02-22T00:00:00"/>
  </r>
  <r>
    <n v="2003"/>
    <n v="23"/>
    <x v="1"/>
    <n v="42.6"/>
    <n v="42.6"/>
    <m/>
    <d v="2003-02-23T00:00:00"/>
  </r>
  <r>
    <n v="2003"/>
    <n v="24"/>
    <x v="1"/>
    <n v="38.5"/>
    <n v="38.5"/>
    <m/>
    <d v="2003-02-24T00:00:00"/>
  </r>
  <r>
    <n v="2003"/>
    <n v="25"/>
    <x v="1"/>
    <n v="34.799999999999997"/>
    <n v="34.799999999999997"/>
    <m/>
    <d v="2003-02-25T00:00:00"/>
  </r>
  <r>
    <n v="2003"/>
    <n v="26"/>
    <x v="1"/>
    <n v="32"/>
    <n v="32"/>
    <m/>
    <d v="2003-02-26T00:00:00"/>
  </r>
  <r>
    <n v="2003"/>
    <n v="27"/>
    <x v="1"/>
    <n v="29"/>
    <n v="29"/>
    <m/>
    <d v="2003-02-27T00:00:00"/>
  </r>
  <r>
    <n v="2003"/>
    <n v="28"/>
    <x v="1"/>
    <n v="27.7"/>
    <n v="27.7"/>
    <m/>
    <d v="2003-02-28T00:00:00"/>
  </r>
  <r>
    <n v="2003"/>
    <n v="1"/>
    <x v="2"/>
    <n v="26.2"/>
    <n v="26.2"/>
    <m/>
    <d v="2003-03-01T00:00:00"/>
  </r>
  <r>
    <n v="2003"/>
    <n v="2"/>
    <x v="2"/>
    <n v="23.7"/>
    <n v="23.7"/>
    <m/>
    <d v="2003-03-02T00:00:00"/>
  </r>
  <r>
    <n v="2003"/>
    <n v="3"/>
    <x v="2"/>
    <n v="24.3"/>
    <n v="24.3"/>
    <m/>
    <d v="2003-03-03T00:00:00"/>
  </r>
  <r>
    <n v="2003"/>
    <n v="4"/>
    <x v="2"/>
    <n v="21.9"/>
    <n v="21.9"/>
    <m/>
    <d v="2003-03-04T00:00:00"/>
  </r>
  <r>
    <n v="2003"/>
    <n v="5"/>
    <x v="2"/>
    <n v="20.8"/>
    <n v="20.8"/>
    <m/>
    <d v="2003-03-05T00:00:00"/>
  </r>
  <r>
    <n v="2003"/>
    <n v="6"/>
    <x v="2"/>
    <n v="22.4"/>
    <n v="22.4"/>
    <m/>
    <d v="2003-03-06T00:00:00"/>
  </r>
  <r>
    <n v="2003"/>
    <n v="7"/>
    <x v="2"/>
    <n v="160"/>
    <n v="160"/>
    <m/>
    <d v="2003-03-07T00:00:00"/>
  </r>
  <r>
    <n v="2003"/>
    <n v="8"/>
    <x v="2"/>
    <n v="116"/>
    <n v="116"/>
    <m/>
    <d v="2003-03-08T00:00:00"/>
  </r>
  <r>
    <n v="2003"/>
    <n v="9"/>
    <x v="2"/>
    <n v="198"/>
    <n v="198"/>
    <m/>
    <d v="2003-03-09T00:00:00"/>
  </r>
  <r>
    <n v="2003"/>
    <n v="10"/>
    <x v="2"/>
    <n v="151"/>
    <n v="151"/>
    <m/>
    <d v="2003-03-10T00:00:00"/>
  </r>
  <r>
    <n v="2003"/>
    <n v="11"/>
    <x v="2"/>
    <n v="92.5"/>
    <n v="92.5"/>
    <m/>
    <d v="2003-03-11T00:00:00"/>
  </r>
  <r>
    <n v="2003"/>
    <n v="12"/>
    <x v="2"/>
    <n v="72.8"/>
    <n v="72.8"/>
    <m/>
    <d v="2003-03-12T00:00:00"/>
  </r>
  <r>
    <n v="2003"/>
    <n v="13"/>
    <x v="2"/>
    <n v="63.8"/>
    <n v="63.8"/>
    <m/>
    <d v="2003-03-13T00:00:00"/>
  </r>
  <r>
    <n v="2003"/>
    <n v="14"/>
    <x v="2"/>
    <n v="64"/>
    <n v="64"/>
    <m/>
    <d v="2003-03-14T00:00:00"/>
  </r>
  <r>
    <n v="2003"/>
    <n v="15"/>
    <x v="2"/>
    <n v="55.3"/>
    <n v="55.3"/>
    <m/>
    <d v="2003-03-15T00:00:00"/>
  </r>
  <r>
    <n v="2003"/>
    <n v="16"/>
    <x v="2"/>
    <n v="50.6"/>
    <n v="50.6"/>
    <m/>
    <d v="2003-03-16T00:00:00"/>
  </r>
  <r>
    <n v="2003"/>
    <n v="17"/>
    <x v="2"/>
    <n v="44.1"/>
    <n v="44.1"/>
    <m/>
    <d v="2003-03-17T00:00:00"/>
  </r>
  <r>
    <n v="2003"/>
    <n v="18"/>
    <x v="2"/>
    <n v="40.299999999999997"/>
    <n v="40.299999999999997"/>
    <m/>
    <d v="2003-03-18T00:00:00"/>
  </r>
  <r>
    <n v="2003"/>
    <n v="19"/>
    <x v="2"/>
    <n v="41"/>
    <n v="41"/>
    <m/>
    <d v="2003-03-19T00:00:00"/>
  </r>
  <r>
    <n v="2003"/>
    <n v="20"/>
    <x v="2"/>
    <n v="39.700000000000003"/>
    <n v="39.700000000000003"/>
    <m/>
    <d v="2003-03-20T00:00:00"/>
  </r>
  <r>
    <n v="2003"/>
    <n v="21"/>
    <x v="2"/>
    <n v="47.9"/>
    <n v="47.9"/>
    <m/>
    <d v="2003-03-21T00:00:00"/>
  </r>
  <r>
    <n v="2003"/>
    <n v="22"/>
    <x v="2"/>
    <n v="95.8"/>
    <n v="95.8"/>
    <m/>
    <d v="2003-03-22T00:00:00"/>
  </r>
  <r>
    <n v="2003"/>
    <n v="23"/>
    <x v="2"/>
    <n v="85.4"/>
    <n v="85.4"/>
    <m/>
    <d v="2003-03-23T00:00:00"/>
  </r>
  <r>
    <n v="2003"/>
    <n v="24"/>
    <x v="2"/>
    <n v="64.099999999999994"/>
    <n v="64.099999999999994"/>
    <m/>
    <d v="2003-03-24T00:00:00"/>
  </r>
  <r>
    <n v="2003"/>
    <n v="25"/>
    <x v="2"/>
    <n v="53.5"/>
    <n v="53.5"/>
    <m/>
    <d v="2003-03-25T00:00:00"/>
  </r>
  <r>
    <n v="2003"/>
    <n v="26"/>
    <x v="2"/>
    <n v="55.4"/>
    <n v="55.4"/>
    <m/>
    <d v="2003-03-26T00:00:00"/>
  </r>
  <r>
    <n v="2003"/>
    <n v="27"/>
    <x v="2"/>
    <n v="43.5"/>
    <n v="43.5"/>
    <m/>
    <d v="2003-03-27T00:00:00"/>
  </r>
  <r>
    <n v="2003"/>
    <n v="28"/>
    <x v="2"/>
    <n v="39.299999999999997"/>
    <n v="39.299999999999997"/>
    <m/>
    <d v="2003-03-28T00:00:00"/>
  </r>
  <r>
    <n v="2003"/>
    <n v="29"/>
    <x v="2"/>
    <n v="35.9"/>
    <n v="35.9"/>
    <m/>
    <d v="2003-03-29T00:00:00"/>
  </r>
  <r>
    <n v="2003"/>
    <n v="30"/>
    <x v="2"/>
    <n v="33.200000000000003"/>
    <n v="33.200000000000003"/>
    <m/>
    <d v="2003-03-30T00:00:00"/>
  </r>
  <r>
    <n v="2003"/>
    <n v="31"/>
    <x v="2"/>
    <n v="31.5"/>
    <n v="31.5"/>
    <m/>
    <d v="2003-03-31T00:00:00"/>
  </r>
  <r>
    <n v="2003"/>
    <n v="1"/>
    <x v="3"/>
    <n v="30.2"/>
    <n v="30.2"/>
    <m/>
    <d v="2003-04-01T00:00:00"/>
  </r>
  <r>
    <n v="2003"/>
    <n v="2"/>
    <x v="3"/>
    <n v="31.3"/>
    <n v="31.3"/>
    <m/>
    <d v="2003-04-02T00:00:00"/>
  </r>
  <r>
    <n v="2003"/>
    <n v="3"/>
    <x v="3"/>
    <n v="33.200000000000003"/>
    <n v="33.200000000000003"/>
    <m/>
    <d v="2003-04-03T00:00:00"/>
  </r>
  <r>
    <n v="2003"/>
    <n v="4"/>
    <x v="3"/>
    <n v="28.9"/>
    <n v="28.9"/>
    <m/>
    <d v="2003-04-04T00:00:00"/>
  </r>
  <r>
    <n v="2003"/>
    <n v="5"/>
    <x v="3"/>
    <n v="28.3"/>
    <n v="28.3"/>
    <m/>
    <d v="2003-04-05T00:00:00"/>
  </r>
  <r>
    <n v="2003"/>
    <n v="6"/>
    <x v="3"/>
    <n v="37.4"/>
    <n v="37.4"/>
    <m/>
    <d v="2003-04-06T00:00:00"/>
  </r>
  <r>
    <n v="2003"/>
    <n v="7"/>
    <x v="3"/>
    <n v="37.200000000000003"/>
    <n v="37.200000000000003"/>
    <m/>
    <d v="2003-04-07T00:00:00"/>
  </r>
  <r>
    <n v="2003"/>
    <n v="8"/>
    <x v="3"/>
    <n v="36"/>
    <n v="36"/>
    <m/>
    <d v="2003-04-08T00:00:00"/>
  </r>
  <r>
    <n v="2003"/>
    <n v="9"/>
    <x v="3"/>
    <n v="36.799999999999997"/>
    <n v="36.799999999999997"/>
    <m/>
    <d v="2003-04-09T00:00:00"/>
  </r>
  <r>
    <n v="2003"/>
    <n v="10"/>
    <x v="3"/>
    <n v="33.6"/>
    <n v="33.6"/>
    <m/>
    <d v="2003-04-10T00:00:00"/>
  </r>
  <r>
    <n v="2003"/>
    <n v="11"/>
    <x v="3"/>
    <n v="30.9"/>
    <n v="30.9"/>
    <m/>
    <d v="2003-04-11T00:00:00"/>
  </r>
  <r>
    <n v="2003"/>
    <n v="12"/>
    <x v="3"/>
    <n v="50.3"/>
    <n v="50.3"/>
    <m/>
    <d v="2003-04-12T00:00:00"/>
  </r>
  <r>
    <n v="2003"/>
    <n v="13"/>
    <x v="3"/>
    <n v="113"/>
    <n v="113"/>
    <m/>
    <d v="2003-04-13T00:00:00"/>
  </r>
  <r>
    <n v="2003"/>
    <n v="14"/>
    <x v="3"/>
    <n v="71.5"/>
    <n v="71.5"/>
    <m/>
    <d v="2003-04-14T00:00:00"/>
  </r>
  <r>
    <n v="2003"/>
    <n v="15"/>
    <x v="3"/>
    <n v="55.1"/>
    <n v="55.1"/>
    <m/>
    <d v="2003-04-15T00:00:00"/>
  </r>
  <r>
    <n v="2003"/>
    <n v="16"/>
    <x v="3"/>
    <n v="46.5"/>
    <n v="46.5"/>
    <m/>
    <d v="2003-04-16T00:00:00"/>
  </r>
  <r>
    <n v="2003"/>
    <n v="17"/>
    <x v="3"/>
    <n v="42.4"/>
    <n v="42.4"/>
    <m/>
    <d v="2003-04-17T00:00:00"/>
  </r>
  <r>
    <n v="2003"/>
    <n v="18"/>
    <x v="3"/>
    <n v="36.200000000000003"/>
    <n v="36.200000000000003"/>
    <m/>
    <d v="2003-04-18T00:00:00"/>
  </r>
  <r>
    <n v="2003"/>
    <n v="19"/>
    <x v="3"/>
    <n v="31.6"/>
    <n v="31.6"/>
    <m/>
    <d v="2003-04-19T00:00:00"/>
  </r>
  <r>
    <n v="2003"/>
    <n v="20"/>
    <x v="3"/>
    <n v="29.1"/>
    <n v="29.1"/>
    <m/>
    <d v="2003-04-20T00:00:00"/>
  </r>
  <r>
    <n v="2003"/>
    <n v="21"/>
    <x v="3"/>
    <n v="33.6"/>
    <n v="33.6"/>
    <m/>
    <d v="2003-04-21T00:00:00"/>
  </r>
  <r>
    <n v="2003"/>
    <n v="22"/>
    <x v="3"/>
    <n v="27.2"/>
    <n v="27.2"/>
    <m/>
    <d v="2003-04-22T00:00:00"/>
  </r>
  <r>
    <n v="2003"/>
    <n v="23"/>
    <x v="3"/>
    <n v="34.9"/>
    <n v="34.9"/>
    <m/>
    <d v="2003-04-23T00:00:00"/>
  </r>
  <r>
    <n v="2003"/>
    <n v="24"/>
    <x v="3"/>
    <n v="43.9"/>
    <n v="43.9"/>
    <m/>
    <d v="2003-04-24T00:00:00"/>
  </r>
  <r>
    <n v="2003"/>
    <n v="25"/>
    <x v="3"/>
    <n v="41.1"/>
    <n v="41.1"/>
    <m/>
    <d v="2003-04-25T00:00:00"/>
  </r>
  <r>
    <n v="2003"/>
    <n v="26"/>
    <x v="3"/>
    <n v="45.3"/>
    <n v="45.3"/>
    <m/>
    <d v="2003-04-26T00:00:00"/>
  </r>
  <r>
    <n v="2003"/>
    <n v="27"/>
    <x v="3"/>
    <n v="39.299999999999997"/>
    <n v="39.299999999999997"/>
    <m/>
    <d v="2003-04-27T00:00:00"/>
  </r>
  <r>
    <n v="2003"/>
    <n v="28"/>
    <x v="3"/>
    <n v="36.4"/>
    <n v="36.4"/>
    <m/>
    <d v="2003-04-28T00:00:00"/>
  </r>
  <r>
    <n v="2003"/>
    <n v="29"/>
    <x v="3"/>
    <n v="36.299999999999997"/>
    <n v="36.299999999999997"/>
    <m/>
    <d v="2003-04-29T00:00:00"/>
  </r>
  <r>
    <n v="2003"/>
    <n v="30"/>
    <x v="3"/>
    <n v="32.799999999999997"/>
    <n v="32.799999999999997"/>
    <m/>
    <d v="2003-04-30T00:00:00"/>
  </r>
  <r>
    <n v="2003"/>
    <n v="1"/>
    <x v="4"/>
    <n v="28.3"/>
    <n v="28.3"/>
    <m/>
    <d v="2003-05-01T00:00:00"/>
  </r>
  <r>
    <n v="2003"/>
    <n v="2"/>
    <x v="4"/>
    <n v="26.1"/>
    <n v="26.1"/>
    <m/>
    <d v="2003-05-02T00:00:00"/>
  </r>
  <r>
    <n v="2003"/>
    <n v="3"/>
    <x v="4"/>
    <n v="24.3"/>
    <n v="24.3"/>
    <m/>
    <d v="2003-05-03T00:00:00"/>
  </r>
  <r>
    <n v="2003"/>
    <n v="4"/>
    <x v="4"/>
    <n v="26.6"/>
    <n v="26.6"/>
    <m/>
    <d v="2003-05-04T00:00:00"/>
  </r>
  <r>
    <n v="2003"/>
    <n v="5"/>
    <x v="4"/>
    <n v="22.3"/>
    <n v="22.3"/>
    <m/>
    <d v="2003-05-05T00:00:00"/>
  </r>
  <r>
    <n v="2003"/>
    <n v="6"/>
    <x v="4"/>
    <n v="20.100000000000001"/>
    <n v="20.100000000000001"/>
    <m/>
    <d v="2003-05-06T00:00:00"/>
  </r>
  <r>
    <n v="2003"/>
    <n v="7"/>
    <x v="4"/>
    <n v="18.7"/>
    <n v="18.7"/>
    <m/>
    <d v="2003-05-07T00:00:00"/>
  </r>
  <r>
    <n v="2003"/>
    <n v="8"/>
    <x v="4"/>
    <n v="19.8"/>
    <n v="19.8"/>
    <m/>
    <d v="2003-05-08T00:00:00"/>
  </r>
  <r>
    <n v="2003"/>
    <n v="9"/>
    <x v="4"/>
    <n v="17.399999999999999"/>
    <n v="17.399999999999999"/>
    <m/>
    <d v="2003-05-09T00:00:00"/>
  </r>
  <r>
    <n v="2003"/>
    <n v="10"/>
    <x v="4"/>
    <n v="15.8"/>
    <n v="15.8"/>
    <m/>
    <d v="2003-05-10T00:00:00"/>
  </r>
  <r>
    <n v="2003"/>
    <n v="11"/>
    <x v="4"/>
    <n v="15.3"/>
    <n v="15.3"/>
    <m/>
    <d v="2003-05-11T00:00:00"/>
  </r>
  <r>
    <n v="2003"/>
    <n v="12"/>
    <x v="4"/>
    <n v="15.3"/>
    <n v="15.3"/>
    <m/>
    <d v="2003-05-12T00:00:00"/>
  </r>
  <r>
    <n v="2003"/>
    <n v="13"/>
    <x v="4"/>
    <n v="14.3"/>
    <n v="14.3"/>
    <m/>
    <d v="2003-05-13T00:00:00"/>
  </r>
  <r>
    <n v="2003"/>
    <n v="14"/>
    <x v="4"/>
    <n v="13.8"/>
    <n v="13.8"/>
    <m/>
    <d v="2003-05-14T00:00:00"/>
  </r>
  <r>
    <n v="2003"/>
    <n v="15"/>
    <x v="4"/>
    <n v="14.6"/>
    <n v="14.6"/>
    <m/>
    <d v="2003-05-15T00:00:00"/>
  </r>
  <r>
    <n v="2003"/>
    <n v="16"/>
    <x v="4"/>
    <n v="15.8"/>
    <n v="15.8"/>
    <m/>
    <d v="2003-05-16T00:00:00"/>
  </r>
  <r>
    <n v="2003"/>
    <n v="17"/>
    <x v="4"/>
    <n v="19"/>
    <n v="19"/>
    <m/>
    <d v="2003-05-17T00:00:00"/>
  </r>
  <r>
    <n v="2003"/>
    <n v="18"/>
    <x v="4"/>
    <n v="16.399999999999999"/>
    <n v="16.399999999999999"/>
    <m/>
    <d v="2003-05-18T00:00:00"/>
  </r>
  <r>
    <n v="2003"/>
    <n v="19"/>
    <x v="4"/>
    <n v="13.7"/>
    <n v="13.7"/>
    <m/>
    <d v="2003-05-19T00:00:00"/>
  </r>
  <r>
    <n v="2003"/>
    <n v="20"/>
    <x v="4"/>
    <n v="12.8"/>
    <n v="12.8"/>
    <m/>
    <d v="2003-05-20T00:00:00"/>
  </r>
  <r>
    <n v="2003"/>
    <n v="21"/>
    <x v="4"/>
    <n v="12.2"/>
    <n v="12.2"/>
    <m/>
    <d v="2003-05-21T00:00:00"/>
  </r>
  <r>
    <n v="2003"/>
    <n v="22"/>
    <x v="4"/>
    <n v="11.7"/>
    <n v="11.7"/>
    <m/>
    <d v="2003-05-22T00:00:00"/>
  </r>
  <r>
    <n v="2003"/>
    <n v="23"/>
    <x v="4"/>
    <n v="11.1"/>
    <n v="11.1"/>
    <m/>
    <d v="2003-05-23T00:00:00"/>
  </r>
  <r>
    <n v="2003"/>
    <n v="24"/>
    <x v="4"/>
    <n v="10.7"/>
    <n v="10.7"/>
    <m/>
    <d v="2003-05-24T00:00:00"/>
  </r>
  <r>
    <n v="2003"/>
    <n v="25"/>
    <x v="4"/>
    <n v="10.6"/>
    <n v="10.6"/>
    <m/>
    <d v="2003-05-25T00:00:00"/>
  </r>
  <r>
    <n v="2003"/>
    <n v="26"/>
    <x v="4"/>
    <n v="10.1"/>
    <n v="10.1"/>
    <m/>
    <d v="2003-05-26T00:00:00"/>
  </r>
  <r>
    <n v="2003"/>
    <n v="27"/>
    <x v="4"/>
    <n v="9.59"/>
    <n v="9.59"/>
    <m/>
    <d v="2003-05-27T00:00:00"/>
  </r>
  <r>
    <n v="2003"/>
    <n v="28"/>
    <x v="4"/>
    <n v="9.09"/>
    <n v="9.09"/>
    <m/>
    <d v="2003-05-28T00:00:00"/>
  </r>
  <r>
    <n v="2003"/>
    <n v="29"/>
    <x v="4"/>
    <n v="8.51"/>
    <n v="8.51"/>
    <m/>
    <d v="2003-05-29T00:00:00"/>
  </r>
  <r>
    <n v="2003"/>
    <n v="30"/>
    <x v="4"/>
    <n v="9.1300000000000008"/>
    <n v="9.1300000000000008"/>
    <m/>
    <d v="2003-05-30T00:00:00"/>
  </r>
  <r>
    <n v="2003"/>
    <n v="31"/>
    <x v="4"/>
    <n v="9.0399999999999991"/>
    <n v="9.0399999999999991"/>
    <m/>
    <d v="2003-05-31T00:00:00"/>
  </r>
  <r>
    <n v="2003"/>
    <n v="1"/>
    <x v="5"/>
    <n v="8.31"/>
    <n v="8.31"/>
    <m/>
    <d v="2003-06-01T00:00:00"/>
  </r>
  <r>
    <n v="2003"/>
    <n v="2"/>
    <x v="5"/>
    <n v="7.57"/>
    <n v="7.57"/>
    <m/>
    <d v="2003-06-02T00:00:00"/>
  </r>
  <r>
    <n v="2003"/>
    <n v="3"/>
    <x v="5"/>
    <n v="7.43"/>
    <n v="7.43"/>
    <m/>
    <d v="2003-06-03T00:00:00"/>
  </r>
  <r>
    <n v="2003"/>
    <n v="4"/>
    <x v="5"/>
    <n v="6.96"/>
    <n v="6.96"/>
    <m/>
    <d v="2003-06-04T00:00:00"/>
  </r>
  <r>
    <n v="2003"/>
    <n v="5"/>
    <x v="5"/>
    <n v="6.58"/>
    <n v="6.58"/>
    <m/>
    <d v="2003-06-05T00:00:00"/>
  </r>
  <r>
    <n v="2003"/>
    <n v="6"/>
    <x v="5"/>
    <n v="6.28"/>
    <n v="6.28"/>
    <m/>
    <d v="2003-06-06T00:00:00"/>
  </r>
  <r>
    <n v="2003"/>
    <n v="7"/>
    <x v="5"/>
    <n v="6.22"/>
    <n v="6.22"/>
    <m/>
    <d v="2003-06-07T00:00:00"/>
  </r>
  <r>
    <n v="2003"/>
    <n v="8"/>
    <x v="5"/>
    <n v="6.5"/>
    <n v="6.5"/>
    <m/>
    <d v="2003-06-08T00:00:00"/>
  </r>
  <r>
    <n v="2003"/>
    <n v="9"/>
    <x v="5"/>
    <n v="6.36"/>
    <n v="6.36"/>
    <m/>
    <d v="2003-06-09T00:00:00"/>
  </r>
  <r>
    <n v="2003"/>
    <n v="10"/>
    <x v="5"/>
    <n v="6.33"/>
    <n v="6.33"/>
    <m/>
    <d v="2003-06-10T00:00:00"/>
  </r>
  <r>
    <n v="2003"/>
    <n v="11"/>
    <x v="5"/>
    <n v="6.07"/>
    <n v="6.07"/>
    <m/>
    <d v="2003-06-11T00:00:00"/>
  </r>
  <r>
    <n v="2003"/>
    <n v="12"/>
    <x v="5"/>
    <n v="5.71"/>
    <n v="5.71"/>
    <m/>
    <d v="2003-06-12T00:00:00"/>
  </r>
  <r>
    <n v="2003"/>
    <n v="13"/>
    <x v="5"/>
    <n v="6.71"/>
    <n v="6.71"/>
    <m/>
    <d v="2003-06-13T00:00:00"/>
  </r>
  <r>
    <n v="2003"/>
    <n v="14"/>
    <x v="5"/>
    <n v="6.2"/>
    <n v="6.2"/>
    <m/>
    <d v="2003-06-14T00:00:00"/>
  </r>
  <r>
    <n v="2003"/>
    <n v="15"/>
    <x v="5"/>
    <n v="6.09"/>
    <n v="6.09"/>
    <m/>
    <d v="2003-06-15T00:00:00"/>
  </r>
  <r>
    <n v="2003"/>
    <n v="16"/>
    <x v="5"/>
    <n v="5.36"/>
    <n v="5.36"/>
    <m/>
    <d v="2003-06-16T00:00:00"/>
  </r>
  <r>
    <n v="2003"/>
    <n v="17"/>
    <x v="5"/>
    <n v="4.96"/>
    <n v="4.96"/>
    <m/>
    <d v="2003-06-17T00:00:00"/>
  </r>
  <r>
    <n v="2003"/>
    <n v="18"/>
    <x v="5"/>
    <n v="4.92"/>
    <n v="4.92"/>
    <m/>
    <d v="2003-06-18T00:00:00"/>
  </r>
  <r>
    <n v="2003"/>
    <n v="19"/>
    <x v="5"/>
    <n v="5.42"/>
    <n v="5.42"/>
    <m/>
    <d v="2003-06-19T00:00:00"/>
  </r>
  <r>
    <n v="2003"/>
    <n v="20"/>
    <x v="5"/>
    <n v="6"/>
    <n v="6"/>
    <m/>
    <d v="2003-06-20T00:00:00"/>
  </r>
  <r>
    <n v="2003"/>
    <n v="21"/>
    <x v="5"/>
    <n v="6.39"/>
    <n v="6.39"/>
    <m/>
    <d v="2003-06-21T00:00:00"/>
  </r>
  <r>
    <n v="2003"/>
    <n v="22"/>
    <x v="5"/>
    <n v="6.49"/>
    <n v="6.49"/>
    <m/>
    <d v="2003-06-22T00:00:00"/>
  </r>
  <r>
    <n v="2003"/>
    <n v="23"/>
    <x v="5"/>
    <n v="5.53"/>
    <n v="5.53"/>
    <m/>
    <d v="2003-06-23T00:00:00"/>
  </r>
  <r>
    <n v="2003"/>
    <n v="24"/>
    <x v="5"/>
    <n v="4.82"/>
    <n v="4.82"/>
    <m/>
    <d v="2003-06-24T00:00:00"/>
  </r>
  <r>
    <n v="2003"/>
    <n v="25"/>
    <x v="5"/>
    <n v="4.08"/>
    <n v="4.08"/>
    <m/>
    <d v="2003-06-25T00:00:00"/>
  </r>
  <r>
    <n v="2003"/>
    <n v="26"/>
    <x v="5"/>
    <n v="3.95"/>
    <n v="3.95"/>
    <m/>
    <d v="2003-06-26T00:00:00"/>
  </r>
  <r>
    <n v="2003"/>
    <n v="27"/>
    <x v="5"/>
    <n v="3.46"/>
    <n v="3.46"/>
    <m/>
    <d v="2003-06-27T00:00:00"/>
  </r>
  <r>
    <n v="2003"/>
    <n v="28"/>
    <x v="5"/>
    <n v="3.29"/>
    <n v="3.29"/>
    <m/>
    <d v="2003-06-28T00:00:00"/>
  </r>
  <r>
    <n v="2003"/>
    <n v="29"/>
    <x v="5"/>
    <n v="3.73"/>
    <n v="3.73"/>
    <m/>
    <d v="2003-06-29T00:00:00"/>
  </r>
  <r>
    <n v="2003"/>
    <n v="30"/>
    <x v="5"/>
    <n v="3.69"/>
    <n v="3.69"/>
    <m/>
    <d v="2003-06-30T00:00:00"/>
  </r>
  <r>
    <n v="2003"/>
    <n v="1"/>
    <x v="6"/>
    <n v="3.19"/>
    <n v="3.19"/>
    <m/>
    <d v="2003-07-01T00:00:00"/>
  </r>
  <r>
    <n v="2003"/>
    <n v="2"/>
    <x v="6"/>
    <n v="3.12"/>
    <n v="3.12"/>
    <m/>
    <d v="2003-07-02T00:00:00"/>
  </r>
  <r>
    <n v="2003"/>
    <n v="3"/>
    <x v="6"/>
    <n v="3.17"/>
    <n v="3.17"/>
    <m/>
    <d v="2003-07-03T00:00:00"/>
  </r>
  <r>
    <n v="2003"/>
    <n v="4"/>
    <x v="6"/>
    <n v="3.3"/>
    <n v="3.3"/>
    <m/>
    <d v="2003-07-04T00:00:00"/>
  </r>
  <r>
    <n v="2003"/>
    <n v="5"/>
    <x v="6"/>
    <n v="3.62"/>
    <n v="3.62"/>
    <m/>
    <d v="2003-07-05T00:00:00"/>
  </r>
  <r>
    <n v="2003"/>
    <n v="6"/>
    <x v="6"/>
    <n v="4.1399999999999997"/>
    <n v="4.1399999999999997"/>
    <m/>
    <d v="2003-07-06T00:00:00"/>
  </r>
  <r>
    <n v="2003"/>
    <n v="7"/>
    <x v="6"/>
    <n v="3.5"/>
    <n v="3.5"/>
    <m/>
    <d v="2003-07-07T00:00:00"/>
  </r>
  <r>
    <n v="2003"/>
    <n v="8"/>
    <x v="6"/>
    <n v="3.51"/>
    <n v="3.51"/>
    <m/>
    <d v="2003-07-08T00:00:00"/>
  </r>
  <r>
    <n v="2003"/>
    <n v="9"/>
    <x v="6"/>
    <n v="3.42"/>
    <n v="3.42"/>
    <m/>
    <d v="2003-07-09T00:00:00"/>
  </r>
  <r>
    <n v="2003"/>
    <n v="10"/>
    <x v="6"/>
    <n v="2.91"/>
    <n v="2.91"/>
    <m/>
    <d v="2003-07-10T00:00:00"/>
  </r>
  <r>
    <n v="2003"/>
    <n v="11"/>
    <x v="6"/>
    <n v="2.69"/>
    <n v="2.69"/>
    <m/>
    <d v="2003-07-11T00:00:00"/>
  </r>
  <r>
    <n v="2003"/>
    <n v="12"/>
    <x v="6"/>
    <n v="2.52"/>
    <n v="2.52"/>
    <m/>
    <d v="2003-07-12T00:00:00"/>
  </r>
  <r>
    <n v="2003"/>
    <n v="13"/>
    <x v="6"/>
    <n v="3.29"/>
    <n v="3.29"/>
    <m/>
    <d v="2003-07-13T00:00:00"/>
  </r>
  <r>
    <n v="2003"/>
    <n v="14"/>
    <x v="6"/>
    <n v="2.6"/>
    <n v="2.6"/>
    <m/>
    <d v="2003-07-14T00:00:00"/>
  </r>
  <r>
    <n v="2003"/>
    <n v="15"/>
    <x v="6"/>
    <n v="2.38"/>
    <n v="2.38"/>
    <m/>
    <d v="2003-07-15T00:00:00"/>
  </r>
  <r>
    <n v="2003"/>
    <n v="16"/>
    <x v="6"/>
    <n v="2.4900000000000002"/>
    <n v="2.4900000000000002"/>
    <m/>
    <d v="2003-07-16T00:00:00"/>
  </r>
  <r>
    <n v="2003"/>
    <n v="17"/>
    <x v="6"/>
    <n v="2.57"/>
    <n v="2.57"/>
    <m/>
    <d v="2003-07-17T00:00:00"/>
  </r>
  <r>
    <n v="2003"/>
    <n v="18"/>
    <x v="6"/>
    <n v="2.29"/>
    <n v="2.29"/>
    <m/>
    <d v="2003-07-18T00:00:00"/>
  </r>
  <r>
    <n v="2003"/>
    <n v="19"/>
    <x v="6"/>
    <n v="2.2599999999999998"/>
    <n v="2.2599999999999998"/>
    <m/>
    <d v="2003-07-19T00:00:00"/>
  </r>
  <r>
    <n v="2003"/>
    <n v="20"/>
    <x v="6"/>
    <n v="2.27"/>
    <n v="2.27"/>
    <m/>
    <d v="2003-07-20T00:00:00"/>
  </r>
  <r>
    <n v="2003"/>
    <n v="21"/>
    <x v="6"/>
    <n v="2.08"/>
    <n v="2.08"/>
    <m/>
    <d v="2003-07-21T00:00:00"/>
  </r>
  <r>
    <n v="2003"/>
    <n v="22"/>
    <x v="6"/>
    <n v="1.54"/>
    <n v="1.54"/>
    <m/>
    <d v="2003-07-22T00:00:00"/>
  </r>
  <r>
    <n v="2003"/>
    <n v="23"/>
    <x v="6"/>
    <n v="1.35"/>
    <n v="1.35"/>
    <m/>
    <d v="2003-07-23T00:00:00"/>
  </r>
  <r>
    <n v="2003"/>
    <n v="24"/>
    <x v="6"/>
    <n v="1.24"/>
    <n v="1.24"/>
    <m/>
    <d v="2003-07-24T00:00:00"/>
  </r>
  <r>
    <n v="2003"/>
    <n v="25"/>
    <x v="6"/>
    <n v="1.17"/>
    <n v="1.17"/>
    <m/>
    <d v="2003-07-25T00:00:00"/>
  </r>
  <r>
    <n v="2003"/>
    <n v="26"/>
    <x v="6"/>
    <n v="1.47"/>
    <n v="1.47"/>
    <m/>
    <d v="2003-07-26T00:00:00"/>
  </r>
  <r>
    <n v="2003"/>
    <n v="27"/>
    <x v="6"/>
    <n v="1.47"/>
    <n v="1.47"/>
    <m/>
    <d v="2003-07-27T00:00:00"/>
  </r>
  <r>
    <n v="2003"/>
    <n v="28"/>
    <x v="6"/>
    <n v="1.19"/>
    <n v="1.19"/>
    <m/>
    <d v="2003-07-28T00:00:00"/>
  </r>
  <r>
    <n v="2003"/>
    <n v="29"/>
    <x v="6"/>
    <n v="1"/>
    <n v="1"/>
    <m/>
    <d v="2003-07-29T00:00:00"/>
  </r>
  <r>
    <n v="2003"/>
    <n v="30"/>
    <x v="6"/>
    <n v="0.88"/>
    <n v="0.88"/>
    <m/>
    <d v="2003-07-30T00:00:00"/>
  </r>
  <r>
    <n v="2003"/>
    <n v="31"/>
    <x v="6"/>
    <n v="0.83"/>
    <n v="0.83"/>
    <m/>
    <d v="2003-07-31T00:00:00"/>
  </r>
  <r>
    <n v="2003"/>
    <n v="1"/>
    <x v="7"/>
    <n v="0.88"/>
    <n v="0.88"/>
    <m/>
    <d v="2003-08-01T00:00:00"/>
  </r>
  <r>
    <n v="2003"/>
    <n v="2"/>
    <x v="7"/>
    <n v="1.34"/>
    <n v="1.34"/>
    <m/>
    <d v="2003-08-02T00:00:00"/>
  </r>
  <r>
    <n v="2003"/>
    <n v="3"/>
    <x v="7"/>
    <n v="1.7"/>
    <n v="1.7"/>
    <m/>
    <d v="2003-08-03T00:00:00"/>
  </r>
  <r>
    <n v="2003"/>
    <n v="4"/>
    <x v="7"/>
    <n v="1.53"/>
    <n v="1.53"/>
    <m/>
    <d v="2003-08-04T00:00:00"/>
  </r>
  <r>
    <n v="2003"/>
    <n v="5"/>
    <x v="7"/>
    <n v="1.47"/>
    <n v="1.47"/>
    <m/>
    <d v="2003-08-05T00:00:00"/>
  </r>
  <r>
    <n v="2003"/>
    <n v="6"/>
    <x v="7"/>
    <n v="1.68"/>
    <n v="1.68"/>
    <m/>
    <d v="2003-08-06T00:00:00"/>
  </r>
  <r>
    <n v="2003"/>
    <n v="7"/>
    <x v="7"/>
    <n v="1.54"/>
    <n v="1.54"/>
    <m/>
    <d v="2003-08-07T00:00:00"/>
  </r>
  <r>
    <n v="2003"/>
    <n v="8"/>
    <x v="7"/>
    <n v="15.7"/>
    <n v="15.7"/>
    <m/>
    <d v="2003-08-08T00:00:00"/>
  </r>
  <r>
    <n v="2003"/>
    <n v="9"/>
    <x v="7"/>
    <n v="3.95"/>
    <n v="3.95"/>
    <m/>
    <d v="2003-08-09T00:00:00"/>
  </r>
  <r>
    <n v="2003"/>
    <n v="10"/>
    <x v="7"/>
    <n v="2.57"/>
    <n v="2.57"/>
    <m/>
    <d v="2003-08-10T00:00:00"/>
  </r>
  <r>
    <n v="2003"/>
    <n v="11"/>
    <x v="7"/>
    <n v="1.95"/>
    <n v="1.95"/>
    <m/>
    <d v="2003-08-11T00:00:00"/>
  </r>
  <r>
    <n v="2003"/>
    <n v="12"/>
    <x v="7"/>
    <n v="1.86"/>
    <n v="1.86"/>
    <m/>
    <d v="2003-08-12T00:00:00"/>
  </r>
  <r>
    <n v="2003"/>
    <n v="13"/>
    <x v="7"/>
    <n v="1.65"/>
    <n v="1.65"/>
    <m/>
    <d v="2003-08-13T00:00:00"/>
  </r>
  <r>
    <n v="2003"/>
    <n v="14"/>
    <x v="7"/>
    <n v="1.52"/>
    <n v="1.52"/>
    <m/>
    <d v="2003-08-14T00:00:00"/>
  </r>
  <r>
    <n v="2003"/>
    <n v="15"/>
    <x v="7"/>
    <n v="1.44"/>
    <n v="1.44"/>
    <m/>
    <d v="2003-08-15T00:00:00"/>
  </r>
  <r>
    <n v="2003"/>
    <n v="16"/>
    <x v="7"/>
    <n v="1.33"/>
    <n v="1.33"/>
    <m/>
    <d v="2003-08-16T00:00:00"/>
  </r>
  <r>
    <n v="2003"/>
    <n v="17"/>
    <x v="7"/>
    <n v="1.41"/>
    <n v="1.41"/>
    <m/>
    <d v="2003-08-17T00:00:00"/>
  </r>
  <r>
    <n v="2003"/>
    <n v="18"/>
    <x v="7"/>
    <n v="1.49"/>
    <n v="1.49"/>
    <m/>
    <d v="2003-08-18T00:00:00"/>
  </r>
  <r>
    <n v="2003"/>
    <n v="19"/>
    <x v="7"/>
    <n v="1.37"/>
    <n v="1.37"/>
    <m/>
    <d v="2003-08-19T00:00:00"/>
  </r>
  <r>
    <n v="2003"/>
    <n v="20"/>
    <x v="7"/>
    <n v="1.36"/>
    <n v="1.36"/>
    <m/>
    <d v="2003-08-20T00:00:00"/>
  </r>
  <r>
    <n v="2003"/>
    <n v="21"/>
    <x v="7"/>
    <n v="1.5"/>
    <n v="1.5"/>
    <m/>
    <d v="2003-08-21T00:00:00"/>
  </r>
  <r>
    <n v="2003"/>
    <n v="22"/>
    <x v="7"/>
    <n v="1.61"/>
    <n v="1.61"/>
    <m/>
    <d v="2003-08-22T00:00:00"/>
  </r>
  <r>
    <n v="2003"/>
    <n v="23"/>
    <x v="7"/>
    <n v="1.71"/>
    <n v="1.71"/>
    <m/>
    <d v="2003-08-23T00:00:00"/>
  </r>
  <r>
    <n v="2003"/>
    <n v="24"/>
    <x v="7"/>
    <n v="1.79"/>
    <n v="1.79"/>
    <m/>
    <d v="2003-08-24T00:00:00"/>
  </r>
  <r>
    <n v="2003"/>
    <n v="25"/>
    <x v="7"/>
    <n v="1.39"/>
    <n v="1.39"/>
    <m/>
    <d v="2003-08-25T00:00:00"/>
  </r>
  <r>
    <n v="2003"/>
    <n v="26"/>
    <x v="7"/>
    <n v="1.47"/>
    <n v="1.47"/>
    <m/>
    <d v="2003-08-26T00:00:00"/>
  </r>
  <r>
    <n v="2003"/>
    <n v="27"/>
    <x v="7"/>
    <n v="1.52"/>
    <n v="1.52"/>
    <m/>
    <d v="2003-08-27T00:00:00"/>
  </r>
  <r>
    <n v="2003"/>
    <n v="28"/>
    <x v="7"/>
    <n v="1.42"/>
    <n v="1.42"/>
    <m/>
    <d v="2003-08-28T00:00:00"/>
  </r>
  <r>
    <n v="2003"/>
    <n v="29"/>
    <x v="7"/>
    <n v="1.47"/>
    <n v="1.47"/>
    <m/>
    <d v="2003-08-29T00:00:00"/>
  </r>
  <r>
    <n v="2003"/>
    <n v="30"/>
    <x v="7"/>
    <n v="1.36"/>
    <n v="1.36"/>
    <m/>
    <d v="2003-08-30T00:00:00"/>
  </r>
  <r>
    <n v="2003"/>
    <n v="31"/>
    <x v="7"/>
    <n v="1.72"/>
    <n v="1.72"/>
    <m/>
    <d v="2003-08-31T00:00:00"/>
  </r>
  <r>
    <n v="2003"/>
    <n v="1"/>
    <x v="8"/>
    <n v="1.5"/>
    <n v="1.5"/>
    <m/>
    <d v="2003-09-01T00:00:00"/>
  </r>
  <r>
    <n v="2003"/>
    <n v="2"/>
    <x v="8"/>
    <n v="1.61"/>
    <n v="1.61"/>
    <m/>
    <d v="2003-09-02T00:00:00"/>
  </r>
  <r>
    <n v="2003"/>
    <n v="3"/>
    <x v="8"/>
    <n v="1.54"/>
    <n v="1.54"/>
    <m/>
    <d v="2003-09-03T00:00:00"/>
  </r>
  <r>
    <n v="2003"/>
    <n v="4"/>
    <x v="8"/>
    <n v="1.47"/>
    <n v="1.47"/>
    <m/>
    <d v="2003-09-04T00:00:00"/>
  </r>
  <r>
    <n v="2003"/>
    <n v="5"/>
    <x v="8"/>
    <n v="1.51"/>
    <n v="1.51"/>
    <m/>
    <d v="2003-09-05T00:00:00"/>
  </r>
  <r>
    <n v="2003"/>
    <n v="6"/>
    <x v="8"/>
    <n v="1.6"/>
    <n v="1.6"/>
    <m/>
    <d v="2003-09-06T00:00:00"/>
  </r>
  <r>
    <n v="2003"/>
    <n v="7"/>
    <x v="8"/>
    <n v="4.17"/>
    <n v="4.17"/>
    <m/>
    <d v="2003-09-07T00:00:00"/>
  </r>
  <r>
    <n v="2003"/>
    <n v="8"/>
    <x v="8"/>
    <n v="4.7300000000000004"/>
    <n v="4.7300000000000004"/>
    <m/>
    <d v="2003-09-08T00:00:00"/>
  </r>
  <r>
    <n v="2003"/>
    <n v="9"/>
    <x v="8"/>
    <n v="9.6199999999999992"/>
    <n v="9.6199999999999992"/>
    <m/>
    <d v="2003-09-09T00:00:00"/>
  </r>
  <r>
    <n v="2003"/>
    <n v="10"/>
    <x v="8"/>
    <n v="4.1900000000000004"/>
    <n v="4.1900000000000004"/>
    <m/>
    <d v="2003-09-10T00:00:00"/>
  </r>
  <r>
    <n v="2003"/>
    <n v="11"/>
    <x v="8"/>
    <n v="2.93"/>
    <n v="2.93"/>
    <m/>
    <d v="2003-09-11T00:00:00"/>
  </r>
  <r>
    <n v="2003"/>
    <n v="12"/>
    <x v="8"/>
    <n v="2.39"/>
    <n v="2.39"/>
    <m/>
    <d v="2003-09-12T00:00:00"/>
  </r>
  <r>
    <n v="2003"/>
    <n v="13"/>
    <x v="8"/>
    <n v="1.98"/>
    <n v="1.98"/>
    <m/>
    <d v="2003-09-13T00:00:00"/>
  </r>
  <r>
    <n v="2003"/>
    <n v="14"/>
    <x v="8"/>
    <n v="1.94"/>
    <n v="1.94"/>
    <m/>
    <d v="2003-09-14T00:00:00"/>
  </r>
  <r>
    <n v="2003"/>
    <n v="15"/>
    <x v="8"/>
    <n v="1.67"/>
    <n v="1.67"/>
    <m/>
    <d v="2003-09-15T00:00:00"/>
  </r>
  <r>
    <n v="2003"/>
    <n v="16"/>
    <x v="8"/>
    <n v="2.64"/>
    <n v="2.64"/>
    <m/>
    <d v="2003-09-16T00:00:00"/>
  </r>
  <r>
    <n v="2003"/>
    <n v="17"/>
    <x v="8"/>
    <n v="2.2599999999999998"/>
    <n v="2.2599999999999998"/>
    <m/>
    <d v="2003-09-17T00:00:00"/>
  </r>
  <r>
    <n v="2003"/>
    <n v="18"/>
    <x v="8"/>
    <n v="2"/>
    <n v="2"/>
    <m/>
    <d v="2003-09-18T00:00:00"/>
  </r>
  <r>
    <n v="2003"/>
    <n v="19"/>
    <x v="8"/>
    <n v="1.82"/>
    <n v="1.82"/>
    <m/>
    <d v="2003-09-19T00:00:00"/>
  </r>
  <r>
    <n v="2003"/>
    <n v="20"/>
    <x v="8"/>
    <n v="1.79"/>
    <n v="1.79"/>
    <m/>
    <d v="2003-09-20T00:00:00"/>
  </r>
  <r>
    <n v="2003"/>
    <n v="21"/>
    <x v="8"/>
    <n v="1.76"/>
    <n v="1.76"/>
    <m/>
    <d v="2003-09-21T00:00:00"/>
  </r>
  <r>
    <n v="2003"/>
    <n v="22"/>
    <x v="8"/>
    <n v="1.71"/>
    <n v="1.71"/>
    <m/>
    <d v="2003-09-22T00:00:00"/>
  </r>
  <r>
    <n v="2003"/>
    <n v="23"/>
    <x v="8"/>
    <n v="1.98"/>
    <n v="1.98"/>
    <m/>
    <d v="2003-09-23T00:00:00"/>
  </r>
  <r>
    <n v="2003"/>
    <n v="24"/>
    <x v="8"/>
    <n v="2.08"/>
    <n v="2.08"/>
    <m/>
    <d v="2003-09-24T00:00:00"/>
  </r>
  <r>
    <n v="2003"/>
    <n v="25"/>
    <x v="8"/>
    <n v="2.19"/>
    <n v="2.19"/>
    <m/>
    <d v="2003-09-25T00:00:00"/>
  </r>
  <r>
    <n v="2003"/>
    <n v="26"/>
    <x v="8"/>
    <n v="2.0299999999999998"/>
    <n v="2.0299999999999998"/>
    <m/>
    <d v="2003-09-26T00:00:00"/>
  </r>
  <r>
    <n v="2003"/>
    <n v="27"/>
    <x v="8"/>
    <n v="1.98"/>
    <n v="1.98"/>
    <m/>
    <d v="2003-09-27T00:00:00"/>
  </r>
  <r>
    <n v="2003"/>
    <n v="28"/>
    <x v="8"/>
    <n v="1.87"/>
    <n v="1.87"/>
    <m/>
    <d v="2003-09-28T00:00:00"/>
  </r>
  <r>
    <n v="2003"/>
    <n v="29"/>
    <x v="8"/>
    <n v="2.11"/>
    <n v="2.11"/>
    <m/>
    <d v="2003-09-29T00:00:00"/>
  </r>
  <r>
    <n v="2003"/>
    <n v="30"/>
    <x v="8"/>
    <n v="2.54"/>
    <n v="2.54"/>
    <m/>
    <d v="2003-09-30T00:00:00"/>
  </r>
  <r>
    <n v="2003"/>
    <n v="1"/>
    <x v="9"/>
    <n v="2.62"/>
    <n v="2.62"/>
    <m/>
    <d v="2003-10-01T00:00:00"/>
  </r>
  <r>
    <n v="2003"/>
    <n v="2"/>
    <x v="9"/>
    <n v="2.87"/>
    <n v="2.87"/>
    <m/>
    <d v="2003-10-02T00:00:00"/>
  </r>
  <r>
    <n v="2003"/>
    <n v="3"/>
    <x v="9"/>
    <n v="3.07"/>
    <n v="3.07"/>
    <m/>
    <d v="2003-10-03T00:00:00"/>
  </r>
  <r>
    <n v="2003"/>
    <n v="4"/>
    <x v="9"/>
    <n v="2.1"/>
    <n v="2.1"/>
    <m/>
    <d v="2003-10-04T00:00:00"/>
  </r>
  <r>
    <n v="2003"/>
    <n v="5"/>
    <x v="9"/>
    <n v="2.2599999999999998"/>
    <n v="2.2599999999999998"/>
    <m/>
    <d v="2003-10-05T00:00:00"/>
  </r>
  <r>
    <n v="2003"/>
    <n v="6"/>
    <x v="9"/>
    <n v="3.08"/>
    <n v="3.08"/>
    <m/>
    <d v="2003-10-06T00:00:00"/>
  </r>
  <r>
    <n v="2003"/>
    <n v="7"/>
    <x v="9"/>
    <n v="6.21"/>
    <n v="6.21"/>
    <m/>
    <d v="2003-10-07T00:00:00"/>
  </r>
  <r>
    <n v="2003"/>
    <n v="8"/>
    <x v="9"/>
    <n v="3.93"/>
    <n v="3.93"/>
    <m/>
    <d v="2003-10-08T00:00:00"/>
  </r>
  <r>
    <n v="2003"/>
    <n v="9"/>
    <x v="9"/>
    <n v="5.88"/>
    <n v="5.88"/>
    <m/>
    <d v="2003-10-09T00:00:00"/>
  </r>
  <r>
    <n v="2003"/>
    <n v="10"/>
    <x v="9"/>
    <n v="6.43"/>
    <n v="6.43"/>
    <m/>
    <d v="2003-10-10T00:00:00"/>
  </r>
  <r>
    <n v="2003"/>
    <n v="11"/>
    <x v="9"/>
    <n v="6.84"/>
    <n v="6.84"/>
    <m/>
    <d v="2003-10-11T00:00:00"/>
  </r>
  <r>
    <n v="2003"/>
    <n v="12"/>
    <x v="9"/>
    <n v="11.2"/>
    <n v="11.2"/>
    <m/>
    <d v="2003-10-12T00:00:00"/>
  </r>
  <r>
    <n v="2003"/>
    <n v="13"/>
    <x v="9"/>
    <n v="6.29"/>
    <n v="6.29"/>
    <m/>
    <d v="2003-10-13T00:00:00"/>
  </r>
  <r>
    <n v="2003"/>
    <n v="14"/>
    <x v="9"/>
    <n v="5"/>
    <n v="5"/>
    <m/>
    <d v="2003-10-14T00:00:00"/>
  </r>
  <r>
    <n v="2003"/>
    <n v="15"/>
    <x v="9"/>
    <n v="6.13"/>
    <n v="6.13"/>
    <m/>
    <d v="2003-10-15T00:00:00"/>
  </r>
  <r>
    <n v="2003"/>
    <n v="16"/>
    <x v="9"/>
    <n v="6.22"/>
    <n v="6.22"/>
    <m/>
    <d v="2003-10-16T00:00:00"/>
  </r>
  <r>
    <n v="2003"/>
    <n v="17"/>
    <x v="9"/>
    <n v="4.1100000000000003"/>
    <n v="4.1100000000000003"/>
    <m/>
    <d v="2003-10-17T00:00:00"/>
  </r>
  <r>
    <n v="2003"/>
    <n v="18"/>
    <x v="9"/>
    <n v="3.33"/>
    <n v="3.33"/>
    <m/>
    <d v="2003-10-18T00:00:00"/>
  </r>
  <r>
    <n v="2003"/>
    <n v="19"/>
    <x v="9"/>
    <n v="9.08"/>
    <n v="9.08"/>
    <m/>
    <d v="2003-10-19T00:00:00"/>
  </r>
  <r>
    <n v="2003"/>
    <n v="20"/>
    <x v="9"/>
    <n v="5.0599999999999996"/>
    <n v="5.0599999999999996"/>
    <m/>
    <d v="2003-10-20T00:00:00"/>
  </r>
  <r>
    <n v="2003"/>
    <n v="21"/>
    <x v="9"/>
    <n v="3.82"/>
    <n v="3.82"/>
    <m/>
    <d v="2003-10-21T00:00:00"/>
  </r>
  <r>
    <n v="2003"/>
    <n v="22"/>
    <x v="9"/>
    <n v="4.07"/>
    <n v="4.07"/>
    <m/>
    <d v="2003-10-22T00:00:00"/>
  </r>
  <r>
    <n v="2003"/>
    <n v="23"/>
    <x v="9"/>
    <n v="5.14"/>
    <n v="5.14"/>
    <m/>
    <d v="2003-10-23T00:00:00"/>
  </r>
  <r>
    <n v="2003"/>
    <n v="24"/>
    <x v="9"/>
    <n v="4.07"/>
    <n v="4.07"/>
    <m/>
    <d v="2003-10-24T00:00:00"/>
  </r>
  <r>
    <n v="2003"/>
    <n v="25"/>
    <x v="9"/>
    <n v="3.67"/>
    <n v="3.67"/>
    <m/>
    <d v="2003-10-25T00:00:00"/>
  </r>
  <r>
    <n v="2003"/>
    <n v="26"/>
    <x v="9"/>
    <n v="4.3099999999999996"/>
    <n v="4.3099999999999996"/>
    <m/>
    <d v="2003-10-26T00:00:00"/>
  </r>
  <r>
    <n v="2003"/>
    <n v="27"/>
    <x v="9"/>
    <n v="4.42"/>
    <n v="4.42"/>
    <m/>
    <d v="2003-10-27T00:00:00"/>
  </r>
  <r>
    <n v="2003"/>
    <n v="28"/>
    <x v="9"/>
    <n v="4.26"/>
    <n v="4.26"/>
    <m/>
    <d v="2003-10-28T00:00:00"/>
  </r>
  <r>
    <n v="2003"/>
    <n v="29"/>
    <x v="9"/>
    <n v="5.32"/>
    <n v="5.32"/>
    <m/>
    <d v="2003-10-29T00:00:00"/>
  </r>
  <r>
    <n v="2003"/>
    <n v="30"/>
    <x v="9"/>
    <n v="5.05"/>
    <n v="5.05"/>
    <m/>
    <d v="2003-10-30T00:00:00"/>
  </r>
  <r>
    <n v="2003"/>
    <n v="31"/>
    <x v="9"/>
    <n v="3.13"/>
    <n v="3.13"/>
    <m/>
    <d v="2003-10-31T00:00:00"/>
  </r>
  <r>
    <n v="2003"/>
    <n v="1"/>
    <x v="10"/>
    <n v="3.06"/>
    <n v="3.06"/>
    <m/>
    <d v="2003-11-01T00:00:00"/>
  </r>
  <r>
    <n v="2003"/>
    <n v="2"/>
    <x v="10"/>
    <n v="4.1900000000000004"/>
    <n v="4.1900000000000004"/>
    <m/>
    <d v="2003-11-02T00:00:00"/>
  </r>
  <r>
    <n v="2003"/>
    <n v="3"/>
    <x v="10"/>
    <n v="4.4800000000000004"/>
    <n v="4.4800000000000004"/>
    <m/>
    <d v="2003-11-03T00:00:00"/>
  </r>
  <r>
    <n v="2003"/>
    <n v="4"/>
    <x v="10"/>
    <n v="3.94"/>
    <n v="3.94"/>
    <m/>
    <d v="2003-11-04T00:00:00"/>
  </r>
  <r>
    <n v="2003"/>
    <n v="5"/>
    <x v="10"/>
    <n v="3.92"/>
    <n v="3.92"/>
    <m/>
    <d v="2003-11-05T00:00:00"/>
  </r>
  <r>
    <n v="2003"/>
    <n v="6"/>
    <x v="10"/>
    <n v="3.89"/>
    <n v="3.89"/>
    <m/>
    <d v="2003-11-06T00:00:00"/>
  </r>
  <r>
    <n v="2003"/>
    <n v="7"/>
    <x v="10"/>
    <n v="3.84"/>
    <n v="3.84"/>
    <m/>
    <d v="2003-11-07T00:00:00"/>
  </r>
  <r>
    <n v="2003"/>
    <n v="8"/>
    <x v="10"/>
    <n v="5.22"/>
    <n v="5.22"/>
    <m/>
    <d v="2003-11-08T00:00:00"/>
  </r>
  <r>
    <n v="2003"/>
    <n v="9"/>
    <x v="10"/>
    <n v="4.42"/>
    <n v="4.42"/>
    <m/>
    <d v="2003-11-09T00:00:00"/>
  </r>
  <r>
    <n v="2003"/>
    <n v="10"/>
    <x v="10"/>
    <n v="4.0599999999999996"/>
    <n v="4.0599999999999996"/>
    <m/>
    <d v="2003-11-10T00:00:00"/>
  </r>
  <r>
    <n v="2003"/>
    <n v="11"/>
    <x v="10"/>
    <n v="4.7300000000000004"/>
    <n v="4.7300000000000004"/>
    <m/>
    <d v="2003-11-11T00:00:00"/>
  </r>
  <r>
    <n v="2003"/>
    <n v="12"/>
    <x v="10"/>
    <n v="4.24"/>
    <n v="4.24"/>
    <m/>
    <d v="2003-11-12T00:00:00"/>
  </r>
  <r>
    <n v="2003"/>
    <n v="13"/>
    <x v="10"/>
    <n v="3.99"/>
    <n v="3.99"/>
    <m/>
    <d v="2003-11-13T00:00:00"/>
  </r>
  <r>
    <n v="2003"/>
    <n v="14"/>
    <x v="10"/>
    <n v="4.12"/>
    <n v="4.12"/>
    <m/>
    <d v="2003-11-14T00:00:00"/>
  </r>
  <r>
    <n v="2003"/>
    <n v="15"/>
    <x v="10"/>
    <n v="7.04"/>
    <n v="7.04"/>
    <m/>
    <d v="2003-11-15T00:00:00"/>
  </r>
  <r>
    <n v="2003"/>
    <n v="16"/>
    <x v="10"/>
    <n v="15.6"/>
    <n v="15.6"/>
    <m/>
    <d v="2003-11-16T00:00:00"/>
  </r>
  <r>
    <n v="2003"/>
    <n v="17"/>
    <x v="10"/>
    <n v="10.6"/>
    <n v="10.6"/>
    <m/>
    <d v="2003-11-17T00:00:00"/>
  </r>
  <r>
    <n v="2003"/>
    <n v="18"/>
    <x v="10"/>
    <n v="14.6"/>
    <n v="14.6"/>
    <m/>
    <d v="2003-11-18T00:00:00"/>
  </r>
  <r>
    <n v="2003"/>
    <n v="19"/>
    <x v="10"/>
    <n v="50.4"/>
    <n v="50.4"/>
    <m/>
    <d v="2003-11-19T00:00:00"/>
  </r>
  <r>
    <n v="2003"/>
    <n v="20"/>
    <x v="10"/>
    <n v="23.8"/>
    <n v="23.8"/>
    <m/>
    <d v="2003-11-20T00:00:00"/>
  </r>
  <r>
    <n v="2003"/>
    <n v="21"/>
    <x v="10"/>
    <n v="15.1"/>
    <n v="15.1"/>
    <m/>
    <d v="2003-11-21T00:00:00"/>
  </r>
  <r>
    <n v="2003"/>
    <n v="22"/>
    <x v="10"/>
    <n v="9.5299999999999994"/>
    <n v="9.5299999999999994"/>
    <m/>
    <d v="2003-11-22T00:00:00"/>
  </r>
  <r>
    <n v="2003"/>
    <n v="23"/>
    <x v="10"/>
    <n v="7.48"/>
    <n v="7.48"/>
    <m/>
    <d v="2003-11-23T00:00:00"/>
  </r>
  <r>
    <n v="2003"/>
    <n v="24"/>
    <x v="10"/>
    <n v="10.6"/>
    <n v="10.6"/>
    <m/>
    <d v="2003-11-24T00:00:00"/>
  </r>
  <r>
    <n v="2003"/>
    <n v="25"/>
    <x v="10"/>
    <n v="19.8"/>
    <n v="19.8"/>
    <m/>
    <d v="2003-11-25T00:00:00"/>
  </r>
  <r>
    <n v="2003"/>
    <n v="26"/>
    <x v="10"/>
    <n v="17.8"/>
    <n v="17.8"/>
    <m/>
    <d v="2003-11-26T00:00:00"/>
  </r>
  <r>
    <n v="2003"/>
    <n v="27"/>
    <x v="10"/>
    <n v="11.2"/>
    <n v="11.2"/>
    <m/>
    <d v="2003-11-27T00:00:00"/>
  </r>
  <r>
    <n v="2003"/>
    <n v="28"/>
    <x v="10"/>
    <n v="11.5"/>
    <n v="11.5"/>
    <m/>
    <d v="2003-11-28T00:00:00"/>
  </r>
  <r>
    <n v="2003"/>
    <n v="29"/>
    <x v="10"/>
    <n v="40.299999999999997"/>
    <n v="40.299999999999997"/>
    <m/>
    <d v="2003-11-29T00:00:00"/>
  </r>
  <r>
    <n v="2003"/>
    <n v="30"/>
    <x v="10"/>
    <n v="19.8"/>
    <n v="19.8"/>
    <m/>
    <d v="2003-11-30T00:00:00"/>
  </r>
  <r>
    <n v="2003"/>
    <n v="1"/>
    <x v="11"/>
    <n v="16.899999999999999"/>
    <n v="16.899999999999999"/>
    <m/>
    <d v="2003-12-01T00:00:00"/>
  </r>
  <r>
    <n v="2003"/>
    <n v="2"/>
    <x v="11"/>
    <n v="14.7"/>
    <n v="14.7"/>
    <m/>
    <d v="2003-12-02T00:00:00"/>
  </r>
  <r>
    <n v="2003"/>
    <n v="3"/>
    <x v="11"/>
    <n v="23.3"/>
    <n v="23.3"/>
    <m/>
    <d v="2003-12-03T00:00:00"/>
  </r>
  <r>
    <n v="2003"/>
    <n v="4"/>
    <x v="11"/>
    <n v="18.399999999999999"/>
    <n v="18.399999999999999"/>
    <m/>
    <d v="2003-12-04T00:00:00"/>
  </r>
  <r>
    <n v="2003"/>
    <n v="5"/>
    <x v="11"/>
    <n v="38.200000000000003"/>
    <n v="38.200000000000003"/>
    <m/>
    <d v="2003-12-05T00:00:00"/>
  </r>
  <r>
    <n v="2003"/>
    <n v="6"/>
    <x v="11"/>
    <n v="35.1"/>
    <n v="35.1"/>
    <m/>
    <d v="2003-12-06T00:00:00"/>
  </r>
  <r>
    <n v="2003"/>
    <n v="7"/>
    <x v="11"/>
    <n v="44.5"/>
    <n v="44.5"/>
    <m/>
    <d v="2003-12-07T00:00:00"/>
  </r>
  <r>
    <n v="2003"/>
    <n v="8"/>
    <x v="11"/>
    <n v="33.1"/>
    <n v="33.1"/>
    <m/>
    <d v="2003-12-08T00:00:00"/>
  </r>
  <r>
    <n v="2003"/>
    <n v="9"/>
    <x v="11"/>
    <n v="28.2"/>
    <n v="28.2"/>
    <m/>
    <d v="2003-12-09T00:00:00"/>
  </r>
  <r>
    <n v="2003"/>
    <n v="10"/>
    <x v="11"/>
    <n v="30.9"/>
    <n v="30.9"/>
    <m/>
    <d v="2003-12-10T00:00:00"/>
  </r>
  <r>
    <n v="2003"/>
    <n v="11"/>
    <x v="11"/>
    <n v="26.7"/>
    <n v="26.7"/>
    <m/>
    <d v="2003-12-11T00:00:00"/>
  </r>
  <r>
    <n v="2003"/>
    <n v="12"/>
    <x v="11"/>
    <n v="37"/>
    <n v="37"/>
    <m/>
    <d v="2003-12-12T00:00:00"/>
  </r>
  <r>
    <n v="2003"/>
    <n v="13"/>
    <x v="11"/>
    <n v="124"/>
    <n v="124"/>
    <m/>
    <d v="2003-12-13T00:00:00"/>
  </r>
  <r>
    <n v="2003"/>
    <n v="14"/>
    <x v="11"/>
    <n v="179"/>
    <n v="179"/>
    <m/>
    <d v="2003-12-14T00:00:00"/>
  </r>
  <r>
    <n v="2003"/>
    <n v="15"/>
    <x v="11"/>
    <n v="78.7"/>
    <n v="78.7"/>
    <m/>
    <d v="2003-12-15T00:00:00"/>
  </r>
  <r>
    <n v="2003"/>
    <n v="16"/>
    <x v="11"/>
    <n v="50.7"/>
    <n v="50.7"/>
    <m/>
    <d v="2003-12-16T00:00:00"/>
  </r>
  <r>
    <n v="2003"/>
    <n v="17"/>
    <x v="11"/>
    <n v="41.8"/>
    <n v="41.8"/>
    <m/>
    <d v="2003-12-17T00:00:00"/>
  </r>
  <r>
    <n v="2003"/>
    <n v="18"/>
    <x v="11"/>
    <n v="34.5"/>
    <n v="34.5"/>
    <m/>
    <d v="2003-12-18T00:00:00"/>
  </r>
  <r>
    <n v="2003"/>
    <n v="19"/>
    <x v="11"/>
    <n v="30.2"/>
    <n v="30.2"/>
    <m/>
    <d v="2003-12-19T00:00:00"/>
  </r>
  <r>
    <n v="2003"/>
    <n v="20"/>
    <x v="11"/>
    <n v="29.3"/>
    <n v="29.3"/>
    <m/>
    <d v="2003-12-20T00:00:00"/>
  </r>
  <r>
    <n v="2003"/>
    <n v="21"/>
    <x v="11"/>
    <n v="31.2"/>
    <n v="31.2"/>
    <m/>
    <d v="2003-12-21T00:00:00"/>
  </r>
  <r>
    <n v="2003"/>
    <n v="22"/>
    <x v="11"/>
    <n v="25.3"/>
    <n v="25.3"/>
    <m/>
    <d v="2003-12-22T00:00:00"/>
  </r>
  <r>
    <n v="2003"/>
    <n v="23"/>
    <x v="11"/>
    <n v="24.5"/>
    <n v="24.5"/>
    <m/>
    <d v="2003-12-23T00:00:00"/>
  </r>
  <r>
    <n v="2003"/>
    <n v="24"/>
    <x v="11"/>
    <n v="42"/>
    <n v="42"/>
    <m/>
    <d v="2003-12-24T00:00:00"/>
  </r>
  <r>
    <n v="2003"/>
    <n v="25"/>
    <x v="11"/>
    <n v="99.4"/>
    <n v="99.4"/>
    <m/>
    <d v="2003-12-25T00:00:00"/>
  </r>
  <r>
    <n v="2003"/>
    <n v="26"/>
    <x v="11"/>
    <n v="55.3"/>
    <n v="55.3"/>
    <m/>
    <d v="2003-12-26T00:00:00"/>
  </r>
  <r>
    <n v="2003"/>
    <n v="27"/>
    <x v="11"/>
    <n v="107"/>
    <n v="107"/>
    <m/>
    <d v="2003-12-27T00:00:00"/>
  </r>
  <r>
    <n v="2003"/>
    <n v="28"/>
    <x v="11"/>
    <n v="136"/>
    <n v="136"/>
    <m/>
    <d v="2003-12-28T00:00:00"/>
  </r>
  <r>
    <n v="2003"/>
    <n v="29"/>
    <x v="11"/>
    <n v="183"/>
    <n v="183"/>
    <m/>
    <d v="2003-12-29T00:00:00"/>
  </r>
  <r>
    <n v="2003"/>
    <n v="30"/>
    <x v="11"/>
    <n v="97.9"/>
    <n v="97.9"/>
    <m/>
    <d v="2003-12-30T00:00:00"/>
  </r>
  <r>
    <n v="2003"/>
    <n v="31"/>
    <x v="11"/>
    <n v="70.5"/>
    <n v="70.5"/>
    <m/>
    <d v="2003-12-31T00:00:00"/>
  </r>
  <r>
    <n v="2004"/>
    <n v="1"/>
    <x v="0"/>
    <n v="64"/>
    <n v="64"/>
    <m/>
    <d v="2004-01-01T00:00:00"/>
  </r>
  <r>
    <n v="2004"/>
    <n v="2"/>
    <x v="0"/>
    <n v="65.8"/>
    <n v="65.8"/>
    <m/>
    <d v="2004-01-02T00:00:00"/>
  </r>
  <r>
    <n v="2004"/>
    <n v="3"/>
    <x v="0"/>
    <n v="64.400000000000006"/>
    <n v="64.400000000000006"/>
    <m/>
    <d v="2004-01-03T00:00:00"/>
  </r>
  <r>
    <n v="2004"/>
    <n v="4"/>
    <x v="0"/>
    <n v="55.3"/>
    <n v="55.3"/>
    <m/>
    <d v="2004-01-04T00:00:00"/>
  </r>
  <r>
    <n v="2004"/>
    <n v="5"/>
    <x v="0"/>
    <n v="45.2"/>
    <n v="45.2"/>
    <m/>
    <d v="2004-01-05T00:00:00"/>
  </r>
  <r>
    <n v="2004"/>
    <n v="6"/>
    <x v="0"/>
    <n v="42.2"/>
    <n v="42.2"/>
    <m/>
    <d v="2004-01-06T00:00:00"/>
  </r>
  <r>
    <n v="2004"/>
    <n v="7"/>
    <x v="0"/>
    <n v="38.9"/>
    <n v="38.9"/>
    <m/>
    <d v="2004-01-07T00:00:00"/>
  </r>
  <r>
    <n v="2004"/>
    <n v="8"/>
    <x v="0"/>
    <n v="40.4"/>
    <n v="40.4"/>
    <m/>
    <d v="2004-01-08T00:00:00"/>
  </r>
  <r>
    <n v="2004"/>
    <n v="9"/>
    <x v="0"/>
    <n v="43.2"/>
    <n v="43.2"/>
    <m/>
    <d v="2004-01-09T00:00:00"/>
  </r>
  <r>
    <n v="2004"/>
    <n v="10"/>
    <x v="0"/>
    <n v="44.5"/>
    <n v="44.5"/>
    <m/>
    <d v="2004-01-10T00:00:00"/>
  </r>
  <r>
    <n v="2004"/>
    <n v="11"/>
    <x v="0"/>
    <n v="44.8"/>
    <n v="44.8"/>
    <m/>
    <d v="2004-01-11T00:00:00"/>
  </r>
  <r>
    <n v="2004"/>
    <n v="12"/>
    <x v="0"/>
    <n v="44.8"/>
    <n v="44.8"/>
    <m/>
    <d v="2004-01-12T00:00:00"/>
  </r>
  <r>
    <n v="2004"/>
    <n v="13"/>
    <x v="0"/>
    <n v="45.2"/>
    <n v="45.2"/>
    <m/>
    <d v="2004-01-13T00:00:00"/>
  </r>
  <r>
    <n v="2004"/>
    <n v="14"/>
    <x v="0"/>
    <n v="62.5"/>
    <n v="62.5"/>
    <m/>
    <d v="2004-01-14T00:00:00"/>
  </r>
  <r>
    <n v="2004"/>
    <n v="15"/>
    <x v="0"/>
    <n v="90.8"/>
    <n v="90.8"/>
    <m/>
    <d v="2004-01-15T00:00:00"/>
  </r>
  <r>
    <n v="2004"/>
    <n v="16"/>
    <x v="0"/>
    <n v="91.5"/>
    <n v="91.5"/>
    <m/>
    <d v="2004-01-16T00:00:00"/>
  </r>
  <r>
    <n v="2004"/>
    <n v="17"/>
    <x v="0"/>
    <n v="69"/>
    <n v="69"/>
    <m/>
    <d v="2004-01-17T00:00:00"/>
  </r>
  <r>
    <n v="2004"/>
    <n v="18"/>
    <x v="0"/>
    <n v="60.7"/>
    <n v="60.7"/>
    <m/>
    <d v="2004-01-18T00:00:00"/>
  </r>
  <r>
    <n v="2004"/>
    <n v="19"/>
    <x v="0"/>
    <n v="49.8"/>
    <n v="49.8"/>
    <m/>
    <d v="2004-01-19T00:00:00"/>
  </r>
  <r>
    <n v="2004"/>
    <n v="20"/>
    <x v="0"/>
    <n v="42.5"/>
    <n v="42.5"/>
    <m/>
    <d v="2004-01-20T00:00:00"/>
  </r>
  <r>
    <n v="2004"/>
    <n v="21"/>
    <x v="0"/>
    <n v="37.799999999999997"/>
    <n v="37.799999999999997"/>
    <m/>
    <d v="2004-01-21T00:00:00"/>
  </r>
  <r>
    <n v="2004"/>
    <n v="22"/>
    <x v="0"/>
    <n v="34.5"/>
    <n v="34.5"/>
    <m/>
    <d v="2004-01-22T00:00:00"/>
  </r>
  <r>
    <n v="2004"/>
    <n v="23"/>
    <x v="0"/>
    <n v="41.3"/>
    <n v="41.3"/>
    <m/>
    <d v="2004-01-23T00:00:00"/>
  </r>
  <r>
    <n v="2004"/>
    <n v="24"/>
    <x v="0"/>
    <n v="44.7"/>
    <n v="44.7"/>
    <m/>
    <d v="2004-01-24T00:00:00"/>
  </r>
  <r>
    <n v="2004"/>
    <n v="25"/>
    <x v="0"/>
    <n v="42.5"/>
    <n v="42.5"/>
    <m/>
    <d v="2004-01-25T00:00:00"/>
  </r>
  <r>
    <n v="2004"/>
    <n v="26"/>
    <x v="0"/>
    <n v="40.9"/>
    <n v="40.9"/>
    <m/>
    <d v="2004-01-26T00:00:00"/>
  </r>
  <r>
    <n v="2004"/>
    <n v="27"/>
    <x v="0"/>
    <n v="40.6"/>
    <n v="40.6"/>
    <m/>
    <d v="2004-01-27T00:00:00"/>
  </r>
  <r>
    <n v="2004"/>
    <n v="28"/>
    <x v="0"/>
    <n v="52.7"/>
    <n v="52.7"/>
    <m/>
    <d v="2004-01-28T00:00:00"/>
  </r>
  <r>
    <n v="2004"/>
    <n v="29"/>
    <x v="0"/>
    <n v="240"/>
    <n v="240"/>
    <m/>
    <d v="2004-01-29T00:00:00"/>
  </r>
  <r>
    <n v="2004"/>
    <n v="30"/>
    <x v="0"/>
    <n v="277"/>
    <n v="277"/>
    <m/>
    <d v="2004-01-30T00:00:00"/>
  </r>
  <r>
    <n v="2004"/>
    <n v="31"/>
    <x v="0"/>
    <n v="174"/>
    <n v="174"/>
    <m/>
    <d v="2004-01-31T00:00:00"/>
  </r>
  <r>
    <n v="2004"/>
    <n v="1"/>
    <x v="1"/>
    <n v="120"/>
    <n v="120"/>
    <m/>
    <d v="2004-02-01T00:00:00"/>
  </r>
  <r>
    <n v="2004"/>
    <n v="2"/>
    <x v="1"/>
    <n v="108"/>
    <n v="108"/>
    <m/>
    <d v="2004-02-02T00:00:00"/>
  </r>
  <r>
    <n v="2004"/>
    <n v="3"/>
    <x v="1"/>
    <n v="68"/>
    <n v="68"/>
    <m/>
    <d v="2004-02-03T00:00:00"/>
  </r>
  <r>
    <n v="2004"/>
    <n v="4"/>
    <x v="1"/>
    <n v="53.5"/>
    <n v="53.5"/>
    <m/>
    <d v="2004-02-04T00:00:00"/>
  </r>
  <r>
    <n v="2004"/>
    <n v="5"/>
    <x v="1"/>
    <n v="44.9"/>
    <n v="44.9"/>
    <m/>
    <d v="2004-02-05T00:00:00"/>
  </r>
  <r>
    <n v="2004"/>
    <n v="6"/>
    <x v="1"/>
    <n v="44.9"/>
    <n v="44.9"/>
    <m/>
    <d v="2004-02-06T00:00:00"/>
  </r>
  <r>
    <n v="2004"/>
    <n v="7"/>
    <x v="1"/>
    <n v="38.9"/>
    <n v="38.9"/>
    <m/>
    <d v="2004-02-07T00:00:00"/>
  </r>
  <r>
    <n v="2004"/>
    <n v="8"/>
    <x v="1"/>
    <n v="34"/>
    <n v="34"/>
    <m/>
    <d v="2004-02-08T00:00:00"/>
  </r>
  <r>
    <n v="2004"/>
    <n v="9"/>
    <x v="1"/>
    <n v="31.2"/>
    <n v="31.2"/>
    <m/>
    <d v="2004-02-09T00:00:00"/>
  </r>
  <r>
    <n v="2004"/>
    <n v="10"/>
    <x v="1"/>
    <n v="29.2"/>
    <n v="29.2"/>
    <m/>
    <d v="2004-02-10T00:00:00"/>
  </r>
  <r>
    <n v="2004"/>
    <n v="11"/>
    <x v="1"/>
    <n v="27.5"/>
    <n v="27.5"/>
    <m/>
    <d v="2004-02-11T00:00:00"/>
  </r>
  <r>
    <n v="2004"/>
    <n v="12"/>
    <x v="1"/>
    <n v="25.8"/>
    <n v="25.8"/>
    <m/>
    <d v="2004-02-12T00:00:00"/>
  </r>
  <r>
    <n v="2004"/>
    <n v="13"/>
    <x v="1"/>
    <n v="24.6"/>
    <n v="24.6"/>
    <m/>
    <d v="2004-02-13T00:00:00"/>
  </r>
  <r>
    <n v="2004"/>
    <n v="14"/>
    <x v="1"/>
    <n v="27"/>
    <n v="27"/>
    <m/>
    <d v="2004-02-14T00:00:00"/>
  </r>
  <r>
    <n v="2004"/>
    <n v="15"/>
    <x v="1"/>
    <n v="30.1"/>
    <n v="30.1"/>
    <m/>
    <d v="2004-02-15T00:00:00"/>
  </r>
  <r>
    <n v="2004"/>
    <n v="16"/>
    <x v="1"/>
    <n v="45.3"/>
    <n v="45.3"/>
    <m/>
    <d v="2004-02-16T00:00:00"/>
  </r>
  <r>
    <n v="2004"/>
    <n v="17"/>
    <x v="1"/>
    <n v="56"/>
    <n v="56"/>
    <m/>
    <d v="2004-02-17T00:00:00"/>
  </r>
  <r>
    <n v="2004"/>
    <n v="18"/>
    <x v="1"/>
    <n v="78.3"/>
    <n v="78.3"/>
    <m/>
    <d v="2004-02-18T00:00:00"/>
  </r>
  <r>
    <n v="2004"/>
    <n v="19"/>
    <x v="1"/>
    <n v="59.8"/>
    <n v="59.8"/>
    <m/>
    <d v="2004-02-19T00:00:00"/>
  </r>
  <r>
    <n v="2004"/>
    <n v="20"/>
    <x v="1"/>
    <n v="50"/>
    <n v="50"/>
    <m/>
    <d v="2004-02-20T00:00:00"/>
  </r>
  <r>
    <n v="2004"/>
    <n v="21"/>
    <x v="1"/>
    <n v="44.2"/>
    <n v="44.2"/>
    <m/>
    <d v="2004-02-21T00:00:00"/>
  </r>
  <r>
    <n v="2004"/>
    <n v="22"/>
    <x v="1"/>
    <n v="39.200000000000003"/>
    <n v="39.200000000000003"/>
    <m/>
    <d v="2004-02-22T00:00:00"/>
  </r>
  <r>
    <n v="2004"/>
    <n v="23"/>
    <x v="1"/>
    <n v="34.700000000000003"/>
    <n v="34.700000000000003"/>
    <m/>
    <d v="2004-02-23T00:00:00"/>
  </r>
  <r>
    <n v="2004"/>
    <n v="24"/>
    <x v="1"/>
    <n v="33.799999999999997"/>
    <n v="33.799999999999997"/>
    <m/>
    <d v="2004-02-24T00:00:00"/>
  </r>
  <r>
    <n v="2004"/>
    <n v="25"/>
    <x v="1"/>
    <n v="34.5"/>
    <n v="34.5"/>
    <m/>
    <d v="2004-02-25T00:00:00"/>
  </r>
  <r>
    <n v="2004"/>
    <n v="26"/>
    <x v="1"/>
    <n v="42.1"/>
    <n v="42.1"/>
    <m/>
    <d v="2004-02-26T00:00:00"/>
  </r>
  <r>
    <n v="2004"/>
    <n v="27"/>
    <x v="1"/>
    <n v="73.2"/>
    <n v="73.2"/>
    <m/>
    <d v="2004-02-27T00:00:00"/>
  </r>
  <r>
    <n v="2004"/>
    <n v="28"/>
    <x v="1"/>
    <n v="88.4"/>
    <n v="88.4"/>
    <m/>
    <d v="2004-02-28T00:00:00"/>
  </r>
  <r>
    <n v="2004"/>
    <n v="29"/>
    <x v="1"/>
    <n v="66.3"/>
    <n v="66.3"/>
    <m/>
    <d v="2004-02-29T00:00:00"/>
  </r>
  <r>
    <n v="2004"/>
    <n v="1"/>
    <x v="2"/>
    <n v="70.8"/>
    <n v="70.8"/>
    <m/>
    <d v="2004-03-01T00:00:00"/>
  </r>
  <r>
    <n v="2004"/>
    <n v="2"/>
    <x v="2"/>
    <n v="50.2"/>
    <n v="50.2"/>
    <m/>
    <d v="2004-03-02T00:00:00"/>
  </r>
  <r>
    <n v="2004"/>
    <n v="3"/>
    <x v="2"/>
    <n v="48.1"/>
    <n v="48.1"/>
    <m/>
    <d v="2004-03-03T00:00:00"/>
  </r>
  <r>
    <n v="2004"/>
    <n v="4"/>
    <x v="2"/>
    <n v="42.9"/>
    <n v="42.9"/>
    <m/>
    <d v="2004-03-04T00:00:00"/>
  </r>
  <r>
    <n v="2004"/>
    <n v="5"/>
    <x v="2"/>
    <n v="40.200000000000003"/>
    <n v="40.200000000000003"/>
    <m/>
    <d v="2004-03-05T00:00:00"/>
  </r>
  <r>
    <n v="2004"/>
    <n v="6"/>
    <x v="2"/>
    <n v="35.6"/>
    <n v="35.6"/>
    <m/>
    <d v="2004-03-06T00:00:00"/>
  </r>
  <r>
    <n v="2004"/>
    <n v="7"/>
    <x v="2"/>
    <n v="32.6"/>
    <n v="32.6"/>
    <m/>
    <d v="2004-03-07T00:00:00"/>
  </r>
  <r>
    <n v="2004"/>
    <n v="8"/>
    <x v="2"/>
    <n v="30.1"/>
    <n v="30.1"/>
    <m/>
    <d v="2004-03-08T00:00:00"/>
  </r>
  <r>
    <n v="2004"/>
    <n v="9"/>
    <x v="2"/>
    <n v="28.3"/>
    <n v="28.3"/>
    <m/>
    <d v="2004-03-09T00:00:00"/>
  </r>
  <r>
    <n v="2004"/>
    <n v="10"/>
    <x v="2"/>
    <n v="25.9"/>
    <n v="25.9"/>
    <m/>
    <d v="2004-03-10T00:00:00"/>
  </r>
  <r>
    <n v="2004"/>
    <n v="11"/>
    <x v="2"/>
    <n v="24.7"/>
    <n v="24.7"/>
    <m/>
    <d v="2004-03-11T00:00:00"/>
  </r>
  <r>
    <n v="2004"/>
    <n v="12"/>
    <x v="2"/>
    <n v="23.6"/>
    <n v="23.6"/>
    <m/>
    <d v="2004-03-12T00:00:00"/>
  </r>
  <r>
    <n v="2004"/>
    <n v="13"/>
    <x v="2"/>
    <n v="22.1"/>
    <n v="22.1"/>
    <m/>
    <d v="2004-03-13T00:00:00"/>
  </r>
  <r>
    <n v="2004"/>
    <n v="14"/>
    <x v="2"/>
    <n v="20.8"/>
    <n v="20.8"/>
    <m/>
    <d v="2004-03-14T00:00:00"/>
  </r>
  <r>
    <n v="2004"/>
    <n v="15"/>
    <x v="2"/>
    <n v="19.399999999999999"/>
    <n v="19.399999999999999"/>
    <m/>
    <d v="2004-03-15T00:00:00"/>
  </r>
  <r>
    <n v="2004"/>
    <n v="16"/>
    <x v="2"/>
    <n v="18.399999999999999"/>
    <n v="18.399999999999999"/>
    <m/>
    <d v="2004-03-16T00:00:00"/>
  </r>
  <r>
    <n v="2004"/>
    <n v="17"/>
    <x v="2"/>
    <n v="17.899999999999999"/>
    <n v="17.899999999999999"/>
    <m/>
    <d v="2004-03-17T00:00:00"/>
  </r>
  <r>
    <n v="2004"/>
    <n v="18"/>
    <x v="2"/>
    <n v="18.2"/>
    <n v="18.2"/>
    <m/>
    <d v="2004-03-18T00:00:00"/>
  </r>
  <r>
    <n v="2004"/>
    <n v="19"/>
    <x v="2"/>
    <n v="18.100000000000001"/>
    <n v="18.100000000000001"/>
    <m/>
    <d v="2004-03-19T00:00:00"/>
  </r>
  <r>
    <n v="2004"/>
    <n v="20"/>
    <x v="2"/>
    <n v="16.3"/>
    <n v="16.3"/>
    <m/>
    <d v="2004-03-20T00:00:00"/>
  </r>
  <r>
    <n v="2004"/>
    <n v="21"/>
    <x v="2"/>
    <n v="15.6"/>
    <n v="15.6"/>
    <m/>
    <d v="2004-03-21T00:00:00"/>
  </r>
  <r>
    <n v="2004"/>
    <n v="22"/>
    <x v="2"/>
    <n v="15.2"/>
    <n v="15.2"/>
    <m/>
    <d v="2004-03-22T00:00:00"/>
  </r>
  <r>
    <n v="2004"/>
    <n v="23"/>
    <x v="2"/>
    <n v="14.9"/>
    <n v="14.9"/>
    <m/>
    <d v="2004-03-23T00:00:00"/>
  </r>
  <r>
    <n v="2004"/>
    <n v="24"/>
    <x v="2"/>
    <n v="17.2"/>
    <n v="17.2"/>
    <m/>
    <d v="2004-03-24T00:00:00"/>
  </r>
  <r>
    <n v="2004"/>
    <n v="25"/>
    <x v="2"/>
    <n v="21.7"/>
    <n v="21.7"/>
    <m/>
    <d v="2004-03-25T00:00:00"/>
  </r>
  <r>
    <n v="2004"/>
    <n v="26"/>
    <x v="2"/>
    <n v="25.2"/>
    <n v="25.2"/>
    <m/>
    <d v="2004-03-26T00:00:00"/>
  </r>
  <r>
    <n v="2004"/>
    <n v="27"/>
    <x v="2"/>
    <n v="23.5"/>
    <n v="23.5"/>
    <m/>
    <d v="2004-03-27T00:00:00"/>
  </r>
  <r>
    <n v="2004"/>
    <n v="28"/>
    <x v="2"/>
    <n v="17.899999999999999"/>
    <n v="17.899999999999999"/>
    <m/>
    <d v="2004-03-28T00:00:00"/>
  </r>
  <r>
    <n v="2004"/>
    <n v="29"/>
    <x v="2"/>
    <n v="16.8"/>
    <n v="16.8"/>
    <m/>
    <d v="2004-03-29T00:00:00"/>
  </r>
  <r>
    <n v="2004"/>
    <n v="30"/>
    <x v="2"/>
    <n v="16.100000000000001"/>
    <n v="16.100000000000001"/>
    <m/>
    <d v="2004-03-30T00:00:00"/>
  </r>
  <r>
    <n v="2004"/>
    <n v="31"/>
    <x v="2"/>
    <n v="14.8"/>
    <n v="14.8"/>
    <m/>
    <d v="2004-03-31T00:00:00"/>
  </r>
  <r>
    <n v="2004"/>
    <n v="1"/>
    <x v="3"/>
    <n v="14"/>
    <n v="14"/>
    <m/>
    <d v="2004-04-01T00:00:00"/>
  </r>
  <r>
    <n v="2004"/>
    <n v="2"/>
    <x v="3"/>
    <n v="13.1"/>
    <n v="13.1"/>
    <m/>
    <d v="2004-04-02T00:00:00"/>
  </r>
  <r>
    <n v="2004"/>
    <n v="3"/>
    <x v="3"/>
    <n v="13.1"/>
    <n v="13.1"/>
    <m/>
    <d v="2004-04-03T00:00:00"/>
  </r>
  <r>
    <n v="2004"/>
    <n v="4"/>
    <x v="3"/>
    <n v="12.5"/>
    <n v="12.5"/>
    <m/>
    <d v="2004-04-04T00:00:00"/>
  </r>
  <r>
    <n v="2004"/>
    <n v="5"/>
    <x v="3"/>
    <n v="12.2"/>
    <n v="12.2"/>
    <m/>
    <d v="2004-04-05T00:00:00"/>
  </r>
  <r>
    <n v="2004"/>
    <n v="6"/>
    <x v="3"/>
    <n v="11.9"/>
    <n v="11.9"/>
    <m/>
    <d v="2004-04-06T00:00:00"/>
  </r>
  <r>
    <n v="2004"/>
    <n v="7"/>
    <x v="3"/>
    <n v="11.3"/>
    <n v="11.3"/>
    <m/>
    <d v="2004-04-07T00:00:00"/>
  </r>
  <r>
    <n v="2004"/>
    <n v="8"/>
    <x v="3"/>
    <n v="10.9"/>
    <n v="10.9"/>
    <m/>
    <d v="2004-04-08T00:00:00"/>
  </r>
  <r>
    <n v="2004"/>
    <n v="9"/>
    <x v="3"/>
    <n v="10.6"/>
    <n v="10.6"/>
    <m/>
    <d v="2004-04-09T00:00:00"/>
  </r>
  <r>
    <n v="2004"/>
    <n v="10"/>
    <x v="3"/>
    <n v="10.3"/>
    <n v="10.3"/>
    <m/>
    <d v="2004-04-10T00:00:00"/>
  </r>
  <r>
    <n v="2004"/>
    <n v="11"/>
    <x v="3"/>
    <n v="10.1"/>
    <n v="10.1"/>
    <m/>
    <d v="2004-04-11T00:00:00"/>
  </r>
  <r>
    <n v="2004"/>
    <n v="12"/>
    <x v="3"/>
    <n v="9.6199999999999992"/>
    <n v="9.6199999999999992"/>
    <m/>
    <d v="2004-04-12T00:00:00"/>
  </r>
  <r>
    <n v="2004"/>
    <n v="13"/>
    <x v="3"/>
    <n v="9.43"/>
    <n v="9.43"/>
    <m/>
    <d v="2004-04-13T00:00:00"/>
  </r>
  <r>
    <n v="2004"/>
    <n v="14"/>
    <x v="3"/>
    <n v="19.2"/>
    <n v="19.2"/>
    <m/>
    <d v="2004-04-14T00:00:00"/>
  </r>
  <r>
    <n v="2004"/>
    <n v="15"/>
    <x v="3"/>
    <n v="22.6"/>
    <n v="22.6"/>
    <m/>
    <d v="2004-04-15T00:00:00"/>
  </r>
  <r>
    <n v="2004"/>
    <n v="16"/>
    <x v="3"/>
    <n v="17.3"/>
    <n v="17.3"/>
    <m/>
    <d v="2004-04-16T00:00:00"/>
  </r>
  <r>
    <n v="2004"/>
    <n v="17"/>
    <x v="3"/>
    <n v="14.7"/>
    <n v="14.7"/>
    <m/>
    <d v="2004-04-17T00:00:00"/>
  </r>
  <r>
    <n v="2004"/>
    <n v="18"/>
    <x v="3"/>
    <n v="13.3"/>
    <n v="13.3"/>
    <m/>
    <d v="2004-04-18T00:00:00"/>
  </r>
  <r>
    <n v="2004"/>
    <n v="19"/>
    <x v="3"/>
    <n v="16.100000000000001"/>
    <n v="16.100000000000001"/>
    <m/>
    <d v="2004-04-19T00:00:00"/>
  </r>
  <r>
    <n v="2004"/>
    <n v="20"/>
    <x v="3"/>
    <n v="18.600000000000001"/>
    <n v="18.600000000000001"/>
    <m/>
    <d v="2004-04-20T00:00:00"/>
  </r>
  <r>
    <n v="2004"/>
    <n v="21"/>
    <x v="3"/>
    <n v="19.600000000000001"/>
    <n v="19.600000000000001"/>
    <m/>
    <d v="2004-04-21T00:00:00"/>
  </r>
  <r>
    <n v="2004"/>
    <n v="22"/>
    <x v="3"/>
    <n v="16.100000000000001"/>
    <n v="16.100000000000001"/>
    <m/>
    <d v="2004-04-22T00:00:00"/>
  </r>
  <r>
    <n v="2004"/>
    <n v="23"/>
    <x v="3"/>
    <n v="15.7"/>
    <n v="15.7"/>
    <m/>
    <d v="2004-04-23T00:00:00"/>
  </r>
  <r>
    <n v="2004"/>
    <n v="24"/>
    <x v="3"/>
    <n v="14.7"/>
    <n v="14.7"/>
    <m/>
    <d v="2004-04-24T00:00:00"/>
  </r>
  <r>
    <n v="2004"/>
    <n v="25"/>
    <x v="3"/>
    <n v="13.1"/>
    <n v="13.1"/>
    <m/>
    <d v="2004-04-25T00:00:00"/>
  </r>
  <r>
    <n v="2004"/>
    <n v="26"/>
    <x v="3"/>
    <n v="12.5"/>
    <n v="12.5"/>
    <m/>
    <d v="2004-04-26T00:00:00"/>
  </r>
  <r>
    <n v="2004"/>
    <n v="27"/>
    <x v="3"/>
    <n v="11.6"/>
    <n v="11.6"/>
    <m/>
    <d v="2004-04-27T00:00:00"/>
  </r>
  <r>
    <n v="2004"/>
    <n v="28"/>
    <x v="3"/>
    <n v="10.7"/>
    <n v="10.7"/>
    <m/>
    <d v="2004-04-28T00:00:00"/>
  </r>
  <r>
    <n v="2004"/>
    <n v="29"/>
    <x v="3"/>
    <n v="10.4"/>
    <n v="10.4"/>
    <m/>
    <d v="2004-04-29T00:00:00"/>
  </r>
  <r>
    <n v="2004"/>
    <n v="30"/>
    <x v="3"/>
    <n v="9.64"/>
    <n v="9.64"/>
    <m/>
    <d v="2004-04-30T00:00:00"/>
  </r>
  <r>
    <n v="2004"/>
    <n v="1"/>
    <x v="4"/>
    <n v="8.94"/>
    <n v="8.94"/>
    <m/>
    <d v="2004-05-01T00:00:00"/>
  </r>
  <r>
    <n v="2004"/>
    <n v="2"/>
    <x v="4"/>
    <n v="8.3699999999999992"/>
    <n v="8.3699999999999992"/>
    <m/>
    <d v="2004-05-02T00:00:00"/>
  </r>
  <r>
    <n v="2004"/>
    <n v="3"/>
    <x v="4"/>
    <n v="8.1999999999999993"/>
    <n v="8.1999999999999993"/>
    <m/>
    <d v="2004-05-03T00:00:00"/>
  </r>
  <r>
    <n v="2004"/>
    <n v="4"/>
    <x v="4"/>
    <n v="7.95"/>
    <n v="7.95"/>
    <m/>
    <d v="2004-05-04T00:00:00"/>
  </r>
  <r>
    <n v="2004"/>
    <n v="5"/>
    <x v="4"/>
    <n v="7.8"/>
    <n v="7.8"/>
    <m/>
    <d v="2004-05-05T00:00:00"/>
  </r>
  <r>
    <n v="2004"/>
    <n v="6"/>
    <x v="4"/>
    <n v="7.47"/>
    <n v="7.47"/>
    <m/>
    <d v="2004-05-06T00:00:00"/>
  </r>
  <r>
    <n v="2004"/>
    <n v="7"/>
    <x v="4"/>
    <n v="9.3699999999999992"/>
    <n v="9.3699999999999992"/>
    <m/>
    <d v="2004-05-07T00:00:00"/>
  </r>
  <r>
    <n v="2004"/>
    <n v="8"/>
    <x v="4"/>
    <n v="9.7200000000000006"/>
    <n v="9.7200000000000006"/>
    <m/>
    <d v="2004-05-08T00:00:00"/>
  </r>
  <r>
    <n v="2004"/>
    <n v="9"/>
    <x v="4"/>
    <n v="8.58"/>
    <n v="8.58"/>
    <m/>
    <d v="2004-05-09T00:00:00"/>
  </r>
  <r>
    <n v="2004"/>
    <n v="10"/>
    <x v="4"/>
    <n v="7.75"/>
    <n v="7.75"/>
    <m/>
    <d v="2004-05-10T00:00:00"/>
  </r>
  <r>
    <n v="2004"/>
    <n v="11"/>
    <x v="4"/>
    <n v="7.6"/>
    <n v="7.6"/>
    <m/>
    <d v="2004-05-11T00:00:00"/>
  </r>
  <r>
    <n v="2004"/>
    <n v="12"/>
    <x v="4"/>
    <n v="7"/>
    <n v="7"/>
    <m/>
    <d v="2004-05-12T00:00:00"/>
  </r>
  <r>
    <n v="2004"/>
    <n v="13"/>
    <x v="4"/>
    <n v="6.47"/>
    <n v="6.47"/>
    <m/>
    <d v="2004-05-13T00:00:00"/>
  </r>
  <r>
    <n v="2004"/>
    <n v="14"/>
    <x v="4"/>
    <n v="6.22"/>
    <n v="6.22"/>
    <m/>
    <d v="2004-05-14T00:00:00"/>
  </r>
  <r>
    <n v="2004"/>
    <n v="15"/>
    <x v="4"/>
    <n v="6.5"/>
    <n v="6.5"/>
    <m/>
    <d v="2004-05-15T00:00:00"/>
  </r>
  <r>
    <n v="2004"/>
    <n v="16"/>
    <x v="4"/>
    <n v="6.32"/>
    <n v="6.32"/>
    <m/>
    <d v="2004-05-16T00:00:00"/>
  </r>
  <r>
    <n v="2004"/>
    <n v="17"/>
    <x v="4"/>
    <n v="6.25"/>
    <n v="6.25"/>
    <m/>
    <d v="2004-05-17T00:00:00"/>
  </r>
  <r>
    <n v="2004"/>
    <n v="18"/>
    <x v="4"/>
    <n v="6.46"/>
    <n v="6.46"/>
    <m/>
    <d v="2004-05-18T00:00:00"/>
  </r>
  <r>
    <n v="2004"/>
    <n v="19"/>
    <x v="4"/>
    <n v="5.69"/>
    <n v="5.69"/>
    <m/>
    <d v="2004-05-19T00:00:00"/>
  </r>
  <r>
    <n v="2004"/>
    <n v="20"/>
    <x v="4"/>
    <n v="6.96"/>
    <n v="6.96"/>
    <m/>
    <d v="2004-05-20T00:00:00"/>
  </r>
  <r>
    <n v="2004"/>
    <n v="21"/>
    <x v="4"/>
    <n v="5.46"/>
    <n v="5.46"/>
    <m/>
    <d v="2004-05-21T00:00:00"/>
  </r>
  <r>
    <n v="2004"/>
    <n v="22"/>
    <x v="4"/>
    <n v="5.38"/>
    <n v="5.38"/>
    <m/>
    <d v="2004-05-22T00:00:00"/>
  </r>
  <r>
    <n v="2004"/>
    <n v="23"/>
    <x v="4"/>
    <n v="5.63"/>
    <n v="5.63"/>
    <m/>
    <d v="2004-05-23T00:00:00"/>
  </r>
  <r>
    <n v="2004"/>
    <n v="24"/>
    <x v="4"/>
    <n v="5.41"/>
    <n v="5.41"/>
    <m/>
    <d v="2004-05-24T00:00:00"/>
  </r>
  <r>
    <n v="2004"/>
    <n v="25"/>
    <x v="4"/>
    <n v="4.99"/>
    <n v="4.99"/>
    <m/>
    <d v="2004-05-25T00:00:00"/>
  </r>
  <r>
    <n v="2004"/>
    <n v="26"/>
    <x v="4"/>
    <n v="5.48"/>
    <n v="5.48"/>
    <m/>
    <d v="2004-05-26T00:00:00"/>
  </r>
  <r>
    <n v="2004"/>
    <n v="27"/>
    <x v="4"/>
    <n v="10.199999999999999"/>
    <n v="10.199999999999999"/>
    <m/>
    <d v="2004-05-27T00:00:00"/>
  </r>
  <r>
    <n v="2004"/>
    <n v="28"/>
    <x v="4"/>
    <n v="10.7"/>
    <n v="10.7"/>
    <m/>
    <d v="2004-05-28T00:00:00"/>
  </r>
  <r>
    <n v="2004"/>
    <n v="29"/>
    <x v="4"/>
    <n v="6.82"/>
    <n v="6.82"/>
    <m/>
    <d v="2004-05-29T00:00:00"/>
  </r>
  <r>
    <n v="2004"/>
    <n v="30"/>
    <x v="4"/>
    <n v="6.1"/>
    <n v="6.1"/>
    <m/>
    <d v="2004-05-30T00:00:00"/>
  </r>
  <r>
    <n v="2004"/>
    <n v="31"/>
    <x v="4"/>
    <n v="5.31"/>
    <n v="5.31"/>
    <m/>
    <d v="2004-05-31T00:00:00"/>
  </r>
  <r>
    <n v="2004"/>
    <n v="1"/>
    <x v="5"/>
    <n v="5.0199999999999996"/>
    <n v="5.0199999999999996"/>
    <m/>
    <d v="2004-06-01T00:00:00"/>
  </r>
  <r>
    <n v="2004"/>
    <n v="2"/>
    <x v="5"/>
    <n v="4.7699999999999996"/>
    <n v="4.7699999999999996"/>
    <m/>
    <d v="2004-06-02T00:00:00"/>
  </r>
  <r>
    <n v="2004"/>
    <n v="3"/>
    <x v="5"/>
    <n v="4.6100000000000003"/>
    <n v="4.6100000000000003"/>
    <m/>
    <d v="2004-06-03T00:00:00"/>
  </r>
  <r>
    <n v="2004"/>
    <n v="4"/>
    <x v="5"/>
    <n v="4.3"/>
    <n v="4.3"/>
    <m/>
    <d v="2004-06-04T00:00:00"/>
  </r>
  <r>
    <n v="2004"/>
    <n v="5"/>
    <x v="5"/>
    <n v="4.83"/>
    <n v="4.83"/>
    <m/>
    <d v="2004-06-05T00:00:00"/>
  </r>
  <r>
    <n v="2004"/>
    <n v="6"/>
    <x v="5"/>
    <n v="12.2"/>
    <n v="12.2"/>
    <m/>
    <d v="2004-06-06T00:00:00"/>
  </r>
  <r>
    <n v="2004"/>
    <n v="7"/>
    <x v="5"/>
    <n v="9.1199999999999992"/>
    <n v="9.1199999999999992"/>
    <m/>
    <d v="2004-06-07T00:00:00"/>
  </r>
  <r>
    <n v="2004"/>
    <n v="8"/>
    <x v="5"/>
    <n v="12"/>
    <n v="12"/>
    <m/>
    <d v="2004-06-08T00:00:00"/>
  </r>
  <r>
    <n v="2004"/>
    <n v="9"/>
    <x v="5"/>
    <n v="8.8699999999999992"/>
    <n v="8.8699999999999992"/>
    <m/>
    <d v="2004-06-09T00:00:00"/>
  </r>
  <r>
    <n v="2004"/>
    <n v="10"/>
    <x v="5"/>
    <n v="6.8"/>
    <n v="6.8"/>
    <m/>
    <d v="2004-06-10T00:00:00"/>
  </r>
  <r>
    <n v="2004"/>
    <n v="11"/>
    <x v="5"/>
    <n v="5.81"/>
    <n v="5.81"/>
    <m/>
    <d v="2004-06-11T00:00:00"/>
  </r>
  <r>
    <n v="2004"/>
    <n v="12"/>
    <x v="5"/>
    <n v="5.56"/>
    <n v="5.56"/>
    <m/>
    <d v="2004-06-12T00:00:00"/>
  </r>
  <r>
    <n v="2004"/>
    <n v="13"/>
    <x v="5"/>
    <n v="5.22"/>
    <n v="5.22"/>
    <m/>
    <d v="2004-06-13T00:00:00"/>
  </r>
  <r>
    <n v="2004"/>
    <n v="14"/>
    <x v="5"/>
    <n v="4.6900000000000004"/>
    <n v="4.6900000000000004"/>
    <m/>
    <d v="2004-06-14T00:00:00"/>
  </r>
  <r>
    <n v="2004"/>
    <n v="15"/>
    <x v="5"/>
    <n v="4.49"/>
    <n v="4.49"/>
    <m/>
    <d v="2004-06-15T00:00:00"/>
  </r>
  <r>
    <n v="2004"/>
    <n v="16"/>
    <x v="5"/>
    <n v="4.13"/>
    <n v="4.13"/>
    <m/>
    <d v="2004-06-16T00:00:00"/>
  </r>
  <r>
    <n v="2004"/>
    <n v="17"/>
    <x v="5"/>
    <n v="3.82"/>
    <n v="3.82"/>
    <m/>
    <d v="2004-06-17T00:00:00"/>
  </r>
  <r>
    <n v="2004"/>
    <n v="18"/>
    <x v="5"/>
    <n v="3.7"/>
    <n v="3.7"/>
    <m/>
    <d v="2004-06-18T00:00:00"/>
  </r>
  <r>
    <n v="2004"/>
    <n v="19"/>
    <x v="5"/>
    <n v="3.61"/>
    <n v="3.61"/>
    <m/>
    <d v="2004-06-19T00:00:00"/>
  </r>
  <r>
    <n v="2004"/>
    <n v="20"/>
    <x v="5"/>
    <n v="3.75"/>
    <n v="3.75"/>
    <m/>
    <d v="2004-06-20T00:00:00"/>
  </r>
  <r>
    <n v="2004"/>
    <n v="21"/>
    <x v="5"/>
    <n v="4.01"/>
    <n v="4.01"/>
    <m/>
    <d v="2004-06-21T00:00:00"/>
  </r>
  <r>
    <n v="2004"/>
    <n v="22"/>
    <x v="5"/>
    <n v="2.86"/>
    <n v="2.86"/>
    <m/>
    <d v="2004-06-22T00:00:00"/>
  </r>
  <r>
    <n v="2004"/>
    <n v="23"/>
    <x v="5"/>
    <n v="2.68"/>
    <n v="2.68"/>
    <m/>
    <d v="2004-06-23T00:00:00"/>
  </r>
  <r>
    <n v="2004"/>
    <n v="24"/>
    <x v="5"/>
    <n v="2.71"/>
    <n v="2.71"/>
    <m/>
    <d v="2004-06-24T00:00:00"/>
  </r>
  <r>
    <n v="2004"/>
    <n v="25"/>
    <x v="5"/>
    <n v="2.58"/>
    <n v="2.58"/>
    <m/>
    <d v="2004-06-25T00:00:00"/>
  </r>
  <r>
    <n v="2004"/>
    <n v="26"/>
    <x v="5"/>
    <n v="2.2799999999999998"/>
    <n v="2.2799999999999998"/>
    <m/>
    <d v="2004-06-26T00:00:00"/>
  </r>
  <r>
    <n v="2004"/>
    <n v="27"/>
    <x v="5"/>
    <n v="2.37"/>
    <n v="2.37"/>
    <m/>
    <d v="2004-06-27T00:00:00"/>
  </r>
  <r>
    <n v="2004"/>
    <n v="28"/>
    <x v="5"/>
    <n v="2.2400000000000002"/>
    <n v="2.2400000000000002"/>
    <m/>
    <d v="2004-06-28T00:00:00"/>
  </r>
  <r>
    <n v="2004"/>
    <n v="29"/>
    <x v="5"/>
    <n v="2.4500000000000002"/>
    <n v="2.4500000000000002"/>
    <m/>
    <d v="2004-06-29T00:00:00"/>
  </r>
  <r>
    <n v="2004"/>
    <n v="30"/>
    <x v="5"/>
    <n v="1.87"/>
    <n v="1.87"/>
    <m/>
    <d v="2004-06-30T00:00:00"/>
  </r>
  <r>
    <n v="2004"/>
    <n v="1"/>
    <x v="6"/>
    <n v="1.77"/>
    <n v="1.77"/>
    <m/>
    <d v="2004-07-01T00:00:00"/>
  </r>
  <r>
    <n v="2004"/>
    <n v="2"/>
    <x v="6"/>
    <n v="1.82"/>
    <n v="1.82"/>
    <m/>
    <d v="2004-07-02T00:00:00"/>
  </r>
  <r>
    <n v="2004"/>
    <n v="3"/>
    <x v="6"/>
    <n v="1.97"/>
    <n v="1.97"/>
    <m/>
    <d v="2004-07-03T00:00:00"/>
  </r>
  <r>
    <n v="2004"/>
    <n v="4"/>
    <x v="6"/>
    <n v="1.83"/>
    <n v="1.83"/>
    <m/>
    <d v="2004-07-04T00:00:00"/>
  </r>
  <r>
    <n v="2004"/>
    <n v="5"/>
    <x v="6"/>
    <n v="1.8"/>
    <n v="1.8"/>
    <m/>
    <d v="2004-07-05T00:00:00"/>
  </r>
  <r>
    <n v="2004"/>
    <n v="6"/>
    <x v="6"/>
    <n v="1.64"/>
    <n v="1.64"/>
    <m/>
    <d v="2004-07-06T00:00:00"/>
  </r>
  <r>
    <n v="2004"/>
    <n v="7"/>
    <x v="6"/>
    <n v="1.58"/>
    <n v="1.58"/>
    <m/>
    <d v="2004-07-07T00:00:00"/>
  </r>
  <r>
    <n v="2004"/>
    <n v="8"/>
    <x v="6"/>
    <n v="1.77"/>
    <n v="1.77"/>
    <m/>
    <d v="2004-07-08T00:00:00"/>
  </r>
  <r>
    <n v="2004"/>
    <n v="9"/>
    <x v="6"/>
    <n v="1.77"/>
    <n v="1.77"/>
    <m/>
    <d v="2004-07-09T00:00:00"/>
  </r>
  <r>
    <n v="2004"/>
    <n v="10"/>
    <x v="6"/>
    <n v="1.79"/>
    <n v="1.79"/>
    <m/>
    <d v="2004-07-10T00:00:00"/>
  </r>
  <r>
    <n v="2004"/>
    <n v="11"/>
    <x v="6"/>
    <n v="1.76"/>
    <n v="1.76"/>
    <m/>
    <d v="2004-07-11T00:00:00"/>
  </r>
  <r>
    <n v="2004"/>
    <n v="12"/>
    <x v="6"/>
    <n v="1.91"/>
    <n v="1.91"/>
    <m/>
    <d v="2004-07-12T00:00:00"/>
  </r>
  <r>
    <n v="2004"/>
    <n v="13"/>
    <x v="6"/>
    <n v="1.66"/>
    <n v="1.66"/>
    <m/>
    <d v="2004-07-13T00:00:00"/>
  </r>
  <r>
    <n v="2004"/>
    <n v="14"/>
    <x v="6"/>
    <n v="1.51"/>
    <n v="1.51"/>
    <m/>
    <d v="2004-07-14T00:00:00"/>
  </r>
  <r>
    <n v="2004"/>
    <n v="15"/>
    <x v="6"/>
    <n v="1.33"/>
    <n v="1.33"/>
    <m/>
    <d v="2004-07-15T00:00:00"/>
  </r>
  <r>
    <n v="2004"/>
    <n v="16"/>
    <x v="6"/>
    <n v="1.39"/>
    <n v="1.39"/>
    <m/>
    <d v="2004-07-16T00:00:00"/>
  </r>
  <r>
    <n v="2004"/>
    <n v="17"/>
    <x v="6"/>
    <n v="1.4"/>
    <n v="1.4"/>
    <m/>
    <d v="2004-07-17T00:00:00"/>
  </r>
  <r>
    <n v="2004"/>
    <n v="18"/>
    <x v="6"/>
    <n v="1.5"/>
    <n v="1.5"/>
    <m/>
    <d v="2004-07-18T00:00:00"/>
  </r>
  <r>
    <n v="2004"/>
    <n v="19"/>
    <x v="6"/>
    <n v="1.67"/>
    <n v="1.67"/>
    <m/>
    <d v="2004-07-19T00:00:00"/>
  </r>
  <r>
    <n v="2004"/>
    <n v="20"/>
    <x v="6"/>
    <n v="1.23"/>
    <n v="1.23"/>
    <m/>
    <d v="2004-07-20T00:00:00"/>
  </r>
  <r>
    <n v="2004"/>
    <n v="21"/>
    <x v="6"/>
    <n v="0.86"/>
    <n v="0.86"/>
    <m/>
    <d v="2004-07-21T00:00:00"/>
  </r>
  <r>
    <n v="2004"/>
    <n v="22"/>
    <x v="6"/>
    <n v="0.93"/>
    <n v="0.93"/>
    <m/>
    <d v="2004-07-22T00:00:00"/>
  </r>
  <r>
    <n v="2004"/>
    <n v="23"/>
    <x v="6"/>
    <n v="0.73"/>
    <n v="0.73"/>
    <m/>
    <d v="2004-07-23T00:00:00"/>
  </r>
  <r>
    <n v="2004"/>
    <n v="24"/>
    <x v="6"/>
    <n v="0.8"/>
    <n v="0.8"/>
    <m/>
    <d v="2004-07-24T00:00:00"/>
  </r>
  <r>
    <n v="2004"/>
    <n v="25"/>
    <x v="6"/>
    <n v="0.97"/>
    <n v="0.97"/>
    <m/>
    <d v="2004-07-25T00:00:00"/>
  </r>
  <r>
    <n v="2004"/>
    <n v="26"/>
    <x v="6"/>
    <n v="0.9"/>
    <n v="0.9"/>
    <m/>
    <d v="2004-07-26T00:00:00"/>
  </r>
  <r>
    <n v="2004"/>
    <n v="27"/>
    <x v="6"/>
    <n v="0.95"/>
    <n v="0.95"/>
    <m/>
    <d v="2004-07-27T00:00:00"/>
  </r>
  <r>
    <n v="2004"/>
    <n v="28"/>
    <x v="6"/>
    <n v="0.74"/>
    <n v="0.74"/>
    <m/>
    <d v="2004-07-28T00:00:00"/>
  </r>
  <r>
    <n v="2004"/>
    <n v="29"/>
    <x v="6"/>
    <n v="0.9"/>
    <n v="0.9"/>
    <m/>
    <d v="2004-07-29T00:00:00"/>
  </r>
  <r>
    <n v="2004"/>
    <n v="30"/>
    <x v="6"/>
    <n v="0.63"/>
    <n v="0.63"/>
    <m/>
    <d v="2004-07-30T00:00:00"/>
  </r>
  <r>
    <n v="2004"/>
    <n v="31"/>
    <x v="6"/>
    <n v="0.78"/>
    <n v="0.78"/>
    <m/>
    <d v="2004-07-31T00:00:00"/>
  </r>
  <r>
    <n v="2004"/>
    <n v="1"/>
    <x v="7"/>
    <n v="1.2"/>
    <n v="1.2"/>
    <m/>
    <d v="2004-08-01T00:00:00"/>
  </r>
  <r>
    <n v="2004"/>
    <n v="2"/>
    <x v="7"/>
    <n v="1.1599999999999999"/>
    <n v="1.1599999999999999"/>
    <m/>
    <d v="2004-08-02T00:00:00"/>
  </r>
  <r>
    <n v="2004"/>
    <n v="3"/>
    <x v="7"/>
    <n v="1.26"/>
    <n v="1.26"/>
    <m/>
    <d v="2004-08-03T00:00:00"/>
  </r>
  <r>
    <n v="2004"/>
    <n v="4"/>
    <x v="7"/>
    <n v="1.27"/>
    <n v="1.27"/>
    <m/>
    <d v="2004-08-04T00:00:00"/>
  </r>
  <r>
    <n v="2004"/>
    <n v="5"/>
    <x v="7"/>
    <n v="1.73"/>
    <n v="1.73"/>
    <m/>
    <d v="2004-08-05T00:00:00"/>
  </r>
  <r>
    <n v="2004"/>
    <n v="6"/>
    <x v="7"/>
    <n v="3.14"/>
    <n v="3.14"/>
    <m/>
    <d v="2004-08-06T00:00:00"/>
  </r>
  <r>
    <n v="2004"/>
    <n v="7"/>
    <x v="7"/>
    <n v="2.2599999999999998"/>
    <n v="2.2599999999999998"/>
    <m/>
    <d v="2004-08-07T00:00:00"/>
  </r>
  <r>
    <n v="2004"/>
    <n v="8"/>
    <x v="7"/>
    <n v="1.51"/>
    <n v="1.51"/>
    <m/>
    <d v="2004-08-08T00:00:00"/>
  </r>
  <r>
    <n v="2004"/>
    <n v="9"/>
    <x v="7"/>
    <n v="1.44"/>
    <n v="1.44"/>
    <m/>
    <d v="2004-08-09T00:00:00"/>
  </r>
  <r>
    <n v="2004"/>
    <n v="10"/>
    <x v="7"/>
    <n v="1.1299999999999999"/>
    <n v="1.1299999999999999"/>
    <m/>
    <d v="2004-08-10T00:00:00"/>
  </r>
  <r>
    <n v="2004"/>
    <n v="11"/>
    <x v="7"/>
    <n v="0.88"/>
    <n v="0.88"/>
    <m/>
    <d v="2004-08-11T00:00:00"/>
  </r>
  <r>
    <n v="2004"/>
    <n v="12"/>
    <x v="7"/>
    <n v="0.82"/>
    <n v="0.82"/>
    <m/>
    <d v="2004-08-12T00:00:00"/>
  </r>
  <r>
    <n v="2004"/>
    <n v="13"/>
    <x v="7"/>
    <n v="0.75"/>
    <n v="0.75"/>
    <m/>
    <d v="2004-08-13T00:00:00"/>
  </r>
  <r>
    <n v="2004"/>
    <n v="14"/>
    <x v="7"/>
    <n v="0.8"/>
    <n v="0.8"/>
    <m/>
    <d v="2004-08-14T00:00:00"/>
  </r>
  <r>
    <n v="2004"/>
    <n v="15"/>
    <x v="7"/>
    <n v="0.86"/>
    <n v="0.86"/>
    <m/>
    <d v="2004-08-15T00:00:00"/>
  </r>
  <r>
    <n v="2004"/>
    <n v="16"/>
    <x v="7"/>
    <n v="0.96"/>
    <n v="0.96"/>
    <m/>
    <d v="2004-08-16T00:00:00"/>
  </r>
  <r>
    <n v="2004"/>
    <n v="17"/>
    <x v="7"/>
    <n v="0.93"/>
    <n v="0.93"/>
    <m/>
    <d v="2004-08-17T00:00:00"/>
  </r>
  <r>
    <n v="2004"/>
    <n v="18"/>
    <x v="7"/>
    <n v="0.99"/>
    <n v="0.99"/>
    <m/>
    <d v="2004-08-18T00:00:00"/>
  </r>
  <r>
    <n v="2004"/>
    <n v="19"/>
    <x v="7"/>
    <n v="0.97"/>
    <n v="0.97"/>
    <m/>
    <d v="2004-08-19T00:00:00"/>
  </r>
  <r>
    <n v="2004"/>
    <n v="20"/>
    <x v="7"/>
    <n v="1.17"/>
    <n v="1.17"/>
    <m/>
    <d v="2004-08-20T00:00:00"/>
  </r>
  <r>
    <n v="2004"/>
    <n v="21"/>
    <x v="7"/>
    <n v="0.64"/>
    <n v="0.64"/>
    <m/>
    <d v="2004-08-21T00:00:00"/>
  </r>
  <r>
    <n v="2004"/>
    <n v="22"/>
    <x v="7"/>
    <n v="7.18"/>
    <n v="7.18"/>
    <m/>
    <d v="2004-08-22T00:00:00"/>
  </r>
  <r>
    <n v="2004"/>
    <n v="23"/>
    <x v="7"/>
    <n v="4.45"/>
    <n v="4.45"/>
    <m/>
    <d v="2004-08-23T00:00:00"/>
  </r>
  <r>
    <n v="2004"/>
    <n v="24"/>
    <x v="7"/>
    <n v="5.69"/>
    <n v="5.69"/>
    <m/>
    <d v="2004-08-24T00:00:00"/>
  </r>
  <r>
    <n v="2004"/>
    <n v="25"/>
    <x v="7"/>
    <n v="11.7"/>
    <n v="11.7"/>
    <m/>
    <d v="2004-08-25T00:00:00"/>
  </r>
  <r>
    <n v="2004"/>
    <n v="26"/>
    <x v="7"/>
    <n v="5.38"/>
    <n v="5.38"/>
    <m/>
    <d v="2004-08-26T00:00:00"/>
  </r>
  <r>
    <n v="2004"/>
    <n v="27"/>
    <x v="7"/>
    <n v="3.48"/>
    <n v="3.48"/>
    <m/>
    <d v="2004-08-27T00:00:00"/>
  </r>
  <r>
    <n v="2004"/>
    <n v="28"/>
    <x v="7"/>
    <n v="2.21"/>
    <n v="2.21"/>
    <m/>
    <d v="2004-08-28T00:00:00"/>
  </r>
  <r>
    <n v="2004"/>
    <n v="29"/>
    <x v="7"/>
    <n v="2.0299999999999998"/>
    <n v="2.0299999999999998"/>
    <m/>
    <d v="2004-08-29T00:00:00"/>
  </r>
  <r>
    <n v="2004"/>
    <n v="30"/>
    <x v="7"/>
    <n v="1.52"/>
    <n v="1.52"/>
    <m/>
    <d v="2004-08-30T00:00:00"/>
  </r>
  <r>
    <n v="2004"/>
    <n v="31"/>
    <x v="7"/>
    <n v="1.54"/>
    <n v="1.54"/>
    <m/>
    <d v="2004-08-31T00:00:00"/>
  </r>
  <r>
    <n v="2004"/>
    <n v="1"/>
    <x v="8"/>
    <n v="1.74"/>
    <n v="1.74"/>
    <m/>
    <d v="2004-09-01T00:00:00"/>
  </r>
  <r>
    <n v="2004"/>
    <n v="2"/>
    <x v="8"/>
    <n v="1.7"/>
    <n v="1.7"/>
    <m/>
    <d v="2004-09-02T00:00:00"/>
  </r>
  <r>
    <n v="2004"/>
    <n v="3"/>
    <x v="8"/>
    <n v="1.62"/>
    <n v="1.62"/>
    <m/>
    <d v="2004-09-03T00:00:00"/>
  </r>
  <r>
    <n v="2004"/>
    <n v="4"/>
    <x v="8"/>
    <n v="1.65"/>
    <n v="1.65"/>
    <m/>
    <d v="2004-09-04T00:00:00"/>
  </r>
  <r>
    <n v="2004"/>
    <n v="5"/>
    <x v="8"/>
    <n v="1.57"/>
    <n v="1.57"/>
    <m/>
    <d v="2004-09-05T00:00:00"/>
  </r>
  <r>
    <n v="2004"/>
    <n v="6"/>
    <x v="8"/>
    <n v="1.55"/>
    <n v="1.55"/>
    <m/>
    <d v="2004-09-06T00:00:00"/>
  </r>
  <r>
    <n v="2004"/>
    <n v="7"/>
    <x v="8"/>
    <n v="1.93"/>
    <n v="1.93"/>
    <m/>
    <d v="2004-09-07T00:00:00"/>
  </r>
  <r>
    <n v="2004"/>
    <n v="8"/>
    <x v="8"/>
    <n v="1.64"/>
    <n v="1.64"/>
    <m/>
    <d v="2004-09-08T00:00:00"/>
  </r>
  <r>
    <n v="2004"/>
    <n v="9"/>
    <x v="8"/>
    <n v="1.58"/>
    <n v="1.58"/>
    <m/>
    <d v="2004-09-09T00:00:00"/>
  </r>
  <r>
    <n v="2004"/>
    <n v="10"/>
    <x v="8"/>
    <n v="1.62"/>
    <n v="1.62"/>
    <m/>
    <d v="2004-09-10T00:00:00"/>
  </r>
  <r>
    <n v="2004"/>
    <n v="11"/>
    <x v="8"/>
    <n v="2.2599999999999998"/>
    <n v="2.2599999999999998"/>
    <m/>
    <d v="2004-09-11T00:00:00"/>
  </r>
  <r>
    <n v="2004"/>
    <n v="12"/>
    <x v="8"/>
    <n v="1.88"/>
    <n v="1.88"/>
    <m/>
    <d v="2004-09-12T00:00:00"/>
  </r>
  <r>
    <n v="2004"/>
    <n v="13"/>
    <x v="8"/>
    <n v="2.81"/>
    <n v="2.81"/>
    <m/>
    <d v="2004-09-13T00:00:00"/>
  </r>
  <r>
    <n v="2004"/>
    <n v="14"/>
    <x v="8"/>
    <n v="2.14"/>
    <n v="2.14"/>
    <m/>
    <d v="2004-09-14T00:00:00"/>
  </r>
  <r>
    <n v="2004"/>
    <n v="15"/>
    <x v="8"/>
    <n v="2.34"/>
    <n v="2.34"/>
    <m/>
    <d v="2004-09-15T00:00:00"/>
  </r>
  <r>
    <n v="2004"/>
    <n v="16"/>
    <x v="8"/>
    <n v="2.1800000000000002"/>
    <n v="2.1800000000000002"/>
    <m/>
    <d v="2004-09-16T00:00:00"/>
  </r>
  <r>
    <n v="2004"/>
    <n v="17"/>
    <x v="8"/>
    <n v="10.8"/>
    <n v="10.8"/>
    <m/>
    <d v="2004-09-17T00:00:00"/>
  </r>
  <r>
    <n v="2004"/>
    <n v="18"/>
    <x v="8"/>
    <n v="9.48"/>
    <n v="9.48"/>
    <m/>
    <d v="2004-09-18T00:00:00"/>
  </r>
  <r>
    <n v="2004"/>
    <n v="19"/>
    <x v="8"/>
    <n v="4.82"/>
    <n v="4.82"/>
    <m/>
    <d v="2004-09-19T00:00:00"/>
  </r>
  <r>
    <n v="2004"/>
    <n v="20"/>
    <x v="8"/>
    <n v="2.96"/>
    <n v="2.96"/>
    <m/>
    <d v="2004-09-20T00:00:00"/>
  </r>
  <r>
    <n v="2004"/>
    <n v="21"/>
    <x v="8"/>
    <n v="2.3199999999999998"/>
    <n v="2.3199999999999998"/>
    <m/>
    <d v="2004-09-21T00:00:00"/>
  </r>
  <r>
    <n v="2004"/>
    <n v="22"/>
    <x v="8"/>
    <n v="2.0299999999999998"/>
    <n v="2.0299999999999998"/>
    <m/>
    <d v="2004-09-22T00:00:00"/>
  </r>
  <r>
    <n v="2004"/>
    <n v="23"/>
    <x v="8"/>
    <n v="2.2999999999999998"/>
    <n v="2.2999999999999998"/>
    <m/>
    <d v="2004-09-23T00:00:00"/>
  </r>
  <r>
    <n v="2004"/>
    <n v="24"/>
    <x v="8"/>
    <n v="1.71"/>
    <n v="1.71"/>
    <m/>
    <d v="2004-09-24T00:00:00"/>
  </r>
  <r>
    <n v="2004"/>
    <n v="25"/>
    <x v="8"/>
    <n v="1.82"/>
    <n v="1.82"/>
    <m/>
    <d v="2004-09-25T00:00:00"/>
  </r>
  <r>
    <n v="2004"/>
    <n v="26"/>
    <x v="8"/>
    <n v="1.87"/>
    <n v="1.87"/>
    <m/>
    <d v="2004-09-26T00:00:00"/>
  </r>
  <r>
    <n v="2004"/>
    <n v="27"/>
    <x v="8"/>
    <n v="1.85"/>
    <n v="1.85"/>
    <m/>
    <d v="2004-09-27T00:00:00"/>
  </r>
  <r>
    <n v="2004"/>
    <n v="28"/>
    <x v="8"/>
    <n v="1.96"/>
    <n v="1.96"/>
    <m/>
    <d v="2004-09-28T00:00:00"/>
  </r>
  <r>
    <n v="2004"/>
    <n v="29"/>
    <x v="8"/>
    <n v="2.12"/>
    <n v="2.12"/>
    <m/>
    <d v="2004-09-29T00:00:00"/>
  </r>
  <r>
    <n v="2004"/>
    <n v="30"/>
    <x v="8"/>
    <n v="1.92"/>
    <n v="1.92"/>
    <m/>
    <d v="2004-09-30T00:00:00"/>
  </r>
  <r>
    <n v="2004"/>
    <n v="1"/>
    <x v="9"/>
    <n v="1.64"/>
    <n v="1.64"/>
    <m/>
    <d v="2004-10-01T00:00:00"/>
  </r>
  <r>
    <n v="2004"/>
    <n v="2"/>
    <x v="9"/>
    <n v="1.66"/>
    <n v="1.66"/>
    <m/>
    <d v="2004-10-02T00:00:00"/>
  </r>
  <r>
    <n v="2004"/>
    <n v="3"/>
    <x v="9"/>
    <n v="1.6"/>
    <n v="1.6"/>
    <m/>
    <d v="2004-10-03T00:00:00"/>
  </r>
  <r>
    <n v="2004"/>
    <n v="4"/>
    <x v="9"/>
    <n v="1.67"/>
    <n v="1.67"/>
    <m/>
    <d v="2004-10-04T00:00:00"/>
  </r>
  <r>
    <n v="2004"/>
    <n v="5"/>
    <x v="9"/>
    <n v="1.77"/>
    <n v="1.77"/>
    <m/>
    <d v="2004-10-05T00:00:00"/>
  </r>
  <r>
    <n v="2004"/>
    <n v="6"/>
    <x v="9"/>
    <n v="7.12"/>
    <n v="7.12"/>
    <m/>
    <d v="2004-10-06T00:00:00"/>
  </r>
  <r>
    <n v="2004"/>
    <n v="7"/>
    <x v="9"/>
    <n v="3.41"/>
    <n v="3.41"/>
    <m/>
    <d v="2004-10-07T00:00:00"/>
  </r>
  <r>
    <n v="2004"/>
    <n v="8"/>
    <x v="9"/>
    <n v="8.15"/>
    <n v="8.15"/>
    <m/>
    <d v="2004-10-08T00:00:00"/>
  </r>
  <r>
    <n v="2004"/>
    <n v="9"/>
    <x v="9"/>
    <n v="9.43"/>
    <n v="9.43"/>
    <m/>
    <d v="2004-10-09T00:00:00"/>
  </r>
  <r>
    <n v="2004"/>
    <n v="10"/>
    <x v="9"/>
    <n v="4.9800000000000004"/>
    <n v="4.9800000000000004"/>
    <m/>
    <d v="2004-10-10T00:00:00"/>
  </r>
  <r>
    <n v="2004"/>
    <n v="11"/>
    <x v="9"/>
    <n v="3.55"/>
    <n v="3.55"/>
    <m/>
    <d v="2004-10-11T00:00:00"/>
  </r>
  <r>
    <n v="2004"/>
    <n v="12"/>
    <x v="9"/>
    <n v="2.72"/>
    <n v="2.72"/>
    <m/>
    <d v="2004-10-12T00:00:00"/>
  </r>
  <r>
    <n v="2004"/>
    <n v="13"/>
    <x v="9"/>
    <n v="2.39"/>
    <n v="2.39"/>
    <m/>
    <d v="2004-10-13T00:00:00"/>
  </r>
  <r>
    <n v="2004"/>
    <n v="14"/>
    <x v="9"/>
    <n v="2.4500000000000002"/>
    <n v="2.4500000000000002"/>
    <m/>
    <d v="2004-10-14T00:00:00"/>
  </r>
  <r>
    <n v="2004"/>
    <n v="15"/>
    <x v="9"/>
    <n v="2.72"/>
    <n v="2.72"/>
    <m/>
    <d v="2004-10-15T00:00:00"/>
  </r>
  <r>
    <n v="2004"/>
    <n v="16"/>
    <x v="9"/>
    <n v="2.66"/>
    <n v="2.66"/>
    <m/>
    <d v="2004-10-16T00:00:00"/>
  </r>
  <r>
    <n v="2004"/>
    <n v="17"/>
    <x v="9"/>
    <n v="6.65"/>
    <n v="6.65"/>
    <m/>
    <d v="2004-10-17T00:00:00"/>
  </r>
  <r>
    <n v="2004"/>
    <n v="18"/>
    <x v="9"/>
    <n v="11"/>
    <n v="11"/>
    <m/>
    <d v="2004-10-18T00:00:00"/>
  </r>
  <r>
    <n v="2004"/>
    <n v="19"/>
    <x v="9"/>
    <n v="11.7"/>
    <n v="11.7"/>
    <m/>
    <d v="2004-10-19T00:00:00"/>
  </r>
  <r>
    <n v="2004"/>
    <n v="20"/>
    <x v="9"/>
    <n v="7.88"/>
    <n v="7.88"/>
    <m/>
    <d v="2004-10-20T00:00:00"/>
  </r>
  <r>
    <n v="2004"/>
    <n v="21"/>
    <x v="9"/>
    <n v="4.8099999999999996"/>
    <n v="4.8099999999999996"/>
    <m/>
    <d v="2004-10-21T00:00:00"/>
  </r>
  <r>
    <n v="2004"/>
    <n v="22"/>
    <x v="9"/>
    <n v="4.22"/>
    <n v="4.22"/>
    <m/>
    <d v="2004-10-22T00:00:00"/>
  </r>
  <r>
    <n v="2004"/>
    <n v="23"/>
    <x v="9"/>
    <n v="3.85"/>
    <n v="3.85"/>
    <m/>
    <d v="2004-10-23T00:00:00"/>
  </r>
  <r>
    <n v="2004"/>
    <n v="24"/>
    <x v="9"/>
    <n v="3.43"/>
    <n v="3.43"/>
    <m/>
    <d v="2004-10-24T00:00:00"/>
  </r>
  <r>
    <n v="2004"/>
    <n v="25"/>
    <x v="9"/>
    <n v="5.82"/>
    <n v="5.82"/>
    <m/>
    <d v="2004-10-25T00:00:00"/>
  </r>
  <r>
    <n v="2004"/>
    <n v="26"/>
    <x v="9"/>
    <n v="10.3"/>
    <n v="10.3"/>
    <m/>
    <d v="2004-10-26T00:00:00"/>
  </r>
  <r>
    <n v="2004"/>
    <n v="27"/>
    <x v="9"/>
    <n v="7.91"/>
    <n v="7.91"/>
    <m/>
    <d v="2004-10-27T00:00:00"/>
  </r>
  <r>
    <n v="2004"/>
    <n v="28"/>
    <x v="9"/>
    <n v="5.24"/>
    <n v="5.24"/>
    <m/>
    <d v="2004-10-28T00:00:00"/>
  </r>
  <r>
    <n v="2004"/>
    <n v="29"/>
    <x v="9"/>
    <n v="4.47"/>
    <n v="4.47"/>
    <m/>
    <d v="2004-10-29T00:00:00"/>
  </r>
  <r>
    <n v="2004"/>
    <n v="30"/>
    <x v="9"/>
    <n v="9.11"/>
    <n v="9.11"/>
    <m/>
    <d v="2004-10-30T00:00:00"/>
  </r>
  <r>
    <n v="2004"/>
    <n v="31"/>
    <x v="9"/>
    <n v="6.67"/>
    <n v="6.67"/>
    <m/>
    <d v="2004-10-31T00:00:00"/>
  </r>
  <r>
    <n v="2004"/>
    <n v="1"/>
    <x v="10"/>
    <n v="6.06"/>
    <n v="6.06"/>
    <m/>
    <d v="2004-11-01T00:00:00"/>
  </r>
  <r>
    <n v="2004"/>
    <n v="2"/>
    <x v="10"/>
    <n v="18.7"/>
    <n v="18.7"/>
    <m/>
    <d v="2004-11-02T00:00:00"/>
  </r>
  <r>
    <n v="2004"/>
    <n v="3"/>
    <x v="10"/>
    <n v="15"/>
    <n v="15"/>
    <m/>
    <d v="2004-11-03T00:00:00"/>
  </r>
  <r>
    <n v="2004"/>
    <n v="4"/>
    <x v="10"/>
    <n v="7.94"/>
    <n v="7.94"/>
    <m/>
    <d v="2004-11-04T00:00:00"/>
  </r>
  <r>
    <n v="2004"/>
    <n v="5"/>
    <x v="10"/>
    <n v="6.11"/>
    <n v="6.11"/>
    <m/>
    <d v="2004-11-05T00:00:00"/>
  </r>
  <r>
    <n v="2004"/>
    <n v="6"/>
    <x v="10"/>
    <n v="5.38"/>
    <n v="5.38"/>
    <m/>
    <d v="2004-11-06T00:00:00"/>
  </r>
  <r>
    <n v="2004"/>
    <n v="7"/>
    <x v="10"/>
    <n v="4.45"/>
    <n v="4.45"/>
    <m/>
    <d v="2004-11-07T00:00:00"/>
  </r>
  <r>
    <n v="2004"/>
    <n v="8"/>
    <x v="10"/>
    <n v="4.21"/>
    <n v="4.21"/>
    <m/>
    <d v="2004-11-08T00:00:00"/>
  </r>
  <r>
    <n v="2004"/>
    <n v="9"/>
    <x v="10"/>
    <n v="4.03"/>
    <n v="4.03"/>
    <m/>
    <d v="2004-11-09T00:00:00"/>
  </r>
  <r>
    <n v="2004"/>
    <n v="10"/>
    <x v="10"/>
    <n v="4.75"/>
    <n v="4.75"/>
    <m/>
    <d v="2004-11-10T00:00:00"/>
  </r>
  <r>
    <n v="2004"/>
    <n v="11"/>
    <x v="10"/>
    <n v="4.9000000000000004"/>
    <n v="4.9000000000000004"/>
    <m/>
    <d v="2004-11-11T00:00:00"/>
  </r>
  <r>
    <n v="2004"/>
    <n v="12"/>
    <x v="10"/>
    <n v="4.63"/>
    <n v="4.63"/>
    <m/>
    <d v="2004-11-12T00:00:00"/>
  </r>
  <r>
    <n v="2004"/>
    <n v="13"/>
    <x v="10"/>
    <n v="4.74"/>
    <n v="4.74"/>
    <m/>
    <d v="2004-11-13T00:00:00"/>
  </r>
  <r>
    <n v="2004"/>
    <n v="14"/>
    <x v="10"/>
    <n v="4.55"/>
    <n v="4.55"/>
    <m/>
    <d v="2004-11-14T00:00:00"/>
  </r>
  <r>
    <n v="2004"/>
    <n v="15"/>
    <x v="10"/>
    <n v="7.23"/>
    <n v="7.23"/>
    <m/>
    <d v="2004-11-15T00:00:00"/>
  </r>
  <r>
    <n v="2004"/>
    <n v="16"/>
    <x v="10"/>
    <n v="7.89"/>
    <n v="7.89"/>
    <m/>
    <d v="2004-11-16T00:00:00"/>
  </r>
  <r>
    <n v="2004"/>
    <n v="17"/>
    <x v="10"/>
    <n v="5.87"/>
    <n v="5.87"/>
    <m/>
    <d v="2004-11-17T00:00:00"/>
  </r>
  <r>
    <n v="2004"/>
    <n v="18"/>
    <x v="10"/>
    <n v="9.42"/>
    <n v="9.42"/>
    <m/>
    <d v="2004-11-18T00:00:00"/>
  </r>
  <r>
    <n v="2004"/>
    <n v="19"/>
    <x v="10"/>
    <n v="6.94"/>
    <n v="6.94"/>
    <m/>
    <d v="2004-11-19T00:00:00"/>
  </r>
  <r>
    <n v="2004"/>
    <n v="20"/>
    <x v="10"/>
    <n v="6.46"/>
    <n v="6.46"/>
    <m/>
    <d v="2004-11-20T00:00:00"/>
  </r>
  <r>
    <n v="2004"/>
    <n v="21"/>
    <x v="10"/>
    <n v="5.16"/>
    <n v="5.16"/>
    <m/>
    <d v="2004-11-21T00:00:00"/>
  </r>
  <r>
    <n v="2004"/>
    <n v="22"/>
    <x v="10"/>
    <n v="4.71"/>
    <n v="4.71"/>
    <m/>
    <d v="2004-11-22T00:00:00"/>
  </r>
  <r>
    <n v="2004"/>
    <n v="23"/>
    <x v="10"/>
    <n v="5"/>
    <n v="5"/>
    <m/>
    <d v="2004-11-23T00:00:00"/>
  </r>
  <r>
    <n v="2004"/>
    <n v="24"/>
    <x v="10"/>
    <n v="5.35"/>
    <n v="5.35"/>
    <m/>
    <d v="2004-11-24T00:00:00"/>
  </r>
  <r>
    <n v="2004"/>
    <n v="25"/>
    <x v="10"/>
    <n v="9.1199999999999992"/>
    <n v="9.1199999999999992"/>
    <m/>
    <d v="2004-11-25T00:00:00"/>
  </r>
  <r>
    <n v="2004"/>
    <n v="26"/>
    <x v="10"/>
    <n v="6.5"/>
    <n v="6.5"/>
    <m/>
    <d v="2004-11-26T00:00:00"/>
  </r>
  <r>
    <n v="2004"/>
    <n v="27"/>
    <x v="10"/>
    <n v="6.95"/>
    <n v="6.95"/>
    <m/>
    <d v="2004-11-27T00:00:00"/>
  </r>
  <r>
    <n v="2004"/>
    <n v="28"/>
    <x v="10"/>
    <n v="5.49"/>
    <n v="5.49"/>
    <m/>
    <d v="2004-11-28T00:00:00"/>
  </r>
  <r>
    <n v="2004"/>
    <n v="29"/>
    <x v="10"/>
    <n v="5.09"/>
    <n v="5.09"/>
    <m/>
    <d v="2004-11-29T00:00:00"/>
  </r>
  <r>
    <n v="2004"/>
    <n v="30"/>
    <x v="10"/>
    <n v="8.2200000000000006"/>
    <n v="8.2200000000000006"/>
    <m/>
    <d v="2004-11-30T00:00:00"/>
  </r>
  <r>
    <n v="2004"/>
    <n v="1"/>
    <x v="11"/>
    <n v="7.82"/>
    <n v="7.82"/>
    <m/>
    <d v="2004-12-01T00:00:00"/>
  </r>
  <r>
    <n v="2004"/>
    <n v="2"/>
    <x v="11"/>
    <n v="6"/>
    <n v="6"/>
    <m/>
    <d v="2004-12-02T00:00:00"/>
  </r>
  <r>
    <n v="2004"/>
    <n v="3"/>
    <x v="11"/>
    <n v="5.53"/>
    <n v="5.53"/>
    <m/>
    <d v="2004-12-03T00:00:00"/>
  </r>
  <r>
    <n v="2004"/>
    <n v="4"/>
    <x v="11"/>
    <n v="6"/>
    <n v="6"/>
    <m/>
    <d v="2004-12-04T00:00:00"/>
  </r>
  <r>
    <n v="2004"/>
    <n v="5"/>
    <x v="11"/>
    <n v="9.9600000000000009"/>
    <n v="9.9600000000000009"/>
    <m/>
    <d v="2004-12-05T00:00:00"/>
  </r>
  <r>
    <n v="2004"/>
    <n v="6"/>
    <x v="11"/>
    <n v="13.5"/>
    <n v="13.5"/>
    <m/>
    <d v="2004-12-06T00:00:00"/>
  </r>
  <r>
    <n v="2004"/>
    <n v="7"/>
    <x v="11"/>
    <n v="17.899999999999999"/>
    <n v="17.899999999999999"/>
    <m/>
    <d v="2004-12-07T00:00:00"/>
  </r>
  <r>
    <n v="2004"/>
    <n v="8"/>
    <x v="11"/>
    <n v="36.4"/>
    <n v="36.4"/>
    <m/>
    <d v="2004-12-08T00:00:00"/>
  </r>
  <r>
    <n v="2004"/>
    <n v="9"/>
    <x v="11"/>
    <n v="22.2"/>
    <n v="22.2"/>
    <m/>
    <d v="2004-12-09T00:00:00"/>
  </r>
  <r>
    <n v="2004"/>
    <n v="10"/>
    <x v="11"/>
    <n v="24.7"/>
    <n v="24.7"/>
    <m/>
    <d v="2004-12-10T00:00:00"/>
  </r>
  <r>
    <n v="2004"/>
    <n v="11"/>
    <x v="11"/>
    <n v="29.6"/>
    <n v="29.6"/>
    <m/>
    <d v="2004-12-11T00:00:00"/>
  </r>
  <r>
    <n v="2004"/>
    <n v="12"/>
    <x v="11"/>
    <n v="24.4"/>
    <n v="24.4"/>
    <m/>
    <d v="2004-12-12T00:00:00"/>
  </r>
  <r>
    <n v="2004"/>
    <n v="13"/>
    <x v="11"/>
    <n v="23.7"/>
    <n v="23.7"/>
    <m/>
    <d v="2004-12-13T00:00:00"/>
  </r>
  <r>
    <n v="2004"/>
    <n v="14"/>
    <x v="11"/>
    <n v="33.6"/>
    <n v="33.6"/>
    <m/>
    <d v="2004-12-14T00:00:00"/>
  </r>
  <r>
    <n v="2004"/>
    <n v="15"/>
    <x v="11"/>
    <n v="25.3"/>
    <n v="25.3"/>
    <m/>
    <d v="2004-12-15T00:00:00"/>
  </r>
  <r>
    <n v="2004"/>
    <n v="16"/>
    <x v="11"/>
    <n v="21.9"/>
    <n v="21.9"/>
    <m/>
    <d v="2004-12-16T00:00:00"/>
  </r>
  <r>
    <n v="2004"/>
    <n v="17"/>
    <x v="11"/>
    <n v="19.100000000000001"/>
    <n v="19.100000000000001"/>
    <m/>
    <d v="2004-12-17T00:00:00"/>
  </r>
  <r>
    <n v="2004"/>
    <n v="18"/>
    <x v="11"/>
    <n v="16.7"/>
    <n v="16.7"/>
    <m/>
    <d v="2004-12-18T00:00:00"/>
  </r>
  <r>
    <n v="2004"/>
    <n v="19"/>
    <x v="11"/>
    <n v="14.7"/>
    <n v="14.7"/>
    <m/>
    <d v="2004-12-19T00:00:00"/>
  </r>
  <r>
    <n v="2004"/>
    <n v="20"/>
    <x v="11"/>
    <n v="13.1"/>
    <n v="13.1"/>
    <m/>
    <d v="2004-12-20T00:00:00"/>
  </r>
  <r>
    <n v="2004"/>
    <n v="21"/>
    <x v="11"/>
    <n v="11.8"/>
    <n v="11.8"/>
    <m/>
    <d v="2004-12-21T00:00:00"/>
  </r>
  <r>
    <n v="2004"/>
    <n v="22"/>
    <x v="11"/>
    <n v="11.7"/>
    <n v="11.7"/>
    <m/>
    <d v="2004-12-22T00:00:00"/>
  </r>
  <r>
    <n v="2004"/>
    <n v="23"/>
    <x v="11"/>
    <n v="10"/>
    <n v="10"/>
    <m/>
    <d v="2004-12-23T00:00:00"/>
  </r>
  <r>
    <n v="2004"/>
    <n v="24"/>
    <x v="11"/>
    <n v="9.2100000000000009"/>
    <n v="9.2100000000000009"/>
    <m/>
    <d v="2004-12-24T00:00:00"/>
  </r>
  <r>
    <n v="2004"/>
    <n v="25"/>
    <x v="11"/>
    <n v="10.4"/>
    <n v="10.4"/>
    <m/>
    <d v="2004-12-25T00:00:00"/>
  </r>
  <r>
    <n v="2004"/>
    <n v="26"/>
    <x v="11"/>
    <n v="23.8"/>
    <n v="23.8"/>
    <m/>
    <d v="2004-12-26T00:00:00"/>
  </r>
  <r>
    <n v="2004"/>
    <n v="27"/>
    <x v="11"/>
    <n v="14.7"/>
    <n v="14.7"/>
    <m/>
    <d v="2004-12-27T00:00:00"/>
  </r>
  <r>
    <n v="2004"/>
    <n v="28"/>
    <x v="11"/>
    <n v="13.3"/>
    <n v="13.3"/>
    <m/>
    <d v="2004-12-28T00:00:00"/>
  </r>
  <r>
    <n v="2004"/>
    <n v="29"/>
    <x v="11"/>
    <n v="13.8"/>
    <n v="13.8"/>
    <m/>
    <d v="2004-12-29T00:00:00"/>
  </r>
  <r>
    <n v="2004"/>
    <n v="30"/>
    <x v="11"/>
    <n v="13.1"/>
    <n v="13.1"/>
    <m/>
    <d v="2004-12-30T00:00:00"/>
  </r>
  <r>
    <n v="2004"/>
    <n v="31"/>
    <x v="11"/>
    <n v="16.899999999999999"/>
    <n v="16.899999999999999"/>
    <m/>
    <d v="2004-12-31T00:00:00"/>
  </r>
  <r>
    <n v="2005"/>
    <n v="1"/>
    <x v="0"/>
    <n v="18.100000000000001"/>
    <n v="18.100000000000001"/>
    <m/>
    <d v="2005-01-01T00:00:00"/>
  </r>
  <r>
    <n v="2005"/>
    <n v="2"/>
    <x v="0"/>
    <n v="13.5"/>
    <n v="13.5"/>
    <m/>
    <d v="2005-01-02T00:00:00"/>
  </r>
  <r>
    <n v="2005"/>
    <n v="3"/>
    <x v="0"/>
    <n v="11.9"/>
    <n v="11.9"/>
    <m/>
    <d v="2005-01-03T00:00:00"/>
  </r>
  <r>
    <n v="2005"/>
    <n v="4"/>
    <x v="0"/>
    <n v="11.5"/>
    <n v="11.5"/>
    <m/>
    <d v="2005-01-04T00:00:00"/>
  </r>
  <r>
    <n v="2005"/>
    <n v="5"/>
    <x v="0"/>
    <n v="10.3"/>
    <n v="10.3"/>
    <m/>
    <d v="2005-01-05T00:00:00"/>
  </r>
  <r>
    <n v="2005"/>
    <n v="6"/>
    <x v="0"/>
    <n v="10.1"/>
    <n v="10.1"/>
    <m/>
    <d v="2005-01-06T00:00:00"/>
  </r>
  <r>
    <n v="2005"/>
    <n v="7"/>
    <x v="0"/>
    <n v="19.3"/>
    <n v="19.3"/>
    <m/>
    <d v="2005-01-07T00:00:00"/>
  </r>
  <r>
    <n v="2005"/>
    <n v="8"/>
    <x v="0"/>
    <n v="20.399999999999999"/>
    <n v="20.399999999999999"/>
    <m/>
    <d v="2005-01-08T00:00:00"/>
  </r>
  <r>
    <n v="2005"/>
    <n v="9"/>
    <x v="0"/>
    <n v="15.5"/>
    <n v="15.5"/>
    <m/>
    <d v="2005-01-09T00:00:00"/>
  </r>
  <r>
    <n v="2005"/>
    <n v="10"/>
    <x v="0"/>
    <n v="15.1"/>
    <n v="15.1"/>
    <m/>
    <d v="2005-01-10T00:00:00"/>
  </r>
  <r>
    <n v="2005"/>
    <n v="11"/>
    <x v="0"/>
    <n v="13.4"/>
    <n v="13.4"/>
    <m/>
    <d v="2005-01-11T00:00:00"/>
  </r>
  <r>
    <n v="2005"/>
    <n v="12"/>
    <x v="0"/>
    <n v="12.3"/>
    <n v="12.3"/>
    <m/>
    <d v="2005-01-12T00:00:00"/>
  </r>
  <r>
    <n v="2005"/>
    <n v="13"/>
    <x v="0"/>
    <n v="11.2"/>
    <n v="11.2"/>
    <m/>
    <d v="2005-01-13T00:00:00"/>
  </r>
  <r>
    <n v="2005"/>
    <n v="14"/>
    <x v="0"/>
    <n v="10.1"/>
    <n v="10.1"/>
    <m/>
    <d v="2005-01-14T00:00:00"/>
  </r>
  <r>
    <n v="2005"/>
    <n v="15"/>
    <x v="0"/>
    <n v="10.7"/>
    <n v="10.7"/>
    <m/>
    <d v="2005-01-15T00:00:00"/>
  </r>
  <r>
    <n v="2005"/>
    <n v="16"/>
    <x v="0"/>
    <n v="11.2"/>
    <n v="11.2"/>
    <m/>
    <d v="2005-01-16T00:00:00"/>
  </r>
  <r>
    <n v="2005"/>
    <n v="17"/>
    <x v="0"/>
    <n v="16.3"/>
    <n v="16.3"/>
    <m/>
    <d v="2005-01-17T00:00:00"/>
  </r>
  <r>
    <n v="2005"/>
    <n v="18"/>
    <x v="0"/>
    <n v="37.4"/>
    <n v="37.4"/>
    <m/>
    <d v="2005-01-18T00:00:00"/>
  </r>
  <r>
    <n v="2005"/>
    <n v="19"/>
    <x v="0"/>
    <n v="29.4"/>
    <n v="29.4"/>
    <m/>
    <d v="2005-01-19T00:00:00"/>
  </r>
  <r>
    <n v="2005"/>
    <n v="20"/>
    <x v="0"/>
    <n v="27.4"/>
    <n v="27.4"/>
    <m/>
    <d v="2005-01-20T00:00:00"/>
  </r>
  <r>
    <n v="2005"/>
    <n v="21"/>
    <x v="0"/>
    <n v="24.2"/>
    <n v="24.2"/>
    <m/>
    <d v="2005-01-21T00:00:00"/>
  </r>
  <r>
    <n v="2005"/>
    <n v="22"/>
    <x v="0"/>
    <n v="20.7"/>
    <n v="20.7"/>
    <m/>
    <d v="2005-01-22T00:00:00"/>
  </r>
  <r>
    <n v="2005"/>
    <n v="23"/>
    <x v="0"/>
    <n v="17.899999999999999"/>
    <n v="17.899999999999999"/>
    <m/>
    <d v="2005-01-23T00:00:00"/>
  </r>
  <r>
    <n v="2005"/>
    <n v="24"/>
    <x v="0"/>
    <n v="15.5"/>
    <n v="15.5"/>
    <m/>
    <d v="2005-01-24T00:00:00"/>
  </r>
  <r>
    <n v="2005"/>
    <n v="25"/>
    <x v="0"/>
    <n v="14"/>
    <n v="14"/>
    <m/>
    <d v="2005-01-25T00:00:00"/>
  </r>
  <r>
    <n v="2005"/>
    <n v="26"/>
    <x v="0"/>
    <n v="12.9"/>
    <n v="12.9"/>
    <m/>
    <d v="2005-01-26T00:00:00"/>
  </r>
  <r>
    <n v="2005"/>
    <n v="27"/>
    <x v="0"/>
    <n v="11.9"/>
    <n v="11.9"/>
    <m/>
    <d v="2005-01-27T00:00:00"/>
  </r>
  <r>
    <n v="2005"/>
    <n v="28"/>
    <x v="0"/>
    <n v="14"/>
    <n v="14"/>
    <m/>
    <d v="2005-01-28T00:00:00"/>
  </r>
  <r>
    <n v="2005"/>
    <n v="29"/>
    <x v="0"/>
    <n v="25.6"/>
    <n v="25.6"/>
    <m/>
    <d v="2005-01-29T00:00:00"/>
  </r>
  <r>
    <n v="2005"/>
    <n v="30"/>
    <x v="0"/>
    <n v="18.399999999999999"/>
    <n v="18.399999999999999"/>
    <m/>
    <d v="2005-01-30T00:00:00"/>
  </r>
  <r>
    <n v="2005"/>
    <n v="31"/>
    <x v="0"/>
    <n v="16.7"/>
    <n v="16.7"/>
    <m/>
    <d v="2005-01-31T00:00:00"/>
  </r>
  <r>
    <n v="2005"/>
    <n v="1"/>
    <x v="1"/>
    <n v="15.6"/>
    <n v="15.6"/>
    <m/>
    <d v="2005-02-01T00:00:00"/>
  </r>
  <r>
    <n v="2005"/>
    <n v="2"/>
    <x v="1"/>
    <n v="14.6"/>
    <n v="14.6"/>
    <m/>
    <d v="2005-02-02T00:00:00"/>
  </r>
  <r>
    <n v="2005"/>
    <n v="3"/>
    <x v="1"/>
    <n v="13.7"/>
    <n v="13.7"/>
    <m/>
    <d v="2005-02-03T00:00:00"/>
  </r>
  <r>
    <n v="2005"/>
    <n v="4"/>
    <x v="1"/>
    <n v="13.6"/>
    <n v="13.6"/>
    <m/>
    <d v="2005-02-04T00:00:00"/>
  </r>
  <r>
    <n v="2005"/>
    <n v="5"/>
    <x v="1"/>
    <n v="12.5"/>
    <n v="12.5"/>
    <m/>
    <d v="2005-02-05T00:00:00"/>
  </r>
  <r>
    <n v="2005"/>
    <n v="6"/>
    <x v="1"/>
    <n v="18.600000000000001"/>
    <n v="18.600000000000001"/>
    <m/>
    <d v="2005-02-06T00:00:00"/>
  </r>
  <r>
    <n v="2005"/>
    <n v="7"/>
    <x v="1"/>
    <n v="17"/>
    <n v="17"/>
    <m/>
    <d v="2005-02-07T00:00:00"/>
  </r>
  <r>
    <n v="2005"/>
    <n v="8"/>
    <x v="1"/>
    <n v="13.8"/>
    <n v="13.8"/>
    <m/>
    <d v="2005-02-08T00:00:00"/>
  </r>
  <r>
    <n v="2005"/>
    <n v="9"/>
    <x v="1"/>
    <n v="12.9"/>
    <n v="12.9"/>
    <m/>
    <d v="2005-02-09T00:00:00"/>
  </r>
  <r>
    <n v="2005"/>
    <n v="10"/>
    <x v="1"/>
    <n v="12.5"/>
    <n v="12.5"/>
    <m/>
    <d v="2005-02-10T00:00:00"/>
  </r>
  <r>
    <n v="2005"/>
    <n v="11"/>
    <x v="1"/>
    <n v="12.3"/>
    <n v="12.3"/>
    <m/>
    <d v="2005-02-11T00:00:00"/>
  </r>
  <r>
    <n v="2005"/>
    <n v="12"/>
    <x v="1"/>
    <n v="12.6"/>
    <n v="12.6"/>
    <m/>
    <d v="2005-02-12T00:00:00"/>
  </r>
  <r>
    <n v="2005"/>
    <n v="13"/>
    <x v="1"/>
    <n v="11.7"/>
    <n v="11.7"/>
    <m/>
    <d v="2005-02-13T00:00:00"/>
  </r>
  <r>
    <n v="2005"/>
    <n v="14"/>
    <x v="1"/>
    <n v="10.199999999999999"/>
    <n v="10.199999999999999"/>
    <m/>
    <d v="2005-02-14T00:00:00"/>
  </r>
  <r>
    <n v="2005"/>
    <n v="15"/>
    <x v="1"/>
    <n v="9.27"/>
    <n v="9.27"/>
    <m/>
    <d v="2005-02-15T00:00:00"/>
  </r>
  <r>
    <n v="2005"/>
    <n v="16"/>
    <x v="1"/>
    <n v="8.56"/>
    <n v="8.56"/>
    <m/>
    <d v="2005-02-16T00:00:00"/>
  </r>
  <r>
    <n v="2005"/>
    <n v="17"/>
    <x v="1"/>
    <n v="8.18"/>
    <n v="8.18"/>
    <m/>
    <d v="2005-02-17T00:00:00"/>
  </r>
  <r>
    <n v="2005"/>
    <n v="18"/>
    <x v="1"/>
    <n v="8.1999999999999993"/>
    <n v="8.1999999999999993"/>
    <m/>
    <d v="2005-02-18T00:00:00"/>
  </r>
  <r>
    <n v="2005"/>
    <n v="19"/>
    <x v="1"/>
    <n v="8.1999999999999993"/>
    <n v="8.1999999999999993"/>
    <m/>
    <d v="2005-02-19T00:00:00"/>
  </r>
  <r>
    <n v="2005"/>
    <n v="20"/>
    <x v="1"/>
    <n v="8.26"/>
    <n v="8.26"/>
    <m/>
    <d v="2005-02-20T00:00:00"/>
  </r>
  <r>
    <n v="2005"/>
    <n v="21"/>
    <x v="1"/>
    <n v="7.64"/>
    <n v="7.64"/>
    <m/>
    <d v="2005-02-21T00:00:00"/>
  </r>
  <r>
    <n v="2005"/>
    <n v="22"/>
    <x v="1"/>
    <n v="7.04"/>
    <n v="7.04"/>
    <m/>
    <d v="2005-02-22T00:00:00"/>
  </r>
  <r>
    <n v="2005"/>
    <n v="23"/>
    <x v="1"/>
    <n v="7.09"/>
    <n v="7.09"/>
    <m/>
    <d v="2005-02-23T00:00:00"/>
  </r>
  <r>
    <n v="2005"/>
    <n v="24"/>
    <x v="1"/>
    <n v="6.26"/>
    <n v="6.26"/>
    <m/>
    <d v="2005-02-24T00:00:00"/>
  </r>
  <r>
    <n v="2005"/>
    <n v="25"/>
    <x v="1"/>
    <n v="6.28"/>
    <n v="6.28"/>
    <m/>
    <d v="2005-02-25T00:00:00"/>
  </r>
  <r>
    <n v="2005"/>
    <n v="26"/>
    <x v="1"/>
    <n v="6.19"/>
    <n v="6.19"/>
    <m/>
    <d v="2005-02-26T00:00:00"/>
  </r>
  <r>
    <n v="2005"/>
    <n v="27"/>
    <x v="1"/>
    <n v="6.23"/>
    <n v="6.23"/>
    <m/>
    <d v="2005-02-27T00:00:00"/>
  </r>
  <r>
    <n v="2005"/>
    <n v="28"/>
    <x v="1"/>
    <n v="6.97"/>
    <n v="6.97"/>
    <m/>
    <d v="2005-02-28T00:00:00"/>
  </r>
  <r>
    <n v="2005"/>
    <n v="1"/>
    <x v="2"/>
    <n v="8.75"/>
    <n v="8.75"/>
    <m/>
    <d v="2005-03-01T00:00:00"/>
  </r>
  <r>
    <n v="2005"/>
    <n v="2"/>
    <x v="2"/>
    <n v="6.87"/>
    <n v="6.87"/>
    <m/>
    <d v="2005-03-02T00:00:00"/>
  </r>
  <r>
    <n v="2005"/>
    <n v="3"/>
    <x v="2"/>
    <n v="7.2"/>
    <n v="7.2"/>
    <m/>
    <d v="2005-03-03T00:00:00"/>
  </r>
  <r>
    <n v="2005"/>
    <n v="4"/>
    <x v="2"/>
    <n v="5.92"/>
    <n v="5.92"/>
    <m/>
    <d v="2005-03-04T00:00:00"/>
  </r>
  <r>
    <n v="2005"/>
    <n v="5"/>
    <x v="2"/>
    <n v="5.66"/>
    <n v="5.66"/>
    <m/>
    <d v="2005-03-05T00:00:00"/>
  </r>
  <r>
    <n v="2005"/>
    <n v="6"/>
    <x v="2"/>
    <n v="5.69"/>
    <n v="5.69"/>
    <m/>
    <d v="2005-03-06T00:00:00"/>
  </r>
  <r>
    <n v="2005"/>
    <n v="7"/>
    <x v="2"/>
    <n v="5.48"/>
    <n v="5.48"/>
    <m/>
    <d v="2005-03-07T00:00:00"/>
  </r>
  <r>
    <n v="2005"/>
    <n v="8"/>
    <x v="2"/>
    <n v="5.29"/>
    <n v="5.29"/>
    <m/>
    <d v="2005-03-08T00:00:00"/>
  </r>
  <r>
    <n v="2005"/>
    <n v="9"/>
    <x v="2"/>
    <n v="5.27"/>
    <n v="5.27"/>
    <m/>
    <d v="2005-03-09T00:00:00"/>
  </r>
  <r>
    <n v="2005"/>
    <n v="10"/>
    <x v="2"/>
    <n v="5.12"/>
    <n v="5.12"/>
    <m/>
    <d v="2005-03-10T00:00:00"/>
  </r>
  <r>
    <n v="2005"/>
    <n v="11"/>
    <x v="2"/>
    <n v="5.15"/>
    <n v="5.15"/>
    <m/>
    <d v="2005-03-11T00:00:00"/>
  </r>
  <r>
    <n v="2005"/>
    <n v="12"/>
    <x v="2"/>
    <n v="4.91"/>
    <n v="4.91"/>
    <m/>
    <d v="2005-03-12T00:00:00"/>
  </r>
  <r>
    <n v="2005"/>
    <n v="13"/>
    <x v="2"/>
    <n v="4.71"/>
    <n v="4.71"/>
    <m/>
    <d v="2005-03-13T00:00:00"/>
  </r>
  <r>
    <n v="2005"/>
    <n v="14"/>
    <x v="2"/>
    <n v="4.67"/>
    <n v="4.67"/>
    <m/>
    <d v="2005-03-14T00:00:00"/>
  </r>
  <r>
    <n v="2005"/>
    <n v="15"/>
    <x v="2"/>
    <n v="4.33"/>
    <n v="4.33"/>
    <m/>
    <d v="2005-03-15T00:00:00"/>
  </r>
  <r>
    <n v="2005"/>
    <n v="16"/>
    <x v="2"/>
    <n v="4.58"/>
    <n v="4.58"/>
    <m/>
    <d v="2005-03-16T00:00:00"/>
  </r>
  <r>
    <n v="2005"/>
    <n v="17"/>
    <x v="2"/>
    <n v="4.88"/>
    <n v="4.88"/>
    <m/>
    <d v="2005-03-17T00:00:00"/>
  </r>
  <r>
    <n v="2005"/>
    <n v="18"/>
    <x v="2"/>
    <n v="4.57"/>
    <n v="4.57"/>
    <m/>
    <d v="2005-03-18T00:00:00"/>
  </r>
  <r>
    <n v="2005"/>
    <n v="19"/>
    <x v="2"/>
    <n v="10.8"/>
    <n v="10.8"/>
    <m/>
    <d v="2005-03-19T00:00:00"/>
  </r>
  <r>
    <n v="2005"/>
    <n v="20"/>
    <x v="2"/>
    <n v="10.9"/>
    <n v="10.9"/>
    <m/>
    <d v="2005-03-20T00:00:00"/>
  </r>
  <r>
    <n v="2005"/>
    <n v="21"/>
    <x v="2"/>
    <n v="8.08"/>
    <n v="8.08"/>
    <m/>
    <d v="2005-03-21T00:00:00"/>
  </r>
  <r>
    <n v="2005"/>
    <n v="22"/>
    <x v="2"/>
    <n v="6.59"/>
    <n v="6.59"/>
    <m/>
    <d v="2005-03-22T00:00:00"/>
  </r>
  <r>
    <n v="2005"/>
    <n v="23"/>
    <x v="2"/>
    <n v="7.86"/>
    <n v="7.86"/>
    <m/>
    <d v="2005-03-23T00:00:00"/>
  </r>
  <r>
    <n v="2005"/>
    <n v="24"/>
    <x v="2"/>
    <n v="8.4700000000000006"/>
    <n v="8.4700000000000006"/>
    <m/>
    <d v="2005-03-24T00:00:00"/>
  </r>
  <r>
    <n v="2005"/>
    <n v="25"/>
    <x v="2"/>
    <n v="7.95"/>
    <n v="7.95"/>
    <m/>
    <d v="2005-03-25T00:00:00"/>
  </r>
  <r>
    <n v="2005"/>
    <n v="26"/>
    <x v="2"/>
    <n v="23.4"/>
    <n v="23.4"/>
    <m/>
    <d v="2005-03-26T00:00:00"/>
  </r>
  <r>
    <n v="2005"/>
    <n v="27"/>
    <x v="2"/>
    <s v="r"/>
    <m/>
    <s v="r"/>
    <d v="2005-03-27T00:00:00"/>
  </r>
  <r>
    <n v="2005"/>
    <n v="28"/>
    <x v="2"/>
    <n v="207"/>
    <n v="207"/>
    <m/>
    <d v="2005-03-28T00:00:00"/>
  </r>
  <r>
    <n v="2005"/>
    <n v="29"/>
    <x v="2"/>
    <n v="227"/>
    <n v="227"/>
    <m/>
    <d v="2005-03-29T00:00:00"/>
  </r>
  <r>
    <n v="2005"/>
    <n v="30"/>
    <x v="2"/>
    <n v="92.6"/>
    <n v="92.6"/>
    <m/>
    <d v="2005-03-30T00:00:00"/>
  </r>
  <r>
    <n v="2005"/>
    <n v="31"/>
    <x v="2"/>
    <n v="61.5"/>
    <n v="61.5"/>
    <m/>
    <d v="2005-03-31T00:00:00"/>
  </r>
  <r>
    <n v="2005"/>
    <n v="1"/>
    <x v="3"/>
    <n v="52.8"/>
    <n v="52.8"/>
    <m/>
    <d v="2005-04-01T00:00:00"/>
  </r>
  <r>
    <n v="2005"/>
    <n v="2"/>
    <x v="3"/>
    <n v="42.3"/>
    <n v="42.3"/>
    <m/>
    <d v="2005-04-02T00:00:00"/>
  </r>
  <r>
    <n v="2005"/>
    <n v="3"/>
    <x v="3"/>
    <n v="38.5"/>
    <n v="38.5"/>
    <m/>
    <d v="2005-04-03T00:00:00"/>
  </r>
  <r>
    <n v="2005"/>
    <n v="4"/>
    <x v="3"/>
    <n v="32.6"/>
    <n v="32.6"/>
    <m/>
    <d v="2005-04-04T00:00:00"/>
  </r>
  <r>
    <n v="2005"/>
    <n v="5"/>
    <x v="3"/>
    <n v="26.5"/>
    <n v="26.5"/>
    <m/>
    <d v="2005-04-05T00:00:00"/>
  </r>
  <r>
    <n v="2005"/>
    <n v="6"/>
    <x v="3"/>
    <n v="23.4"/>
    <n v="23.4"/>
    <m/>
    <d v="2005-04-06T00:00:00"/>
  </r>
  <r>
    <n v="2005"/>
    <n v="7"/>
    <x v="3"/>
    <n v="26.5"/>
    <n v="26.5"/>
    <m/>
    <d v="2005-04-07T00:00:00"/>
  </r>
  <r>
    <n v="2005"/>
    <n v="8"/>
    <x v="3"/>
    <n v="24.7"/>
    <n v="24.7"/>
    <m/>
    <d v="2005-04-08T00:00:00"/>
  </r>
  <r>
    <n v="2005"/>
    <n v="9"/>
    <x v="3"/>
    <n v="20.5"/>
    <n v="20.5"/>
    <m/>
    <d v="2005-04-09T00:00:00"/>
  </r>
  <r>
    <n v="2005"/>
    <n v="10"/>
    <x v="3"/>
    <n v="19.3"/>
    <n v="19.3"/>
    <m/>
    <d v="2005-04-10T00:00:00"/>
  </r>
  <r>
    <n v="2005"/>
    <n v="11"/>
    <x v="3"/>
    <n v="33.299999999999997"/>
    <n v="33.299999999999997"/>
    <m/>
    <d v="2005-04-11T00:00:00"/>
  </r>
  <r>
    <n v="2005"/>
    <n v="12"/>
    <x v="3"/>
    <n v="26.6"/>
    <n v="26.6"/>
    <m/>
    <d v="2005-04-12T00:00:00"/>
  </r>
  <r>
    <n v="2005"/>
    <n v="13"/>
    <x v="3"/>
    <n v="24.6"/>
    <n v="24.6"/>
    <m/>
    <d v="2005-04-13T00:00:00"/>
  </r>
  <r>
    <n v="2005"/>
    <n v="14"/>
    <x v="3"/>
    <n v="22.5"/>
    <n v="22.5"/>
    <m/>
    <d v="2005-04-14T00:00:00"/>
  </r>
  <r>
    <n v="2005"/>
    <n v="15"/>
    <x v="3"/>
    <n v="21.7"/>
    <n v="21.7"/>
    <m/>
    <d v="2005-04-15T00:00:00"/>
  </r>
  <r>
    <n v="2005"/>
    <n v="16"/>
    <x v="3"/>
    <n v="35.299999999999997"/>
    <n v="35.299999999999997"/>
    <m/>
    <d v="2005-04-16T00:00:00"/>
  </r>
  <r>
    <n v="2005"/>
    <n v="17"/>
    <x v="3"/>
    <n v="28.4"/>
    <n v="28.4"/>
    <m/>
    <d v="2005-04-17T00:00:00"/>
  </r>
  <r>
    <n v="2005"/>
    <n v="18"/>
    <x v="3"/>
    <n v="29.1"/>
    <n v="29.1"/>
    <m/>
    <d v="2005-04-18T00:00:00"/>
  </r>
  <r>
    <n v="2005"/>
    <n v="19"/>
    <x v="3"/>
    <n v="25.7"/>
    <n v="25.7"/>
    <m/>
    <d v="2005-04-19T00:00:00"/>
  </r>
  <r>
    <n v="2005"/>
    <n v="20"/>
    <x v="3"/>
    <n v="24"/>
    <n v="24"/>
    <m/>
    <d v="2005-04-20T00:00:00"/>
  </r>
  <r>
    <n v="2005"/>
    <n v="21"/>
    <x v="3"/>
    <n v="22"/>
    <n v="22"/>
    <m/>
    <d v="2005-04-21T00:00:00"/>
  </r>
  <r>
    <n v="2005"/>
    <n v="22"/>
    <x v="3"/>
    <n v="19.8"/>
    <n v="19.8"/>
    <m/>
    <d v="2005-04-22T00:00:00"/>
  </r>
  <r>
    <n v="2005"/>
    <n v="23"/>
    <x v="3"/>
    <n v="20.3"/>
    <n v="20.3"/>
    <m/>
    <d v="2005-04-23T00:00:00"/>
  </r>
  <r>
    <n v="2005"/>
    <n v="24"/>
    <x v="3"/>
    <n v="19.3"/>
    <n v="19.3"/>
    <m/>
    <d v="2005-04-24T00:00:00"/>
  </r>
  <r>
    <n v="2005"/>
    <n v="25"/>
    <x v="3"/>
    <n v="19"/>
    <n v="19"/>
    <m/>
    <d v="2005-04-25T00:00:00"/>
  </r>
  <r>
    <n v="2005"/>
    <n v="26"/>
    <x v="3"/>
    <n v="16.100000000000001"/>
    <n v="16.100000000000001"/>
    <m/>
    <d v="2005-04-26T00:00:00"/>
  </r>
  <r>
    <n v="2005"/>
    <n v="27"/>
    <x v="3"/>
    <n v="14"/>
    <n v="14"/>
    <m/>
    <d v="2005-04-27T00:00:00"/>
  </r>
  <r>
    <n v="2005"/>
    <n v="28"/>
    <x v="3"/>
    <n v="12.4"/>
    <n v="12.4"/>
    <m/>
    <d v="2005-04-28T00:00:00"/>
  </r>
  <r>
    <n v="2005"/>
    <n v="29"/>
    <x v="3"/>
    <n v="11.4"/>
    <n v="11.4"/>
    <m/>
    <d v="2005-04-29T00:00:00"/>
  </r>
  <r>
    <n v="2005"/>
    <n v="30"/>
    <x v="3"/>
    <n v="10.6"/>
    <n v="10.6"/>
    <m/>
    <d v="2005-04-30T00:00:00"/>
  </r>
  <r>
    <n v="2005"/>
    <n v="1"/>
    <x v="4"/>
    <n v="10.199999999999999"/>
    <n v="10.199999999999999"/>
    <m/>
    <d v="2005-05-01T00:00:00"/>
  </r>
  <r>
    <n v="2005"/>
    <n v="2"/>
    <x v="4"/>
    <n v="12"/>
    <n v="12"/>
    <m/>
    <d v="2005-05-02T00:00:00"/>
  </r>
  <r>
    <n v="2005"/>
    <n v="3"/>
    <x v="4"/>
    <n v="9.7799999999999994"/>
    <n v="9.7799999999999994"/>
    <m/>
    <d v="2005-05-03T00:00:00"/>
  </r>
  <r>
    <n v="2005"/>
    <n v="4"/>
    <x v="4"/>
    <n v="12.8"/>
    <n v="12.8"/>
    <m/>
    <d v="2005-05-04T00:00:00"/>
  </r>
  <r>
    <n v="2005"/>
    <n v="5"/>
    <x v="4"/>
    <n v="11"/>
    <n v="11"/>
    <m/>
    <d v="2005-05-05T00:00:00"/>
  </r>
  <r>
    <n v="2005"/>
    <n v="6"/>
    <x v="4"/>
    <n v="12.6"/>
    <n v="12.6"/>
    <m/>
    <d v="2005-05-06T00:00:00"/>
  </r>
  <r>
    <n v="2005"/>
    <n v="7"/>
    <x v="4"/>
    <n v="11.7"/>
    <n v="11.7"/>
    <m/>
    <d v="2005-05-07T00:00:00"/>
  </r>
  <r>
    <n v="2005"/>
    <n v="8"/>
    <x v="4"/>
    <n v="13.1"/>
    <n v="13.1"/>
    <m/>
    <d v="2005-05-08T00:00:00"/>
  </r>
  <r>
    <n v="2005"/>
    <n v="9"/>
    <x v="4"/>
    <n v="25.5"/>
    <n v="25.5"/>
    <m/>
    <d v="2005-05-09T00:00:00"/>
  </r>
  <r>
    <n v="2005"/>
    <n v="10"/>
    <x v="4"/>
    <n v="40.299999999999997"/>
    <n v="40.299999999999997"/>
    <m/>
    <d v="2005-05-10T00:00:00"/>
  </r>
  <r>
    <n v="2005"/>
    <n v="11"/>
    <x v="4"/>
    <n v="30.1"/>
    <n v="30.1"/>
    <m/>
    <d v="2005-05-11T00:00:00"/>
  </r>
  <r>
    <n v="2005"/>
    <n v="12"/>
    <x v="4"/>
    <n v="26.2"/>
    <n v="26.2"/>
    <m/>
    <d v="2005-05-12T00:00:00"/>
  </r>
  <r>
    <n v="2005"/>
    <n v="13"/>
    <x v="4"/>
    <n v="23"/>
    <n v="23"/>
    <m/>
    <d v="2005-05-13T00:00:00"/>
  </r>
  <r>
    <n v="2005"/>
    <n v="14"/>
    <x v="4"/>
    <n v="23.5"/>
    <n v="23.5"/>
    <m/>
    <d v="2005-05-14T00:00:00"/>
  </r>
  <r>
    <n v="2005"/>
    <n v="15"/>
    <x v="4"/>
    <n v="22.4"/>
    <n v="22.4"/>
    <m/>
    <d v="2005-05-15T00:00:00"/>
  </r>
  <r>
    <n v="2005"/>
    <n v="16"/>
    <x v="4"/>
    <n v="27.9"/>
    <n v="27.9"/>
    <m/>
    <d v="2005-05-16T00:00:00"/>
  </r>
  <r>
    <n v="2005"/>
    <n v="17"/>
    <x v="4"/>
    <n v="23.9"/>
    <n v="23.9"/>
    <m/>
    <d v="2005-05-17T00:00:00"/>
  </r>
  <r>
    <n v="2005"/>
    <n v="18"/>
    <x v="4"/>
    <n v="42.1"/>
    <n v="42.1"/>
    <m/>
    <d v="2005-05-18T00:00:00"/>
  </r>
  <r>
    <n v="2005"/>
    <n v="19"/>
    <x v="4"/>
    <n v="42.3"/>
    <n v="42.3"/>
    <m/>
    <d v="2005-05-19T00:00:00"/>
  </r>
  <r>
    <n v="2005"/>
    <n v="20"/>
    <x v="4"/>
    <n v="40.1"/>
    <n v="40.1"/>
    <m/>
    <d v="2005-05-20T00:00:00"/>
  </r>
  <r>
    <n v="2005"/>
    <n v="21"/>
    <x v="4"/>
    <n v="36.799999999999997"/>
    <n v="36.799999999999997"/>
    <m/>
    <d v="2005-05-21T00:00:00"/>
  </r>
  <r>
    <n v="2005"/>
    <n v="22"/>
    <x v="4"/>
    <n v="37.1"/>
    <n v="37.1"/>
    <m/>
    <d v="2005-05-22T00:00:00"/>
  </r>
  <r>
    <n v="2005"/>
    <n v="23"/>
    <x v="4"/>
    <n v="29.9"/>
    <n v="29.9"/>
    <m/>
    <d v="2005-05-23T00:00:00"/>
  </r>
  <r>
    <n v="2005"/>
    <n v="24"/>
    <x v="4"/>
    <n v="26.5"/>
    <n v="26.5"/>
    <m/>
    <d v="2005-05-24T00:00:00"/>
  </r>
  <r>
    <n v="2005"/>
    <n v="25"/>
    <x v="4"/>
    <n v="23.5"/>
    <n v="23.5"/>
    <m/>
    <d v="2005-05-25T00:00:00"/>
  </r>
  <r>
    <n v="2005"/>
    <n v="26"/>
    <x v="4"/>
    <n v="20.8"/>
    <n v="20.8"/>
    <m/>
    <d v="2005-05-26T00:00:00"/>
  </r>
  <r>
    <n v="2005"/>
    <n v="27"/>
    <x v="4"/>
    <n v="18.5"/>
    <n v="18.5"/>
    <m/>
    <d v="2005-05-27T00:00:00"/>
  </r>
  <r>
    <n v="2005"/>
    <n v="28"/>
    <x v="4"/>
    <n v="16.5"/>
    <n v="16.5"/>
    <m/>
    <d v="2005-05-28T00:00:00"/>
  </r>
  <r>
    <n v="2005"/>
    <n v="29"/>
    <x v="4"/>
    <n v="14.7"/>
    <n v="14.7"/>
    <m/>
    <d v="2005-05-29T00:00:00"/>
  </r>
  <r>
    <n v="2005"/>
    <n v="30"/>
    <x v="4"/>
    <n v="13.5"/>
    <n v="13.5"/>
    <m/>
    <d v="2005-05-30T00:00:00"/>
  </r>
  <r>
    <n v="2005"/>
    <n v="31"/>
    <x v="4"/>
    <n v="11.7"/>
    <n v="11.7"/>
    <m/>
    <d v="2005-05-31T00:00:00"/>
  </r>
  <r>
    <n v="2005"/>
    <n v="1"/>
    <x v="5"/>
    <n v="17.399999999999999"/>
    <n v="17.399999999999999"/>
    <m/>
    <d v="2005-06-01T00:00:00"/>
  </r>
  <r>
    <n v="2005"/>
    <n v="2"/>
    <x v="5"/>
    <n v="13.8"/>
    <n v="13.8"/>
    <m/>
    <d v="2005-06-02T00:00:00"/>
  </r>
  <r>
    <n v="2005"/>
    <n v="3"/>
    <x v="5"/>
    <n v="11"/>
    <n v="11"/>
    <m/>
    <d v="2005-06-03T00:00:00"/>
  </r>
  <r>
    <n v="2005"/>
    <n v="4"/>
    <x v="5"/>
    <n v="9.59"/>
    <n v="9.59"/>
    <m/>
    <d v="2005-06-04T00:00:00"/>
  </r>
  <r>
    <n v="2005"/>
    <n v="5"/>
    <x v="5"/>
    <n v="10.7"/>
    <n v="10.7"/>
    <m/>
    <d v="2005-06-05T00:00:00"/>
  </r>
  <r>
    <n v="2005"/>
    <n v="6"/>
    <x v="5"/>
    <n v="12"/>
    <n v="12"/>
    <m/>
    <d v="2005-06-06T00:00:00"/>
  </r>
  <r>
    <n v="2005"/>
    <n v="7"/>
    <x v="5"/>
    <n v="11.2"/>
    <n v="11.2"/>
    <m/>
    <d v="2005-06-07T00:00:00"/>
  </r>
  <r>
    <n v="2005"/>
    <n v="8"/>
    <x v="5"/>
    <n v="10"/>
    <n v="10"/>
    <m/>
    <d v="2005-06-08T00:00:00"/>
  </r>
  <r>
    <n v="2005"/>
    <n v="9"/>
    <x v="5"/>
    <n v="8.3800000000000008"/>
    <n v="8.3800000000000008"/>
    <m/>
    <d v="2005-06-09T00:00:00"/>
  </r>
  <r>
    <n v="2005"/>
    <n v="10"/>
    <x v="5"/>
    <n v="7.5"/>
    <n v="7.5"/>
    <m/>
    <d v="2005-06-10T00:00:00"/>
  </r>
  <r>
    <n v="2005"/>
    <n v="11"/>
    <x v="5"/>
    <n v="8.0399999999999991"/>
    <n v="8.0399999999999991"/>
    <m/>
    <d v="2005-06-11T00:00:00"/>
  </r>
  <r>
    <n v="2005"/>
    <n v="12"/>
    <x v="5"/>
    <n v="7.25"/>
    <n v="7.25"/>
    <m/>
    <d v="2005-06-12T00:00:00"/>
  </r>
  <r>
    <n v="2005"/>
    <n v="13"/>
    <x v="5"/>
    <n v="6.32"/>
    <n v="6.32"/>
    <m/>
    <d v="2005-06-13T00:00:00"/>
  </r>
  <r>
    <n v="2005"/>
    <n v="14"/>
    <x v="5"/>
    <n v="5.42"/>
    <n v="5.42"/>
    <m/>
    <d v="2005-06-14T00:00:00"/>
  </r>
  <r>
    <n v="2005"/>
    <n v="15"/>
    <x v="5"/>
    <n v="5.12"/>
    <n v="5.12"/>
    <m/>
    <d v="2005-06-15T00:00:00"/>
  </r>
  <r>
    <n v="2005"/>
    <n v="16"/>
    <x v="5"/>
    <n v="5.31"/>
    <n v="5.31"/>
    <m/>
    <d v="2005-06-16T00:00:00"/>
  </r>
  <r>
    <n v="2005"/>
    <n v="17"/>
    <x v="5"/>
    <n v="9.15"/>
    <n v="9.15"/>
    <m/>
    <d v="2005-06-17T00:00:00"/>
  </r>
  <r>
    <n v="2005"/>
    <n v="18"/>
    <x v="5"/>
    <n v="6.94"/>
    <n v="6.94"/>
    <m/>
    <d v="2005-06-18T00:00:00"/>
  </r>
  <r>
    <n v="2005"/>
    <n v="19"/>
    <x v="5"/>
    <n v="5.42"/>
    <n v="5.42"/>
    <m/>
    <d v="2005-06-19T00:00:00"/>
  </r>
  <r>
    <n v="2005"/>
    <n v="20"/>
    <x v="5"/>
    <n v="5.6"/>
    <n v="5.6"/>
    <m/>
    <d v="2005-06-20T00:00:00"/>
  </r>
  <r>
    <n v="2005"/>
    <n v="21"/>
    <x v="5"/>
    <n v="5.18"/>
    <n v="5.18"/>
    <m/>
    <d v="2005-06-21T00:00:00"/>
  </r>
  <r>
    <n v="2005"/>
    <n v="22"/>
    <x v="5"/>
    <n v="5.43"/>
    <n v="5.43"/>
    <m/>
    <d v="2005-06-22T00:00:00"/>
  </r>
  <r>
    <n v="2005"/>
    <n v="23"/>
    <x v="5"/>
    <n v="5.66"/>
    <n v="5.66"/>
    <m/>
    <d v="2005-06-23T00:00:00"/>
  </r>
  <r>
    <n v="2005"/>
    <n v="24"/>
    <x v="5"/>
    <n v="4.6100000000000003"/>
    <n v="4.6100000000000003"/>
    <m/>
    <d v="2005-06-24T00:00:00"/>
  </r>
  <r>
    <n v="2005"/>
    <n v="25"/>
    <x v="5"/>
    <n v="4.18"/>
    <n v="4.18"/>
    <m/>
    <d v="2005-06-25T00:00:00"/>
  </r>
  <r>
    <n v="2005"/>
    <n v="26"/>
    <x v="5"/>
    <n v="4.38"/>
    <n v="4.38"/>
    <m/>
    <d v="2005-06-26T00:00:00"/>
  </r>
  <r>
    <n v="2005"/>
    <n v="27"/>
    <x v="5"/>
    <n v="8.3699999999999992"/>
    <n v="8.3699999999999992"/>
    <m/>
    <d v="2005-06-27T00:00:00"/>
  </r>
  <r>
    <n v="2005"/>
    <n v="28"/>
    <x v="5"/>
    <n v="6.66"/>
    <n v="6.66"/>
    <m/>
    <d v="2005-06-28T00:00:00"/>
  </r>
  <r>
    <n v="2005"/>
    <n v="29"/>
    <x v="5"/>
    <n v="5.42"/>
    <n v="5.42"/>
    <m/>
    <d v="2005-06-29T00:00:00"/>
  </r>
  <r>
    <n v="2005"/>
    <n v="30"/>
    <x v="5"/>
    <n v="4.63"/>
    <n v="4.63"/>
    <m/>
    <d v="2005-06-30T00:00:00"/>
  </r>
  <r>
    <n v="2005"/>
    <n v="1"/>
    <x v="6"/>
    <n v="4.01"/>
    <n v="4.01"/>
    <m/>
    <d v="2005-07-01T00:00:00"/>
  </r>
  <r>
    <n v="2005"/>
    <n v="2"/>
    <x v="6"/>
    <n v="3.74"/>
    <n v="3.74"/>
    <m/>
    <d v="2005-07-02T00:00:00"/>
  </r>
  <r>
    <n v="2005"/>
    <n v="3"/>
    <x v="6"/>
    <n v="3.44"/>
    <n v="3.44"/>
    <m/>
    <d v="2005-07-03T00:00:00"/>
  </r>
  <r>
    <n v="2005"/>
    <n v="4"/>
    <x v="6"/>
    <n v="3.35"/>
    <n v="3.35"/>
    <m/>
    <d v="2005-07-04T00:00:00"/>
  </r>
  <r>
    <n v="2005"/>
    <n v="5"/>
    <x v="6"/>
    <n v="3.37"/>
    <n v="3.37"/>
    <m/>
    <d v="2005-07-05T00:00:00"/>
  </r>
  <r>
    <n v="2005"/>
    <n v="6"/>
    <x v="6"/>
    <n v="3.57"/>
    <n v="3.57"/>
    <m/>
    <d v="2005-07-06T00:00:00"/>
  </r>
  <r>
    <n v="2005"/>
    <n v="7"/>
    <x v="6"/>
    <n v="3.08"/>
    <n v="3.08"/>
    <m/>
    <d v="2005-07-07T00:00:00"/>
  </r>
  <r>
    <n v="2005"/>
    <n v="8"/>
    <x v="6"/>
    <n v="4.47"/>
    <n v="4.47"/>
    <m/>
    <d v="2005-07-08T00:00:00"/>
  </r>
  <r>
    <n v="2005"/>
    <n v="9"/>
    <x v="6"/>
    <n v="5.84"/>
    <n v="5.84"/>
    <m/>
    <d v="2005-07-09T00:00:00"/>
  </r>
  <r>
    <n v="2005"/>
    <n v="10"/>
    <x v="6"/>
    <n v="4.18"/>
    <n v="4.18"/>
    <m/>
    <d v="2005-07-10T00:00:00"/>
  </r>
  <r>
    <n v="2005"/>
    <n v="11"/>
    <x v="6"/>
    <n v="3.68"/>
    <n v="3.68"/>
    <m/>
    <d v="2005-07-11T00:00:00"/>
  </r>
  <r>
    <n v="2005"/>
    <n v="12"/>
    <x v="6"/>
    <n v="3.17"/>
    <n v="3.17"/>
    <m/>
    <d v="2005-07-12T00:00:00"/>
  </r>
  <r>
    <n v="2005"/>
    <n v="13"/>
    <x v="6"/>
    <n v="2.86"/>
    <n v="2.86"/>
    <m/>
    <d v="2005-07-13T00:00:00"/>
  </r>
  <r>
    <n v="2005"/>
    <n v="14"/>
    <x v="6"/>
    <n v="2.5499999999999998"/>
    <n v="2.5499999999999998"/>
    <m/>
    <d v="2005-07-14T00:00:00"/>
  </r>
  <r>
    <n v="2005"/>
    <n v="15"/>
    <x v="6"/>
    <n v="2.4"/>
    <n v="2.4"/>
    <m/>
    <d v="2005-07-15T00:00:00"/>
  </r>
  <r>
    <n v="2005"/>
    <n v="16"/>
    <x v="6"/>
    <n v="2.17"/>
    <n v="2.17"/>
    <m/>
    <d v="2005-07-16T00:00:00"/>
  </r>
  <r>
    <n v="2005"/>
    <n v="17"/>
    <x v="6"/>
    <n v="2.13"/>
    <n v="2.13"/>
    <m/>
    <d v="2005-07-17T00:00:00"/>
  </r>
  <r>
    <n v="2005"/>
    <n v="18"/>
    <x v="6"/>
    <n v="1.82"/>
    <n v="1.82"/>
    <m/>
    <d v="2005-07-18T00:00:00"/>
  </r>
  <r>
    <n v="2005"/>
    <n v="19"/>
    <x v="6"/>
    <n v="1.43"/>
    <n v="1.43"/>
    <m/>
    <d v="2005-07-19T00:00:00"/>
  </r>
  <r>
    <n v="2005"/>
    <n v="20"/>
    <x v="6"/>
    <n v="0.98"/>
    <n v="0.98"/>
    <m/>
    <d v="2005-07-20T00:00:00"/>
  </r>
  <r>
    <n v="2005"/>
    <n v="21"/>
    <x v="6"/>
    <n v="0.88"/>
    <n v="0.88"/>
    <m/>
    <d v="2005-07-21T00:00:00"/>
  </r>
  <r>
    <n v="2005"/>
    <n v="22"/>
    <x v="6"/>
    <n v="1.47"/>
    <n v="1.47"/>
    <m/>
    <d v="2005-07-22T00:00:00"/>
  </r>
  <r>
    <n v="2005"/>
    <n v="23"/>
    <x v="6"/>
    <n v="1.01"/>
    <n v="1.01"/>
    <m/>
    <d v="2005-07-23T00:00:00"/>
  </r>
  <r>
    <n v="2005"/>
    <n v="24"/>
    <x v="6"/>
    <n v="0.95"/>
    <n v="0.95"/>
    <m/>
    <d v="2005-07-24T00:00:00"/>
  </r>
  <r>
    <n v="2005"/>
    <n v="25"/>
    <x v="6"/>
    <n v="0.76"/>
    <n v="0.76"/>
    <m/>
    <d v="2005-07-25T00:00:00"/>
  </r>
  <r>
    <n v="2005"/>
    <n v="26"/>
    <x v="6"/>
    <n v="0.62"/>
    <n v="0.62"/>
    <m/>
    <d v="2005-07-26T00:00:00"/>
  </r>
  <r>
    <n v="2005"/>
    <n v="27"/>
    <x v="6"/>
    <n v="0.62"/>
    <n v="0.62"/>
    <m/>
    <d v="2005-07-27T00:00:00"/>
  </r>
  <r>
    <n v="2005"/>
    <n v="28"/>
    <x v="6"/>
    <n v="0.63"/>
    <n v="0.63"/>
    <m/>
    <d v="2005-07-28T00:00:00"/>
  </r>
  <r>
    <n v="2005"/>
    <n v="29"/>
    <x v="6"/>
    <n v="0.57999999999999996"/>
    <n v="0.57999999999999996"/>
    <m/>
    <d v="2005-07-29T00:00:00"/>
  </r>
  <r>
    <n v="2005"/>
    <n v="30"/>
    <x v="6"/>
    <n v="0.69"/>
    <n v="0.69"/>
    <m/>
    <d v="2005-07-30T00:00:00"/>
  </r>
  <r>
    <n v="2005"/>
    <n v="31"/>
    <x v="6"/>
    <n v="0.88"/>
    <n v="0.88"/>
    <m/>
    <d v="2005-07-31T00:00:00"/>
  </r>
  <r>
    <n v="2005"/>
    <n v="1"/>
    <x v="7"/>
    <n v="0.81"/>
    <n v="0.81"/>
    <m/>
    <d v="2005-08-01T00:00:00"/>
  </r>
  <r>
    <n v="2005"/>
    <n v="2"/>
    <x v="7"/>
    <n v="0.71"/>
    <n v="0.71"/>
    <m/>
    <d v="2005-08-02T00:00:00"/>
  </r>
  <r>
    <n v="2005"/>
    <n v="3"/>
    <x v="7"/>
    <n v="0.61"/>
    <n v="0.61"/>
    <m/>
    <d v="2005-08-03T00:00:00"/>
  </r>
  <r>
    <n v="2005"/>
    <n v="4"/>
    <x v="7"/>
    <n v="0.56000000000000005"/>
    <n v="0.56000000000000005"/>
    <m/>
    <d v="2005-08-04T00:00:00"/>
  </r>
  <r>
    <n v="2005"/>
    <n v="5"/>
    <x v="7"/>
    <s v="r"/>
    <m/>
    <s v="r"/>
    <d v="2005-08-05T00:00:00"/>
  </r>
  <r>
    <n v="2005"/>
    <n v="6"/>
    <x v="7"/>
    <n v="0.65"/>
    <n v="0.65"/>
    <m/>
    <d v="2005-08-06T00:00:00"/>
  </r>
  <r>
    <n v="2005"/>
    <n v="7"/>
    <x v="7"/>
    <n v="0.88"/>
    <n v="0.88"/>
    <m/>
    <d v="2005-08-07T00:00:00"/>
  </r>
  <r>
    <n v="2005"/>
    <n v="8"/>
    <x v="7"/>
    <n v="0.83"/>
    <n v="0.83"/>
    <m/>
    <d v="2005-08-08T00:00:00"/>
  </r>
  <r>
    <n v="2005"/>
    <n v="9"/>
    <x v="7"/>
    <s v="r"/>
    <m/>
    <s v="r"/>
    <d v="2005-08-09T00:00:00"/>
  </r>
  <r>
    <n v="2005"/>
    <n v="10"/>
    <x v="7"/>
    <n v="0.9"/>
    <n v="0.9"/>
    <m/>
    <d v="2005-08-10T00:00:00"/>
  </r>
  <r>
    <n v="2005"/>
    <n v="11"/>
    <x v="7"/>
    <n v="0.98"/>
    <n v="0.98"/>
    <m/>
    <d v="2005-08-11T00:00:00"/>
  </r>
  <r>
    <n v="2005"/>
    <n v="12"/>
    <x v="7"/>
    <n v="0.94"/>
    <n v="0.94"/>
    <m/>
    <d v="2005-08-12T00:00:00"/>
  </r>
  <r>
    <n v="2005"/>
    <n v="13"/>
    <x v="7"/>
    <n v="1.17"/>
    <n v="1.17"/>
    <m/>
    <d v="2005-08-13T00:00:00"/>
  </r>
  <r>
    <n v="2005"/>
    <n v="14"/>
    <x v="7"/>
    <n v="1.17"/>
    <n v="1.17"/>
    <m/>
    <d v="2005-08-14T00:00:00"/>
  </r>
  <r>
    <n v="2005"/>
    <n v="15"/>
    <x v="7"/>
    <n v="1.04"/>
    <n v="1.04"/>
    <m/>
    <d v="2005-08-15T00:00:00"/>
  </r>
  <r>
    <n v="2005"/>
    <n v="16"/>
    <x v="7"/>
    <n v="1.02"/>
    <n v="1.02"/>
    <m/>
    <d v="2005-08-16T00:00:00"/>
  </r>
  <r>
    <n v="2005"/>
    <n v="17"/>
    <x v="7"/>
    <n v="0.96"/>
    <n v="0.96"/>
    <m/>
    <d v="2005-08-17T00:00:00"/>
  </r>
  <r>
    <n v="2005"/>
    <n v="18"/>
    <x v="7"/>
    <n v="1.1499999999999999"/>
    <n v="1.1499999999999999"/>
    <m/>
    <d v="2005-08-18T00:00:00"/>
  </r>
  <r>
    <n v="2005"/>
    <n v="19"/>
    <x v="7"/>
    <n v="1"/>
    <n v="1"/>
    <m/>
    <d v="2005-08-19T00:00:00"/>
  </r>
  <r>
    <n v="2005"/>
    <n v="20"/>
    <x v="7"/>
    <n v="1.05"/>
    <n v="1.05"/>
    <m/>
    <d v="2005-08-20T00:00:00"/>
  </r>
  <r>
    <n v="2005"/>
    <n v="21"/>
    <x v="7"/>
    <n v="1.1299999999999999"/>
    <n v="1.1299999999999999"/>
    <m/>
    <d v="2005-08-21T00:00:00"/>
  </r>
  <r>
    <n v="2005"/>
    <n v="22"/>
    <x v="7"/>
    <n v="1.06"/>
    <n v="1.06"/>
    <m/>
    <d v="2005-08-22T00:00:00"/>
  </r>
  <r>
    <n v="2005"/>
    <n v="23"/>
    <x v="7"/>
    <n v="1.0900000000000001"/>
    <n v="1.0900000000000001"/>
    <m/>
    <d v="2005-08-23T00:00:00"/>
  </r>
  <r>
    <n v="2005"/>
    <n v="24"/>
    <x v="7"/>
    <n v="1.1299999999999999"/>
    <n v="1.1299999999999999"/>
    <m/>
    <d v="2005-08-24T00:00:00"/>
  </r>
  <r>
    <n v="2005"/>
    <n v="25"/>
    <x v="7"/>
    <n v="1.04"/>
    <n v="1.04"/>
    <m/>
    <d v="2005-08-25T00:00:00"/>
  </r>
  <r>
    <n v="2005"/>
    <n v="26"/>
    <x v="7"/>
    <n v="1.22"/>
    <n v="1.22"/>
    <m/>
    <d v="2005-08-26T00:00:00"/>
  </r>
  <r>
    <n v="2005"/>
    <n v="27"/>
    <x v="7"/>
    <n v="1.45"/>
    <n v="1.45"/>
    <m/>
    <d v="2005-08-27T00:00:00"/>
  </r>
  <r>
    <n v="2005"/>
    <n v="28"/>
    <x v="7"/>
    <n v="1.37"/>
    <n v="1.37"/>
    <m/>
    <d v="2005-08-28T00:00:00"/>
  </r>
  <r>
    <n v="2005"/>
    <n v="29"/>
    <x v="7"/>
    <n v="1.4"/>
    <n v="1.4"/>
    <m/>
    <d v="2005-08-29T00:00:00"/>
  </r>
  <r>
    <n v="2005"/>
    <n v="30"/>
    <x v="7"/>
    <n v="1.1299999999999999"/>
    <n v="1.1299999999999999"/>
    <m/>
    <d v="2005-08-30T00:00:00"/>
  </r>
  <r>
    <n v="2005"/>
    <n v="31"/>
    <x v="7"/>
    <n v="1.03"/>
    <n v="1.03"/>
    <m/>
    <d v="2005-08-31T00:00:00"/>
  </r>
  <r>
    <n v="2005"/>
    <n v="1"/>
    <x v="8"/>
    <n v="0.97"/>
    <n v="0.97"/>
    <m/>
    <d v="2005-09-01T00:00:00"/>
  </r>
  <r>
    <n v="2005"/>
    <n v="2"/>
    <x v="8"/>
    <n v="0.95"/>
    <n v="0.95"/>
    <m/>
    <d v="2005-09-02T00:00:00"/>
  </r>
  <r>
    <n v="2005"/>
    <n v="3"/>
    <x v="8"/>
    <n v="0.97"/>
    <n v="0.97"/>
    <m/>
    <d v="2005-09-03T00:00:00"/>
  </r>
  <r>
    <n v="2005"/>
    <n v="4"/>
    <x v="8"/>
    <n v="1.35"/>
    <n v="1.35"/>
    <m/>
    <d v="2005-09-04T00:00:00"/>
  </r>
  <r>
    <n v="2005"/>
    <n v="5"/>
    <x v="8"/>
    <n v="1.08"/>
    <n v="1.08"/>
    <m/>
    <d v="2005-09-05T00:00:00"/>
  </r>
  <r>
    <n v="2005"/>
    <n v="6"/>
    <x v="8"/>
    <n v="0.96"/>
    <n v="0.96"/>
    <m/>
    <d v="2005-09-06T00:00:00"/>
  </r>
  <r>
    <n v="2005"/>
    <n v="7"/>
    <x v="8"/>
    <n v="0.85"/>
    <n v="0.85"/>
    <m/>
    <d v="2005-09-07T00:00:00"/>
  </r>
  <r>
    <n v="2005"/>
    <n v="8"/>
    <x v="8"/>
    <n v="1.02"/>
    <n v="1.02"/>
    <m/>
    <d v="2005-09-08T00:00:00"/>
  </r>
  <r>
    <n v="2005"/>
    <n v="9"/>
    <x v="8"/>
    <n v="1.1499999999999999"/>
    <n v="1.1499999999999999"/>
    <m/>
    <d v="2005-09-09T00:00:00"/>
  </r>
  <r>
    <n v="2005"/>
    <n v="10"/>
    <x v="8"/>
    <n v="1.42"/>
    <n v="1.42"/>
    <m/>
    <d v="2005-09-10T00:00:00"/>
  </r>
  <r>
    <n v="2005"/>
    <n v="11"/>
    <x v="8"/>
    <n v="2.1"/>
    <n v="2.1"/>
    <m/>
    <d v="2005-09-11T00:00:00"/>
  </r>
  <r>
    <n v="2005"/>
    <n v="12"/>
    <x v="8"/>
    <n v="1.71"/>
    <n v="1.71"/>
    <m/>
    <d v="2005-09-12T00:00:00"/>
  </r>
  <r>
    <n v="2005"/>
    <n v="13"/>
    <x v="8"/>
    <n v="1.91"/>
    <n v="1.91"/>
    <m/>
    <d v="2005-09-13T00:00:00"/>
  </r>
  <r>
    <n v="2005"/>
    <n v="14"/>
    <x v="8"/>
    <n v="1.67"/>
    <n v="1.67"/>
    <m/>
    <d v="2005-09-14T00:00:00"/>
  </r>
  <r>
    <n v="2005"/>
    <n v="15"/>
    <x v="8"/>
    <n v="1.66"/>
    <n v="1.66"/>
    <m/>
    <d v="2005-09-15T00:00:00"/>
  </r>
  <r>
    <n v="2005"/>
    <n v="16"/>
    <x v="8"/>
    <n v="2.7"/>
    <n v="2.7"/>
    <m/>
    <d v="2005-09-16T00:00:00"/>
  </r>
  <r>
    <n v="2005"/>
    <n v="17"/>
    <x v="8"/>
    <n v="3.15"/>
    <n v="3.15"/>
    <m/>
    <d v="2005-09-17T00:00:00"/>
  </r>
  <r>
    <n v="2005"/>
    <n v="18"/>
    <x v="8"/>
    <n v="1.51"/>
    <n v="1.51"/>
    <m/>
    <d v="2005-09-18T00:00:00"/>
  </r>
  <r>
    <n v="2005"/>
    <n v="19"/>
    <x v="8"/>
    <n v="1.29"/>
    <n v="1.29"/>
    <m/>
    <d v="2005-09-19T00:00:00"/>
  </r>
  <r>
    <n v="2005"/>
    <n v="20"/>
    <x v="8"/>
    <n v="1.2"/>
    <n v="1.2"/>
    <m/>
    <d v="2005-09-20T00:00:00"/>
  </r>
  <r>
    <n v="2005"/>
    <n v="21"/>
    <x v="8"/>
    <n v="1.08"/>
    <n v="1.08"/>
    <m/>
    <d v="2005-09-21T00:00:00"/>
  </r>
  <r>
    <n v="2005"/>
    <n v="22"/>
    <x v="8"/>
    <n v="1.1000000000000001"/>
    <n v="1.1000000000000001"/>
    <m/>
    <d v="2005-09-22T00:00:00"/>
  </r>
  <r>
    <n v="2005"/>
    <n v="23"/>
    <x v="8"/>
    <n v="1.1200000000000001"/>
    <n v="1.1200000000000001"/>
    <m/>
    <d v="2005-09-23T00:00:00"/>
  </r>
  <r>
    <n v="2005"/>
    <n v="24"/>
    <x v="8"/>
    <n v="1.29"/>
    <n v="1.29"/>
    <m/>
    <d v="2005-09-24T00:00:00"/>
  </r>
  <r>
    <n v="2005"/>
    <n v="25"/>
    <x v="8"/>
    <n v="1.17"/>
    <n v="1.17"/>
    <m/>
    <d v="2005-09-25T00:00:00"/>
  </r>
  <r>
    <n v="2005"/>
    <n v="26"/>
    <x v="8"/>
    <n v="1.35"/>
    <n v="1.35"/>
    <m/>
    <d v="2005-09-26T00:00:00"/>
  </r>
  <r>
    <n v="2005"/>
    <n v="27"/>
    <x v="8"/>
    <n v="1.41"/>
    <n v="1.41"/>
    <m/>
    <d v="2005-09-27T00:00:00"/>
  </r>
  <r>
    <n v="2005"/>
    <n v="28"/>
    <x v="8"/>
    <n v="2.04"/>
    <n v="2.04"/>
    <m/>
    <d v="2005-09-28T00:00:00"/>
  </r>
  <r>
    <n v="2005"/>
    <n v="29"/>
    <x v="8"/>
    <n v="1.01"/>
    <n v="1.01"/>
    <m/>
    <d v="2005-09-29T00:00:00"/>
  </r>
  <r>
    <n v="2005"/>
    <n v="30"/>
    <x v="8"/>
    <n v="13.3"/>
    <n v="13.3"/>
    <m/>
    <d v="2005-09-30T00:00:00"/>
  </r>
  <r>
    <n v="2005"/>
    <n v="1"/>
    <x v="9"/>
    <n v="11.5"/>
    <n v="11.5"/>
    <m/>
    <d v="2005-10-01T00:00:00"/>
  </r>
  <r>
    <n v="2005"/>
    <n v="2"/>
    <x v="9"/>
    <n v="3.67"/>
    <n v="3.67"/>
    <m/>
    <d v="2005-10-02T00:00:00"/>
  </r>
  <r>
    <n v="2005"/>
    <n v="3"/>
    <x v="9"/>
    <n v="3.16"/>
    <n v="3.16"/>
    <m/>
    <d v="2005-10-03T00:00:00"/>
  </r>
  <r>
    <n v="2005"/>
    <n v="4"/>
    <x v="9"/>
    <n v="2.67"/>
    <n v="2.67"/>
    <m/>
    <d v="2005-10-04T00:00:00"/>
  </r>
  <r>
    <n v="2005"/>
    <n v="5"/>
    <x v="9"/>
    <n v="1.83"/>
    <n v="1.83"/>
    <m/>
    <d v="2005-10-05T00:00:00"/>
  </r>
  <r>
    <n v="2005"/>
    <n v="6"/>
    <x v="9"/>
    <n v="1.72"/>
    <n v="1.72"/>
    <m/>
    <d v="2005-10-06T00:00:00"/>
  </r>
  <r>
    <n v="2005"/>
    <n v="7"/>
    <x v="9"/>
    <n v="1.87"/>
    <n v="1.87"/>
    <m/>
    <d v="2005-10-07T00:00:00"/>
  </r>
  <r>
    <n v="2005"/>
    <n v="8"/>
    <x v="9"/>
    <n v="2.76"/>
    <n v="2.76"/>
    <m/>
    <d v="2005-10-08T00:00:00"/>
  </r>
  <r>
    <n v="2005"/>
    <n v="9"/>
    <x v="9"/>
    <n v="3.42"/>
    <n v="3.42"/>
    <m/>
    <d v="2005-10-09T00:00:00"/>
  </r>
  <r>
    <n v="2005"/>
    <n v="10"/>
    <x v="9"/>
    <n v="2.0499999999999998"/>
    <n v="2.0499999999999998"/>
    <m/>
    <d v="2005-10-10T00:00:00"/>
  </r>
  <r>
    <n v="2005"/>
    <n v="11"/>
    <x v="9"/>
    <n v="1.91"/>
    <n v="1.91"/>
    <m/>
    <d v="2005-10-11T00:00:00"/>
  </r>
  <r>
    <n v="2005"/>
    <n v="12"/>
    <x v="9"/>
    <n v="1.92"/>
    <n v="1.92"/>
    <m/>
    <d v="2005-10-12T00:00:00"/>
  </r>
  <r>
    <n v="2005"/>
    <n v="13"/>
    <x v="9"/>
    <n v="2.16"/>
    <n v="2.16"/>
    <m/>
    <d v="2005-10-13T00:00:00"/>
  </r>
  <r>
    <n v="2005"/>
    <n v="14"/>
    <x v="9"/>
    <n v="2.3199999999999998"/>
    <n v="2.3199999999999998"/>
    <m/>
    <d v="2005-10-14T00:00:00"/>
  </r>
  <r>
    <n v="2005"/>
    <n v="15"/>
    <x v="9"/>
    <n v="3.37"/>
    <n v="3.37"/>
    <m/>
    <d v="2005-10-15T00:00:00"/>
  </r>
  <r>
    <n v="2005"/>
    <n v="16"/>
    <x v="9"/>
    <n v="3.71"/>
    <n v="3.71"/>
    <m/>
    <d v="2005-10-16T00:00:00"/>
  </r>
  <r>
    <n v="2005"/>
    <n v="17"/>
    <x v="9"/>
    <n v="3.07"/>
    <n v="3.07"/>
    <m/>
    <d v="2005-10-17T00:00:00"/>
  </r>
  <r>
    <n v="2005"/>
    <n v="18"/>
    <x v="9"/>
    <n v="3.01"/>
    <n v="3.01"/>
    <m/>
    <d v="2005-10-18T00:00:00"/>
  </r>
  <r>
    <n v="2005"/>
    <n v="19"/>
    <x v="9"/>
    <n v="4.76"/>
    <n v="4.76"/>
    <m/>
    <d v="2005-10-19T00:00:00"/>
  </r>
  <r>
    <n v="2005"/>
    <n v="20"/>
    <x v="9"/>
    <n v="3.7"/>
    <n v="3.7"/>
    <m/>
    <d v="2005-10-20T00:00:00"/>
  </r>
  <r>
    <n v="2005"/>
    <n v="21"/>
    <x v="9"/>
    <n v="2.4500000000000002"/>
    <n v="2.4500000000000002"/>
    <m/>
    <d v="2005-10-21T00:00:00"/>
  </r>
  <r>
    <n v="2005"/>
    <n v="22"/>
    <x v="9"/>
    <n v="2.73"/>
    <n v="2.73"/>
    <m/>
    <d v="2005-10-22T00:00:00"/>
  </r>
  <r>
    <n v="2005"/>
    <n v="23"/>
    <x v="9"/>
    <n v="3.33"/>
    <n v="3.33"/>
    <m/>
    <d v="2005-10-23T00:00:00"/>
  </r>
  <r>
    <n v="2005"/>
    <n v="24"/>
    <x v="9"/>
    <n v="3.14"/>
    <n v="3.14"/>
    <m/>
    <d v="2005-10-24T00:00:00"/>
  </r>
  <r>
    <n v="2005"/>
    <n v="25"/>
    <x v="9"/>
    <n v="4.68"/>
    <n v="4.68"/>
    <m/>
    <d v="2005-10-25T00:00:00"/>
  </r>
  <r>
    <n v="2005"/>
    <n v="26"/>
    <x v="9"/>
    <n v="6.38"/>
    <n v="6.38"/>
    <m/>
    <d v="2005-10-26T00:00:00"/>
  </r>
  <r>
    <n v="2005"/>
    <n v="27"/>
    <x v="9"/>
    <n v="3.86"/>
    <n v="3.86"/>
    <m/>
    <d v="2005-10-27T00:00:00"/>
  </r>
  <r>
    <n v="2005"/>
    <n v="28"/>
    <x v="9"/>
    <n v="11.8"/>
    <n v="11.8"/>
    <m/>
    <d v="2005-10-28T00:00:00"/>
  </r>
  <r>
    <n v="2005"/>
    <n v="29"/>
    <x v="9"/>
    <n v="6.35"/>
    <n v="6.35"/>
    <m/>
    <d v="2005-10-29T00:00:00"/>
  </r>
  <r>
    <n v="2005"/>
    <n v="30"/>
    <x v="9"/>
    <n v="4.33"/>
    <n v="4.33"/>
    <m/>
    <d v="2005-10-30T00:00:00"/>
  </r>
  <r>
    <n v="2005"/>
    <n v="31"/>
    <x v="9"/>
    <n v="38.1"/>
    <n v="38.1"/>
    <m/>
    <d v="2005-10-31T00:00:00"/>
  </r>
  <r>
    <n v="2005"/>
    <n v="1"/>
    <x v="10"/>
    <n v="119"/>
    <n v="119"/>
    <m/>
    <d v="2005-11-01T00:00:00"/>
  </r>
  <r>
    <n v="2005"/>
    <n v="2"/>
    <x v="10"/>
    <n v="19.8"/>
    <n v="19.8"/>
    <m/>
    <d v="2005-11-02T00:00:00"/>
  </r>
  <r>
    <n v="2005"/>
    <n v="3"/>
    <x v="10"/>
    <n v="25.2"/>
    <n v="25.2"/>
    <m/>
    <d v="2005-11-03T00:00:00"/>
  </r>
  <r>
    <n v="2005"/>
    <n v="4"/>
    <x v="10"/>
    <n v="30.1"/>
    <n v="30.1"/>
    <m/>
    <d v="2005-11-04T00:00:00"/>
  </r>
  <r>
    <n v="2005"/>
    <n v="5"/>
    <x v="10"/>
    <n v="37.200000000000003"/>
    <n v="37.200000000000003"/>
    <m/>
    <d v="2005-11-05T00:00:00"/>
  </r>
  <r>
    <n v="2005"/>
    <n v="6"/>
    <x v="10"/>
    <n v="30.1"/>
    <n v="30.1"/>
    <m/>
    <d v="2005-11-06T00:00:00"/>
  </r>
  <r>
    <n v="2005"/>
    <n v="7"/>
    <x v="10"/>
    <n v="21.9"/>
    <n v="21.9"/>
    <m/>
    <d v="2005-11-07T00:00:00"/>
  </r>
  <r>
    <n v="2005"/>
    <n v="8"/>
    <x v="10"/>
    <n v="15.5"/>
    <n v="15.5"/>
    <m/>
    <d v="2005-11-08T00:00:00"/>
  </r>
  <r>
    <n v="2005"/>
    <n v="9"/>
    <x v="10"/>
    <n v="13"/>
    <n v="13"/>
    <m/>
    <d v="2005-11-09T00:00:00"/>
  </r>
  <r>
    <n v="2005"/>
    <n v="10"/>
    <x v="10"/>
    <n v="11.5"/>
    <n v="11.5"/>
    <m/>
    <d v="2005-11-10T00:00:00"/>
  </r>
  <r>
    <n v="2005"/>
    <n v="11"/>
    <x v="10"/>
    <n v="14.2"/>
    <n v="14.2"/>
    <m/>
    <d v="2005-11-11T00:00:00"/>
  </r>
  <r>
    <n v="2005"/>
    <n v="12"/>
    <x v="10"/>
    <n v="21.7"/>
    <n v="21.7"/>
    <m/>
    <d v="2005-11-12T00:00:00"/>
  </r>
  <r>
    <n v="2005"/>
    <n v="13"/>
    <x v="10"/>
    <n v="34.299999999999997"/>
    <n v="34.299999999999997"/>
    <m/>
    <d v="2005-11-13T00:00:00"/>
  </r>
  <r>
    <n v="2005"/>
    <n v="14"/>
    <x v="10"/>
    <n v="21.5"/>
    <n v="21.5"/>
    <m/>
    <d v="2005-11-14T00:00:00"/>
  </r>
  <r>
    <n v="2005"/>
    <n v="15"/>
    <x v="10"/>
    <n v="17.100000000000001"/>
    <n v="17.100000000000001"/>
    <m/>
    <d v="2005-11-15T00:00:00"/>
  </r>
  <r>
    <n v="2005"/>
    <n v="16"/>
    <x v="10"/>
    <n v="14.6"/>
    <n v="14.6"/>
    <m/>
    <d v="2005-11-16T00:00:00"/>
  </r>
  <r>
    <n v="2005"/>
    <n v="17"/>
    <x v="10"/>
    <n v="12.4"/>
    <n v="12.4"/>
    <m/>
    <d v="2005-11-17T00:00:00"/>
  </r>
  <r>
    <n v="2005"/>
    <n v="18"/>
    <x v="10"/>
    <n v="10.6"/>
    <n v="10.6"/>
    <m/>
    <d v="2005-11-18T00:00:00"/>
  </r>
  <r>
    <n v="2005"/>
    <n v="19"/>
    <x v="10"/>
    <n v="9.3800000000000008"/>
    <n v="9.3800000000000008"/>
    <m/>
    <d v="2005-11-19T00:00:00"/>
  </r>
  <r>
    <n v="2005"/>
    <n v="20"/>
    <x v="10"/>
    <n v="8.24"/>
    <n v="8.24"/>
    <m/>
    <d v="2005-11-20T00:00:00"/>
  </r>
  <r>
    <n v="2005"/>
    <n v="21"/>
    <x v="10"/>
    <n v="7.03"/>
    <n v="7.03"/>
    <m/>
    <d v="2005-11-21T00:00:00"/>
  </r>
  <r>
    <n v="2005"/>
    <n v="22"/>
    <x v="10"/>
    <n v="6.6"/>
    <n v="6.6"/>
    <m/>
    <d v="2005-11-22T00:00:00"/>
  </r>
  <r>
    <n v="2005"/>
    <n v="23"/>
    <x v="10"/>
    <n v="6.14"/>
    <n v="6.14"/>
    <m/>
    <d v="2005-11-23T00:00:00"/>
  </r>
  <r>
    <n v="2005"/>
    <n v="24"/>
    <x v="10"/>
    <n v="7.71"/>
    <n v="7.71"/>
    <m/>
    <d v="2005-11-24T00:00:00"/>
  </r>
  <r>
    <n v="2005"/>
    <n v="25"/>
    <x v="10"/>
    <n v="35"/>
    <n v="35"/>
    <m/>
    <d v="2005-11-25T00:00:00"/>
  </r>
  <r>
    <n v="2005"/>
    <n v="26"/>
    <x v="10"/>
    <n v="22.3"/>
    <n v="22.3"/>
    <m/>
    <d v="2005-11-26T00:00:00"/>
  </r>
  <r>
    <n v="2005"/>
    <n v="27"/>
    <x v="10"/>
    <n v="18.2"/>
    <n v="18.2"/>
    <m/>
    <d v="2005-11-27T00:00:00"/>
  </r>
  <r>
    <n v="2005"/>
    <n v="28"/>
    <x v="10"/>
    <n v="18"/>
    <n v="18"/>
    <m/>
    <d v="2005-11-28T00:00:00"/>
  </r>
  <r>
    <n v="2005"/>
    <n v="29"/>
    <x v="10"/>
    <n v="31.8"/>
    <n v="31.8"/>
    <m/>
    <d v="2005-11-29T00:00:00"/>
  </r>
  <r>
    <n v="2005"/>
    <n v="30"/>
    <x v="10"/>
    <n v="26.3"/>
    <n v="26.3"/>
    <m/>
    <d v="2005-11-30T00:00:00"/>
  </r>
  <r>
    <n v="2005"/>
    <n v="1"/>
    <x v="11"/>
    <n v="30.8"/>
    <n v="30.8"/>
    <m/>
    <d v="2005-12-01T00:00:00"/>
  </r>
  <r>
    <n v="2005"/>
    <n v="2"/>
    <x v="11"/>
    <n v="122"/>
    <n v="122"/>
    <m/>
    <d v="2005-12-02T00:00:00"/>
  </r>
  <r>
    <n v="2005"/>
    <n v="3"/>
    <x v="11"/>
    <n v="79.7"/>
    <n v="79.7"/>
    <m/>
    <d v="2005-12-03T00:00:00"/>
  </r>
  <r>
    <n v="2005"/>
    <n v="4"/>
    <x v="11"/>
    <n v="49.6"/>
    <n v="49.6"/>
    <m/>
    <d v="2005-12-04T00:00:00"/>
  </r>
  <r>
    <n v="2005"/>
    <n v="5"/>
    <x v="11"/>
    <n v="39.700000000000003"/>
    <n v="39.700000000000003"/>
    <m/>
    <d v="2005-12-05T00:00:00"/>
  </r>
  <r>
    <n v="2005"/>
    <n v="6"/>
    <x v="11"/>
    <n v="32.799999999999997"/>
    <n v="32.799999999999997"/>
    <m/>
    <d v="2005-12-06T00:00:00"/>
  </r>
  <r>
    <n v="2005"/>
    <n v="7"/>
    <x v="11"/>
    <n v="27.4"/>
    <n v="27.4"/>
    <m/>
    <d v="2005-12-07T00:00:00"/>
  </r>
  <r>
    <n v="2005"/>
    <n v="8"/>
    <x v="11"/>
    <n v="22.6"/>
    <n v="22.6"/>
    <m/>
    <d v="2005-12-08T00:00:00"/>
  </r>
  <r>
    <n v="2005"/>
    <n v="9"/>
    <x v="11"/>
    <n v="18.399999999999999"/>
    <n v="18.399999999999999"/>
    <m/>
    <d v="2005-12-09T00:00:00"/>
  </r>
  <r>
    <n v="2005"/>
    <n v="10"/>
    <x v="11"/>
    <n v="16.100000000000001"/>
    <n v="16.100000000000001"/>
    <m/>
    <d v="2005-12-10T00:00:00"/>
  </r>
  <r>
    <n v="2005"/>
    <n v="11"/>
    <x v="11"/>
    <n v="14.1"/>
    <n v="14.1"/>
    <m/>
    <d v="2005-12-11T00:00:00"/>
  </r>
  <r>
    <n v="2005"/>
    <n v="12"/>
    <x v="11"/>
    <n v="12.1"/>
    <n v="12.1"/>
    <m/>
    <d v="2005-12-12T00:00:00"/>
  </r>
  <r>
    <n v="2005"/>
    <n v="13"/>
    <x v="11"/>
    <n v="11.1"/>
    <n v="11.1"/>
    <m/>
    <d v="2005-12-13T00:00:00"/>
  </r>
  <r>
    <n v="2005"/>
    <n v="14"/>
    <x v="11"/>
    <n v="10"/>
    <n v="10"/>
    <m/>
    <d v="2005-12-14T00:00:00"/>
  </r>
  <r>
    <n v="2005"/>
    <n v="15"/>
    <x v="11"/>
    <n v="9.14"/>
    <n v="9.14"/>
    <m/>
    <d v="2005-12-15T00:00:00"/>
  </r>
  <r>
    <n v="2005"/>
    <n v="16"/>
    <x v="11"/>
    <n v="8.56"/>
    <n v="8.56"/>
    <m/>
    <d v="2005-12-16T00:00:00"/>
  </r>
  <r>
    <n v="2005"/>
    <n v="17"/>
    <x v="11"/>
    <n v="7.92"/>
    <n v="7.92"/>
    <m/>
    <d v="2005-12-17T00:00:00"/>
  </r>
  <r>
    <n v="2005"/>
    <n v="18"/>
    <x v="11"/>
    <n v="7.64"/>
    <n v="7.64"/>
    <m/>
    <d v="2005-12-18T00:00:00"/>
  </r>
  <r>
    <n v="2005"/>
    <n v="19"/>
    <x v="11"/>
    <n v="23.8"/>
    <n v="23.8"/>
    <m/>
    <d v="2005-12-19T00:00:00"/>
  </r>
  <r>
    <n v="2005"/>
    <n v="20"/>
    <x v="11"/>
    <n v="26.7"/>
    <n v="26.7"/>
    <m/>
    <d v="2005-12-20T00:00:00"/>
  </r>
  <r>
    <n v="2005"/>
    <n v="21"/>
    <x v="11"/>
    <n v="53.9"/>
    <n v="53.9"/>
    <m/>
    <d v="2005-12-21T00:00:00"/>
  </r>
  <r>
    <n v="2005"/>
    <n v="22"/>
    <x v="11"/>
    <s v="*"/>
    <m/>
    <s v="*"/>
    <d v="2005-12-22T00:00:00"/>
  </r>
  <r>
    <n v="2005"/>
    <n v="23"/>
    <x v="11"/>
    <s v="*"/>
    <m/>
    <s v="*"/>
    <d v="2005-12-23T00:00:00"/>
  </r>
  <r>
    <n v="2005"/>
    <n v="24"/>
    <x v="11"/>
    <n v="103"/>
    <n v="103"/>
    <m/>
    <d v="2005-12-24T00:00:00"/>
  </r>
  <r>
    <n v="2005"/>
    <n v="25"/>
    <x v="11"/>
    <n v="66.099999999999994"/>
    <n v="66.099999999999994"/>
    <m/>
    <d v="2005-12-25T00:00:00"/>
  </r>
  <r>
    <n v="2005"/>
    <n v="26"/>
    <x v="11"/>
    <n v="66.8"/>
    <n v="66.8"/>
    <m/>
    <d v="2005-12-26T00:00:00"/>
  </r>
  <r>
    <n v="2005"/>
    <n v="27"/>
    <x v="11"/>
    <n v="143"/>
    <n v="143"/>
    <m/>
    <d v="2005-12-27T00:00:00"/>
  </r>
  <r>
    <n v="2005"/>
    <n v="28"/>
    <x v="11"/>
    <s v="*"/>
    <m/>
    <s v="*"/>
    <d v="2005-12-28T00:00:00"/>
  </r>
  <r>
    <n v="2005"/>
    <n v="29"/>
    <x v="11"/>
    <s v="*"/>
    <m/>
    <s v="*"/>
    <d v="2005-12-29T00:00:00"/>
  </r>
  <r>
    <n v="2005"/>
    <n v="30"/>
    <x v="11"/>
    <s v="*"/>
    <m/>
    <s v="*"/>
    <d v="2005-12-30T00:00:00"/>
  </r>
  <r>
    <n v="2005"/>
    <n v="31"/>
    <x v="11"/>
    <s v="*"/>
    <m/>
    <s v="*"/>
    <d v="2005-12-31T00:00:00"/>
  </r>
  <r>
    <n v="2006"/>
    <n v="1"/>
    <x v="0"/>
    <n v="226"/>
    <n v="226"/>
    <m/>
    <d v="2006-01-01T00:00:00"/>
  </r>
  <r>
    <n v="2006"/>
    <n v="2"/>
    <x v="0"/>
    <n v="200"/>
    <n v="200"/>
    <m/>
    <d v="2006-01-02T00:00:00"/>
  </r>
  <r>
    <n v="2006"/>
    <n v="3"/>
    <x v="0"/>
    <n v="168"/>
    <n v="168"/>
    <m/>
    <d v="2006-01-03T00:00:00"/>
  </r>
  <r>
    <n v="2006"/>
    <n v="4"/>
    <x v="0"/>
    <n v="120"/>
    <n v="120"/>
    <m/>
    <d v="2006-01-04T00:00:00"/>
  </r>
  <r>
    <n v="2006"/>
    <n v="5"/>
    <x v="0"/>
    <n v="96.5"/>
    <n v="96.5"/>
    <m/>
    <d v="2006-01-05T00:00:00"/>
  </r>
  <r>
    <n v="2006"/>
    <n v="6"/>
    <x v="0"/>
    <n v="119"/>
    <n v="119"/>
    <m/>
    <d v="2006-01-06T00:00:00"/>
  </r>
  <r>
    <n v="2006"/>
    <n v="7"/>
    <x v="0"/>
    <n v="273"/>
    <n v="273"/>
    <m/>
    <d v="2006-01-07T00:00:00"/>
  </r>
  <r>
    <n v="2006"/>
    <n v="8"/>
    <x v="0"/>
    <n v="186"/>
    <n v="186"/>
    <m/>
    <d v="2006-01-08T00:00:00"/>
  </r>
  <r>
    <n v="2006"/>
    <n v="9"/>
    <x v="0"/>
    <n v="190"/>
    <n v="190"/>
    <m/>
    <d v="2006-01-09T00:00:00"/>
  </r>
  <r>
    <n v="2006"/>
    <n v="10"/>
    <x v="0"/>
    <n v="290"/>
    <n v="290"/>
    <m/>
    <d v="2006-01-10T00:00:00"/>
  </r>
  <r>
    <n v="2006"/>
    <n v="11"/>
    <x v="0"/>
    <n v="349"/>
    <n v="349"/>
    <m/>
    <d v="2006-01-11T00:00:00"/>
  </r>
  <r>
    <n v="2006"/>
    <n v="12"/>
    <x v="0"/>
    <n v="314"/>
    <n v="314"/>
    <m/>
    <d v="2006-01-12T00:00:00"/>
  </r>
  <r>
    <n v="2006"/>
    <n v="13"/>
    <x v="0"/>
    <n v="310"/>
    <n v="310"/>
    <m/>
    <d v="2006-01-13T00:00:00"/>
  </r>
  <r>
    <n v="2006"/>
    <n v="14"/>
    <x v="0"/>
    <n v="240"/>
    <n v="240"/>
    <m/>
    <d v="2006-01-14T00:00:00"/>
  </r>
  <r>
    <n v="2006"/>
    <n v="15"/>
    <x v="0"/>
    <n v="180"/>
    <n v="180"/>
    <m/>
    <d v="2006-01-15T00:00:00"/>
  </r>
  <r>
    <n v="2006"/>
    <n v="16"/>
    <x v="0"/>
    <n v="170"/>
    <n v="170"/>
    <m/>
    <d v="2006-01-16T00:00:00"/>
  </r>
  <r>
    <n v="2006"/>
    <n v="17"/>
    <x v="0"/>
    <n v="240"/>
    <n v="240"/>
    <m/>
    <d v="2006-01-17T00:00:00"/>
  </r>
  <r>
    <n v="2006"/>
    <n v="18"/>
    <x v="0"/>
    <n v="191"/>
    <n v="191"/>
    <m/>
    <d v="2006-01-18T00:00:00"/>
  </r>
  <r>
    <n v="2006"/>
    <n v="19"/>
    <x v="0"/>
    <n v="177"/>
    <n v="177"/>
    <m/>
    <d v="2006-01-19T00:00:00"/>
  </r>
  <r>
    <n v="2006"/>
    <n v="20"/>
    <x v="0"/>
    <n v="207"/>
    <n v="207"/>
    <m/>
    <d v="2006-01-20T00:00:00"/>
  </r>
  <r>
    <n v="2006"/>
    <n v="21"/>
    <x v="0"/>
    <n v="148"/>
    <n v="148"/>
    <m/>
    <d v="2006-01-21T00:00:00"/>
  </r>
  <r>
    <n v="2006"/>
    <n v="22"/>
    <x v="0"/>
    <n v="98.9"/>
    <n v="98.9"/>
    <m/>
    <d v="2006-01-22T00:00:00"/>
  </r>
  <r>
    <n v="2006"/>
    <n v="23"/>
    <x v="0"/>
    <n v="70.8"/>
    <n v="70.8"/>
    <m/>
    <d v="2006-01-23T00:00:00"/>
  </r>
  <r>
    <n v="2006"/>
    <n v="24"/>
    <x v="0"/>
    <n v="59.9"/>
    <n v="59.9"/>
    <m/>
    <d v="2006-01-24T00:00:00"/>
  </r>
  <r>
    <n v="2006"/>
    <n v="25"/>
    <x v="0"/>
    <n v="54.9"/>
    <n v="54.9"/>
    <m/>
    <d v="2006-01-25T00:00:00"/>
  </r>
  <r>
    <n v="2006"/>
    <n v="26"/>
    <x v="0"/>
    <n v="52.3"/>
    <n v="52.3"/>
    <m/>
    <d v="2006-01-26T00:00:00"/>
  </r>
  <r>
    <n v="2006"/>
    <n v="27"/>
    <x v="0"/>
    <n v="52.6"/>
    <n v="52.6"/>
    <m/>
    <d v="2006-01-27T00:00:00"/>
  </r>
  <r>
    <n v="2006"/>
    <n v="28"/>
    <x v="0"/>
    <n v="104"/>
    <n v="104"/>
    <m/>
    <d v="2006-01-28T00:00:00"/>
  </r>
  <r>
    <n v="2006"/>
    <n v="29"/>
    <x v="0"/>
    <n v="158"/>
    <n v="158"/>
    <m/>
    <d v="2006-01-29T00:00:00"/>
  </r>
  <r>
    <n v="2006"/>
    <n v="30"/>
    <x v="0"/>
    <n v="270"/>
    <n v="270"/>
    <m/>
    <d v="2006-01-30T00:00:00"/>
  </r>
  <r>
    <n v="2006"/>
    <n v="31"/>
    <x v="0"/>
    <n v="226"/>
    <n v="226"/>
    <m/>
    <d v="2006-01-31T00:00:00"/>
  </r>
  <r>
    <n v="2006"/>
    <n v="1"/>
    <x v="1"/>
    <n v="193"/>
    <n v="193"/>
    <m/>
    <d v="2006-02-01T00:00:00"/>
  </r>
  <r>
    <n v="2006"/>
    <n v="2"/>
    <x v="1"/>
    <n v="211"/>
    <n v="211"/>
    <m/>
    <d v="2006-02-02T00:00:00"/>
  </r>
  <r>
    <n v="2006"/>
    <n v="3"/>
    <x v="1"/>
    <n v="185"/>
    <n v="185"/>
    <m/>
    <d v="2006-02-03T00:00:00"/>
  </r>
  <r>
    <n v="2006"/>
    <n v="4"/>
    <x v="1"/>
    <n v="211"/>
    <n v="211"/>
    <m/>
    <d v="2006-02-04T00:00:00"/>
  </r>
  <r>
    <n v="2006"/>
    <n v="5"/>
    <x v="1"/>
    <n v="162"/>
    <n v="162"/>
    <m/>
    <d v="2006-02-05T00:00:00"/>
  </r>
  <r>
    <n v="2006"/>
    <n v="6"/>
    <x v="1"/>
    <n v="113"/>
    <n v="113"/>
    <m/>
    <d v="2006-02-06T00:00:00"/>
  </r>
  <r>
    <n v="2006"/>
    <n v="7"/>
    <x v="1"/>
    <n v="76.5"/>
    <n v="76.5"/>
    <m/>
    <d v="2006-02-07T00:00:00"/>
  </r>
  <r>
    <n v="2006"/>
    <n v="8"/>
    <x v="1"/>
    <n v="60.5"/>
    <n v="60.5"/>
    <m/>
    <d v="2006-02-08T00:00:00"/>
  </r>
  <r>
    <n v="2006"/>
    <n v="9"/>
    <x v="1"/>
    <n v="51.3"/>
    <n v="51.3"/>
    <m/>
    <d v="2006-02-09T00:00:00"/>
  </r>
  <r>
    <n v="2006"/>
    <n v="10"/>
    <x v="1"/>
    <n v="44.9"/>
    <n v="44.9"/>
    <m/>
    <d v="2006-02-10T00:00:00"/>
  </r>
  <r>
    <n v="2006"/>
    <n v="11"/>
    <x v="1"/>
    <n v="39.700000000000003"/>
    <n v="39.700000000000003"/>
    <m/>
    <d v="2006-02-11T00:00:00"/>
  </r>
  <r>
    <n v="2006"/>
    <n v="12"/>
    <x v="1"/>
    <n v="35.4"/>
    <n v="35.4"/>
    <m/>
    <d v="2006-02-12T00:00:00"/>
  </r>
  <r>
    <n v="2006"/>
    <n v="13"/>
    <x v="1"/>
    <n v="32.4"/>
    <n v="32.4"/>
    <m/>
    <d v="2006-02-13T00:00:00"/>
  </r>
  <r>
    <n v="2006"/>
    <n v="14"/>
    <x v="1"/>
    <n v="30"/>
    <n v="30"/>
    <m/>
    <d v="2006-02-14T00:00:00"/>
  </r>
  <r>
    <n v="2006"/>
    <n v="15"/>
    <x v="1"/>
    <n v="27.9"/>
    <n v="27.9"/>
    <m/>
    <d v="2006-02-15T00:00:00"/>
  </r>
  <r>
    <n v="2006"/>
    <n v="16"/>
    <x v="1"/>
    <n v="25.6"/>
    <n v="25.6"/>
    <m/>
    <d v="2006-02-16T00:00:00"/>
  </r>
  <r>
    <n v="2006"/>
    <n v="17"/>
    <x v="1"/>
    <n v="23.7"/>
    <n v="23.7"/>
    <m/>
    <d v="2006-02-17T00:00:00"/>
  </r>
  <r>
    <n v="2006"/>
    <n v="18"/>
    <x v="1"/>
    <n v="21.3"/>
    <n v="21.3"/>
    <m/>
    <d v="2006-02-18T00:00:00"/>
  </r>
  <r>
    <n v="2006"/>
    <n v="19"/>
    <x v="1"/>
    <n v="20"/>
    <n v="20"/>
    <m/>
    <d v="2006-02-19T00:00:00"/>
  </r>
  <r>
    <n v="2006"/>
    <n v="20"/>
    <x v="1"/>
    <n v="18.899999999999999"/>
    <n v="18.899999999999999"/>
    <m/>
    <d v="2006-02-20T00:00:00"/>
  </r>
  <r>
    <n v="2006"/>
    <n v="21"/>
    <x v="1"/>
    <n v="19.100000000000001"/>
    <n v="19.100000000000001"/>
    <m/>
    <d v="2006-02-21T00:00:00"/>
  </r>
  <r>
    <n v="2006"/>
    <n v="22"/>
    <x v="1"/>
    <n v="18.399999999999999"/>
    <n v="18.399999999999999"/>
    <m/>
    <d v="2006-02-22T00:00:00"/>
  </r>
  <r>
    <n v="2006"/>
    <n v="23"/>
    <x v="1"/>
    <n v="18.2"/>
    <n v="18.2"/>
    <m/>
    <d v="2006-02-23T00:00:00"/>
  </r>
  <r>
    <n v="2006"/>
    <n v="24"/>
    <x v="1"/>
    <n v="17.8"/>
    <n v="17.8"/>
    <m/>
    <d v="2006-02-24T00:00:00"/>
  </r>
  <r>
    <n v="2006"/>
    <n v="25"/>
    <x v="1"/>
    <n v="16.399999999999999"/>
    <n v="16.399999999999999"/>
    <m/>
    <d v="2006-02-25T00:00:00"/>
  </r>
  <r>
    <n v="2006"/>
    <n v="26"/>
    <x v="1"/>
    <n v="16.7"/>
    <n v="16.7"/>
    <m/>
    <d v="2006-02-26T00:00:00"/>
  </r>
  <r>
    <n v="2006"/>
    <n v="27"/>
    <x v="1"/>
    <n v="22.8"/>
    <n v="22.8"/>
    <m/>
    <d v="2006-02-27T00:00:00"/>
  </r>
  <r>
    <n v="2006"/>
    <n v="28"/>
    <x v="1"/>
    <n v="38.200000000000003"/>
    <n v="38.200000000000003"/>
    <m/>
    <d v="2006-02-28T00:00:00"/>
  </r>
  <r>
    <n v="2006"/>
    <n v="1"/>
    <x v="2"/>
    <n v="26.3"/>
    <n v="26.3"/>
    <m/>
    <d v="2006-03-01T00:00:00"/>
  </r>
  <r>
    <n v="2006"/>
    <n v="2"/>
    <x v="2"/>
    <n v="23.2"/>
    <n v="23.2"/>
    <m/>
    <d v="2006-03-02T00:00:00"/>
  </r>
  <r>
    <n v="2006"/>
    <n v="3"/>
    <x v="2"/>
    <n v="20.9"/>
    <n v="20.9"/>
    <m/>
    <d v="2006-03-03T00:00:00"/>
  </r>
  <r>
    <n v="2006"/>
    <n v="4"/>
    <x v="2"/>
    <n v="19.2"/>
    <n v="19.2"/>
    <m/>
    <d v="2006-03-04T00:00:00"/>
  </r>
  <r>
    <n v="2006"/>
    <n v="5"/>
    <x v="2"/>
    <n v="22.9"/>
    <n v="22.9"/>
    <m/>
    <d v="2006-03-05T00:00:00"/>
  </r>
  <r>
    <n v="2006"/>
    <n v="6"/>
    <x v="2"/>
    <n v="19.7"/>
    <n v="19.7"/>
    <m/>
    <d v="2006-03-06T00:00:00"/>
  </r>
  <r>
    <n v="2006"/>
    <n v="7"/>
    <x v="2"/>
    <n v="20.5"/>
    <n v="20.5"/>
    <m/>
    <d v="2006-03-07T00:00:00"/>
  </r>
  <r>
    <n v="2006"/>
    <n v="8"/>
    <x v="2"/>
    <n v="48.3"/>
    <n v="48.3"/>
    <m/>
    <d v="2006-03-08T00:00:00"/>
  </r>
  <r>
    <n v="2006"/>
    <n v="9"/>
    <x v="2"/>
    <n v="71.8"/>
    <n v="71.8"/>
    <m/>
    <d v="2006-03-09T00:00:00"/>
  </r>
  <r>
    <n v="2006"/>
    <n v="10"/>
    <x v="2"/>
    <n v="78.599999999999994"/>
    <n v="78.599999999999994"/>
    <m/>
    <d v="2006-03-10T00:00:00"/>
  </r>
  <r>
    <n v="2006"/>
    <n v="11"/>
    <x v="2"/>
    <n v="62.8"/>
    <n v="62.8"/>
    <m/>
    <d v="2006-03-11T00:00:00"/>
  </r>
  <r>
    <n v="2006"/>
    <n v="12"/>
    <x v="2"/>
    <n v="53.5"/>
    <n v="53.5"/>
    <m/>
    <d v="2006-03-12T00:00:00"/>
  </r>
  <r>
    <n v="2006"/>
    <n v="13"/>
    <x v="2"/>
    <n v="46.1"/>
    <n v="46.1"/>
    <m/>
    <d v="2006-03-13T00:00:00"/>
  </r>
  <r>
    <n v="2006"/>
    <n v="14"/>
    <x v="2"/>
    <n v="42.4"/>
    <n v="42.4"/>
    <m/>
    <d v="2006-03-14T00:00:00"/>
  </r>
  <r>
    <n v="2006"/>
    <n v="15"/>
    <x v="2"/>
    <n v="37"/>
    <n v="37"/>
    <m/>
    <d v="2006-03-15T00:00:00"/>
  </r>
  <r>
    <n v="2006"/>
    <n v="16"/>
    <x v="2"/>
    <n v="44.3"/>
    <n v="44.3"/>
    <m/>
    <d v="2006-03-16T00:00:00"/>
  </r>
  <r>
    <n v="2006"/>
    <n v="17"/>
    <x v="2"/>
    <n v="40"/>
    <n v="40"/>
    <m/>
    <d v="2006-03-17T00:00:00"/>
  </r>
  <r>
    <n v="2006"/>
    <n v="18"/>
    <x v="2"/>
    <n v="35.299999999999997"/>
    <n v="35.299999999999997"/>
    <m/>
    <d v="2006-03-18T00:00:00"/>
  </r>
  <r>
    <n v="2006"/>
    <n v="19"/>
    <x v="2"/>
    <n v="33.700000000000003"/>
    <n v="33.700000000000003"/>
    <m/>
    <d v="2006-03-19T00:00:00"/>
  </r>
  <r>
    <n v="2006"/>
    <n v="20"/>
    <x v="2"/>
    <n v="32.700000000000003"/>
    <n v="32.700000000000003"/>
    <m/>
    <d v="2006-03-20T00:00:00"/>
  </r>
  <r>
    <n v="2006"/>
    <n v="21"/>
    <x v="2"/>
    <n v="32.200000000000003"/>
    <n v="32.200000000000003"/>
    <m/>
    <d v="2006-03-21T00:00:00"/>
  </r>
  <r>
    <n v="2006"/>
    <n v="22"/>
    <x v="2"/>
    <n v="27.7"/>
    <n v="27.7"/>
    <m/>
    <d v="2006-03-22T00:00:00"/>
  </r>
  <r>
    <n v="2006"/>
    <n v="23"/>
    <x v="2"/>
    <n v="24.1"/>
    <n v="24.1"/>
    <m/>
    <d v="2006-03-23T00:00:00"/>
  </r>
  <r>
    <n v="2006"/>
    <n v="24"/>
    <x v="2"/>
    <n v="34"/>
    <n v="34"/>
    <m/>
    <d v="2006-03-24T00:00:00"/>
  </r>
  <r>
    <n v="2006"/>
    <n v="25"/>
    <x v="2"/>
    <n v="30.2"/>
    <n v="30.2"/>
    <m/>
    <d v="2006-03-25T00:00:00"/>
  </r>
  <r>
    <n v="2006"/>
    <n v="26"/>
    <x v="2"/>
    <n v="29"/>
    <n v="29"/>
    <m/>
    <d v="2006-03-26T00:00:00"/>
  </r>
  <r>
    <n v="2006"/>
    <n v="27"/>
    <x v="2"/>
    <n v="29.2"/>
    <n v="29.2"/>
    <m/>
    <d v="2006-03-27T00:00:00"/>
  </r>
  <r>
    <n v="2006"/>
    <n v="28"/>
    <x v="2"/>
    <n v="29.4"/>
    <n v="29.4"/>
    <m/>
    <d v="2006-03-28T00:00:00"/>
  </r>
  <r>
    <n v="2006"/>
    <n v="29"/>
    <x v="2"/>
    <n v="27.1"/>
    <n v="27.1"/>
    <m/>
    <d v="2006-03-29T00:00:00"/>
  </r>
  <r>
    <n v="2006"/>
    <n v="30"/>
    <x v="2"/>
    <n v="24.3"/>
    <n v="24.3"/>
    <m/>
    <d v="2006-03-30T00:00:00"/>
  </r>
  <r>
    <n v="2006"/>
    <n v="31"/>
    <x v="2"/>
    <n v="23.9"/>
    <n v="23.9"/>
    <m/>
    <d v="2006-03-31T00:00:00"/>
  </r>
  <r>
    <n v="2006"/>
    <n v="1"/>
    <x v="3"/>
    <n v="28"/>
    <n v="28"/>
    <m/>
    <d v="2006-04-01T00:00:00"/>
  </r>
  <r>
    <n v="2006"/>
    <n v="2"/>
    <x v="3"/>
    <n v="23.9"/>
    <n v="23.9"/>
    <m/>
    <d v="2006-04-02T00:00:00"/>
  </r>
  <r>
    <n v="2006"/>
    <n v="3"/>
    <x v="3"/>
    <n v="23.1"/>
    <n v="23.1"/>
    <m/>
    <d v="2006-04-03T00:00:00"/>
  </r>
  <r>
    <n v="2006"/>
    <n v="4"/>
    <x v="3"/>
    <n v="20.9"/>
    <n v="20.9"/>
    <m/>
    <d v="2006-04-04T00:00:00"/>
  </r>
  <r>
    <n v="2006"/>
    <n v="5"/>
    <x v="3"/>
    <n v="23.2"/>
    <n v="23.2"/>
    <m/>
    <d v="2006-04-05T00:00:00"/>
  </r>
  <r>
    <n v="2006"/>
    <n v="6"/>
    <x v="3"/>
    <n v="20.7"/>
    <n v="20.7"/>
    <m/>
    <d v="2006-04-06T00:00:00"/>
  </r>
  <r>
    <n v="2006"/>
    <n v="7"/>
    <x v="3"/>
    <n v="18.8"/>
    <n v="18.8"/>
    <m/>
    <d v="2006-04-07T00:00:00"/>
  </r>
  <r>
    <n v="2006"/>
    <n v="8"/>
    <x v="3"/>
    <n v="23.8"/>
    <n v="23.8"/>
    <m/>
    <d v="2006-04-08T00:00:00"/>
  </r>
  <r>
    <n v="2006"/>
    <n v="9"/>
    <x v="3"/>
    <n v="19.899999999999999"/>
    <n v="19.899999999999999"/>
    <m/>
    <d v="2006-04-09T00:00:00"/>
  </r>
  <r>
    <n v="2006"/>
    <n v="10"/>
    <x v="3"/>
    <n v="20.5"/>
    <n v="20.5"/>
    <m/>
    <d v="2006-04-10T00:00:00"/>
  </r>
  <r>
    <n v="2006"/>
    <n v="11"/>
    <x v="3"/>
    <n v="18.100000000000001"/>
    <n v="18.100000000000001"/>
    <m/>
    <d v="2006-04-11T00:00:00"/>
  </r>
  <r>
    <n v="2006"/>
    <n v="12"/>
    <x v="3"/>
    <n v="16.8"/>
    <n v="16.8"/>
    <m/>
    <d v="2006-04-12T00:00:00"/>
  </r>
  <r>
    <n v="2006"/>
    <n v="13"/>
    <x v="3"/>
    <n v="15.7"/>
    <n v="15.7"/>
    <m/>
    <d v="2006-04-13T00:00:00"/>
  </r>
  <r>
    <n v="2006"/>
    <n v="14"/>
    <x v="3"/>
    <n v="24.3"/>
    <n v="24.3"/>
    <m/>
    <d v="2006-04-14T00:00:00"/>
  </r>
  <r>
    <n v="2006"/>
    <n v="15"/>
    <x v="3"/>
    <n v="33.9"/>
    <n v="33.9"/>
    <m/>
    <d v="2006-04-15T00:00:00"/>
  </r>
  <r>
    <n v="2006"/>
    <n v="16"/>
    <x v="3"/>
    <n v="35.200000000000003"/>
    <n v="35.200000000000003"/>
    <m/>
    <d v="2006-04-16T00:00:00"/>
  </r>
  <r>
    <n v="2006"/>
    <n v="17"/>
    <x v="3"/>
    <n v="32.6"/>
    <n v="32.6"/>
    <m/>
    <d v="2006-04-17T00:00:00"/>
  </r>
  <r>
    <n v="2006"/>
    <n v="18"/>
    <x v="3"/>
    <n v="29.7"/>
    <n v="29.7"/>
    <m/>
    <d v="2006-04-18T00:00:00"/>
  </r>
  <r>
    <n v="2006"/>
    <n v="19"/>
    <x v="3"/>
    <n v="28"/>
    <n v="28"/>
    <m/>
    <d v="2006-04-19T00:00:00"/>
  </r>
  <r>
    <n v="2006"/>
    <n v="20"/>
    <x v="3"/>
    <n v="26.4"/>
    <n v="26.4"/>
    <m/>
    <d v="2006-04-20T00:00:00"/>
  </r>
  <r>
    <n v="2006"/>
    <n v="21"/>
    <x v="3"/>
    <n v="24.1"/>
    <n v="24.1"/>
    <m/>
    <d v="2006-04-21T00:00:00"/>
  </r>
  <r>
    <n v="2006"/>
    <n v="22"/>
    <x v="3"/>
    <n v="21.1"/>
    <n v="21.1"/>
    <m/>
    <d v="2006-04-22T00:00:00"/>
  </r>
  <r>
    <n v="2006"/>
    <n v="23"/>
    <x v="3"/>
    <n v="18.899999999999999"/>
    <n v="18.899999999999999"/>
    <m/>
    <d v="2006-04-23T00:00:00"/>
  </r>
  <r>
    <n v="2006"/>
    <n v="24"/>
    <x v="3"/>
    <n v="17.7"/>
    <n v="17.7"/>
    <m/>
    <d v="2006-04-24T00:00:00"/>
  </r>
  <r>
    <n v="2006"/>
    <n v="25"/>
    <x v="3"/>
    <n v="16.600000000000001"/>
    <n v="16.600000000000001"/>
    <m/>
    <d v="2006-04-25T00:00:00"/>
  </r>
  <r>
    <n v="2006"/>
    <n v="26"/>
    <x v="3"/>
    <n v="15.8"/>
    <n v="15.8"/>
    <m/>
    <d v="2006-04-26T00:00:00"/>
  </r>
  <r>
    <n v="2006"/>
    <n v="27"/>
    <x v="3"/>
    <n v="15"/>
    <n v="15"/>
    <m/>
    <d v="2006-04-27T00:00:00"/>
  </r>
  <r>
    <n v="2006"/>
    <n v="28"/>
    <x v="3"/>
    <n v="13.9"/>
    <n v="13.9"/>
    <m/>
    <d v="2006-04-28T00:00:00"/>
  </r>
  <r>
    <n v="2006"/>
    <n v="29"/>
    <x v="3"/>
    <n v="14.6"/>
    <n v="14.6"/>
    <m/>
    <d v="2006-04-29T00:00:00"/>
  </r>
  <r>
    <n v="2006"/>
    <n v="30"/>
    <x v="3"/>
    <n v="14"/>
    <n v="14"/>
    <m/>
    <d v="2006-04-30T00:00:00"/>
  </r>
  <r>
    <n v="2006"/>
    <n v="1"/>
    <x v="4"/>
    <n v="12.3"/>
    <n v="12.3"/>
    <m/>
    <d v="2006-05-01T00:00:00"/>
  </r>
  <r>
    <n v="2006"/>
    <n v="2"/>
    <x v="4"/>
    <n v="11.2"/>
    <n v="11.2"/>
    <m/>
    <d v="2006-05-02T00:00:00"/>
  </r>
  <r>
    <n v="2006"/>
    <n v="3"/>
    <x v="4"/>
    <n v="10.7"/>
    <n v="10.7"/>
    <m/>
    <d v="2006-05-03T00:00:00"/>
  </r>
  <r>
    <n v="2006"/>
    <n v="4"/>
    <x v="4"/>
    <n v="10.4"/>
    <n v="10.4"/>
    <m/>
    <d v="2006-05-04T00:00:00"/>
  </r>
  <r>
    <n v="2006"/>
    <n v="5"/>
    <x v="4"/>
    <n v="9.69"/>
    <n v="9.69"/>
    <m/>
    <d v="2006-05-05T00:00:00"/>
  </r>
  <r>
    <n v="2006"/>
    <n v="6"/>
    <x v="4"/>
    <n v="9.06"/>
    <n v="9.06"/>
    <m/>
    <d v="2006-05-06T00:00:00"/>
  </r>
  <r>
    <n v="2006"/>
    <n v="7"/>
    <x v="4"/>
    <n v="10.5"/>
    <n v="10.5"/>
    <m/>
    <d v="2006-05-07T00:00:00"/>
  </r>
  <r>
    <n v="2006"/>
    <n v="8"/>
    <x v="4"/>
    <n v="10.6"/>
    <n v="10.6"/>
    <m/>
    <d v="2006-05-08T00:00:00"/>
  </r>
  <r>
    <n v="2006"/>
    <n v="9"/>
    <x v="4"/>
    <n v="8.49"/>
    <n v="8.49"/>
    <m/>
    <d v="2006-05-09T00:00:00"/>
  </r>
  <r>
    <n v="2006"/>
    <n v="10"/>
    <x v="4"/>
    <n v="7.61"/>
    <n v="7.61"/>
    <m/>
    <d v="2006-05-10T00:00:00"/>
  </r>
  <r>
    <n v="2006"/>
    <n v="11"/>
    <x v="4"/>
    <n v="7.46"/>
    <n v="7.46"/>
    <m/>
    <d v="2006-05-11T00:00:00"/>
  </r>
  <r>
    <n v="2006"/>
    <n v="12"/>
    <x v="4"/>
    <n v="6.95"/>
    <n v="6.95"/>
    <m/>
    <d v="2006-05-12T00:00:00"/>
  </r>
  <r>
    <n v="2006"/>
    <n v="13"/>
    <x v="4"/>
    <n v="6.42"/>
    <n v="6.42"/>
    <m/>
    <d v="2006-05-13T00:00:00"/>
  </r>
  <r>
    <n v="2006"/>
    <n v="14"/>
    <x v="4"/>
    <n v="5.97"/>
    <n v="5.97"/>
    <m/>
    <d v="2006-05-14T00:00:00"/>
  </r>
  <r>
    <n v="2006"/>
    <n v="15"/>
    <x v="4"/>
    <n v="5.83"/>
    <n v="5.83"/>
    <m/>
    <d v="2006-05-15T00:00:00"/>
  </r>
  <r>
    <n v="2006"/>
    <n v="16"/>
    <x v="4"/>
    <n v="5.19"/>
    <n v="5.19"/>
    <m/>
    <d v="2006-05-16T00:00:00"/>
  </r>
  <r>
    <n v="2006"/>
    <n v="17"/>
    <x v="4"/>
    <n v="4.67"/>
    <n v="4.67"/>
    <m/>
    <d v="2006-05-17T00:00:00"/>
  </r>
  <r>
    <n v="2006"/>
    <n v="18"/>
    <x v="4"/>
    <n v="4.55"/>
    <n v="4.55"/>
    <m/>
    <d v="2006-05-18T00:00:00"/>
  </r>
  <r>
    <n v="2006"/>
    <n v="19"/>
    <x v="4"/>
    <n v="4.83"/>
    <n v="4.83"/>
    <m/>
    <d v="2006-05-19T00:00:00"/>
  </r>
  <r>
    <n v="2006"/>
    <n v="20"/>
    <x v="4"/>
    <n v="5.58"/>
    <n v="5.58"/>
    <m/>
    <d v="2006-05-20T00:00:00"/>
  </r>
  <r>
    <n v="2006"/>
    <n v="21"/>
    <x v="4"/>
    <n v="6.55"/>
    <n v="6.55"/>
    <m/>
    <d v="2006-05-21T00:00:00"/>
  </r>
  <r>
    <n v="2006"/>
    <n v="22"/>
    <x v="4"/>
    <n v="16.600000000000001"/>
    <n v="16.600000000000001"/>
    <m/>
    <d v="2006-05-22T00:00:00"/>
  </r>
  <r>
    <n v="2006"/>
    <n v="23"/>
    <x v="4"/>
    <n v="17.899999999999999"/>
    <n v="17.899999999999999"/>
    <m/>
    <d v="2006-05-23T00:00:00"/>
  </r>
  <r>
    <n v="2006"/>
    <n v="24"/>
    <x v="4"/>
    <n v="17.899999999999999"/>
    <n v="17.899999999999999"/>
    <m/>
    <d v="2006-05-24T00:00:00"/>
  </r>
  <r>
    <n v="2006"/>
    <n v="25"/>
    <x v="4"/>
    <n v="12.4"/>
    <n v="12.4"/>
    <m/>
    <d v="2006-05-25T00:00:00"/>
  </r>
  <r>
    <n v="2006"/>
    <n v="26"/>
    <x v="4"/>
    <n v="13"/>
    <n v="13"/>
    <m/>
    <d v="2006-05-26T00:00:00"/>
  </r>
  <r>
    <n v="2006"/>
    <n v="27"/>
    <x v="4"/>
    <n v="15.8"/>
    <n v="15.8"/>
    <m/>
    <d v="2006-05-27T00:00:00"/>
  </r>
  <r>
    <n v="2006"/>
    <n v="28"/>
    <x v="4"/>
    <n v="15.6"/>
    <n v="15.6"/>
    <m/>
    <d v="2006-05-28T00:00:00"/>
  </r>
  <r>
    <n v="2006"/>
    <n v="29"/>
    <x v="4"/>
    <n v="11.5"/>
    <n v="11.5"/>
    <m/>
    <d v="2006-05-29T00:00:00"/>
  </r>
  <r>
    <n v="2006"/>
    <n v="30"/>
    <x v="4"/>
    <n v="9.49"/>
    <n v="9.49"/>
    <m/>
    <d v="2006-05-30T00:00:00"/>
  </r>
  <r>
    <n v="2006"/>
    <n v="31"/>
    <x v="4"/>
    <n v="8.59"/>
    <n v="8.59"/>
    <m/>
    <d v="2006-05-31T00:00:00"/>
  </r>
  <r>
    <n v="2006"/>
    <n v="1"/>
    <x v="5"/>
    <n v="13.3"/>
    <n v="13.3"/>
    <m/>
    <d v="2006-06-01T00:00:00"/>
  </r>
  <r>
    <n v="2006"/>
    <n v="2"/>
    <x v="5"/>
    <n v="15.4"/>
    <n v="15.4"/>
    <m/>
    <d v="2006-06-02T00:00:00"/>
  </r>
  <r>
    <n v="2006"/>
    <n v="3"/>
    <x v="5"/>
    <n v="9.43"/>
    <n v="9.43"/>
    <m/>
    <d v="2006-06-03T00:00:00"/>
  </r>
  <r>
    <n v="2006"/>
    <n v="4"/>
    <x v="5"/>
    <n v="12.7"/>
    <n v="12.7"/>
    <m/>
    <d v="2006-06-04T00:00:00"/>
  </r>
  <r>
    <n v="2006"/>
    <n v="5"/>
    <x v="5"/>
    <n v="9.39"/>
    <n v="9.39"/>
    <m/>
    <d v="2006-06-05T00:00:00"/>
  </r>
  <r>
    <n v="2006"/>
    <n v="6"/>
    <x v="5"/>
    <n v="7.56"/>
    <n v="7.56"/>
    <m/>
    <d v="2006-06-06T00:00:00"/>
  </r>
  <r>
    <n v="2006"/>
    <n v="7"/>
    <x v="5"/>
    <n v="6.64"/>
    <n v="6.64"/>
    <m/>
    <d v="2006-06-07T00:00:00"/>
  </r>
  <r>
    <n v="2006"/>
    <n v="8"/>
    <x v="5"/>
    <n v="6.21"/>
    <n v="6.21"/>
    <m/>
    <d v="2006-06-08T00:00:00"/>
  </r>
  <r>
    <n v="2006"/>
    <n v="9"/>
    <x v="5"/>
    <n v="5.99"/>
    <n v="5.99"/>
    <m/>
    <d v="2006-06-09T00:00:00"/>
  </r>
  <r>
    <n v="2006"/>
    <n v="10"/>
    <x v="5"/>
    <n v="6.09"/>
    <n v="6.09"/>
    <m/>
    <d v="2006-06-10T00:00:00"/>
  </r>
  <r>
    <n v="2006"/>
    <n v="11"/>
    <x v="5"/>
    <n v="5.64"/>
    <n v="5.64"/>
    <m/>
    <d v="2006-06-11T00:00:00"/>
  </r>
  <r>
    <n v="2006"/>
    <n v="12"/>
    <x v="5"/>
    <n v="5.89"/>
    <n v="5.89"/>
    <m/>
    <d v="2006-06-12T00:00:00"/>
  </r>
  <r>
    <n v="2006"/>
    <n v="13"/>
    <x v="5"/>
    <n v="6.03"/>
    <n v="6.03"/>
    <m/>
    <d v="2006-06-13T00:00:00"/>
  </r>
  <r>
    <n v="2006"/>
    <n v="14"/>
    <x v="5"/>
    <n v="5.85"/>
    <n v="5.85"/>
    <m/>
    <d v="2006-06-14T00:00:00"/>
  </r>
  <r>
    <n v="2006"/>
    <n v="15"/>
    <x v="5"/>
    <n v="5.4"/>
    <n v="5.4"/>
    <m/>
    <d v="2006-06-15T00:00:00"/>
  </r>
  <r>
    <n v="2006"/>
    <n v="16"/>
    <x v="5"/>
    <n v="5.33"/>
    <n v="5.33"/>
    <m/>
    <d v="2006-06-16T00:00:00"/>
  </r>
  <r>
    <n v="2006"/>
    <n v="17"/>
    <x v="5"/>
    <n v="5.33"/>
    <n v="5.33"/>
    <m/>
    <d v="2006-06-17T00:00:00"/>
  </r>
  <r>
    <n v="2006"/>
    <n v="18"/>
    <x v="5"/>
    <n v="4.78"/>
    <n v="4.78"/>
    <m/>
    <d v="2006-06-18T00:00:00"/>
  </r>
  <r>
    <n v="2006"/>
    <n v="19"/>
    <x v="5"/>
    <n v="4.3899999999999997"/>
    <n v="4.3899999999999997"/>
    <m/>
    <d v="2006-06-19T00:00:00"/>
  </r>
  <r>
    <n v="2006"/>
    <n v="20"/>
    <x v="5"/>
    <n v="4.07"/>
    <n v="4.07"/>
    <m/>
    <d v="2006-06-20T00:00:00"/>
  </r>
  <r>
    <n v="2006"/>
    <n v="21"/>
    <x v="5"/>
    <n v="3.85"/>
    <n v="3.85"/>
    <m/>
    <d v="2006-06-21T00:00:00"/>
  </r>
  <r>
    <n v="2006"/>
    <n v="22"/>
    <x v="5"/>
    <n v="3.55"/>
    <n v="3.55"/>
    <m/>
    <d v="2006-06-22T00:00:00"/>
  </r>
  <r>
    <n v="2006"/>
    <n v="23"/>
    <x v="5"/>
    <n v="3.22"/>
    <n v="3.22"/>
    <m/>
    <d v="2006-06-23T00:00:00"/>
  </r>
  <r>
    <n v="2006"/>
    <n v="24"/>
    <x v="5"/>
    <n v="3.3"/>
    <n v="3.3"/>
    <m/>
    <d v="2006-06-24T00:00:00"/>
  </r>
  <r>
    <n v="2006"/>
    <n v="25"/>
    <x v="5"/>
    <n v="3.39"/>
    <n v="3.39"/>
    <m/>
    <d v="2006-06-25T00:00:00"/>
  </r>
  <r>
    <n v="2006"/>
    <n v="26"/>
    <x v="5"/>
    <n v="3.32"/>
    <n v="3.32"/>
    <m/>
    <d v="2006-06-26T00:00:00"/>
  </r>
  <r>
    <n v="2006"/>
    <n v="27"/>
    <x v="5"/>
    <n v="2.95"/>
    <n v="2.95"/>
    <m/>
    <d v="2006-06-27T00:00:00"/>
  </r>
  <r>
    <n v="2006"/>
    <n v="28"/>
    <x v="5"/>
    <n v="2.5"/>
    <n v="2.5"/>
    <m/>
    <d v="2006-06-28T00:00:00"/>
  </r>
  <r>
    <n v="2006"/>
    <n v="29"/>
    <x v="5"/>
    <n v="2.4900000000000002"/>
    <n v="2.4900000000000002"/>
    <m/>
    <d v="2006-06-29T00:00:00"/>
  </r>
  <r>
    <n v="2006"/>
    <n v="30"/>
    <x v="5"/>
    <n v="2.82"/>
    <n v="2.82"/>
    <m/>
    <d v="2006-06-30T00:00:00"/>
  </r>
  <r>
    <n v="2006"/>
    <n v="1"/>
    <x v="6"/>
    <n v="2.2599999999999998"/>
    <n v="2.2599999999999998"/>
    <m/>
    <d v="2006-07-01T00:00:00"/>
  </r>
  <r>
    <n v="2006"/>
    <n v="2"/>
    <x v="6"/>
    <n v="2.33"/>
    <n v="2.33"/>
    <m/>
    <d v="2006-07-02T00:00:00"/>
  </r>
  <r>
    <n v="2006"/>
    <n v="3"/>
    <x v="6"/>
    <n v="2.34"/>
    <n v="2.34"/>
    <m/>
    <d v="2006-07-03T00:00:00"/>
  </r>
  <r>
    <n v="2006"/>
    <n v="4"/>
    <x v="6"/>
    <n v="2.5499999999999998"/>
    <n v="2.5499999999999998"/>
    <m/>
    <d v="2006-07-04T00:00:00"/>
  </r>
  <r>
    <n v="2006"/>
    <n v="5"/>
    <x v="6"/>
    <n v="2.52"/>
    <n v="2.52"/>
    <m/>
    <d v="2006-07-05T00:00:00"/>
  </r>
  <r>
    <n v="2006"/>
    <n v="6"/>
    <x v="6"/>
    <n v="3.05"/>
    <n v="3.05"/>
    <m/>
    <d v="2006-07-06T00:00:00"/>
  </r>
  <r>
    <n v="2006"/>
    <n v="7"/>
    <x v="6"/>
    <n v="2.83"/>
    <n v="2.83"/>
    <m/>
    <d v="2006-07-07T00:00:00"/>
  </r>
  <r>
    <n v="2006"/>
    <n v="8"/>
    <x v="6"/>
    <n v="2.72"/>
    <n v="2.72"/>
    <m/>
    <d v="2006-07-08T00:00:00"/>
  </r>
  <r>
    <n v="2006"/>
    <n v="9"/>
    <x v="6"/>
    <n v="2.81"/>
    <n v="2.81"/>
    <m/>
    <d v="2006-07-09T00:00:00"/>
  </r>
  <r>
    <n v="2006"/>
    <n v="10"/>
    <x v="6"/>
    <n v="2.77"/>
    <n v="2.77"/>
    <m/>
    <d v="2006-07-10T00:00:00"/>
  </r>
  <r>
    <n v="2006"/>
    <n v="11"/>
    <x v="6"/>
    <n v="2.7"/>
    <n v="2.7"/>
    <m/>
    <d v="2006-07-11T00:00:00"/>
  </r>
  <r>
    <n v="2006"/>
    <n v="12"/>
    <x v="6"/>
    <n v="3.29"/>
    <n v="3.29"/>
    <m/>
    <d v="2006-07-12T00:00:00"/>
  </r>
  <r>
    <n v="2006"/>
    <n v="13"/>
    <x v="6"/>
    <n v="3.28"/>
    <n v="3.28"/>
    <m/>
    <d v="2006-07-13T00:00:00"/>
  </r>
  <r>
    <n v="2006"/>
    <n v="14"/>
    <x v="6"/>
    <n v="2.71"/>
    <n v="2.71"/>
    <m/>
    <d v="2006-07-14T00:00:00"/>
  </r>
  <r>
    <n v="2006"/>
    <n v="15"/>
    <x v="6"/>
    <n v="2.4900000000000002"/>
    <n v="2.4900000000000002"/>
    <m/>
    <d v="2006-07-15T00:00:00"/>
  </r>
  <r>
    <n v="2006"/>
    <n v="16"/>
    <x v="6"/>
    <n v="2.36"/>
    <n v="2.36"/>
    <m/>
    <d v="2006-07-16T00:00:00"/>
  </r>
  <r>
    <n v="2006"/>
    <n v="17"/>
    <x v="6"/>
    <n v="2.25"/>
    <n v="2.25"/>
    <m/>
    <d v="2006-07-17T00:00:00"/>
  </r>
  <r>
    <n v="2006"/>
    <n v="18"/>
    <x v="6"/>
    <n v="2.09"/>
    <n v="2.09"/>
    <m/>
    <d v="2006-07-18T00:00:00"/>
  </r>
  <r>
    <n v="2006"/>
    <n v="19"/>
    <x v="6"/>
    <n v="2.02"/>
    <n v="2.02"/>
    <m/>
    <d v="2006-07-19T00:00:00"/>
  </r>
  <r>
    <n v="2006"/>
    <n v="20"/>
    <x v="6"/>
    <n v="2.12"/>
    <n v="2.12"/>
    <m/>
    <d v="2006-07-20T00:00:00"/>
  </r>
  <r>
    <n v="2006"/>
    <n v="21"/>
    <x v="6"/>
    <n v="2.16"/>
    <n v="2.16"/>
    <m/>
    <d v="2006-07-21T00:00:00"/>
  </r>
  <r>
    <n v="2006"/>
    <n v="22"/>
    <x v="6"/>
    <n v="2.25"/>
    <n v="2.25"/>
    <m/>
    <d v="2006-07-22T00:00:00"/>
  </r>
  <r>
    <n v="2006"/>
    <n v="23"/>
    <x v="6"/>
    <n v="2.4"/>
    <n v="2.4"/>
    <m/>
    <d v="2006-07-23T00:00:00"/>
  </r>
  <r>
    <n v="2006"/>
    <n v="24"/>
    <x v="6"/>
    <n v="2.02"/>
    <n v="2.02"/>
    <m/>
    <d v="2006-07-24T00:00:00"/>
  </r>
  <r>
    <n v="2006"/>
    <n v="25"/>
    <x v="6"/>
    <n v="1.72"/>
    <n v="1.72"/>
    <m/>
    <d v="2006-07-25T00:00:00"/>
  </r>
  <r>
    <n v="2006"/>
    <n v="26"/>
    <x v="6"/>
    <n v="1.69"/>
    <n v="1.69"/>
    <m/>
    <d v="2006-07-26T00:00:00"/>
  </r>
  <r>
    <n v="2006"/>
    <n v="27"/>
    <x v="6"/>
    <n v="1.66"/>
    <n v="1.66"/>
    <m/>
    <d v="2006-07-27T00:00:00"/>
  </r>
  <r>
    <n v="2006"/>
    <n v="28"/>
    <x v="6"/>
    <n v="1.56"/>
    <n v="1.56"/>
    <m/>
    <d v="2006-07-28T00:00:00"/>
  </r>
  <r>
    <n v="2006"/>
    <n v="29"/>
    <x v="6"/>
    <n v="1.51"/>
    <n v="1.51"/>
    <m/>
    <d v="2006-07-29T00:00:00"/>
  </r>
  <r>
    <n v="2006"/>
    <n v="30"/>
    <x v="6"/>
    <n v="1.93"/>
    <n v="1.93"/>
    <m/>
    <d v="2006-07-30T00:00:00"/>
  </r>
  <r>
    <n v="2006"/>
    <n v="31"/>
    <x v="6"/>
    <n v="1.91"/>
    <n v="1.91"/>
    <m/>
    <d v="2006-07-31T00:00:00"/>
  </r>
  <r>
    <n v="2006"/>
    <n v="1"/>
    <x v="7"/>
    <n v="1.76"/>
    <n v="1.76"/>
    <m/>
    <d v="2006-08-01T00:00:00"/>
  </r>
  <r>
    <n v="2006"/>
    <n v="2"/>
    <x v="7"/>
    <n v="1.65"/>
    <n v="1.65"/>
    <m/>
    <d v="2006-08-02T00:00:00"/>
  </r>
  <r>
    <n v="2006"/>
    <n v="3"/>
    <x v="7"/>
    <n v="1.78"/>
    <n v="1.78"/>
    <m/>
    <d v="2006-08-03T00:00:00"/>
  </r>
  <r>
    <n v="2006"/>
    <n v="4"/>
    <x v="7"/>
    <n v="1.59"/>
    <n v="1.59"/>
    <m/>
    <d v="2006-08-04T00:00:00"/>
  </r>
  <r>
    <n v="2006"/>
    <n v="5"/>
    <x v="7"/>
    <n v="1.61"/>
    <n v="1.61"/>
    <m/>
    <d v="2006-08-05T00:00:00"/>
  </r>
  <r>
    <n v="2006"/>
    <n v="6"/>
    <x v="7"/>
    <n v="1.79"/>
    <n v="1.79"/>
    <m/>
    <d v="2006-08-06T00:00:00"/>
  </r>
  <r>
    <n v="2006"/>
    <n v="7"/>
    <x v="7"/>
    <n v="1.68"/>
    <n v="1.68"/>
    <m/>
    <d v="2006-08-07T00:00:00"/>
  </r>
  <r>
    <n v="2006"/>
    <n v="8"/>
    <x v="7"/>
    <n v="1.57"/>
    <n v="1.57"/>
    <m/>
    <d v="2006-08-08T00:00:00"/>
  </r>
  <r>
    <n v="2006"/>
    <n v="9"/>
    <x v="7"/>
    <n v="1.62"/>
    <n v="1.62"/>
    <m/>
    <d v="2006-08-09T00:00:00"/>
  </r>
  <r>
    <n v="2006"/>
    <n v="10"/>
    <x v="7"/>
    <n v="1.68"/>
    <n v="1.68"/>
    <m/>
    <d v="2006-08-10T00:00:00"/>
  </r>
  <r>
    <n v="2006"/>
    <n v="11"/>
    <x v="7"/>
    <n v="1.55"/>
    <n v="1.55"/>
    <m/>
    <d v="2006-08-11T00:00:00"/>
  </r>
  <r>
    <n v="2006"/>
    <n v="12"/>
    <x v="7"/>
    <n v="1.64"/>
    <n v="1.64"/>
    <m/>
    <d v="2006-08-12T00:00:00"/>
  </r>
  <r>
    <n v="2006"/>
    <n v="13"/>
    <x v="7"/>
    <n v="1.7"/>
    <n v="1.7"/>
    <m/>
    <d v="2006-08-13T00:00:00"/>
  </r>
  <r>
    <n v="2006"/>
    <n v="14"/>
    <x v="7"/>
    <n v="1.55"/>
    <n v="1.55"/>
    <m/>
    <d v="2006-08-14T00:00:00"/>
  </r>
  <r>
    <n v="2006"/>
    <n v="15"/>
    <x v="7"/>
    <n v="1.2"/>
    <n v="1.2"/>
    <m/>
    <d v="2006-08-15T00:00:00"/>
  </r>
  <r>
    <n v="2006"/>
    <n v="16"/>
    <x v="7"/>
    <n v="1.03"/>
    <n v="1.03"/>
    <m/>
    <d v="2006-08-16T00:00:00"/>
  </r>
  <r>
    <n v="2006"/>
    <n v="17"/>
    <x v="7"/>
    <n v="1.1599999999999999"/>
    <n v="1.1599999999999999"/>
    <m/>
    <d v="2006-08-17T00:00:00"/>
  </r>
  <r>
    <n v="2006"/>
    <n v="18"/>
    <x v="7"/>
    <n v="1.36"/>
    <n v="1.36"/>
    <m/>
    <d v="2006-08-18T00:00:00"/>
  </r>
  <r>
    <n v="2006"/>
    <n v="19"/>
    <x v="7"/>
    <n v="1.26"/>
    <n v="1.26"/>
    <m/>
    <d v="2006-08-19T00:00:00"/>
  </r>
  <r>
    <n v="2006"/>
    <n v="20"/>
    <x v="7"/>
    <n v="1.21"/>
    <n v="1.21"/>
    <m/>
    <d v="2006-08-20T00:00:00"/>
  </r>
  <r>
    <n v="2006"/>
    <n v="21"/>
    <x v="7"/>
    <n v="1.06"/>
    <n v="1.06"/>
    <m/>
    <d v="2006-08-21T00:00:00"/>
  </r>
  <r>
    <n v="2006"/>
    <n v="22"/>
    <x v="7"/>
    <n v="1.17"/>
    <n v="1.17"/>
    <m/>
    <d v="2006-08-22T00:00:00"/>
  </r>
  <r>
    <n v="2006"/>
    <n v="23"/>
    <x v="7"/>
    <n v="1.1100000000000001"/>
    <n v="1.1100000000000001"/>
    <m/>
    <d v="2006-08-23T00:00:00"/>
  </r>
  <r>
    <n v="2006"/>
    <n v="24"/>
    <x v="7"/>
    <n v="1.24"/>
    <n v="1.24"/>
    <m/>
    <d v="2006-08-24T00:00:00"/>
  </r>
  <r>
    <n v="2006"/>
    <n v="25"/>
    <x v="7"/>
    <n v="1.36"/>
    <n v="1.36"/>
    <m/>
    <d v="2006-08-25T00:00:00"/>
  </r>
  <r>
    <n v="2006"/>
    <n v="26"/>
    <x v="7"/>
    <n v="1.47"/>
    <n v="1.47"/>
    <m/>
    <d v="2006-08-26T00:00:00"/>
  </r>
  <r>
    <n v="2006"/>
    <n v="27"/>
    <x v="7"/>
    <n v="1.41"/>
    <n v="1.41"/>
    <m/>
    <d v="2006-08-27T00:00:00"/>
  </r>
  <r>
    <n v="2006"/>
    <n v="28"/>
    <x v="7"/>
    <n v="1.36"/>
    <n v="1.36"/>
    <m/>
    <d v="2006-08-28T00:00:00"/>
  </r>
  <r>
    <n v="2006"/>
    <n v="29"/>
    <x v="7"/>
    <n v="1.04"/>
    <n v="1.04"/>
    <m/>
    <d v="2006-08-29T00:00:00"/>
  </r>
  <r>
    <n v="2006"/>
    <n v="30"/>
    <x v="7"/>
    <n v="1.57"/>
    <n v="1.57"/>
    <m/>
    <d v="2006-08-30T00:00:00"/>
  </r>
  <r>
    <n v="2006"/>
    <n v="31"/>
    <x v="7"/>
    <n v="1.42"/>
    <n v="1.42"/>
    <m/>
    <d v="2006-08-31T00:00:00"/>
  </r>
  <r>
    <n v="2006"/>
    <n v="1"/>
    <x v="8"/>
    <n v="1.2"/>
    <n v="1.2"/>
    <m/>
    <d v="2006-09-01T00:00:00"/>
  </r>
  <r>
    <n v="2006"/>
    <n v="2"/>
    <x v="8"/>
    <n v="1.1599999999999999"/>
    <n v="1.1599999999999999"/>
    <m/>
    <d v="2006-09-02T00:00:00"/>
  </r>
  <r>
    <n v="2006"/>
    <n v="3"/>
    <x v="8"/>
    <n v="1.36"/>
    <n v="1.36"/>
    <m/>
    <d v="2006-09-03T00:00:00"/>
  </r>
  <r>
    <n v="2006"/>
    <n v="4"/>
    <x v="8"/>
    <n v="1.34"/>
    <n v="1.34"/>
    <m/>
    <d v="2006-09-04T00:00:00"/>
  </r>
  <r>
    <n v="2006"/>
    <n v="5"/>
    <x v="8"/>
    <n v="1.35"/>
    <n v="1.35"/>
    <m/>
    <d v="2006-09-05T00:00:00"/>
  </r>
  <r>
    <n v="2006"/>
    <n v="6"/>
    <x v="8"/>
    <n v="1.31"/>
    <n v="1.31"/>
    <m/>
    <d v="2006-09-06T00:00:00"/>
  </r>
  <r>
    <n v="2006"/>
    <n v="7"/>
    <x v="8"/>
    <n v="1.1499999999999999"/>
    <n v="1.1499999999999999"/>
    <m/>
    <d v="2006-09-07T00:00:00"/>
  </r>
  <r>
    <n v="2006"/>
    <n v="8"/>
    <x v="8"/>
    <n v="1.72"/>
    <n v="1.72"/>
    <m/>
    <d v="2006-09-08T00:00:00"/>
  </r>
  <r>
    <n v="2006"/>
    <n v="9"/>
    <x v="8"/>
    <n v="1.2"/>
    <n v="1.2"/>
    <m/>
    <d v="2006-09-09T00:00:00"/>
  </r>
  <r>
    <n v="2006"/>
    <n v="10"/>
    <x v="8"/>
    <n v="1.57"/>
    <n v="1.57"/>
    <m/>
    <d v="2006-09-10T00:00:00"/>
  </r>
  <r>
    <n v="2006"/>
    <n v="11"/>
    <x v="8"/>
    <n v="1.1399999999999999"/>
    <n v="1.1399999999999999"/>
    <m/>
    <d v="2006-09-11T00:00:00"/>
  </r>
  <r>
    <n v="2006"/>
    <n v="12"/>
    <x v="8"/>
    <n v="1.03"/>
    <n v="1.03"/>
    <m/>
    <d v="2006-09-12T00:00:00"/>
  </r>
  <r>
    <n v="2006"/>
    <n v="13"/>
    <x v="8"/>
    <n v="0.99"/>
    <n v="0.99"/>
    <m/>
    <d v="2006-09-13T00:00:00"/>
  </r>
  <r>
    <n v="2006"/>
    <n v="14"/>
    <x v="8"/>
    <n v="2.2400000000000002"/>
    <n v="2.2400000000000002"/>
    <m/>
    <d v="2006-09-14T00:00:00"/>
  </r>
  <r>
    <n v="2006"/>
    <n v="15"/>
    <x v="8"/>
    <n v="1.63"/>
    <n v="1.63"/>
    <m/>
    <d v="2006-09-15T00:00:00"/>
  </r>
  <r>
    <n v="2006"/>
    <n v="16"/>
    <x v="8"/>
    <n v="1.48"/>
    <n v="1.48"/>
    <m/>
    <d v="2006-09-16T00:00:00"/>
  </r>
  <r>
    <n v="2006"/>
    <n v="17"/>
    <x v="8"/>
    <n v="1.29"/>
    <n v="1.29"/>
    <m/>
    <d v="2006-09-17T00:00:00"/>
  </r>
  <r>
    <n v="2006"/>
    <n v="18"/>
    <x v="8"/>
    <n v="2.14"/>
    <n v="2.14"/>
    <m/>
    <d v="2006-09-18T00:00:00"/>
  </r>
  <r>
    <n v="2006"/>
    <n v="19"/>
    <x v="8"/>
    <n v="1.9"/>
    <n v="1.9"/>
    <m/>
    <d v="2006-09-19T00:00:00"/>
  </r>
  <r>
    <n v="2006"/>
    <n v="20"/>
    <x v="8"/>
    <n v="1.47"/>
    <n v="1.47"/>
    <m/>
    <d v="2006-09-20T00:00:00"/>
  </r>
  <r>
    <n v="2006"/>
    <n v="21"/>
    <x v="8"/>
    <n v="1.74"/>
    <n v="1.74"/>
    <m/>
    <d v="2006-09-21T00:00:00"/>
  </r>
  <r>
    <n v="2006"/>
    <n v="22"/>
    <x v="8"/>
    <n v="1.4"/>
    <n v="1.4"/>
    <m/>
    <d v="2006-09-22T00:00:00"/>
  </r>
  <r>
    <n v="2006"/>
    <n v="23"/>
    <x v="8"/>
    <n v="1.22"/>
    <n v="1.22"/>
    <m/>
    <d v="2006-09-23T00:00:00"/>
  </r>
  <r>
    <n v="2006"/>
    <n v="24"/>
    <x v="8"/>
    <n v="1.23"/>
    <n v="1.23"/>
    <m/>
    <d v="2006-09-24T00:00:00"/>
  </r>
  <r>
    <n v="2006"/>
    <n v="25"/>
    <x v="8"/>
    <n v="1.1000000000000001"/>
    <n v="1.1000000000000001"/>
    <m/>
    <d v="2006-09-25T00:00:00"/>
  </r>
  <r>
    <n v="2006"/>
    <n v="26"/>
    <x v="8"/>
    <n v="1.01"/>
    <n v="1.01"/>
    <m/>
    <d v="2006-09-26T00:00:00"/>
  </r>
  <r>
    <n v="2006"/>
    <n v="27"/>
    <x v="8"/>
    <n v="0.92"/>
    <n v="0.92"/>
    <m/>
    <d v="2006-09-27T00:00:00"/>
  </r>
  <r>
    <n v="2006"/>
    <n v="28"/>
    <x v="8"/>
    <n v="0.91"/>
    <n v="0.91"/>
    <m/>
    <d v="2006-09-28T00:00:00"/>
  </r>
  <r>
    <n v="2006"/>
    <n v="29"/>
    <x v="8"/>
    <n v="0.96"/>
    <n v="0.96"/>
    <m/>
    <d v="2006-09-29T00:00:00"/>
  </r>
  <r>
    <n v="2006"/>
    <n v="30"/>
    <x v="8"/>
    <n v="0.87"/>
    <n v="0.87"/>
    <m/>
    <d v="2006-09-30T00:00:00"/>
  </r>
  <r>
    <n v="2006"/>
    <n v="1"/>
    <x v="9"/>
    <n v="1.05"/>
    <n v="1.05"/>
    <m/>
    <d v="2006-10-01T00:00:00"/>
  </r>
  <r>
    <n v="2006"/>
    <n v="2"/>
    <x v="9"/>
    <n v="0.98"/>
    <n v="0.98"/>
    <m/>
    <d v="2006-10-02T00:00:00"/>
  </r>
  <r>
    <n v="2006"/>
    <n v="3"/>
    <x v="9"/>
    <n v="1.1000000000000001"/>
    <n v="1.1000000000000001"/>
    <m/>
    <d v="2006-10-03T00:00:00"/>
  </r>
  <r>
    <n v="2006"/>
    <n v="4"/>
    <x v="9"/>
    <n v="1.31"/>
    <n v="1.31"/>
    <m/>
    <d v="2006-10-04T00:00:00"/>
  </r>
  <r>
    <n v="2006"/>
    <n v="5"/>
    <x v="9"/>
    <n v="1.4"/>
    <n v="1.4"/>
    <m/>
    <d v="2006-10-05T00:00:00"/>
  </r>
  <r>
    <n v="2006"/>
    <n v="6"/>
    <x v="9"/>
    <n v="1.54"/>
    <n v="1.54"/>
    <m/>
    <d v="2006-10-06T00:00:00"/>
  </r>
  <r>
    <n v="2006"/>
    <n v="7"/>
    <x v="9"/>
    <n v="1.47"/>
    <n v="1.47"/>
    <m/>
    <d v="2006-10-07T00:00:00"/>
  </r>
  <r>
    <n v="2006"/>
    <n v="8"/>
    <x v="9"/>
    <n v="1.45"/>
    <n v="1.45"/>
    <m/>
    <d v="2006-10-08T00:00:00"/>
  </r>
  <r>
    <n v="2006"/>
    <n v="9"/>
    <x v="9"/>
    <n v="1.78"/>
    <n v="1.78"/>
    <m/>
    <d v="2006-10-09T00:00:00"/>
  </r>
  <r>
    <n v="2006"/>
    <n v="10"/>
    <x v="9"/>
    <n v="2.7"/>
    <n v="2.7"/>
    <m/>
    <d v="2006-10-10T00:00:00"/>
  </r>
  <r>
    <n v="2006"/>
    <n v="11"/>
    <x v="9"/>
    <n v="2.86"/>
    <n v="2.86"/>
    <m/>
    <d v="2006-10-11T00:00:00"/>
  </r>
  <r>
    <n v="2006"/>
    <n v="12"/>
    <x v="9"/>
    <n v="2.72"/>
    <n v="2.72"/>
    <m/>
    <d v="2006-10-12T00:00:00"/>
  </r>
  <r>
    <n v="2006"/>
    <n v="13"/>
    <x v="9"/>
    <n v="2.84"/>
    <n v="2.84"/>
    <m/>
    <d v="2006-10-13T00:00:00"/>
  </r>
  <r>
    <n v="2006"/>
    <n v="14"/>
    <x v="9"/>
    <n v="2.0099999999999998"/>
    <n v="2.0099999999999998"/>
    <m/>
    <d v="2006-10-14T00:00:00"/>
  </r>
  <r>
    <n v="2006"/>
    <n v="15"/>
    <x v="9"/>
    <n v="5.33"/>
    <n v="5.33"/>
    <m/>
    <d v="2006-10-15T00:00:00"/>
  </r>
  <r>
    <n v="2006"/>
    <n v="16"/>
    <x v="9"/>
    <n v="6.76"/>
    <n v="6.76"/>
    <m/>
    <d v="2006-10-16T00:00:00"/>
  </r>
  <r>
    <n v="2006"/>
    <n v="17"/>
    <x v="9"/>
    <n v="2.5"/>
    <n v="2.5"/>
    <m/>
    <d v="2006-10-17T00:00:00"/>
  </r>
  <r>
    <n v="2006"/>
    <n v="18"/>
    <x v="9"/>
    <n v="1.82"/>
    <n v="1.82"/>
    <m/>
    <d v="2006-10-18T00:00:00"/>
  </r>
  <r>
    <n v="2006"/>
    <n v="19"/>
    <x v="9"/>
    <n v="4.96"/>
    <n v="4.96"/>
    <m/>
    <d v="2006-10-19T00:00:00"/>
  </r>
  <r>
    <n v="2006"/>
    <n v="20"/>
    <x v="9"/>
    <n v="2.59"/>
    <n v="2.59"/>
    <m/>
    <d v="2006-10-20T00:00:00"/>
  </r>
  <r>
    <n v="2006"/>
    <n v="21"/>
    <x v="9"/>
    <n v="2.19"/>
    <n v="2.19"/>
    <m/>
    <d v="2006-10-21T00:00:00"/>
  </r>
  <r>
    <n v="2006"/>
    <n v="22"/>
    <x v="9"/>
    <n v="2.78"/>
    <n v="2.78"/>
    <m/>
    <d v="2006-10-22T00:00:00"/>
  </r>
  <r>
    <n v="2006"/>
    <n v="23"/>
    <x v="9"/>
    <n v="2.73"/>
    <n v="2.73"/>
    <m/>
    <d v="2006-10-23T00:00:00"/>
  </r>
  <r>
    <n v="2006"/>
    <n v="24"/>
    <x v="9"/>
    <n v="3.55"/>
    <n v="3.55"/>
    <m/>
    <d v="2006-10-24T00:00:00"/>
  </r>
  <r>
    <n v="2006"/>
    <n v="25"/>
    <x v="9"/>
    <n v="3.35"/>
    <n v="3.35"/>
    <m/>
    <d v="2006-10-25T00:00:00"/>
  </r>
  <r>
    <n v="2006"/>
    <n v="26"/>
    <x v="9"/>
    <n v="4.47"/>
    <n v="4.47"/>
    <m/>
    <d v="2006-10-26T00:00:00"/>
  </r>
  <r>
    <n v="2006"/>
    <n v="27"/>
    <x v="9"/>
    <n v="1.75"/>
    <n v="1.75"/>
    <m/>
    <d v="2006-10-27T00:00:00"/>
  </r>
  <r>
    <n v="2006"/>
    <n v="28"/>
    <x v="9"/>
    <n v="1.83"/>
    <n v="1.83"/>
    <m/>
    <d v="2006-10-28T00:00:00"/>
  </r>
  <r>
    <n v="2006"/>
    <n v="29"/>
    <x v="9"/>
    <n v="2.4700000000000002"/>
    <n v="2.4700000000000002"/>
    <m/>
    <d v="2006-10-29T00:00:00"/>
  </r>
  <r>
    <n v="2006"/>
    <n v="30"/>
    <x v="9"/>
    <n v="3.34"/>
    <n v="3.34"/>
    <m/>
    <d v="2006-10-30T00:00:00"/>
  </r>
  <r>
    <n v="2006"/>
    <n v="31"/>
    <x v="9"/>
    <n v="4.21"/>
    <n v="4.21"/>
    <m/>
    <d v="2006-10-31T00:00:00"/>
  </r>
  <r>
    <n v="2006"/>
    <n v="1"/>
    <x v="10"/>
    <n v="4.58"/>
    <n v="4.58"/>
    <m/>
    <d v="2006-11-01T00:00:00"/>
  </r>
  <r>
    <n v="2006"/>
    <n v="2"/>
    <x v="10"/>
    <n v="20.8"/>
    <n v="20.8"/>
    <m/>
    <d v="2006-11-02T00:00:00"/>
  </r>
  <r>
    <n v="2006"/>
    <n v="3"/>
    <x v="10"/>
    <n v="21.4"/>
    <n v="21.4"/>
    <m/>
    <d v="2006-11-03T00:00:00"/>
  </r>
  <r>
    <n v="2006"/>
    <n v="4"/>
    <x v="10"/>
    <n v="22.8"/>
    <n v="22.8"/>
    <m/>
    <d v="2006-11-04T00:00:00"/>
  </r>
  <r>
    <n v="2006"/>
    <n v="5"/>
    <x v="10"/>
    <n v="33.4"/>
    <n v="33.4"/>
    <m/>
    <d v="2006-11-05T00:00:00"/>
  </r>
  <r>
    <n v="2006"/>
    <n v="6"/>
    <x v="10"/>
    <n v="88.3"/>
    <n v="88.3"/>
    <m/>
    <d v="2006-11-06T00:00:00"/>
  </r>
  <r>
    <n v="2006"/>
    <n v="7"/>
    <x v="10"/>
    <n v="290"/>
    <n v="290"/>
    <m/>
    <d v="2006-11-07T00:00:00"/>
  </r>
  <r>
    <n v="2006"/>
    <n v="8"/>
    <x v="10"/>
    <n v="51.9"/>
    <n v="51.9"/>
    <m/>
    <d v="2006-11-08T00:00:00"/>
  </r>
  <r>
    <n v="2006"/>
    <n v="9"/>
    <x v="10"/>
    <n v="43"/>
    <n v="43"/>
    <m/>
    <d v="2006-11-09T00:00:00"/>
  </r>
  <r>
    <n v="2006"/>
    <n v="10"/>
    <x v="10"/>
    <n v="46.5"/>
    <n v="46.5"/>
    <m/>
    <d v="2006-11-10T00:00:00"/>
  </r>
  <r>
    <n v="2006"/>
    <n v="11"/>
    <x v="10"/>
    <n v="62.3"/>
    <n v="62.3"/>
    <m/>
    <d v="2006-11-11T00:00:00"/>
  </r>
  <r>
    <n v="2006"/>
    <n v="12"/>
    <x v="10"/>
    <n v="56.1"/>
    <n v="56.1"/>
    <m/>
    <d v="2006-11-12T00:00:00"/>
  </r>
  <r>
    <n v="2006"/>
    <n v="13"/>
    <x v="10"/>
    <n v="86"/>
    <n v="86"/>
    <m/>
    <d v="2006-11-13T00:00:00"/>
  </r>
  <r>
    <n v="2006"/>
    <n v="14"/>
    <x v="10"/>
    <n v="46.7"/>
    <n v="46.7"/>
    <m/>
    <d v="2006-11-14T00:00:00"/>
  </r>
  <r>
    <n v="2006"/>
    <n v="15"/>
    <x v="10"/>
    <n v="47.7"/>
    <n v="47.7"/>
    <m/>
    <d v="2006-11-15T00:00:00"/>
  </r>
  <r>
    <n v="2006"/>
    <n v="16"/>
    <x v="10"/>
    <n v="68.3"/>
    <n v="68.3"/>
    <m/>
    <d v="2006-11-16T00:00:00"/>
  </r>
  <r>
    <n v="2006"/>
    <n v="17"/>
    <x v="10"/>
    <n v="40.4"/>
    <n v="40.4"/>
    <m/>
    <d v="2006-11-17T00:00:00"/>
  </r>
  <r>
    <n v="2006"/>
    <n v="18"/>
    <x v="10"/>
    <n v="32.6"/>
    <n v="32.6"/>
    <m/>
    <d v="2006-11-18T00:00:00"/>
  </r>
  <r>
    <n v="2006"/>
    <n v="19"/>
    <x v="10"/>
    <n v="40.799999999999997"/>
    <n v="40.799999999999997"/>
    <m/>
    <d v="2006-11-19T00:00:00"/>
  </r>
  <r>
    <n v="2006"/>
    <n v="20"/>
    <x v="10"/>
    <n v="38.700000000000003"/>
    <n v="38.700000000000003"/>
    <m/>
    <d v="2006-11-20T00:00:00"/>
  </r>
  <r>
    <n v="2006"/>
    <n v="21"/>
    <x v="10"/>
    <n v="42.4"/>
    <n v="42.4"/>
    <m/>
    <d v="2006-11-21T00:00:00"/>
  </r>
  <r>
    <n v="2006"/>
    <n v="22"/>
    <x v="10"/>
    <n v="146"/>
    <n v="146"/>
    <m/>
    <d v="2006-11-22T00:00:00"/>
  </r>
  <r>
    <n v="2006"/>
    <n v="23"/>
    <x v="10"/>
    <n v="153"/>
    <n v="153"/>
    <m/>
    <d v="2006-11-23T00:00:00"/>
  </r>
  <r>
    <n v="2006"/>
    <n v="24"/>
    <x v="10"/>
    <n v="175"/>
    <n v="175"/>
    <m/>
    <d v="2006-11-24T00:00:00"/>
  </r>
  <r>
    <n v="2006"/>
    <n v="25"/>
    <x v="10"/>
    <n v="151"/>
    <n v="151"/>
    <m/>
    <d v="2006-11-25T00:00:00"/>
  </r>
  <r>
    <n v="2006"/>
    <n v="26"/>
    <x v="10"/>
    <n v="170"/>
    <n v="170"/>
    <m/>
    <d v="2006-11-26T00:00:00"/>
  </r>
  <r>
    <n v="2006"/>
    <n v="27"/>
    <x v="10"/>
    <n v="137"/>
    <n v="137"/>
    <m/>
    <d v="2006-11-27T00:00:00"/>
  </r>
  <r>
    <n v="2006"/>
    <n v="28"/>
    <x v="10"/>
    <n v="83.4"/>
    <n v="83.4"/>
    <m/>
    <d v="2006-11-28T00:00:00"/>
  </r>
  <r>
    <n v="2006"/>
    <n v="29"/>
    <x v="10"/>
    <n v="57.8"/>
    <n v="57.8"/>
    <m/>
    <d v="2006-11-29T00:00:00"/>
  </r>
  <r>
    <n v="2006"/>
    <n v="30"/>
    <x v="10"/>
    <n v="57.3"/>
    <n v="57.3"/>
    <m/>
    <d v="2006-11-30T00:00:00"/>
  </r>
  <r>
    <n v="2006"/>
    <n v="1"/>
    <x v="11"/>
    <n v="44.4"/>
    <n v="44.4"/>
    <m/>
    <d v="2006-12-01T00:00:00"/>
  </r>
  <r>
    <n v="2006"/>
    <n v="2"/>
    <x v="11"/>
    <n v="38.6"/>
    <n v="38.6"/>
    <m/>
    <d v="2006-12-02T00:00:00"/>
  </r>
  <r>
    <n v="2006"/>
    <n v="3"/>
    <x v="11"/>
    <n v="35"/>
    <n v="35"/>
    <m/>
    <d v="2006-12-03T00:00:00"/>
  </r>
  <r>
    <n v="2006"/>
    <n v="4"/>
    <x v="11"/>
    <n v="31.3"/>
    <n v="31.3"/>
    <m/>
    <d v="2006-12-04T00:00:00"/>
  </r>
  <r>
    <n v="2006"/>
    <n v="5"/>
    <x v="11"/>
    <n v="28"/>
    <n v="28"/>
    <m/>
    <d v="2006-12-05T00:00:00"/>
  </r>
  <r>
    <n v="2006"/>
    <n v="6"/>
    <x v="11"/>
    <n v="25"/>
    <n v="25"/>
    <m/>
    <d v="2006-12-06T00:00:00"/>
  </r>
  <r>
    <n v="2006"/>
    <n v="7"/>
    <x v="11"/>
    <n v="22.5"/>
    <n v="22.5"/>
    <m/>
    <d v="2006-12-07T00:00:00"/>
  </r>
  <r>
    <n v="2006"/>
    <n v="8"/>
    <x v="11"/>
    <n v="21.1"/>
    <n v="21.1"/>
    <m/>
    <d v="2006-12-08T00:00:00"/>
  </r>
  <r>
    <n v="2006"/>
    <n v="9"/>
    <x v="11"/>
    <n v="24.6"/>
    <n v="24.6"/>
    <m/>
    <d v="2006-12-09T00:00:00"/>
  </r>
  <r>
    <n v="2006"/>
    <n v="10"/>
    <x v="11"/>
    <n v="21.1"/>
    <n v="21.1"/>
    <m/>
    <d v="2006-12-10T00:00:00"/>
  </r>
  <r>
    <n v="2006"/>
    <n v="11"/>
    <x v="11"/>
    <n v="40.700000000000003"/>
    <n v="40.700000000000003"/>
    <m/>
    <d v="2006-12-11T00:00:00"/>
  </r>
  <r>
    <n v="2006"/>
    <n v="12"/>
    <x v="11"/>
    <n v="55.2"/>
    <n v="55.2"/>
    <m/>
    <d v="2006-12-12T00:00:00"/>
  </r>
  <r>
    <n v="2006"/>
    <n v="13"/>
    <x v="11"/>
    <n v="152"/>
    <n v="152"/>
    <m/>
    <d v="2006-12-13T00:00:00"/>
  </r>
  <r>
    <n v="2006"/>
    <n v="14"/>
    <x v="11"/>
    <n v="282"/>
    <n v="282"/>
    <m/>
    <d v="2006-12-14T00:00:00"/>
  </r>
  <r>
    <n v="2006"/>
    <n v="15"/>
    <x v="11"/>
    <n v="216"/>
    <n v="216"/>
    <m/>
    <d v="2006-12-15T00:00:00"/>
  </r>
  <r>
    <n v="2006"/>
    <n v="16"/>
    <x v="11"/>
    <n v="174"/>
    <n v="174"/>
    <m/>
    <d v="2006-12-16T00:00:00"/>
  </r>
  <r>
    <n v="2006"/>
    <n v="17"/>
    <x v="11"/>
    <n v="130"/>
    <n v="130"/>
    <m/>
    <d v="2006-12-17T00:00:00"/>
  </r>
  <r>
    <n v="2006"/>
    <n v="18"/>
    <x v="11"/>
    <n v="80.599999999999994"/>
    <n v="80.599999999999994"/>
    <m/>
    <d v="2006-12-18T00:00:00"/>
  </r>
  <r>
    <n v="2006"/>
    <n v="19"/>
    <x v="11"/>
    <n v="62.4"/>
    <n v="62.4"/>
    <m/>
    <d v="2006-12-19T00:00:00"/>
  </r>
  <r>
    <n v="2006"/>
    <n v="20"/>
    <x v="11"/>
    <n v="54.2"/>
    <n v="54.2"/>
    <m/>
    <d v="2006-12-20T00:00:00"/>
  </r>
  <r>
    <n v="2006"/>
    <n v="21"/>
    <x v="11"/>
    <n v="69.3"/>
    <n v="69.3"/>
    <m/>
    <d v="2006-12-21T00:00:00"/>
  </r>
  <r>
    <n v="2006"/>
    <n v="22"/>
    <x v="11"/>
    <n v="51.8"/>
    <n v="51.8"/>
    <m/>
    <d v="2006-12-22T00:00:00"/>
  </r>
  <r>
    <n v="2006"/>
    <n v="23"/>
    <x v="11"/>
    <n v="88.3"/>
    <n v="88.3"/>
    <m/>
    <d v="2006-12-23T00:00:00"/>
  </r>
  <r>
    <n v="2006"/>
    <n v="24"/>
    <x v="11"/>
    <n v="80.5"/>
    <n v="80.5"/>
    <m/>
    <d v="2006-12-24T00:00:00"/>
  </r>
  <r>
    <n v="2006"/>
    <n v="25"/>
    <x v="11"/>
    <n v="100"/>
    <n v="100"/>
    <m/>
    <d v="2006-12-25T00:00:00"/>
  </r>
  <r>
    <n v="2006"/>
    <n v="26"/>
    <x v="11"/>
    <n v="181"/>
    <n v="181"/>
    <m/>
    <d v="2006-12-26T00:00:00"/>
  </r>
  <r>
    <n v="2006"/>
    <n v="27"/>
    <x v="11"/>
    <n v="140"/>
    <n v="140"/>
    <m/>
    <d v="2006-12-27T00:00:00"/>
  </r>
  <r>
    <n v="2006"/>
    <n v="28"/>
    <x v="11"/>
    <n v="138"/>
    <n v="138"/>
    <m/>
    <d v="2006-12-28T00:00:00"/>
  </r>
  <r>
    <n v="2006"/>
    <n v="29"/>
    <x v="11"/>
    <n v="92.9"/>
    <n v="92.9"/>
    <m/>
    <d v="2006-12-29T00:00:00"/>
  </r>
  <r>
    <n v="2006"/>
    <n v="30"/>
    <x v="11"/>
    <n v="68.3"/>
    <n v="68.3"/>
    <m/>
    <d v="2006-12-30T00:00:00"/>
  </r>
  <r>
    <n v="2006"/>
    <n v="31"/>
    <x v="11"/>
    <n v="56.8"/>
    <n v="56.8"/>
    <m/>
    <d v="2006-12-31T00:00:00"/>
  </r>
  <r>
    <n v="2007"/>
    <n v="1"/>
    <x v="0"/>
    <n v="51"/>
    <n v="51"/>
    <m/>
    <d v="2007-01-01T00:00:00"/>
  </r>
  <r>
    <n v="2007"/>
    <n v="2"/>
    <x v="0"/>
    <s v="e83"/>
    <n v="83"/>
    <s v="e"/>
    <d v="2007-01-02T00:00:00"/>
  </r>
  <r>
    <n v="2007"/>
    <n v="3"/>
    <x v="0"/>
    <s v="e313"/>
    <n v="313"/>
    <s v="e"/>
    <d v="2007-01-03T00:00:00"/>
  </r>
  <r>
    <n v="2007"/>
    <n v="4"/>
    <x v="0"/>
    <s v="e188"/>
    <n v="188"/>
    <s v="e"/>
    <d v="2007-01-04T00:00:00"/>
  </r>
  <r>
    <n v="2007"/>
    <n v="5"/>
    <x v="0"/>
    <s v="e176"/>
    <n v="176"/>
    <s v="e"/>
    <d v="2007-01-05T00:00:00"/>
  </r>
  <r>
    <n v="2007"/>
    <n v="6"/>
    <x v="0"/>
    <s v="e260"/>
    <n v="260"/>
    <s v="e"/>
    <d v="2007-01-06T00:00:00"/>
  </r>
  <r>
    <n v="2007"/>
    <n v="7"/>
    <x v="0"/>
    <s v="e213"/>
    <n v="213"/>
    <s v="e"/>
    <d v="2007-01-07T00:00:00"/>
  </r>
  <r>
    <n v="2007"/>
    <n v="8"/>
    <x v="0"/>
    <s v="e168"/>
    <n v="168"/>
    <s v="e"/>
    <d v="2007-01-08T00:00:00"/>
  </r>
  <r>
    <n v="2007"/>
    <n v="9"/>
    <x v="0"/>
    <n v="127"/>
    <n v="127"/>
    <m/>
    <d v="2007-01-09T00:00:00"/>
  </r>
  <r>
    <n v="2007"/>
    <n v="10"/>
    <x v="0"/>
    <n v="100"/>
    <n v="100"/>
    <m/>
    <d v="2007-01-10T00:00:00"/>
  </r>
  <r>
    <n v="2007"/>
    <n v="11"/>
    <x v="0"/>
    <n v="71"/>
    <n v="71"/>
    <m/>
    <d v="2007-01-11T00:00:00"/>
  </r>
  <r>
    <n v="2007"/>
    <n v="12"/>
    <x v="0"/>
    <n v="56"/>
    <n v="56"/>
    <m/>
    <d v="2007-01-12T00:00:00"/>
  </r>
  <r>
    <n v="2007"/>
    <n v="13"/>
    <x v="0"/>
    <n v="49"/>
    <n v="49"/>
    <m/>
    <d v="2007-01-13T00:00:00"/>
  </r>
  <r>
    <n v="2007"/>
    <n v="14"/>
    <x v="0"/>
    <n v="44"/>
    <n v="44"/>
    <m/>
    <d v="2007-01-14T00:00:00"/>
  </r>
  <r>
    <n v="2007"/>
    <n v="15"/>
    <x v="0"/>
    <n v="40"/>
    <n v="40"/>
    <m/>
    <d v="2007-01-15T00:00:00"/>
  </r>
  <r>
    <n v="2007"/>
    <n v="16"/>
    <x v="0"/>
    <n v="38"/>
    <n v="38"/>
    <m/>
    <d v="2007-01-16T00:00:00"/>
  </r>
  <r>
    <n v="2007"/>
    <n v="17"/>
    <x v="0"/>
    <n v="35"/>
    <n v="35"/>
    <m/>
    <d v="2007-01-17T00:00:00"/>
  </r>
  <r>
    <n v="2007"/>
    <n v="18"/>
    <x v="0"/>
    <n v="34"/>
    <n v="34"/>
    <m/>
    <d v="2007-01-18T00:00:00"/>
  </r>
  <r>
    <n v="2007"/>
    <n v="19"/>
    <x v="0"/>
    <n v="35"/>
    <n v="35"/>
    <m/>
    <d v="2007-01-19T00:00:00"/>
  </r>
  <r>
    <n v="2007"/>
    <n v="20"/>
    <x v="0"/>
    <n v="35"/>
    <n v="35"/>
    <m/>
    <d v="2007-01-20T00:00:00"/>
  </r>
  <r>
    <n v="2007"/>
    <n v="21"/>
    <x v="0"/>
    <n v="31"/>
    <n v="31"/>
    <m/>
    <d v="2007-01-21T00:00:00"/>
  </r>
  <r>
    <n v="2007"/>
    <n v="22"/>
    <x v="0"/>
    <n v="30"/>
    <n v="30"/>
    <m/>
    <d v="2007-01-22T00:00:00"/>
  </r>
  <r>
    <n v="2007"/>
    <n v="23"/>
    <x v="0"/>
    <n v="29"/>
    <n v="29"/>
    <m/>
    <d v="2007-01-23T00:00:00"/>
  </r>
  <r>
    <n v="2007"/>
    <n v="24"/>
    <x v="0"/>
    <n v="29"/>
    <n v="29"/>
    <m/>
    <d v="2007-01-24T00:00:00"/>
  </r>
  <r>
    <n v="2007"/>
    <n v="25"/>
    <x v="0"/>
    <n v="28"/>
    <n v="28"/>
    <m/>
    <d v="2007-01-25T00:00:00"/>
  </r>
  <r>
    <n v="2007"/>
    <n v="26"/>
    <x v="0"/>
    <n v="27"/>
    <n v="27"/>
    <m/>
    <d v="2007-01-26T00:00:00"/>
  </r>
  <r>
    <n v="2007"/>
    <n v="27"/>
    <x v="0"/>
    <n v="26"/>
    <n v="26"/>
    <m/>
    <d v="2007-01-27T00:00:00"/>
  </r>
  <r>
    <n v="2007"/>
    <n v="28"/>
    <x v="0"/>
    <n v="24"/>
    <n v="24"/>
    <m/>
    <d v="2007-01-28T00:00:00"/>
  </r>
  <r>
    <n v="2007"/>
    <n v="29"/>
    <x v="0"/>
    <n v="23"/>
    <n v="23"/>
    <m/>
    <d v="2007-01-29T00:00:00"/>
  </r>
  <r>
    <n v="2007"/>
    <n v="30"/>
    <x v="0"/>
    <n v="22"/>
    <n v="22"/>
    <m/>
    <d v="2007-01-30T00:00:00"/>
  </r>
  <r>
    <n v="2007"/>
    <n v="31"/>
    <x v="0"/>
    <n v="21"/>
    <n v="21"/>
    <m/>
    <d v="2007-01-31T00:00:00"/>
  </r>
  <r>
    <n v="2007"/>
    <n v="1"/>
    <x v="1"/>
    <n v="20"/>
    <n v="20"/>
    <m/>
    <d v="2007-02-01T00:00:00"/>
  </r>
  <r>
    <n v="2007"/>
    <n v="2"/>
    <x v="1"/>
    <n v="19"/>
    <n v="19"/>
    <m/>
    <d v="2007-02-02T00:00:00"/>
  </r>
  <r>
    <n v="2007"/>
    <n v="3"/>
    <x v="1"/>
    <n v="18"/>
    <n v="18"/>
    <m/>
    <d v="2007-02-03T00:00:00"/>
  </r>
  <r>
    <n v="2007"/>
    <n v="4"/>
    <x v="1"/>
    <n v="18"/>
    <n v="18"/>
    <m/>
    <d v="2007-02-04T00:00:00"/>
  </r>
  <r>
    <n v="2007"/>
    <n v="5"/>
    <x v="1"/>
    <n v="17"/>
    <n v="17"/>
    <m/>
    <d v="2007-02-05T00:00:00"/>
  </r>
  <r>
    <n v="2007"/>
    <n v="6"/>
    <x v="1"/>
    <n v="17"/>
    <n v="17"/>
    <m/>
    <d v="2007-02-06T00:00:00"/>
  </r>
  <r>
    <n v="2007"/>
    <n v="7"/>
    <x v="1"/>
    <n v="17"/>
    <n v="17"/>
    <m/>
    <d v="2007-02-07T00:00:00"/>
  </r>
  <r>
    <n v="2007"/>
    <n v="8"/>
    <x v="1"/>
    <n v="19"/>
    <n v="19"/>
    <m/>
    <d v="2007-02-08T00:00:00"/>
  </r>
  <r>
    <n v="2007"/>
    <n v="9"/>
    <x v="1"/>
    <n v="23"/>
    <n v="23"/>
    <m/>
    <d v="2007-02-09T00:00:00"/>
  </r>
  <r>
    <n v="2007"/>
    <n v="10"/>
    <x v="1"/>
    <n v="20"/>
    <n v="20"/>
    <m/>
    <d v="2007-02-10T00:00:00"/>
  </r>
  <r>
    <n v="2007"/>
    <n v="11"/>
    <x v="1"/>
    <n v="26"/>
    <n v="26"/>
    <m/>
    <d v="2007-02-11T00:00:00"/>
  </r>
  <r>
    <n v="2007"/>
    <n v="12"/>
    <x v="1"/>
    <n v="22"/>
    <n v="22"/>
    <m/>
    <d v="2007-02-12T00:00:00"/>
  </r>
  <r>
    <n v="2007"/>
    <n v="13"/>
    <x v="1"/>
    <n v="21"/>
    <n v="21"/>
    <m/>
    <d v="2007-02-13T00:00:00"/>
  </r>
  <r>
    <n v="2007"/>
    <n v="14"/>
    <x v="1"/>
    <n v="23"/>
    <n v="23"/>
    <m/>
    <d v="2007-02-14T00:00:00"/>
  </r>
  <r>
    <n v="2007"/>
    <n v="15"/>
    <x v="1"/>
    <n v="50"/>
    <n v="50"/>
    <m/>
    <d v="2007-02-15T00:00:00"/>
  </r>
  <r>
    <n v="2007"/>
    <n v="16"/>
    <x v="1"/>
    <n v="77"/>
    <n v="77"/>
    <m/>
    <d v="2007-02-16T00:00:00"/>
  </r>
  <r>
    <n v="2007"/>
    <n v="17"/>
    <x v="1"/>
    <n v="72"/>
    <n v="72"/>
    <m/>
    <d v="2007-02-17T00:00:00"/>
  </r>
  <r>
    <n v="2007"/>
    <n v="18"/>
    <x v="1"/>
    <n v="63"/>
    <n v="63"/>
    <m/>
    <d v="2007-02-18T00:00:00"/>
  </r>
  <r>
    <n v="2007"/>
    <n v="19"/>
    <x v="1"/>
    <n v="58"/>
    <n v="58"/>
    <m/>
    <d v="2007-02-19T00:00:00"/>
  </r>
  <r>
    <n v="2007"/>
    <n v="20"/>
    <x v="1"/>
    <s v="e131"/>
    <n v="131"/>
    <s v="e"/>
    <d v="2007-02-20T00:00:00"/>
  </r>
  <r>
    <n v="2007"/>
    <n v="21"/>
    <x v="1"/>
    <n v="95"/>
    <n v="95"/>
    <m/>
    <d v="2007-02-21T00:00:00"/>
  </r>
  <r>
    <n v="2007"/>
    <n v="22"/>
    <x v="1"/>
    <n v="92"/>
    <n v="92"/>
    <m/>
    <d v="2007-02-22T00:00:00"/>
  </r>
  <r>
    <n v="2007"/>
    <n v="23"/>
    <x v="1"/>
    <n v="75"/>
    <n v="75"/>
    <m/>
    <d v="2007-02-23T00:00:00"/>
  </r>
  <r>
    <n v="2007"/>
    <n v="24"/>
    <x v="1"/>
    <s v="e127"/>
    <n v="127"/>
    <s v="e"/>
    <d v="2007-02-24T00:00:00"/>
  </r>
  <r>
    <n v="2007"/>
    <n v="25"/>
    <x v="1"/>
    <s v="e197"/>
    <n v="197"/>
    <s v="e"/>
    <d v="2007-02-25T00:00:00"/>
  </r>
  <r>
    <n v="2007"/>
    <n v="26"/>
    <x v="1"/>
    <s v="e200"/>
    <n v="200"/>
    <s v="e"/>
    <d v="2007-02-26T00:00:00"/>
  </r>
  <r>
    <n v="2007"/>
    <n v="27"/>
    <x v="1"/>
    <s v="e228"/>
    <n v="228"/>
    <s v="e"/>
    <d v="2007-02-27T00:00:00"/>
  </r>
  <r>
    <n v="2007"/>
    <n v="28"/>
    <x v="1"/>
    <s v="e183"/>
    <n v="183"/>
    <s v="e"/>
    <d v="2007-02-28T00:00:00"/>
  </r>
  <r>
    <n v="2007"/>
    <n v="1"/>
    <x v="2"/>
    <n v="127"/>
    <n v="127"/>
    <m/>
    <d v="2007-03-01T00:00:00"/>
  </r>
  <r>
    <n v="2007"/>
    <n v="2"/>
    <x v="2"/>
    <n v="132"/>
    <n v="132"/>
    <m/>
    <d v="2007-03-02T00:00:00"/>
  </r>
  <r>
    <n v="2007"/>
    <n v="3"/>
    <x v="2"/>
    <n v="122"/>
    <n v="122"/>
    <m/>
    <d v="2007-03-03T00:00:00"/>
  </r>
  <r>
    <n v="2007"/>
    <n v="4"/>
    <x v="2"/>
    <n v="99"/>
    <n v="99"/>
    <m/>
    <d v="2007-03-04T00:00:00"/>
  </r>
  <r>
    <n v="2007"/>
    <n v="5"/>
    <x v="2"/>
    <n v="79"/>
    <n v="79"/>
    <m/>
    <d v="2007-03-05T00:00:00"/>
  </r>
  <r>
    <n v="2007"/>
    <n v="6"/>
    <x v="2"/>
    <n v="66"/>
    <n v="66"/>
    <m/>
    <d v="2007-03-06T00:00:00"/>
  </r>
  <r>
    <n v="2007"/>
    <n v="7"/>
    <x v="2"/>
    <n v="63"/>
    <n v="63"/>
    <m/>
    <d v="2007-03-07T00:00:00"/>
  </r>
  <r>
    <n v="2007"/>
    <n v="8"/>
    <x v="2"/>
    <n v="53"/>
    <n v="53"/>
    <m/>
    <d v="2007-03-08T00:00:00"/>
  </r>
  <r>
    <n v="2007"/>
    <n v="9"/>
    <x v="2"/>
    <n v="48"/>
    <n v="48"/>
    <m/>
    <d v="2007-03-09T00:00:00"/>
  </r>
  <r>
    <n v="2007"/>
    <n v="10"/>
    <x v="2"/>
    <n v="44"/>
    <n v="44"/>
    <m/>
    <d v="2007-03-10T00:00:00"/>
  </r>
  <r>
    <n v="2007"/>
    <n v="11"/>
    <x v="2"/>
    <n v="41"/>
    <n v="41"/>
    <m/>
    <d v="2007-03-11T00:00:00"/>
  </r>
  <r>
    <n v="2007"/>
    <n v="12"/>
    <x v="2"/>
    <n v="42"/>
    <n v="42"/>
    <m/>
    <d v="2007-03-12T00:00:00"/>
  </r>
  <r>
    <n v="2007"/>
    <n v="13"/>
    <x v="2"/>
    <n v="36"/>
    <n v="36"/>
    <m/>
    <d v="2007-03-13T00:00:00"/>
  </r>
  <r>
    <n v="2007"/>
    <n v="14"/>
    <x v="2"/>
    <n v="34"/>
    <n v="34"/>
    <m/>
    <d v="2007-03-14T00:00:00"/>
  </r>
  <r>
    <n v="2007"/>
    <n v="15"/>
    <x v="2"/>
    <n v="31"/>
    <n v="31"/>
    <m/>
    <d v="2007-03-15T00:00:00"/>
  </r>
  <r>
    <n v="2007"/>
    <n v="16"/>
    <x v="2"/>
    <n v="30"/>
    <n v="30"/>
    <m/>
    <d v="2007-03-16T00:00:00"/>
  </r>
  <r>
    <n v="2007"/>
    <n v="17"/>
    <x v="2"/>
    <n v="30"/>
    <n v="30"/>
    <m/>
    <d v="2007-03-17T00:00:00"/>
  </r>
  <r>
    <n v="2007"/>
    <n v="18"/>
    <x v="2"/>
    <n v="28"/>
    <n v="28"/>
    <m/>
    <d v="2007-03-18T00:00:00"/>
  </r>
  <r>
    <n v="2007"/>
    <n v="19"/>
    <x v="2"/>
    <n v="31"/>
    <n v="31"/>
    <m/>
    <d v="2007-03-19T00:00:00"/>
  </r>
  <r>
    <n v="2007"/>
    <n v="20"/>
    <x v="2"/>
    <n v="34"/>
    <n v="34"/>
    <m/>
    <d v="2007-03-20T00:00:00"/>
  </r>
  <r>
    <n v="2007"/>
    <n v="21"/>
    <x v="2"/>
    <n v="26"/>
    <n v="26"/>
    <m/>
    <d v="2007-03-21T00:00:00"/>
  </r>
  <r>
    <n v="2007"/>
    <n v="22"/>
    <x v="2"/>
    <n v="24"/>
    <n v="24"/>
    <m/>
    <d v="2007-03-22T00:00:00"/>
  </r>
  <r>
    <n v="2007"/>
    <n v="23"/>
    <x v="2"/>
    <n v="22"/>
    <n v="22"/>
    <m/>
    <d v="2007-03-23T00:00:00"/>
  </r>
  <r>
    <n v="2007"/>
    <n v="24"/>
    <x v="2"/>
    <n v="31"/>
    <n v="31"/>
    <m/>
    <d v="2007-03-24T00:00:00"/>
  </r>
  <r>
    <n v="2007"/>
    <n v="25"/>
    <x v="2"/>
    <n v="48"/>
    <n v="48"/>
    <m/>
    <d v="2007-03-25T00:00:00"/>
  </r>
  <r>
    <n v="2007"/>
    <n v="26"/>
    <x v="2"/>
    <n v="35"/>
    <n v="35"/>
    <m/>
    <d v="2007-03-26T00:00:00"/>
  </r>
  <r>
    <n v="2007"/>
    <n v="27"/>
    <x v="2"/>
    <n v="34"/>
    <n v="34"/>
    <m/>
    <d v="2007-03-27T00:00:00"/>
  </r>
  <r>
    <n v="2007"/>
    <n v="28"/>
    <x v="2"/>
    <n v="30"/>
    <n v="30"/>
    <m/>
    <d v="2007-03-28T00:00:00"/>
  </r>
  <r>
    <n v="2007"/>
    <n v="29"/>
    <x v="2"/>
    <n v="27"/>
    <n v="27"/>
    <m/>
    <d v="2007-03-29T00:00:00"/>
  </r>
  <r>
    <n v="2007"/>
    <n v="30"/>
    <x v="2"/>
    <n v="26"/>
    <n v="26"/>
    <m/>
    <d v="2007-03-30T00:00:00"/>
  </r>
  <r>
    <n v="2007"/>
    <n v="31"/>
    <x v="2"/>
    <n v="29"/>
    <n v="29"/>
    <m/>
    <d v="2007-03-31T00:00:00"/>
  </r>
  <r>
    <n v="2007"/>
    <n v="1"/>
    <x v="3"/>
    <n v="26"/>
    <n v="26"/>
    <m/>
    <d v="2007-04-01T00:00:00"/>
  </r>
  <r>
    <n v="2007"/>
    <n v="2"/>
    <x v="3"/>
    <n v="23"/>
    <n v="23"/>
    <m/>
    <d v="2007-04-02T00:00:00"/>
  </r>
  <r>
    <n v="2007"/>
    <n v="3"/>
    <x v="3"/>
    <n v="21"/>
    <n v="21"/>
    <m/>
    <d v="2007-04-03T00:00:00"/>
  </r>
  <r>
    <n v="2007"/>
    <n v="4"/>
    <x v="3"/>
    <n v="21"/>
    <n v="21"/>
    <m/>
    <d v="2007-04-04T00:00:00"/>
  </r>
  <r>
    <n v="2007"/>
    <n v="5"/>
    <x v="3"/>
    <n v="20"/>
    <n v="20"/>
    <m/>
    <d v="2007-04-05T00:00:00"/>
  </r>
  <r>
    <n v="2007"/>
    <n v="6"/>
    <x v="3"/>
    <n v="19"/>
    <n v="19"/>
    <m/>
    <d v="2007-04-06T00:00:00"/>
  </r>
  <r>
    <n v="2007"/>
    <n v="7"/>
    <x v="3"/>
    <n v="34"/>
    <n v="34"/>
    <m/>
    <d v="2007-04-07T00:00:00"/>
  </r>
  <r>
    <n v="2007"/>
    <n v="8"/>
    <x v="3"/>
    <n v="30"/>
    <n v="30"/>
    <m/>
    <d v="2007-04-08T00:00:00"/>
  </r>
  <r>
    <n v="2007"/>
    <n v="9"/>
    <x v="3"/>
    <n v="42"/>
    <n v="42"/>
    <m/>
    <d v="2007-04-09T00:00:00"/>
  </r>
  <r>
    <n v="2007"/>
    <n v="10"/>
    <x v="3"/>
    <n v="36"/>
    <n v="36"/>
    <m/>
    <d v="2007-04-10T00:00:00"/>
  </r>
  <r>
    <n v="2007"/>
    <n v="11"/>
    <x v="3"/>
    <n v="36"/>
    <n v="36"/>
    <m/>
    <d v="2007-04-11T00:00:00"/>
  </r>
  <r>
    <n v="2007"/>
    <n v="12"/>
    <x v="3"/>
    <n v="34"/>
    <n v="34"/>
    <m/>
    <d v="2007-04-12T00:00:00"/>
  </r>
  <r>
    <n v="2007"/>
    <n v="13"/>
    <x v="3"/>
    <n v="31"/>
    <n v="31"/>
    <m/>
    <d v="2007-04-13T00:00:00"/>
  </r>
  <r>
    <n v="2007"/>
    <n v="14"/>
    <x v="3"/>
    <n v="30"/>
    <n v="30"/>
    <m/>
    <d v="2007-04-14T00:00:00"/>
  </r>
  <r>
    <n v="2007"/>
    <n v="15"/>
    <x v="3"/>
    <n v="26"/>
    <n v="26"/>
    <m/>
    <d v="2007-04-15T00:00:00"/>
  </r>
  <r>
    <n v="2007"/>
    <n v="16"/>
    <x v="3"/>
    <n v="24"/>
    <n v="24"/>
    <m/>
    <d v="2007-04-16T00:00:00"/>
  </r>
  <r>
    <n v="2007"/>
    <n v="17"/>
    <x v="3"/>
    <n v="31"/>
    <n v="31"/>
    <m/>
    <d v="2007-04-17T00:00:00"/>
  </r>
  <r>
    <n v="2007"/>
    <n v="18"/>
    <x v="3"/>
    <n v="35"/>
    <n v="35"/>
    <m/>
    <d v="2007-04-18T00:00:00"/>
  </r>
  <r>
    <n v="2007"/>
    <n v="19"/>
    <x v="3"/>
    <n v="31"/>
    <n v="31"/>
    <m/>
    <d v="2007-04-19T00:00:00"/>
  </r>
  <r>
    <n v="2007"/>
    <n v="20"/>
    <x v="3"/>
    <n v="30"/>
    <n v="30"/>
    <m/>
    <d v="2007-04-20T00:00:00"/>
  </r>
  <r>
    <n v="2007"/>
    <n v="21"/>
    <x v="3"/>
    <n v="34"/>
    <n v="34"/>
    <m/>
    <d v="2007-04-21T00:00:00"/>
  </r>
  <r>
    <n v="2007"/>
    <n v="22"/>
    <x v="3"/>
    <n v="33"/>
    <n v="33"/>
    <m/>
    <d v="2007-04-22T00:00:00"/>
  </r>
  <r>
    <n v="2007"/>
    <n v="23"/>
    <x v="3"/>
    <n v="27"/>
    <n v="27"/>
    <m/>
    <d v="2007-04-23T00:00:00"/>
  </r>
  <r>
    <n v="2007"/>
    <n v="24"/>
    <x v="3"/>
    <n v="25"/>
    <n v="25"/>
    <m/>
    <d v="2007-04-24T00:00:00"/>
  </r>
  <r>
    <n v="2007"/>
    <n v="25"/>
    <x v="3"/>
    <n v="23"/>
    <n v="23"/>
    <m/>
    <d v="2007-04-25T00:00:00"/>
  </r>
  <r>
    <n v="2007"/>
    <n v="26"/>
    <x v="3"/>
    <n v="21"/>
    <n v="21"/>
    <m/>
    <d v="2007-04-26T00:00:00"/>
  </r>
  <r>
    <n v="2007"/>
    <n v="27"/>
    <x v="3"/>
    <n v="20"/>
    <n v="20"/>
    <m/>
    <d v="2007-04-27T00:00:00"/>
  </r>
  <r>
    <n v="2007"/>
    <n v="28"/>
    <x v="3"/>
    <n v="19"/>
    <n v="19"/>
    <m/>
    <d v="2007-04-28T00:00:00"/>
  </r>
  <r>
    <n v="2007"/>
    <n v="29"/>
    <x v="3"/>
    <n v="18"/>
    <n v="18"/>
    <m/>
    <d v="2007-04-29T00:00:00"/>
  </r>
  <r>
    <n v="2007"/>
    <n v="30"/>
    <x v="3"/>
    <n v="16"/>
    <n v="16"/>
    <m/>
    <d v="2007-04-30T00:00:00"/>
  </r>
  <r>
    <n v="2007"/>
    <n v="1"/>
    <x v="4"/>
    <n v="16"/>
    <n v="16"/>
    <m/>
    <d v="2007-05-01T00:00:00"/>
  </r>
  <r>
    <n v="2007"/>
    <n v="2"/>
    <x v="4"/>
    <n v="27"/>
    <n v="27"/>
    <m/>
    <d v="2007-05-02T00:00:00"/>
  </r>
  <r>
    <n v="2007"/>
    <n v="3"/>
    <x v="4"/>
    <n v="25"/>
    <n v="25"/>
    <m/>
    <d v="2007-05-03T00:00:00"/>
  </r>
  <r>
    <n v="2007"/>
    <n v="4"/>
    <x v="4"/>
    <n v="32"/>
    <n v="32"/>
    <m/>
    <d v="2007-05-04T00:00:00"/>
  </r>
  <r>
    <n v="2007"/>
    <n v="5"/>
    <x v="4"/>
    <n v="24"/>
    <n v="24"/>
    <m/>
    <d v="2007-05-05T00:00:00"/>
  </r>
  <r>
    <n v="2007"/>
    <n v="6"/>
    <x v="4"/>
    <n v="20"/>
    <n v="20"/>
    <m/>
    <d v="2007-05-06T00:00:00"/>
  </r>
  <r>
    <n v="2007"/>
    <n v="7"/>
    <x v="4"/>
    <n v="18"/>
    <n v="18"/>
    <m/>
    <d v="2007-05-07T00:00:00"/>
  </r>
  <r>
    <n v="2007"/>
    <n v="8"/>
    <x v="4"/>
    <n v="18"/>
    <n v="18"/>
    <m/>
    <d v="2007-05-08T00:00:00"/>
  </r>
  <r>
    <n v="2007"/>
    <n v="9"/>
    <x v="4"/>
    <n v="16"/>
    <n v="16"/>
    <m/>
    <d v="2007-05-09T00:00:00"/>
  </r>
  <r>
    <n v="2007"/>
    <n v="10"/>
    <x v="4"/>
    <n v="15"/>
    <n v="15"/>
    <m/>
    <d v="2007-05-10T00:00:00"/>
  </r>
  <r>
    <n v="2007"/>
    <n v="11"/>
    <x v="4"/>
    <n v="14"/>
    <n v="14"/>
    <m/>
    <d v="2007-05-11T00:00:00"/>
  </r>
  <r>
    <n v="2007"/>
    <n v="12"/>
    <x v="4"/>
    <n v="13"/>
    <n v="13"/>
    <m/>
    <d v="2007-05-12T00:00:00"/>
  </r>
  <r>
    <n v="2007"/>
    <n v="13"/>
    <x v="4"/>
    <n v="13"/>
    <n v="13"/>
    <m/>
    <d v="2007-05-13T00:00:00"/>
  </r>
  <r>
    <n v="2007"/>
    <n v="14"/>
    <x v="4"/>
    <n v="12"/>
    <n v="12"/>
    <m/>
    <d v="2007-05-14T00:00:00"/>
  </r>
  <r>
    <n v="2007"/>
    <n v="15"/>
    <x v="4"/>
    <n v="11"/>
    <n v="11"/>
    <m/>
    <d v="2007-05-15T00:00:00"/>
  </r>
  <r>
    <n v="2007"/>
    <n v="16"/>
    <x v="4"/>
    <n v="10"/>
    <n v="10"/>
    <m/>
    <d v="2007-05-16T00:00:00"/>
  </r>
  <r>
    <n v="2007"/>
    <n v="17"/>
    <x v="4"/>
    <n v="9.8000000000000007"/>
    <n v="9.8000000000000007"/>
    <m/>
    <d v="2007-05-17T00:00:00"/>
  </r>
  <r>
    <n v="2007"/>
    <n v="18"/>
    <x v="4"/>
    <n v="9.1"/>
    <n v="9.1"/>
    <m/>
    <d v="2007-05-18T00:00:00"/>
  </r>
  <r>
    <n v="2007"/>
    <n v="19"/>
    <x v="4"/>
    <n v="9.6999999999999993"/>
    <n v="9.6999999999999993"/>
    <m/>
    <d v="2007-05-19T00:00:00"/>
  </r>
  <r>
    <n v="2007"/>
    <n v="20"/>
    <x v="4"/>
    <n v="11"/>
    <n v="11"/>
    <m/>
    <d v="2007-05-20T00:00:00"/>
  </r>
  <r>
    <n v="2007"/>
    <n v="21"/>
    <x v="4"/>
    <n v="11"/>
    <n v="11"/>
    <m/>
    <d v="2007-05-21T00:00:00"/>
  </r>
  <r>
    <n v="2007"/>
    <n v="22"/>
    <x v="4"/>
    <n v="9.1999999999999993"/>
    <n v="9.1999999999999993"/>
    <m/>
    <d v="2007-05-22T00:00:00"/>
  </r>
  <r>
    <n v="2007"/>
    <n v="23"/>
    <x v="4"/>
    <n v="8.4"/>
    <n v="8.4"/>
    <m/>
    <d v="2007-05-23T00:00:00"/>
  </r>
  <r>
    <n v="2007"/>
    <n v="24"/>
    <x v="4"/>
    <n v="8.3000000000000007"/>
    <n v="8.3000000000000007"/>
    <m/>
    <d v="2007-05-24T00:00:00"/>
  </r>
  <r>
    <n v="2007"/>
    <n v="25"/>
    <x v="4"/>
    <n v="8"/>
    <n v="8"/>
    <m/>
    <d v="2007-05-25T00:00:00"/>
  </r>
  <r>
    <n v="2007"/>
    <n v="26"/>
    <x v="4"/>
    <n v="7.5"/>
    <n v="7.5"/>
    <m/>
    <d v="2007-05-26T00:00:00"/>
  </r>
  <r>
    <n v="2007"/>
    <n v="27"/>
    <x v="4"/>
    <n v="7.1"/>
    <n v="7.1"/>
    <m/>
    <d v="2007-05-27T00:00:00"/>
  </r>
  <r>
    <n v="2007"/>
    <n v="28"/>
    <x v="4"/>
    <n v="7"/>
    <n v="7"/>
    <m/>
    <d v="2007-05-28T00:00:00"/>
  </r>
  <r>
    <n v="2007"/>
    <n v="29"/>
    <x v="4"/>
    <n v="6.7"/>
    <n v="6.7"/>
    <m/>
    <d v="2007-05-29T00:00:00"/>
  </r>
  <r>
    <n v="2007"/>
    <n v="30"/>
    <x v="4"/>
    <n v="6.1"/>
    <n v="6.1"/>
    <m/>
    <d v="2007-05-30T00:00:00"/>
  </r>
  <r>
    <n v="2007"/>
    <n v="31"/>
    <x v="4"/>
    <n v="5.4"/>
    <n v="5.4"/>
    <m/>
    <d v="2007-05-31T00:00:00"/>
  </r>
  <r>
    <n v="2007"/>
    <n v="1"/>
    <x v="5"/>
    <n v="5.6"/>
    <n v="5.6"/>
    <m/>
    <d v="2007-06-01T00:00:00"/>
  </r>
  <r>
    <n v="2007"/>
    <n v="2"/>
    <x v="5"/>
    <n v="5.5"/>
    <n v="5.5"/>
    <m/>
    <d v="2007-06-02T00:00:00"/>
  </r>
  <r>
    <n v="2007"/>
    <n v="3"/>
    <x v="5"/>
    <n v="5.3"/>
    <n v="5.3"/>
    <m/>
    <d v="2007-06-03T00:00:00"/>
  </r>
  <r>
    <n v="2007"/>
    <n v="4"/>
    <x v="5"/>
    <n v="5.7"/>
    <n v="5.7"/>
    <m/>
    <d v="2007-06-04T00:00:00"/>
  </r>
  <r>
    <n v="2007"/>
    <n v="5"/>
    <x v="5"/>
    <n v="7.9"/>
    <n v="7.9"/>
    <m/>
    <d v="2007-06-05T00:00:00"/>
  </r>
  <r>
    <n v="2007"/>
    <n v="6"/>
    <x v="5"/>
    <n v="7"/>
    <n v="7"/>
    <m/>
    <d v="2007-06-06T00:00:00"/>
  </r>
  <r>
    <n v="2007"/>
    <n v="7"/>
    <x v="5"/>
    <n v="6.5"/>
    <n v="6.5"/>
    <m/>
    <d v="2007-06-07T00:00:00"/>
  </r>
  <r>
    <n v="2007"/>
    <n v="8"/>
    <x v="5"/>
    <n v="5.8"/>
    <n v="5.8"/>
    <m/>
    <d v="2007-06-08T00:00:00"/>
  </r>
  <r>
    <n v="2007"/>
    <n v="9"/>
    <x v="5"/>
    <n v="9"/>
    <n v="9"/>
    <m/>
    <d v="2007-06-09T00:00:00"/>
  </r>
  <r>
    <n v="2007"/>
    <n v="10"/>
    <x v="5"/>
    <n v="9.6"/>
    <n v="9.6"/>
    <m/>
    <d v="2007-06-10T00:00:00"/>
  </r>
  <r>
    <n v="2007"/>
    <n v="11"/>
    <x v="5"/>
    <n v="6.6"/>
    <n v="6.6"/>
    <m/>
    <d v="2007-06-11T00:00:00"/>
  </r>
  <r>
    <n v="2007"/>
    <n v="12"/>
    <x v="5"/>
    <n v="5.7"/>
    <n v="5.7"/>
    <m/>
    <d v="2007-06-12T00:00:00"/>
  </r>
  <r>
    <n v="2007"/>
    <n v="13"/>
    <x v="5"/>
    <n v="5"/>
    <n v="5"/>
    <m/>
    <d v="2007-06-13T00:00:00"/>
  </r>
  <r>
    <n v="2007"/>
    <n v="14"/>
    <x v="5"/>
    <n v="5"/>
    <n v="5"/>
    <m/>
    <d v="2007-06-14T00:00:00"/>
  </r>
  <r>
    <n v="2007"/>
    <n v="15"/>
    <x v="5"/>
    <n v="4.8"/>
    <n v="4.8"/>
    <m/>
    <d v="2007-06-15T00:00:00"/>
  </r>
  <r>
    <n v="2007"/>
    <n v="16"/>
    <x v="5"/>
    <n v="4.8"/>
    <n v="4.8"/>
    <m/>
    <d v="2007-06-16T00:00:00"/>
  </r>
  <r>
    <n v="2007"/>
    <n v="17"/>
    <x v="5"/>
    <n v="4.8"/>
    <n v="4.8"/>
    <m/>
    <d v="2007-06-17T00:00:00"/>
  </r>
  <r>
    <n v="2007"/>
    <n v="18"/>
    <x v="5"/>
    <n v="4.5"/>
    <n v="4.5"/>
    <m/>
    <d v="2007-06-18T00:00:00"/>
  </r>
  <r>
    <n v="2007"/>
    <n v="19"/>
    <x v="5"/>
    <n v="4.0999999999999996"/>
    <n v="4.0999999999999996"/>
    <m/>
    <d v="2007-06-19T00:00:00"/>
  </r>
  <r>
    <n v="2007"/>
    <n v="20"/>
    <x v="5"/>
    <n v="3.7"/>
    <n v="3.7"/>
    <m/>
    <d v="2007-06-20T00:00:00"/>
  </r>
  <r>
    <n v="2007"/>
    <n v="21"/>
    <x v="5"/>
    <n v="3.4"/>
    <n v="3.4"/>
    <m/>
    <d v="2007-06-21T00:00:00"/>
  </r>
  <r>
    <n v="2007"/>
    <n v="22"/>
    <x v="5"/>
    <n v="3.5"/>
    <n v="3.5"/>
    <m/>
    <d v="2007-06-22T00:00:00"/>
  </r>
  <r>
    <n v="2007"/>
    <n v="23"/>
    <x v="5"/>
    <n v="3.2"/>
    <n v="3.2"/>
    <m/>
    <d v="2007-06-23T00:00:00"/>
  </r>
  <r>
    <n v="2007"/>
    <n v="24"/>
    <x v="5"/>
    <n v="4.3"/>
    <n v="4.3"/>
    <m/>
    <d v="2007-06-24T00:00:00"/>
  </r>
  <r>
    <n v="2007"/>
    <n v="25"/>
    <x v="5"/>
    <n v="4.4000000000000004"/>
    <n v="4.4000000000000004"/>
    <m/>
    <d v="2007-06-25T00:00:00"/>
  </r>
  <r>
    <n v="2007"/>
    <n v="26"/>
    <x v="5"/>
    <n v="3.8"/>
    <n v="3.8"/>
    <m/>
    <d v="2007-06-26T00:00:00"/>
  </r>
  <r>
    <n v="2007"/>
    <n v="27"/>
    <x v="5"/>
    <n v="3.3"/>
    <n v="3.3"/>
    <m/>
    <d v="2007-06-27T00:00:00"/>
  </r>
  <r>
    <n v="2007"/>
    <n v="28"/>
    <x v="5"/>
    <n v="3.9"/>
    <n v="3.9"/>
    <m/>
    <d v="2007-06-28T00:00:00"/>
  </r>
  <r>
    <n v="2007"/>
    <n v="29"/>
    <x v="5"/>
    <n v="4.5"/>
    <n v="4.5"/>
    <m/>
    <d v="2007-06-29T00:00:00"/>
  </r>
  <r>
    <n v="2007"/>
    <n v="30"/>
    <x v="5"/>
    <n v="3.6"/>
    <n v="3.6"/>
    <m/>
    <d v="2007-06-30T00:00:00"/>
  </r>
  <r>
    <n v="2007"/>
    <n v="1"/>
    <x v="6"/>
    <n v="3.2"/>
    <n v="3.2"/>
    <m/>
    <d v="2007-07-01T00:00:00"/>
  </r>
  <r>
    <n v="2007"/>
    <n v="2"/>
    <x v="6"/>
    <n v="3"/>
    <n v="3"/>
    <m/>
    <d v="2007-07-02T00:00:00"/>
  </r>
  <r>
    <n v="2007"/>
    <n v="3"/>
    <x v="6"/>
    <n v="2.5"/>
    <n v="2.5"/>
    <m/>
    <d v="2007-07-03T00:00:00"/>
  </r>
  <r>
    <n v="2007"/>
    <n v="4"/>
    <x v="6"/>
    <n v="2.4"/>
    <n v="2.4"/>
    <m/>
    <d v="2007-07-04T00:00:00"/>
  </r>
  <r>
    <n v="2007"/>
    <n v="5"/>
    <x v="6"/>
    <n v="2.5"/>
    <n v="2.5"/>
    <m/>
    <d v="2007-07-05T00:00:00"/>
  </r>
  <r>
    <n v="2007"/>
    <n v="6"/>
    <x v="6"/>
    <n v="2.1"/>
    <n v="2.1"/>
    <m/>
    <d v="2007-07-06T00:00:00"/>
  </r>
  <r>
    <n v="2007"/>
    <n v="7"/>
    <x v="6"/>
    <n v="2.2000000000000002"/>
    <n v="2.2000000000000002"/>
    <m/>
    <d v="2007-07-07T00:00:00"/>
  </r>
  <r>
    <n v="2007"/>
    <n v="8"/>
    <x v="6"/>
    <n v="2.2999999999999998"/>
    <n v="2.2999999999999998"/>
    <m/>
    <d v="2007-07-08T00:00:00"/>
  </r>
  <r>
    <n v="2007"/>
    <n v="9"/>
    <x v="6"/>
    <n v="2.2000000000000002"/>
    <n v="2.2000000000000002"/>
    <m/>
    <d v="2007-07-09T00:00:00"/>
  </r>
  <r>
    <n v="2007"/>
    <n v="10"/>
    <x v="6"/>
    <n v="2.1"/>
    <n v="2.1"/>
    <m/>
    <d v="2007-07-10T00:00:00"/>
  </r>
  <r>
    <n v="2007"/>
    <n v="11"/>
    <x v="6"/>
    <n v="2.1"/>
    <n v="2.1"/>
    <m/>
    <d v="2007-07-11T00:00:00"/>
  </r>
  <r>
    <n v="2007"/>
    <n v="12"/>
    <x v="6"/>
    <n v="2.2000000000000002"/>
    <n v="2.2000000000000002"/>
    <m/>
    <d v="2007-07-12T00:00:00"/>
  </r>
  <r>
    <n v="2007"/>
    <n v="13"/>
    <x v="6"/>
    <n v="2.9"/>
    <n v="2.9"/>
    <m/>
    <d v="2007-07-13T00:00:00"/>
  </r>
  <r>
    <n v="2007"/>
    <n v="14"/>
    <x v="6"/>
    <n v="2.2000000000000002"/>
    <n v="2.2000000000000002"/>
    <m/>
    <d v="2007-07-14T00:00:00"/>
  </r>
  <r>
    <n v="2007"/>
    <n v="15"/>
    <x v="6"/>
    <n v="2.2000000000000002"/>
    <n v="2.2000000000000002"/>
    <m/>
    <d v="2007-07-15T00:00:00"/>
  </r>
  <r>
    <n v="2007"/>
    <n v="16"/>
    <x v="6"/>
    <n v="2.2999999999999998"/>
    <n v="2.2999999999999998"/>
    <m/>
    <d v="2007-07-16T00:00:00"/>
  </r>
  <r>
    <n v="2007"/>
    <n v="17"/>
    <x v="6"/>
    <n v="2.8"/>
    <n v="2.8"/>
    <m/>
    <d v="2007-07-17T00:00:00"/>
  </r>
  <r>
    <n v="2007"/>
    <n v="18"/>
    <x v="6"/>
    <n v="4.9000000000000004"/>
    <n v="4.9000000000000004"/>
    <m/>
    <d v="2007-07-18T00:00:00"/>
  </r>
  <r>
    <n v="2007"/>
    <n v="19"/>
    <x v="6"/>
    <n v="2.9"/>
    <n v="2.9"/>
    <m/>
    <d v="2007-07-19T00:00:00"/>
  </r>
  <r>
    <n v="2007"/>
    <n v="20"/>
    <x v="6"/>
    <n v="2.5"/>
    <n v="2.5"/>
    <m/>
    <d v="2007-07-20T00:00:00"/>
  </r>
  <r>
    <n v="2007"/>
    <n v="21"/>
    <x v="6"/>
    <n v="2.9"/>
    <n v="2.9"/>
    <m/>
    <d v="2007-07-21T00:00:00"/>
  </r>
  <r>
    <n v="2007"/>
    <n v="22"/>
    <x v="6"/>
    <n v="2.6"/>
    <n v="2.6"/>
    <m/>
    <d v="2007-07-22T00:00:00"/>
  </r>
  <r>
    <n v="2007"/>
    <n v="23"/>
    <x v="6"/>
    <n v="2.2999999999999998"/>
    <n v="2.2999999999999998"/>
    <m/>
    <d v="2007-07-23T00:00:00"/>
  </r>
  <r>
    <n v="2007"/>
    <n v="24"/>
    <x v="6"/>
    <n v="2.1"/>
    <n v="2.1"/>
    <m/>
    <d v="2007-07-24T00:00:00"/>
  </r>
  <r>
    <n v="2007"/>
    <n v="25"/>
    <x v="6"/>
    <n v="1.8"/>
    <n v="1.8"/>
    <m/>
    <d v="2007-07-25T00:00:00"/>
  </r>
  <r>
    <n v="2007"/>
    <n v="26"/>
    <x v="6"/>
    <n v="1.7"/>
    <n v="1.7"/>
    <m/>
    <d v="2007-07-26T00:00:00"/>
  </r>
  <r>
    <n v="2007"/>
    <n v="27"/>
    <x v="6"/>
    <n v="1.7"/>
    <n v="1.7"/>
    <m/>
    <d v="2007-07-27T00:00:00"/>
  </r>
  <r>
    <n v="2007"/>
    <n v="28"/>
    <x v="6"/>
    <n v="1.9"/>
    <n v="1.9"/>
    <m/>
    <d v="2007-07-28T00:00:00"/>
  </r>
  <r>
    <n v="2007"/>
    <n v="29"/>
    <x v="6"/>
    <n v="2"/>
    <n v="2"/>
    <m/>
    <d v="2007-07-29T00:00:00"/>
  </r>
  <r>
    <n v="2007"/>
    <n v="30"/>
    <x v="6"/>
    <n v="1.9"/>
    <n v="1.9"/>
    <m/>
    <d v="2007-07-30T00:00:00"/>
  </r>
  <r>
    <n v="2007"/>
    <n v="31"/>
    <x v="6"/>
    <n v="1.4"/>
    <n v="1.4"/>
    <m/>
    <d v="2007-07-31T00:00:00"/>
  </r>
  <r>
    <n v="2007"/>
    <n v="1"/>
    <x v="7"/>
    <n v="1.3"/>
    <n v="1.3"/>
    <m/>
    <d v="2007-08-01T00:00:00"/>
  </r>
  <r>
    <n v="2007"/>
    <n v="2"/>
    <x v="7"/>
    <n v="1.3"/>
    <n v="1.3"/>
    <m/>
    <d v="2007-08-02T00:00:00"/>
  </r>
  <r>
    <n v="2007"/>
    <n v="3"/>
    <x v="7"/>
    <n v="1.4"/>
    <n v="1.4"/>
    <m/>
    <d v="2007-08-03T00:00:00"/>
  </r>
  <r>
    <n v="2007"/>
    <n v="4"/>
    <x v="7"/>
    <n v="1.6"/>
    <n v="1.6"/>
    <m/>
    <d v="2007-08-04T00:00:00"/>
  </r>
  <r>
    <n v="2007"/>
    <n v="5"/>
    <x v="7"/>
    <n v="1.7"/>
    <n v="1.7"/>
    <m/>
    <d v="2007-08-05T00:00:00"/>
  </r>
  <r>
    <n v="2007"/>
    <n v="6"/>
    <x v="7"/>
    <n v="2"/>
    <n v="2"/>
    <m/>
    <d v="2007-08-06T00:00:00"/>
  </r>
  <r>
    <n v="2007"/>
    <n v="7"/>
    <x v="7"/>
    <n v="1.9"/>
    <n v="1.9"/>
    <m/>
    <d v="2007-08-07T00:00:00"/>
  </r>
  <r>
    <n v="2007"/>
    <n v="8"/>
    <x v="7"/>
    <n v="1.8"/>
    <n v="1.8"/>
    <m/>
    <d v="2007-08-08T00:00:00"/>
  </r>
  <r>
    <n v="2007"/>
    <n v="9"/>
    <x v="7"/>
    <n v="1.9"/>
    <n v="1.9"/>
    <m/>
    <d v="2007-08-09T00:00:00"/>
  </r>
  <r>
    <n v="2007"/>
    <n v="10"/>
    <x v="7"/>
    <n v="1.6"/>
    <n v="1.6"/>
    <m/>
    <d v="2007-08-10T00:00:00"/>
  </r>
  <r>
    <n v="2007"/>
    <n v="11"/>
    <x v="7"/>
    <n v="1.6"/>
    <n v="1.6"/>
    <m/>
    <d v="2007-08-11T00:00:00"/>
  </r>
  <r>
    <n v="2007"/>
    <n v="12"/>
    <x v="7"/>
    <n v="1.7"/>
    <n v="1.7"/>
    <m/>
    <d v="2007-08-12T00:00:00"/>
  </r>
  <r>
    <n v="2007"/>
    <n v="13"/>
    <x v="7"/>
    <n v="1.7"/>
    <n v="1.7"/>
    <m/>
    <d v="2007-08-13T00:00:00"/>
  </r>
  <r>
    <n v="2007"/>
    <n v="14"/>
    <x v="7"/>
    <n v="1.6"/>
    <n v="1.6"/>
    <m/>
    <d v="2007-08-14T00:00:00"/>
  </r>
  <r>
    <n v="2007"/>
    <n v="15"/>
    <x v="7"/>
    <n v="2.4"/>
    <n v="2.4"/>
    <m/>
    <d v="2007-08-15T00:00:00"/>
  </r>
  <r>
    <n v="2007"/>
    <n v="16"/>
    <x v="7"/>
    <n v="1.5"/>
    <n v="1.5"/>
    <m/>
    <d v="2007-08-16T00:00:00"/>
  </r>
  <r>
    <n v="2007"/>
    <n v="17"/>
    <x v="7"/>
    <n v="1.4"/>
    <n v="1.4"/>
    <m/>
    <d v="2007-08-17T00:00:00"/>
  </r>
  <r>
    <n v="2007"/>
    <n v="18"/>
    <x v="7"/>
    <n v="1.5"/>
    <n v="1.5"/>
    <m/>
    <d v="2007-08-18T00:00:00"/>
  </r>
  <r>
    <n v="2007"/>
    <n v="19"/>
    <x v="7"/>
    <n v="6.6"/>
    <n v="6.6"/>
    <m/>
    <d v="2007-08-19T00:00:00"/>
  </r>
  <r>
    <n v="2007"/>
    <n v="20"/>
    <x v="7"/>
    <n v="7.4"/>
    <n v="7.4"/>
    <m/>
    <d v="2007-08-20T00:00:00"/>
  </r>
  <r>
    <n v="2007"/>
    <n v="21"/>
    <x v="7"/>
    <n v="4.8"/>
    <n v="4.8"/>
    <m/>
    <d v="2007-08-21T00:00:00"/>
  </r>
  <r>
    <n v="2007"/>
    <n v="22"/>
    <x v="7"/>
    <n v="2.8"/>
    <n v="2.8"/>
    <m/>
    <d v="2007-08-22T00:00:00"/>
  </r>
  <r>
    <n v="2007"/>
    <n v="23"/>
    <x v="7"/>
    <n v="2.6"/>
    <n v="2.6"/>
    <m/>
    <d v="2007-08-23T00:00:00"/>
  </r>
  <r>
    <n v="2007"/>
    <n v="24"/>
    <x v="7"/>
    <n v="2.7"/>
    <n v="2.7"/>
    <m/>
    <d v="2007-08-24T00:00:00"/>
  </r>
  <r>
    <n v="2007"/>
    <n v="25"/>
    <x v="7"/>
    <n v="2.7"/>
    <n v="2.7"/>
    <m/>
    <d v="2007-08-25T00:00:00"/>
  </r>
  <r>
    <n v="2007"/>
    <n v="26"/>
    <x v="7"/>
    <n v="2.6"/>
    <n v="2.6"/>
    <m/>
    <d v="2007-08-26T00:00:00"/>
  </r>
  <r>
    <n v="2007"/>
    <n v="27"/>
    <x v="7"/>
    <n v="2.6"/>
    <n v="2.6"/>
    <m/>
    <d v="2007-08-27T00:00:00"/>
  </r>
  <r>
    <n v="2007"/>
    <n v="28"/>
    <x v="7"/>
    <n v="2.5"/>
    <n v="2.5"/>
    <m/>
    <d v="2007-08-28T00:00:00"/>
  </r>
  <r>
    <n v="2007"/>
    <n v="29"/>
    <x v="7"/>
    <n v="2.4"/>
    <n v="2.4"/>
    <m/>
    <d v="2007-08-29T00:00:00"/>
  </r>
  <r>
    <n v="2007"/>
    <n v="30"/>
    <x v="7"/>
    <n v="2.2999999999999998"/>
    <n v="2.2999999999999998"/>
    <m/>
    <d v="2007-08-30T00:00:00"/>
  </r>
  <r>
    <n v="2007"/>
    <n v="31"/>
    <x v="7"/>
    <n v="2.5"/>
    <n v="2.5"/>
    <m/>
    <d v="2007-08-31T00:00:00"/>
  </r>
  <r>
    <n v="2007"/>
    <n v="1"/>
    <x v="8"/>
    <n v="2.5"/>
    <n v="2.5"/>
    <m/>
    <d v="2007-09-01T00:00:00"/>
  </r>
  <r>
    <n v="2007"/>
    <n v="2"/>
    <x v="8"/>
    <n v="2.6"/>
    <n v="2.6"/>
    <m/>
    <d v="2007-09-02T00:00:00"/>
  </r>
  <r>
    <n v="2007"/>
    <n v="3"/>
    <x v="8"/>
    <n v="2.6"/>
    <n v="2.6"/>
    <m/>
    <d v="2007-09-03T00:00:00"/>
  </r>
  <r>
    <n v="2007"/>
    <n v="4"/>
    <x v="8"/>
    <n v="4.5"/>
    <n v="4.5"/>
    <m/>
    <d v="2007-09-04T00:00:00"/>
  </r>
  <r>
    <n v="2007"/>
    <n v="5"/>
    <x v="8"/>
    <n v="3.5"/>
    <n v="3.5"/>
    <m/>
    <d v="2007-09-05T00:00:00"/>
  </r>
  <r>
    <n v="2007"/>
    <n v="6"/>
    <x v="8"/>
    <n v="3.4"/>
    <n v="3.4"/>
    <m/>
    <d v="2007-09-06T00:00:00"/>
  </r>
  <r>
    <n v="2007"/>
    <n v="7"/>
    <x v="8"/>
    <n v="3"/>
    <n v="3"/>
    <m/>
    <d v="2007-09-07T00:00:00"/>
  </r>
  <r>
    <n v="2007"/>
    <n v="8"/>
    <x v="8"/>
    <n v="3.1"/>
    <n v="3.1"/>
    <m/>
    <d v="2007-09-08T00:00:00"/>
  </r>
  <r>
    <n v="2007"/>
    <n v="9"/>
    <x v="8"/>
    <n v="2.1"/>
    <n v="2.1"/>
    <m/>
    <d v="2007-09-09T00:00:00"/>
  </r>
  <r>
    <n v="2007"/>
    <n v="10"/>
    <x v="8"/>
    <n v="1.3"/>
    <n v="1.3"/>
    <m/>
    <d v="2007-09-10T00:00:00"/>
  </r>
  <r>
    <n v="2007"/>
    <n v="11"/>
    <x v="8"/>
    <n v="1.4"/>
    <n v="1.4"/>
    <m/>
    <d v="2007-09-11T00:00:00"/>
  </r>
  <r>
    <n v="2007"/>
    <n v="12"/>
    <x v="8"/>
    <n v="1.6"/>
    <n v="1.6"/>
    <m/>
    <d v="2007-09-12T00:00:00"/>
  </r>
  <r>
    <n v="2007"/>
    <n v="13"/>
    <x v="8"/>
    <n v="1.8"/>
    <n v="1.8"/>
    <m/>
    <d v="2007-09-13T00:00:00"/>
  </r>
  <r>
    <n v="2007"/>
    <n v="14"/>
    <x v="8"/>
    <n v="2.1"/>
    <n v="2.1"/>
    <m/>
    <d v="2007-09-14T00:00:00"/>
  </r>
  <r>
    <n v="2007"/>
    <n v="15"/>
    <x v="8"/>
    <n v="2.1"/>
    <n v="2.1"/>
    <m/>
    <d v="2007-09-15T00:00:00"/>
  </r>
  <r>
    <n v="2007"/>
    <n v="16"/>
    <x v="8"/>
    <s v="e2.1"/>
    <n v="2.1"/>
    <s v="e"/>
    <d v="2007-09-16T00:00:00"/>
  </r>
  <r>
    <n v="2007"/>
    <n v="17"/>
    <x v="8"/>
    <s v="e3.5"/>
    <n v="3.5"/>
    <s v="e"/>
    <d v="2007-09-17T00:00:00"/>
  </r>
  <r>
    <n v="2007"/>
    <n v="18"/>
    <x v="8"/>
    <s v="e2.5"/>
    <n v="2.5"/>
    <s v="e"/>
    <d v="2007-09-18T00:00:00"/>
  </r>
  <r>
    <n v="2007"/>
    <n v="19"/>
    <x v="8"/>
    <s v="e2.3"/>
    <n v="2.2999999999999998"/>
    <s v="e"/>
    <d v="2007-09-19T00:00:00"/>
  </r>
  <r>
    <n v="2007"/>
    <n v="20"/>
    <x v="8"/>
    <s v="e2.7"/>
    <n v="2.7"/>
    <s v="e"/>
    <d v="2007-09-20T00:00:00"/>
  </r>
  <r>
    <n v="2007"/>
    <n v="21"/>
    <x v="8"/>
    <s v="e3.9"/>
    <n v="3.9"/>
    <s v="e"/>
    <d v="2007-09-21T00:00:00"/>
  </r>
  <r>
    <n v="2007"/>
    <n v="22"/>
    <x v="8"/>
    <s v="e3.8"/>
    <n v="3.8"/>
    <s v="e"/>
    <d v="2007-09-22T00:00:00"/>
  </r>
  <r>
    <n v="2007"/>
    <n v="23"/>
    <x v="8"/>
    <s v="e4.2"/>
    <n v="4.2"/>
    <s v="e"/>
    <d v="2007-09-23T00:00:00"/>
  </r>
  <r>
    <n v="2007"/>
    <n v="24"/>
    <x v="8"/>
    <s v="e5.8"/>
    <n v="5.8"/>
    <s v="e"/>
    <d v="2007-09-24T00:00:00"/>
  </r>
  <r>
    <n v="2007"/>
    <n v="25"/>
    <x v="8"/>
    <s v="e6.5"/>
    <n v="6.5"/>
    <s v="e"/>
    <d v="2007-09-25T00:00:00"/>
  </r>
  <r>
    <n v="2007"/>
    <n v="26"/>
    <x v="8"/>
    <s v="e6.6"/>
    <n v="6.6"/>
    <s v="e"/>
    <d v="2007-09-26T00:00:00"/>
  </r>
  <r>
    <n v="2007"/>
    <n v="27"/>
    <x v="8"/>
    <s v="e6.9"/>
    <n v="6.9"/>
    <s v="e"/>
    <d v="2007-09-27T00:00:00"/>
  </r>
  <r>
    <n v="2007"/>
    <n v="28"/>
    <x v="8"/>
    <s v="e24"/>
    <n v="24"/>
    <s v="e"/>
    <d v="2007-09-28T00:00:00"/>
  </r>
  <r>
    <n v="2007"/>
    <n v="29"/>
    <x v="8"/>
    <s v="e12"/>
    <n v="12"/>
    <s v="e"/>
    <d v="2007-09-29T00:00:00"/>
  </r>
  <r>
    <n v="2007"/>
    <n v="30"/>
    <x v="8"/>
    <s v="e30"/>
    <n v="30"/>
    <s v="e"/>
    <d v="2007-09-30T00:00:00"/>
  </r>
  <r>
    <n v="2007"/>
    <n v="1"/>
    <x v="9"/>
    <s v="e18"/>
    <n v="18"/>
    <s v="e"/>
    <d v="2007-10-01T00:00:00"/>
  </r>
  <r>
    <n v="2007"/>
    <n v="2"/>
    <x v="9"/>
    <s v="e17"/>
    <n v="17"/>
    <s v="e"/>
    <d v="2007-10-02T00:00:00"/>
  </r>
  <r>
    <n v="2007"/>
    <n v="3"/>
    <x v="9"/>
    <s v="e25"/>
    <n v="25"/>
    <s v="e"/>
    <d v="2007-10-03T00:00:00"/>
  </r>
  <r>
    <n v="2007"/>
    <n v="4"/>
    <x v="9"/>
    <s v="e16"/>
    <n v="16"/>
    <s v="e"/>
    <d v="2007-10-04T00:00:00"/>
  </r>
  <r>
    <n v="2007"/>
    <n v="5"/>
    <x v="9"/>
    <s v="e13"/>
    <n v="13"/>
    <s v="e"/>
    <d v="2007-10-05T00:00:00"/>
  </r>
  <r>
    <n v="2007"/>
    <n v="6"/>
    <x v="9"/>
    <s v="e11"/>
    <n v="11"/>
    <s v="e"/>
    <d v="2007-10-06T00:00:00"/>
  </r>
  <r>
    <n v="2007"/>
    <n v="7"/>
    <x v="9"/>
    <s v="e13"/>
    <n v="13"/>
    <s v="e"/>
    <d v="2007-10-07T00:00:00"/>
  </r>
  <r>
    <n v="2007"/>
    <n v="8"/>
    <x v="9"/>
    <s v="e15"/>
    <n v="15"/>
    <s v="e"/>
    <d v="2007-10-08T00:00:00"/>
  </r>
  <r>
    <n v="2007"/>
    <n v="9"/>
    <x v="9"/>
    <s v="e14"/>
    <n v="14"/>
    <s v="e"/>
    <d v="2007-10-09T00:00:00"/>
  </r>
  <r>
    <n v="2007"/>
    <n v="10"/>
    <x v="9"/>
    <s v="e18"/>
    <n v="18"/>
    <s v="e"/>
    <d v="2007-10-10T00:00:00"/>
  </r>
  <r>
    <n v="2007"/>
    <n v="11"/>
    <x v="9"/>
    <s v="e13"/>
    <n v="13"/>
    <s v="e"/>
    <d v="2007-10-11T00:00:00"/>
  </r>
  <r>
    <n v="2007"/>
    <n v="12"/>
    <x v="9"/>
    <n v="12"/>
    <n v="12"/>
    <m/>
    <d v="2007-10-12T00:00:00"/>
  </r>
  <r>
    <n v="2007"/>
    <n v="13"/>
    <x v="9"/>
    <n v="11"/>
    <n v="11"/>
    <m/>
    <d v="2007-10-13T00:00:00"/>
  </r>
  <r>
    <n v="2007"/>
    <n v="14"/>
    <x v="9"/>
    <n v="11"/>
    <n v="11"/>
    <m/>
    <d v="2007-10-14T00:00:00"/>
  </r>
  <r>
    <n v="2007"/>
    <n v="15"/>
    <x v="9"/>
    <n v="12"/>
    <n v="12"/>
    <m/>
    <d v="2007-10-15T00:00:00"/>
  </r>
  <r>
    <n v="2007"/>
    <n v="16"/>
    <x v="9"/>
    <n v="20"/>
    <n v="20"/>
    <m/>
    <d v="2007-10-16T00:00:00"/>
  </r>
  <r>
    <n v="2007"/>
    <n v="17"/>
    <x v="9"/>
    <n v="21"/>
    <n v="21"/>
    <m/>
    <d v="2007-10-17T00:00:00"/>
  </r>
  <r>
    <n v="2007"/>
    <n v="18"/>
    <x v="9"/>
    <n v="32"/>
    <n v="32"/>
    <m/>
    <d v="2007-10-18T00:00:00"/>
  </r>
  <r>
    <n v="2007"/>
    <n v="19"/>
    <x v="9"/>
    <n v="53"/>
    <n v="53"/>
    <m/>
    <d v="2007-10-19T00:00:00"/>
  </r>
  <r>
    <n v="2007"/>
    <n v="20"/>
    <x v="9"/>
    <n v="107"/>
    <n v="107"/>
    <m/>
    <d v="2007-10-20T00:00:00"/>
  </r>
  <r>
    <n v="2007"/>
    <n v="21"/>
    <x v="9"/>
    <n v="38"/>
    <n v="38"/>
    <m/>
    <d v="2007-10-21T00:00:00"/>
  </r>
  <r>
    <n v="2007"/>
    <n v="22"/>
    <x v="9"/>
    <n v="26"/>
    <n v="26"/>
    <m/>
    <d v="2007-10-22T00:00:00"/>
  </r>
  <r>
    <n v="2007"/>
    <n v="23"/>
    <x v="9"/>
    <n v="22"/>
    <n v="22"/>
    <m/>
    <d v="2007-10-23T00:00:00"/>
  </r>
  <r>
    <n v="2007"/>
    <n v="24"/>
    <x v="9"/>
    <n v="22"/>
    <n v="22"/>
    <m/>
    <d v="2007-10-24T00:00:00"/>
  </r>
  <r>
    <n v="2007"/>
    <n v="25"/>
    <x v="9"/>
    <n v="23"/>
    <n v="23"/>
    <m/>
    <d v="2007-10-25T00:00:00"/>
  </r>
  <r>
    <n v="2007"/>
    <n v="26"/>
    <x v="9"/>
    <n v="20"/>
    <n v="20"/>
    <m/>
    <d v="2007-10-26T00:00:00"/>
  </r>
  <r>
    <n v="2007"/>
    <n v="27"/>
    <x v="9"/>
    <n v="21"/>
    <n v="21"/>
    <m/>
    <d v="2007-10-27T00:00:00"/>
  </r>
  <r>
    <n v="2007"/>
    <n v="28"/>
    <x v="9"/>
    <n v="21"/>
    <n v="21"/>
    <m/>
    <d v="2007-10-28T00:00:00"/>
  </r>
  <r>
    <n v="2007"/>
    <n v="29"/>
    <x v="9"/>
    <n v="21"/>
    <n v="21"/>
    <m/>
    <d v="2007-10-29T00:00:00"/>
  </r>
  <r>
    <n v="2007"/>
    <n v="30"/>
    <x v="9"/>
    <n v="22"/>
    <n v="22"/>
    <m/>
    <d v="2007-10-30T00:00:00"/>
  </r>
  <r>
    <n v="2007"/>
    <n v="31"/>
    <x v="9"/>
    <n v="21"/>
    <n v="21"/>
    <m/>
    <d v="2007-10-31T00:00:00"/>
  </r>
  <r>
    <n v="2007"/>
    <n v="1"/>
    <x v="10"/>
    <n v="22"/>
    <n v="22"/>
    <m/>
    <d v="2007-11-01T00:00:00"/>
  </r>
  <r>
    <n v="2007"/>
    <n v="2"/>
    <x v="10"/>
    <n v="21"/>
    <n v="21"/>
    <m/>
    <d v="2007-11-02T00:00:00"/>
  </r>
  <r>
    <n v="2007"/>
    <n v="3"/>
    <x v="10"/>
    <n v="21"/>
    <n v="21"/>
    <m/>
    <d v="2007-11-03T00:00:00"/>
  </r>
  <r>
    <n v="2007"/>
    <n v="4"/>
    <x v="10"/>
    <n v="22"/>
    <n v="22"/>
    <m/>
    <d v="2007-11-04T00:00:00"/>
  </r>
  <r>
    <n v="2007"/>
    <n v="5"/>
    <x v="10"/>
    <n v="21"/>
    <n v="21"/>
    <m/>
    <d v="2007-11-05T00:00:00"/>
  </r>
  <r>
    <n v="2007"/>
    <n v="6"/>
    <x v="10"/>
    <n v="21"/>
    <n v="21"/>
    <m/>
    <d v="2007-11-06T00:00:00"/>
  </r>
  <r>
    <n v="2007"/>
    <n v="7"/>
    <x v="10"/>
    <n v="21"/>
    <n v="21"/>
    <m/>
    <d v="2007-11-07T00:00:00"/>
  </r>
  <r>
    <n v="2007"/>
    <n v="8"/>
    <x v="10"/>
    <n v="22"/>
    <n v="22"/>
    <m/>
    <d v="2007-11-08T00:00:00"/>
  </r>
  <r>
    <n v="2007"/>
    <n v="9"/>
    <x v="10"/>
    <n v="22"/>
    <n v="22"/>
    <m/>
    <d v="2007-11-09T00:00:00"/>
  </r>
  <r>
    <n v="2007"/>
    <n v="10"/>
    <x v="10"/>
    <n v="33"/>
    <n v="33"/>
    <m/>
    <d v="2007-11-10T00:00:00"/>
  </r>
  <r>
    <n v="2007"/>
    <n v="11"/>
    <x v="10"/>
    <n v="27"/>
    <n v="27"/>
    <m/>
    <d v="2007-11-11T00:00:00"/>
  </r>
  <r>
    <n v="2007"/>
    <n v="12"/>
    <x v="10"/>
    <n v="35"/>
    <n v="35"/>
    <m/>
    <d v="2007-11-12T00:00:00"/>
  </r>
  <r>
    <n v="2007"/>
    <n v="13"/>
    <x v="10"/>
    <n v="31"/>
    <n v="31"/>
    <m/>
    <d v="2007-11-13T00:00:00"/>
  </r>
  <r>
    <n v="2007"/>
    <n v="14"/>
    <x v="10"/>
    <n v="27"/>
    <n v="27"/>
    <m/>
    <d v="2007-11-14T00:00:00"/>
  </r>
  <r>
    <n v="2007"/>
    <n v="15"/>
    <x v="10"/>
    <n v="26"/>
    <n v="26"/>
    <m/>
    <d v="2007-11-15T00:00:00"/>
  </r>
  <r>
    <n v="2007"/>
    <n v="16"/>
    <x v="10"/>
    <n v="53"/>
    <n v="53"/>
    <m/>
    <d v="2007-11-16T00:00:00"/>
  </r>
  <r>
    <n v="2007"/>
    <n v="17"/>
    <x v="10"/>
    <n v="85"/>
    <n v="85"/>
    <m/>
    <d v="2007-11-17T00:00:00"/>
  </r>
  <r>
    <n v="2007"/>
    <n v="18"/>
    <x v="10"/>
    <n v="67"/>
    <n v="67"/>
    <m/>
    <d v="2007-11-18T00:00:00"/>
  </r>
  <r>
    <n v="2007"/>
    <n v="19"/>
    <x v="10"/>
    <n v="74"/>
    <n v="74"/>
    <m/>
    <d v="2007-11-19T00:00:00"/>
  </r>
  <r>
    <n v="2007"/>
    <n v="20"/>
    <x v="10"/>
    <n v="55"/>
    <n v="55"/>
    <m/>
    <d v="2007-11-20T00:00:00"/>
  </r>
  <r>
    <n v="2007"/>
    <n v="21"/>
    <x v="10"/>
    <n v="45"/>
    <n v="45"/>
    <m/>
    <d v="2007-11-21T00:00:00"/>
  </r>
  <r>
    <n v="2007"/>
    <n v="22"/>
    <x v="10"/>
    <n v="39"/>
    <n v="39"/>
    <m/>
    <d v="2007-11-22T00:00:00"/>
  </r>
  <r>
    <n v="2007"/>
    <n v="23"/>
    <x v="10"/>
    <n v="34"/>
    <n v="34"/>
    <m/>
    <d v="2007-11-23T00:00:00"/>
  </r>
  <r>
    <n v="2007"/>
    <n v="24"/>
    <x v="10"/>
    <n v="31"/>
    <n v="31"/>
    <m/>
    <d v="2007-11-24T00:00:00"/>
  </r>
  <r>
    <n v="2007"/>
    <n v="25"/>
    <x v="10"/>
    <n v="28"/>
    <n v="28"/>
    <m/>
    <d v="2007-11-25T00:00:00"/>
  </r>
  <r>
    <n v="2007"/>
    <n v="26"/>
    <x v="10"/>
    <n v="30"/>
    <n v="30"/>
    <m/>
    <d v="2007-11-26T00:00:00"/>
  </r>
  <r>
    <n v="2007"/>
    <n v="27"/>
    <x v="10"/>
    <n v="35"/>
    <n v="35"/>
    <m/>
    <d v="2007-11-27T00:00:00"/>
  </r>
  <r>
    <n v="2007"/>
    <n v="28"/>
    <x v="10"/>
    <n v="32"/>
    <n v="32"/>
    <m/>
    <d v="2007-11-28T00:00:00"/>
  </r>
  <r>
    <n v="2007"/>
    <n v="29"/>
    <x v="10"/>
    <n v="39"/>
    <n v="39"/>
    <m/>
    <d v="2007-11-29T00:00:00"/>
  </r>
  <r>
    <n v="2007"/>
    <n v="30"/>
    <x v="10"/>
    <n v="35"/>
    <n v="35"/>
    <m/>
    <d v="2007-11-30T00:00:00"/>
  </r>
  <r>
    <n v="2007"/>
    <n v="1"/>
    <x v="11"/>
    <n v="38"/>
    <n v="38"/>
    <m/>
    <d v="2007-12-01T00:00:00"/>
  </r>
  <r>
    <n v="2007"/>
    <n v="2"/>
    <x v="11"/>
    <s v="e166"/>
    <n v="166"/>
    <s v="e"/>
    <d v="2007-12-02T00:00:00"/>
  </r>
  <r>
    <n v="2007"/>
    <n v="3"/>
    <x v="11"/>
    <s v="e407"/>
    <n v="407"/>
    <s v="e"/>
    <d v="2007-12-03T00:00:00"/>
  </r>
  <r>
    <n v="2007"/>
    <n v="4"/>
    <x v="11"/>
    <s v="e381"/>
    <n v="381"/>
    <s v="e"/>
    <d v="2007-12-04T00:00:00"/>
  </r>
  <r>
    <n v="2007"/>
    <n v="5"/>
    <x v="11"/>
    <s v="e221"/>
    <n v="221"/>
    <s v="e"/>
    <d v="2007-12-05T00:00:00"/>
  </r>
  <r>
    <n v="2007"/>
    <n v="6"/>
    <x v="11"/>
    <s v="e141"/>
    <n v="141"/>
    <s v="e"/>
    <d v="2007-12-06T00:00:00"/>
  </r>
  <r>
    <n v="2007"/>
    <n v="7"/>
    <x v="11"/>
    <n v="81"/>
    <n v="81"/>
    <m/>
    <d v="2007-12-07T00:00:00"/>
  </r>
  <r>
    <n v="2007"/>
    <n v="8"/>
    <x v="11"/>
    <n v="61"/>
    <n v="61"/>
    <m/>
    <d v="2007-12-08T00:00:00"/>
  </r>
  <r>
    <n v="2007"/>
    <n v="9"/>
    <x v="11"/>
    <n v="52"/>
    <n v="52"/>
    <m/>
    <d v="2007-12-09T00:00:00"/>
  </r>
  <r>
    <n v="2007"/>
    <n v="10"/>
    <x v="11"/>
    <n v="48"/>
    <n v="48"/>
    <m/>
    <d v="2007-12-10T00:00:00"/>
  </r>
  <r>
    <n v="2007"/>
    <n v="11"/>
    <x v="11"/>
    <n v="43"/>
    <n v="43"/>
    <m/>
    <d v="2007-12-11T00:00:00"/>
  </r>
  <r>
    <n v="2007"/>
    <n v="12"/>
    <x v="11"/>
    <n v="39"/>
    <n v="39"/>
    <m/>
    <d v="2007-12-12T00:00:00"/>
  </r>
  <r>
    <n v="2007"/>
    <n v="13"/>
    <x v="11"/>
    <n v="35"/>
    <n v="35"/>
    <m/>
    <d v="2007-12-13T00:00:00"/>
  </r>
  <r>
    <n v="2007"/>
    <n v="14"/>
    <x v="11"/>
    <n v="33"/>
    <n v="33"/>
    <m/>
    <d v="2007-12-14T00:00:00"/>
  </r>
  <r>
    <n v="2007"/>
    <n v="15"/>
    <x v="11"/>
    <n v="35"/>
    <n v="35"/>
    <m/>
    <d v="2007-12-15T00:00:00"/>
  </r>
  <r>
    <n v="2007"/>
    <n v="16"/>
    <x v="11"/>
    <n v="33"/>
    <n v="33"/>
    <m/>
    <d v="2007-12-16T00:00:00"/>
  </r>
  <r>
    <n v="2007"/>
    <n v="17"/>
    <x v="11"/>
    <n v="36"/>
    <n v="36"/>
    <m/>
    <d v="2007-12-17T00:00:00"/>
  </r>
  <r>
    <n v="2007"/>
    <n v="18"/>
    <x v="11"/>
    <n v="44"/>
    <n v="44"/>
    <m/>
    <d v="2007-12-18T00:00:00"/>
  </r>
  <r>
    <n v="2007"/>
    <n v="19"/>
    <x v="11"/>
    <n v="58"/>
    <n v="58"/>
    <m/>
    <d v="2007-12-19T00:00:00"/>
  </r>
  <r>
    <n v="2007"/>
    <n v="20"/>
    <x v="11"/>
    <n v="94"/>
    <n v="94"/>
    <m/>
    <d v="2007-12-20T00:00:00"/>
  </r>
  <r>
    <n v="2007"/>
    <n v="21"/>
    <x v="11"/>
    <n v="62"/>
    <n v="62"/>
    <m/>
    <d v="2007-12-21T00:00:00"/>
  </r>
  <r>
    <n v="2007"/>
    <n v="22"/>
    <x v="11"/>
    <n v="59"/>
    <n v="59"/>
    <m/>
    <d v="2007-12-22T00:00:00"/>
  </r>
  <r>
    <n v="2007"/>
    <n v="23"/>
    <x v="11"/>
    <s v="e86"/>
    <n v="86"/>
    <s v="e"/>
    <d v="2007-12-23T00:00:00"/>
  </r>
  <r>
    <n v="2007"/>
    <n v="24"/>
    <x v="11"/>
    <s v="e146"/>
    <n v="146"/>
    <s v="e"/>
    <d v="2007-12-24T00:00:00"/>
  </r>
  <r>
    <n v="2007"/>
    <n v="25"/>
    <x v="11"/>
    <n v="93"/>
    <n v="93"/>
    <m/>
    <d v="2007-12-25T00:00:00"/>
  </r>
  <r>
    <n v="2007"/>
    <n v="26"/>
    <x v="11"/>
    <n v="109"/>
    <n v="109"/>
    <m/>
    <d v="2007-12-26T00:00:00"/>
  </r>
  <r>
    <n v="2007"/>
    <n v="27"/>
    <x v="11"/>
    <s v="e122"/>
    <n v="122"/>
    <s v="e"/>
    <d v="2007-12-27T00:00:00"/>
  </r>
  <r>
    <n v="2007"/>
    <n v="28"/>
    <x v="11"/>
    <s v="e178"/>
    <n v="178"/>
    <s v="e"/>
    <d v="2007-12-28T00:00:00"/>
  </r>
  <r>
    <n v="2007"/>
    <n v="29"/>
    <x v="11"/>
    <n v="108"/>
    <n v="108"/>
    <m/>
    <d v="2007-12-29T00:00:00"/>
  </r>
  <r>
    <n v="2007"/>
    <n v="30"/>
    <x v="11"/>
    <n v="82"/>
    <n v="82"/>
    <m/>
    <d v="2007-12-30T00:00:00"/>
  </r>
  <r>
    <n v="2007"/>
    <n v="31"/>
    <x v="11"/>
    <n v="61"/>
    <n v="61"/>
    <m/>
    <d v="2007-12-31T00:00:00"/>
  </r>
  <r>
    <n v="2008"/>
    <n v="1"/>
    <x v="0"/>
    <n v="55"/>
    <n v="55"/>
    <m/>
    <d v="2008-01-01T00:00:00"/>
  </r>
  <r>
    <n v="2008"/>
    <n v="2"/>
    <x v="0"/>
    <s v="e73"/>
    <n v="73"/>
    <s v="e"/>
    <d v="2008-01-02T00:00:00"/>
  </r>
  <r>
    <n v="2008"/>
    <n v="3"/>
    <x v="0"/>
    <s v="e194"/>
    <n v="194"/>
    <s v="e"/>
    <d v="2008-01-03T00:00:00"/>
  </r>
  <r>
    <n v="2008"/>
    <n v="4"/>
    <x v="0"/>
    <s v="e156"/>
    <n v="156"/>
    <s v="e"/>
    <d v="2008-01-04T00:00:00"/>
  </r>
  <r>
    <n v="2008"/>
    <n v="5"/>
    <x v="0"/>
    <s v="e202"/>
    <n v="202"/>
    <s v="e"/>
    <d v="2008-01-05T00:00:00"/>
  </r>
  <r>
    <n v="2008"/>
    <n v="6"/>
    <x v="0"/>
    <s v="e107"/>
    <n v="107"/>
    <s v="e"/>
    <d v="2008-01-06T00:00:00"/>
  </r>
  <r>
    <n v="2008"/>
    <n v="7"/>
    <x v="0"/>
    <s v="e82"/>
    <n v="82"/>
    <s v="e"/>
    <d v="2008-01-07T00:00:00"/>
  </r>
  <r>
    <n v="2008"/>
    <n v="8"/>
    <x v="0"/>
    <s v="e202"/>
    <n v="202"/>
    <s v="e"/>
    <d v="2008-01-08T00:00:00"/>
  </r>
  <r>
    <n v="2008"/>
    <n v="9"/>
    <x v="0"/>
    <s v="e146"/>
    <n v="146"/>
    <s v="e"/>
    <d v="2008-01-09T00:00:00"/>
  </r>
  <r>
    <n v="2008"/>
    <n v="10"/>
    <x v="0"/>
    <s v="e176"/>
    <n v="176"/>
    <s v="e"/>
    <d v="2008-01-10T00:00:00"/>
  </r>
  <r>
    <n v="2008"/>
    <n v="11"/>
    <x v="0"/>
    <s v="e143"/>
    <n v="143"/>
    <s v="e"/>
    <d v="2008-01-11T00:00:00"/>
  </r>
  <r>
    <n v="2008"/>
    <n v="12"/>
    <x v="0"/>
    <s v="e151"/>
    <n v="151"/>
    <s v="e"/>
    <d v="2008-01-12T00:00:00"/>
  </r>
  <r>
    <n v="2008"/>
    <n v="13"/>
    <x v="0"/>
    <s v="e80"/>
    <n v="80"/>
    <s v="e"/>
    <d v="2008-01-13T00:00:00"/>
  </r>
  <r>
    <n v="2008"/>
    <n v="14"/>
    <x v="0"/>
    <s v="e89"/>
    <n v="89"/>
    <s v="e"/>
    <d v="2008-01-14T00:00:00"/>
  </r>
  <r>
    <n v="2008"/>
    <n v="15"/>
    <x v="0"/>
    <n v="102"/>
    <n v="102"/>
    <m/>
    <d v="2008-01-15T00:00:00"/>
  </r>
  <r>
    <n v="2008"/>
    <n v="16"/>
    <x v="0"/>
    <n v="61"/>
    <n v="61"/>
    <m/>
    <d v="2008-01-16T00:00:00"/>
  </r>
  <r>
    <n v="2008"/>
    <n v="17"/>
    <x v="0"/>
    <n v="55"/>
    <n v="55"/>
    <m/>
    <d v="2008-01-17T00:00:00"/>
  </r>
  <r>
    <n v="2008"/>
    <n v="18"/>
    <x v="0"/>
    <n v="51"/>
    <n v="51"/>
    <m/>
    <d v="2008-01-18T00:00:00"/>
  </r>
  <r>
    <n v="2008"/>
    <n v="19"/>
    <x v="0"/>
    <n v="47"/>
    <n v="47"/>
    <m/>
    <d v="2008-01-19T00:00:00"/>
  </r>
  <r>
    <n v="2008"/>
    <n v="20"/>
    <x v="0"/>
    <n v="45"/>
    <n v="45"/>
    <m/>
    <d v="2008-01-20T00:00:00"/>
  </r>
  <r>
    <n v="2008"/>
    <n v="21"/>
    <x v="0"/>
    <n v="40"/>
    <n v="40"/>
    <m/>
    <d v="2008-01-21T00:00:00"/>
  </r>
  <r>
    <n v="2008"/>
    <n v="22"/>
    <x v="0"/>
    <n v="36"/>
    <n v="36"/>
    <m/>
    <d v="2008-01-22T00:00:00"/>
  </r>
  <r>
    <n v="2008"/>
    <n v="23"/>
    <x v="0"/>
    <n v="34"/>
    <n v="34"/>
    <m/>
    <d v="2008-01-23T00:00:00"/>
  </r>
  <r>
    <n v="2008"/>
    <n v="24"/>
    <x v="0"/>
    <n v="33"/>
    <n v="33"/>
    <m/>
    <d v="2008-01-24T00:00:00"/>
  </r>
  <r>
    <n v="2008"/>
    <n v="25"/>
    <x v="0"/>
    <n v="32"/>
    <n v="32"/>
    <m/>
    <d v="2008-01-25T00:00:00"/>
  </r>
  <r>
    <n v="2008"/>
    <n v="26"/>
    <x v="0"/>
    <n v="39"/>
    <n v="39"/>
    <m/>
    <d v="2008-01-26T00:00:00"/>
  </r>
  <r>
    <n v="2008"/>
    <n v="27"/>
    <x v="0"/>
    <n v="50"/>
    <n v="50"/>
    <m/>
    <d v="2008-01-27T00:00:00"/>
  </r>
  <r>
    <n v="2008"/>
    <n v="28"/>
    <x v="0"/>
    <n v="42"/>
    <n v="42"/>
    <m/>
    <d v="2008-01-28T00:00:00"/>
  </r>
  <r>
    <n v="2008"/>
    <n v="29"/>
    <x v="0"/>
    <n v="54"/>
    <n v="54"/>
    <m/>
    <d v="2008-01-29T00:00:00"/>
  </r>
  <r>
    <n v="2008"/>
    <n v="30"/>
    <x v="0"/>
    <n v="61"/>
    <n v="61"/>
    <m/>
    <d v="2008-01-30T00:00:00"/>
  </r>
  <r>
    <n v="2008"/>
    <n v="31"/>
    <x v="0"/>
    <n v="195"/>
    <n v="195"/>
    <m/>
    <d v="2008-01-31T00:00:00"/>
  </r>
  <r>
    <n v="2008"/>
    <n v="1"/>
    <x v="1"/>
    <s v="e113"/>
    <n v="113"/>
    <s v="e"/>
    <d v="2008-02-01T00:00:00"/>
  </r>
  <r>
    <n v="2008"/>
    <n v="2"/>
    <x v="1"/>
    <s v="e185"/>
    <n v="185"/>
    <s v="e"/>
    <d v="2008-02-02T00:00:00"/>
  </r>
  <r>
    <n v="2008"/>
    <n v="3"/>
    <x v="1"/>
    <s v="e121"/>
    <n v="121"/>
    <s v="e"/>
    <d v="2008-02-03T00:00:00"/>
  </r>
  <r>
    <n v="2008"/>
    <n v="4"/>
    <x v="1"/>
    <s v="e48"/>
    <n v="48"/>
    <s v="e"/>
    <d v="2008-02-04T00:00:00"/>
  </r>
  <r>
    <n v="2008"/>
    <n v="5"/>
    <x v="1"/>
    <s v="e46"/>
    <n v="46"/>
    <s v="e"/>
    <d v="2008-02-05T00:00:00"/>
  </r>
  <r>
    <n v="2008"/>
    <n v="6"/>
    <x v="1"/>
    <s v="e61"/>
    <n v="61"/>
    <s v="e"/>
    <d v="2008-02-06T00:00:00"/>
  </r>
  <r>
    <n v="2008"/>
    <n v="7"/>
    <x v="1"/>
    <s v="e257"/>
    <n v="257"/>
    <s v="e"/>
    <d v="2008-02-07T00:00:00"/>
  </r>
  <r>
    <n v="2008"/>
    <n v="8"/>
    <x v="1"/>
    <s v="e116"/>
    <n v="116"/>
    <s v="e"/>
    <d v="2008-02-08T00:00:00"/>
  </r>
  <r>
    <n v="2008"/>
    <n v="9"/>
    <x v="1"/>
    <n v="100"/>
    <n v="100"/>
    <m/>
    <d v="2008-02-09T00:00:00"/>
  </r>
  <r>
    <n v="2008"/>
    <n v="10"/>
    <x v="1"/>
    <n v="79"/>
    <n v="79"/>
    <m/>
    <d v="2008-02-10T00:00:00"/>
  </r>
  <r>
    <n v="2008"/>
    <n v="11"/>
    <x v="1"/>
    <n v="65"/>
    <n v="65"/>
    <m/>
    <d v="2008-02-11T00:00:00"/>
  </r>
  <r>
    <n v="2008"/>
    <n v="12"/>
    <x v="1"/>
    <n v="58"/>
    <n v="58"/>
    <m/>
    <d v="2008-02-12T00:00:00"/>
  </r>
  <r>
    <n v="2008"/>
    <n v="13"/>
    <x v="1"/>
    <n v="53"/>
    <n v="53"/>
    <m/>
    <d v="2008-02-13T00:00:00"/>
  </r>
  <r>
    <n v="2008"/>
    <n v="14"/>
    <x v="1"/>
    <n v="48"/>
    <n v="48"/>
    <m/>
    <d v="2008-02-14T00:00:00"/>
  </r>
  <r>
    <n v="2008"/>
    <n v="15"/>
    <x v="1"/>
    <n v="44"/>
    <n v="44"/>
    <m/>
    <d v="2008-02-15T00:00:00"/>
  </r>
  <r>
    <n v="2008"/>
    <n v="16"/>
    <x v="1"/>
    <n v="41"/>
    <n v="41"/>
    <m/>
    <d v="2008-02-16T00:00:00"/>
  </r>
  <r>
    <n v="2008"/>
    <n v="17"/>
    <x v="1"/>
    <n v="38"/>
    <n v="38"/>
    <m/>
    <d v="2008-02-17T00:00:00"/>
  </r>
  <r>
    <n v="2008"/>
    <n v="18"/>
    <x v="1"/>
    <n v="36"/>
    <n v="36"/>
    <m/>
    <d v="2008-02-18T00:00:00"/>
  </r>
  <r>
    <n v="2008"/>
    <n v="19"/>
    <x v="1"/>
    <n v="34"/>
    <n v="34"/>
    <m/>
    <d v="2008-02-19T00:00:00"/>
  </r>
  <r>
    <n v="2008"/>
    <n v="20"/>
    <x v="1"/>
    <n v="33"/>
    <n v="33"/>
    <m/>
    <d v="2008-02-20T00:00:00"/>
  </r>
  <r>
    <n v="2008"/>
    <n v="21"/>
    <x v="1"/>
    <n v="31"/>
    <n v="31"/>
    <m/>
    <d v="2008-02-21T00:00:00"/>
  </r>
  <r>
    <n v="2008"/>
    <n v="22"/>
    <x v="1"/>
    <n v="30"/>
    <n v="30"/>
    <m/>
    <d v="2008-02-22T00:00:00"/>
  </r>
  <r>
    <n v="2008"/>
    <n v="23"/>
    <x v="1"/>
    <n v="28"/>
    <n v="28"/>
    <m/>
    <d v="2008-02-23T00:00:00"/>
  </r>
  <r>
    <n v="2008"/>
    <n v="24"/>
    <x v="1"/>
    <n v="28"/>
    <n v="28"/>
    <m/>
    <d v="2008-02-24T00:00:00"/>
  </r>
  <r>
    <n v="2008"/>
    <n v="25"/>
    <x v="1"/>
    <n v="26"/>
    <n v="26"/>
    <m/>
    <d v="2008-02-25T00:00:00"/>
  </r>
  <r>
    <n v="2008"/>
    <n v="26"/>
    <x v="1"/>
    <n v="24"/>
    <n v="24"/>
    <m/>
    <d v="2008-02-26T00:00:00"/>
  </r>
  <r>
    <n v="2008"/>
    <n v="27"/>
    <x v="1"/>
    <n v="23"/>
    <n v="23"/>
    <m/>
    <d v="2008-02-27T00:00:00"/>
  </r>
  <r>
    <n v="2008"/>
    <n v="28"/>
    <x v="1"/>
    <n v="22"/>
    <n v="22"/>
    <m/>
    <d v="2008-02-28T00:00:00"/>
  </r>
  <r>
    <n v="2008"/>
    <n v="29"/>
    <x v="1"/>
    <n v="24"/>
    <n v="24"/>
    <m/>
    <d v="2008-02-29T00:00:00"/>
  </r>
  <r>
    <n v="2008"/>
    <n v="1"/>
    <x v="2"/>
    <n v="26"/>
    <n v="26"/>
    <m/>
    <d v="2008-03-01T00:00:00"/>
  </r>
  <r>
    <n v="2008"/>
    <n v="2"/>
    <x v="2"/>
    <n v="22"/>
    <n v="22"/>
    <m/>
    <d v="2008-03-02T00:00:00"/>
  </r>
  <r>
    <n v="2008"/>
    <n v="3"/>
    <x v="2"/>
    <n v="21"/>
    <n v="21"/>
    <m/>
    <d v="2008-03-03T00:00:00"/>
  </r>
  <r>
    <n v="2008"/>
    <n v="4"/>
    <x v="2"/>
    <n v="20"/>
    <n v="20"/>
    <m/>
    <d v="2008-03-04T00:00:00"/>
  </r>
  <r>
    <n v="2008"/>
    <n v="5"/>
    <x v="2"/>
    <n v="19"/>
    <n v="19"/>
    <m/>
    <d v="2008-03-05T00:00:00"/>
  </r>
  <r>
    <n v="2008"/>
    <n v="6"/>
    <x v="2"/>
    <n v="19"/>
    <n v="19"/>
    <m/>
    <d v="2008-03-06T00:00:00"/>
  </r>
  <r>
    <n v="2008"/>
    <n v="7"/>
    <x v="2"/>
    <n v="18"/>
    <n v="18"/>
    <m/>
    <d v="2008-03-07T00:00:00"/>
  </r>
  <r>
    <n v="2008"/>
    <n v="8"/>
    <x v="2"/>
    <n v="27"/>
    <n v="27"/>
    <m/>
    <d v="2008-03-08T00:00:00"/>
  </r>
  <r>
    <n v="2008"/>
    <n v="9"/>
    <x v="2"/>
    <n v="21"/>
    <n v="21"/>
    <m/>
    <d v="2008-03-09T00:00:00"/>
  </r>
  <r>
    <n v="2008"/>
    <n v="10"/>
    <x v="2"/>
    <n v="20"/>
    <n v="20"/>
    <m/>
    <d v="2008-03-10T00:00:00"/>
  </r>
  <r>
    <n v="2008"/>
    <n v="11"/>
    <x v="2"/>
    <n v="21"/>
    <n v="21"/>
    <m/>
    <d v="2008-03-11T00:00:00"/>
  </r>
  <r>
    <n v="2008"/>
    <n v="12"/>
    <x v="2"/>
    <n v="20"/>
    <n v="20"/>
    <m/>
    <d v="2008-03-12T00:00:00"/>
  </r>
  <r>
    <n v="2008"/>
    <n v="13"/>
    <x v="2"/>
    <n v="41"/>
    <n v="41"/>
    <m/>
    <d v="2008-03-13T00:00:00"/>
  </r>
  <r>
    <n v="2008"/>
    <n v="14"/>
    <x v="2"/>
    <n v="61"/>
    <n v="61"/>
    <m/>
    <d v="2008-03-14T00:00:00"/>
  </r>
  <r>
    <n v="2008"/>
    <n v="15"/>
    <x v="2"/>
    <s v="e66"/>
    <n v="66"/>
    <s v="e"/>
    <d v="2008-03-15T00:00:00"/>
  </r>
  <r>
    <n v="2008"/>
    <n v="16"/>
    <x v="2"/>
    <s v="e50"/>
    <n v="50"/>
    <s v="e"/>
    <d v="2008-03-16T00:00:00"/>
  </r>
  <r>
    <n v="2008"/>
    <n v="17"/>
    <x v="2"/>
    <s v="e47"/>
    <n v="47"/>
    <s v="e"/>
    <d v="2008-03-17T00:00:00"/>
  </r>
  <r>
    <n v="2008"/>
    <n v="18"/>
    <x v="2"/>
    <s v="e78"/>
    <n v="78"/>
    <s v="e"/>
    <d v="2008-03-18T00:00:00"/>
  </r>
  <r>
    <n v="2008"/>
    <n v="19"/>
    <x v="2"/>
    <s v="e48"/>
    <n v="48"/>
    <s v="e"/>
    <d v="2008-03-19T00:00:00"/>
  </r>
  <r>
    <n v="2008"/>
    <n v="20"/>
    <x v="2"/>
    <s v="e46"/>
    <n v="46"/>
    <s v="e"/>
    <d v="2008-03-20T00:00:00"/>
  </r>
  <r>
    <n v="2008"/>
    <n v="21"/>
    <x v="2"/>
    <s v="e49"/>
    <n v="49"/>
    <s v="e"/>
    <d v="2008-03-21T00:00:00"/>
  </r>
  <r>
    <n v="2008"/>
    <n v="22"/>
    <x v="2"/>
    <s v="e36"/>
    <n v="36"/>
    <s v="e"/>
    <d v="2008-03-22T00:00:00"/>
  </r>
  <r>
    <n v="2008"/>
    <n v="23"/>
    <x v="2"/>
    <s v="e50"/>
    <n v="50"/>
    <s v="e"/>
    <d v="2008-03-23T00:00:00"/>
  </r>
  <r>
    <n v="2008"/>
    <n v="24"/>
    <x v="2"/>
    <s v="e44"/>
    <n v="44"/>
    <s v="e"/>
    <d v="2008-03-24T00:00:00"/>
  </r>
  <r>
    <n v="2008"/>
    <n v="25"/>
    <x v="2"/>
    <s v="e35"/>
    <n v="35"/>
    <s v="e"/>
    <d v="2008-03-25T00:00:00"/>
  </r>
  <r>
    <n v="2008"/>
    <n v="26"/>
    <x v="2"/>
    <s v="e64"/>
    <n v="64"/>
    <s v="e"/>
    <d v="2008-03-26T00:00:00"/>
  </r>
  <r>
    <n v="2008"/>
    <n v="27"/>
    <x v="2"/>
    <s v="e44"/>
    <n v="44"/>
    <s v="e"/>
    <d v="2008-03-27T00:00:00"/>
  </r>
  <r>
    <n v="2008"/>
    <n v="28"/>
    <x v="2"/>
    <s v="e53"/>
    <n v="53"/>
    <s v="e"/>
    <d v="2008-03-28T00:00:00"/>
  </r>
  <r>
    <n v="2008"/>
    <n v="29"/>
    <x v="2"/>
    <s v="e51"/>
    <n v="51"/>
    <s v="e"/>
    <d v="2008-03-29T00:00:00"/>
  </r>
  <r>
    <n v="2008"/>
    <n v="30"/>
    <x v="2"/>
    <s v="e48"/>
    <n v="48"/>
    <s v="e"/>
    <d v="2008-03-30T00:00:00"/>
  </r>
  <r>
    <n v="2008"/>
    <n v="31"/>
    <x v="2"/>
    <s v="e42"/>
    <n v="42"/>
    <s v="e"/>
    <d v="2008-03-31T00:00:00"/>
  </r>
  <r>
    <n v="2008"/>
    <n v="1"/>
    <x v="3"/>
    <s v="e35"/>
    <n v="35"/>
    <s v="e"/>
    <d v="2008-04-01T00:00:00"/>
  </r>
  <r>
    <n v="2008"/>
    <n v="2"/>
    <x v="3"/>
    <s v="e32"/>
    <n v="32"/>
    <s v="e"/>
    <d v="2008-04-02T00:00:00"/>
  </r>
  <r>
    <n v="2008"/>
    <n v="3"/>
    <x v="3"/>
    <s v="e29"/>
    <n v="29"/>
    <s v="e"/>
    <d v="2008-04-03T00:00:00"/>
  </r>
  <r>
    <n v="2008"/>
    <n v="4"/>
    <x v="3"/>
    <s v="e35"/>
    <n v="35"/>
    <s v="e"/>
    <d v="2008-04-04T00:00:00"/>
  </r>
  <r>
    <n v="2008"/>
    <n v="5"/>
    <x v="3"/>
    <s v="e32"/>
    <n v="32"/>
    <s v="e"/>
    <d v="2008-04-05T00:00:00"/>
  </r>
  <r>
    <n v="2008"/>
    <n v="6"/>
    <x v="3"/>
    <s v="e33"/>
    <n v="33"/>
    <s v="e"/>
    <d v="2008-04-06T00:00:00"/>
  </r>
  <r>
    <n v="2008"/>
    <n v="7"/>
    <x v="3"/>
    <s v="e33"/>
    <n v="33"/>
    <s v="e"/>
    <d v="2008-04-07T00:00:00"/>
  </r>
  <r>
    <n v="2008"/>
    <n v="8"/>
    <x v="3"/>
    <s v="e28"/>
    <n v="28"/>
    <s v="e"/>
    <d v="2008-04-08T00:00:00"/>
  </r>
  <r>
    <n v="2008"/>
    <n v="9"/>
    <x v="3"/>
    <s v="e34"/>
    <n v="34"/>
    <s v="e"/>
    <d v="2008-04-09T00:00:00"/>
  </r>
  <r>
    <n v="2008"/>
    <n v="10"/>
    <x v="3"/>
    <s v="e30"/>
    <n v="30"/>
    <s v="e"/>
    <d v="2008-04-10T00:00:00"/>
  </r>
  <r>
    <n v="2008"/>
    <n v="11"/>
    <x v="3"/>
    <s v="e25"/>
    <n v="25"/>
    <s v="e"/>
    <d v="2008-04-11T00:00:00"/>
  </r>
  <r>
    <n v="2008"/>
    <n v="12"/>
    <x v="3"/>
    <s v="e24"/>
    <n v="24"/>
    <s v="e"/>
    <d v="2008-04-12T00:00:00"/>
  </r>
  <r>
    <n v="2008"/>
    <n v="13"/>
    <x v="3"/>
    <s v="e23"/>
    <n v="23"/>
    <s v="e"/>
    <d v="2008-04-13T00:00:00"/>
  </r>
  <r>
    <n v="2008"/>
    <n v="14"/>
    <x v="3"/>
    <s v="e24"/>
    <n v="24"/>
    <s v="e"/>
    <d v="2008-04-14T00:00:00"/>
  </r>
  <r>
    <n v="2008"/>
    <n v="15"/>
    <x v="3"/>
    <s v="e25"/>
    <n v="25"/>
    <s v="e"/>
    <d v="2008-04-15T00:00:00"/>
  </r>
  <r>
    <n v="2008"/>
    <n v="16"/>
    <x v="3"/>
    <s v="e26"/>
    <n v="26"/>
    <s v="e"/>
    <d v="2008-04-16T00:00:00"/>
  </r>
  <r>
    <n v="2008"/>
    <n v="17"/>
    <x v="3"/>
    <s v="e22"/>
    <n v="22"/>
    <s v="e"/>
    <d v="2008-04-17T00:00:00"/>
  </r>
  <r>
    <n v="2008"/>
    <n v="18"/>
    <x v="3"/>
    <s v="e21"/>
    <n v="21"/>
    <s v="e"/>
    <d v="2008-04-18T00:00:00"/>
  </r>
  <r>
    <n v="2008"/>
    <n v="19"/>
    <x v="3"/>
    <s v="e20"/>
    <n v="20"/>
    <s v="e"/>
    <d v="2008-04-19T00:00:00"/>
  </r>
  <r>
    <n v="2008"/>
    <n v="20"/>
    <x v="3"/>
    <s v="e20"/>
    <n v="20"/>
    <s v="e"/>
    <d v="2008-04-20T00:00:00"/>
  </r>
  <r>
    <n v="2008"/>
    <n v="21"/>
    <x v="3"/>
    <s v="e20"/>
    <n v="20"/>
    <s v="e"/>
    <d v="2008-04-21T00:00:00"/>
  </r>
  <r>
    <n v="2008"/>
    <n v="22"/>
    <x v="3"/>
    <s v="e35"/>
    <n v="35"/>
    <s v="e"/>
    <d v="2008-04-22T00:00:00"/>
  </r>
  <r>
    <n v="2008"/>
    <n v="23"/>
    <x v="3"/>
    <s v="e56"/>
    <n v="56"/>
    <s v="e"/>
    <d v="2008-04-23T00:00:00"/>
  </r>
  <r>
    <n v="2008"/>
    <n v="24"/>
    <x v="3"/>
    <s v="e35"/>
    <n v="35"/>
    <s v="e"/>
    <d v="2008-04-24T00:00:00"/>
  </r>
  <r>
    <n v="2008"/>
    <n v="25"/>
    <x v="3"/>
    <s v="e27"/>
    <n v="27"/>
    <s v="e"/>
    <d v="2008-04-25T00:00:00"/>
  </r>
  <r>
    <n v="2008"/>
    <n v="26"/>
    <x v="3"/>
    <s v="e22"/>
    <n v="22"/>
    <s v="e"/>
    <d v="2008-04-26T00:00:00"/>
  </r>
  <r>
    <n v="2008"/>
    <n v="27"/>
    <x v="3"/>
    <s v="e20"/>
    <n v="20"/>
    <s v="e"/>
    <d v="2008-04-27T00:00:00"/>
  </r>
  <r>
    <n v="2008"/>
    <n v="28"/>
    <x v="3"/>
    <s v="e20"/>
    <n v="20"/>
    <s v="e"/>
    <d v="2008-04-28T00:00:00"/>
  </r>
  <r>
    <n v="2008"/>
    <n v="29"/>
    <x v="3"/>
    <s v="e28"/>
    <n v="28"/>
    <s v="e"/>
    <d v="2008-04-29T00:00:00"/>
  </r>
  <r>
    <n v="2008"/>
    <n v="30"/>
    <x v="3"/>
    <s v="e30"/>
    <n v="30"/>
    <s v="e"/>
    <d v="2008-04-30T00:00:00"/>
  </r>
  <r>
    <n v="2008"/>
    <n v="1"/>
    <x v="4"/>
    <s v="e21"/>
    <n v="21"/>
    <s v="e"/>
    <d v="2008-05-01T00:00:00"/>
  </r>
  <r>
    <n v="2008"/>
    <n v="2"/>
    <x v="4"/>
    <s v="e18"/>
    <n v="18"/>
    <s v="e"/>
    <d v="2008-05-02T00:00:00"/>
  </r>
  <r>
    <n v="2008"/>
    <n v="3"/>
    <x v="4"/>
    <s v="e19"/>
    <n v="19"/>
    <s v="e"/>
    <d v="2008-05-03T00:00:00"/>
  </r>
  <r>
    <n v="2008"/>
    <n v="4"/>
    <x v="4"/>
    <s v="e18"/>
    <n v="18"/>
    <s v="e"/>
    <d v="2008-05-04T00:00:00"/>
  </r>
  <r>
    <n v="2008"/>
    <n v="5"/>
    <x v="4"/>
    <s v="e16"/>
    <n v="16"/>
    <s v="e"/>
    <d v="2008-05-05T00:00:00"/>
  </r>
  <r>
    <n v="2008"/>
    <n v="6"/>
    <x v="4"/>
    <s v="e15"/>
    <n v="15"/>
    <s v="e"/>
    <d v="2008-05-06T00:00:00"/>
  </r>
  <r>
    <n v="2008"/>
    <n v="7"/>
    <x v="4"/>
    <s v="e15"/>
    <n v="15"/>
    <s v="e"/>
    <d v="2008-05-07T00:00:00"/>
  </r>
  <r>
    <n v="2008"/>
    <n v="8"/>
    <x v="4"/>
    <s v="e15"/>
    <n v="15"/>
    <s v="e"/>
    <d v="2008-05-08T00:00:00"/>
  </r>
  <r>
    <n v="2008"/>
    <n v="9"/>
    <x v="4"/>
    <s v="e15"/>
    <n v="15"/>
    <s v="e"/>
    <d v="2008-05-09T00:00:00"/>
  </r>
  <r>
    <n v="2008"/>
    <n v="10"/>
    <x v="4"/>
    <s v="e14"/>
    <n v="14"/>
    <s v="e"/>
    <d v="2008-05-10T00:00:00"/>
  </r>
  <r>
    <n v="2008"/>
    <n v="11"/>
    <x v="4"/>
    <s v="e14"/>
    <n v="14"/>
    <s v="e"/>
    <d v="2008-05-11T00:00:00"/>
  </r>
  <r>
    <n v="2008"/>
    <n v="12"/>
    <x v="4"/>
    <s v="e13"/>
    <n v="13"/>
    <s v="e"/>
    <d v="2008-05-12T00:00:00"/>
  </r>
  <r>
    <n v="2008"/>
    <n v="13"/>
    <x v="4"/>
    <s v="e14"/>
    <n v="14"/>
    <s v="e"/>
    <d v="2008-05-13T00:00:00"/>
  </r>
  <r>
    <n v="2008"/>
    <n v="14"/>
    <x v="4"/>
    <s v="e14"/>
    <n v="14"/>
    <s v="e"/>
    <d v="2008-05-14T00:00:00"/>
  </r>
  <r>
    <n v="2008"/>
    <n v="15"/>
    <x v="4"/>
    <s v="e13"/>
    <n v="13"/>
    <s v="e"/>
    <d v="2008-05-15T00:00:00"/>
  </r>
  <r>
    <n v="2008"/>
    <n v="16"/>
    <x v="4"/>
    <s v="e12"/>
    <n v="12"/>
    <s v="e"/>
    <d v="2008-05-16T00:00:00"/>
  </r>
  <r>
    <n v="2008"/>
    <n v="17"/>
    <x v="4"/>
    <s v="e11"/>
    <n v="11"/>
    <s v="e"/>
    <d v="2008-05-17T00:00:00"/>
  </r>
  <r>
    <n v="2008"/>
    <n v="18"/>
    <x v="4"/>
    <s v="e11"/>
    <n v="11"/>
    <s v="e"/>
    <d v="2008-05-18T00:00:00"/>
  </r>
  <r>
    <n v="2008"/>
    <n v="19"/>
    <x v="4"/>
    <s v="e10"/>
    <n v="10"/>
    <s v="e"/>
    <d v="2008-05-19T00:00:00"/>
  </r>
  <r>
    <n v="2008"/>
    <n v="20"/>
    <x v="4"/>
    <s v="e12"/>
    <n v="12"/>
    <s v="e"/>
    <d v="2008-05-20T00:00:00"/>
  </r>
  <r>
    <n v="2008"/>
    <n v="21"/>
    <x v="4"/>
    <s v="e15"/>
    <n v="15"/>
    <s v="e"/>
    <d v="2008-05-21T00:00:00"/>
  </r>
  <r>
    <n v="2008"/>
    <n v="22"/>
    <x v="4"/>
    <s v="e14"/>
    <n v="14"/>
    <s v="e"/>
    <d v="2008-05-22T00:00:00"/>
  </r>
  <r>
    <n v="2008"/>
    <n v="23"/>
    <x v="4"/>
    <s v="e14"/>
    <n v="14"/>
    <s v="e"/>
    <d v="2008-05-23T00:00:00"/>
  </r>
  <r>
    <n v="2008"/>
    <n v="24"/>
    <x v="4"/>
    <s v="e15"/>
    <n v="15"/>
    <s v="e"/>
    <d v="2008-05-24T00:00:00"/>
  </r>
  <r>
    <n v="2008"/>
    <n v="25"/>
    <x v="4"/>
    <s v="e22"/>
    <n v="22"/>
    <s v="e"/>
    <d v="2008-05-25T00:00:00"/>
  </r>
  <r>
    <n v="2008"/>
    <n v="26"/>
    <x v="4"/>
    <s v="e19"/>
    <n v="19"/>
    <s v="e"/>
    <d v="2008-05-26T00:00:00"/>
  </r>
  <r>
    <n v="2008"/>
    <n v="27"/>
    <x v="4"/>
    <s v="e15"/>
    <n v="15"/>
    <s v="e"/>
    <d v="2008-05-27T00:00:00"/>
  </r>
  <r>
    <n v="2008"/>
    <n v="28"/>
    <x v="4"/>
    <s v="e14"/>
    <n v="14"/>
    <s v="e"/>
    <d v="2008-05-28T00:00:00"/>
  </r>
  <r>
    <n v="2008"/>
    <n v="29"/>
    <x v="4"/>
    <s v="e21"/>
    <n v="21"/>
    <s v="e"/>
    <d v="2008-05-29T00:00:00"/>
  </r>
  <r>
    <n v="2008"/>
    <n v="30"/>
    <x v="4"/>
    <s v="e14"/>
    <n v="14"/>
    <s v="e"/>
    <d v="2008-05-30T00:00:00"/>
  </r>
  <r>
    <n v="2008"/>
    <n v="31"/>
    <x v="4"/>
    <s v="e12"/>
    <n v="12"/>
    <s v="e"/>
    <d v="2008-05-31T00:00:00"/>
  </r>
  <r>
    <n v="2008"/>
    <n v="1"/>
    <x v="5"/>
    <s v="e11"/>
    <n v="11"/>
    <s v="e"/>
    <d v="2008-06-01T00:00:00"/>
  </r>
  <r>
    <n v="2008"/>
    <n v="2"/>
    <x v="5"/>
    <s v="e11"/>
    <n v="11"/>
    <s v="e"/>
    <d v="2008-06-02T00:00:00"/>
  </r>
  <r>
    <n v="2008"/>
    <n v="3"/>
    <x v="5"/>
    <s v="e39"/>
    <n v="39"/>
    <s v="e"/>
    <d v="2008-06-03T00:00:00"/>
  </r>
  <r>
    <n v="2008"/>
    <n v="4"/>
    <x v="5"/>
    <s v="e18"/>
    <n v="18"/>
    <s v="e"/>
    <d v="2008-06-04T00:00:00"/>
  </r>
  <r>
    <n v="2008"/>
    <n v="5"/>
    <x v="5"/>
    <s v="e13"/>
    <n v="13"/>
    <s v="e"/>
    <d v="2008-06-05T00:00:00"/>
  </r>
  <r>
    <n v="2008"/>
    <n v="6"/>
    <x v="5"/>
    <s v="e12"/>
    <n v="12"/>
    <s v="e"/>
    <d v="2008-06-06T00:00:00"/>
  </r>
  <r>
    <n v="2008"/>
    <n v="7"/>
    <x v="5"/>
    <s v="e11"/>
    <n v="11"/>
    <s v="e"/>
    <d v="2008-06-07T00:00:00"/>
  </r>
  <r>
    <n v="2008"/>
    <n v="8"/>
    <x v="5"/>
    <s v="e10"/>
    <n v="10"/>
    <s v="e"/>
    <d v="2008-06-08T00:00:00"/>
  </r>
  <r>
    <n v="2008"/>
    <n v="9"/>
    <x v="5"/>
    <s v="e9.8"/>
    <n v="9.8000000000000007"/>
    <s v="e"/>
    <d v="2008-06-09T00:00:00"/>
  </r>
  <r>
    <n v="2008"/>
    <n v="10"/>
    <x v="5"/>
    <s v="e9.4"/>
    <n v="9.4"/>
    <s v="e"/>
    <d v="2008-06-10T00:00:00"/>
  </r>
  <r>
    <n v="2008"/>
    <n v="11"/>
    <x v="5"/>
    <s v="e8.8"/>
    <n v="8.8000000000000007"/>
    <s v="e"/>
    <d v="2008-06-11T00:00:00"/>
  </r>
  <r>
    <n v="2008"/>
    <n v="12"/>
    <x v="5"/>
    <s v="e8.5"/>
    <n v="8.5"/>
    <s v="e"/>
    <d v="2008-06-12T00:00:00"/>
  </r>
  <r>
    <n v="2008"/>
    <n v="13"/>
    <x v="5"/>
    <s v="e7.9"/>
    <n v="7.9"/>
    <s v="e"/>
    <d v="2008-06-13T00:00:00"/>
  </r>
  <r>
    <n v="2008"/>
    <n v="14"/>
    <x v="5"/>
    <s v="e7.4"/>
    <n v="7.4"/>
    <s v="e"/>
    <d v="2008-06-14T00:00:00"/>
  </r>
  <r>
    <n v="2008"/>
    <n v="15"/>
    <x v="5"/>
    <s v="e7.0"/>
    <n v="7"/>
    <s v="e"/>
    <d v="2008-06-15T00:00:00"/>
  </r>
  <r>
    <n v="2008"/>
    <n v="16"/>
    <x v="5"/>
    <s v="e6.7"/>
    <n v="6.7"/>
    <s v="e"/>
    <d v="2008-06-16T00:00:00"/>
  </r>
  <r>
    <n v="2008"/>
    <n v="17"/>
    <x v="5"/>
    <s v="e6.4"/>
    <n v="6.4"/>
    <s v="e"/>
    <d v="2008-06-17T00:00:00"/>
  </r>
  <r>
    <n v="2008"/>
    <n v="18"/>
    <x v="5"/>
    <s v="e6.0"/>
    <n v="6"/>
    <s v="e"/>
    <d v="2008-06-18T00:00:00"/>
  </r>
  <r>
    <n v="2008"/>
    <n v="19"/>
    <x v="5"/>
    <s v="e5.9"/>
    <n v="5.9"/>
    <s v="e"/>
    <d v="2008-06-19T00:00:00"/>
  </r>
  <r>
    <n v="2008"/>
    <n v="20"/>
    <x v="5"/>
    <s v="e5.9"/>
    <n v="5.9"/>
    <s v="e"/>
    <d v="2008-06-20T00:00:00"/>
  </r>
  <r>
    <n v="2008"/>
    <n v="21"/>
    <x v="5"/>
    <s v="e5.7"/>
    <n v="5.7"/>
    <s v="e"/>
    <d v="2008-06-21T00:00:00"/>
  </r>
  <r>
    <n v="2008"/>
    <n v="22"/>
    <x v="5"/>
    <s v="e5.4"/>
    <n v="5.4"/>
    <s v="e"/>
    <d v="2008-06-22T00:00:00"/>
  </r>
  <r>
    <n v="2008"/>
    <n v="23"/>
    <x v="5"/>
    <s v="e5.2"/>
    <n v="5.2"/>
    <s v="e"/>
    <d v="2008-06-23T00:00:00"/>
  </r>
  <r>
    <n v="2008"/>
    <n v="24"/>
    <x v="5"/>
    <s v="e5.1"/>
    <n v="5.0999999999999996"/>
    <s v="e"/>
    <d v="2008-06-24T00:00:00"/>
  </r>
  <r>
    <n v="2008"/>
    <n v="25"/>
    <x v="5"/>
    <s v="e5.7"/>
    <n v="5.7"/>
    <s v="e"/>
    <d v="2008-06-25T00:00:00"/>
  </r>
  <r>
    <n v="2008"/>
    <n v="26"/>
    <x v="5"/>
    <s v="e5.2"/>
    <n v="5.2"/>
    <s v="e"/>
    <d v="2008-06-26T00:00:00"/>
  </r>
  <r>
    <n v="2008"/>
    <n v="27"/>
    <x v="5"/>
    <s v="e4.7"/>
    <n v="4.7"/>
    <s v="e"/>
    <d v="2008-06-27T00:00:00"/>
  </r>
  <r>
    <n v="2008"/>
    <n v="28"/>
    <x v="5"/>
    <s v="e4.3"/>
    <n v="4.3"/>
    <s v="e"/>
    <d v="2008-06-28T00:00:00"/>
  </r>
  <r>
    <n v="2008"/>
    <n v="29"/>
    <x v="5"/>
    <s v="e6.2"/>
    <n v="6.2"/>
    <s v="e"/>
    <d v="2008-06-29T00:00:00"/>
  </r>
  <r>
    <n v="2008"/>
    <n v="30"/>
    <x v="5"/>
    <s v="e10"/>
    <n v="10"/>
    <s v="e"/>
    <d v="2008-06-30T00:00:00"/>
  </r>
  <r>
    <n v="2008"/>
    <n v="1"/>
    <x v="6"/>
    <s v="e5.7"/>
    <n v="5.7"/>
    <s v="e"/>
    <d v="2008-07-01T00:00:00"/>
  </r>
  <r>
    <n v="2008"/>
    <n v="2"/>
    <x v="6"/>
    <s v="e4.8"/>
    <n v="4.8"/>
    <s v="e"/>
    <d v="2008-07-02T00:00:00"/>
  </r>
  <r>
    <n v="2008"/>
    <n v="3"/>
    <x v="6"/>
    <s v="e7.2"/>
    <n v="7.2"/>
    <s v="e"/>
    <d v="2008-07-03T00:00:00"/>
  </r>
  <r>
    <n v="2008"/>
    <n v="4"/>
    <x v="6"/>
    <s v="e5.6"/>
    <n v="5.6"/>
    <s v="e"/>
    <d v="2008-07-04T00:00:00"/>
  </r>
  <r>
    <n v="2008"/>
    <n v="5"/>
    <x v="6"/>
    <s v="e4.9"/>
    <n v="4.9000000000000004"/>
    <s v="e"/>
    <d v="2008-07-05T00:00:00"/>
  </r>
  <r>
    <n v="2008"/>
    <n v="6"/>
    <x v="6"/>
    <s v="e4.6"/>
    <n v="4.5999999999999996"/>
    <s v="e"/>
    <d v="2008-07-06T00:00:00"/>
  </r>
  <r>
    <n v="2008"/>
    <n v="7"/>
    <x v="6"/>
    <s v="e4.3"/>
    <n v="4.3"/>
    <s v="e"/>
    <d v="2008-07-07T00:00:00"/>
  </r>
  <r>
    <n v="2008"/>
    <n v="8"/>
    <x v="6"/>
    <s v="e4.3"/>
    <n v="4.3"/>
    <s v="e"/>
    <d v="2008-07-08T00:00:00"/>
  </r>
  <r>
    <n v="2008"/>
    <n v="9"/>
    <x v="6"/>
    <s v="e3.9"/>
    <n v="3.9"/>
    <s v="e"/>
    <d v="2008-07-09T00:00:00"/>
  </r>
  <r>
    <n v="2008"/>
    <n v="10"/>
    <x v="6"/>
    <s v="e3.7"/>
    <n v="3.7"/>
    <s v="e"/>
    <d v="2008-07-10T00:00:00"/>
  </r>
  <r>
    <n v="2008"/>
    <n v="11"/>
    <x v="6"/>
    <s v="e3.4"/>
    <n v="3.4"/>
    <s v="e"/>
    <d v="2008-07-11T00:00:00"/>
  </r>
  <r>
    <n v="2008"/>
    <n v="12"/>
    <x v="6"/>
    <s v="e3.3"/>
    <n v="3.3"/>
    <s v="e"/>
    <d v="2008-07-12T00:00:00"/>
  </r>
  <r>
    <n v="2008"/>
    <n v="13"/>
    <x v="6"/>
    <s v="e3.2"/>
    <n v="3.2"/>
    <s v="e"/>
    <d v="2008-07-13T00:00:00"/>
  </r>
  <r>
    <n v="2008"/>
    <n v="14"/>
    <x v="6"/>
    <s v="e3.1"/>
    <n v="3.1"/>
    <s v="e"/>
    <d v="2008-07-14T00:00:00"/>
  </r>
  <r>
    <n v="2008"/>
    <n v="15"/>
    <x v="6"/>
    <s v="e3.0"/>
    <n v="3"/>
    <s v="e"/>
    <d v="2008-07-15T00:00:00"/>
  </r>
  <r>
    <n v="2008"/>
    <n v="16"/>
    <x v="6"/>
    <s v="e2.9"/>
    <n v="2.9"/>
    <s v="e"/>
    <d v="2008-07-16T00:00:00"/>
  </r>
  <r>
    <n v="2008"/>
    <n v="17"/>
    <x v="6"/>
    <s v="e2.7"/>
    <n v="2.7"/>
    <s v="e"/>
    <d v="2008-07-17T00:00:00"/>
  </r>
  <r>
    <n v="2008"/>
    <n v="18"/>
    <x v="6"/>
    <s v="e2.5"/>
    <n v="2.5"/>
    <s v="e"/>
    <d v="2008-07-18T00:00:00"/>
  </r>
  <r>
    <n v="2008"/>
    <n v="19"/>
    <x v="6"/>
    <s v="e2.5"/>
    <n v="2.5"/>
    <s v="e"/>
    <d v="2008-07-19T00:00:00"/>
  </r>
  <r>
    <n v="2008"/>
    <n v="20"/>
    <x v="6"/>
    <s v="e2.5"/>
    <n v="2.5"/>
    <s v="e"/>
    <d v="2008-07-20T00:00:00"/>
  </r>
  <r>
    <n v="2008"/>
    <n v="21"/>
    <x v="6"/>
    <s v="e2.5"/>
    <n v="2.5"/>
    <s v="e"/>
    <d v="2008-07-21T00:00:00"/>
  </r>
  <r>
    <n v="2008"/>
    <n v="22"/>
    <x v="6"/>
    <s v="e2.4"/>
    <n v="2.4"/>
    <s v="e"/>
    <d v="2008-07-22T00:00:00"/>
  </r>
  <r>
    <n v="2008"/>
    <n v="23"/>
    <x v="6"/>
    <s v="e2.2"/>
    <n v="2.2000000000000002"/>
    <s v="e"/>
    <d v="2008-07-23T00:00:00"/>
  </r>
  <r>
    <n v="2008"/>
    <n v="24"/>
    <x v="6"/>
    <s v="e2.3"/>
    <n v="2.2999999999999998"/>
    <s v="e"/>
    <d v="2008-07-24T00:00:00"/>
  </r>
  <r>
    <n v="2008"/>
    <n v="25"/>
    <x v="6"/>
    <n v="1.9"/>
    <n v="1.9"/>
    <m/>
    <d v="2008-07-25T00:00:00"/>
  </r>
  <r>
    <n v="2008"/>
    <n v="26"/>
    <x v="6"/>
    <n v="1.8"/>
    <n v="1.8"/>
    <m/>
    <d v="2008-07-26T00:00:00"/>
  </r>
  <r>
    <n v="2008"/>
    <n v="27"/>
    <x v="6"/>
    <n v="2.2000000000000002"/>
    <n v="2.2000000000000002"/>
    <m/>
    <d v="2008-07-27T00:00:00"/>
  </r>
  <r>
    <n v="2008"/>
    <n v="28"/>
    <x v="6"/>
    <n v="2.1"/>
    <n v="2.1"/>
    <m/>
    <d v="2008-07-28T00:00:00"/>
  </r>
  <r>
    <n v="2008"/>
    <n v="29"/>
    <x v="6"/>
    <n v="2.2000000000000002"/>
    <n v="2.2000000000000002"/>
    <m/>
    <d v="2008-07-29T00:00:00"/>
  </r>
  <r>
    <n v="2008"/>
    <n v="30"/>
    <x v="6"/>
    <n v="2.8"/>
    <n v="2.8"/>
    <m/>
    <d v="2008-07-30T00:00:00"/>
  </r>
  <r>
    <n v="2008"/>
    <n v="31"/>
    <x v="6"/>
    <n v="2.5"/>
    <n v="2.5"/>
    <m/>
    <d v="2008-07-31T00:00:00"/>
  </r>
  <r>
    <n v="2008"/>
    <n v="1"/>
    <x v="7"/>
    <n v="3.2"/>
    <n v="3.2"/>
    <m/>
    <d v="2008-08-01T00:00:00"/>
  </r>
  <r>
    <n v="2008"/>
    <n v="2"/>
    <x v="7"/>
    <n v="2.7"/>
    <n v="2.7"/>
    <m/>
    <d v="2008-08-02T00:00:00"/>
  </r>
  <r>
    <n v="2008"/>
    <n v="3"/>
    <x v="7"/>
    <n v="2.9"/>
    <n v="2.9"/>
    <m/>
    <d v="2008-08-03T00:00:00"/>
  </r>
  <r>
    <n v="2008"/>
    <n v="4"/>
    <x v="7"/>
    <n v="2.5"/>
    <n v="2.5"/>
    <m/>
    <d v="2008-08-04T00:00:00"/>
  </r>
  <r>
    <n v="2008"/>
    <n v="5"/>
    <x v="7"/>
    <n v="2.4"/>
    <n v="2.4"/>
    <m/>
    <d v="2008-08-05T00:00:00"/>
  </r>
  <r>
    <n v="2008"/>
    <n v="6"/>
    <x v="7"/>
    <n v="2.2000000000000002"/>
    <n v="2.2000000000000002"/>
    <m/>
    <d v="2008-08-06T00:00:00"/>
  </r>
  <r>
    <n v="2008"/>
    <n v="7"/>
    <x v="7"/>
    <n v="2.2000000000000002"/>
    <n v="2.2000000000000002"/>
    <m/>
    <d v="2008-08-07T00:00:00"/>
  </r>
  <r>
    <n v="2008"/>
    <n v="8"/>
    <x v="7"/>
    <n v="2.6"/>
    <n v="2.6"/>
    <m/>
    <d v="2008-08-08T00:00:00"/>
  </r>
  <r>
    <n v="2008"/>
    <n v="9"/>
    <x v="7"/>
    <n v="3.2"/>
    <n v="3.2"/>
    <m/>
    <d v="2008-08-09T00:00:00"/>
  </r>
  <r>
    <n v="2008"/>
    <n v="10"/>
    <x v="7"/>
    <n v="3"/>
    <n v="3"/>
    <m/>
    <d v="2008-08-10T00:00:00"/>
  </r>
  <r>
    <n v="2008"/>
    <n v="11"/>
    <x v="7"/>
    <n v="3.1"/>
    <n v="3.1"/>
    <m/>
    <d v="2008-08-11T00:00:00"/>
  </r>
  <r>
    <n v="2008"/>
    <n v="12"/>
    <x v="7"/>
    <n v="2.9"/>
    <n v="2.9"/>
    <m/>
    <d v="2008-08-12T00:00:00"/>
  </r>
  <r>
    <n v="2008"/>
    <n v="13"/>
    <x v="7"/>
    <n v="2.7"/>
    <n v="2.7"/>
    <m/>
    <d v="2008-08-13T00:00:00"/>
  </r>
  <r>
    <n v="2008"/>
    <n v="14"/>
    <x v="7"/>
    <n v="2.8"/>
    <n v="2.8"/>
    <m/>
    <d v="2008-08-14T00:00:00"/>
  </r>
  <r>
    <n v="2008"/>
    <n v="15"/>
    <x v="7"/>
    <n v="2.6"/>
    <n v="2.6"/>
    <m/>
    <d v="2008-08-15T00:00:00"/>
  </r>
  <r>
    <n v="2008"/>
    <n v="16"/>
    <x v="7"/>
    <n v="2.4"/>
    <n v="2.4"/>
    <m/>
    <d v="2008-08-16T00:00:00"/>
  </r>
  <r>
    <n v="2008"/>
    <n v="17"/>
    <x v="7"/>
    <n v="3.1"/>
    <n v="3.1"/>
    <m/>
    <d v="2008-08-17T00:00:00"/>
  </r>
  <r>
    <n v="2008"/>
    <n v="18"/>
    <x v="7"/>
    <n v="3.8"/>
    <n v="3.8"/>
    <m/>
    <d v="2008-08-18T00:00:00"/>
  </r>
  <r>
    <n v="2008"/>
    <n v="19"/>
    <x v="7"/>
    <n v="5.3"/>
    <n v="5.3"/>
    <m/>
    <d v="2008-08-19T00:00:00"/>
  </r>
  <r>
    <n v="2008"/>
    <n v="20"/>
    <x v="7"/>
    <n v="11"/>
    <n v="11"/>
    <m/>
    <d v="2008-08-20T00:00:00"/>
  </r>
  <r>
    <n v="2008"/>
    <n v="21"/>
    <x v="7"/>
    <n v="7.9"/>
    <n v="7.9"/>
    <m/>
    <d v="2008-08-21T00:00:00"/>
  </r>
  <r>
    <n v="2008"/>
    <n v="22"/>
    <x v="7"/>
    <n v="4.4000000000000004"/>
    <n v="4.4000000000000004"/>
    <m/>
    <d v="2008-08-22T00:00:00"/>
  </r>
  <r>
    <n v="2008"/>
    <n v="23"/>
    <x v="7"/>
    <n v="3.6"/>
    <n v="3.6"/>
    <m/>
    <d v="2008-08-23T00:00:00"/>
  </r>
  <r>
    <n v="2008"/>
    <n v="24"/>
    <x v="7"/>
    <n v="4.2"/>
    <n v="4.2"/>
    <m/>
    <d v="2008-08-24T00:00:00"/>
  </r>
  <r>
    <n v="2008"/>
    <n v="25"/>
    <x v="7"/>
    <n v="8.6999999999999993"/>
    <n v="8.6999999999999993"/>
    <m/>
    <d v="2008-08-25T00:00:00"/>
  </r>
  <r>
    <n v="2008"/>
    <n v="26"/>
    <x v="7"/>
    <n v="4.5"/>
    <n v="4.5"/>
    <m/>
    <d v="2008-08-26T00:00:00"/>
  </r>
  <r>
    <n v="2008"/>
    <n v="27"/>
    <x v="7"/>
    <n v="3.6"/>
    <n v="3.6"/>
    <m/>
    <d v="2008-08-27T00:00:00"/>
  </r>
  <r>
    <n v="2008"/>
    <n v="28"/>
    <x v="7"/>
    <n v="3.5"/>
    <n v="3.5"/>
    <m/>
    <d v="2008-08-28T00:00:00"/>
  </r>
  <r>
    <n v="2008"/>
    <n v="29"/>
    <x v="7"/>
    <n v="3.7"/>
    <n v="3.7"/>
    <m/>
    <d v="2008-08-29T00:00:00"/>
  </r>
  <r>
    <n v="2008"/>
    <n v="30"/>
    <x v="7"/>
    <n v="3.7"/>
    <n v="3.7"/>
    <m/>
    <d v="2008-08-30T00:00:00"/>
  </r>
  <r>
    <n v="2008"/>
    <n v="31"/>
    <x v="7"/>
    <n v="5.9"/>
    <n v="5.9"/>
    <m/>
    <d v="2008-08-31T00:00:00"/>
  </r>
  <r>
    <n v="2008"/>
    <n v="1"/>
    <x v="8"/>
    <n v="4.9000000000000004"/>
    <n v="4.9000000000000004"/>
    <m/>
    <d v="2008-09-01T00:00:00"/>
  </r>
  <r>
    <n v="2008"/>
    <n v="2"/>
    <x v="8"/>
    <n v="5.7"/>
    <n v="5.7"/>
    <m/>
    <d v="2008-09-02T00:00:00"/>
  </r>
  <r>
    <n v="2008"/>
    <n v="3"/>
    <x v="8"/>
    <n v="3.1"/>
    <n v="3.1"/>
    <m/>
    <d v="2008-09-03T00:00:00"/>
  </r>
  <r>
    <n v="2008"/>
    <n v="4"/>
    <x v="8"/>
    <n v="3"/>
    <n v="3"/>
    <m/>
    <d v="2008-09-04T00:00:00"/>
  </r>
  <r>
    <n v="2008"/>
    <n v="5"/>
    <x v="8"/>
    <n v="3.1"/>
    <n v="3.1"/>
    <m/>
    <d v="2008-09-05T00:00:00"/>
  </r>
  <r>
    <n v="2008"/>
    <n v="6"/>
    <x v="8"/>
    <n v="3.1"/>
    <n v="3.1"/>
    <m/>
    <d v="2008-09-06T00:00:00"/>
  </r>
  <r>
    <n v="2008"/>
    <n v="7"/>
    <x v="8"/>
    <n v="3.3"/>
    <n v="3.3"/>
    <m/>
    <d v="2008-09-07T00:00:00"/>
  </r>
  <r>
    <n v="2008"/>
    <n v="8"/>
    <x v="8"/>
    <n v="3.5"/>
    <n v="3.5"/>
    <m/>
    <d v="2008-09-08T00:00:00"/>
  </r>
  <r>
    <n v="2008"/>
    <n v="9"/>
    <x v="8"/>
    <n v="3.5"/>
    <n v="3.5"/>
    <m/>
    <d v="2008-09-09T00:00:00"/>
  </r>
  <r>
    <n v="2008"/>
    <n v="10"/>
    <x v="8"/>
    <n v="3.3"/>
    <n v="3.3"/>
    <m/>
    <d v="2008-09-10T00:00:00"/>
  </r>
  <r>
    <n v="2008"/>
    <n v="11"/>
    <x v="8"/>
    <n v="3.5"/>
    <n v="3.5"/>
    <m/>
    <d v="2008-09-11T00:00:00"/>
  </r>
  <r>
    <n v="2008"/>
    <n v="12"/>
    <x v="8"/>
    <n v="3.6"/>
    <n v="3.6"/>
    <m/>
    <d v="2008-09-12T00:00:00"/>
  </r>
  <r>
    <n v="2008"/>
    <n v="13"/>
    <x v="8"/>
    <n v="3"/>
    <n v="3"/>
    <m/>
    <d v="2008-09-13T00:00:00"/>
  </r>
  <r>
    <n v="2008"/>
    <n v="14"/>
    <x v="8"/>
    <n v="3.2"/>
    <n v="3.2"/>
    <m/>
    <d v="2008-09-14T00:00:00"/>
  </r>
  <r>
    <n v="2008"/>
    <n v="15"/>
    <x v="8"/>
    <n v="3.2"/>
    <n v="3.2"/>
    <m/>
    <d v="2008-09-15T00:00:00"/>
  </r>
  <r>
    <n v="2008"/>
    <n v="16"/>
    <x v="8"/>
    <n v="3.5"/>
    <n v="3.5"/>
    <m/>
    <d v="2008-09-16T00:00:00"/>
  </r>
  <r>
    <n v="2008"/>
    <n v="17"/>
    <x v="8"/>
    <n v="4.5999999999999996"/>
    <n v="4.5999999999999996"/>
    <m/>
    <d v="2008-09-17T00:00:00"/>
  </r>
  <r>
    <n v="2008"/>
    <n v="18"/>
    <x v="8"/>
    <n v="3"/>
    <n v="3"/>
    <m/>
    <d v="2008-09-18T00:00:00"/>
  </r>
  <r>
    <n v="2008"/>
    <n v="19"/>
    <x v="8"/>
    <n v="3"/>
    <n v="3"/>
    <m/>
    <d v="2008-09-19T00:00:00"/>
  </r>
  <r>
    <n v="2008"/>
    <n v="20"/>
    <x v="8"/>
    <n v="3.1"/>
    <n v="3.1"/>
    <m/>
    <d v="2008-09-20T00:00:00"/>
  </r>
  <r>
    <n v="2008"/>
    <n v="21"/>
    <x v="8"/>
    <n v="4.3"/>
    <n v="4.3"/>
    <m/>
    <d v="2008-09-21T00:00:00"/>
  </r>
  <r>
    <n v="2008"/>
    <n v="22"/>
    <x v="8"/>
    <n v="5.8"/>
    <n v="5.8"/>
    <m/>
    <d v="2008-09-22T00:00:00"/>
  </r>
  <r>
    <n v="2008"/>
    <n v="23"/>
    <x v="8"/>
    <n v="4.2"/>
    <n v="4.2"/>
    <m/>
    <d v="2008-09-23T00:00:00"/>
  </r>
  <r>
    <n v="2008"/>
    <n v="24"/>
    <x v="8"/>
    <n v="4.0999999999999996"/>
    <n v="4.0999999999999996"/>
    <m/>
    <d v="2008-09-24T00:00:00"/>
  </r>
  <r>
    <n v="2008"/>
    <n v="25"/>
    <x v="8"/>
    <n v="4.2"/>
    <n v="4.2"/>
    <m/>
    <d v="2008-09-25T00:00:00"/>
  </r>
  <r>
    <n v="2008"/>
    <n v="26"/>
    <x v="8"/>
    <n v="4.3"/>
    <n v="4.3"/>
    <m/>
    <d v="2008-09-26T00:00:00"/>
  </r>
  <r>
    <n v="2008"/>
    <n v="27"/>
    <x v="8"/>
    <n v="4.3"/>
    <n v="4.3"/>
    <m/>
    <d v="2008-09-27T00:00:00"/>
  </r>
  <r>
    <n v="2008"/>
    <n v="28"/>
    <x v="8"/>
    <n v="4.0999999999999996"/>
    <n v="4.0999999999999996"/>
    <m/>
    <d v="2008-09-28T00:00:00"/>
  </r>
  <r>
    <n v="2008"/>
    <n v="29"/>
    <x v="8"/>
    <n v="4"/>
    <n v="4"/>
    <m/>
    <d v="2008-09-29T00:00:00"/>
  </r>
  <r>
    <n v="2008"/>
    <n v="30"/>
    <x v="8"/>
    <n v="4.4000000000000004"/>
    <n v="4.4000000000000004"/>
    <m/>
    <d v="2008-09-30T00:00:00"/>
  </r>
  <r>
    <n v="2008"/>
    <n v="1"/>
    <x v="9"/>
    <n v="4.7"/>
    <n v="4.7"/>
    <m/>
    <d v="2008-10-01T00:00:00"/>
  </r>
  <r>
    <n v="2008"/>
    <n v="2"/>
    <x v="9"/>
    <n v="5.2"/>
    <n v="5.2"/>
    <m/>
    <d v="2008-10-02T00:00:00"/>
  </r>
  <r>
    <n v="2008"/>
    <n v="3"/>
    <x v="9"/>
    <n v="11"/>
    <n v="11"/>
    <m/>
    <d v="2008-10-03T00:00:00"/>
  </r>
  <r>
    <n v="2008"/>
    <n v="4"/>
    <x v="9"/>
    <n v="21"/>
    <n v="21"/>
    <m/>
    <d v="2008-10-04T00:00:00"/>
  </r>
  <r>
    <n v="2008"/>
    <n v="5"/>
    <x v="9"/>
    <n v="8"/>
    <n v="8"/>
    <m/>
    <d v="2008-10-05T00:00:00"/>
  </r>
  <r>
    <n v="2008"/>
    <n v="6"/>
    <x v="9"/>
    <n v="6.7"/>
    <n v="6.7"/>
    <m/>
    <d v="2008-10-06T00:00:00"/>
  </r>
  <r>
    <n v="2008"/>
    <n v="7"/>
    <x v="9"/>
    <n v="8.6"/>
    <n v="8.6"/>
    <m/>
    <d v="2008-10-07T00:00:00"/>
  </r>
  <r>
    <n v="2008"/>
    <n v="8"/>
    <x v="9"/>
    <n v="5.3"/>
    <n v="5.3"/>
    <m/>
    <d v="2008-10-08T00:00:00"/>
  </r>
  <r>
    <n v="2008"/>
    <n v="9"/>
    <x v="9"/>
    <n v="4.8"/>
    <n v="4.8"/>
    <m/>
    <d v="2008-10-09T00:00:00"/>
  </r>
  <r>
    <n v="2008"/>
    <n v="10"/>
    <x v="9"/>
    <n v="5.6"/>
    <n v="5.6"/>
    <m/>
    <d v="2008-10-10T00:00:00"/>
  </r>
  <r>
    <n v="2008"/>
    <n v="11"/>
    <x v="9"/>
    <n v="4.4000000000000004"/>
    <n v="4.4000000000000004"/>
    <m/>
    <d v="2008-10-11T00:00:00"/>
  </r>
  <r>
    <n v="2008"/>
    <n v="12"/>
    <x v="9"/>
    <n v="3.6"/>
    <n v="3.6"/>
    <m/>
    <d v="2008-10-12T00:00:00"/>
  </r>
  <r>
    <n v="2008"/>
    <n v="13"/>
    <x v="9"/>
    <n v="3.2"/>
    <n v="3.2"/>
    <m/>
    <d v="2008-10-13T00:00:00"/>
  </r>
  <r>
    <n v="2008"/>
    <n v="14"/>
    <x v="9"/>
    <n v="3.1"/>
    <n v="3.1"/>
    <m/>
    <d v="2008-10-14T00:00:00"/>
  </r>
  <r>
    <n v="2008"/>
    <n v="15"/>
    <x v="9"/>
    <n v="2.9"/>
    <n v="2.9"/>
    <m/>
    <d v="2008-10-15T00:00:00"/>
  </r>
  <r>
    <n v="2008"/>
    <n v="16"/>
    <x v="9"/>
    <n v="2.8"/>
    <n v="2.8"/>
    <m/>
    <d v="2008-10-16T00:00:00"/>
  </r>
  <r>
    <n v="2008"/>
    <n v="17"/>
    <x v="9"/>
    <n v="2.7"/>
    <n v="2.7"/>
    <m/>
    <d v="2008-10-17T00:00:00"/>
  </r>
  <r>
    <n v="2008"/>
    <n v="18"/>
    <x v="9"/>
    <n v="2.6"/>
    <n v="2.6"/>
    <m/>
    <d v="2008-10-18T00:00:00"/>
  </r>
  <r>
    <n v="2008"/>
    <n v="19"/>
    <x v="9"/>
    <n v="1.7"/>
    <n v="1.7"/>
    <m/>
    <d v="2008-10-19T00:00:00"/>
  </r>
  <r>
    <n v="2008"/>
    <n v="20"/>
    <x v="9"/>
    <n v="3.3"/>
    <n v="3.3"/>
    <m/>
    <d v="2008-10-20T00:00:00"/>
  </r>
  <r>
    <n v="2008"/>
    <n v="21"/>
    <x v="9"/>
    <n v="2.4"/>
    <n v="2.4"/>
    <m/>
    <d v="2008-10-21T00:00:00"/>
  </r>
  <r>
    <n v="2008"/>
    <n v="22"/>
    <x v="9"/>
    <n v="1.6"/>
    <n v="1.6"/>
    <m/>
    <d v="2008-10-22T00:00:00"/>
  </r>
  <r>
    <n v="2008"/>
    <n v="23"/>
    <x v="9"/>
    <n v="1.4"/>
    <n v="1.4"/>
    <m/>
    <d v="2008-10-23T00:00:00"/>
  </r>
  <r>
    <n v="2008"/>
    <n v="24"/>
    <x v="9"/>
    <n v="1.3"/>
    <n v="1.3"/>
    <m/>
    <d v="2008-10-24T00:00:00"/>
  </r>
  <r>
    <n v="2008"/>
    <n v="25"/>
    <x v="9"/>
    <n v="1.7"/>
    <n v="1.7"/>
    <m/>
    <d v="2008-10-25T00:00:00"/>
  </r>
  <r>
    <n v="2008"/>
    <n v="26"/>
    <x v="9"/>
    <n v="4.3"/>
    <n v="4.3"/>
    <m/>
    <d v="2008-10-26T00:00:00"/>
  </r>
  <r>
    <n v="2008"/>
    <n v="27"/>
    <x v="9"/>
    <n v="6.7"/>
    <n v="6.7"/>
    <m/>
    <d v="2008-10-27T00:00:00"/>
  </r>
  <r>
    <n v="2008"/>
    <n v="28"/>
    <x v="9"/>
    <n v="6.3"/>
    <n v="6.3"/>
    <m/>
    <d v="2008-10-28T00:00:00"/>
  </r>
  <r>
    <n v="2008"/>
    <n v="29"/>
    <x v="9"/>
    <n v="6.5"/>
    <n v="6.5"/>
    <m/>
    <d v="2008-10-29T00:00:00"/>
  </r>
  <r>
    <n v="2008"/>
    <n v="30"/>
    <x v="9"/>
    <n v="7.4"/>
    <n v="7.4"/>
    <m/>
    <d v="2008-10-30T00:00:00"/>
  </r>
  <r>
    <n v="2008"/>
    <n v="31"/>
    <x v="9"/>
    <n v="9.9"/>
    <n v="9.9"/>
    <m/>
    <d v="2008-10-31T00:00:00"/>
  </r>
  <r>
    <n v="2008"/>
    <n v="1"/>
    <x v="10"/>
    <n v="7.9"/>
    <n v="7.9"/>
    <m/>
    <d v="2008-11-01T00:00:00"/>
  </r>
  <r>
    <n v="2008"/>
    <n v="2"/>
    <x v="10"/>
    <n v="12"/>
    <n v="12"/>
    <m/>
    <d v="2008-11-02T00:00:00"/>
  </r>
  <r>
    <n v="2008"/>
    <n v="3"/>
    <x v="10"/>
    <n v="16"/>
    <n v="16"/>
    <m/>
    <d v="2008-11-03T00:00:00"/>
  </r>
  <r>
    <n v="2008"/>
    <n v="4"/>
    <x v="10"/>
    <n v="23"/>
    <n v="23"/>
    <m/>
    <d v="2008-11-04T00:00:00"/>
  </r>
  <r>
    <n v="2008"/>
    <n v="5"/>
    <x v="10"/>
    <n v="9.9"/>
    <n v="9.9"/>
    <m/>
    <d v="2008-11-05T00:00:00"/>
  </r>
  <r>
    <n v="2008"/>
    <n v="6"/>
    <x v="10"/>
    <n v="21"/>
    <n v="21"/>
    <m/>
    <d v="2008-11-06T00:00:00"/>
  </r>
  <r>
    <n v="2008"/>
    <n v="7"/>
    <x v="10"/>
    <n v="8.6999999999999993"/>
    <n v="8.6999999999999993"/>
    <m/>
    <d v="2008-11-07T00:00:00"/>
  </r>
  <r>
    <n v="2008"/>
    <n v="8"/>
    <x v="10"/>
    <n v="10"/>
    <n v="10"/>
    <m/>
    <d v="2008-11-08T00:00:00"/>
  </r>
  <r>
    <n v="2008"/>
    <n v="9"/>
    <x v="10"/>
    <n v="7.3"/>
    <n v="7.3"/>
    <m/>
    <d v="2008-11-09T00:00:00"/>
  </r>
  <r>
    <n v="2008"/>
    <n v="10"/>
    <x v="10"/>
    <n v="6.9"/>
    <n v="6.9"/>
    <m/>
    <d v="2008-11-10T00:00:00"/>
  </r>
  <r>
    <n v="2008"/>
    <n v="11"/>
    <x v="10"/>
    <n v="16"/>
    <n v="16"/>
    <m/>
    <d v="2008-11-11T00:00:00"/>
  </r>
  <r>
    <n v="2008"/>
    <n v="12"/>
    <x v="10"/>
    <n v="40"/>
    <n v="40"/>
    <m/>
    <d v="2008-11-12T00:00:00"/>
  </r>
  <r>
    <n v="2008"/>
    <n v="13"/>
    <x v="10"/>
    <s v="e49"/>
    <n v="49"/>
    <s v="e"/>
    <d v="2008-11-13T00:00:00"/>
  </r>
  <r>
    <n v="2008"/>
    <n v="14"/>
    <x v="10"/>
    <n v="14"/>
    <n v="14"/>
    <m/>
    <d v="2008-11-14T00:00:00"/>
  </r>
  <r>
    <n v="2008"/>
    <n v="15"/>
    <x v="10"/>
    <n v="10"/>
    <n v="10"/>
    <m/>
    <d v="2008-11-15T00:00:00"/>
  </r>
  <r>
    <n v="2008"/>
    <n v="16"/>
    <x v="10"/>
    <n v="8"/>
    <n v="8"/>
    <m/>
    <d v="2008-11-16T00:00:00"/>
  </r>
  <r>
    <n v="2008"/>
    <n v="17"/>
    <x v="10"/>
    <n v="6.5"/>
    <n v="6.5"/>
    <m/>
    <d v="2008-11-17T00:00:00"/>
  </r>
  <r>
    <n v="2008"/>
    <n v="18"/>
    <x v="10"/>
    <n v="5.5"/>
    <n v="5.5"/>
    <m/>
    <d v="2008-11-18T00:00:00"/>
  </r>
  <r>
    <n v="2008"/>
    <n v="19"/>
    <x v="10"/>
    <n v="4.8"/>
    <n v="4.8"/>
    <m/>
    <d v="2008-11-19T00:00:00"/>
  </r>
  <r>
    <n v="2008"/>
    <n v="20"/>
    <x v="10"/>
    <n v="15"/>
    <n v="15"/>
    <m/>
    <d v="2008-11-20T00:00:00"/>
  </r>
  <r>
    <n v="2008"/>
    <n v="21"/>
    <x v="10"/>
    <n v="11"/>
    <n v="11"/>
    <m/>
    <d v="2008-11-21T00:00:00"/>
  </r>
  <r>
    <n v="2008"/>
    <n v="22"/>
    <x v="10"/>
    <n v="6.9"/>
    <n v="6.9"/>
    <m/>
    <d v="2008-11-22T00:00:00"/>
  </r>
  <r>
    <n v="2008"/>
    <n v="23"/>
    <x v="10"/>
    <n v="5.3"/>
    <n v="5.3"/>
    <m/>
    <d v="2008-11-23T00:00:00"/>
  </r>
  <r>
    <n v="2008"/>
    <n v="24"/>
    <x v="10"/>
    <n v="4.3"/>
    <n v="4.3"/>
    <m/>
    <d v="2008-11-24T00:00:00"/>
  </r>
  <r>
    <n v="2008"/>
    <n v="25"/>
    <x v="10"/>
    <n v="5.4"/>
    <n v="5.4"/>
    <m/>
    <d v="2008-11-25T00:00:00"/>
  </r>
  <r>
    <n v="2008"/>
    <n v="26"/>
    <x v="10"/>
    <n v="5.4"/>
    <n v="5.4"/>
    <m/>
    <d v="2008-11-26T00:00:00"/>
  </r>
  <r>
    <n v="2008"/>
    <n v="27"/>
    <x v="10"/>
    <n v="3.9"/>
    <n v="3.9"/>
    <m/>
    <d v="2008-11-27T00:00:00"/>
  </r>
  <r>
    <n v="2008"/>
    <n v="28"/>
    <x v="10"/>
    <n v="3.7"/>
    <n v="3.7"/>
    <m/>
    <d v="2008-11-28T00:00:00"/>
  </r>
  <r>
    <n v="2008"/>
    <n v="29"/>
    <x v="10"/>
    <n v="3.5"/>
    <n v="3.5"/>
    <m/>
    <d v="2008-11-29T00:00:00"/>
  </r>
  <r>
    <n v="2008"/>
    <n v="30"/>
    <x v="10"/>
    <n v="3.4"/>
    <n v="3.4"/>
    <m/>
    <d v="2008-11-30T00:00:00"/>
  </r>
  <r>
    <n v="2008"/>
    <n v="1"/>
    <x v="11"/>
    <n v="3.9"/>
    <n v="3.9"/>
    <m/>
    <d v="2008-12-01T00:00:00"/>
  </r>
  <r>
    <n v="2008"/>
    <n v="2"/>
    <x v="11"/>
    <n v="14"/>
    <n v="14"/>
    <m/>
    <d v="2008-12-02T00:00:00"/>
  </r>
  <r>
    <n v="2008"/>
    <n v="3"/>
    <x v="11"/>
    <n v="6.9"/>
    <n v="6.9"/>
    <m/>
    <d v="2008-12-03T00:00:00"/>
  </r>
  <r>
    <n v="2008"/>
    <n v="4"/>
    <x v="11"/>
    <n v="4.7"/>
    <n v="4.7"/>
    <m/>
    <d v="2008-12-04T00:00:00"/>
  </r>
  <r>
    <n v="2008"/>
    <n v="5"/>
    <x v="11"/>
    <n v="4"/>
    <n v="4"/>
    <m/>
    <d v="2008-12-05T00:00:00"/>
  </r>
  <r>
    <n v="2008"/>
    <n v="6"/>
    <x v="11"/>
    <n v="3.2"/>
    <n v="3.2"/>
    <m/>
    <d v="2008-12-06T00:00:00"/>
  </r>
  <r>
    <n v="2008"/>
    <n v="7"/>
    <x v="11"/>
    <n v="4.0999999999999996"/>
    <n v="4.0999999999999996"/>
    <m/>
    <d v="2008-12-07T00:00:00"/>
  </r>
  <r>
    <n v="2008"/>
    <n v="8"/>
    <x v="11"/>
    <n v="4"/>
    <n v="4"/>
    <m/>
    <d v="2008-12-08T00:00:00"/>
  </r>
  <r>
    <n v="2008"/>
    <n v="9"/>
    <x v="11"/>
    <n v="3.3"/>
    <n v="3.3"/>
    <m/>
    <d v="2008-12-09T00:00:00"/>
  </r>
  <r>
    <n v="2008"/>
    <n v="10"/>
    <x v="11"/>
    <n v="2.8"/>
    <n v="2.8"/>
    <m/>
    <d v="2008-12-10T00:00:00"/>
  </r>
  <r>
    <n v="2008"/>
    <n v="11"/>
    <x v="11"/>
    <n v="2.7"/>
    <n v="2.7"/>
    <m/>
    <d v="2008-12-11T00:00:00"/>
  </r>
  <r>
    <n v="2008"/>
    <n v="12"/>
    <x v="11"/>
    <n v="8.1"/>
    <n v="8.1"/>
    <m/>
    <d v="2008-12-12T00:00:00"/>
  </r>
  <r>
    <n v="2008"/>
    <n v="13"/>
    <x v="11"/>
    <n v="13"/>
    <n v="13"/>
    <m/>
    <d v="2008-12-13T00:00:00"/>
  </r>
  <r>
    <n v="2008"/>
    <n v="14"/>
    <x v="11"/>
    <n v="8.6999999999999993"/>
    <n v="8.6999999999999993"/>
    <m/>
    <d v="2008-12-14T00:00:00"/>
  </r>
  <r>
    <n v="2008"/>
    <n v="15"/>
    <x v="11"/>
    <n v="6.3"/>
    <n v="6.3"/>
    <m/>
    <d v="2008-12-15T00:00:00"/>
  </r>
  <r>
    <n v="2008"/>
    <n v="16"/>
    <x v="11"/>
    <n v="4.4000000000000004"/>
    <n v="4.4000000000000004"/>
    <m/>
    <d v="2008-12-16T00:00:00"/>
  </r>
  <r>
    <n v="2008"/>
    <n v="17"/>
    <x v="11"/>
    <n v="5.3"/>
    <n v="5.3"/>
    <m/>
    <d v="2008-12-17T00:00:00"/>
  </r>
  <r>
    <n v="2008"/>
    <n v="18"/>
    <x v="11"/>
    <n v="17"/>
    <n v="17"/>
    <m/>
    <d v="2008-12-18T00:00:00"/>
  </r>
  <r>
    <n v="2008"/>
    <n v="19"/>
    <x v="11"/>
    <n v="12"/>
    <n v="12"/>
    <m/>
    <d v="2008-12-19T00:00:00"/>
  </r>
  <r>
    <n v="2008"/>
    <n v="20"/>
    <x v="11"/>
    <n v="9.1"/>
    <n v="9.1"/>
    <m/>
    <d v="2008-12-20T00:00:00"/>
  </r>
  <r>
    <n v="2008"/>
    <n v="21"/>
    <x v="11"/>
    <n v="9.6999999999999993"/>
    <n v="9.6999999999999993"/>
    <m/>
    <d v="2008-12-21T00:00:00"/>
  </r>
  <r>
    <n v="2008"/>
    <n v="22"/>
    <x v="11"/>
    <n v="9.1999999999999993"/>
    <n v="9.1999999999999993"/>
    <m/>
    <d v="2008-12-22T00:00:00"/>
  </r>
  <r>
    <n v="2008"/>
    <n v="23"/>
    <x v="11"/>
    <n v="7.8"/>
    <n v="7.8"/>
    <m/>
    <d v="2008-12-23T00:00:00"/>
  </r>
  <r>
    <n v="2008"/>
    <n v="24"/>
    <x v="11"/>
    <n v="16"/>
    <n v="16"/>
    <m/>
    <d v="2008-12-24T00:00:00"/>
  </r>
  <r>
    <n v="2008"/>
    <n v="25"/>
    <x v="11"/>
    <n v="38"/>
    <n v="38"/>
    <m/>
    <d v="2008-12-25T00:00:00"/>
  </r>
  <r>
    <n v="2008"/>
    <n v="26"/>
    <x v="11"/>
    <n v="30"/>
    <n v="30"/>
    <m/>
    <d v="2008-12-26T00:00:00"/>
  </r>
  <r>
    <n v="2008"/>
    <n v="27"/>
    <x v="11"/>
    <s v="e75"/>
    <n v="75"/>
    <s v="e"/>
    <d v="2008-12-27T00:00:00"/>
  </r>
  <r>
    <n v="2008"/>
    <n v="28"/>
    <x v="11"/>
    <s v="e143"/>
    <n v="143"/>
    <s v="e"/>
    <d v="2008-12-28T00:00:00"/>
  </r>
  <r>
    <n v="2008"/>
    <n v="29"/>
    <x v="11"/>
    <s v="e173"/>
    <n v="173"/>
    <s v="e"/>
    <d v="2008-12-29T00:00:00"/>
  </r>
  <r>
    <n v="2008"/>
    <n v="30"/>
    <x v="11"/>
    <s v="e150"/>
    <n v="150"/>
    <s v="e"/>
    <d v="2008-12-30T00:00:00"/>
  </r>
  <r>
    <n v="2008"/>
    <n v="31"/>
    <x v="11"/>
    <n v="104"/>
    <n v="104"/>
    <m/>
    <d v="2008-12-31T00:00:00"/>
  </r>
  <r>
    <n v="2009"/>
    <n v="1"/>
    <x v="0"/>
    <n v="113"/>
    <n v="113"/>
    <m/>
    <d v="2009-01-01T00:00:00"/>
  </r>
  <r>
    <n v="2009"/>
    <n v="2"/>
    <x v="0"/>
    <s v="e713"/>
    <n v="113"/>
    <s v="e - 713 in data report, however this seems like a typo so I have changed this to 113"/>
    <d v="2009-01-02T00:00:00"/>
  </r>
  <r>
    <n v="2009"/>
    <n v="3"/>
    <x v="0"/>
    <s v="e152"/>
    <n v="152"/>
    <s v="e"/>
    <d v="2009-01-03T00:00:00"/>
  </r>
  <r>
    <n v="2009"/>
    <n v="4"/>
    <x v="0"/>
    <s v="e70"/>
    <n v="70"/>
    <s v="e"/>
    <d v="2009-01-04T00:00:00"/>
  </r>
  <r>
    <n v="2009"/>
    <n v="5"/>
    <x v="0"/>
    <s v="e108"/>
    <n v="108"/>
    <s v="e"/>
    <d v="2009-01-05T00:00:00"/>
  </r>
  <r>
    <n v="2009"/>
    <n v="6"/>
    <x v="0"/>
    <s v="e77"/>
    <n v="77"/>
    <s v="e"/>
    <d v="2009-01-06T00:00:00"/>
  </r>
  <r>
    <n v="2009"/>
    <n v="7"/>
    <x v="0"/>
    <s v="e103"/>
    <n v="103"/>
    <s v="e"/>
    <d v="2009-01-07T00:00:00"/>
  </r>
  <r>
    <n v="2009"/>
    <n v="8"/>
    <x v="0"/>
    <s v="e147"/>
    <n v="147"/>
    <s v="e"/>
    <d v="2009-01-08T00:00:00"/>
  </r>
  <r>
    <n v="2009"/>
    <n v="9"/>
    <x v="0"/>
    <s v="e60"/>
    <n v="60"/>
    <s v="e"/>
    <d v="2009-01-09T00:00:00"/>
  </r>
  <r>
    <n v="2009"/>
    <n v="10"/>
    <x v="0"/>
    <s v="e45"/>
    <n v="45"/>
    <s v="e"/>
    <d v="2009-01-10T00:00:00"/>
  </r>
  <r>
    <n v="2009"/>
    <n v="11"/>
    <x v="0"/>
    <s v="e39"/>
    <n v="39"/>
    <s v="e"/>
    <d v="2009-01-11T00:00:00"/>
  </r>
  <r>
    <n v="2009"/>
    <n v="12"/>
    <x v="0"/>
    <s v="e34"/>
    <n v="34"/>
    <s v="e"/>
    <d v="2009-01-12T00:00:00"/>
  </r>
  <r>
    <n v="2009"/>
    <n v="13"/>
    <x v="0"/>
    <s v="e28"/>
    <n v="28"/>
    <s v="e"/>
    <d v="2009-01-13T00:00:00"/>
  </r>
  <r>
    <n v="2009"/>
    <n v="14"/>
    <x v="0"/>
    <s v="e25"/>
    <n v="25"/>
    <s v="e"/>
    <d v="2009-01-14T00:00:00"/>
  </r>
  <r>
    <n v="2009"/>
    <n v="15"/>
    <x v="0"/>
    <s v="e23"/>
    <n v="23"/>
    <s v="e"/>
    <d v="2009-01-15T00:00:00"/>
  </r>
  <r>
    <n v="2009"/>
    <n v="16"/>
    <x v="0"/>
    <s v="e21"/>
    <n v="21"/>
    <s v="e"/>
    <d v="2009-01-16T00:00:00"/>
  </r>
  <r>
    <n v="2009"/>
    <n v="17"/>
    <x v="0"/>
    <s v="e19"/>
    <n v="19"/>
    <s v="e"/>
    <d v="2009-01-17T00:00:00"/>
  </r>
  <r>
    <n v="2009"/>
    <n v="18"/>
    <x v="0"/>
    <s v="e18"/>
    <n v="18"/>
    <s v="e"/>
    <d v="2009-01-18T00:00:00"/>
  </r>
  <r>
    <n v="2009"/>
    <n v="19"/>
    <x v="0"/>
    <s v="e17"/>
    <n v="17"/>
    <s v="e"/>
    <d v="2009-01-19T00:00:00"/>
  </r>
  <r>
    <n v="2009"/>
    <n v="20"/>
    <x v="0"/>
    <s v="e16"/>
    <n v="16"/>
    <s v="e"/>
    <d v="2009-01-20T00:00:00"/>
  </r>
  <r>
    <n v="2009"/>
    <n v="21"/>
    <x v="0"/>
    <s v="e15"/>
    <n v="15"/>
    <s v="e"/>
    <d v="2009-01-21T00:00:00"/>
  </r>
  <r>
    <n v="2009"/>
    <n v="22"/>
    <x v="0"/>
    <s v="e15"/>
    <n v="15"/>
    <s v="e"/>
    <d v="2009-01-22T00:00:00"/>
  </r>
  <r>
    <n v="2009"/>
    <n v="23"/>
    <x v="0"/>
    <s v="e14"/>
    <n v="14"/>
    <s v="e"/>
    <d v="2009-01-23T00:00:00"/>
  </r>
  <r>
    <n v="2009"/>
    <n v="24"/>
    <x v="0"/>
    <s v="e14"/>
    <n v="14"/>
    <s v="e"/>
    <d v="2009-01-24T00:00:00"/>
  </r>
  <r>
    <n v="2009"/>
    <n v="25"/>
    <x v="0"/>
    <n v="18"/>
    <n v="18"/>
    <m/>
    <d v="2009-01-25T00:00:00"/>
  </r>
  <r>
    <n v="2009"/>
    <n v="26"/>
    <x v="0"/>
    <n v="15"/>
    <n v="15"/>
    <m/>
    <d v="2009-01-26T00:00:00"/>
  </r>
  <r>
    <n v="2009"/>
    <n v="27"/>
    <x v="0"/>
    <n v="16"/>
    <n v="16"/>
    <m/>
    <d v="2009-01-27T00:00:00"/>
  </r>
  <r>
    <n v="2009"/>
    <n v="28"/>
    <x v="0"/>
    <n v="15"/>
    <n v="15"/>
    <m/>
    <d v="2009-01-28T00:00:00"/>
  </r>
  <r>
    <n v="2009"/>
    <n v="29"/>
    <x v="0"/>
    <n v="14"/>
    <n v="14"/>
    <m/>
    <d v="2009-01-29T00:00:00"/>
  </r>
  <r>
    <n v="2009"/>
    <n v="30"/>
    <x v="0"/>
    <n v="13"/>
    <n v="13"/>
    <m/>
    <d v="2009-01-30T00:00:00"/>
  </r>
  <r>
    <n v="2009"/>
    <n v="31"/>
    <x v="0"/>
    <n v="12"/>
    <n v="12"/>
    <m/>
    <d v="2009-01-31T00:00:00"/>
  </r>
  <r>
    <n v="2009"/>
    <n v="1"/>
    <x v="1"/>
    <n v="12"/>
    <n v="12"/>
    <m/>
    <d v="2009-02-01T00:00:00"/>
  </r>
  <r>
    <n v="2009"/>
    <n v="2"/>
    <x v="1"/>
    <n v="12"/>
    <n v="12"/>
    <m/>
    <d v="2009-02-02T00:00:00"/>
  </r>
  <r>
    <n v="2009"/>
    <n v="3"/>
    <x v="1"/>
    <n v="12"/>
    <n v="12"/>
    <m/>
    <d v="2009-02-03T00:00:00"/>
  </r>
  <r>
    <n v="2009"/>
    <n v="4"/>
    <x v="1"/>
    <n v="11"/>
    <n v="11"/>
    <m/>
    <d v="2009-02-04T00:00:00"/>
  </r>
  <r>
    <n v="2009"/>
    <n v="5"/>
    <x v="1"/>
    <n v="11"/>
    <n v="11"/>
    <m/>
    <d v="2009-02-05T00:00:00"/>
  </r>
  <r>
    <n v="2009"/>
    <n v="6"/>
    <x v="1"/>
    <n v="13"/>
    <n v="13"/>
    <m/>
    <d v="2009-02-06T00:00:00"/>
  </r>
  <r>
    <n v="2009"/>
    <n v="7"/>
    <x v="1"/>
    <n v="12"/>
    <n v="12"/>
    <m/>
    <d v="2009-02-07T00:00:00"/>
  </r>
  <r>
    <n v="2009"/>
    <n v="8"/>
    <x v="1"/>
    <n v="11"/>
    <n v="11"/>
    <m/>
    <d v="2009-02-08T00:00:00"/>
  </r>
  <r>
    <n v="2009"/>
    <n v="9"/>
    <x v="1"/>
    <n v="12"/>
    <n v="12"/>
    <m/>
    <d v="2009-02-09T00:00:00"/>
  </r>
  <r>
    <n v="2009"/>
    <n v="10"/>
    <x v="1"/>
    <n v="15"/>
    <n v="15"/>
    <m/>
    <d v="2009-02-10T00:00:00"/>
  </r>
  <r>
    <n v="2009"/>
    <n v="11"/>
    <x v="1"/>
    <n v="14"/>
    <n v="14"/>
    <m/>
    <d v="2009-02-11T00:00:00"/>
  </r>
  <r>
    <n v="2009"/>
    <n v="12"/>
    <x v="1"/>
    <n v="11"/>
    <n v="11"/>
    <m/>
    <d v="2009-02-12T00:00:00"/>
  </r>
  <r>
    <n v="2009"/>
    <n v="13"/>
    <x v="1"/>
    <n v="12"/>
    <n v="12"/>
    <m/>
    <d v="2009-02-13T00:00:00"/>
  </r>
  <r>
    <n v="2009"/>
    <n v="14"/>
    <x v="1"/>
    <n v="12"/>
    <n v="12"/>
    <m/>
    <d v="2009-02-14T00:00:00"/>
  </r>
  <r>
    <n v="2009"/>
    <n v="15"/>
    <x v="1"/>
    <n v="12"/>
    <n v="12"/>
    <m/>
    <d v="2009-02-15T00:00:00"/>
  </r>
  <r>
    <n v="2009"/>
    <n v="16"/>
    <x v="1"/>
    <n v="12"/>
    <n v="12"/>
    <m/>
    <d v="2009-02-16T00:00:00"/>
  </r>
  <r>
    <n v="2009"/>
    <n v="17"/>
    <x v="1"/>
    <n v="11"/>
    <n v="11"/>
    <m/>
    <d v="2009-02-17T00:00:00"/>
  </r>
  <r>
    <n v="2009"/>
    <n v="18"/>
    <x v="1"/>
    <n v="10"/>
    <n v="10"/>
    <m/>
    <d v="2009-02-18T00:00:00"/>
  </r>
  <r>
    <n v="2009"/>
    <n v="19"/>
    <x v="1"/>
    <n v="10"/>
    <n v="10"/>
    <m/>
    <d v="2009-02-19T00:00:00"/>
  </r>
  <r>
    <n v="2009"/>
    <n v="20"/>
    <x v="1"/>
    <n v="9.6"/>
    <n v="9.6"/>
    <m/>
    <d v="2009-02-20T00:00:00"/>
  </r>
  <r>
    <n v="2009"/>
    <n v="21"/>
    <x v="1"/>
    <n v="9.6"/>
    <n v="9.6"/>
    <m/>
    <d v="2009-02-21T00:00:00"/>
  </r>
  <r>
    <n v="2009"/>
    <n v="22"/>
    <x v="1"/>
    <n v="10"/>
    <n v="10"/>
    <m/>
    <d v="2009-02-22T00:00:00"/>
  </r>
  <r>
    <n v="2009"/>
    <n v="23"/>
    <x v="1"/>
    <n v="18"/>
    <n v="18"/>
    <m/>
    <d v="2009-02-23T00:00:00"/>
  </r>
  <r>
    <n v="2009"/>
    <n v="24"/>
    <x v="1"/>
    <n v="31"/>
    <n v="31"/>
    <m/>
    <d v="2009-02-24T00:00:00"/>
  </r>
  <r>
    <n v="2009"/>
    <n v="25"/>
    <x v="1"/>
    <s v="e28"/>
    <n v="28"/>
    <s v="e"/>
    <d v="2009-02-25T00:00:00"/>
  </r>
  <r>
    <n v="2009"/>
    <n v="26"/>
    <x v="1"/>
    <s v="e22"/>
    <n v="22"/>
    <s v="e"/>
    <d v="2009-02-26T00:00:00"/>
  </r>
  <r>
    <n v="2009"/>
    <n v="27"/>
    <x v="1"/>
    <s v="e18"/>
    <n v="18"/>
    <s v="e"/>
    <d v="2009-02-27T00:00:00"/>
  </r>
  <r>
    <n v="2009"/>
    <n v="28"/>
    <x v="1"/>
    <s v="e16"/>
    <n v="16"/>
    <s v="e"/>
    <d v="2009-02-28T00:00:00"/>
  </r>
  <r>
    <n v="2009"/>
    <n v="1"/>
    <x v="2"/>
    <s v="e16"/>
    <n v="16"/>
    <s v="e"/>
    <d v="2009-03-01T00:00:00"/>
  </r>
  <r>
    <n v="2009"/>
    <n v="2"/>
    <x v="2"/>
    <s v="e24"/>
    <n v="24"/>
    <s v="e"/>
    <d v="2009-03-02T00:00:00"/>
  </r>
  <r>
    <n v="2009"/>
    <n v="3"/>
    <x v="2"/>
    <s v="e30"/>
    <n v="30"/>
    <s v="e"/>
    <d v="2009-03-03T00:00:00"/>
  </r>
  <r>
    <n v="2009"/>
    <n v="4"/>
    <x v="2"/>
    <s v="e26"/>
    <n v="26"/>
    <s v="e"/>
    <d v="2009-03-04T00:00:00"/>
  </r>
  <r>
    <n v="2009"/>
    <n v="5"/>
    <x v="2"/>
    <s v="e25"/>
    <n v="25"/>
    <s v="e"/>
    <d v="2009-03-05T00:00:00"/>
  </r>
  <r>
    <n v="2009"/>
    <n v="6"/>
    <x v="2"/>
    <s v="e21"/>
    <n v="21"/>
    <s v="e"/>
    <d v="2009-03-06T00:00:00"/>
  </r>
  <r>
    <n v="2009"/>
    <n v="7"/>
    <x v="2"/>
    <s v="e16"/>
    <n v="16"/>
    <s v="e"/>
    <d v="2009-03-07T00:00:00"/>
  </r>
  <r>
    <n v="2009"/>
    <n v="8"/>
    <x v="2"/>
    <s v="e15"/>
    <n v="15"/>
    <s v="e"/>
    <d v="2009-03-08T00:00:00"/>
  </r>
  <r>
    <n v="2009"/>
    <n v="9"/>
    <x v="2"/>
    <s v="e17"/>
    <n v="17"/>
    <s v="e"/>
    <d v="2009-03-09T00:00:00"/>
  </r>
  <r>
    <n v="2009"/>
    <n v="10"/>
    <x v="2"/>
    <s v="e18"/>
    <n v="18"/>
    <s v="e"/>
    <d v="2009-03-10T00:00:00"/>
  </r>
  <r>
    <n v="2009"/>
    <n v="11"/>
    <x v="2"/>
    <s v="e15"/>
    <n v="15"/>
    <s v="e"/>
    <d v="2009-03-11T00:00:00"/>
  </r>
  <r>
    <n v="2009"/>
    <n v="12"/>
    <x v="2"/>
    <s v="e13"/>
    <n v="13"/>
    <s v="e"/>
    <d v="2009-03-12T00:00:00"/>
  </r>
  <r>
    <n v="2009"/>
    <n v="13"/>
    <x v="2"/>
    <s v="e12"/>
    <n v="12"/>
    <s v="e"/>
    <d v="2009-03-13T00:00:00"/>
  </r>
  <r>
    <n v="2009"/>
    <n v="14"/>
    <x v="2"/>
    <n v="22"/>
    <n v="22"/>
    <m/>
    <d v="2009-03-14T00:00:00"/>
  </r>
  <r>
    <n v="2009"/>
    <n v="15"/>
    <x v="2"/>
    <n v="80"/>
    <n v="80"/>
    <m/>
    <d v="2009-03-15T00:00:00"/>
  </r>
  <r>
    <n v="2009"/>
    <n v="16"/>
    <x v="2"/>
    <n v="55"/>
    <n v="55"/>
    <m/>
    <d v="2009-03-16T00:00:00"/>
  </r>
  <r>
    <n v="2009"/>
    <n v="17"/>
    <x v="2"/>
    <s v="e38"/>
    <n v="38"/>
    <s v="e"/>
    <d v="2009-03-17T00:00:00"/>
  </r>
  <r>
    <n v="2009"/>
    <n v="18"/>
    <x v="2"/>
    <s v="e29"/>
    <n v="29"/>
    <s v="e"/>
    <d v="2009-03-18T00:00:00"/>
  </r>
  <r>
    <n v="2009"/>
    <n v="19"/>
    <x v="2"/>
    <s v="e24"/>
    <n v="24"/>
    <s v="e"/>
    <d v="2009-03-19T00:00:00"/>
  </r>
  <r>
    <n v="2009"/>
    <n v="20"/>
    <x v="2"/>
    <s v="e21"/>
    <n v="21"/>
    <s v="e"/>
    <d v="2009-03-20T00:00:00"/>
  </r>
  <r>
    <n v="2009"/>
    <n v="21"/>
    <x v="2"/>
    <s v="e20"/>
    <n v="20"/>
    <s v="e"/>
    <d v="2009-03-21T00:00:00"/>
  </r>
  <r>
    <n v="2009"/>
    <n v="22"/>
    <x v="2"/>
    <s v="e19"/>
    <n v="19"/>
    <s v="e"/>
    <d v="2009-03-22T00:00:00"/>
  </r>
  <r>
    <n v="2009"/>
    <n v="23"/>
    <x v="2"/>
    <s v="e18"/>
    <n v="18"/>
    <s v="e"/>
    <d v="2009-03-23T00:00:00"/>
  </r>
  <r>
    <n v="2009"/>
    <n v="24"/>
    <x v="2"/>
    <s v="e19"/>
    <n v="19"/>
    <s v="e"/>
    <d v="2009-03-24T00:00:00"/>
  </r>
  <r>
    <n v="2009"/>
    <n v="25"/>
    <x v="2"/>
    <n v="20"/>
    <n v="20"/>
    <m/>
    <d v="2009-03-25T00:00:00"/>
  </r>
  <r>
    <n v="2009"/>
    <n v="26"/>
    <x v="2"/>
    <n v="18"/>
    <n v="18"/>
    <m/>
    <d v="2009-03-26T00:00:00"/>
  </r>
  <r>
    <n v="2009"/>
    <n v="27"/>
    <x v="2"/>
    <n v="16"/>
    <n v="16"/>
    <m/>
    <d v="2009-03-27T00:00:00"/>
  </r>
  <r>
    <n v="2009"/>
    <n v="28"/>
    <x v="2"/>
    <n v="22"/>
    <n v="22"/>
    <m/>
    <d v="2009-03-28T00:00:00"/>
  </r>
  <r>
    <n v="2009"/>
    <n v="29"/>
    <x v="2"/>
    <n v="22"/>
    <n v="22"/>
    <m/>
    <d v="2009-03-29T00:00:00"/>
  </r>
  <r>
    <n v="2009"/>
    <n v="30"/>
    <x v="2"/>
    <n v="17"/>
    <n v="17"/>
    <m/>
    <d v="2009-03-30T00:00:00"/>
  </r>
  <r>
    <n v="2009"/>
    <n v="31"/>
    <x v="2"/>
    <n v="17"/>
    <n v="17"/>
    <m/>
    <d v="2009-03-31T00:00:00"/>
  </r>
  <r>
    <n v="2009"/>
    <n v="1"/>
    <x v="3"/>
    <n v="18"/>
    <n v="18"/>
    <m/>
    <d v="2009-04-01T00:00:00"/>
  </r>
  <r>
    <n v="2009"/>
    <n v="2"/>
    <x v="3"/>
    <n v="26"/>
    <n v="26"/>
    <m/>
    <d v="2009-04-02T00:00:00"/>
  </r>
  <r>
    <n v="2009"/>
    <n v="3"/>
    <x v="3"/>
    <n v="21"/>
    <n v="21"/>
    <m/>
    <d v="2009-04-03T00:00:00"/>
  </r>
  <r>
    <n v="2009"/>
    <n v="4"/>
    <x v="3"/>
    <s v="e17"/>
    <n v="17"/>
    <s v="e"/>
    <d v="2009-04-04T00:00:00"/>
  </r>
  <r>
    <n v="2009"/>
    <n v="5"/>
    <x v="3"/>
    <s v="e16"/>
    <n v="16"/>
    <s v="e"/>
    <d v="2009-04-05T00:00:00"/>
  </r>
  <r>
    <n v="2009"/>
    <n v="6"/>
    <x v="3"/>
    <s v="e15"/>
    <n v="15"/>
    <s v="e"/>
    <d v="2009-04-06T00:00:00"/>
  </r>
  <r>
    <n v="2009"/>
    <n v="7"/>
    <x v="3"/>
    <s v="e14"/>
    <n v="14"/>
    <s v="e"/>
    <d v="2009-04-07T00:00:00"/>
  </r>
  <r>
    <n v="2009"/>
    <n v="8"/>
    <x v="3"/>
    <s v="e14"/>
    <n v="14"/>
    <s v="e"/>
    <d v="2009-04-08T00:00:00"/>
  </r>
  <r>
    <n v="2009"/>
    <n v="9"/>
    <x v="3"/>
    <s v="e14"/>
    <n v="14"/>
    <s v="e"/>
    <d v="2009-04-09T00:00:00"/>
  </r>
  <r>
    <n v="2009"/>
    <n v="10"/>
    <x v="3"/>
    <n v="15"/>
    <n v="15"/>
    <m/>
    <d v="2009-04-10T00:00:00"/>
  </r>
  <r>
    <n v="2009"/>
    <n v="11"/>
    <x v="3"/>
    <n v="13"/>
    <n v="13"/>
    <m/>
    <d v="2009-04-11T00:00:00"/>
  </r>
  <r>
    <n v="2009"/>
    <n v="12"/>
    <x v="3"/>
    <n v="15"/>
    <n v="15"/>
    <m/>
    <d v="2009-04-12T00:00:00"/>
  </r>
  <r>
    <n v="2009"/>
    <n v="13"/>
    <x v="3"/>
    <n v="17"/>
    <n v="17"/>
    <m/>
    <d v="2009-04-13T00:00:00"/>
  </r>
  <r>
    <n v="2009"/>
    <n v="14"/>
    <x v="3"/>
    <n v="14"/>
    <n v="14"/>
    <m/>
    <d v="2009-04-14T00:00:00"/>
  </r>
  <r>
    <n v="2009"/>
    <n v="15"/>
    <x v="3"/>
    <n v="13"/>
    <n v="13"/>
    <m/>
    <d v="2009-04-15T00:00:00"/>
  </r>
  <r>
    <n v="2009"/>
    <n v="16"/>
    <x v="3"/>
    <n v="11"/>
    <n v="11"/>
    <m/>
    <d v="2009-04-16T00:00:00"/>
  </r>
  <r>
    <n v="2009"/>
    <n v="17"/>
    <x v="3"/>
    <n v="13"/>
    <n v="13"/>
    <m/>
    <d v="2009-04-17T00:00:00"/>
  </r>
  <r>
    <n v="2009"/>
    <n v="18"/>
    <x v="3"/>
    <n v="11"/>
    <n v="11"/>
    <m/>
    <d v="2009-04-18T00:00:00"/>
  </r>
  <r>
    <n v="2009"/>
    <n v="19"/>
    <x v="3"/>
    <n v="11"/>
    <n v="11"/>
    <m/>
    <d v="2009-04-19T00:00:00"/>
  </r>
  <r>
    <n v="2009"/>
    <n v="20"/>
    <x v="3"/>
    <n v="11"/>
    <n v="11"/>
    <m/>
    <d v="2009-04-20T00:00:00"/>
  </r>
  <r>
    <n v="2009"/>
    <n v="21"/>
    <x v="3"/>
    <n v="11"/>
    <n v="11"/>
    <m/>
    <d v="2009-04-21T00:00:00"/>
  </r>
  <r>
    <n v="2009"/>
    <n v="22"/>
    <x v="3"/>
    <n v="10"/>
    <n v="10"/>
    <m/>
    <d v="2009-04-22T00:00:00"/>
  </r>
  <r>
    <n v="2009"/>
    <n v="23"/>
    <x v="3"/>
    <n v="9.6"/>
    <n v="9.6"/>
    <m/>
    <d v="2009-04-23T00:00:00"/>
  </r>
  <r>
    <n v="2009"/>
    <n v="24"/>
    <x v="3"/>
    <n v="9.1"/>
    <n v="9.1"/>
    <m/>
    <d v="2009-04-24T00:00:00"/>
  </r>
  <r>
    <n v="2009"/>
    <n v="25"/>
    <x v="3"/>
    <n v="8.6"/>
    <n v="8.6"/>
    <m/>
    <d v="2009-04-25T00:00:00"/>
  </r>
  <r>
    <n v="2009"/>
    <n v="26"/>
    <x v="3"/>
    <n v="8.1999999999999993"/>
    <n v="8.1999999999999993"/>
    <m/>
    <d v="2009-04-26T00:00:00"/>
  </r>
  <r>
    <n v="2009"/>
    <n v="27"/>
    <x v="3"/>
    <n v="10"/>
    <n v="10"/>
    <m/>
    <d v="2009-04-27T00:00:00"/>
  </r>
  <r>
    <n v="2009"/>
    <n v="28"/>
    <x v="3"/>
    <n v="18"/>
    <n v="18"/>
    <m/>
    <d v="2009-04-28T00:00:00"/>
  </r>
  <r>
    <n v="2009"/>
    <n v="29"/>
    <x v="3"/>
    <n v="11"/>
    <n v="11"/>
    <m/>
    <d v="2009-04-29T00:00:00"/>
  </r>
  <r>
    <n v="2009"/>
    <n v="30"/>
    <x v="3"/>
    <n v="9.3000000000000007"/>
    <n v="9.3000000000000007"/>
    <m/>
    <d v="2009-04-30T00:00:00"/>
  </r>
  <r>
    <n v="2009"/>
    <n v="1"/>
    <x v="4"/>
    <n v="8.8000000000000007"/>
    <n v="8.8000000000000007"/>
    <m/>
    <d v="2009-05-01T00:00:00"/>
  </r>
  <r>
    <n v="2009"/>
    <n v="2"/>
    <x v="4"/>
    <n v="31"/>
    <n v="31"/>
    <m/>
    <d v="2009-05-02T00:00:00"/>
  </r>
  <r>
    <n v="2009"/>
    <n v="3"/>
    <x v="4"/>
    <n v="20"/>
    <n v="20"/>
    <m/>
    <d v="2009-05-03T00:00:00"/>
  </r>
  <r>
    <n v="2009"/>
    <n v="4"/>
    <x v="4"/>
    <n v="28"/>
    <n v="28"/>
    <m/>
    <d v="2009-05-04T00:00:00"/>
  </r>
  <r>
    <n v="2009"/>
    <n v="5"/>
    <x v="4"/>
    <n v="67"/>
    <n v="67"/>
    <m/>
    <d v="2009-05-05T00:00:00"/>
  </r>
  <r>
    <n v="2009"/>
    <n v="6"/>
    <x v="4"/>
    <s v="e51"/>
    <n v="51"/>
    <s v="e"/>
    <d v="2009-05-06T00:00:00"/>
  </r>
  <r>
    <n v="2009"/>
    <n v="7"/>
    <x v="4"/>
    <s v="e40"/>
    <n v="40"/>
    <s v="e"/>
    <d v="2009-05-07T00:00:00"/>
  </r>
  <r>
    <n v="2009"/>
    <n v="8"/>
    <x v="4"/>
    <s v="e31"/>
    <n v="31"/>
    <s v="e"/>
    <d v="2009-05-08T00:00:00"/>
  </r>
  <r>
    <n v="2009"/>
    <n v="9"/>
    <x v="4"/>
    <s v="e25"/>
    <n v="25"/>
    <s v="e"/>
    <d v="2009-05-09T00:00:00"/>
  </r>
  <r>
    <n v="2009"/>
    <n v="10"/>
    <x v="4"/>
    <s v="e22"/>
    <n v="22"/>
    <s v="e"/>
    <d v="2009-05-10T00:00:00"/>
  </r>
  <r>
    <n v="2009"/>
    <n v="11"/>
    <x v="4"/>
    <s v="e21"/>
    <n v="21"/>
    <s v="e"/>
    <d v="2009-05-11T00:00:00"/>
  </r>
  <r>
    <n v="2009"/>
    <n v="12"/>
    <x v="4"/>
    <s v="e22"/>
    <n v="22"/>
    <s v="e"/>
    <d v="2009-05-12T00:00:00"/>
  </r>
  <r>
    <n v="2009"/>
    <n v="13"/>
    <x v="4"/>
    <s v="e26"/>
    <n v="26"/>
    <s v="e"/>
    <d v="2009-05-13T00:00:00"/>
  </r>
  <r>
    <n v="2009"/>
    <n v="14"/>
    <x v="4"/>
    <s v="e33"/>
    <n v="33"/>
    <s v="e"/>
    <d v="2009-05-14T00:00:00"/>
  </r>
  <r>
    <n v="2009"/>
    <n v="15"/>
    <x v="4"/>
    <s v="e24"/>
    <n v="24"/>
    <s v="e"/>
    <d v="2009-05-15T00:00:00"/>
  </r>
  <r>
    <n v="2009"/>
    <n v="16"/>
    <x v="4"/>
    <s v="e17"/>
    <n v="17"/>
    <s v="e"/>
    <d v="2009-05-16T00:00:00"/>
  </r>
  <r>
    <n v="2009"/>
    <n v="17"/>
    <x v="4"/>
    <s v="e15"/>
    <n v="15"/>
    <s v="e"/>
    <d v="2009-05-17T00:00:00"/>
  </r>
  <r>
    <n v="2009"/>
    <n v="18"/>
    <x v="4"/>
    <s v="e14"/>
    <n v="14"/>
    <s v="e"/>
    <d v="2009-05-18T00:00:00"/>
  </r>
  <r>
    <n v="2009"/>
    <n v="19"/>
    <x v="4"/>
    <n v="20"/>
    <n v="20"/>
    <m/>
    <d v="2009-05-19T00:00:00"/>
  </r>
  <r>
    <n v="2009"/>
    <n v="20"/>
    <x v="4"/>
    <n v="17"/>
    <n v="17"/>
    <m/>
    <d v="2009-05-20T00:00:00"/>
  </r>
  <r>
    <n v="2009"/>
    <n v="21"/>
    <x v="4"/>
    <n v="15"/>
    <n v="15"/>
    <m/>
    <d v="2009-05-21T00:00:00"/>
  </r>
  <r>
    <n v="2009"/>
    <n v="22"/>
    <x v="4"/>
    <n v="14"/>
    <n v="14"/>
    <m/>
    <d v="2009-05-22T00:00:00"/>
  </r>
  <r>
    <n v="2009"/>
    <n v="23"/>
    <x v="4"/>
    <n v="13"/>
    <n v="13"/>
    <m/>
    <d v="2009-05-23T00:00:00"/>
  </r>
  <r>
    <n v="2009"/>
    <n v="24"/>
    <x v="4"/>
    <n v="13"/>
    <n v="13"/>
    <m/>
    <d v="2009-05-24T00:00:00"/>
  </r>
  <r>
    <n v="2009"/>
    <n v="25"/>
    <x v="4"/>
    <n v="12"/>
    <n v="12"/>
    <m/>
    <d v="2009-05-25T00:00:00"/>
  </r>
  <r>
    <n v="2009"/>
    <n v="26"/>
    <x v="4"/>
    <n v="11"/>
    <n v="11"/>
    <m/>
    <d v="2009-05-26T00:00:00"/>
  </r>
  <r>
    <n v="2009"/>
    <n v="27"/>
    <x v="4"/>
    <n v="11"/>
    <n v="11"/>
    <m/>
    <d v="2009-05-27T00:00:00"/>
  </r>
  <r>
    <n v="2009"/>
    <n v="28"/>
    <x v="4"/>
    <n v="10"/>
    <n v="10"/>
    <m/>
    <d v="2009-05-28T00:00:00"/>
  </r>
  <r>
    <n v="2009"/>
    <n v="29"/>
    <x v="4"/>
    <n v="9.8000000000000007"/>
    <n v="9.8000000000000007"/>
    <m/>
    <d v="2009-05-29T00:00:00"/>
  </r>
  <r>
    <n v="2009"/>
    <n v="30"/>
    <x v="4"/>
    <n v="10"/>
    <n v="10"/>
    <m/>
    <d v="2009-05-30T00:00:00"/>
  </r>
  <r>
    <n v="2009"/>
    <n v="31"/>
    <x v="4"/>
    <n v="9.1999999999999993"/>
    <n v="9.1999999999999993"/>
    <m/>
    <d v="2009-05-31T00:00:00"/>
  </r>
  <r>
    <n v="2009"/>
    <n v="1"/>
    <x v="5"/>
    <n v="9"/>
    <n v="9"/>
    <m/>
    <d v="2009-06-01T00:00:00"/>
  </r>
  <r>
    <n v="2009"/>
    <n v="2"/>
    <x v="5"/>
    <n v="8.6"/>
    <n v="8.6"/>
    <m/>
    <d v="2009-06-02T00:00:00"/>
  </r>
  <r>
    <n v="2009"/>
    <n v="3"/>
    <x v="5"/>
    <n v="8.3000000000000007"/>
    <n v="8.3000000000000007"/>
    <m/>
    <d v="2009-06-03T00:00:00"/>
  </r>
  <r>
    <n v="2009"/>
    <n v="4"/>
    <x v="5"/>
    <n v="8.4"/>
    <n v="8.4"/>
    <m/>
    <d v="2009-06-04T00:00:00"/>
  </r>
  <r>
    <n v="2009"/>
    <n v="5"/>
    <x v="5"/>
    <n v="11"/>
    <n v="11"/>
    <m/>
    <d v="2009-06-05T00:00:00"/>
  </r>
  <r>
    <n v="2009"/>
    <n v="6"/>
    <x v="5"/>
    <n v="11"/>
    <n v="11"/>
    <m/>
    <d v="2009-06-06T00:00:00"/>
  </r>
  <r>
    <n v="2009"/>
    <n v="7"/>
    <x v="5"/>
    <n v="9.6999999999999993"/>
    <n v="9.6999999999999993"/>
    <m/>
    <d v="2009-06-07T00:00:00"/>
  </r>
  <r>
    <n v="2009"/>
    <n v="8"/>
    <x v="5"/>
    <n v="8.8000000000000007"/>
    <n v="8.8000000000000007"/>
    <m/>
    <d v="2009-06-08T00:00:00"/>
  </r>
  <r>
    <n v="2009"/>
    <n v="9"/>
    <x v="5"/>
    <n v="8.1999999999999993"/>
    <n v="8.1999999999999993"/>
    <m/>
    <d v="2009-06-09T00:00:00"/>
  </r>
  <r>
    <n v="2009"/>
    <n v="10"/>
    <x v="5"/>
    <n v="8.1999999999999993"/>
    <n v="8.1999999999999993"/>
    <m/>
    <d v="2009-06-10T00:00:00"/>
  </r>
  <r>
    <n v="2009"/>
    <n v="11"/>
    <x v="5"/>
    <n v="8.1999999999999993"/>
    <n v="8.1999999999999993"/>
    <m/>
    <d v="2009-06-11T00:00:00"/>
  </r>
  <r>
    <n v="2009"/>
    <n v="12"/>
    <x v="5"/>
    <n v="8"/>
    <n v="8"/>
    <m/>
    <d v="2009-06-12T00:00:00"/>
  </r>
  <r>
    <n v="2009"/>
    <n v="13"/>
    <x v="5"/>
    <n v="10"/>
    <n v="10"/>
    <m/>
    <d v="2009-06-13T00:00:00"/>
  </r>
  <r>
    <n v="2009"/>
    <n v="14"/>
    <x v="5"/>
    <n v="13"/>
    <n v="13"/>
    <m/>
    <d v="2009-06-14T00:00:00"/>
  </r>
  <r>
    <n v="2009"/>
    <n v="15"/>
    <x v="5"/>
    <n v="7.4"/>
    <n v="7.4"/>
    <m/>
    <d v="2009-06-15T00:00:00"/>
  </r>
  <r>
    <n v="2009"/>
    <n v="16"/>
    <x v="5"/>
    <n v="6.3"/>
    <n v="6.3"/>
    <m/>
    <d v="2009-06-16T00:00:00"/>
  </r>
  <r>
    <n v="2009"/>
    <n v="17"/>
    <x v="5"/>
    <n v="5.5"/>
    <n v="5.5"/>
    <m/>
    <d v="2009-06-17T00:00:00"/>
  </r>
  <r>
    <n v="2009"/>
    <n v="18"/>
    <x v="5"/>
    <n v="4.9000000000000004"/>
    <n v="4.9000000000000004"/>
    <m/>
    <d v="2009-06-18T00:00:00"/>
  </r>
  <r>
    <n v="2009"/>
    <n v="19"/>
    <x v="5"/>
    <n v="6.1"/>
    <n v="6.1"/>
    <m/>
    <d v="2009-06-19T00:00:00"/>
  </r>
  <r>
    <n v="2009"/>
    <n v="20"/>
    <x v="5"/>
    <n v="5.9"/>
    <n v="5.9"/>
    <m/>
    <d v="2009-06-20T00:00:00"/>
  </r>
  <r>
    <n v="2009"/>
    <n v="21"/>
    <x v="5"/>
    <n v="6.1"/>
    <n v="6.1"/>
    <m/>
    <d v="2009-06-21T00:00:00"/>
  </r>
  <r>
    <n v="2009"/>
    <n v="22"/>
    <x v="5"/>
    <n v="4.9000000000000004"/>
    <n v="4.9000000000000004"/>
    <m/>
    <d v="2009-06-22T00:00:00"/>
  </r>
  <r>
    <n v="2009"/>
    <n v="23"/>
    <x v="5"/>
    <n v="4.0999999999999996"/>
    <n v="4.0999999999999996"/>
    <m/>
    <d v="2009-06-23T00:00:00"/>
  </r>
  <r>
    <n v="2009"/>
    <n v="24"/>
    <x v="5"/>
    <n v="3.8"/>
    <n v="3.8"/>
    <m/>
    <d v="2009-06-24T00:00:00"/>
  </r>
  <r>
    <n v="2009"/>
    <n v="25"/>
    <x v="5"/>
    <n v="4.7"/>
    <n v="4.7"/>
    <m/>
    <d v="2009-06-25T00:00:00"/>
  </r>
  <r>
    <n v="2009"/>
    <n v="26"/>
    <x v="5"/>
    <n v="6.4"/>
    <n v="6.4"/>
    <m/>
    <d v="2009-06-26T00:00:00"/>
  </r>
  <r>
    <n v="2009"/>
    <n v="27"/>
    <x v="5"/>
    <n v="5.5"/>
    <n v="5.5"/>
    <m/>
    <d v="2009-06-27T00:00:00"/>
  </r>
  <r>
    <n v="2009"/>
    <n v="28"/>
    <x v="5"/>
    <n v="5.3"/>
    <n v="5.3"/>
    <m/>
    <d v="2009-06-28T00:00:00"/>
  </r>
  <r>
    <n v="2009"/>
    <n v="29"/>
    <x v="5"/>
    <n v="4.5999999999999996"/>
    <n v="4.5999999999999996"/>
    <m/>
    <d v="2009-06-29T00:00:00"/>
  </r>
  <r>
    <n v="2009"/>
    <n v="30"/>
    <x v="5"/>
    <n v="3.9"/>
    <n v="3.9"/>
    <m/>
    <d v="2009-06-30T00:00:00"/>
  </r>
  <r>
    <n v="2009"/>
    <n v="1"/>
    <x v="6"/>
    <n v="2.5"/>
    <n v="2.5"/>
    <m/>
    <d v="2009-07-01T00:00:00"/>
  </r>
  <r>
    <n v="2009"/>
    <n v="2"/>
    <x v="6"/>
    <n v="2.7"/>
    <n v="2.7"/>
    <m/>
    <d v="2009-07-02T00:00:00"/>
  </r>
  <r>
    <n v="2009"/>
    <n v="3"/>
    <x v="6"/>
    <n v="2.2000000000000002"/>
    <n v="2.2000000000000002"/>
    <m/>
    <d v="2009-07-03T00:00:00"/>
  </r>
  <r>
    <n v="2009"/>
    <n v="4"/>
    <x v="6"/>
    <n v="2.2999999999999998"/>
    <n v="2.2999999999999998"/>
    <m/>
    <d v="2009-07-04T00:00:00"/>
  </r>
  <r>
    <n v="2009"/>
    <n v="5"/>
    <x v="6"/>
    <n v="2.6"/>
    <n v="2.6"/>
    <m/>
    <d v="2009-07-05T00:00:00"/>
  </r>
  <r>
    <n v="2009"/>
    <n v="6"/>
    <x v="6"/>
    <n v="2.6"/>
    <n v="2.6"/>
    <m/>
    <d v="2009-07-06T00:00:00"/>
  </r>
  <r>
    <n v="2009"/>
    <n v="7"/>
    <x v="6"/>
    <n v="2.2999999999999998"/>
    <n v="2.2999999999999998"/>
    <m/>
    <d v="2009-07-07T00:00:00"/>
  </r>
  <r>
    <n v="2009"/>
    <n v="8"/>
    <x v="6"/>
    <n v="2.2000000000000002"/>
    <n v="2.2000000000000002"/>
    <m/>
    <d v="2009-07-08T00:00:00"/>
  </r>
  <r>
    <n v="2009"/>
    <n v="9"/>
    <x v="6"/>
    <n v="2.7"/>
    <n v="2.7"/>
    <m/>
    <d v="2009-07-09T00:00:00"/>
  </r>
  <r>
    <n v="2009"/>
    <n v="10"/>
    <x v="6"/>
    <n v="2.1"/>
    <n v="2.1"/>
    <m/>
    <d v="2009-07-10T00:00:00"/>
  </r>
  <r>
    <n v="2009"/>
    <n v="11"/>
    <x v="6"/>
    <n v="2.8"/>
    <n v="2.8"/>
    <m/>
    <d v="2009-07-11T00:00:00"/>
  </r>
  <r>
    <n v="2009"/>
    <n v="12"/>
    <x v="6"/>
    <n v="3.2"/>
    <n v="3.2"/>
    <m/>
    <d v="2009-07-12T00:00:00"/>
  </r>
  <r>
    <n v="2009"/>
    <n v="13"/>
    <x v="6"/>
    <n v="5.4"/>
    <n v="5.4"/>
    <m/>
    <d v="2009-07-13T00:00:00"/>
  </r>
  <r>
    <n v="2009"/>
    <n v="14"/>
    <x v="6"/>
    <n v="4.5"/>
    <n v="4.5"/>
    <m/>
    <d v="2009-07-14T00:00:00"/>
  </r>
  <r>
    <n v="2009"/>
    <n v="15"/>
    <x v="6"/>
    <n v="3"/>
    <n v="3"/>
    <m/>
    <d v="2009-07-15T00:00:00"/>
  </r>
  <r>
    <n v="2009"/>
    <n v="16"/>
    <x v="6"/>
    <n v="2.4"/>
    <n v="2.4"/>
    <m/>
    <d v="2009-07-16T00:00:00"/>
  </r>
  <r>
    <n v="2009"/>
    <n v="17"/>
    <x v="6"/>
    <n v="2.9"/>
    <n v="2.9"/>
    <m/>
    <d v="2009-07-17T00:00:00"/>
  </r>
  <r>
    <n v="2009"/>
    <n v="18"/>
    <x v="6"/>
    <n v="1.9"/>
    <n v="1.9"/>
    <m/>
    <d v="2009-07-18T00:00:00"/>
  </r>
  <r>
    <n v="2009"/>
    <n v="19"/>
    <x v="6"/>
    <n v="1.9"/>
    <n v="1.9"/>
    <m/>
    <d v="2009-07-19T00:00:00"/>
  </r>
  <r>
    <n v="2009"/>
    <n v="20"/>
    <x v="6"/>
    <n v="2.2999999999999998"/>
    <n v="2.2999999999999998"/>
    <m/>
    <d v="2009-07-20T00:00:00"/>
  </r>
  <r>
    <n v="2009"/>
    <n v="21"/>
    <x v="6"/>
    <n v="2"/>
    <n v="2"/>
    <m/>
    <d v="2009-07-21T00:00:00"/>
  </r>
  <r>
    <n v="2009"/>
    <n v="22"/>
    <x v="6"/>
    <n v="1.7"/>
    <n v="1.7"/>
    <m/>
    <d v="2009-07-22T00:00:00"/>
  </r>
  <r>
    <n v="2009"/>
    <n v="23"/>
    <x v="6"/>
    <n v="1.7"/>
    <n v="1.7"/>
    <m/>
    <d v="2009-07-23T00:00:00"/>
  </r>
  <r>
    <n v="2009"/>
    <n v="24"/>
    <x v="6"/>
    <n v="2.2999999999999998"/>
    <n v="2.2999999999999998"/>
    <m/>
    <d v="2009-07-24T00:00:00"/>
  </r>
  <r>
    <n v="2009"/>
    <n v="25"/>
    <x v="6"/>
    <n v="2.4"/>
    <n v="2.4"/>
    <m/>
    <d v="2009-07-25T00:00:00"/>
  </r>
  <r>
    <n v="2009"/>
    <n v="26"/>
    <x v="6"/>
    <n v="2.2999999999999998"/>
    <n v="2.2999999999999998"/>
    <m/>
    <d v="2009-07-26T00:00:00"/>
  </r>
  <r>
    <n v="2009"/>
    <n v="27"/>
    <x v="6"/>
    <n v="2.2999999999999998"/>
    <n v="2.2999999999999998"/>
    <m/>
    <d v="2009-07-27T00:00:00"/>
  </r>
  <r>
    <n v="2009"/>
    <n v="28"/>
    <x v="6"/>
    <n v="2.2999999999999998"/>
    <n v="2.2999999999999998"/>
    <m/>
    <d v="2009-07-28T00:00:00"/>
  </r>
  <r>
    <n v="2009"/>
    <n v="29"/>
    <x v="6"/>
    <n v="3.3"/>
    <n v="3.3"/>
    <m/>
    <d v="2009-07-29T00:00:00"/>
  </r>
  <r>
    <n v="2009"/>
    <n v="30"/>
    <x v="6"/>
    <n v="4.0999999999999996"/>
    <n v="4.0999999999999996"/>
    <m/>
    <d v="2009-07-30T00:00:00"/>
  </r>
  <r>
    <n v="2009"/>
    <n v="31"/>
    <x v="6"/>
    <n v="3"/>
    <n v="3"/>
    <m/>
    <d v="2009-07-31T00:00:00"/>
  </r>
  <r>
    <n v="2009"/>
    <n v="1"/>
    <x v="7"/>
    <n v="3.8"/>
    <n v="3.8"/>
    <m/>
    <d v="2009-08-01T00:00:00"/>
  </r>
  <r>
    <n v="2009"/>
    <n v="2"/>
    <x v="7"/>
    <n v="2.4"/>
    <n v="2.4"/>
    <m/>
    <d v="2009-08-02T00:00:00"/>
  </r>
  <r>
    <n v="2009"/>
    <n v="3"/>
    <x v="7"/>
    <n v="2.2000000000000002"/>
    <n v="2.2000000000000002"/>
    <m/>
    <d v="2009-08-03T00:00:00"/>
  </r>
  <r>
    <n v="2009"/>
    <n v="4"/>
    <x v="7"/>
    <n v="2.4"/>
    <n v="2.4"/>
    <m/>
    <d v="2009-08-04T00:00:00"/>
  </r>
  <r>
    <n v="2009"/>
    <n v="5"/>
    <x v="7"/>
    <n v="1.5"/>
    <n v="1.5"/>
    <m/>
    <d v="2009-08-05T00:00:00"/>
  </r>
  <r>
    <n v="2009"/>
    <n v="6"/>
    <x v="7"/>
    <n v="0.94"/>
    <n v="0.94"/>
    <m/>
    <d v="2009-08-06T00:00:00"/>
  </r>
  <r>
    <n v="2009"/>
    <n v="7"/>
    <x v="7"/>
    <n v="1"/>
    <n v="1"/>
    <m/>
    <d v="2009-08-07T00:00:00"/>
  </r>
  <r>
    <n v="2009"/>
    <n v="8"/>
    <x v="7"/>
    <n v="1.2"/>
    <n v="1.2"/>
    <m/>
    <d v="2009-08-08T00:00:00"/>
  </r>
  <r>
    <n v="2009"/>
    <n v="9"/>
    <x v="7"/>
    <n v="1.2"/>
    <n v="1.2"/>
    <m/>
    <d v="2009-08-09T00:00:00"/>
  </r>
  <r>
    <n v="2009"/>
    <n v="10"/>
    <x v="7"/>
    <n v="0.89"/>
    <n v="0.89"/>
    <m/>
    <d v="2009-08-10T00:00:00"/>
  </r>
  <r>
    <n v="2009"/>
    <n v="11"/>
    <x v="7"/>
    <n v="1.6"/>
    <n v="1.6"/>
    <m/>
    <d v="2009-08-11T00:00:00"/>
  </r>
  <r>
    <n v="2009"/>
    <n v="12"/>
    <x v="7"/>
    <n v="11"/>
    <n v="11"/>
    <m/>
    <d v="2009-08-12T00:00:00"/>
  </r>
  <r>
    <n v="2009"/>
    <n v="13"/>
    <x v="7"/>
    <n v="3"/>
    <n v="3"/>
    <m/>
    <d v="2009-08-13T00:00:00"/>
  </r>
  <r>
    <n v="2009"/>
    <n v="14"/>
    <x v="7"/>
    <n v="2.2999999999999998"/>
    <n v="2.2999999999999998"/>
    <m/>
    <d v="2009-08-14T00:00:00"/>
  </r>
  <r>
    <n v="2009"/>
    <n v="15"/>
    <x v="7"/>
    <n v="1.8"/>
    <n v="1.8"/>
    <m/>
    <d v="2009-08-15T00:00:00"/>
  </r>
  <r>
    <n v="2009"/>
    <n v="16"/>
    <x v="7"/>
    <n v="1.6"/>
    <n v="1.6"/>
    <m/>
    <d v="2009-08-16T00:00:00"/>
  </r>
  <r>
    <n v="2009"/>
    <n v="17"/>
    <x v="7"/>
    <n v="1.6"/>
    <n v="1.6"/>
    <m/>
    <d v="2009-08-17T00:00:00"/>
  </r>
  <r>
    <n v="2009"/>
    <n v="18"/>
    <x v="7"/>
    <n v="1.5"/>
    <n v="1.5"/>
    <m/>
    <d v="2009-08-18T00:00:00"/>
  </r>
  <r>
    <n v="2009"/>
    <n v="19"/>
    <x v="7"/>
    <n v="1.5"/>
    <n v="1.5"/>
    <m/>
    <d v="2009-08-19T00:00:00"/>
  </r>
  <r>
    <n v="2009"/>
    <n v="20"/>
    <x v="7"/>
    <n v="1.7"/>
    <n v="1.7"/>
    <m/>
    <d v="2009-08-20T00:00:00"/>
  </r>
  <r>
    <n v="2009"/>
    <n v="21"/>
    <x v="7"/>
    <n v="1.8"/>
    <n v="1.8"/>
    <m/>
    <d v="2009-08-21T00:00:00"/>
  </r>
  <r>
    <n v="2009"/>
    <n v="22"/>
    <x v="7"/>
    <n v="1.1000000000000001"/>
    <n v="1.1000000000000001"/>
    <m/>
    <d v="2009-08-22T00:00:00"/>
  </r>
  <r>
    <n v="2009"/>
    <n v="23"/>
    <x v="7"/>
    <n v="1.5"/>
    <n v="1.5"/>
    <m/>
    <d v="2009-08-23T00:00:00"/>
  </r>
  <r>
    <n v="2009"/>
    <n v="24"/>
    <x v="7"/>
    <n v="1.3"/>
    <n v="1.3"/>
    <m/>
    <d v="2009-08-24T00:00:00"/>
  </r>
  <r>
    <n v="2009"/>
    <n v="25"/>
    <x v="7"/>
    <n v="1.4"/>
    <n v="1.4"/>
    <m/>
    <d v="2009-08-25T00:00:00"/>
  </r>
  <r>
    <n v="2009"/>
    <n v="26"/>
    <x v="7"/>
    <n v="1.4"/>
    <n v="1.4"/>
    <m/>
    <d v="2009-08-26T00:00:00"/>
  </r>
  <r>
    <n v="2009"/>
    <n v="27"/>
    <x v="7"/>
    <n v="1.1000000000000001"/>
    <n v="1.1000000000000001"/>
    <m/>
    <d v="2009-08-27T00:00:00"/>
  </r>
  <r>
    <n v="2009"/>
    <n v="28"/>
    <x v="7"/>
    <n v="1.1000000000000001"/>
    <n v="1.1000000000000001"/>
    <m/>
    <d v="2009-08-28T00:00:00"/>
  </r>
  <r>
    <n v="2009"/>
    <n v="29"/>
    <x v="7"/>
    <n v="1.2"/>
    <n v="1.2"/>
    <m/>
    <d v="2009-08-29T00:00:00"/>
  </r>
  <r>
    <n v="2009"/>
    <n v="30"/>
    <x v="7"/>
    <n v="1.5"/>
    <n v="1.5"/>
    <m/>
    <d v="2009-08-30T00:00:00"/>
  </r>
  <r>
    <n v="2009"/>
    <n v="31"/>
    <x v="7"/>
    <n v="1.6"/>
    <n v="1.6"/>
    <m/>
    <d v="2009-08-31T00:00:00"/>
  </r>
  <r>
    <n v="2009"/>
    <n v="1"/>
    <x v="8"/>
    <n v="1.4"/>
    <n v="1.4"/>
    <m/>
    <d v="2009-09-01T00:00:00"/>
  </r>
  <r>
    <n v="2009"/>
    <n v="2"/>
    <x v="8"/>
    <n v="0.97"/>
    <n v="0.97"/>
    <m/>
    <d v="2009-09-02T00:00:00"/>
  </r>
  <r>
    <n v="2009"/>
    <n v="3"/>
    <x v="8"/>
    <n v="1.2"/>
    <n v="1.2"/>
    <m/>
    <d v="2009-09-03T00:00:00"/>
  </r>
  <r>
    <n v="2009"/>
    <n v="4"/>
    <x v="8"/>
    <n v="1.3"/>
    <n v="1.3"/>
    <m/>
    <d v="2009-09-04T00:00:00"/>
  </r>
  <r>
    <n v="2009"/>
    <n v="5"/>
    <x v="8"/>
    <n v="9.6999999999999993"/>
    <n v="9.6999999999999993"/>
    <m/>
    <d v="2009-09-05T00:00:00"/>
  </r>
  <r>
    <n v="2009"/>
    <n v="6"/>
    <x v="8"/>
    <n v="9.5"/>
    <n v="9.5"/>
    <m/>
    <d v="2009-09-06T00:00:00"/>
  </r>
  <r>
    <n v="2009"/>
    <n v="7"/>
    <x v="8"/>
    <n v="5.6"/>
    <n v="5.6"/>
    <m/>
    <d v="2009-09-07T00:00:00"/>
  </r>
  <r>
    <n v="2009"/>
    <n v="8"/>
    <x v="8"/>
    <n v="2.8"/>
    <n v="2.8"/>
    <m/>
    <d v="2009-09-08T00:00:00"/>
  </r>
  <r>
    <n v="2009"/>
    <n v="9"/>
    <x v="8"/>
    <n v="2"/>
    <n v="2"/>
    <m/>
    <d v="2009-09-09T00:00:00"/>
  </r>
  <r>
    <n v="2009"/>
    <n v="10"/>
    <x v="8"/>
    <n v="1.7"/>
    <n v="1.7"/>
    <m/>
    <d v="2009-09-10T00:00:00"/>
  </r>
  <r>
    <n v="2009"/>
    <n v="11"/>
    <x v="8"/>
    <n v="1.7"/>
    <n v="1.7"/>
    <m/>
    <d v="2009-09-11T00:00:00"/>
  </r>
  <r>
    <n v="2009"/>
    <n v="12"/>
    <x v="8"/>
    <n v="1.7"/>
    <n v="1.7"/>
    <m/>
    <d v="2009-09-12T00:00:00"/>
  </r>
  <r>
    <n v="2009"/>
    <n v="13"/>
    <x v="8"/>
    <n v="1.8"/>
    <n v="1.8"/>
    <m/>
    <d v="2009-09-13T00:00:00"/>
  </r>
  <r>
    <n v="2009"/>
    <n v="14"/>
    <x v="8"/>
    <n v="2"/>
    <n v="2"/>
    <m/>
    <d v="2009-09-14T00:00:00"/>
  </r>
  <r>
    <n v="2009"/>
    <n v="15"/>
    <x v="8"/>
    <n v="1.8"/>
    <n v="1.8"/>
    <m/>
    <d v="2009-09-15T00:00:00"/>
  </r>
  <r>
    <n v="2009"/>
    <n v="16"/>
    <x v="8"/>
    <n v="1.5"/>
    <n v="1.5"/>
    <m/>
    <d v="2009-09-16T00:00:00"/>
  </r>
  <r>
    <n v="2009"/>
    <n v="17"/>
    <x v="8"/>
    <n v="2"/>
    <n v="2"/>
    <m/>
    <d v="2009-09-17T00:00:00"/>
  </r>
  <r>
    <n v="2009"/>
    <n v="18"/>
    <x v="8"/>
    <n v="1.5"/>
    <n v="1.5"/>
    <m/>
    <d v="2009-09-18T00:00:00"/>
  </r>
  <r>
    <n v="2009"/>
    <n v="19"/>
    <x v="8"/>
    <n v="2.7"/>
    <n v="2.7"/>
    <m/>
    <d v="2009-09-19T00:00:00"/>
  </r>
  <r>
    <n v="2009"/>
    <n v="20"/>
    <x v="8"/>
    <n v="2.2000000000000002"/>
    <n v="2.2000000000000002"/>
    <m/>
    <d v="2009-09-20T00:00:00"/>
  </r>
  <r>
    <n v="2009"/>
    <n v="21"/>
    <x v="8"/>
    <n v="1.5"/>
    <n v="1.5"/>
    <m/>
    <d v="2009-09-21T00:00:00"/>
  </r>
  <r>
    <n v="2009"/>
    <n v="22"/>
    <x v="8"/>
    <n v="2.1"/>
    <n v="2.1"/>
    <m/>
    <d v="2009-09-22T00:00:00"/>
  </r>
  <r>
    <n v="2009"/>
    <n v="23"/>
    <x v="8"/>
    <n v="2"/>
    <n v="2"/>
    <m/>
    <d v="2009-09-23T00:00:00"/>
  </r>
  <r>
    <n v="2009"/>
    <n v="24"/>
    <x v="8"/>
    <n v="2.2000000000000002"/>
    <n v="2.2000000000000002"/>
    <m/>
    <d v="2009-09-24T00:00:00"/>
  </r>
  <r>
    <n v="2009"/>
    <n v="25"/>
    <x v="8"/>
    <n v="2.4"/>
    <n v="2.4"/>
    <m/>
    <d v="2009-09-25T00:00:00"/>
  </r>
  <r>
    <n v="2009"/>
    <n v="26"/>
    <x v="8"/>
    <n v="2.5"/>
    <n v="2.5"/>
    <m/>
    <d v="2009-09-26T00:00:00"/>
  </r>
  <r>
    <n v="2009"/>
    <n v="27"/>
    <x v="8"/>
    <n v="3"/>
    <n v="3"/>
    <m/>
    <d v="2009-09-27T00:00:00"/>
  </r>
  <r>
    <n v="2009"/>
    <n v="28"/>
    <x v="8"/>
    <n v="3.4"/>
    <n v="3.4"/>
    <m/>
    <d v="2009-09-28T00:00:00"/>
  </r>
  <r>
    <n v="2009"/>
    <n v="29"/>
    <x v="8"/>
    <n v="3.2"/>
    <n v="3.2"/>
    <m/>
    <d v="2009-09-29T00:00:00"/>
  </r>
  <r>
    <n v="2009"/>
    <n v="30"/>
    <x v="8"/>
    <n v="2.9"/>
    <n v="2.9"/>
    <m/>
    <d v="2009-09-30T00:00:00"/>
  </r>
  <r>
    <n v="2009"/>
    <n v="1"/>
    <x v="9"/>
    <n v="3"/>
    <n v="3"/>
    <m/>
    <d v="2009-10-01T00:00:00"/>
  </r>
  <r>
    <n v="2009"/>
    <n v="2"/>
    <x v="9"/>
    <n v="2.9"/>
    <n v="2.9"/>
    <m/>
    <d v="2009-10-02T00:00:00"/>
  </r>
  <r>
    <n v="2009"/>
    <n v="3"/>
    <x v="9"/>
    <n v="3"/>
    <n v="3"/>
    <m/>
    <d v="2009-10-03T00:00:00"/>
  </r>
  <r>
    <n v="2009"/>
    <n v="4"/>
    <x v="9"/>
    <n v="3.8"/>
    <n v="3.8"/>
    <m/>
    <d v="2009-10-04T00:00:00"/>
  </r>
  <r>
    <n v="2009"/>
    <n v="5"/>
    <x v="9"/>
    <n v="3"/>
    <n v="3"/>
    <m/>
    <d v="2009-10-05T00:00:00"/>
  </r>
  <r>
    <n v="2009"/>
    <n v="6"/>
    <x v="9"/>
    <n v="2.8"/>
    <n v="2.8"/>
    <m/>
    <d v="2009-10-06T00:00:00"/>
  </r>
  <r>
    <n v="2009"/>
    <n v="7"/>
    <x v="9"/>
    <n v="2.6"/>
    <n v="2.6"/>
    <m/>
    <d v="2009-10-07T00:00:00"/>
  </r>
  <r>
    <n v="2009"/>
    <n v="8"/>
    <x v="9"/>
    <n v="2.6"/>
    <n v="2.6"/>
    <m/>
    <d v="2009-10-08T00:00:00"/>
  </r>
  <r>
    <n v="2009"/>
    <n v="9"/>
    <x v="9"/>
    <n v="2.7"/>
    <n v="2.7"/>
    <m/>
    <d v="2009-10-09T00:00:00"/>
  </r>
  <r>
    <n v="2009"/>
    <n v="10"/>
    <x v="9"/>
    <n v="2.9"/>
    <n v="2.9"/>
    <m/>
    <d v="2009-10-10T00:00:00"/>
  </r>
  <r>
    <n v="2009"/>
    <n v="11"/>
    <x v="9"/>
    <n v="3"/>
    <n v="3"/>
    <m/>
    <d v="2009-10-11T00:00:00"/>
  </r>
  <r>
    <n v="2009"/>
    <n v="12"/>
    <x v="9"/>
    <n v="4.2"/>
    <n v="4.2"/>
    <m/>
    <d v="2009-10-12T00:00:00"/>
  </r>
  <r>
    <n v="2009"/>
    <n v="13"/>
    <x v="9"/>
    <n v="6.9"/>
    <n v="6.9"/>
    <m/>
    <d v="2009-10-13T00:00:00"/>
  </r>
  <r>
    <n v="2009"/>
    <n v="14"/>
    <x v="9"/>
    <n v="7.7"/>
    <n v="7.7"/>
    <m/>
    <d v="2009-10-14T00:00:00"/>
  </r>
  <r>
    <n v="2009"/>
    <n v="15"/>
    <x v="9"/>
    <n v="3.6"/>
    <n v="3.6"/>
    <m/>
    <d v="2009-10-15T00:00:00"/>
  </r>
  <r>
    <n v="2009"/>
    <n v="16"/>
    <x v="9"/>
    <n v="3"/>
    <n v="3"/>
    <m/>
    <d v="2009-10-16T00:00:00"/>
  </r>
  <r>
    <n v="2009"/>
    <n v="17"/>
    <x v="9"/>
    <n v="9"/>
    <n v="9"/>
    <m/>
    <d v="2009-10-17T00:00:00"/>
  </r>
  <r>
    <n v="2009"/>
    <n v="18"/>
    <x v="9"/>
    <n v="5"/>
    <n v="5"/>
    <m/>
    <d v="2009-10-18T00:00:00"/>
  </r>
  <r>
    <n v="2009"/>
    <n v="19"/>
    <x v="9"/>
    <n v="2.8"/>
    <n v="2.8"/>
    <m/>
    <d v="2009-10-19T00:00:00"/>
  </r>
  <r>
    <n v="2009"/>
    <n v="20"/>
    <x v="9"/>
    <n v="2.2000000000000002"/>
    <n v="2.2000000000000002"/>
    <m/>
    <d v="2009-10-20T00:00:00"/>
  </r>
  <r>
    <n v="2009"/>
    <n v="21"/>
    <x v="9"/>
    <n v="8.6999999999999993"/>
    <n v="8.6999999999999993"/>
    <m/>
    <d v="2009-10-21T00:00:00"/>
  </r>
  <r>
    <n v="2009"/>
    <n v="22"/>
    <x v="9"/>
    <n v="4.8"/>
    <n v="4.8"/>
    <m/>
    <d v="2009-10-22T00:00:00"/>
  </r>
  <r>
    <n v="2009"/>
    <n v="23"/>
    <x v="9"/>
    <n v="11"/>
    <n v="11"/>
    <m/>
    <d v="2009-10-23T00:00:00"/>
  </r>
  <r>
    <n v="2009"/>
    <n v="24"/>
    <x v="9"/>
    <n v="7.4"/>
    <n v="7.4"/>
    <m/>
    <d v="2009-10-24T00:00:00"/>
  </r>
  <r>
    <n v="2009"/>
    <n v="25"/>
    <x v="9"/>
    <n v="4.4000000000000004"/>
    <n v="4.4000000000000004"/>
    <m/>
    <d v="2009-10-25T00:00:00"/>
  </r>
  <r>
    <n v="2009"/>
    <n v="26"/>
    <x v="9"/>
    <n v="18"/>
    <n v="18"/>
    <m/>
    <d v="2009-10-26T00:00:00"/>
  </r>
  <r>
    <n v="2009"/>
    <n v="27"/>
    <x v="9"/>
    <n v="10"/>
    <n v="10"/>
    <m/>
    <d v="2009-10-27T00:00:00"/>
  </r>
  <r>
    <n v="2009"/>
    <n v="28"/>
    <x v="9"/>
    <n v="4.8"/>
    <n v="4.8"/>
    <m/>
    <d v="2009-10-28T00:00:00"/>
  </r>
  <r>
    <n v="2009"/>
    <n v="29"/>
    <x v="9"/>
    <n v="13"/>
    <n v="13"/>
    <m/>
    <d v="2009-10-29T00:00:00"/>
  </r>
  <r>
    <n v="2009"/>
    <n v="30"/>
    <x v="9"/>
    <n v="7.6"/>
    <n v="7.6"/>
    <m/>
    <d v="2009-10-30T00:00:00"/>
  </r>
  <r>
    <n v="2009"/>
    <n v="31"/>
    <x v="9"/>
    <n v="9.5"/>
    <n v="9.5"/>
    <m/>
    <d v="2009-10-31T00:00:00"/>
  </r>
  <r>
    <n v="2009"/>
    <n v="1"/>
    <x v="10"/>
    <n v="6.2"/>
    <n v="6.2"/>
    <m/>
    <d v="2009-11-01T00:00:00"/>
  </r>
  <r>
    <n v="2009"/>
    <n v="2"/>
    <x v="10"/>
    <n v="5.0999999999999996"/>
    <n v="5.0999999999999996"/>
    <m/>
    <d v="2009-11-02T00:00:00"/>
  </r>
  <r>
    <n v="2009"/>
    <n v="3"/>
    <x v="10"/>
    <n v="5.7"/>
    <n v="5.7"/>
    <m/>
    <d v="2009-11-03T00:00:00"/>
  </r>
  <r>
    <n v="2009"/>
    <n v="4"/>
    <x v="10"/>
    <n v="5.8"/>
    <n v="5.8"/>
    <m/>
    <d v="2009-11-04T00:00:00"/>
  </r>
  <r>
    <n v="2009"/>
    <n v="5"/>
    <x v="10"/>
    <n v="9.8000000000000007"/>
    <n v="9.8000000000000007"/>
    <m/>
    <d v="2009-11-05T00:00:00"/>
  </r>
  <r>
    <n v="2009"/>
    <n v="6"/>
    <x v="10"/>
    <n v="32"/>
    <n v="32"/>
    <m/>
    <d v="2009-11-06T00:00:00"/>
  </r>
  <r>
    <n v="2009"/>
    <n v="7"/>
    <x v="10"/>
    <s v="e75"/>
    <n v="75"/>
    <s v="e"/>
    <d v="2009-11-07T00:00:00"/>
  </r>
  <r>
    <n v="2009"/>
    <n v="8"/>
    <x v="10"/>
    <s v="e55"/>
    <n v="55"/>
    <s v="e"/>
    <d v="2009-11-08T00:00:00"/>
  </r>
  <r>
    <n v="2009"/>
    <n v="9"/>
    <x v="10"/>
    <n v="24"/>
    <n v="24"/>
    <m/>
    <d v="2009-11-09T00:00:00"/>
  </r>
  <r>
    <n v="2009"/>
    <n v="10"/>
    <x v="10"/>
    <n v="20"/>
    <n v="20"/>
    <m/>
    <d v="2009-11-10T00:00:00"/>
  </r>
  <r>
    <n v="2009"/>
    <n v="11"/>
    <x v="10"/>
    <n v="18"/>
    <n v="18"/>
    <m/>
    <d v="2009-11-11T00:00:00"/>
  </r>
  <r>
    <n v="2009"/>
    <n v="12"/>
    <x v="10"/>
    <n v="27"/>
    <n v="27"/>
    <m/>
    <d v="2009-11-12T00:00:00"/>
  </r>
  <r>
    <n v="2009"/>
    <n v="13"/>
    <x v="10"/>
    <n v="27"/>
    <n v="27"/>
    <m/>
    <d v="2009-11-13T00:00:00"/>
  </r>
  <r>
    <n v="2009"/>
    <n v="14"/>
    <x v="10"/>
    <n v="17"/>
    <n v="17"/>
    <m/>
    <d v="2009-11-14T00:00:00"/>
  </r>
  <r>
    <n v="2009"/>
    <n v="15"/>
    <x v="10"/>
    <n v="13"/>
    <n v="13"/>
    <m/>
    <d v="2009-11-15T00:00:00"/>
  </r>
  <r>
    <n v="2009"/>
    <n v="16"/>
    <x v="10"/>
    <n v="11"/>
    <n v="11"/>
    <m/>
    <d v="2009-11-16T00:00:00"/>
  </r>
  <r>
    <n v="2009"/>
    <n v="17"/>
    <x v="10"/>
    <n v="23"/>
    <n v="23"/>
    <m/>
    <d v="2009-11-17T00:00:00"/>
  </r>
  <r>
    <n v="2009"/>
    <n v="18"/>
    <x v="10"/>
    <n v="15"/>
    <n v="15"/>
    <m/>
    <d v="2009-11-18T00:00:00"/>
  </r>
  <r>
    <n v="2009"/>
    <n v="19"/>
    <x v="10"/>
    <n v="20"/>
    <n v="20"/>
    <m/>
    <d v="2009-11-19T00:00:00"/>
  </r>
  <r>
    <n v="2009"/>
    <n v="20"/>
    <x v="10"/>
    <n v="25"/>
    <n v="25"/>
    <m/>
    <d v="2009-11-20T00:00:00"/>
  </r>
  <r>
    <n v="2009"/>
    <n v="21"/>
    <x v="10"/>
    <n v="25"/>
    <n v="25"/>
    <m/>
    <d v="2009-11-21T00:00:00"/>
  </r>
  <r>
    <n v="2009"/>
    <n v="22"/>
    <x v="10"/>
    <n v="47"/>
    <n v="47"/>
    <m/>
    <d v="2009-11-22T00:00:00"/>
  </r>
  <r>
    <n v="2009"/>
    <n v="23"/>
    <x v="10"/>
    <n v="25"/>
    <n v="25"/>
    <m/>
    <d v="2009-11-23T00:00:00"/>
  </r>
  <r>
    <n v="2009"/>
    <n v="24"/>
    <x v="10"/>
    <n v="20"/>
    <n v="20"/>
    <m/>
    <d v="2009-11-24T00:00:00"/>
  </r>
  <r>
    <n v="2009"/>
    <n v="25"/>
    <x v="10"/>
    <n v="17"/>
    <n v="17"/>
    <m/>
    <d v="2009-11-25T00:00:00"/>
  </r>
  <r>
    <n v="2009"/>
    <n v="26"/>
    <x v="10"/>
    <n v="33"/>
    <n v="33"/>
    <m/>
    <d v="2009-11-26T00:00:00"/>
  </r>
  <r>
    <n v="2009"/>
    <n v="27"/>
    <x v="10"/>
    <n v="43"/>
    <n v="43"/>
    <m/>
    <d v="2009-11-27T00:00:00"/>
  </r>
  <r>
    <n v="2009"/>
    <n v="28"/>
    <x v="10"/>
    <n v="26"/>
    <n v="26"/>
    <m/>
    <d v="2009-11-28T00:00:00"/>
  </r>
  <r>
    <n v="2009"/>
    <n v="29"/>
    <x v="10"/>
    <n v="22"/>
    <n v="22"/>
    <m/>
    <d v="2009-11-29T00:00:00"/>
  </r>
  <r>
    <n v="2009"/>
    <n v="30"/>
    <x v="10"/>
    <n v="19"/>
    <n v="19"/>
    <m/>
    <d v="2009-11-30T00:00:00"/>
  </r>
  <r>
    <n v="2009"/>
    <n v="1"/>
    <x v="11"/>
    <n v="17"/>
    <n v="17"/>
    <m/>
    <d v="2009-12-01T00:00:00"/>
  </r>
  <r>
    <n v="2009"/>
    <n v="2"/>
    <x v="11"/>
    <n v="15"/>
    <n v="15"/>
    <m/>
    <d v="2009-12-02T00:00:00"/>
  </r>
  <r>
    <n v="2009"/>
    <n v="3"/>
    <x v="11"/>
    <n v="13"/>
    <n v="13"/>
    <m/>
    <d v="2009-12-03T00:00:00"/>
  </r>
  <r>
    <n v="2009"/>
    <n v="4"/>
    <x v="11"/>
    <n v="11"/>
    <n v="11"/>
    <m/>
    <d v="2009-12-04T00:00:00"/>
  </r>
  <r>
    <n v="2009"/>
    <n v="5"/>
    <x v="11"/>
    <n v="11"/>
    <n v="11"/>
    <m/>
    <d v="2009-12-05T00:00:00"/>
  </r>
  <r>
    <n v="2009"/>
    <n v="6"/>
    <x v="11"/>
    <n v="9.9"/>
    <n v="9.9"/>
    <m/>
    <d v="2009-12-06T00:00:00"/>
  </r>
  <r>
    <n v="2009"/>
    <n v="7"/>
    <x v="11"/>
    <n v="8.8000000000000007"/>
    <n v="8.8000000000000007"/>
    <m/>
    <d v="2009-12-07T00:00:00"/>
  </r>
  <r>
    <n v="2009"/>
    <n v="8"/>
    <x v="11"/>
    <n v="8"/>
    <n v="8"/>
    <m/>
    <d v="2009-12-08T00:00:00"/>
  </r>
  <r>
    <n v="2009"/>
    <n v="9"/>
    <x v="11"/>
    <n v="6.9"/>
    <n v="6.9"/>
    <m/>
    <d v="2009-12-09T00:00:00"/>
  </r>
  <r>
    <n v="2009"/>
    <n v="10"/>
    <x v="11"/>
    <n v="6.7"/>
    <n v="6.7"/>
    <m/>
    <d v="2009-12-10T00:00:00"/>
  </r>
  <r>
    <n v="2009"/>
    <n v="11"/>
    <x v="11"/>
    <n v="6.4"/>
    <n v="6.4"/>
    <m/>
    <d v="2009-12-11T00:00:00"/>
  </r>
  <r>
    <n v="2009"/>
    <n v="12"/>
    <x v="11"/>
    <n v="7.4"/>
    <n v="7.4"/>
    <m/>
    <d v="2009-12-12T00:00:00"/>
  </r>
  <r>
    <n v="2009"/>
    <n v="13"/>
    <x v="11"/>
    <n v="7.6"/>
    <n v="7.6"/>
    <m/>
    <d v="2009-12-13T00:00:00"/>
  </r>
  <r>
    <n v="2009"/>
    <n v="14"/>
    <x v="11"/>
    <n v="13"/>
    <n v="13"/>
    <m/>
    <d v="2009-12-14T00:00:00"/>
  </r>
  <r>
    <n v="2009"/>
    <n v="15"/>
    <x v="11"/>
    <s v="e80"/>
    <n v="80"/>
    <s v="e"/>
    <d v="2009-12-15T00:00:00"/>
  </r>
  <r>
    <n v="2009"/>
    <n v="16"/>
    <x v="11"/>
    <s v="e125"/>
    <n v="125"/>
    <s v="e"/>
    <d v="2009-12-16T00:00:00"/>
  </r>
  <r>
    <n v="2009"/>
    <n v="17"/>
    <x v="11"/>
    <n v="80"/>
    <n v="80"/>
    <m/>
    <d v="2009-12-17T00:00:00"/>
  </r>
  <r>
    <n v="2009"/>
    <n v="18"/>
    <x v="11"/>
    <n v="50"/>
    <n v="50"/>
    <m/>
    <d v="2009-12-18T00:00:00"/>
  </r>
  <r>
    <n v="2009"/>
    <n v="19"/>
    <x v="11"/>
    <n v="37"/>
    <n v="37"/>
    <m/>
    <d v="2009-12-19T00:00:00"/>
  </r>
  <r>
    <n v="2009"/>
    <n v="20"/>
    <x v="11"/>
    <n v="37"/>
    <n v="37"/>
    <m/>
    <d v="2009-12-20T00:00:00"/>
  </r>
  <r>
    <n v="2009"/>
    <n v="21"/>
    <x v="11"/>
    <n v="58"/>
    <n v="58"/>
    <m/>
    <d v="2009-12-21T00:00:00"/>
  </r>
  <r>
    <n v="2009"/>
    <n v="22"/>
    <x v="11"/>
    <n v="44"/>
    <n v="44"/>
    <m/>
    <d v="2009-12-22T00:00:00"/>
  </r>
  <r>
    <n v="2009"/>
    <n v="23"/>
    <x v="11"/>
    <n v="33"/>
    <n v="33"/>
    <m/>
    <d v="2009-12-23T00:00:00"/>
  </r>
  <r>
    <n v="2009"/>
    <n v="24"/>
    <x v="11"/>
    <n v="27"/>
    <n v="27"/>
    <m/>
    <d v="2009-12-24T00:00:00"/>
  </r>
  <r>
    <n v="2009"/>
    <n v="25"/>
    <x v="11"/>
    <n v="23"/>
    <n v="23"/>
    <m/>
    <d v="2009-12-25T00:00:00"/>
  </r>
  <r>
    <n v="2009"/>
    <n v="26"/>
    <x v="11"/>
    <n v="20"/>
    <n v="20"/>
    <m/>
    <d v="2009-12-26T00:00:00"/>
  </r>
  <r>
    <n v="2009"/>
    <n v="27"/>
    <x v="11"/>
    <n v="17"/>
    <n v="17"/>
    <m/>
    <d v="2009-12-27T00:00:00"/>
  </r>
  <r>
    <n v="2009"/>
    <n v="28"/>
    <x v="11"/>
    <n v="14"/>
    <n v="14"/>
    <m/>
    <d v="2009-12-28T00:00:00"/>
  </r>
  <r>
    <n v="2009"/>
    <n v="29"/>
    <x v="11"/>
    <n v="13"/>
    <n v="13"/>
    <m/>
    <d v="2009-12-29T00:00:00"/>
  </r>
  <r>
    <n v="2009"/>
    <n v="30"/>
    <x v="11"/>
    <n v="20"/>
    <n v="20"/>
    <m/>
    <d v="2009-12-30T00:00:00"/>
  </r>
  <r>
    <n v="2009"/>
    <n v="31"/>
    <x v="11"/>
    <n v="61"/>
    <n v="61"/>
    <m/>
    <d v="2009-12-31T00:00:00"/>
  </r>
  <r>
    <n v="2010"/>
    <n v="1"/>
    <x v="0"/>
    <s v="e120"/>
    <n v="120"/>
    <s v="e"/>
    <d v="2010-01-01T00:00:00"/>
  </r>
  <r>
    <n v="2010"/>
    <n v="2"/>
    <x v="0"/>
    <n v="117"/>
    <n v="117"/>
    <m/>
    <d v="2010-01-02T00:00:00"/>
  </r>
  <r>
    <n v="2010"/>
    <n v="3"/>
    <x v="0"/>
    <n v="91"/>
    <n v="91"/>
    <m/>
    <d v="2010-01-03T00:00:00"/>
  </r>
  <r>
    <n v="2010"/>
    <n v="4"/>
    <x v="0"/>
    <n v="71"/>
    <n v="71"/>
    <m/>
    <d v="2010-01-04T00:00:00"/>
  </r>
  <r>
    <n v="2010"/>
    <n v="5"/>
    <x v="0"/>
    <n v="61"/>
    <n v="61"/>
    <m/>
    <d v="2010-01-05T00:00:00"/>
  </r>
  <r>
    <n v="2010"/>
    <n v="6"/>
    <x v="0"/>
    <s v="e110"/>
    <n v="110"/>
    <s v="e"/>
    <d v="2010-01-06T00:00:00"/>
  </r>
  <r>
    <n v="2010"/>
    <n v="7"/>
    <x v="0"/>
    <n v="91"/>
    <n v="91"/>
    <m/>
    <d v="2010-01-07T00:00:00"/>
  </r>
  <r>
    <n v="2010"/>
    <n v="8"/>
    <x v="0"/>
    <n v="76"/>
    <n v="76"/>
    <m/>
    <d v="2010-01-08T00:00:00"/>
  </r>
  <r>
    <n v="2010"/>
    <n v="9"/>
    <x v="0"/>
    <n v="85"/>
    <n v="85"/>
    <m/>
    <d v="2010-01-09T00:00:00"/>
  </r>
  <r>
    <n v="2010"/>
    <n v="10"/>
    <x v="0"/>
    <n v="57"/>
    <n v="57"/>
    <m/>
    <d v="2010-01-10T00:00:00"/>
  </r>
  <r>
    <n v="2010"/>
    <n v="11"/>
    <x v="0"/>
    <n v="46"/>
    <n v="46"/>
    <m/>
    <d v="2010-01-11T00:00:00"/>
  </r>
  <r>
    <n v="2010"/>
    <n v="12"/>
    <x v="0"/>
    <n v="65"/>
    <n v="65"/>
    <m/>
    <d v="2010-01-12T00:00:00"/>
  </r>
  <r>
    <n v="2010"/>
    <n v="13"/>
    <x v="0"/>
    <n v="63"/>
    <n v="63"/>
    <m/>
    <d v="2010-01-13T00:00:00"/>
  </r>
  <r>
    <n v="2010"/>
    <n v="14"/>
    <x v="0"/>
    <n v="55"/>
    <n v="55"/>
    <m/>
    <d v="2010-01-14T00:00:00"/>
  </r>
  <r>
    <n v="2010"/>
    <n v="15"/>
    <x v="0"/>
    <s v="e72"/>
    <n v="72"/>
    <s v="e"/>
    <d v="2010-01-15T00:00:00"/>
  </r>
  <r>
    <n v="2010"/>
    <n v="16"/>
    <x v="0"/>
    <s v="e115"/>
    <n v="115"/>
    <s v="e"/>
    <d v="2010-01-16T00:00:00"/>
  </r>
  <r>
    <n v="2010"/>
    <n v="17"/>
    <x v="0"/>
    <s v="e116"/>
    <n v="116"/>
    <s v="e"/>
    <d v="2010-01-17T00:00:00"/>
  </r>
  <r>
    <n v="2010"/>
    <n v="18"/>
    <x v="0"/>
    <s v="e108"/>
    <n v="108"/>
    <s v="e"/>
    <d v="2010-01-18T00:00:00"/>
  </r>
  <r>
    <n v="2010"/>
    <n v="19"/>
    <x v="0"/>
    <n v="97"/>
    <n v="97"/>
    <m/>
    <d v="2010-01-19T00:00:00"/>
  </r>
  <r>
    <n v="2010"/>
    <n v="20"/>
    <x v="0"/>
    <n v="73"/>
    <n v="73"/>
    <m/>
    <d v="2010-01-20T00:00:00"/>
  </r>
  <r>
    <n v="2010"/>
    <n v="21"/>
    <x v="0"/>
    <n v="59"/>
    <n v="59"/>
    <m/>
    <d v="2010-01-21T00:00:00"/>
  </r>
  <r>
    <n v="2010"/>
    <n v="22"/>
    <x v="0"/>
    <n v="53"/>
    <n v="53"/>
    <m/>
    <d v="2010-01-22T00:00:00"/>
  </r>
  <r>
    <n v="2010"/>
    <n v="23"/>
    <x v="0"/>
    <n v="45"/>
    <n v="45"/>
    <m/>
    <d v="2010-01-23T00:00:00"/>
  </r>
  <r>
    <n v="2010"/>
    <n v="24"/>
    <x v="0"/>
    <n v="62"/>
    <n v="62"/>
    <m/>
    <d v="2010-01-24T00:00:00"/>
  </r>
  <r>
    <n v="2010"/>
    <n v="25"/>
    <x v="0"/>
    <n v="81"/>
    <n v="81"/>
    <m/>
    <d v="2010-01-25T00:00:00"/>
  </r>
  <r>
    <n v="2010"/>
    <n v="26"/>
    <x v="0"/>
    <n v="67"/>
    <n v="67"/>
    <m/>
    <d v="2010-01-26T00:00:00"/>
  </r>
  <r>
    <n v="2010"/>
    <n v="27"/>
    <x v="0"/>
    <n v="57"/>
    <n v="57"/>
    <m/>
    <d v="2010-01-27T00:00:00"/>
  </r>
  <r>
    <n v="2010"/>
    <n v="28"/>
    <x v="0"/>
    <n v="50"/>
    <n v="50"/>
    <m/>
    <d v="2010-01-28T00:00:00"/>
  </r>
  <r>
    <n v="2010"/>
    <n v="29"/>
    <x v="0"/>
    <n v="45"/>
    <n v="45"/>
    <m/>
    <d v="2010-01-29T00:00:00"/>
  </r>
  <r>
    <n v="2010"/>
    <n v="30"/>
    <x v="0"/>
    <n v="41"/>
    <n v="41"/>
    <m/>
    <d v="2010-01-30T00:00:00"/>
  </r>
  <r>
    <n v="2010"/>
    <n v="31"/>
    <x v="0"/>
    <n v="39"/>
    <n v="39"/>
    <m/>
    <d v="2010-01-31T00:00:00"/>
  </r>
  <r>
    <n v="2010"/>
    <n v="1"/>
    <x v="1"/>
    <n v="38"/>
    <n v="38"/>
    <m/>
    <d v="2010-02-01T00:00:00"/>
  </r>
  <r>
    <n v="2010"/>
    <n v="2"/>
    <x v="1"/>
    <n v="37"/>
    <n v="37"/>
    <m/>
    <d v="2010-02-02T00:00:00"/>
  </r>
  <r>
    <n v="2010"/>
    <n v="3"/>
    <x v="1"/>
    <n v="38"/>
    <n v="38"/>
    <m/>
    <d v="2010-02-03T00:00:00"/>
  </r>
  <r>
    <n v="2010"/>
    <n v="4"/>
    <x v="1"/>
    <n v="36"/>
    <n v="36"/>
    <m/>
    <d v="2010-02-04T00:00:00"/>
  </r>
  <r>
    <n v="2010"/>
    <n v="5"/>
    <x v="1"/>
    <n v="36"/>
    <n v="36"/>
    <m/>
    <d v="2010-02-05T00:00:00"/>
  </r>
  <r>
    <n v="2010"/>
    <n v="6"/>
    <x v="1"/>
    <n v="34"/>
    <n v="34"/>
    <m/>
    <d v="2010-02-06T00:00:00"/>
  </r>
  <r>
    <n v="2010"/>
    <n v="7"/>
    <x v="1"/>
    <n v="33"/>
    <n v="33"/>
    <m/>
    <d v="2010-02-07T00:00:00"/>
  </r>
  <r>
    <n v="2010"/>
    <n v="8"/>
    <x v="1"/>
    <n v="31"/>
    <n v="31"/>
    <m/>
    <d v="2010-02-08T00:00:00"/>
  </r>
  <r>
    <n v="2010"/>
    <n v="9"/>
    <x v="1"/>
    <n v="30"/>
    <n v="30"/>
    <m/>
    <d v="2010-02-09T00:00:00"/>
  </r>
  <r>
    <n v="2010"/>
    <n v="10"/>
    <x v="1"/>
    <n v="32"/>
    <n v="32"/>
    <m/>
    <d v="2010-02-10T00:00:00"/>
  </r>
  <r>
    <n v="2010"/>
    <n v="11"/>
    <x v="1"/>
    <n v="34"/>
    <n v="34"/>
    <m/>
    <d v="2010-02-11T00:00:00"/>
  </r>
  <r>
    <n v="2010"/>
    <n v="12"/>
    <x v="1"/>
    <n v="40"/>
    <n v="40"/>
    <m/>
    <d v="2010-02-12T00:00:00"/>
  </r>
  <r>
    <n v="2010"/>
    <n v="13"/>
    <x v="1"/>
    <n v="36"/>
    <n v="36"/>
    <m/>
    <d v="2010-02-13T00:00:00"/>
  </r>
  <r>
    <n v="2010"/>
    <n v="14"/>
    <x v="1"/>
    <n v="46"/>
    <n v="46"/>
    <m/>
    <d v="2010-02-14T00:00:00"/>
  </r>
  <r>
    <n v="2010"/>
    <n v="15"/>
    <x v="1"/>
    <n v="43"/>
    <n v="43"/>
    <m/>
    <d v="2010-02-15T00:00:00"/>
  </r>
  <r>
    <n v="2010"/>
    <n v="16"/>
    <x v="1"/>
    <n v="49"/>
    <n v="49"/>
    <m/>
    <d v="2010-02-16T00:00:00"/>
  </r>
  <r>
    <n v="2010"/>
    <n v="17"/>
    <x v="1"/>
    <n v="45"/>
    <n v="45"/>
    <m/>
    <d v="2010-02-17T00:00:00"/>
  </r>
  <r>
    <n v="2010"/>
    <n v="18"/>
    <x v="1"/>
    <n v="43"/>
    <n v="43"/>
    <m/>
    <d v="2010-02-18T00:00:00"/>
  </r>
  <r>
    <n v="2010"/>
    <n v="19"/>
    <x v="1"/>
    <n v="40"/>
    <n v="40"/>
    <m/>
    <d v="2010-02-19T00:00:00"/>
  </r>
  <r>
    <n v="2010"/>
    <n v="20"/>
    <x v="1"/>
    <n v="37"/>
    <n v="37"/>
    <m/>
    <d v="2010-02-20T00:00:00"/>
  </r>
  <r>
    <n v="2010"/>
    <n v="21"/>
    <x v="1"/>
    <n v="34"/>
    <n v="34"/>
    <m/>
    <d v="2010-02-21T00:00:00"/>
  </r>
  <r>
    <n v="2010"/>
    <n v="22"/>
    <x v="1"/>
    <n v="31"/>
    <n v="31"/>
    <m/>
    <d v="2010-02-22T00:00:00"/>
  </r>
  <r>
    <n v="2010"/>
    <n v="23"/>
    <x v="1"/>
    <n v="34"/>
    <n v="34"/>
    <m/>
    <d v="2010-02-23T00:00:00"/>
  </r>
  <r>
    <n v="2010"/>
    <n v="24"/>
    <x v="1"/>
    <n v="42"/>
    <n v="42"/>
    <m/>
    <d v="2010-02-24T00:00:00"/>
  </r>
  <r>
    <n v="2010"/>
    <n v="25"/>
    <x v="1"/>
    <n v="35"/>
    <n v="35"/>
    <m/>
    <d v="2010-02-25T00:00:00"/>
  </r>
  <r>
    <n v="2010"/>
    <n v="26"/>
    <x v="1"/>
    <n v="59"/>
    <n v="59"/>
    <m/>
    <d v="2010-02-26T00:00:00"/>
  </r>
  <r>
    <n v="2010"/>
    <n v="27"/>
    <x v="1"/>
    <n v="58"/>
    <n v="58"/>
    <m/>
    <d v="2010-02-27T00:00:00"/>
  </r>
  <r>
    <n v="2010"/>
    <n v="28"/>
    <x v="1"/>
    <n v="53"/>
    <n v="53"/>
    <m/>
    <d v="2010-02-28T00:00:00"/>
  </r>
  <r>
    <n v="2010"/>
    <n v="1"/>
    <x v="2"/>
    <n v="48"/>
    <n v="48"/>
    <m/>
    <d v="2010-03-01T00:00:00"/>
  </r>
  <r>
    <n v="2010"/>
    <n v="2"/>
    <x v="2"/>
    <n v="44"/>
    <n v="44"/>
    <m/>
    <d v="2010-03-02T00:00:00"/>
  </r>
  <r>
    <n v="2010"/>
    <n v="3"/>
    <x v="2"/>
    <n v="40"/>
    <n v="40"/>
    <m/>
    <d v="2010-03-03T00:00:00"/>
  </r>
  <r>
    <n v="2010"/>
    <n v="4"/>
    <x v="2"/>
    <n v="36"/>
    <n v="36"/>
    <m/>
    <d v="2010-03-04T00:00:00"/>
  </r>
  <r>
    <n v="2010"/>
    <n v="5"/>
    <x v="2"/>
    <n v="33"/>
    <n v="33"/>
    <m/>
    <d v="2010-03-05T00:00:00"/>
  </r>
  <r>
    <n v="2010"/>
    <n v="6"/>
    <x v="2"/>
    <n v="31"/>
    <n v="31"/>
    <m/>
    <d v="2010-03-06T00:00:00"/>
  </r>
  <r>
    <n v="2010"/>
    <n v="7"/>
    <x v="2"/>
    <n v="29"/>
    <n v="29"/>
    <m/>
    <d v="2010-03-07T00:00:00"/>
  </r>
  <r>
    <n v="2010"/>
    <n v="8"/>
    <x v="2"/>
    <n v="29"/>
    <n v="29"/>
    <m/>
    <d v="2010-03-08T00:00:00"/>
  </r>
  <r>
    <n v="2010"/>
    <n v="9"/>
    <x v="2"/>
    <n v="28"/>
    <n v="28"/>
    <m/>
    <d v="2010-03-09T00:00:00"/>
  </r>
  <r>
    <n v="2010"/>
    <n v="10"/>
    <x v="2"/>
    <n v="27"/>
    <n v="27"/>
    <m/>
    <d v="2010-03-10T00:00:00"/>
  </r>
  <r>
    <n v="2010"/>
    <n v="11"/>
    <x v="2"/>
    <n v="36"/>
    <n v="36"/>
    <m/>
    <d v="2010-03-11T00:00:00"/>
  </r>
  <r>
    <n v="2010"/>
    <n v="12"/>
    <x v="2"/>
    <n v="61"/>
    <n v="61"/>
    <m/>
    <d v="2010-03-12T00:00:00"/>
  </r>
  <r>
    <n v="2010"/>
    <n v="13"/>
    <x v="2"/>
    <n v="48"/>
    <n v="48"/>
    <m/>
    <d v="2010-03-13T00:00:00"/>
  </r>
  <r>
    <n v="2010"/>
    <n v="14"/>
    <x v="2"/>
    <n v="44"/>
    <n v="44"/>
    <m/>
    <d v="2010-03-14T00:00:00"/>
  </r>
  <r>
    <n v="2010"/>
    <n v="15"/>
    <x v="2"/>
    <n v="42"/>
    <n v="42"/>
    <m/>
    <d v="2010-03-15T00:00:00"/>
  </r>
  <r>
    <n v="2010"/>
    <n v="16"/>
    <x v="2"/>
    <n v="38"/>
    <n v="38"/>
    <m/>
    <d v="2010-03-16T00:00:00"/>
  </r>
  <r>
    <n v="2010"/>
    <n v="17"/>
    <x v="2"/>
    <n v="34"/>
    <n v="34"/>
    <m/>
    <d v="2010-03-17T00:00:00"/>
  </r>
  <r>
    <n v="2010"/>
    <n v="18"/>
    <x v="2"/>
    <n v="31"/>
    <n v="31"/>
    <m/>
    <d v="2010-03-18T00:00:00"/>
  </r>
  <r>
    <n v="2010"/>
    <n v="19"/>
    <x v="2"/>
    <n v="30"/>
    <n v="30"/>
    <m/>
    <d v="2010-03-19T00:00:00"/>
  </r>
  <r>
    <n v="2010"/>
    <n v="20"/>
    <x v="2"/>
    <n v="28"/>
    <n v="28"/>
    <m/>
    <d v="2010-03-20T00:00:00"/>
  </r>
  <r>
    <n v="2010"/>
    <n v="21"/>
    <x v="2"/>
    <n v="27"/>
    <n v="27"/>
    <m/>
    <d v="2010-03-21T00:00:00"/>
  </r>
  <r>
    <n v="2010"/>
    <n v="22"/>
    <x v="2"/>
    <n v="26"/>
    <n v="26"/>
    <m/>
    <d v="2010-03-22T00:00:00"/>
  </r>
  <r>
    <n v="2010"/>
    <n v="23"/>
    <x v="2"/>
    <n v="24"/>
    <n v="24"/>
    <m/>
    <d v="2010-03-23T00:00:00"/>
  </r>
  <r>
    <n v="2010"/>
    <n v="24"/>
    <x v="2"/>
    <n v="23"/>
    <n v="23"/>
    <m/>
    <d v="2010-03-24T00:00:00"/>
  </r>
  <r>
    <n v="2010"/>
    <n v="25"/>
    <x v="2"/>
    <n v="37"/>
    <n v="37"/>
    <m/>
    <d v="2010-03-25T00:00:00"/>
  </r>
  <r>
    <n v="2010"/>
    <n v="26"/>
    <x v="2"/>
    <n v="58"/>
    <n v="58"/>
    <m/>
    <d v="2010-03-26T00:00:00"/>
  </r>
  <r>
    <n v="2010"/>
    <n v="27"/>
    <x v="2"/>
    <n v="44"/>
    <n v="44"/>
    <m/>
    <d v="2010-03-27T00:00:00"/>
  </r>
  <r>
    <n v="2010"/>
    <n v="28"/>
    <x v="2"/>
    <n v="60"/>
    <n v="60"/>
    <m/>
    <d v="2010-03-28T00:00:00"/>
  </r>
  <r>
    <n v="2010"/>
    <n v="29"/>
    <x v="2"/>
    <s v="e130"/>
    <n v="130"/>
    <s v="e"/>
    <d v="2010-03-29T00:00:00"/>
  </r>
  <r>
    <n v="2010"/>
    <n v="30"/>
    <x v="2"/>
    <s v="e190"/>
    <n v="190"/>
    <s v="e"/>
    <d v="2010-03-30T00:00:00"/>
  </r>
  <r>
    <n v="2010"/>
    <n v="31"/>
    <x v="2"/>
    <s v="e116"/>
    <n v="116"/>
    <s v="e"/>
    <d v="2010-03-31T00:00:00"/>
  </r>
  <r>
    <n v="2010"/>
    <n v="1"/>
    <x v="3"/>
    <n v="90"/>
    <n v="90"/>
    <m/>
    <d v="2010-04-01T00:00:00"/>
  </r>
  <r>
    <n v="2010"/>
    <n v="2"/>
    <x v="3"/>
    <s v="e90"/>
    <n v="90"/>
    <s v="e"/>
    <d v="2010-04-02T00:00:00"/>
  </r>
  <r>
    <n v="2010"/>
    <n v="3"/>
    <x v="3"/>
    <s v="e105"/>
    <n v="105"/>
    <s v="e"/>
    <d v="2010-04-03T00:00:00"/>
  </r>
  <r>
    <n v="2010"/>
    <n v="4"/>
    <x v="3"/>
    <s v="e111"/>
    <n v="111"/>
    <s v="e"/>
    <d v="2010-04-04T00:00:00"/>
  </r>
  <r>
    <n v="2010"/>
    <n v="5"/>
    <x v="3"/>
    <n v="92"/>
    <n v="92"/>
    <m/>
    <d v="2010-04-05T00:00:00"/>
  </r>
  <r>
    <n v="2010"/>
    <n v="6"/>
    <x v="3"/>
    <n v="83"/>
    <n v="83"/>
    <m/>
    <d v="2010-04-06T00:00:00"/>
  </r>
  <r>
    <n v="2010"/>
    <n v="7"/>
    <x v="3"/>
    <n v="59"/>
    <n v="59"/>
    <m/>
    <d v="2010-04-07T00:00:00"/>
  </r>
  <r>
    <n v="2010"/>
    <n v="8"/>
    <x v="3"/>
    <n v="58"/>
    <n v="58"/>
    <m/>
    <d v="2010-04-08T00:00:00"/>
  </r>
  <r>
    <n v="2010"/>
    <n v="9"/>
    <x v="3"/>
    <n v="45"/>
    <n v="45"/>
    <m/>
    <d v="2010-04-09T00:00:00"/>
  </r>
  <r>
    <n v="2010"/>
    <n v="10"/>
    <x v="3"/>
    <n v="41"/>
    <n v="41"/>
    <m/>
    <d v="2010-04-10T00:00:00"/>
  </r>
  <r>
    <n v="2010"/>
    <n v="11"/>
    <x v="3"/>
    <n v="37"/>
    <n v="37"/>
    <m/>
    <d v="2010-04-11T00:00:00"/>
  </r>
  <r>
    <n v="2010"/>
    <n v="12"/>
    <x v="3"/>
    <n v="41"/>
    <n v="41"/>
    <m/>
    <d v="2010-04-12T00:00:00"/>
  </r>
  <r>
    <n v="2010"/>
    <n v="13"/>
    <x v="3"/>
    <n v="31"/>
    <n v="31"/>
    <m/>
    <d v="2010-04-13T00:00:00"/>
  </r>
  <r>
    <n v="2010"/>
    <n v="14"/>
    <x v="3"/>
    <n v="26"/>
    <n v="26"/>
    <m/>
    <d v="2010-04-14T00:00:00"/>
  </r>
  <r>
    <n v="2010"/>
    <n v="15"/>
    <x v="3"/>
    <n v="28"/>
    <n v="28"/>
    <m/>
    <d v="2010-04-15T00:00:00"/>
  </r>
  <r>
    <n v="2010"/>
    <n v="16"/>
    <x v="3"/>
    <n v="24"/>
    <n v="24"/>
    <m/>
    <d v="2010-04-16T00:00:00"/>
  </r>
  <r>
    <n v="2010"/>
    <n v="17"/>
    <x v="3"/>
    <n v="23"/>
    <n v="23"/>
    <m/>
    <d v="2010-04-17T00:00:00"/>
  </r>
  <r>
    <n v="2010"/>
    <n v="18"/>
    <x v="3"/>
    <n v="21"/>
    <n v="21"/>
    <m/>
    <d v="2010-04-18T00:00:00"/>
  </r>
  <r>
    <n v="2010"/>
    <n v="19"/>
    <x v="3"/>
    <n v="21"/>
    <n v="21"/>
    <m/>
    <d v="2010-04-19T00:00:00"/>
  </r>
  <r>
    <n v="2010"/>
    <n v="20"/>
    <x v="3"/>
    <n v="20"/>
    <n v="20"/>
    <m/>
    <d v="2010-04-20T00:00:00"/>
  </r>
  <r>
    <n v="2010"/>
    <n v="21"/>
    <x v="3"/>
    <n v="18"/>
    <n v="18"/>
    <m/>
    <d v="2010-04-21T00:00:00"/>
  </r>
  <r>
    <n v="2010"/>
    <n v="22"/>
    <x v="3"/>
    <n v="16"/>
    <n v="16"/>
    <m/>
    <d v="2010-04-22T00:00:00"/>
  </r>
  <r>
    <n v="2010"/>
    <n v="23"/>
    <x v="3"/>
    <n v="15"/>
    <n v="15"/>
    <m/>
    <d v="2010-04-23T00:00:00"/>
  </r>
  <r>
    <n v="2010"/>
    <n v="24"/>
    <x v="3"/>
    <n v="14"/>
    <n v="14"/>
    <m/>
    <d v="2010-04-24T00:00:00"/>
  </r>
  <r>
    <n v="2010"/>
    <n v="25"/>
    <x v="3"/>
    <n v="13"/>
    <n v="13"/>
    <m/>
    <d v="2010-04-25T00:00:00"/>
  </r>
  <r>
    <n v="2010"/>
    <n v="26"/>
    <x v="3"/>
    <n v="17"/>
    <n v="17"/>
    <m/>
    <d v="2010-04-26T00:00:00"/>
  </r>
  <r>
    <n v="2010"/>
    <n v="27"/>
    <x v="3"/>
    <n v="44"/>
    <n v="44"/>
    <m/>
    <d v="2010-04-27T00:00:00"/>
  </r>
  <r>
    <n v="2010"/>
    <n v="28"/>
    <x v="3"/>
    <n v="28"/>
    <n v="28"/>
    <m/>
    <d v="2010-04-28T00:00:00"/>
  </r>
  <r>
    <n v="2010"/>
    <n v="29"/>
    <x v="3"/>
    <n v="23"/>
    <n v="23"/>
    <m/>
    <d v="2010-04-29T00:00:00"/>
  </r>
  <r>
    <n v="2010"/>
    <n v="30"/>
    <x v="3"/>
    <n v="21"/>
    <n v="21"/>
    <m/>
    <d v="2010-04-30T00:00:00"/>
  </r>
  <r>
    <n v="2010"/>
    <n v="1"/>
    <x v="4"/>
    <n v="19"/>
    <n v="19"/>
    <m/>
    <d v="2010-05-01T00:00:00"/>
  </r>
  <r>
    <n v="2010"/>
    <n v="2"/>
    <x v="4"/>
    <n v="17"/>
    <n v="17"/>
    <m/>
    <d v="2010-05-02T00:00:00"/>
  </r>
  <r>
    <n v="2010"/>
    <n v="3"/>
    <x v="4"/>
    <n v="21"/>
    <n v="21"/>
    <m/>
    <d v="2010-05-03T00:00:00"/>
  </r>
  <r>
    <n v="2010"/>
    <n v="4"/>
    <x v="4"/>
    <n v="18"/>
    <n v="18"/>
    <m/>
    <d v="2010-05-04T00:00:00"/>
  </r>
  <r>
    <n v="2010"/>
    <n v="5"/>
    <x v="4"/>
    <n v="20"/>
    <n v="20"/>
    <m/>
    <d v="2010-05-05T00:00:00"/>
  </r>
  <r>
    <n v="2010"/>
    <n v="6"/>
    <x v="4"/>
    <n v="16"/>
    <n v="16"/>
    <m/>
    <d v="2010-05-06T00:00:00"/>
  </r>
  <r>
    <n v="2010"/>
    <n v="7"/>
    <x v="4"/>
    <n v="14"/>
    <n v="14"/>
    <m/>
    <d v="2010-05-07T00:00:00"/>
  </r>
  <r>
    <n v="2010"/>
    <n v="8"/>
    <x v="4"/>
    <n v="13"/>
    <n v="13"/>
    <m/>
    <d v="2010-05-08T00:00:00"/>
  </r>
  <r>
    <n v="2010"/>
    <n v="9"/>
    <x v="4"/>
    <n v="12"/>
    <n v="12"/>
    <m/>
    <d v="2010-05-09T00:00:00"/>
  </r>
  <r>
    <n v="2010"/>
    <n v="10"/>
    <x v="4"/>
    <n v="14"/>
    <n v="14"/>
    <m/>
    <d v="2010-05-10T00:00:00"/>
  </r>
  <r>
    <n v="2010"/>
    <n v="11"/>
    <x v="4"/>
    <n v="12"/>
    <n v="12"/>
    <m/>
    <d v="2010-05-11T00:00:00"/>
  </r>
  <r>
    <n v="2010"/>
    <n v="12"/>
    <x v="4"/>
    <n v="11"/>
    <n v="11"/>
    <m/>
    <d v="2010-05-12T00:00:00"/>
  </r>
  <r>
    <n v="2010"/>
    <n v="13"/>
    <x v="4"/>
    <n v="9.8000000000000007"/>
    <n v="9.8000000000000007"/>
    <m/>
    <d v="2010-05-13T00:00:00"/>
  </r>
  <r>
    <n v="2010"/>
    <n v="14"/>
    <x v="4"/>
    <n v="9.1999999999999993"/>
    <n v="9.1999999999999993"/>
    <m/>
    <d v="2010-05-14T00:00:00"/>
  </r>
  <r>
    <n v="2010"/>
    <n v="15"/>
    <x v="4"/>
    <n v="8.9"/>
    <n v="8.9"/>
    <m/>
    <d v="2010-05-15T00:00:00"/>
  </r>
  <r>
    <n v="2010"/>
    <n v="16"/>
    <x v="4"/>
    <n v="8.1999999999999993"/>
    <n v="8.1999999999999993"/>
    <m/>
    <d v="2010-05-16T00:00:00"/>
  </r>
  <r>
    <n v="2010"/>
    <n v="17"/>
    <x v="4"/>
    <n v="8.9"/>
    <n v="8.9"/>
    <m/>
    <d v="2010-05-17T00:00:00"/>
  </r>
  <r>
    <n v="2010"/>
    <n v="18"/>
    <x v="4"/>
    <n v="8.8000000000000007"/>
    <n v="8.8000000000000007"/>
    <m/>
    <d v="2010-05-18T00:00:00"/>
  </r>
  <r>
    <n v="2010"/>
    <n v="19"/>
    <x v="4"/>
    <n v="13"/>
    <n v="13"/>
    <m/>
    <d v="2010-05-19T00:00:00"/>
  </r>
  <r>
    <n v="2010"/>
    <n v="20"/>
    <x v="4"/>
    <n v="21"/>
    <n v="21"/>
    <m/>
    <d v="2010-05-20T00:00:00"/>
  </r>
  <r>
    <n v="2010"/>
    <n v="21"/>
    <x v="4"/>
    <n v="24"/>
    <n v="24"/>
    <m/>
    <d v="2010-05-21T00:00:00"/>
  </r>
  <r>
    <n v="2010"/>
    <n v="22"/>
    <x v="4"/>
    <n v="45"/>
    <n v="45"/>
    <m/>
    <d v="2010-05-22T00:00:00"/>
  </r>
  <r>
    <n v="2010"/>
    <n v="23"/>
    <x v="4"/>
    <n v="28"/>
    <n v="28"/>
    <m/>
    <d v="2010-05-23T00:00:00"/>
  </r>
  <r>
    <n v="2010"/>
    <n v="24"/>
    <x v="4"/>
    <n v="24"/>
    <n v="24"/>
    <m/>
    <d v="2010-05-24T00:00:00"/>
  </r>
  <r>
    <n v="2010"/>
    <n v="25"/>
    <x v="4"/>
    <n v="22"/>
    <n v="22"/>
    <m/>
    <d v="2010-05-25T00:00:00"/>
  </r>
  <r>
    <n v="2010"/>
    <n v="26"/>
    <x v="4"/>
    <n v="22"/>
    <n v="22"/>
    <m/>
    <d v="2010-05-26T00:00:00"/>
  </r>
  <r>
    <n v="2010"/>
    <n v="27"/>
    <x v="4"/>
    <n v="19"/>
    <n v="19"/>
    <m/>
    <d v="2010-05-27T00:00:00"/>
  </r>
  <r>
    <n v="2010"/>
    <n v="28"/>
    <x v="4"/>
    <n v="17"/>
    <n v="17"/>
    <m/>
    <d v="2010-05-28T00:00:00"/>
  </r>
  <r>
    <n v="2010"/>
    <n v="29"/>
    <x v="4"/>
    <n v="16"/>
    <n v="16"/>
    <m/>
    <d v="2010-05-29T00:00:00"/>
  </r>
  <r>
    <n v="2010"/>
    <n v="30"/>
    <x v="4"/>
    <n v="14"/>
    <n v="14"/>
    <m/>
    <d v="2010-05-30T00:00:00"/>
  </r>
  <r>
    <n v="2010"/>
    <n v="31"/>
    <x v="4"/>
    <n v="18"/>
    <n v="18"/>
    <m/>
    <d v="2010-05-31T00:00:00"/>
  </r>
  <r>
    <n v="2010"/>
    <n v="1"/>
    <x v="5"/>
    <n v="14"/>
    <n v="14"/>
    <m/>
    <d v="2010-06-01T00:00:00"/>
  </r>
  <r>
    <n v="2010"/>
    <n v="2"/>
    <x v="5"/>
    <n v="34"/>
    <n v="34"/>
    <m/>
    <d v="2010-06-02T00:00:00"/>
  </r>
  <r>
    <n v="2010"/>
    <n v="3"/>
    <x v="5"/>
    <n v="29"/>
    <n v="29"/>
    <m/>
    <d v="2010-06-03T00:00:00"/>
  </r>
  <r>
    <n v="2010"/>
    <n v="4"/>
    <x v="5"/>
    <n v="59"/>
    <n v="59"/>
    <m/>
    <d v="2010-06-04T00:00:00"/>
  </r>
  <r>
    <n v="2010"/>
    <n v="5"/>
    <x v="5"/>
    <n v="46"/>
    <n v="46"/>
    <m/>
    <d v="2010-06-05T00:00:00"/>
  </r>
  <r>
    <n v="2010"/>
    <n v="6"/>
    <x v="5"/>
    <s v="e80"/>
    <n v="80"/>
    <s v="e"/>
    <d v="2010-06-06T00:00:00"/>
  </r>
  <r>
    <n v="2010"/>
    <n v="7"/>
    <x v="5"/>
    <n v="71"/>
    <n v="71"/>
    <m/>
    <d v="2010-06-07T00:00:00"/>
  </r>
  <r>
    <n v="2010"/>
    <n v="8"/>
    <x v="5"/>
    <n v="53"/>
    <n v="53"/>
    <m/>
    <d v="2010-06-08T00:00:00"/>
  </r>
  <r>
    <n v="2010"/>
    <n v="9"/>
    <x v="5"/>
    <n v="50"/>
    <n v="50"/>
    <m/>
    <d v="2010-06-09T00:00:00"/>
  </r>
  <r>
    <n v="2010"/>
    <n v="10"/>
    <x v="5"/>
    <n v="43"/>
    <n v="43"/>
    <m/>
    <d v="2010-06-10T00:00:00"/>
  </r>
  <r>
    <n v="2010"/>
    <n v="11"/>
    <x v="5"/>
    <n v="35"/>
    <n v="35"/>
    <m/>
    <d v="2010-06-11T00:00:00"/>
  </r>
  <r>
    <n v="2010"/>
    <n v="12"/>
    <x v="5"/>
    <n v="30"/>
    <n v="30"/>
    <m/>
    <d v="2010-06-12T00:00:00"/>
  </r>
  <r>
    <n v="2010"/>
    <n v="13"/>
    <x v="5"/>
    <n v="26"/>
    <n v="26"/>
    <m/>
    <d v="2010-06-13T00:00:00"/>
  </r>
  <r>
    <n v="2010"/>
    <n v="14"/>
    <x v="5"/>
    <n v="23"/>
    <n v="23"/>
    <m/>
    <d v="2010-06-14T00:00:00"/>
  </r>
  <r>
    <n v="2010"/>
    <n v="15"/>
    <x v="5"/>
    <n v="23"/>
    <n v="23"/>
    <m/>
    <d v="2010-06-15T00:00:00"/>
  </r>
  <r>
    <n v="2010"/>
    <n v="16"/>
    <x v="5"/>
    <n v="23"/>
    <n v="23"/>
    <m/>
    <d v="2010-06-16T00:00:00"/>
  </r>
  <r>
    <n v="2010"/>
    <n v="17"/>
    <x v="5"/>
    <n v="20"/>
    <n v="20"/>
    <m/>
    <d v="2010-06-17T00:00:00"/>
  </r>
  <r>
    <n v="2010"/>
    <n v="18"/>
    <x v="5"/>
    <n v="18"/>
    <n v="18"/>
    <m/>
    <d v="2010-06-18T00:00:00"/>
  </r>
  <r>
    <n v="2010"/>
    <n v="19"/>
    <x v="5"/>
    <n v="16"/>
    <n v="16"/>
    <m/>
    <d v="2010-06-19T00:00:00"/>
  </r>
  <r>
    <n v="2010"/>
    <n v="20"/>
    <x v="5"/>
    <n v="15"/>
    <n v="15"/>
    <m/>
    <d v="2010-06-20T00:00:00"/>
  </r>
  <r>
    <n v="2010"/>
    <n v="21"/>
    <x v="5"/>
    <n v="14"/>
    <n v="14"/>
    <m/>
    <d v="2010-06-21T00:00:00"/>
  </r>
  <r>
    <n v="2010"/>
    <n v="22"/>
    <x v="5"/>
    <n v="13"/>
    <n v="13"/>
    <m/>
    <d v="2010-06-22T00:00:00"/>
  </r>
  <r>
    <n v="2010"/>
    <n v="23"/>
    <x v="5"/>
    <n v="12"/>
    <n v="12"/>
    <m/>
    <d v="2010-06-23T00:00:00"/>
  </r>
  <r>
    <n v="2010"/>
    <n v="24"/>
    <x v="5"/>
    <n v="11"/>
    <n v="11"/>
    <m/>
    <d v="2010-06-24T00:00:00"/>
  </r>
  <r>
    <n v="2010"/>
    <n v="25"/>
    <x v="5"/>
    <n v="10"/>
    <n v="10"/>
    <m/>
    <d v="2010-06-25T00:00:00"/>
  </r>
  <r>
    <n v="2010"/>
    <n v="26"/>
    <x v="5"/>
    <n v="9.6999999999999993"/>
    <n v="9.6999999999999993"/>
    <m/>
    <d v="2010-06-26T00:00:00"/>
  </r>
  <r>
    <n v="2010"/>
    <n v="27"/>
    <x v="5"/>
    <n v="9.3000000000000007"/>
    <n v="9.3000000000000007"/>
    <m/>
    <d v="2010-06-27T00:00:00"/>
  </r>
  <r>
    <n v="2010"/>
    <n v="28"/>
    <x v="5"/>
    <n v="8.9"/>
    <n v="8.9"/>
    <m/>
    <d v="2010-06-28T00:00:00"/>
  </r>
  <r>
    <n v="2010"/>
    <n v="29"/>
    <x v="5"/>
    <n v="8.3000000000000007"/>
    <n v="8.3000000000000007"/>
    <m/>
    <d v="2010-06-29T00:00:00"/>
  </r>
  <r>
    <n v="2010"/>
    <n v="30"/>
    <x v="5"/>
    <n v="7.8"/>
    <n v="7.8"/>
    <m/>
    <d v="2010-06-30T00:00:00"/>
  </r>
  <r>
    <n v="2010"/>
    <n v="1"/>
    <x v="6"/>
    <n v="8.1"/>
    <n v="8.1"/>
    <m/>
    <d v="2010-07-01T00:00:00"/>
  </r>
  <r>
    <n v="2010"/>
    <n v="2"/>
    <x v="6"/>
    <n v="9.4"/>
    <n v="9.4"/>
    <m/>
    <d v="2010-07-02T00:00:00"/>
  </r>
  <r>
    <n v="2010"/>
    <n v="3"/>
    <x v="6"/>
    <n v="8.5"/>
    <n v="8.5"/>
    <m/>
    <d v="2010-07-03T00:00:00"/>
  </r>
  <r>
    <n v="2010"/>
    <n v="4"/>
    <x v="6"/>
    <n v="7.4"/>
    <n v="7.4"/>
    <m/>
    <d v="2010-07-04T00:00:00"/>
  </r>
  <r>
    <n v="2010"/>
    <n v="5"/>
    <x v="6"/>
    <n v="7.1"/>
    <n v="7.1"/>
    <m/>
    <d v="2010-07-05T00:00:00"/>
  </r>
  <r>
    <n v="2010"/>
    <n v="6"/>
    <x v="6"/>
    <n v="6.5"/>
    <n v="6.5"/>
    <m/>
    <d v="2010-07-06T00:00:00"/>
  </r>
  <r>
    <n v="2010"/>
    <n v="7"/>
    <x v="6"/>
    <n v="6.1"/>
    <n v="6.1"/>
    <m/>
    <d v="2010-07-07T00:00:00"/>
  </r>
  <r>
    <n v="2010"/>
    <n v="8"/>
    <x v="6"/>
    <n v="5.9"/>
    <n v="5.9"/>
    <m/>
    <d v="2010-07-08T00:00:00"/>
  </r>
  <r>
    <n v="2010"/>
    <n v="9"/>
    <x v="6"/>
    <n v="5.6"/>
    <n v="5.6"/>
    <m/>
    <d v="2010-07-09T00:00:00"/>
  </r>
  <r>
    <n v="2010"/>
    <n v="10"/>
    <x v="6"/>
    <n v="4.9000000000000004"/>
    <n v="4.9000000000000004"/>
    <m/>
    <d v="2010-07-10T00:00:00"/>
  </r>
  <r>
    <n v="2010"/>
    <n v="11"/>
    <x v="6"/>
    <n v="4.9000000000000004"/>
    <n v="4.9000000000000004"/>
    <m/>
    <d v="2010-07-11T00:00:00"/>
  </r>
  <r>
    <n v="2010"/>
    <n v="12"/>
    <x v="6"/>
    <n v="4.5"/>
    <n v="4.5"/>
    <m/>
    <d v="2010-07-12T00:00:00"/>
  </r>
  <r>
    <n v="2010"/>
    <n v="13"/>
    <x v="6"/>
    <n v="4.3"/>
    <n v="4.3"/>
    <m/>
    <d v="2010-07-13T00:00:00"/>
  </r>
  <r>
    <n v="2010"/>
    <n v="14"/>
    <x v="6"/>
    <n v="5.2"/>
    <n v="5.2"/>
    <m/>
    <d v="2010-07-14T00:00:00"/>
  </r>
  <r>
    <n v="2010"/>
    <n v="15"/>
    <x v="6"/>
    <n v="4.0999999999999996"/>
    <n v="4.0999999999999996"/>
    <m/>
    <d v="2010-07-15T00:00:00"/>
  </r>
  <r>
    <n v="2010"/>
    <n v="16"/>
    <x v="6"/>
    <n v="3.6"/>
    <n v="3.6"/>
    <m/>
    <d v="2010-07-16T00:00:00"/>
  </r>
  <r>
    <n v="2010"/>
    <n v="17"/>
    <x v="6"/>
    <n v="3.6"/>
    <n v="3.6"/>
    <m/>
    <d v="2010-07-17T00:00:00"/>
  </r>
  <r>
    <n v="2010"/>
    <n v="18"/>
    <x v="6"/>
    <n v="3.8"/>
    <n v="3.8"/>
    <m/>
    <d v="2010-07-18T00:00:00"/>
  </r>
  <r>
    <n v="2010"/>
    <n v="19"/>
    <x v="6"/>
    <n v="3.6"/>
    <n v="3.6"/>
    <m/>
    <d v="2010-07-19T00:00:00"/>
  </r>
  <r>
    <n v="2010"/>
    <n v="20"/>
    <x v="6"/>
    <n v="3.6"/>
    <n v="3.6"/>
    <m/>
    <d v="2010-07-20T00:00:00"/>
  </r>
  <r>
    <n v="2010"/>
    <n v="21"/>
    <x v="6"/>
    <n v="3.7"/>
    <n v="3.7"/>
    <m/>
    <d v="2010-07-21T00:00:00"/>
  </r>
  <r>
    <n v="2010"/>
    <n v="22"/>
    <x v="6"/>
    <n v="4.0999999999999996"/>
    <n v="4.0999999999999996"/>
    <m/>
    <d v="2010-07-22T00:00:00"/>
  </r>
  <r>
    <n v="2010"/>
    <n v="23"/>
    <x v="6"/>
    <n v="3.2"/>
    <n v="3.2"/>
    <m/>
    <d v="2010-07-23T00:00:00"/>
  </r>
  <r>
    <n v="2010"/>
    <n v="24"/>
    <x v="6"/>
    <n v="2.9"/>
    <n v="2.9"/>
    <m/>
    <d v="2010-07-24T00:00:00"/>
  </r>
  <r>
    <n v="2010"/>
    <n v="25"/>
    <x v="6"/>
    <n v="2.8"/>
    <n v="2.8"/>
    <m/>
    <d v="2010-07-25T00:00:00"/>
  </r>
  <r>
    <n v="2010"/>
    <n v="26"/>
    <x v="6"/>
    <n v="2.2000000000000002"/>
    <n v="2.2000000000000002"/>
    <m/>
    <d v="2010-07-26T00:00:00"/>
  </r>
  <r>
    <n v="2010"/>
    <n v="27"/>
    <x v="6"/>
    <n v="2.2999999999999998"/>
    <n v="2.2999999999999998"/>
    <m/>
    <d v="2010-07-27T00:00:00"/>
  </r>
  <r>
    <n v="2010"/>
    <n v="28"/>
    <x v="6"/>
    <n v="2.2000000000000002"/>
    <n v="2.2000000000000002"/>
    <m/>
    <d v="2010-07-28T00:00:00"/>
  </r>
  <r>
    <n v="2010"/>
    <n v="29"/>
    <x v="6"/>
    <n v="2.2999999999999998"/>
    <n v="2.2999999999999998"/>
    <m/>
    <d v="2010-07-29T00:00:00"/>
  </r>
  <r>
    <n v="2010"/>
    <n v="30"/>
    <x v="6"/>
    <n v="2.5"/>
    <n v="2.5"/>
    <m/>
    <d v="2010-07-30T00:00:00"/>
  </r>
  <r>
    <n v="2010"/>
    <n v="31"/>
    <x v="6"/>
    <n v="2.2999999999999998"/>
    <n v="2.2999999999999998"/>
    <m/>
    <d v="2010-07-31T00:00:00"/>
  </r>
  <r>
    <n v="2010"/>
    <n v="1"/>
    <x v="7"/>
    <n v="2.5"/>
    <n v="2.5"/>
    <m/>
    <d v="2010-08-01T00:00:00"/>
  </r>
  <r>
    <n v="2010"/>
    <n v="2"/>
    <x v="7"/>
    <n v="2.4"/>
    <n v="2.4"/>
    <m/>
    <d v="2010-08-02T00:00:00"/>
  </r>
  <r>
    <n v="2010"/>
    <n v="3"/>
    <x v="7"/>
    <n v="1.9"/>
    <n v="1.9"/>
    <m/>
    <d v="2010-08-03T00:00:00"/>
  </r>
  <r>
    <n v="2010"/>
    <n v="4"/>
    <x v="7"/>
    <n v="2"/>
    <n v="2"/>
    <m/>
    <d v="2010-08-04T00:00:00"/>
  </r>
  <r>
    <n v="2010"/>
    <n v="5"/>
    <x v="7"/>
    <n v="2"/>
    <n v="2"/>
    <m/>
    <d v="2010-08-05T00:00:00"/>
  </r>
  <r>
    <n v="2010"/>
    <n v="6"/>
    <x v="7"/>
    <n v="1.6"/>
    <n v="1.6"/>
    <m/>
    <d v="2010-08-06T00:00:00"/>
  </r>
  <r>
    <n v="2010"/>
    <n v="7"/>
    <x v="7"/>
    <n v="1.7"/>
    <n v="1.7"/>
    <m/>
    <d v="2010-08-07T00:00:00"/>
  </r>
  <r>
    <n v="2010"/>
    <n v="8"/>
    <x v="7"/>
    <n v="2.2000000000000002"/>
    <n v="2.2000000000000002"/>
    <m/>
    <d v="2010-08-08T00:00:00"/>
  </r>
  <r>
    <n v="2010"/>
    <n v="9"/>
    <x v="7"/>
    <n v="2"/>
    <n v="2"/>
    <m/>
    <d v="2010-08-09T00:00:00"/>
  </r>
  <r>
    <n v="2010"/>
    <n v="10"/>
    <x v="7"/>
    <n v="1.8"/>
    <n v="1.8"/>
    <m/>
    <d v="2010-08-10T00:00:00"/>
  </r>
  <r>
    <n v="2010"/>
    <n v="11"/>
    <x v="7"/>
    <n v="1.7"/>
    <n v="1.7"/>
    <m/>
    <d v="2010-08-11T00:00:00"/>
  </r>
  <r>
    <n v="2010"/>
    <n v="12"/>
    <x v="7"/>
    <n v="1.7"/>
    <n v="1.7"/>
    <m/>
    <d v="2010-08-12T00:00:00"/>
  </r>
  <r>
    <n v="2010"/>
    <n v="13"/>
    <x v="7"/>
    <n v="1.7"/>
    <n v="1.7"/>
    <m/>
    <d v="2010-08-13T00:00:00"/>
  </r>
  <r>
    <n v="2010"/>
    <n v="14"/>
    <x v="7"/>
    <n v="2.5"/>
    <n v="2.5"/>
    <m/>
    <d v="2010-08-14T00:00:00"/>
  </r>
  <r>
    <n v="2010"/>
    <n v="15"/>
    <x v="7"/>
    <n v="2"/>
    <n v="2"/>
    <m/>
    <d v="2010-08-15T00:00:00"/>
  </r>
  <r>
    <n v="2010"/>
    <n v="16"/>
    <x v="7"/>
    <n v="1.9"/>
    <n v="1.9"/>
    <m/>
    <d v="2010-08-16T00:00:00"/>
  </r>
  <r>
    <n v="2010"/>
    <n v="17"/>
    <x v="7"/>
    <n v="1.9"/>
    <n v="1.9"/>
    <m/>
    <d v="2010-08-17T00:00:00"/>
  </r>
  <r>
    <n v="2010"/>
    <n v="18"/>
    <x v="7"/>
    <n v="1.8"/>
    <n v="1.8"/>
    <m/>
    <d v="2010-08-18T00:00:00"/>
  </r>
  <r>
    <n v="2010"/>
    <n v="19"/>
    <x v="7"/>
    <n v="1.9"/>
    <n v="1.9"/>
    <m/>
    <d v="2010-08-19T00:00:00"/>
  </r>
  <r>
    <n v="2010"/>
    <n v="20"/>
    <x v="7"/>
    <n v="1.9"/>
    <n v="1.9"/>
    <m/>
    <d v="2010-08-20T00:00:00"/>
  </r>
  <r>
    <n v="2010"/>
    <n v="21"/>
    <x v="7"/>
    <n v="1.7"/>
    <n v="1.7"/>
    <m/>
    <d v="2010-08-21T00:00:00"/>
  </r>
  <r>
    <n v="2010"/>
    <n v="22"/>
    <x v="7"/>
    <n v="1.9"/>
    <n v="1.9"/>
    <m/>
    <d v="2010-08-22T00:00:00"/>
  </r>
  <r>
    <n v="2010"/>
    <n v="23"/>
    <x v="7"/>
    <n v="1.8"/>
    <n v="1.8"/>
    <m/>
    <d v="2010-08-23T00:00:00"/>
  </r>
  <r>
    <n v="2010"/>
    <n v="24"/>
    <x v="7"/>
    <n v="1.7"/>
    <n v="1.7"/>
    <m/>
    <d v="2010-08-24T00:00:00"/>
  </r>
  <r>
    <n v="2010"/>
    <n v="25"/>
    <x v="7"/>
    <n v="1.4"/>
    <n v="1.4"/>
    <m/>
    <d v="2010-08-25T00:00:00"/>
  </r>
  <r>
    <n v="2010"/>
    <n v="26"/>
    <x v="7"/>
    <n v="1.4"/>
    <n v="1.4"/>
    <m/>
    <d v="2010-08-26T00:00:00"/>
  </r>
  <r>
    <n v="2010"/>
    <n v="27"/>
    <x v="7"/>
    <n v="1.4"/>
    <n v="1.4"/>
    <m/>
    <d v="2010-08-27T00:00:00"/>
  </r>
  <r>
    <n v="2010"/>
    <n v="28"/>
    <x v="7"/>
    <n v="1.8"/>
    <n v="1.8"/>
    <m/>
    <d v="2010-08-28T00:00:00"/>
  </r>
  <r>
    <n v="2010"/>
    <n v="29"/>
    <x v="7"/>
    <n v="1.7"/>
    <n v="1.7"/>
    <m/>
    <d v="2010-08-29T00:00:00"/>
  </r>
  <r>
    <n v="2010"/>
    <n v="30"/>
    <x v="7"/>
    <n v="1.9"/>
    <n v="1.9"/>
    <m/>
    <d v="2010-08-30T00:00:00"/>
  </r>
  <r>
    <n v="2010"/>
    <n v="31"/>
    <x v="7"/>
    <n v="1.6"/>
    <n v="1.6"/>
    <m/>
    <d v="2010-08-31T00:00:00"/>
  </r>
  <r>
    <n v="2010"/>
    <n v="1"/>
    <x v="8"/>
    <n v="2.4"/>
    <n v="2.4"/>
    <m/>
    <d v="2010-09-01T00:00:00"/>
  </r>
  <r>
    <n v="2010"/>
    <n v="2"/>
    <x v="8"/>
    <n v="2.2000000000000002"/>
    <n v="2.2000000000000002"/>
    <m/>
    <d v="2010-09-02T00:00:00"/>
  </r>
  <r>
    <n v="2010"/>
    <n v="3"/>
    <x v="8"/>
    <n v="2.1"/>
    <n v="2.1"/>
    <m/>
    <d v="2010-09-03T00:00:00"/>
  </r>
  <r>
    <n v="2010"/>
    <n v="4"/>
    <x v="8"/>
    <n v="2.6"/>
    <n v="2.6"/>
    <m/>
    <d v="2010-09-04T00:00:00"/>
  </r>
  <r>
    <n v="2010"/>
    <n v="5"/>
    <x v="8"/>
    <n v="2.2000000000000002"/>
    <n v="2.2000000000000002"/>
    <m/>
    <d v="2010-09-05T00:00:00"/>
  </r>
  <r>
    <n v="2010"/>
    <n v="6"/>
    <x v="8"/>
    <n v="1.8"/>
    <n v="1.8"/>
    <m/>
    <d v="2010-09-06T00:00:00"/>
  </r>
  <r>
    <n v="2010"/>
    <n v="7"/>
    <x v="8"/>
    <n v="7.3"/>
    <n v="7.3"/>
    <m/>
    <d v="2010-09-07T00:00:00"/>
  </r>
  <r>
    <n v="2010"/>
    <n v="8"/>
    <x v="8"/>
    <n v="7.8"/>
    <n v="7.8"/>
    <m/>
    <d v="2010-09-08T00:00:00"/>
  </r>
  <r>
    <n v="2010"/>
    <n v="9"/>
    <x v="8"/>
    <n v="2.7"/>
    <n v="2.7"/>
    <m/>
    <d v="2010-09-09T00:00:00"/>
  </r>
  <r>
    <n v="2010"/>
    <n v="10"/>
    <x v="8"/>
    <n v="2"/>
    <n v="2"/>
    <m/>
    <d v="2010-09-10T00:00:00"/>
  </r>
  <r>
    <n v="2010"/>
    <n v="11"/>
    <x v="8"/>
    <n v="1.7"/>
    <n v="1.7"/>
    <m/>
    <d v="2010-09-11T00:00:00"/>
  </r>
  <r>
    <n v="2010"/>
    <n v="12"/>
    <x v="8"/>
    <n v="1.6"/>
    <n v="1.6"/>
    <m/>
    <d v="2010-09-12T00:00:00"/>
  </r>
  <r>
    <n v="2010"/>
    <n v="13"/>
    <x v="8"/>
    <n v="1.7"/>
    <n v="1.7"/>
    <m/>
    <d v="2010-09-13T00:00:00"/>
  </r>
  <r>
    <n v="2010"/>
    <n v="14"/>
    <x v="8"/>
    <n v="1.6"/>
    <n v="1.6"/>
    <m/>
    <d v="2010-09-14T00:00:00"/>
  </r>
  <r>
    <n v="2010"/>
    <n v="15"/>
    <x v="8"/>
    <n v="2.5"/>
    <n v="2.5"/>
    <m/>
    <d v="2010-09-15T00:00:00"/>
  </r>
  <r>
    <n v="2010"/>
    <n v="16"/>
    <x v="8"/>
    <n v="6.7"/>
    <n v="6.7"/>
    <m/>
    <d v="2010-09-16T00:00:00"/>
  </r>
  <r>
    <n v="2010"/>
    <n v="17"/>
    <x v="8"/>
    <n v="4.2"/>
    <n v="4.2"/>
    <m/>
    <d v="2010-09-17T00:00:00"/>
  </r>
  <r>
    <n v="2010"/>
    <n v="18"/>
    <x v="8"/>
    <n v="13"/>
    <n v="13"/>
    <m/>
    <d v="2010-09-18T00:00:00"/>
  </r>
  <r>
    <n v="2010"/>
    <n v="19"/>
    <x v="8"/>
    <n v="25"/>
    <n v="25"/>
    <m/>
    <d v="2010-09-19T00:00:00"/>
  </r>
  <r>
    <n v="2010"/>
    <n v="20"/>
    <x v="8"/>
    <n v="7.6"/>
    <n v="7.6"/>
    <m/>
    <d v="2010-09-20T00:00:00"/>
  </r>
  <r>
    <n v="2010"/>
    <n v="21"/>
    <x v="8"/>
    <n v="4.5"/>
    <n v="4.5"/>
    <m/>
    <d v="2010-09-21T00:00:00"/>
  </r>
  <r>
    <n v="2010"/>
    <n v="22"/>
    <x v="8"/>
    <n v="3.5"/>
    <n v="3.5"/>
    <m/>
    <d v="2010-09-22T00:00:00"/>
  </r>
  <r>
    <n v="2010"/>
    <n v="23"/>
    <x v="8"/>
    <n v="3.1"/>
    <n v="3.1"/>
    <m/>
    <d v="2010-09-23T00:00:00"/>
  </r>
  <r>
    <n v="2010"/>
    <n v="24"/>
    <x v="8"/>
    <n v="3.1"/>
    <n v="3.1"/>
    <m/>
    <d v="2010-09-24T00:00:00"/>
  </r>
  <r>
    <n v="2010"/>
    <n v="25"/>
    <x v="8"/>
    <n v="2.8"/>
    <n v="2.8"/>
    <m/>
    <d v="2010-09-25T00:00:00"/>
  </r>
  <r>
    <n v="2010"/>
    <n v="26"/>
    <x v="8"/>
    <n v="3"/>
    <n v="3"/>
    <m/>
    <d v="2010-09-26T00:00:00"/>
  </r>
  <r>
    <n v="2010"/>
    <n v="27"/>
    <x v="8"/>
    <n v="3.1"/>
    <n v="3.1"/>
    <m/>
    <d v="2010-09-27T00:00:00"/>
  </r>
  <r>
    <n v="2010"/>
    <n v="28"/>
    <x v="8"/>
    <n v="3"/>
    <n v="3"/>
    <m/>
    <d v="2010-09-28T00:00:00"/>
  </r>
  <r>
    <n v="2010"/>
    <n v="29"/>
    <x v="8"/>
    <n v="2.9"/>
    <n v="2.9"/>
    <m/>
    <d v="2010-09-29T00:00:00"/>
  </r>
  <r>
    <n v="2010"/>
    <n v="30"/>
    <x v="8"/>
    <n v="2.8"/>
    <n v="2.8"/>
    <m/>
    <d v="2010-09-30T00:00:00"/>
  </r>
  <r>
    <n v="2010"/>
    <n v="1"/>
    <x v="9"/>
    <n v="2.7"/>
    <n v="2.7"/>
    <m/>
    <d v="2010-10-01T00:00:00"/>
  </r>
  <r>
    <n v="2010"/>
    <n v="2"/>
    <x v="9"/>
    <n v="2.8"/>
    <n v="2.8"/>
    <m/>
    <d v="2010-10-02T00:00:00"/>
  </r>
  <r>
    <n v="2010"/>
    <n v="3"/>
    <x v="9"/>
    <n v="2.9"/>
    <n v="2.9"/>
    <m/>
    <d v="2010-10-03T00:00:00"/>
  </r>
  <r>
    <n v="2010"/>
    <n v="4"/>
    <x v="9"/>
    <n v="2.9"/>
    <n v="2.9"/>
    <m/>
    <d v="2010-10-04T00:00:00"/>
  </r>
  <r>
    <n v="2010"/>
    <n v="5"/>
    <x v="9"/>
    <n v="2.7"/>
    <n v="2.7"/>
    <m/>
    <d v="2010-10-05T00:00:00"/>
  </r>
  <r>
    <n v="2010"/>
    <n v="6"/>
    <x v="9"/>
    <n v="2.7"/>
    <n v="2.7"/>
    <m/>
    <d v="2010-10-06T00:00:00"/>
  </r>
  <r>
    <n v="2010"/>
    <n v="7"/>
    <x v="9"/>
    <n v="2.7"/>
    <n v="2.7"/>
    <m/>
    <d v="2010-10-07T00:00:00"/>
  </r>
  <r>
    <n v="2010"/>
    <n v="8"/>
    <x v="9"/>
    <n v="3.3"/>
    <n v="3.3"/>
    <m/>
    <d v="2010-10-08T00:00:00"/>
  </r>
  <r>
    <n v="2010"/>
    <n v="9"/>
    <x v="9"/>
    <n v="12"/>
    <n v="12"/>
    <m/>
    <d v="2010-10-09T00:00:00"/>
  </r>
  <r>
    <n v="2010"/>
    <n v="10"/>
    <x v="9"/>
    <n v="21"/>
    <n v="21"/>
    <m/>
    <d v="2010-10-10T00:00:00"/>
  </r>
  <r>
    <n v="2010"/>
    <n v="11"/>
    <x v="9"/>
    <n v="11"/>
    <n v="11"/>
    <m/>
    <d v="2010-10-11T00:00:00"/>
  </r>
  <r>
    <n v="2010"/>
    <n v="12"/>
    <x v="9"/>
    <n v="6"/>
    <n v="6"/>
    <m/>
    <d v="2010-10-12T00:00:00"/>
  </r>
  <r>
    <n v="2010"/>
    <n v="13"/>
    <x v="9"/>
    <n v="4.8"/>
    <n v="4.8"/>
    <m/>
    <d v="2010-10-13T00:00:00"/>
  </r>
  <r>
    <n v="2010"/>
    <n v="14"/>
    <x v="9"/>
    <n v="4.5999999999999996"/>
    <n v="4.5999999999999996"/>
    <m/>
    <d v="2010-10-14T00:00:00"/>
  </r>
  <r>
    <n v="2010"/>
    <n v="15"/>
    <x v="9"/>
    <n v="3.9"/>
    <n v="3.9"/>
    <m/>
    <d v="2010-10-15T00:00:00"/>
  </r>
  <r>
    <n v="2010"/>
    <n v="16"/>
    <x v="9"/>
    <n v="3.7"/>
    <n v="3.7"/>
    <m/>
    <d v="2010-10-16T00:00:00"/>
  </r>
  <r>
    <n v="2010"/>
    <n v="17"/>
    <x v="9"/>
    <n v="4.3"/>
    <n v="4.3"/>
    <m/>
    <d v="2010-10-17T00:00:00"/>
  </r>
  <r>
    <n v="2010"/>
    <n v="18"/>
    <x v="9"/>
    <n v="3.3"/>
    <n v="3.3"/>
    <m/>
    <d v="2010-10-18T00:00:00"/>
  </r>
  <r>
    <n v="2010"/>
    <n v="19"/>
    <x v="9"/>
    <n v="3.4"/>
    <n v="3.4"/>
    <m/>
    <d v="2010-10-19T00:00:00"/>
  </r>
  <r>
    <n v="2010"/>
    <n v="20"/>
    <x v="9"/>
    <n v="3.4"/>
    <n v="3.4"/>
    <m/>
    <d v="2010-10-20T00:00:00"/>
  </r>
  <r>
    <n v="2010"/>
    <n v="21"/>
    <x v="9"/>
    <n v="3.7"/>
    <n v="3.7"/>
    <m/>
    <d v="2010-10-21T00:00:00"/>
  </r>
  <r>
    <n v="2010"/>
    <n v="22"/>
    <x v="9"/>
    <n v="4"/>
    <n v="4"/>
    <m/>
    <d v="2010-10-22T00:00:00"/>
  </r>
  <r>
    <n v="2010"/>
    <n v="23"/>
    <x v="9"/>
    <n v="7.8"/>
    <n v="7.8"/>
    <m/>
    <d v="2010-10-23T00:00:00"/>
  </r>
  <r>
    <n v="2010"/>
    <n v="24"/>
    <x v="9"/>
    <n v="49"/>
    <n v="49"/>
    <m/>
    <d v="2010-10-24T00:00:00"/>
  </r>
  <r>
    <n v="2010"/>
    <n v="25"/>
    <x v="9"/>
    <n v="38"/>
    <n v="38"/>
    <m/>
    <d v="2010-10-25T00:00:00"/>
  </r>
  <r>
    <n v="2010"/>
    <n v="26"/>
    <x v="9"/>
    <n v="21"/>
    <n v="21"/>
    <m/>
    <d v="2010-10-26T00:00:00"/>
  </r>
  <r>
    <n v="2010"/>
    <n v="27"/>
    <x v="9"/>
    <n v="15"/>
    <n v="15"/>
    <m/>
    <d v="2010-10-27T00:00:00"/>
  </r>
  <r>
    <n v="2010"/>
    <n v="28"/>
    <x v="9"/>
    <n v="14"/>
    <n v="14"/>
    <m/>
    <d v="2010-10-28T00:00:00"/>
  </r>
  <r>
    <n v="2010"/>
    <n v="29"/>
    <x v="9"/>
    <n v="18"/>
    <n v="18"/>
    <m/>
    <d v="2010-10-29T00:00:00"/>
  </r>
  <r>
    <n v="2010"/>
    <n v="30"/>
    <x v="9"/>
    <n v="13"/>
    <n v="13"/>
    <m/>
    <d v="2010-10-30T00:00:00"/>
  </r>
  <r>
    <n v="2010"/>
    <n v="31"/>
    <x v="9"/>
    <n v="28"/>
    <n v="28"/>
    <m/>
    <d v="2010-10-31T00:00:00"/>
  </r>
  <r>
    <n v="2010"/>
    <n v="1"/>
    <x v="10"/>
    <n v="21"/>
    <n v="21"/>
    <m/>
    <d v="2010-11-01T00:00:00"/>
  </r>
  <r>
    <n v="2010"/>
    <n v="2"/>
    <x v="10"/>
    <n v="26"/>
    <n v="26"/>
    <m/>
    <d v="2010-11-02T00:00:00"/>
  </r>
  <r>
    <n v="2010"/>
    <n v="3"/>
    <x v="10"/>
    <n v="17"/>
    <n v="17"/>
    <m/>
    <d v="2010-11-03T00:00:00"/>
  </r>
  <r>
    <n v="2010"/>
    <n v="4"/>
    <x v="10"/>
    <n v="14"/>
    <n v="14"/>
    <m/>
    <d v="2010-11-04T00:00:00"/>
  </r>
  <r>
    <n v="2010"/>
    <n v="5"/>
    <x v="10"/>
    <n v="12"/>
    <n v="12"/>
    <m/>
    <d v="2010-11-05T00:00:00"/>
  </r>
  <r>
    <n v="2010"/>
    <n v="6"/>
    <x v="10"/>
    <n v="15"/>
    <n v="15"/>
    <m/>
    <d v="2010-11-06T00:00:00"/>
  </r>
  <r>
    <n v="2010"/>
    <n v="7"/>
    <x v="10"/>
    <n v="36"/>
    <n v="36"/>
    <m/>
    <d v="2010-11-07T00:00:00"/>
  </r>
  <r>
    <n v="2010"/>
    <n v="8"/>
    <x v="10"/>
    <n v="26"/>
    <n v="26"/>
    <m/>
    <d v="2010-11-08T00:00:00"/>
  </r>
  <r>
    <n v="2010"/>
    <n v="9"/>
    <x v="10"/>
    <n v="32"/>
    <n v="32"/>
    <m/>
    <d v="2010-11-09T00:00:00"/>
  </r>
  <r>
    <n v="2010"/>
    <n v="10"/>
    <x v="10"/>
    <n v="31"/>
    <n v="31"/>
    <m/>
    <d v="2010-11-10T00:00:00"/>
  </r>
  <r>
    <n v="2010"/>
    <n v="11"/>
    <x v="10"/>
    <n v="24"/>
    <n v="24"/>
    <m/>
    <d v="2010-11-11T00:00:00"/>
  </r>
  <r>
    <n v="2010"/>
    <n v="12"/>
    <x v="10"/>
    <n v="21"/>
    <n v="21"/>
    <m/>
    <d v="2010-11-12T00:00:00"/>
  </r>
  <r>
    <n v="2010"/>
    <n v="13"/>
    <x v="10"/>
    <n v="18"/>
    <n v="18"/>
    <m/>
    <d v="2010-11-13T00:00:00"/>
  </r>
  <r>
    <n v="2010"/>
    <n v="14"/>
    <x v="10"/>
    <n v="18"/>
    <n v="18"/>
    <m/>
    <d v="2010-11-14T00:00:00"/>
  </r>
  <r>
    <n v="2010"/>
    <n v="15"/>
    <x v="10"/>
    <n v="16"/>
    <n v="16"/>
    <m/>
    <d v="2010-11-15T00:00:00"/>
  </r>
  <r>
    <n v="2010"/>
    <n v="16"/>
    <x v="10"/>
    <n v="15"/>
    <n v="15"/>
    <m/>
    <d v="2010-11-16T00:00:00"/>
  </r>
  <r>
    <n v="2010"/>
    <n v="17"/>
    <x v="10"/>
    <n v="29"/>
    <n v="29"/>
    <m/>
    <d v="2010-11-17T00:00:00"/>
  </r>
  <r>
    <n v="2010"/>
    <n v="18"/>
    <x v="10"/>
    <s v="e85"/>
    <n v="85"/>
    <s v="e"/>
    <d v="2010-11-18T00:00:00"/>
  </r>
  <r>
    <n v="2010"/>
    <n v="19"/>
    <x v="10"/>
    <n v="66"/>
    <n v="66"/>
    <m/>
    <d v="2010-11-19T00:00:00"/>
  </r>
  <r>
    <n v="2010"/>
    <n v="20"/>
    <x v="10"/>
    <n v="80"/>
    <n v="80"/>
    <m/>
    <d v="2010-11-20T00:00:00"/>
  </r>
  <r>
    <n v="2010"/>
    <n v="21"/>
    <x v="10"/>
    <n v="58"/>
    <n v="58"/>
    <m/>
    <d v="2010-11-21T00:00:00"/>
  </r>
  <r>
    <n v="2010"/>
    <n v="22"/>
    <x v="10"/>
    <n v="65"/>
    <n v="65"/>
    <m/>
    <d v="2010-11-22T00:00:00"/>
  </r>
  <r>
    <n v="2010"/>
    <n v="23"/>
    <x v="10"/>
    <n v="56"/>
    <n v="56"/>
    <m/>
    <d v="2010-11-23T00:00:00"/>
  </r>
  <r>
    <n v="2010"/>
    <n v="24"/>
    <x v="10"/>
    <n v="41"/>
    <n v="41"/>
    <m/>
    <d v="2010-11-24T00:00:00"/>
  </r>
  <r>
    <n v="2010"/>
    <n v="25"/>
    <x v="10"/>
    <n v="35"/>
    <n v="35"/>
    <m/>
    <d v="2010-11-25T00:00:00"/>
  </r>
  <r>
    <n v="2010"/>
    <n v="26"/>
    <x v="10"/>
    <n v="32"/>
    <n v="32"/>
    <m/>
    <d v="2010-11-26T00:00:00"/>
  </r>
  <r>
    <n v="2010"/>
    <n v="27"/>
    <x v="10"/>
    <n v="31"/>
    <n v="31"/>
    <m/>
    <d v="2010-11-27T00:00:00"/>
  </r>
  <r>
    <n v="2010"/>
    <n v="28"/>
    <x v="10"/>
    <n v="26"/>
    <n v="26"/>
    <m/>
    <d v="2010-11-28T00:00:00"/>
  </r>
  <r>
    <n v="2010"/>
    <n v="29"/>
    <x v="10"/>
    <n v="23"/>
    <n v="23"/>
    <m/>
    <d v="2010-11-29T00:00:00"/>
  </r>
  <r>
    <n v="2010"/>
    <n v="30"/>
    <x v="10"/>
    <n v="62"/>
    <n v="62"/>
    <m/>
    <d v="2010-11-30T00:00:00"/>
  </r>
  <r>
    <n v="2010"/>
    <n v="1"/>
    <x v="11"/>
    <n v="77"/>
    <n v="77"/>
    <m/>
    <d v="2010-12-01T00:00:00"/>
  </r>
  <r>
    <n v="2010"/>
    <n v="2"/>
    <x v="11"/>
    <n v="60"/>
    <n v="60"/>
    <m/>
    <d v="2010-12-02T00:00:00"/>
  </r>
  <r>
    <n v="2010"/>
    <n v="3"/>
    <x v="11"/>
    <n v="47"/>
    <n v="47"/>
    <m/>
    <d v="2010-12-03T00:00:00"/>
  </r>
  <r>
    <n v="2010"/>
    <n v="4"/>
    <x v="11"/>
    <n v="39"/>
    <n v="39"/>
    <m/>
    <d v="2010-12-04T00:00:00"/>
  </r>
  <r>
    <n v="2010"/>
    <n v="5"/>
    <x v="11"/>
    <n v="34"/>
    <n v="34"/>
    <m/>
    <d v="2010-12-05T00:00:00"/>
  </r>
  <r>
    <n v="2010"/>
    <n v="6"/>
    <x v="11"/>
    <n v="31"/>
    <n v="31"/>
    <m/>
    <d v="2010-12-06T00:00:00"/>
  </r>
  <r>
    <n v="2010"/>
    <n v="7"/>
    <x v="11"/>
    <n v="29"/>
    <n v="29"/>
    <m/>
    <d v="2010-12-07T00:00:00"/>
  </r>
  <r>
    <n v="2010"/>
    <n v="8"/>
    <x v="11"/>
    <n v="40"/>
    <n v="40"/>
    <m/>
    <d v="2010-12-08T00:00:00"/>
  </r>
  <r>
    <n v="2010"/>
    <n v="9"/>
    <x v="11"/>
    <s v="e140"/>
    <n v="140"/>
    <s v="e"/>
    <d v="2010-12-09T00:00:00"/>
  </r>
  <r>
    <n v="2010"/>
    <n v="10"/>
    <x v="11"/>
    <s v="e195"/>
    <n v="195"/>
    <s v="e"/>
    <d v="2010-12-10T00:00:00"/>
  </r>
  <r>
    <n v="2010"/>
    <n v="11"/>
    <x v="11"/>
    <s v="e170"/>
    <n v="170"/>
    <s v="e"/>
    <d v="2010-12-11T00:00:00"/>
  </r>
  <r>
    <n v="2010"/>
    <n v="12"/>
    <x v="11"/>
    <s v="e170"/>
    <n v="170"/>
    <s v="e"/>
    <d v="2010-12-12T00:00:00"/>
  </r>
  <r>
    <n v="2010"/>
    <n v="13"/>
    <x v="11"/>
    <s v="e114"/>
    <n v="114"/>
    <s v="e"/>
    <d v="2010-12-13T00:00:00"/>
  </r>
  <r>
    <n v="2010"/>
    <n v="14"/>
    <x v="11"/>
    <s v="e120"/>
    <n v="120"/>
    <s v="e"/>
    <d v="2010-12-14T00:00:00"/>
  </r>
  <r>
    <n v="2010"/>
    <n v="15"/>
    <x v="11"/>
    <s v="e110"/>
    <n v="110"/>
    <s v="e"/>
    <d v="2010-12-15T00:00:00"/>
  </r>
  <r>
    <n v="2010"/>
    <n v="16"/>
    <x v="11"/>
    <s v="e98"/>
    <n v="98"/>
    <s v="e"/>
    <d v="2010-12-16T00:00:00"/>
  </r>
  <r>
    <n v="2010"/>
    <n v="17"/>
    <x v="11"/>
    <n v="102"/>
    <n v="102"/>
    <m/>
    <d v="2010-12-17T00:00:00"/>
  </r>
  <r>
    <n v="2010"/>
    <n v="18"/>
    <x v="11"/>
    <n v="92"/>
    <n v="92"/>
    <m/>
    <d v="2010-12-18T00:00:00"/>
  </r>
  <r>
    <n v="2010"/>
    <n v="19"/>
    <x v="11"/>
    <n v="70"/>
    <n v="70"/>
    <m/>
    <d v="2010-12-19T00:00:00"/>
  </r>
  <r>
    <n v="2010"/>
    <n v="20"/>
    <x v="11"/>
    <n v="78"/>
    <n v="78"/>
    <m/>
    <d v="2010-12-20T00:00:00"/>
  </r>
  <r>
    <n v="2010"/>
    <n v="21"/>
    <x v="11"/>
    <n v="62"/>
    <n v="62"/>
    <m/>
    <d v="2010-12-21T00:00:00"/>
  </r>
  <r>
    <n v="2010"/>
    <n v="22"/>
    <x v="11"/>
    <n v="54"/>
    <n v="54"/>
    <m/>
    <d v="2010-12-22T00:00:00"/>
  </r>
  <r>
    <n v="2010"/>
    <n v="23"/>
    <x v="11"/>
    <n v="48"/>
    <n v="48"/>
    <m/>
    <d v="2010-12-23T00:00:00"/>
  </r>
  <r>
    <n v="2010"/>
    <n v="24"/>
    <x v="11"/>
    <n v="44"/>
    <n v="44"/>
    <m/>
    <d v="2010-12-24T00:00:00"/>
  </r>
  <r>
    <n v="2010"/>
    <n v="25"/>
    <x v="11"/>
    <n v="42"/>
    <n v="42"/>
    <m/>
    <d v="2010-12-25T00:00:00"/>
  </r>
  <r>
    <n v="2010"/>
    <n v="26"/>
    <x v="11"/>
    <n v="51"/>
    <n v="51"/>
    <m/>
    <d v="2010-12-26T00:00:00"/>
  </r>
  <r>
    <n v="2010"/>
    <n v="27"/>
    <x v="11"/>
    <s v="e40"/>
    <n v="40"/>
    <s v="e"/>
    <d v="2010-12-27T00:00:00"/>
  </r>
  <r>
    <n v="2010"/>
    <n v="28"/>
    <x v="11"/>
    <s v="e225"/>
    <n v="225"/>
    <s v="e"/>
    <d v="2010-12-28T00:00:00"/>
  </r>
  <r>
    <n v="2010"/>
    <n v="29"/>
    <x v="11"/>
    <s v="e240"/>
    <n v="240"/>
    <s v="e"/>
    <d v="2010-12-29T00:00:00"/>
  </r>
  <r>
    <n v="2010"/>
    <n v="30"/>
    <x v="11"/>
    <s v="e180"/>
    <n v="180"/>
    <s v="e"/>
    <d v="2010-12-30T00:00:00"/>
  </r>
  <r>
    <n v="2010"/>
    <n v="31"/>
    <x v="11"/>
    <s v="e125"/>
    <n v="125"/>
    <s v="e"/>
    <d v="2010-12-31T00:00:00"/>
  </r>
  <r>
    <n v="2011"/>
    <n v="1"/>
    <x v="0"/>
    <s v="e70"/>
    <n v="70"/>
    <s v="e"/>
    <d v="2011-01-01T00:00:00"/>
  </r>
  <r>
    <n v="2011"/>
    <n v="2"/>
    <x v="0"/>
    <s v="e62"/>
    <n v="62"/>
    <s v="e"/>
    <d v="2011-01-02T00:00:00"/>
  </r>
  <r>
    <n v="2011"/>
    <n v="3"/>
    <x v="0"/>
    <n v="59"/>
    <n v="59"/>
    <m/>
    <d v="2011-01-03T00:00:00"/>
  </r>
  <r>
    <n v="2011"/>
    <n v="4"/>
    <x v="0"/>
    <n v="52"/>
    <n v="52"/>
    <m/>
    <d v="2011-01-04T00:00:00"/>
  </r>
  <r>
    <n v="2011"/>
    <n v="5"/>
    <x v="0"/>
    <n v="52"/>
    <n v="52"/>
    <m/>
    <d v="2011-01-05T00:00:00"/>
  </r>
  <r>
    <n v="2011"/>
    <n v="6"/>
    <x v="0"/>
    <n v="48"/>
    <n v="48"/>
    <m/>
    <d v="2011-01-06T00:00:00"/>
  </r>
  <r>
    <n v="2011"/>
    <n v="7"/>
    <x v="0"/>
    <n v="44"/>
    <n v="44"/>
    <m/>
    <d v="2011-01-07T00:00:00"/>
  </r>
  <r>
    <n v="2011"/>
    <n v="8"/>
    <x v="0"/>
    <n v="42"/>
    <n v="42"/>
    <m/>
    <d v="2011-01-08T00:00:00"/>
  </r>
  <r>
    <n v="2011"/>
    <n v="9"/>
    <x v="0"/>
    <n v="38"/>
    <n v="38"/>
    <m/>
    <d v="2011-01-09T00:00:00"/>
  </r>
  <r>
    <n v="2011"/>
    <n v="10"/>
    <x v="0"/>
    <n v="36"/>
    <n v="36"/>
    <m/>
    <d v="2011-01-10T00:00:00"/>
  </r>
  <r>
    <n v="2011"/>
    <n v="11"/>
    <x v="0"/>
    <n v="34"/>
    <n v="34"/>
    <m/>
    <d v="2011-01-11T00:00:00"/>
  </r>
  <r>
    <n v="2011"/>
    <n v="12"/>
    <x v="0"/>
    <n v="46"/>
    <n v="46"/>
    <m/>
    <d v="2011-01-12T00:00:00"/>
  </r>
  <r>
    <n v="2011"/>
    <n v="13"/>
    <x v="0"/>
    <n v="86"/>
    <n v="86"/>
    <m/>
    <d v="2011-01-13T00:00:00"/>
  </r>
  <r>
    <n v="2011"/>
    <n v="14"/>
    <x v="0"/>
    <n v="92"/>
    <n v="92"/>
    <m/>
    <d v="2011-01-14T00:00:00"/>
  </r>
  <r>
    <n v="2011"/>
    <n v="15"/>
    <x v="0"/>
    <n v="111"/>
    <n v="111"/>
    <m/>
    <d v="2011-01-15T00:00:00"/>
  </r>
  <r>
    <n v="2011"/>
    <n v="16"/>
    <x v="0"/>
    <s v="e275"/>
    <n v="275"/>
    <s v="e"/>
    <d v="2011-01-16T00:00:00"/>
  </r>
  <r>
    <n v="2011"/>
    <n v="17"/>
    <x v="0"/>
    <n v="231"/>
    <n v="231"/>
    <m/>
    <d v="2011-01-17T00:00:00"/>
  </r>
  <r>
    <n v="2011"/>
    <n v="18"/>
    <x v="0"/>
    <n v="160"/>
    <n v="160"/>
    <m/>
    <d v="2011-01-18T00:00:00"/>
  </r>
  <r>
    <n v="2011"/>
    <n v="19"/>
    <x v="0"/>
    <n v="130"/>
    <n v="130"/>
    <m/>
    <d v="2011-01-19T00:00:00"/>
  </r>
  <r>
    <n v="2011"/>
    <n v="20"/>
    <x v="0"/>
    <n v="91"/>
    <n v="91"/>
    <m/>
    <d v="2011-01-20T00:00:00"/>
  </r>
  <r>
    <n v="2011"/>
    <n v="21"/>
    <x v="0"/>
    <n v="98"/>
    <n v="98"/>
    <m/>
    <d v="2011-01-21T00:00:00"/>
  </r>
  <r>
    <n v="2011"/>
    <n v="22"/>
    <x v="0"/>
    <n v="73"/>
    <n v="73"/>
    <m/>
    <d v="2011-01-22T00:00:00"/>
  </r>
  <r>
    <n v="2011"/>
    <n v="23"/>
    <x v="0"/>
    <n v="63"/>
    <n v="63"/>
    <m/>
    <d v="2011-01-23T00:00:00"/>
  </r>
  <r>
    <n v="2011"/>
    <n v="24"/>
    <x v="0"/>
    <n v="56"/>
    <n v="56"/>
    <m/>
    <d v="2011-01-24T00:00:00"/>
  </r>
  <r>
    <n v="2011"/>
    <n v="25"/>
    <x v="0"/>
    <n v="49"/>
    <n v="49"/>
    <m/>
    <d v="2011-01-25T00:00:00"/>
  </r>
  <r>
    <n v="2011"/>
    <n v="26"/>
    <x v="0"/>
    <n v="45"/>
    <n v="45"/>
    <m/>
    <d v="2011-01-26T00:00:00"/>
  </r>
  <r>
    <n v="2011"/>
    <n v="27"/>
    <x v="0"/>
    <n v="41"/>
    <n v="41"/>
    <m/>
    <d v="2011-01-27T00:00:00"/>
  </r>
  <r>
    <n v="2011"/>
    <n v="28"/>
    <x v="0"/>
    <n v="39"/>
    <n v="39"/>
    <m/>
    <d v="2011-01-28T00:00:00"/>
  </r>
  <r>
    <n v="2011"/>
    <n v="29"/>
    <x v="0"/>
    <n v="37"/>
    <n v="37"/>
    <m/>
    <d v="2011-01-29T00:00:00"/>
  </r>
  <r>
    <n v="2011"/>
    <n v="30"/>
    <x v="0"/>
    <n v="34"/>
    <n v="34"/>
    <m/>
    <d v="2011-01-30T00:00:00"/>
  </r>
  <r>
    <n v="2011"/>
    <n v="31"/>
    <x v="0"/>
    <n v="32"/>
    <n v="32"/>
    <m/>
    <d v="2011-01-31T00:00:00"/>
  </r>
  <r>
    <n v="2011"/>
    <n v="1"/>
    <x v="1"/>
    <n v="29"/>
    <n v="29"/>
    <m/>
    <d v="2011-02-01T00:00:00"/>
  </r>
  <r>
    <n v="2011"/>
    <n v="2"/>
    <x v="1"/>
    <n v="27"/>
    <n v="27"/>
    <m/>
    <d v="2011-02-02T00:00:00"/>
  </r>
  <r>
    <n v="2011"/>
    <n v="3"/>
    <x v="1"/>
    <n v="26"/>
    <n v="26"/>
    <m/>
    <d v="2011-02-03T00:00:00"/>
  </r>
  <r>
    <n v="2011"/>
    <n v="4"/>
    <x v="1"/>
    <n v="25"/>
    <n v="25"/>
    <m/>
    <d v="2011-02-04T00:00:00"/>
  </r>
  <r>
    <n v="2011"/>
    <n v="5"/>
    <x v="1"/>
    <n v="25"/>
    <n v="25"/>
    <m/>
    <d v="2011-02-05T00:00:00"/>
  </r>
  <r>
    <n v="2011"/>
    <n v="6"/>
    <x v="1"/>
    <n v="24"/>
    <n v="24"/>
    <m/>
    <d v="2011-02-06T00:00:00"/>
  </r>
  <r>
    <n v="2011"/>
    <n v="7"/>
    <x v="1"/>
    <n v="26"/>
    <n v="26"/>
    <m/>
    <d v="2011-02-07T00:00:00"/>
  </r>
  <r>
    <n v="2011"/>
    <n v="8"/>
    <x v="1"/>
    <n v="24"/>
    <n v="24"/>
    <m/>
    <d v="2011-02-08T00:00:00"/>
  </r>
  <r>
    <n v="2011"/>
    <n v="9"/>
    <x v="1"/>
    <n v="22"/>
    <n v="22"/>
    <m/>
    <d v="2011-02-09T00:00:00"/>
  </r>
  <r>
    <n v="2011"/>
    <n v="10"/>
    <x v="1"/>
    <n v="22"/>
    <n v="22"/>
    <m/>
    <d v="2011-02-10T00:00:00"/>
  </r>
  <r>
    <n v="2011"/>
    <n v="11"/>
    <x v="1"/>
    <n v="22"/>
    <n v="22"/>
    <m/>
    <d v="2011-02-11T00:00:00"/>
  </r>
  <r>
    <n v="2011"/>
    <n v="12"/>
    <x v="1"/>
    <n v="26"/>
    <n v="26"/>
    <m/>
    <d v="2011-02-12T00:00:00"/>
  </r>
  <r>
    <n v="2011"/>
    <n v="13"/>
    <x v="1"/>
    <n v="31"/>
    <n v="31"/>
    <m/>
    <d v="2011-02-13T00:00:00"/>
  </r>
  <r>
    <n v="2011"/>
    <n v="14"/>
    <x v="1"/>
    <n v="33"/>
    <n v="33"/>
    <m/>
    <d v="2011-02-14T00:00:00"/>
  </r>
  <r>
    <n v="2011"/>
    <n v="15"/>
    <x v="1"/>
    <n v="76"/>
    <n v="76"/>
    <m/>
    <d v="2011-02-15T00:00:00"/>
  </r>
  <r>
    <n v="2011"/>
    <n v="16"/>
    <x v="1"/>
    <n v="83"/>
    <n v="83"/>
    <m/>
    <d v="2011-02-16T00:00:00"/>
  </r>
  <r>
    <n v="2011"/>
    <n v="17"/>
    <x v="1"/>
    <n v="75"/>
    <n v="75"/>
    <m/>
    <d v="2011-02-17T00:00:00"/>
  </r>
  <r>
    <n v="2011"/>
    <n v="18"/>
    <x v="1"/>
    <n v="70"/>
    <n v="70"/>
    <m/>
    <d v="2011-02-18T00:00:00"/>
  </r>
  <r>
    <n v="2011"/>
    <n v="19"/>
    <x v="1"/>
    <n v="65"/>
    <n v="65"/>
    <m/>
    <d v="2011-02-19T00:00:00"/>
  </r>
  <r>
    <n v="2011"/>
    <n v="20"/>
    <x v="1"/>
    <n v="55"/>
    <n v="55"/>
    <m/>
    <d v="2011-02-20T00:00:00"/>
  </r>
  <r>
    <n v="2011"/>
    <n v="21"/>
    <x v="1"/>
    <n v="50"/>
    <n v="50"/>
    <m/>
    <d v="2011-02-21T00:00:00"/>
  </r>
  <r>
    <n v="2011"/>
    <n v="22"/>
    <x v="1"/>
    <n v="45"/>
    <n v="45"/>
    <m/>
    <d v="2011-02-22T00:00:00"/>
  </r>
  <r>
    <n v="2011"/>
    <n v="23"/>
    <x v="1"/>
    <n v="42"/>
    <n v="42"/>
    <m/>
    <d v="2011-02-23T00:00:00"/>
  </r>
  <r>
    <n v="2011"/>
    <n v="24"/>
    <x v="1"/>
    <n v="41"/>
    <n v="41"/>
    <m/>
    <d v="2011-02-24T00:00:00"/>
  </r>
  <r>
    <n v="2011"/>
    <n v="25"/>
    <x v="1"/>
    <n v="37"/>
    <n v="37"/>
    <m/>
    <d v="2011-02-25T00:00:00"/>
  </r>
  <r>
    <n v="2011"/>
    <n v="26"/>
    <x v="1"/>
    <n v="34"/>
    <n v="34"/>
    <m/>
    <d v="2011-02-26T00:00:00"/>
  </r>
  <r>
    <n v="2011"/>
    <n v="27"/>
    <x v="1"/>
    <n v="35"/>
    <n v="35"/>
    <m/>
    <d v="2011-02-27T00:00:00"/>
  </r>
  <r>
    <n v="2011"/>
    <n v="28"/>
    <x v="1"/>
    <n v="200"/>
    <n v="200"/>
    <m/>
    <d v="2011-02-28T00:00:00"/>
  </r>
  <r>
    <n v="2011"/>
    <n v="1"/>
    <x v="2"/>
    <s v="e264"/>
    <n v="264"/>
    <s v="e"/>
    <d v="2011-03-01T00:00:00"/>
  </r>
  <r>
    <n v="2011"/>
    <n v="2"/>
    <x v="2"/>
    <n v="207"/>
    <n v="207"/>
    <m/>
    <d v="2011-03-02T00:00:00"/>
  </r>
  <r>
    <n v="2011"/>
    <n v="3"/>
    <x v="2"/>
    <n v="136"/>
    <n v="136"/>
    <m/>
    <d v="2011-03-03T00:00:00"/>
  </r>
  <r>
    <n v="2011"/>
    <n v="4"/>
    <x v="2"/>
    <n v="105"/>
    <n v="105"/>
    <m/>
    <d v="2011-03-04T00:00:00"/>
  </r>
  <r>
    <n v="2011"/>
    <n v="5"/>
    <x v="2"/>
    <n v="97"/>
    <n v="97"/>
    <m/>
    <d v="2011-03-05T00:00:00"/>
  </r>
  <r>
    <n v="2011"/>
    <n v="6"/>
    <x v="2"/>
    <n v="72"/>
    <n v="72"/>
    <m/>
    <d v="2011-03-06T00:00:00"/>
  </r>
  <r>
    <n v="2011"/>
    <n v="7"/>
    <x v="2"/>
    <n v="62"/>
    <n v="62"/>
    <m/>
    <d v="2011-03-07T00:00:00"/>
  </r>
  <r>
    <n v="2011"/>
    <n v="8"/>
    <x v="2"/>
    <n v="59"/>
    <n v="59"/>
    <m/>
    <d v="2011-03-08T00:00:00"/>
  </r>
  <r>
    <n v="2011"/>
    <n v="9"/>
    <x v="2"/>
    <n v="64"/>
    <n v="64"/>
    <m/>
    <d v="2011-03-09T00:00:00"/>
  </r>
  <r>
    <n v="2011"/>
    <n v="10"/>
    <x v="2"/>
    <n v="189"/>
    <n v="189"/>
    <m/>
    <d v="2011-03-10T00:00:00"/>
  </r>
  <r>
    <n v="2011"/>
    <n v="11"/>
    <x v="2"/>
    <n v="126"/>
    <n v="126"/>
    <m/>
    <d v="2011-03-11T00:00:00"/>
  </r>
  <r>
    <n v="2011"/>
    <n v="12"/>
    <x v="2"/>
    <n v="99"/>
    <n v="99"/>
    <m/>
    <d v="2011-03-12T00:00:00"/>
  </r>
  <r>
    <n v="2011"/>
    <n v="13"/>
    <x v="2"/>
    <n v="103"/>
    <n v="103"/>
    <m/>
    <d v="2011-03-13T00:00:00"/>
  </r>
  <r>
    <n v="2011"/>
    <n v="14"/>
    <x v="2"/>
    <n v="110"/>
    <n v="110"/>
    <m/>
    <d v="2011-03-14T00:00:00"/>
  </r>
  <r>
    <n v="2011"/>
    <n v="15"/>
    <x v="2"/>
    <n v="126"/>
    <n v="126"/>
    <m/>
    <d v="2011-03-15T00:00:00"/>
  </r>
  <r>
    <n v="2011"/>
    <n v="16"/>
    <x v="2"/>
    <n v="145"/>
    <n v="145"/>
    <m/>
    <d v="2011-03-16T00:00:00"/>
  </r>
  <r>
    <n v="2011"/>
    <n v="17"/>
    <x v="2"/>
    <n v="187"/>
    <n v="187"/>
    <m/>
    <d v="2011-03-17T00:00:00"/>
  </r>
  <r>
    <n v="2011"/>
    <n v="18"/>
    <x v="2"/>
    <n v="143"/>
    <n v="143"/>
    <m/>
    <d v="2011-03-18T00:00:00"/>
  </r>
  <r>
    <n v="2011"/>
    <n v="19"/>
    <x v="2"/>
    <n v="100"/>
    <n v="100"/>
    <m/>
    <d v="2011-03-19T00:00:00"/>
  </r>
  <r>
    <n v="2011"/>
    <n v="20"/>
    <x v="2"/>
    <n v="76"/>
    <n v="76"/>
    <m/>
    <d v="2011-03-20T00:00:00"/>
  </r>
  <r>
    <n v="2011"/>
    <n v="21"/>
    <x v="2"/>
    <n v="59"/>
    <n v="59"/>
    <m/>
    <d v="2011-03-21T00:00:00"/>
  </r>
  <r>
    <n v="2011"/>
    <n v="22"/>
    <x v="2"/>
    <n v="49"/>
    <n v="49"/>
    <m/>
    <d v="2011-03-22T00:00:00"/>
  </r>
  <r>
    <n v="2011"/>
    <n v="23"/>
    <x v="2"/>
    <n v="45"/>
    <n v="45"/>
    <m/>
    <d v="2011-03-23T00:00:00"/>
  </r>
  <r>
    <n v="2011"/>
    <n v="24"/>
    <x v="2"/>
    <n v="48"/>
    <n v="48"/>
    <m/>
    <d v="2011-03-24T00:00:00"/>
  </r>
  <r>
    <n v="2011"/>
    <n v="25"/>
    <x v="2"/>
    <n v="43"/>
    <n v="43"/>
    <m/>
    <d v="2011-03-25T00:00:00"/>
  </r>
  <r>
    <n v="2011"/>
    <n v="26"/>
    <x v="2"/>
    <n v="46"/>
    <n v="46"/>
    <m/>
    <d v="2011-03-26T00:00:00"/>
  </r>
  <r>
    <n v="2011"/>
    <n v="27"/>
    <x v="2"/>
    <n v="45"/>
    <n v="45"/>
    <m/>
    <d v="2011-03-27T00:00:00"/>
  </r>
  <r>
    <n v="2011"/>
    <n v="28"/>
    <x v="2"/>
    <n v="42"/>
    <n v="42"/>
    <m/>
    <d v="2011-03-28T00:00:00"/>
  </r>
  <r>
    <n v="2011"/>
    <n v="29"/>
    <x v="2"/>
    <n v="48"/>
    <n v="48"/>
    <m/>
    <d v="2011-03-29T00:00:00"/>
  </r>
  <r>
    <n v="2011"/>
    <n v="30"/>
    <x v="2"/>
    <n v="49"/>
    <n v="49"/>
    <m/>
    <d v="2011-03-30T00:00:00"/>
  </r>
  <r>
    <n v="2011"/>
    <n v="31"/>
    <x v="2"/>
    <n v="47"/>
    <n v="47"/>
    <m/>
    <d v="2011-03-31T00:00:00"/>
  </r>
  <r>
    <n v="2011"/>
    <n v="1"/>
    <x v="3"/>
    <n v="45"/>
    <n v="45"/>
    <m/>
    <d v="2011-04-01T00:00:00"/>
  </r>
  <r>
    <n v="2011"/>
    <n v="2"/>
    <x v="3"/>
    <n v="48"/>
    <n v="48"/>
    <m/>
    <d v="2011-04-02T00:00:00"/>
  </r>
  <r>
    <n v="2011"/>
    <n v="3"/>
    <x v="3"/>
    <n v="39"/>
    <n v="39"/>
    <m/>
    <d v="2011-04-03T00:00:00"/>
  </r>
  <r>
    <n v="2011"/>
    <n v="4"/>
    <x v="3"/>
    <n v="44"/>
    <n v="44"/>
    <m/>
    <d v="2011-04-04T00:00:00"/>
  </r>
  <r>
    <n v="2011"/>
    <n v="5"/>
    <x v="3"/>
    <n v="44"/>
    <n v="44"/>
    <m/>
    <d v="2011-04-05T00:00:00"/>
  </r>
  <r>
    <n v="2011"/>
    <n v="6"/>
    <x v="3"/>
    <n v="45"/>
    <n v="45"/>
    <m/>
    <d v="2011-04-06T00:00:00"/>
  </r>
  <r>
    <n v="2011"/>
    <n v="7"/>
    <x v="3"/>
    <n v="47"/>
    <n v="47"/>
    <m/>
    <d v="2011-04-07T00:00:00"/>
  </r>
  <r>
    <n v="2011"/>
    <n v="8"/>
    <x v="3"/>
    <n v="40"/>
    <n v="40"/>
    <m/>
    <d v="2011-04-08T00:00:00"/>
  </r>
  <r>
    <n v="2011"/>
    <n v="9"/>
    <x v="3"/>
    <n v="39"/>
    <n v="39"/>
    <m/>
    <d v="2011-04-09T00:00:00"/>
  </r>
  <r>
    <n v="2011"/>
    <n v="10"/>
    <x v="3"/>
    <n v="37"/>
    <n v="37"/>
    <m/>
    <d v="2011-04-10T00:00:00"/>
  </r>
  <r>
    <n v="2011"/>
    <n v="11"/>
    <x v="3"/>
    <n v="37"/>
    <n v="37"/>
    <m/>
    <d v="2011-04-11T00:00:00"/>
  </r>
  <r>
    <n v="2011"/>
    <n v="12"/>
    <x v="3"/>
    <n v="31"/>
    <n v="31"/>
    <m/>
    <d v="2011-04-12T00:00:00"/>
  </r>
  <r>
    <n v="2011"/>
    <n v="13"/>
    <x v="3"/>
    <n v="31"/>
    <n v="31"/>
    <m/>
    <d v="2011-04-13T00:00:00"/>
  </r>
  <r>
    <n v="2011"/>
    <n v="14"/>
    <x v="3"/>
    <n v="55"/>
    <n v="55"/>
    <m/>
    <d v="2011-04-14T00:00:00"/>
  </r>
  <r>
    <n v="2011"/>
    <n v="15"/>
    <x v="3"/>
    <n v="137"/>
    <n v="137"/>
    <m/>
    <d v="2011-04-15T00:00:00"/>
  </r>
  <r>
    <n v="2011"/>
    <n v="16"/>
    <x v="3"/>
    <n v="155"/>
    <n v="155"/>
    <m/>
    <d v="2011-04-16T00:00:00"/>
  </r>
  <r>
    <n v="2011"/>
    <n v="17"/>
    <x v="3"/>
    <n v="96"/>
    <n v="96"/>
    <m/>
    <d v="2011-04-17T00:00:00"/>
  </r>
  <r>
    <n v="2011"/>
    <n v="18"/>
    <x v="3"/>
    <n v="65"/>
    <n v="65"/>
    <m/>
    <d v="2011-04-18T00:00:00"/>
  </r>
  <r>
    <n v="2011"/>
    <n v="19"/>
    <x v="3"/>
    <n v="51"/>
    <n v="51"/>
    <m/>
    <d v="2011-04-19T00:00:00"/>
  </r>
  <r>
    <n v="2011"/>
    <n v="20"/>
    <x v="3"/>
    <n v="44"/>
    <n v="44"/>
    <m/>
    <d v="2011-04-20T00:00:00"/>
  </r>
  <r>
    <n v="2011"/>
    <n v="21"/>
    <x v="3"/>
    <n v="39"/>
    <n v="39"/>
    <m/>
    <d v="2011-04-21T00:00:00"/>
  </r>
  <r>
    <n v="2011"/>
    <n v="22"/>
    <x v="3"/>
    <n v="34"/>
    <n v="34"/>
    <m/>
    <d v="2011-04-22T00:00:00"/>
  </r>
  <r>
    <n v="2011"/>
    <n v="23"/>
    <x v="3"/>
    <n v="31"/>
    <n v="31"/>
    <m/>
    <d v="2011-04-23T00:00:00"/>
  </r>
  <r>
    <n v="2011"/>
    <n v="24"/>
    <x v="3"/>
    <n v="29"/>
    <n v="29"/>
    <m/>
    <d v="2011-04-24T00:00:00"/>
  </r>
  <r>
    <n v="2011"/>
    <n v="25"/>
    <x v="3"/>
    <n v="45"/>
    <n v="45"/>
    <m/>
    <d v="2011-04-25T00:00:00"/>
  </r>
  <r>
    <n v="2011"/>
    <n v="26"/>
    <x v="3"/>
    <n v="35"/>
    <n v="35"/>
    <m/>
    <d v="2011-04-26T00:00:00"/>
  </r>
  <r>
    <n v="2011"/>
    <n v="27"/>
    <x v="3"/>
    <n v="30"/>
    <n v="30"/>
    <m/>
    <d v="2011-04-27T00:00:00"/>
  </r>
  <r>
    <n v="2011"/>
    <n v="28"/>
    <x v="3"/>
    <n v="30"/>
    <n v="30"/>
    <m/>
    <d v="2011-04-28T00:00:00"/>
  </r>
  <r>
    <n v="2011"/>
    <n v="29"/>
    <x v="3"/>
    <n v="29"/>
    <n v="29"/>
    <m/>
    <d v="2011-04-29T00:00:00"/>
  </r>
  <r>
    <n v="2011"/>
    <n v="30"/>
    <x v="3"/>
    <n v="26"/>
    <n v="26"/>
    <m/>
    <d v="2011-04-30T00:00:00"/>
  </r>
  <r>
    <n v="2011"/>
    <n v="1"/>
    <x v="4"/>
    <n v="24"/>
    <n v="24"/>
    <m/>
    <d v="2011-05-01T00:00:00"/>
  </r>
  <r>
    <n v="2011"/>
    <n v="2"/>
    <x v="4"/>
    <n v="23"/>
    <n v="23"/>
    <m/>
    <d v="2011-05-02T00:00:00"/>
  </r>
  <r>
    <n v="2011"/>
    <n v="3"/>
    <x v="4"/>
    <n v="21"/>
    <n v="21"/>
    <m/>
    <d v="2011-05-03T00:00:00"/>
  </r>
  <r>
    <n v="2011"/>
    <n v="4"/>
    <x v="4"/>
    <n v="20"/>
    <n v="20"/>
    <m/>
    <d v="2011-05-04T00:00:00"/>
  </r>
  <r>
    <n v="2011"/>
    <n v="5"/>
    <x v="4"/>
    <n v="20"/>
    <n v="20"/>
    <m/>
    <d v="2011-05-05T00:00:00"/>
  </r>
  <r>
    <n v="2011"/>
    <n v="6"/>
    <x v="4"/>
    <n v="22"/>
    <n v="22"/>
    <m/>
    <d v="2011-05-06T00:00:00"/>
  </r>
  <r>
    <n v="2011"/>
    <n v="7"/>
    <x v="4"/>
    <n v="23"/>
    <n v="23"/>
    <m/>
    <d v="2011-05-07T00:00:00"/>
  </r>
  <r>
    <n v="2011"/>
    <n v="8"/>
    <x v="4"/>
    <n v="22"/>
    <n v="22"/>
    <m/>
    <d v="2011-05-08T00:00:00"/>
  </r>
  <r>
    <n v="2011"/>
    <n v="9"/>
    <x v="4"/>
    <n v="21"/>
    <n v="21"/>
    <m/>
    <d v="2011-05-09T00:00:00"/>
  </r>
  <r>
    <n v="2011"/>
    <n v="10"/>
    <x v="4"/>
    <n v="18"/>
    <n v="18"/>
    <m/>
    <d v="2011-05-10T00:00:00"/>
  </r>
  <r>
    <n v="2011"/>
    <n v="11"/>
    <x v="4"/>
    <n v="21"/>
    <n v="21"/>
    <m/>
    <d v="2011-05-11T00:00:00"/>
  </r>
  <r>
    <n v="2011"/>
    <n v="12"/>
    <x v="4"/>
    <n v="21"/>
    <n v="21"/>
    <m/>
    <d v="2011-05-12T00:00:00"/>
  </r>
  <r>
    <n v="2011"/>
    <n v="13"/>
    <x v="4"/>
    <n v="17"/>
    <n v="17"/>
    <m/>
    <d v="2011-05-13T00:00:00"/>
  </r>
  <r>
    <n v="2011"/>
    <n v="14"/>
    <x v="4"/>
    <n v="16"/>
    <n v="16"/>
    <m/>
    <d v="2011-05-14T00:00:00"/>
  </r>
  <r>
    <n v="2011"/>
    <n v="15"/>
    <x v="4"/>
    <n v="27"/>
    <n v="27"/>
    <m/>
    <d v="2011-05-15T00:00:00"/>
  </r>
  <r>
    <n v="2011"/>
    <n v="16"/>
    <x v="4"/>
    <n v="21"/>
    <n v="21"/>
    <m/>
    <d v="2011-05-16T00:00:00"/>
  </r>
  <r>
    <n v="2011"/>
    <n v="17"/>
    <x v="4"/>
    <n v="19"/>
    <n v="19"/>
    <m/>
    <d v="2011-05-17T00:00:00"/>
  </r>
  <r>
    <n v="2011"/>
    <n v="18"/>
    <x v="4"/>
    <n v="18"/>
    <n v="18"/>
    <m/>
    <d v="2011-05-18T00:00:00"/>
  </r>
  <r>
    <n v="2011"/>
    <n v="19"/>
    <x v="4"/>
    <n v="16"/>
    <n v="16"/>
    <m/>
    <d v="2011-05-19T00:00:00"/>
  </r>
  <r>
    <n v="2011"/>
    <n v="20"/>
    <x v="4"/>
    <n v="14"/>
    <n v="14"/>
    <m/>
    <d v="2011-05-20T00:00:00"/>
  </r>
  <r>
    <n v="2011"/>
    <n v="21"/>
    <x v="4"/>
    <n v="14"/>
    <n v="14"/>
    <m/>
    <d v="2011-05-21T00:00:00"/>
  </r>
  <r>
    <n v="2011"/>
    <n v="22"/>
    <x v="4"/>
    <n v="14"/>
    <n v="14"/>
    <m/>
    <d v="2011-05-22T00:00:00"/>
  </r>
  <r>
    <n v="2011"/>
    <n v="23"/>
    <x v="4"/>
    <n v="15"/>
    <n v="15"/>
    <m/>
    <d v="2011-05-23T00:00:00"/>
  </r>
  <r>
    <n v="2011"/>
    <n v="24"/>
    <x v="4"/>
    <n v="15"/>
    <n v="15"/>
    <m/>
    <d v="2011-05-24T00:00:00"/>
  </r>
  <r>
    <n v="2011"/>
    <n v="25"/>
    <x v="4"/>
    <n v="17"/>
    <n v="17"/>
    <m/>
    <d v="2011-05-25T00:00:00"/>
  </r>
  <r>
    <n v="2011"/>
    <n v="26"/>
    <x v="4"/>
    <n v="19"/>
    <n v="19"/>
    <m/>
    <d v="2011-05-26T00:00:00"/>
  </r>
  <r>
    <n v="2011"/>
    <n v="27"/>
    <x v="4"/>
    <n v="22"/>
    <n v="22"/>
    <m/>
    <d v="2011-05-27T00:00:00"/>
  </r>
  <r>
    <n v="2011"/>
    <n v="28"/>
    <x v="4"/>
    <n v="18"/>
    <n v="18"/>
    <m/>
    <d v="2011-05-28T00:00:00"/>
  </r>
  <r>
    <n v="2011"/>
    <n v="29"/>
    <x v="4"/>
    <n v="16"/>
    <n v="16"/>
    <m/>
    <d v="2011-05-29T00:00:00"/>
  </r>
  <r>
    <n v="2011"/>
    <n v="30"/>
    <x v="4"/>
    <n v="15"/>
    <n v="15"/>
    <m/>
    <d v="2011-05-30T00:00:00"/>
  </r>
  <r>
    <n v="2011"/>
    <n v="31"/>
    <x v="4"/>
    <n v="17"/>
    <n v="17"/>
    <m/>
    <d v="2011-05-31T00:00:00"/>
  </r>
  <r>
    <n v="2011"/>
    <n v="1"/>
    <x v="5"/>
    <n v="44"/>
    <n v="44"/>
    <m/>
    <d v="2011-06-01T00:00:00"/>
  </r>
  <r>
    <n v="2011"/>
    <n v="2"/>
    <x v="5"/>
    <n v="33"/>
    <n v="33"/>
    <m/>
    <d v="2011-06-02T00:00:00"/>
  </r>
  <r>
    <n v="2011"/>
    <n v="3"/>
    <x v="5"/>
    <n v="31"/>
    <n v="31"/>
    <m/>
    <d v="2011-06-03T00:00:00"/>
  </r>
  <r>
    <n v="2011"/>
    <n v="4"/>
    <x v="5"/>
    <n v="28"/>
    <n v="28"/>
    <m/>
    <d v="2011-06-04T00:00:00"/>
  </r>
  <r>
    <n v="2011"/>
    <n v="5"/>
    <x v="5"/>
    <n v="25"/>
    <n v="25"/>
    <m/>
    <d v="2011-06-05T00:00:00"/>
  </r>
  <r>
    <n v="2011"/>
    <n v="6"/>
    <x v="5"/>
    <n v="21"/>
    <n v="21"/>
    <m/>
    <d v="2011-06-06T00:00:00"/>
  </r>
  <r>
    <n v="2011"/>
    <n v="7"/>
    <x v="5"/>
    <n v="19"/>
    <n v="19"/>
    <m/>
    <d v="2011-06-07T00:00:00"/>
  </r>
  <r>
    <n v="2011"/>
    <n v="8"/>
    <x v="5"/>
    <n v="16"/>
    <n v="16"/>
    <m/>
    <d v="2011-06-08T00:00:00"/>
  </r>
  <r>
    <n v="2011"/>
    <n v="9"/>
    <x v="5"/>
    <n v="15"/>
    <n v="15"/>
    <m/>
    <d v="2011-06-09T00:00:00"/>
  </r>
  <r>
    <n v="2011"/>
    <n v="10"/>
    <x v="5"/>
    <n v="14"/>
    <n v="14"/>
    <m/>
    <d v="2011-06-10T00:00:00"/>
  </r>
  <r>
    <n v="2011"/>
    <n v="11"/>
    <x v="5"/>
    <n v="13"/>
    <n v="13"/>
    <m/>
    <d v="2011-06-11T00:00:00"/>
  </r>
  <r>
    <n v="2011"/>
    <n v="12"/>
    <x v="5"/>
    <n v="13"/>
    <n v="13"/>
    <m/>
    <d v="2011-06-12T00:00:00"/>
  </r>
  <r>
    <n v="2011"/>
    <n v="13"/>
    <x v="5"/>
    <n v="13"/>
    <n v="13"/>
    <m/>
    <d v="2011-06-13T00:00:00"/>
  </r>
  <r>
    <n v="2011"/>
    <n v="14"/>
    <x v="5"/>
    <n v="11"/>
    <n v="11"/>
    <m/>
    <d v="2011-06-14T00:00:00"/>
  </r>
  <r>
    <n v="2011"/>
    <n v="15"/>
    <x v="5"/>
    <n v="11"/>
    <n v="11"/>
    <m/>
    <d v="2011-06-15T00:00:00"/>
  </r>
  <r>
    <n v="2011"/>
    <n v="16"/>
    <x v="5"/>
    <n v="10"/>
    <n v="10"/>
    <m/>
    <d v="2011-06-16T00:00:00"/>
  </r>
  <r>
    <n v="2011"/>
    <n v="17"/>
    <x v="5"/>
    <n v="9.1"/>
    <n v="9.1"/>
    <m/>
    <d v="2011-06-17T00:00:00"/>
  </r>
  <r>
    <n v="2011"/>
    <n v="18"/>
    <x v="5"/>
    <n v="9.1"/>
    <n v="9.1"/>
    <m/>
    <d v="2011-06-18T00:00:00"/>
  </r>
  <r>
    <n v="2011"/>
    <n v="19"/>
    <x v="5"/>
    <n v="9.1"/>
    <n v="9.1"/>
    <m/>
    <d v="2011-06-19T00:00:00"/>
  </r>
  <r>
    <n v="2011"/>
    <n v="20"/>
    <x v="5"/>
    <n v="8.8000000000000007"/>
    <n v="8.8000000000000007"/>
    <m/>
    <d v="2011-06-20T00:00:00"/>
  </r>
  <r>
    <n v="2011"/>
    <n v="21"/>
    <x v="5"/>
    <n v="8.1999999999999993"/>
    <n v="8.1999999999999993"/>
    <m/>
    <d v="2011-06-21T00:00:00"/>
  </r>
  <r>
    <n v="2011"/>
    <n v="22"/>
    <x v="5"/>
    <n v="7.2"/>
    <n v="7.2"/>
    <m/>
    <d v="2011-06-22T00:00:00"/>
  </r>
  <r>
    <n v="2011"/>
    <n v="23"/>
    <x v="5"/>
    <n v="6.9"/>
    <n v="6.9"/>
    <m/>
    <d v="2011-06-23T00:00:00"/>
  </r>
  <r>
    <n v="2011"/>
    <n v="24"/>
    <x v="5"/>
    <n v="6.4"/>
    <n v="6.4"/>
    <m/>
    <d v="2011-06-24T00:00:00"/>
  </r>
  <r>
    <n v="2011"/>
    <n v="25"/>
    <x v="5"/>
    <n v="6.2"/>
    <n v="6.2"/>
    <m/>
    <d v="2011-06-25T00:00:00"/>
  </r>
  <r>
    <n v="2011"/>
    <n v="26"/>
    <x v="5"/>
    <n v="6.2"/>
    <n v="6.2"/>
    <m/>
    <d v="2011-06-26T00:00:00"/>
  </r>
  <r>
    <n v="2011"/>
    <n v="27"/>
    <x v="5"/>
    <n v="6.1"/>
    <n v="6.1"/>
    <m/>
    <d v="2011-06-27T00:00:00"/>
  </r>
  <r>
    <n v="2011"/>
    <n v="28"/>
    <x v="5"/>
    <n v="8.9"/>
    <n v="8.9"/>
    <m/>
    <d v="2011-06-28T00:00:00"/>
  </r>
  <r>
    <n v="2011"/>
    <n v="29"/>
    <x v="5"/>
    <n v="8.9"/>
    <n v="8.9"/>
    <m/>
    <d v="2011-06-29T00:00:00"/>
  </r>
  <r>
    <n v="2011"/>
    <n v="30"/>
    <x v="5"/>
    <n v="7.9"/>
    <n v="7.9"/>
    <m/>
    <d v="2011-06-30T00:00:00"/>
  </r>
  <r>
    <n v="2011"/>
    <n v="1"/>
    <x v="6"/>
    <n v="7.5"/>
    <n v="7.5"/>
    <m/>
    <d v="2011-07-01T00:00:00"/>
  </r>
  <r>
    <n v="2011"/>
    <n v="2"/>
    <x v="6"/>
    <n v="7"/>
    <n v="7"/>
    <m/>
    <d v="2011-07-02T00:00:00"/>
  </r>
  <r>
    <n v="2011"/>
    <n v="3"/>
    <x v="6"/>
    <n v="6.7"/>
    <n v="6.7"/>
    <m/>
    <d v="2011-07-03T00:00:00"/>
  </r>
  <r>
    <n v="2011"/>
    <n v="4"/>
    <x v="6"/>
    <n v="6.4"/>
    <n v="6.4"/>
    <m/>
    <d v="2011-07-04T00:00:00"/>
  </r>
  <r>
    <n v="2011"/>
    <n v="5"/>
    <x v="6"/>
    <n v="5.9"/>
    <n v="5.9"/>
    <m/>
    <d v="2011-07-05T00:00:00"/>
  </r>
  <r>
    <n v="2011"/>
    <n v="6"/>
    <x v="6"/>
    <n v="5.7"/>
    <n v="5.7"/>
    <m/>
    <d v="2011-07-06T00:00:00"/>
  </r>
  <r>
    <n v="2011"/>
    <n v="7"/>
    <x v="6"/>
    <n v="5.3"/>
    <n v="5.3"/>
    <m/>
    <d v="2011-07-07T00:00:00"/>
  </r>
  <r>
    <n v="2011"/>
    <n v="8"/>
    <x v="6"/>
    <n v="5.4"/>
    <n v="5.4"/>
    <m/>
    <d v="2011-07-08T00:00:00"/>
  </r>
  <r>
    <n v="2011"/>
    <n v="9"/>
    <x v="6"/>
    <n v="5.0999999999999996"/>
    <n v="5.0999999999999996"/>
    <m/>
    <d v="2011-07-09T00:00:00"/>
  </r>
  <r>
    <n v="2011"/>
    <n v="10"/>
    <x v="6"/>
    <n v="5.3"/>
    <n v="5.3"/>
    <m/>
    <d v="2011-07-10T00:00:00"/>
  </r>
  <r>
    <n v="2011"/>
    <n v="11"/>
    <x v="6"/>
    <n v="5.6"/>
    <n v="5.6"/>
    <m/>
    <d v="2011-07-11T00:00:00"/>
  </r>
  <r>
    <n v="2011"/>
    <n v="12"/>
    <x v="6"/>
    <n v="5.6"/>
    <n v="5.6"/>
    <m/>
    <d v="2011-07-12T00:00:00"/>
  </r>
  <r>
    <n v="2011"/>
    <n v="13"/>
    <x v="6"/>
    <n v="5.6"/>
    <n v="5.6"/>
    <m/>
    <d v="2011-07-13T00:00:00"/>
  </r>
  <r>
    <n v="2011"/>
    <n v="14"/>
    <x v="6"/>
    <n v="5.5"/>
    <n v="5.5"/>
    <m/>
    <d v="2011-07-14T00:00:00"/>
  </r>
  <r>
    <n v="2011"/>
    <n v="15"/>
    <x v="6"/>
    <n v="5.2"/>
    <n v="5.2"/>
    <m/>
    <d v="2011-07-15T00:00:00"/>
  </r>
  <r>
    <n v="2011"/>
    <n v="16"/>
    <x v="6"/>
    <n v="5.4"/>
    <n v="5.4"/>
    <m/>
    <d v="2011-07-16T00:00:00"/>
  </r>
  <r>
    <n v="2011"/>
    <n v="17"/>
    <x v="6"/>
    <n v="16"/>
    <n v="16"/>
    <m/>
    <d v="2011-07-17T00:00:00"/>
  </r>
  <r>
    <n v="2011"/>
    <n v="18"/>
    <x v="6"/>
    <n v="11"/>
    <n v="11"/>
    <m/>
    <d v="2011-07-18T00:00:00"/>
  </r>
  <r>
    <n v="2011"/>
    <n v="19"/>
    <x v="6"/>
    <n v="9"/>
    <n v="9"/>
    <m/>
    <d v="2011-07-19T00:00:00"/>
  </r>
  <r>
    <n v="2011"/>
    <n v="20"/>
    <x v="6"/>
    <n v="7.2"/>
    <n v="7.2"/>
    <m/>
    <d v="2011-07-20T00:00:00"/>
  </r>
  <r>
    <n v="2011"/>
    <n v="21"/>
    <x v="6"/>
    <n v="6.7"/>
    <n v="6.7"/>
    <m/>
    <d v="2011-07-21T00:00:00"/>
  </r>
  <r>
    <n v="2011"/>
    <n v="22"/>
    <x v="6"/>
    <n v="6.3"/>
    <n v="6.3"/>
    <m/>
    <d v="2011-07-22T00:00:00"/>
  </r>
  <r>
    <n v="2011"/>
    <n v="23"/>
    <x v="6"/>
    <n v="5.6"/>
    <n v="5.6"/>
    <m/>
    <d v="2011-07-23T00:00:00"/>
  </r>
  <r>
    <n v="2011"/>
    <n v="24"/>
    <x v="6"/>
    <n v="5.3"/>
    <n v="5.3"/>
    <m/>
    <d v="2011-07-24T00:00:00"/>
  </r>
  <r>
    <n v="2011"/>
    <n v="25"/>
    <x v="6"/>
    <n v="5.4"/>
    <n v="5.4"/>
    <m/>
    <d v="2011-07-25T00:00:00"/>
  </r>
  <r>
    <n v="2011"/>
    <n v="26"/>
    <x v="6"/>
    <n v="4.5999999999999996"/>
    <n v="4.5999999999999996"/>
    <m/>
    <d v="2011-07-26T00:00:00"/>
  </r>
  <r>
    <n v="2011"/>
    <n v="27"/>
    <x v="6"/>
    <n v="4.2"/>
    <n v="4.2"/>
    <m/>
    <d v="2011-07-27T00:00:00"/>
  </r>
  <r>
    <n v="2011"/>
    <n v="28"/>
    <x v="6"/>
    <n v="3.8"/>
    <n v="3.8"/>
    <m/>
    <d v="2011-07-28T00:00:00"/>
  </r>
  <r>
    <n v="2011"/>
    <n v="29"/>
    <x v="6"/>
    <n v="3.4"/>
    <n v="3.4"/>
    <m/>
    <d v="2011-07-29T00:00:00"/>
  </r>
  <r>
    <n v="2011"/>
    <n v="30"/>
    <x v="6"/>
    <n v="3.7"/>
    <n v="3.7"/>
    <m/>
    <d v="2011-07-30T00:00:00"/>
  </r>
  <r>
    <n v="2011"/>
    <n v="31"/>
    <x v="6"/>
    <n v="3.8"/>
    <n v="3.8"/>
    <m/>
    <d v="2011-07-31T00:00:00"/>
  </r>
  <r>
    <n v="2011"/>
    <n v="1"/>
    <x v="7"/>
    <n v="2.9"/>
    <n v="2.9"/>
    <m/>
    <d v="2011-08-01T00:00:00"/>
  </r>
  <r>
    <n v="2011"/>
    <n v="2"/>
    <x v="7"/>
    <n v="3"/>
    <n v="3"/>
    <m/>
    <d v="2011-08-02T00:00:00"/>
  </r>
  <r>
    <n v="2011"/>
    <n v="3"/>
    <x v="7"/>
    <n v="3.2"/>
    <n v="3.2"/>
    <m/>
    <d v="2011-08-03T00:00:00"/>
  </r>
  <r>
    <n v="2011"/>
    <n v="4"/>
    <x v="7"/>
    <n v="3"/>
    <n v="3"/>
    <m/>
    <d v="2011-08-04T00:00:00"/>
  </r>
  <r>
    <n v="2011"/>
    <n v="5"/>
    <x v="7"/>
    <n v="3.1"/>
    <n v="3.1"/>
    <m/>
    <d v="2011-08-05T00:00:00"/>
  </r>
  <r>
    <n v="2011"/>
    <n v="6"/>
    <x v="7"/>
    <n v="2.9"/>
    <n v="2.9"/>
    <m/>
    <d v="2011-08-06T00:00:00"/>
  </r>
  <r>
    <n v="2011"/>
    <n v="7"/>
    <x v="7"/>
    <n v="2.8"/>
    <n v="2.8"/>
    <m/>
    <d v="2011-08-07T00:00:00"/>
  </r>
  <r>
    <n v="2011"/>
    <n v="8"/>
    <x v="7"/>
    <n v="2.8"/>
    <n v="2.8"/>
    <m/>
    <d v="2011-08-08T00:00:00"/>
  </r>
  <r>
    <n v="2011"/>
    <n v="9"/>
    <x v="7"/>
    <n v="2.8"/>
    <n v="2.8"/>
    <m/>
    <d v="2011-08-09T00:00:00"/>
  </r>
  <r>
    <n v="2011"/>
    <n v="10"/>
    <x v="7"/>
    <n v="2.4"/>
    <n v="2.4"/>
    <m/>
    <d v="2011-08-10T00:00:00"/>
  </r>
  <r>
    <n v="2011"/>
    <n v="11"/>
    <x v="7"/>
    <n v="2.2999999999999998"/>
    <n v="2.2999999999999998"/>
    <m/>
    <d v="2011-08-11T00:00:00"/>
  </r>
  <r>
    <n v="2011"/>
    <n v="12"/>
    <x v="7"/>
    <n v="2.2000000000000002"/>
    <n v="2.2000000000000002"/>
    <m/>
    <d v="2011-08-12T00:00:00"/>
  </r>
  <r>
    <n v="2011"/>
    <n v="13"/>
    <x v="7"/>
    <n v="2.2000000000000002"/>
    <n v="2.2000000000000002"/>
    <m/>
    <d v="2011-08-13T00:00:00"/>
  </r>
  <r>
    <n v="2011"/>
    <n v="14"/>
    <x v="7"/>
    <n v="2.4"/>
    <n v="2.4"/>
    <m/>
    <d v="2011-08-14T00:00:00"/>
  </r>
  <r>
    <n v="2011"/>
    <n v="15"/>
    <x v="7"/>
    <n v="2.2999999999999998"/>
    <n v="2.2999999999999998"/>
    <m/>
    <d v="2011-08-15T00:00:00"/>
  </r>
  <r>
    <n v="2011"/>
    <n v="16"/>
    <x v="7"/>
    <n v="1.9"/>
    <n v="1.9"/>
    <m/>
    <d v="2011-08-16T00:00:00"/>
  </r>
  <r>
    <n v="2011"/>
    <n v="17"/>
    <x v="7"/>
    <n v="1.7"/>
    <n v="1.7"/>
    <m/>
    <d v="2011-08-17T00:00:00"/>
  </r>
  <r>
    <n v="2011"/>
    <n v="18"/>
    <x v="7"/>
    <n v="1.7"/>
    <n v="1.7"/>
    <m/>
    <d v="2011-08-18T00:00:00"/>
  </r>
  <r>
    <n v="2011"/>
    <n v="19"/>
    <x v="7"/>
    <n v="1.9"/>
    <n v="1.9"/>
    <m/>
    <d v="2011-08-19T00:00:00"/>
  </r>
  <r>
    <n v="2011"/>
    <n v="20"/>
    <x v="7"/>
    <n v="1.9"/>
    <n v="1.9"/>
    <m/>
    <d v="2011-08-20T00:00:00"/>
  </r>
  <r>
    <n v="2011"/>
    <n v="21"/>
    <x v="7"/>
    <n v="1.5"/>
    <n v="1.5"/>
    <m/>
    <d v="2011-08-21T00:00:00"/>
  </r>
  <r>
    <n v="2011"/>
    <n v="22"/>
    <x v="7"/>
    <n v="1.5"/>
    <n v="1.5"/>
    <m/>
    <d v="2011-08-22T00:00:00"/>
  </r>
  <r>
    <n v="2011"/>
    <n v="23"/>
    <x v="7"/>
    <n v="1.6"/>
    <n v="1.6"/>
    <m/>
    <d v="2011-08-23T00:00:00"/>
  </r>
  <r>
    <n v="2011"/>
    <n v="24"/>
    <x v="7"/>
    <n v="1.7"/>
    <n v="1.7"/>
    <m/>
    <d v="2011-08-24T00:00:00"/>
  </r>
  <r>
    <n v="2011"/>
    <n v="25"/>
    <x v="7"/>
    <n v="1.5"/>
    <n v="1.5"/>
    <m/>
    <d v="2011-08-25T00:00:00"/>
  </r>
  <r>
    <n v="2011"/>
    <n v="26"/>
    <x v="7"/>
    <n v="1.3"/>
    <n v="1.3"/>
    <m/>
    <d v="2011-08-26T00:00:00"/>
  </r>
  <r>
    <n v="2011"/>
    <n v="27"/>
    <x v="7"/>
    <n v="1.3"/>
    <n v="1.3"/>
    <m/>
    <d v="2011-08-27T00:00:00"/>
  </r>
  <r>
    <n v="2011"/>
    <n v="28"/>
    <x v="7"/>
    <n v="1.6"/>
    <n v="1.6"/>
    <m/>
    <d v="2011-08-28T00:00:00"/>
  </r>
  <r>
    <n v="2011"/>
    <n v="29"/>
    <x v="7"/>
    <n v="1.1000000000000001"/>
    <n v="1.1000000000000001"/>
    <m/>
    <d v="2011-08-29T00:00:00"/>
  </r>
  <r>
    <n v="2011"/>
    <n v="30"/>
    <x v="7"/>
    <n v="1.6"/>
    <n v="1.6"/>
    <m/>
    <d v="2011-08-30T00:00:00"/>
  </r>
  <r>
    <n v="2011"/>
    <n v="31"/>
    <x v="7"/>
    <n v="0.95"/>
    <n v="0.95"/>
    <m/>
    <d v="2011-08-31T00:00:00"/>
  </r>
  <r>
    <n v="2011"/>
    <n v="1"/>
    <x v="8"/>
    <n v="1.1000000000000001"/>
    <n v="1.1000000000000001"/>
    <m/>
    <d v="2011-09-01T00:00:00"/>
  </r>
  <r>
    <n v="2011"/>
    <n v="2"/>
    <x v="8"/>
    <n v="1.3"/>
    <n v="1.3"/>
    <m/>
    <d v="2011-09-02T00:00:00"/>
  </r>
  <r>
    <n v="2011"/>
    <n v="3"/>
    <x v="8"/>
    <n v="1"/>
    <n v="1"/>
    <m/>
    <d v="2011-09-03T00:00:00"/>
  </r>
  <r>
    <n v="2011"/>
    <n v="4"/>
    <x v="8"/>
    <n v="2.2000000000000002"/>
    <n v="2.2000000000000002"/>
    <m/>
    <d v="2011-09-04T00:00:00"/>
  </r>
  <r>
    <n v="2011"/>
    <n v="5"/>
    <x v="8"/>
    <n v="2"/>
    <n v="2"/>
    <m/>
    <d v="2011-09-05T00:00:00"/>
  </r>
  <r>
    <n v="2011"/>
    <n v="6"/>
    <x v="8"/>
    <n v="2.4"/>
    <n v="2.4"/>
    <m/>
    <d v="2011-09-06T00:00:00"/>
  </r>
  <r>
    <n v="2011"/>
    <n v="7"/>
    <x v="8"/>
    <n v="1.5"/>
    <n v="1.5"/>
    <m/>
    <d v="2011-09-07T00:00:00"/>
  </r>
  <r>
    <n v="2011"/>
    <n v="8"/>
    <x v="8"/>
    <n v="1.4"/>
    <n v="1.4"/>
    <m/>
    <d v="2011-09-08T00:00:00"/>
  </r>
  <r>
    <n v="2011"/>
    <n v="9"/>
    <x v="8"/>
    <n v="1.8"/>
    <n v="1.8"/>
    <m/>
    <d v="2011-09-09T00:00:00"/>
  </r>
  <r>
    <n v="2011"/>
    <n v="10"/>
    <x v="8"/>
    <n v="2.1"/>
    <n v="2.1"/>
    <m/>
    <d v="2011-09-10T00:00:00"/>
  </r>
  <r>
    <n v="2011"/>
    <n v="11"/>
    <x v="8"/>
    <n v="2.1"/>
    <n v="2.1"/>
    <m/>
    <d v="2011-09-11T00:00:00"/>
  </r>
  <r>
    <n v="2011"/>
    <n v="12"/>
    <x v="8"/>
    <n v="2.1"/>
    <n v="2.1"/>
    <m/>
    <d v="2011-09-12T00:00:00"/>
  </r>
  <r>
    <n v="2011"/>
    <n v="13"/>
    <x v="8"/>
    <n v="2.2000000000000002"/>
    <n v="2.2000000000000002"/>
    <m/>
    <d v="2011-09-13T00:00:00"/>
  </r>
  <r>
    <n v="2011"/>
    <n v="14"/>
    <x v="8"/>
    <n v="2.2999999999999998"/>
    <n v="2.2999999999999998"/>
    <m/>
    <d v="2011-09-14T00:00:00"/>
  </r>
  <r>
    <n v="2011"/>
    <n v="15"/>
    <x v="8"/>
    <n v="1.9"/>
    <n v="1.9"/>
    <m/>
    <d v="2011-09-15T00:00:00"/>
  </r>
  <r>
    <n v="2011"/>
    <n v="16"/>
    <x v="8"/>
    <n v="1.9"/>
    <n v="1.9"/>
    <m/>
    <d v="2011-09-16T00:00:00"/>
  </r>
  <r>
    <n v="2011"/>
    <n v="17"/>
    <x v="8"/>
    <n v="2"/>
    <n v="2"/>
    <m/>
    <d v="2011-09-17T00:00:00"/>
  </r>
  <r>
    <n v="2011"/>
    <n v="18"/>
    <x v="8"/>
    <n v="2.6"/>
    <n v="2.6"/>
    <m/>
    <d v="2011-09-18T00:00:00"/>
  </r>
  <r>
    <n v="2011"/>
    <n v="19"/>
    <x v="8"/>
    <n v="2.8"/>
    <n v="2.8"/>
    <m/>
    <d v="2011-09-19T00:00:00"/>
  </r>
  <r>
    <n v="2011"/>
    <n v="20"/>
    <x v="8"/>
    <n v="2.2999999999999998"/>
    <n v="2.2999999999999998"/>
    <m/>
    <d v="2011-09-20T00:00:00"/>
  </r>
  <r>
    <n v="2011"/>
    <n v="21"/>
    <x v="8"/>
    <n v="1.9"/>
    <n v="1.9"/>
    <m/>
    <d v="2011-09-21T00:00:00"/>
  </r>
  <r>
    <n v="2011"/>
    <n v="22"/>
    <x v="8"/>
    <n v="2.1"/>
    <n v="2.1"/>
    <m/>
    <d v="2011-09-22T00:00:00"/>
  </r>
  <r>
    <n v="2011"/>
    <n v="23"/>
    <x v="8"/>
    <n v="1.8"/>
    <n v="1.8"/>
    <m/>
    <d v="2011-09-23T00:00:00"/>
  </r>
  <r>
    <n v="2011"/>
    <n v="24"/>
    <x v="8"/>
    <n v="1.6"/>
    <n v="1.6"/>
    <m/>
    <d v="2011-09-24T00:00:00"/>
  </r>
  <r>
    <n v="2011"/>
    <n v="25"/>
    <x v="8"/>
    <n v="2.6"/>
    <n v="2.6"/>
    <m/>
    <d v="2011-09-25T00:00:00"/>
  </r>
  <r>
    <n v="2011"/>
    <n v="26"/>
    <x v="8"/>
    <n v="3.5"/>
    <n v="3.5"/>
    <m/>
    <d v="2011-09-26T00:00:00"/>
  </r>
  <r>
    <n v="2011"/>
    <n v="27"/>
    <x v="8"/>
    <n v="5.5"/>
    <n v="5.5"/>
    <m/>
    <d v="2011-09-27T00:00:00"/>
  </r>
  <r>
    <n v="2011"/>
    <n v="28"/>
    <x v="8"/>
    <n v="2.9"/>
    <n v="2.9"/>
    <m/>
    <d v="2011-09-28T00:00:00"/>
  </r>
  <r>
    <n v="2011"/>
    <n v="29"/>
    <x v="8"/>
    <n v="2.2999999999999998"/>
    <n v="2.2999999999999998"/>
    <m/>
    <d v="2011-09-29T00:00:00"/>
  </r>
  <r>
    <n v="2011"/>
    <n v="30"/>
    <x v="8"/>
    <n v="2.2999999999999998"/>
    <n v="2.2999999999999998"/>
    <m/>
    <d v="2011-09-30T00:00:00"/>
  </r>
  <r>
    <n v="2011"/>
    <n v="1"/>
    <x v="9"/>
    <n v="2.4"/>
    <n v="2.4"/>
    <m/>
    <d v="2011-10-01T00:00:00"/>
  </r>
  <r>
    <n v="2011"/>
    <n v="2"/>
    <x v="9"/>
    <n v="3.5"/>
    <n v="3.5"/>
    <m/>
    <d v="2011-10-02T00:00:00"/>
  </r>
  <r>
    <n v="2011"/>
    <n v="3"/>
    <x v="9"/>
    <n v="11"/>
    <n v="11"/>
    <m/>
    <d v="2011-10-03T00:00:00"/>
  </r>
  <r>
    <n v="2011"/>
    <n v="4"/>
    <x v="9"/>
    <n v="9.3000000000000007"/>
    <n v="9.3000000000000007"/>
    <m/>
    <d v="2011-10-04T00:00:00"/>
  </r>
  <r>
    <n v="2011"/>
    <n v="5"/>
    <x v="9"/>
    <n v="9.4"/>
    <n v="9.4"/>
    <m/>
    <d v="2011-10-05T00:00:00"/>
  </r>
  <r>
    <n v="2011"/>
    <n v="6"/>
    <x v="9"/>
    <n v="6.3"/>
    <n v="6.3"/>
    <m/>
    <d v="2011-10-06T00:00:00"/>
  </r>
  <r>
    <n v="2011"/>
    <n v="7"/>
    <x v="9"/>
    <n v="4.5"/>
    <n v="4.5"/>
    <m/>
    <d v="2011-10-07T00:00:00"/>
  </r>
  <r>
    <n v="2011"/>
    <n v="8"/>
    <x v="9"/>
    <n v="3.6"/>
    <n v="3.6"/>
    <m/>
    <d v="2011-10-08T00:00:00"/>
  </r>
  <r>
    <n v="2011"/>
    <n v="9"/>
    <x v="9"/>
    <n v="3.5"/>
    <n v="3.5"/>
    <m/>
    <d v="2011-10-09T00:00:00"/>
  </r>
  <r>
    <n v="2011"/>
    <n v="10"/>
    <x v="9"/>
    <n v="9.1"/>
    <n v="9.1"/>
    <m/>
    <d v="2011-10-10T00:00:00"/>
  </r>
  <r>
    <n v="2011"/>
    <n v="11"/>
    <x v="9"/>
    <n v="16"/>
    <n v="16"/>
    <m/>
    <d v="2011-10-11T00:00:00"/>
  </r>
  <r>
    <n v="2011"/>
    <n v="12"/>
    <x v="9"/>
    <n v="9.3000000000000007"/>
    <n v="9.3000000000000007"/>
    <m/>
    <d v="2011-10-12T00:00:00"/>
  </r>
  <r>
    <n v="2011"/>
    <n v="13"/>
    <x v="9"/>
    <n v="6"/>
    <n v="6"/>
    <m/>
    <d v="2011-10-13T00:00:00"/>
  </r>
  <r>
    <n v="2011"/>
    <n v="14"/>
    <x v="9"/>
    <n v="5.2"/>
    <n v="5.2"/>
    <m/>
    <d v="2011-10-14T00:00:00"/>
  </r>
  <r>
    <n v="2011"/>
    <n v="15"/>
    <x v="9"/>
    <n v="4.7"/>
    <n v="4.7"/>
    <m/>
    <d v="2011-10-15T00:00:00"/>
  </r>
  <r>
    <n v="2011"/>
    <n v="16"/>
    <x v="9"/>
    <n v="4.3"/>
    <n v="4.3"/>
    <m/>
    <d v="2011-10-16T00:00:00"/>
  </r>
  <r>
    <n v="2011"/>
    <n v="17"/>
    <x v="9"/>
    <n v="3.6"/>
    <n v="3.6"/>
    <m/>
    <d v="2011-10-17T00:00:00"/>
  </r>
  <r>
    <n v="2011"/>
    <n v="18"/>
    <x v="9"/>
    <n v="2.9"/>
    <n v="2.9"/>
    <m/>
    <d v="2011-10-18T00:00:00"/>
  </r>
  <r>
    <n v="2011"/>
    <n v="19"/>
    <x v="9"/>
    <n v="3"/>
    <n v="3"/>
    <m/>
    <d v="2011-10-19T00:00:00"/>
  </r>
  <r>
    <n v="2011"/>
    <n v="20"/>
    <x v="9"/>
    <n v="3.9"/>
    <n v="3.9"/>
    <m/>
    <d v="2011-10-20T00:00:00"/>
  </r>
  <r>
    <n v="2011"/>
    <n v="21"/>
    <x v="9"/>
    <n v="4.5"/>
    <n v="4.5"/>
    <m/>
    <d v="2011-10-21T00:00:00"/>
  </r>
  <r>
    <n v="2011"/>
    <n v="22"/>
    <x v="9"/>
    <n v="4.4000000000000004"/>
    <n v="4.4000000000000004"/>
    <m/>
    <d v="2011-10-22T00:00:00"/>
  </r>
  <r>
    <n v="2011"/>
    <n v="23"/>
    <x v="9"/>
    <n v="3.3"/>
    <n v="3.3"/>
    <m/>
    <d v="2011-10-23T00:00:00"/>
  </r>
  <r>
    <n v="2011"/>
    <n v="24"/>
    <x v="9"/>
    <n v="3.7"/>
    <n v="3.7"/>
    <m/>
    <d v="2011-10-24T00:00:00"/>
  </r>
  <r>
    <n v="2011"/>
    <n v="25"/>
    <x v="9"/>
    <n v="4.0999999999999996"/>
    <n v="4.0999999999999996"/>
    <m/>
    <d v="2011-10-25T00:00:00"/>
  </r>
  <r>
    <n v="2011"/>
    <n v="26"/>
    <x v="9"/>
    <n v="2.9"/>
    <n v="2.9"/>
    <m/>
    <d v="2011-10-26T00:00:00"/>
  </r>
  <r>
    <n v="2011"/>
    <n v="27"/>
    <x v="9"/>
    <n v="3"/>
    <n v="3"/>
    <m/>
    <d v="2011-10-27T00:00:00"/>
  </r>
  <r>
    <n v="2011"/>
    <n v="28"/>
    <x v="9"/>
    <n v="4.5999999999999996"/>
    <n v="4.5999999999999996"/>
    <m/>
    <d v="2011-10-28T00:00:00"/>
  </r>
  <r>
    <n v="2011"/>
    <n v="29"/>
    <x v="9"/>
    <n v="7.4"/>
    <n v="7.4"/>
    <m/>
    <d v="2011-10-29T00:00:00"/>
  </r>
  <r>
    <n v="2011"/>
    <n v="30"/>
    <x v="9"/>
    <n v="6.1"/>
    <n v="6.1"/>
    <m/>
    <d v="2011-10-30T00:00:00"/>
  </r>
  <r>
    <n v="2011"/>
    <n v="31"/>
    <x v="9"/>
    <n v="5.6"/>
    <n v="5.6"/>
    <m/>
    <d v="2011-10-31T00:00:00"/>
  </r>
  <r>
    <n v="2011"/>
    <n v="1"/>
    <x v="10"/>
    <n v="4.8"/>
    <n v="4.8"/>
    <m/>
    <d v="2011-11-01T00:00:00"/>
  </r>
  <r>
    <n v="2011"/>
    <n v="2"/>
    <x v="10"/>
    <n v="7.2"/>
    <n v="7.2"/>
    <m/>
    <d v="2011-11-02T00:00:00"/>
  </r>
  <r>
    <n v="2011"/>
    <n v="3"/>
    <x v="10"/>
    <n v="16"/>
    <n v="16"/>
    <m/>
    <d v="2011-11-03T00:00:00"/>
  </r>
  <r>
    <n v="2011"/>
    <n v="4"/>
    <x v="10"/>
    <n v="7.1"/>
    <n v="7.1"/>
    <m/>
    <d v="2011-11-04T00:00:00"/>
  </r>
  <r>
    <n v="2011"/>
    <n v="5"/>
    <x v="10"/>
    <n v="7.4"/>
    <n v="7.4"/>
    <m/>
    <d v="2011-11-05T00:00:00"/>
  </r>
  <r>
    <n v="2011"/>
    <n v="6"/>
    <x v="10"/>
    <n v="6"/>
    <n v="6"/>
    <m/>
    <d v="2011-11-06T00:00:00"/>
  </r>
  <r>
    <n v="2011"/>
    <n v="7"/>
    <x v="10"/>
    <n v="4.2"/>
    <n v="4.2"/>
    <m/>
    <d v="2011-11-07T00:00:00"/>
  </r>
  <r>
    <n v="2011"/>
    <n v="8"/>
    <x v="10"/>
    <n v="3.7"/>
    <n v="3.7"/>
    <m/>
    <d v="2011-11-08T00:00:00"/>
  </r>
  <r>
    <n v="2011"/>
    <n v="9"/>
    <x v="10"/>
    <n v="3.9"/>
    <n v="3.9"/>
    <m/>
    <d v="2011-11-09T00:00:00"/>
  </r>
  <r>
    <n v="2011"/>
    <n v="10"/>
    <x v="10"/>
    <n v="3.4"/>
    <n v="3.4"/>
    <m/>
    <d v="2011-11-10T00:00:00"/>
  </r>
  <r>
    <n v="2011"/>
    <n v="11"/>
    <x v="10"/>
    <n v="5.2"/>
    <n v="5.2"/>
    <m/>
    <d v="2011-11-11T00:00:00"/>
  </r>
  <r>
    <n v="2011"/>
    <n v="12"/>
    <x v="10"/>
    <n v="7"/>
    <n v="7"/>
    <m/>
    <d v="2011-11-12T00:00:00"/>
  </r>
  <r>
    <n v="2011"/>
    <n v="13"/>
    <x v="10"/>
    <n v="11"/>
    <n v="11"/>
    <m/>
    <d v="2011-11-13T00:00:00"/>
  </r>
  <r>
    <n v="2011"/>
    <n v="14"/>
    <x v="10"/>
    <n v="6.3"/>
    <n v="6.3"/>
    <m/>
    <d v="2011-11-14T00:00:00"/>
  </r>
  <r>
    <n v="2011"/>
    <n v="15"/>
    <x v="10"/>
    <n v="4.2"/>
    <n v="4.2"/>
    <m/>
    <d v="2011-11-15T00:00:00"/>
  </r>
  <r>
    <n v="2011"/>
    <n v="16"/>
    <x v="10"/>
    <n v="7.2"/>
    <n v="7.2"/>
    <m/>
    <d v="2011-11-16T00:00:00"/>
  </r>
  <r>
    <n v="2011"/>
    <n v="17"/>
    <x v="10"/>
    <n v="19"/>
    <n v="19"/>
    <m/>
    <d v="2011-11-17T00:00:00"/>
  </r>
  <r>
    <n v="2011"/>
    <n v="18"/>
    <x v="10"/>
    <n v="22"/>
    <n v="22"/>
    <m/>
    <d v="2011-11-18T00:00:00"/>
  </r>
  <r>
    <n v="2011"/>
    <n v="19"/>
    <x v="10"/>
    <n v="13"/>
    <n v="13"/>
    <m/>
    <d v="2011-11-19T00:00:00"/>
  </r>
  <r>
    <n v="2011"/>
    <n v="20"/>
    <x v="10"/>
    <n v="7.4"/>
    <n v="7.4"/>
    <m/>
    <d v="2011-11-20T00:00:00"/>
  </r>
  <r>
    <n v="2011"/>
    <n v="21"/>
    <x v="10"/>
    <n v="15"/>
    <n v="15"/>
    <m/>
    <d v="2011-11-21T00:00:00"/>
  </r>
  <r>
    <n v="2011"/>
    <n v="22"/>
    <x v="10"/>
    <n v="123"/>
    <n v="123"/>
    <m/>
    <d v="2011-11-22T00:00:00"/>
  </r>
  <r>
    <n v="2011"/>
    <n v="23"/>
    <x v="10"/>
    <n v="86"/>
    <n v="86"/>
    <m/>
    <d v="2011-11-23T00:00:00"/>
  </r>
  <r>
    <n v="2011"/>
    <n v="24"/>
    <x v="10"/>
    <n v="46"/>
    <n v="46"/>
    <m/>
    <d v="2011-11-24T00:00:00"/>
  </r>
  <r>
    <n v="2011"/>
    <n v="25"/>
    <x v="10"/>
    <n v="36"/>
    <n v="36"/>
    <m/>
    <d v="2011-11-25T00:00:00"/>
  </r>
  <r>
    <n v="2011"/>
    <n v="26"/>
    <x v="10"/>
    <n v="26"/>
    <n v="26"/>
    <m/>
    <d v="2011-11-26T00:00:00"/>
  </r>
  <r>
    <n v="2011"/>
    <n v="27"/>
    <x v="10"/>
    <n v="27"/>
    <n v="27"/>
    <m/>
    <d v="2011-11-27T00:00:00"/>
  </r>
  <r>
    <n v="2011"/>
    <n v="28"/>
    <x v="10"/>
    <n v="25"/>
    <n v="25"/>
    <m/>
    <d v="2011-11-28T00:00:00"/>
  </r>
  <r>
    <n v="2011"/>
    <n v="29"/>
    <x v="10"/>
    <n v="19"/>
    <n v="19"/>
    <m/>
    <d v="2011-11-29T00:00:00"/>
  </r>
  <r>
    <n v="2011"/>
    <n v="30"/>
    <x v="10"/>
    <n v="18"/>
    <n v="18"/>
    <m/>
    <d v="2011-11-30T00:00:00"/>
  </r>
  <r>
    <n v="2011"/>
    <n v="1"/>
    <x v="11"/>
    <n v="14"/>
    <n v="14"/>
    <m/>
    <d v="2011-12-01T00:00:00"/>
  </r>
  <r>
    <n v="2011"/>
    <n v="2"/>
    <x v="11"/>
    <n v="12"/>
    <n v="12"/>
    <m/>
    <d v="2011-12-02T00:00:00"/>
  </r>
  <r>
    <n v="2011"/>
    <n v="3"/>
    <x v="11"/>
    <n v="11"/>
    <n v="11"/>
    <m/>
    <d v="2011-12-03T00:00:00"/>
  </r>
  <r>
    <n v="2011"/>
    <n v="4"/>
    <x v="11"/>
    <n v="9.6"/>
    <n v="9.6"/>
    <m/>
    <d v="2011-12-04T00:00:00"/>
  </r>
  <r>
    <n v="2011"/>
    <n v="5"/>
    <x v="11"/>
    <n v="8.8000000000000007"/>
    <n v="8.8000000000000007"/>
    <m/>
    <d v="2011-12-05T00:00:00"/>
  </r>
  <r>
    <n v="2011"/>
    <n v="6"/>
    <x v="11"/>
    <n v="8"/>
    <n v="8"/>
    <m/>
    <d v="2011-12-06T00:00:00"/>
  </r>
  <r>
    <n v="2011"/>
    <n v="7"/>
    <x v="11"/>
    <n v="7.3"/>
    <n v="7.3"/>
    <m/>
    <d v="2011-12-07T00:00:00"/>
  </r>
  <r>
    <n v="2011"/>
    <n v="8"/>
    <x v="11"/>
    <n v="6.6"/>
    <n v="6.6"/>
    <m/>
    <d v="2011-12-08T00:00:00"/>
  </r>
  <r>
    <n v="2011"/>
    <n v="9"/>
    <x v="11"/>
    <n v="6"/>
    <n v="6"/>
    <m/>
    <d v="2011-12-09T00:00:00"/>
  </r>
  <r>
    <n v="2011"/>
    <n v="10"/>
    <x v="11"/>
    <n v="5.9"/>
    <n v="5.9"/>
    <m/>
    <d v="2011-12-10T00:00:00"/>
  </r>
  <r>
    <n v="2011"/>
    <n v="11"/>
    <x v="11"/>
    <n v="5.9"/>
    <n v="5.9"/>
    <m/>
    <d v="2011-12-11T00:00:00"/>
  </r>
  <r>
    <n v="2011"/>
    <n v="12"/>
    <x v="11"/>
    <n v="5.4"/>
    <n v="5.4"/>
    <m/>
    <d v="2011-12-12T00:00:00"/>
  </r>
  <r>
    <n v="2011"/>
    <n v="13"/>
    <x v="11"/>
    <n v="4.8"/>
    <n v="4.8"/>
    <m/>
    <d v="2011-12-13T00:00:00"/>
  </r>
  <r>
    <n v="2011"/>
    <n v="14"/>
    <x v="11"/>
    <n v="4.7"/>
    <n v="4.7"/>
    <m/>
    <d v="2011-12-14T00:00:00"/>
  </r>
  <r>
    <n v="2011"/>
    <n v="15"/>
    <x v="11"/>
    <n v="6"/>
    <n v="6"/>
    <m/>
    <d v="2011-12-15T00:00:00"/>
  </r>
  <r>
    <n v="2011"/>
    <n v="16"/>
    <x v="11"/>
    <n v="5.0999999999999996"/>
    <n v="5.0999999999999996"/>
    <m/>
    <d v="2011-12-16T00:00:00"/>
  </r>
  <r>
    <n v="2011"/>
    <n v="17"/>
    <x v="11"/>
    <n v="4.5999999999999996"/>
    <n v="4.5999999999999996"/>
    <m/>
    <d v="2011-12-17T00:00:00"/>
  </r>
  <r>
    <n v="2011"/>
    <n v="18"/>
    <x v="11"/>
    <n v="4.7"/>
    <n v="4.7"/>
    <m/>
    <d v="2011-12-18T00:00:00"/>
  </r>
  <r>
    <n v="2011"/>
    <n v="19"/>
    <x v="11"/>
    <n v="4.0999999999999996"/>
    <n v="4.0999999999999996"/>
    <m/>
    <d v="2011-12-19T00:00:00"/>
  </r>
  <r>
    <n v="2011"/>
    <n v="20"/>
    <x v="11"/>
    <n v="3.7"/>
    <n v="3.7"/>
    <m/>
    <d v="2011-12-20T00:00:00"/>
  </r>
  <r>
    <n v="2011"/>
    <n v="21"/>
    <x v="11"/>
    <n v="3.7"/>
    <n v="3.7"/>
    <m/>
    <d v="2011-12-21T00:00:00"/>
  </r>
  <r>
    <n v="2011"/>
    <n v="22"/>
    <x v="11"/>
    <n v="3.3"/>
    <n v="3.3"/>
    <m/>
    <d v="2011-12-22T00:00:00"/>
  </r>
  <r>
    <n v="2011"/>
    <n v="23"/>
    <x v="11"/>
    <n v="3.3"/>
    <n v="3.3"/>
    <m/>
    <d v="2011-12-23T00:00:00"/>
  </r>
  <r>
    <n v="2011"/>
    <n v="24"/>
    <x v="11"/>
    <n v="3.4"/>
    <n v="3.4"/>
    <m/>
    <d v="2011-12-24T00:00:00"/>
  </r>
  <r>
    <n v="2011"/>
    <n v="25"/>
    <x v="11"/>
    <n v="3.8"/>
    <n v="3.8"/>
    <m/>
    <d v="2011-12-25T00:00:00"/>
  </r>
  <r>
    <n v="2011"/>
    <n v="26"/>
    <x v="11"/>
    <n v="3.6"/>
    <n v="3.6"/>
    <m/>
    <d v="2011-12-26T00:00:00"/>
  </r>
  <r>
    <n v="2011"/>
    <n v="27"/>
    <x v="11"/>
    <n v="8.4"/>
    <n v="8.4"/>
    <m/>
    <d v="2011-12-27T00:00:00"/>
  </r>
  <r>
    <n v="2011"/>
    <n v="28"/>
    <x v="11"/>
    <n v="56"/>
    <n v="56"/>
    <m/>
    <d v="2011-12-28T00:00:00"/>
  </r>
  <r>
    <n v="2011"/>
    <n v="29"/>
    <x v="11"/>
    <n v="62"/>
    <n v="62"/>
    <m/>
    <d v="2011-12-29T00:00:00"/>
  </r>
  <r>
    <n v="2011"/>
    <n v="30"/>
    <x v="11"/>
    <n v="176"/>
    <n v="176"/>
    <m/>
    <d v="2011-12-30T00:00:00"/>
  </r>
  <r>
    <n v="2011"/>
    <n v="31"/>
    <x v="11"/>
    <n v="72"/>
    <n v="72"/>
    <m/>
    <d v="2011-12-31T00:00:00"/>
  </r>
  <r>
    <n v="2012"/>
    <n v="1"/>
    <x v="0"/>
    <n v="48"/>
    <n v="48"/>
    <m/>
    <d v="2012-01-01T00:00:00"/>
  </r>
  <r>
    <n v="2012"/>
    <n v="2"/>
    <x v="0"/>
    <n v="39"/>
    <n v="39"/>
    <m/>
    <d v="2012-01-02T00:00:00"/>
  </r>
  <r>
    <n v="2012"/>
    <n v="3"/>
    <x v="0"/>
    <n v="33"/>
    <n v="33"/>
    <m/>
    <d v="2012-01-03T00:00:00"/>
  </r>
  <r>
    <n v="2012"/>
    <n v="4"/>
    <x v="0"/>
    <n v="29"/>
    <n v="29"/>
    <m/>
    <d v="2012-01-04T00:00:00"/>
  </r>
  <r>
    <n v="2012"/>
    <n v="5"/>
    <x v="0"/>
    <n v="29"/>
    <n v="29"/>
    <m/>
    <d v="2012-01-05T00:00:00"/>
  </r>
  <r>
    <n v="2012"/>
    <n v="6"/>
    <x v="0"/>
    <n v="24"/>
    <n v="24"/>
    <m/>
    <d v="2012-01-06T00:00:00"/>
  </r>
  <r>
    <n v="2012"/>
    <n v="7"/>
    <x v="0"/>
    <n v="22"/>
    <n v="22"/>
    <m/>
    <d v="2012-01-07T00:00:00"/>
  </r>
  <r>
    <n v="2012"/>
    <n v="8"/>
    <x v="0"/>
    <n v="20"/>
    <n v="20"/>
    <m/>
    <d v="2012-01-08T00:00:00"/>
  </r>
  <r>
    <n v="2012"/>
    <n v="9"/>
    <x v="0"/>
    <n v="20"/>
    <n v="20"/>
    <m/>
    <d v="2012-01-09T00:00:00"/>
  </r>
  <r>
    <n v="2012"/>
    <n v="10"/>
    <x v="0"/>
    <n v="29"/>
    <n v="29"/>
    <m/>
    <d v="2012-01-10T00:00:00"/>
  </r>
  <r>
    <n v="2012"/>
    <n v="11"/>
    <x v="0"/>
    <n v="23"/>
    <n v="23"/>
    <m/>
    <d v="2012-01-11T00:00:00"/>
  </r>
  <r>
    <n v="2012"/>
    <n v="12"/>
    <x v="0"/>
    <n v="22"/>
    <n v="22"/>
    <m/>
    <d v="2012-01-12T00:00:00"/>
  </r>
  <r>
    <n v="2012"/>
    <n v="13"/>
    <x v="0"/>
    <n v="20"/>
    <n v="20"/>
    <m/>
    <d v="2012-01-13T00:00:00"/>
  </r>
  <r>
    <n v="2012"/>
    <n v="14"/>
    <x v="0"/>
    <n v="20"/>
    <n v="20"/>
    <m/>
    <d v="2012-01-14T00:00:00"/>
  </r>
  <r>
    <n v="2012"/>
    <n v="15"/>
    <x v="0"/>
    <n v="20"/>
    <n v="20"/>
    <m/>
    <d v="2012-01-15T00:00:00"/>
  </r>
  <r>
    <n v="2012"/>
    <n v="16"/>
    <x v="0"/>
    <n v="17"/>
    <n v="17"/>
    <m/>
    <d v="2012-01-16T00:00:00"/>
  </r>
  <r>
    <n v="2012"/>
    <n v="17"/>
    <x v="0"/>
    <n v="40"/>
    <n v="40"/>
    <m/>
    <d v="2012-01-17T00:00:00"/>
  </r>
  <r>
    <n v="2012"/>
    <n v="18"/>
    <x v="0"/>
    <s v="e275"/>
    <n v="275"/>
    <s v="e"/>
    <d v="2012-01-18T00:00:00"/>
  </r>
  <r>
    <n v="2012"/>
    <n v="19"/>
    <x v="0"/>
    <s v="e392"/>
    <n v="392"/>
    <s v="e"/>
    <d v="2012-01-19T00:00:00"/>
  </r>
  <r>
    <n v="2012"/>
    <n v="20"/>
    <x v="0"/>
    <s v="e301"/>
    <n v="301"/>
    <s v="e"/>
    <d v="2012-01-20T00:00:00"/>
  </r>
  <r>
    <n v="2012"/>
    <n v="21"/>
    <x v="0"/>
    <n v="267"/>
    <n v="267"/>
    <m/>
    <d v="2012-01-21T00:00:00"/>
  </r>
  <r>
    <n v="2012"/>
    <n v="22"/>
    <x v="0"/>
    <n v="192"/>
    <n v="192"/>
    <m/>
    <d v="2012-01-22T00:00:00"/>
  </r>
  <r>
    <n v="2012"/>
    <n v="23"/>
    <x v="0"/>
    <n v="136"/>
    <n v="136"/>
    <m/>
    <d v="2012-01-23T00:00:00"/>
  </r>
  <r>
    <n v="2012"/>
    <n v="24"/>
    <x v="0"/>
    <n v="179"/>
    <n v="179"/>
    <m/>
    <d v="2012-01-24T00:00:00"/>
  </r>
  <r>
    <n v="2012"/>
    <n v="25"/>
    <x v="0"/>
    <n v="188"/>
    <n v="188"/>
    <m/>
    <d v="2012-01-25T00:00:00"/>
  </r>
  <r>
    <n v="2012"/>
    <n v="26"/>
    <x v="0"/>
    <n v="126"/>
    <n v="126"/>
    <m/>
    <d v="2012-01-26T00:00:00"/>
  </r>
  <r>
    <n v="2012"/>
    <n v="27"/>
    <x v="0"/>
    <n v="83"/>
    <n v="83"/>
    <m/>
    <d v="2012-01-27T00:00:00"/>
  </r>
  <r>
    <n v="2012"/>
    <n v="28"/>
    <x v="0"/>
    <n v="63"/>
    <n v="63"/>
    <m/>
    <d v="2012-01-28T00:00:00"/>
  </r>
  <r>
    <n v="2012"/>
    <n v="29"/>
    <x v="0"/>
    <n v="62"/>
    <n v="62"/>
    <m/>
    <d v="2012-01-29T00:00:00"/>
  </r>
  <r>
    <n v="2012"/>
    <n v="30"/>
    <x v="0"/>
    <n v="66"/>
    <n v="66"/>
    <m/>
    <d v="2012-01-30T00:00:00"/>
  </r>
  <r>
    <n v="2012"/>
    <n v="31"/>
    <x v="0"/>
    <n v="52"/>
    <n v="52"/>
    <m/>
    <d v="2012-01-31T00:00:00"/>
  </r>
  <r>
    <n v="2012"/>
    <n v="1"/>
    <x v="1"/>
    <n v="48"/>
    <n v="48"/>
    <m/>
    <d v="2012-02-01T00:00:00"/>
  </r>
  <r>
    <n v="2012"/>
    <n v="2"/>
    <x v="1"/>
    <n v="43"/>
    <n v="43"/>
    <m/>
    <d v="2012-02-02T00:00:00"/>
  </r>
  <r>
    <n v="2012"/>
    <n v="3"/>
    <x v="1"/>
    <n v="40"/>
    <n v="40"/>
    <m/>
    <d v="2012-02-03T00:00:00"/>
  </r>
  <r>
    <n v="2012"/>
    <n v="4"/>
    <x v="1"/>
    <n v="36"/>
    <n v="36"/>
    <m/>
    <d v="2012-02-04T00:00:00"/>
  </r>
  <r>
    <n v="2012"/>
    <n v="5"/>
    <x v="1"/>
    <n v="34"/>
    <n v="34"/>
    <m/>
    <d v="2012-02-05T00:00:00"/>
  </r>
  <r>
    <n v="2012"/>
    <n v="6"/>
    <x v="1"/>
    <n v="31"/>
    <n v="31"/>
    <m/>
    <d v="2012-02-06T00:00:00"/>
  </r>
  <r>
    <n v="2012"/>
    <n v="7"/>
    <x v="1"/>
    <n v="30"/>
    <n v="30"/>
    <m/>
    <d v="2012-02-07T00:00:00"/>
  </r>
  <r>
    <n v="2012"/>
    <n v="8"/>
    <x v="1"/>
    <n v="31"/>
    <n v="31"/>
    <m/>
    <d v="2012-02-08T00:00:00"/>
  </r>
  <r>
    <n v="2012"/>
    <n v="9"/>
    <x v="1"/>
    <n v="37"/>
    <n v="37"/>
    <m/>
    <d v="2012-02-09T00:00:00"/>
  </r>
  <r>
    <n v="2012"/>
    <n v="10"/>
    <x v="1"/>
    <n v="33"/>
    <n v="33"/>
    <m/>
    <d v="2012-02-10T00:00:00"/>
  </r>
  <r>
    <n v="2012"/>
    <n v="11"/>
    <x v="1"/>
    <n v="31"/>
    <n v="31"/>
    <m/>
    <d v="2012-02-11T00:00:00"/>
  </r>
  <r>
    <n v="2012"/>
    <n v="12"/>
    <x v="1"/>
    <n v="31"/>
    <n v="31"/>
    <m/>
    <d v="2012-02-12T00:00:00"/>
  </r>
  <r>
    <n v="2012"/>
    <n v="13"/>
    <x v="1"/>
    <n v="33"/>
    <n v="33"/>
    <m/>
    <d v="2012-02-13T00:00:00"/>
  </r>
  <r>
    <n v="2012"/>
    <n v="14"/>
    <x v="1"/>
    <n v="31"/>
    <n v="31"/>
    <m/>
    <d v="2012-02-14T00:00:00"/>
  </r>
  <r>
    <n v="2012"/>
    <n v="15"/>
    <x v="1"/>
    <n v="29"/>
    <n v="29"/>
    <m/>
    <d v="2012-02-15T00:00:00"/>
  </r>
  <r>
    <n v="2012"/>
    <n v="16"/>
    <x v="1"/>
    <n v="27"/>
    <n v="27"/>
    <m/>
    <d v="2012-02-16T00:00:00"/>
  </r>
  <r>
    <n v="2012"/>
    <n v="17"/>
    <x v="1"/>
    <n v="31"/>
    <n v="31"/>
    <m/>
    <d v="2012-02-17T00:00:00"/>
  </r>
  <r>
    <n v="2012"/>
    <n v="18"/>
    <x v="1"/>
    <n v="33"/>
    <n v="33"/>
    <m/>
    <d v="2012-02-18T00:00:00"/>
  </r>
  <r>
    <n v="2012"/>
    <n v="19"/>
    <x v="1"/>
    <n v="31"/>
    <n v="31"/>
    <m/>
    <d v="2012-02-19T00:00:00"/>
  </r>
  <r>
    <n v="2012"/>
    <n v="20"/>
    <x v="1"/>
    <n v="36"/>
    <n v="36"/>
    <m/>
    <d v="2012-02-20T00:00:00"/>
  </r>
  <r>
    <n v="2012"/>
    <n v="21"/>
    <x v="1"/>
    <n v="37"/>
    <n v="37"/>
    <m/>
    <d v="2012-02-21T00:00:00"/>
  </r>
  <r>
    <n v="2012"/>
    <n v="22"/>
    <x v="1"/>
    <n v="43"/>
    <n v="43"/>
    <m/>
    <d v="2012-02-22T00:00:00"/>
  </r>
  <r>
    <n v="2012"/>
    <n v="23"/>
    <x v="1"/>
    <n v="40"/>
    <n v="40"/>
    <m/>
    <d v="2012-02-23T00:00:00"/>
  </r>
  <r>
    <n v="2012"/>
    <n v="24"/>
    <x v="1"/>
    <n v="43"/>
    <n v="43"/>
    <m/>
    <d v="2012-02-24T00:00:00"/>
  </r>
  <r>
    <n v="2012"/>
    <n v="25"/>
    <x v="1"/>
    <n v="51"/>
    <n v="51"/>
    <m/>
    <d v="2012-02-25T00:00:00"/>
  </r>
  <r>
    <n v="2012"/>
    <n v="26"/>
    <x v="1"/>
    <n v="46"/>
    <n v="46"/>
    <m/>
    <d v="2012-02-26T00:00:00"/>
  </r>
  <r>
    <n v="2012"/>
    <n v="27"/>
    <x v="1"/>
    <n v="44"/>
    <n v="44"/>
    <m/>
    <d v="2012-02-27T00:00:00"/>
  </r>
  <r>
    <n v="2012"/>
    <n v="28"/>
    <x v="1"/>
    <n v="45"/>
    <n v="45"/>
    <m/>
    <d v="2012-02-28T00:00:00"/>
  </r>
  <r>
    <n v="2012"/>
    <n v="29"/>
    <x v="1"/>
    <n v="83"/>
    <n v="83"/>
    <m/>
    <d v="2012-02-29T00:00:00"/>
  </r>
  <r>
    <n v="2012"/>
    <n v="1"/>
    <x v="2"/>
    <n v="87"/>
    <n v="87"/>
    <m/>
    <d v="2012-03-01T00:00:00"/>
  </r>
  <r>
    <n v="2012"/>
    <n v="2"/>
    <x v="2"/>
    <n v="66"/>
    <n v="66"/>
    <m/>
    <d v="2012-03-02T00:00:00"/>
  </r>
  <r>
    <n v="2012"/>
    <n v="3"/>
    <x v="2"/>
    <n v="57"/>
    <n v="57"/>
    <m/>
    <d v="2012-03-03T00:00:00"/>
  </r>
  <r>
    <n v="2012"/>
    <n v="4"/>
    <x v="2"/>
    <n v="51"/>
    <n v="51"/>
    <m/>
    <d v="2012-03-04T00:00:00"/>
  </r>
  <r>
    <n v="2012"/>
    <n v="5"/>
    <x v="2"/>
    <n v="55"/>
    <n v="55"/>
    <m/>
    <d v="2012-03-05T00:00:00"/>
  </r>
  <r>
    <n v="2012"/>
    <n v="6"/>
    <x v="2"/>
    <n v="47"/>
    <n v="47"/>
    <m/>
    <d v="2012-03-06T00:00:00"/>
  </r>
  <r>
    <n v="2012"/>
    <n v="7"/>
    <x v="2"/>
    <n v="40"/>
    <n v="40"/>
    <m/>
    <d v="2012-03-07T00:00:00"/>
  </r>
  <r>
    <n v="2012"/>
    <n v="8"/>
    <x v="2"/>
    <n v="38"/>
    <n v="38"/>
    <m/>
    <d v="2012-03-08T00:00:00"/>
  </r>
  <r>
    <n v="2012"/>
    <n v="9"/>
    <x v="2"/>
    <n v="35"/>
    <n v="35"/>
    <m/>
    <d v="2012-03-09T00:00:00"/>
  </r>
  <r>
    <n v="2012"/>
    <n v="10"/>
    <x v="2"/>
    <n v="35"/>
    <n v="35"/>
    <m/>
    <d v="2012-03-10T00:00:00"/>
  </r>
  <r>
    <n v="2012"/>
    <n v="11"/>
    <x v="2"/>
    <n v="48"/>
    <n v="48"/>
    <m/>
    <d v="2012-03-11T00:00:00"/>
  </r>
  <r>
    <n v="2012"/>
    <n v="12"/>
    <x v="2"/>
    <n v="59"/>
    <n v="59"/>
    <m/>
    <d v="2012-03-12T00:00:00"/>
  </r>
  <r>
    <n v="2012"/>
    <n v="13"/>
    <x v="2"/>
    <n v="170"/>
    <n v="170"/>
    <m/>
    <d v="2012-03-13T00:00:00"/>
  </r>
  <r>
    <n v="2012"/>
    <n v="14"/>
    <x v="2"/>
    <n v="146"/>
    <n v="146"/>
    <m/>
    <d v="2012-03-14T00:00:00"/>
  </r>
  <r>
    <n v="2012"/>
    <n v="15"/>
    <x v="2"/>
    <n v="253"/>
    <n v="253"/>
    <m/>
    <d v="2012-03-15T00:00:00"/>
  </r>
  <r>
    <n v="2012"/>
    <n v="16"/>
    <x v="2"/>
    <n v="210"/>
    <n v="210"/>
    <m/>
    <d v="2012-03-16T00:00:00"/>
  </r>
  <r>
    <n v="2012"/>
    <n v="17"/>
    <x v="2"/>
    <n v="182"/>
    <n v="182"/>
    <m/>
    <d v="2012-03-17T00:00:00"/>
  </r>
  <r>
    <n v="2012"/>
    <n v="18"/>
    <x v="2"/>
    <n v="118"/>
    <n v="118"/>
    <m/>
    <d v="2012-03-18T00:00:00"/>
  </r>
  <r>
    <n v="2012"/>
    <n v="19"/>
    <x v="2"/>
    <n v="83"/>
    <n v="83"/>
    <m/>
    <d v="2012-03-19T00:00:00"/>
  </r>
  <r>
    <n v="2012"/>
    <n v="20"/>
    <x v="2"/>
    <n v="73"/>
    <n v="73"/>
    <m/>
    <d v="2012-03-20T00:00:00"/>
  </r>
  <r>
    <n v="2012"/>
    <n v="21"/>
    <x v="2"/>
    <n v="101"/>
    <n v="101"/>
    <m/>
    <d v="2012-03-21T00:00:00"/>
  </r>
  <r>
    <n v="2012"/>
    <n v="22"/>
    <x v="2"/>
    <n v="119"/>
    <n v="119"/>
    <m/>
    <d v="2012-03-22T00:00:00"/>
  </r>
  <r>
    <n v="2012"/>
    <n v="23"/>
    <x v="2"/>
    <n v="104"/>
    <n v="104"/>
    <m/>
    <d v="2012-03-23T00:00:00"/>
  </r>
  <r>
    <n v="2012"/>
    <n v="24"/>
    <x v="2"/>
    <n v="82"/>
    <n v="82"/>
    <m/>
    <d v="2012-03-24T00:00:00"/>
  </r>
  <r>
    <n v="2012"/>
    <n v="25"/>
    <x v="2"/>
    <n v="65"/>
    <n v="65"/>
    <m/>
    <d v="2012-03-25T00:00:00"/>
  </r>
  <r>
    <n v="2012"/>
    <n v="26"/>
    <x v="2"/>
    <n v="56"/>
    <n v="56"/>
    <m/>
    <d v="2012-03-26T00:00:00"/>
  </r>
  <r>
    <n v="2012"/>
    <n v="27"/>
    <x v="2"/>
    <n v="52"/>
    <n v="52"/>
    <m/>
    <d v="2012-03-27T00:00:00"/>
  </r>
  <r>
    <n v="2012"/>
    <n v="28"/>
    <x v="2"/>
    <n v="47"/>
    <n v="47"/>
    <m/>
    <d v="2012-03-28T00:00:00"/>
  </r>
  <r>
    <n v="2012"/>
    <n v="29"/>
    <x v="2"/>
    <n v="68"/>
    <n v="68"/>
    <m/>
    <d v="2012-03-29T00:00:00"/>
  </r>
  <r>
    <n v="2012"/>
    <n v="30"/>
    <x v="2"/>
    <n v="250"/>
    <n v="250"/>
    <m/>
    <d v="2012-03-30T00:00:00"/>
  </r>
  <r>
    <n v="2012"/>
    <n v="31"/>
    <x v="2"/>
    <n v="223"/>
    <n v="223"/>
    <m/>
    <d v="2012-03-31T00:00:00"/>
  </r>
  <r>
    <n v="2012"/>
    <n v="1"/>
    <x v="3"/>
    <n v="175"/>
    <n v="175"/>
    <m/>
    <d v="2012-04-01T00:00:00"/>
  </r>
  <r>
    <n v="2012"/>
    <n v="2"/>
    <x v="3"/>
    <n v="123"/>
    <n v="123"/>
    <m/>
    <d v="2012-04-02T00:00:00"/>
  </r>
  <r>
    <n v="2012"/>
    <n v="3"/>
    <x v="3"/>
    <n v="106"/>
    <n v="106"/>
    <m/>
    <d v="2012-04-03T00:00:00"/>
  </r>
  <r>
    <n v="2012"/>
    <n v="4"/>
    <x v="3"/>
    <n v="92"/>
    <n v="92"/>
    <m/>
    <d v="2012-04-04T00:00:00"/>
  </r>
  <r>
    <n v="2012"/>
    <n v="5"/>
    <x v="3"/>
    <n v="74"/>
    <n v="74"/>
    <m/>
    <d v="2012-04-05T00:00:00"/>
  </r>
  <r>
    <n v="2012"/>
    <n v="6"/>
    <x v="3"/>
    <n v="69"/>
    <n v="69"/>
    <m/>
    <d v="2012-04-06T00:00:00"/>
  </r>
  <r>
    <n v="2012"/>
    <n v="7"/>
    <x v="3"/>
    <n v="60"/>
    <n v="60"/>
    <m/>
    <d v="2012-04-07T00:00:00"/>
  </r>
  <r>
    <n v="2012"/>
    <n v="8"/>
    <x v="3"/>
    <n v="55"/>
    <n v="55"/>
    <m/>
    <d v="2012-04-08T00:00:00"/>
  </r>
  <r>
    <n v="2012"/>
    <n v="9"/>
    <x v="3"/>
    <n v="49"/>
    <n v="49"/>
    <m/>
    <d v="2012-04-09T00:00:00"/>
  </r>
  <r>
    <n v="2012"/>
    <n v="10"/>
    <x v="3"/>
    <n v="45"/>
    <n v="45"/>
    <m/>
    <d v="2012-04-10T00:00:00"/>
  </r>
  <r>
    <n v="2012"/>
    <n v="11"/>
    <x v="3"/>
    <n v="48"/>
    <n v="48"/>
    <m/>
    <d v="2012-04-11T00:00:00"/>
  </r>
  <r>
    <n v="2012"/>
    <n v="12"/>
    <x v="3"/>
    <n v="44"/>
    <n v="44"/>
    <m/>
    <d v="2012-04-12T00:00:00"/>
  </r>
  <r>
    <n v="2012"/>
    <n v="13"/>
    <x v="3"/>
    <n v="40"/>
    <n v="40"/>
    <m/>
    <d v="2012-04-13T00:00:00"/>
  </r>
  <r>
    <n v="2012"/>
    <n v="14"/>
    <x v="3"/>
    <n v="39"/>
    <n v="39"/>
    <m/>
    <d v="2012-04-14T00:00:00"/>
  </r>
  <r>
    <n v="2012"/>
    <n v="15"/>
    <x v="3"/>
    <n v="36"/>
    <n v="36"/>
    <m/>
    <d v="2012-04-15T00:00:00"/>
  </r>
  <r>
    <n v="2012"/>
    <n v="16"/>
    <x v="3"/>
    <n v="43"/>
    <n v="43"/>
    <m/>
    <d v="2012-04-16T00:00:00"/>
  </r>
  <r>
    <n v="2012"/>
    <n v="17"/>
    <x v="3"/>
    <n v="37"/>
    <n v="37"/>
    <m/>
    <d v="2012-04-17T00:00:00"/>
  </r>
  <r>
    <n v="2012"/>
    <n v="18"/>
    <x v="3"/>
    <n v="41"/>
    <n v="41"/>
    <m/>
    <d v="2012-04-18T00:00:00"/>
  </r>
  <r>
    <n v="2012"/>
    <n v="19"/>
    <x v="3"/>
    <n v="44"/>
    <n v="44"/>
    <m/>
    <d v="2012-04-19T00:00:00"/>
  </r>
  <r>
    <n v="2012"/>
    <n v="20"/>
    <x v="3"/>
    <n v="44"/>
    <n v="44"/>
    <m/>
    <d v="2012-04-20T00:00:00"/>
  </r>
  <r>
    <n v="2012"/>
    <n v="21"/>
    <x v="3"/>
    <n v="42"/>
    <n v="42"/>
    <m/>
    <d v="2012-04-21T00:00:00"/>
  </r>
  <r>
    <n v="2012"/>
    <n v="22"/>
    <x v="3"/>
    <n v="41"/>
    <n v="41"/>
    <m/>
    <d v="2012-04-22T00:00:00"/>
  </r>
  <r>
    <n v="2012"/>
    <n v="23"/>
    <x v="3"/>
    <n v="38"/>
    <n v="38"/>
    <m/>
    <d v="2012-04-23T00:00:00"/>
  </r>
  <r>
    <n v="2012"/>
    <n v="24"/>
    <x v="3"/>
    <n v="35"/>
    <n v="35"/>
    <m/>
    <d v="2012-04-24T00:00:00"/>
  </r>
  <r>
    <n v="2012"/>
    <n v="25"/>
    <x v="3"/>
    <n v="34"/>
    <n v="34"/>
    <m/>
    <d v="2012-04-25T00:00:00"/>
  </r>
  <r>
    <n v="2012"/>
    <n v="26"/>
    <x v="3"/>
    <n v="41"/>
    <n v="41"/>
    <m/>
    <d v="2012-04-26T00:00:00"/>
  </r>
  <r>
    <n v="2012"/>
    <n v="27"/>
    <x v="3"/>
    <n v="34"/>
    <n v="34"/>
    <m/>
    <d v="2012-04-27T00:00:00"/>
  </r>
  <r>
    <n v="2012"/>
    <n v="28"/>
    <x v="3"/>
    <n v="30"/>
    <n v="30"/>
    <m/>
    <d v="2012-04-28T00:00:00"/>
  </r>
  <r>
    <n v="2012"/>
    <n v="29"/>
    <x v="3"/>
    <n v="28"/>
    <n v="28"/>
    <m/>
    <d v="2012-04-29T00:00:00"/>
  </r>
  <r>
    <n v="2012"/>
    <n v="30"/>
    <x v="3"/>
    <n v="35"/>
    <n v="35"/>
    <m/>
    <d v="2012-04-30T00:00:00"/>
  </r>
  <r>
    <n v="2012"/>
    <n v="1"/>
    <x v="4"/>
    <n v="30"/>
    <n v="30"/>
    <m/>
    <d v="2012-05-01T00:00:00"/>
  </r>
  <r>
    <n v="2012"/>
    <n v="2"/>
    <x v="4"/>
    <n v="28"/>
    <n v="28"/>
    <m/>
    <d v="2012-05-02T00:00:00"/>
  </r>
  <r>
    <n v="2012"/>
    <n v="3"/>
    <x v="4"/>
    <n v="50"/>
    <n v="50"/>
    <m/>
    <d v="2012-05-03T00:00:00"/>
  </r>
  <r>
    <n v="2012"/>
    <n v="4"/>
    <x v="4"/>
    <n v="41"/>
    <n v="41"/>
    <m/>
    <d v="2012-05-04T00:00:00"/>
  </r>
  <r>
    <n v="2012"/>
    <n v="5"/>
    <x v="4"/>
    <n v="39"/>
    <n v="39"/>
    <m/>
    <d v="2012-05-05T00:00:00"/>
  </r>
  <r>
    <n v="2012"/>
    <n v="6"/>
    <x v="4"/>
    <n v="36"/>
    <n v="36"/>
    <m/>
    <d v="2012-05-06T00:00:00"/>
  </r>
  <r>
    <n v="2012"/>
    <n v="7"/>
    <x v="4"/>
    <n v="34"/>
    <n v="34"/>
    <m/>
    <d v="2012-05-07T00:00:00"/>
  </r>
  <r>
    <n v="2012"/>
    <n v="8"/>
    <x v="4"/>
    <n v="32"/>
    <n v="32"/>
    <m/>
    <d v="2012-05-08T00:00:00"/>
  </r>
  <r>
    <n v="2012"/>
    <n v="9"/>
    <x v="4"/>
    <n v="29"/>
    <n v="29"/>
    <m/>
    <d v="2012-05-09T00:00:00"/>
  </r>
  <r>
    <n v="2012"/>
    <n v="10"/>
    <x v="4"/>
    <n v="26"/>
    <n v="26"/>
    <m/>
    <d v="2012-05-10T00:00:00"/>
  </r>
  <r>
    <n v="2012"/>
    <n v="11"/>
    <x v="4"/>
    <n v="24"/>
    <n v="24"/>
    <m/>
    <d v="2012-05-11T00:00:00"/>
  </r>
  <r>
    <n v="2012"/>
    <n v="12"/>
    <x v="4"/>
    <n v="23"/>
    <n v="23"/>
    <m/>
    <d v="2012-05-12T00:00:00"/>
  </r>
  <r>
    <n v="2012"/>
    <n v="13"/>
    <x v="4"/>
    <n v="22"/>
    <n v="22"/>
    <m/>
    <d v="2012-05-13T00:00:00"/>
  </r>
  <r>
    <n v="2012"/>
    <n v="14"/>
    <x v="4"/>
    <n v="21"/>
    <n v="21"/>
    <m/>
    <d v="2012-05-14T00:00:00"/>
  </r>
  <r>
    <n v="2012"/>
    <n v="15"/>
    <x v="4"/>
    <n v="20"/>
    <n v="20"/>
    <m/>
    <d v="2012-05-15T00:00:00"/>
  </r>
  <r>
    <n v="2012"/>
    <n v="16"/>
    <x v="4"/>
    <n v="19"/>
    <n v="19"/>
    <m/>
    <d v="2012-05-16T00:00:00"/>
  </r>
  <r>
    <n v="2012"/>
    <n v="17"/>
    <x v="4"/>
    <n v="17"/>
    <n v="17"/>
    <m/>
    <d v="2012-05-17T00:00:00"/>
  </r>
  <r>
    <n v="2012"/>
    <n v="18"/>
    <x v="4"/>
    <n v="17"/>
    <n v="17"/>
    <m/>
    <d v="2012-05-18T00:00:00"/>
  </r>
  <r>
    <n v="2012"/>
    <n v="19"/>
    <x v="4"/>
    <n v="16"/>
    <n v="16"/>
    <m/>
    <d v="2012-05-19T00:00:00"/>
  </r>
  <r>
    <n v="2012"/>
    <n v="20"/>
    <x v="4"/>
    <n v="18"/>
    <n v="18"/>
    <m/>
    <d v="2012-05-20T00:00:00"/>
  </r>
  <r>
    <n v="2012"/>
    <n v="21"/>
    <x v="4"/>
    <n v="24"/>
    <n v="24"/>
    <m/>
    <d v="2012-05-21T00:00:00"/>
  </r>
  <r>
    <n v="2012"/>
    <n v="22"/>
    <x v="4"/>
    <n v="28"/>
    <n v="28"/>
    <m/>
    <d v="2012-05-22T00:00:00"/>
  </r>
  <r>
    <n v="2012"/>
    <n v="23"/>
    <x v="4"/>
    <n v="23"/>
    <n v="23"/>
    <m/>
    <d v="2012-05-23T00:00:00"/>
  </r>
  <r>
    <n v="2012"/>
    <n v="24"/>
    <x v="4"/>
    <n v="27"/>
    <n v="27"/>
    <m/>
    <d v="2012-05-24T00:00:00"/>
  </r>
  <r>
    <n v="2012"/>
    <n v="25"/>
    <x v="4"/>
    <n v="21"/>
    <n v="21"/>
    <m/>
    <d v="2012-05-25T00:00:00"/>
  </r>
  <r>
    <n v="2012"/>
    <n v="26"/>
    <x v="4"/>
    <n v="17"/>
    <n v="17"/>
    <m/>
    <d v="2012-05-26T00:00:00"/>
  </r>
  <r>
    <n v="2012"/>
    <n v="27"/>
    <x v="4"/>
    <n v="14"/>
    <n v="14"/>
    <m/>
    <d v="2012-05-27T00:00:00"/>
  </r>
  <r>
    <n v="2012"/>
    <n v="28"/>
    <x v="4"/>
    <n v="12"/>
    <n v="12"/>
    <m/>
    <d v="2012-05-28T00:00:00"/>
  </r>
  <r>
    <n v="2012"/>
    <n v="29"/>
    <x v="4"/>
    <n v="11"/>
    <n v="11"/>
    <m/>
    <d v="2012-05-29T00:00:00"/>
  </r>
  <r>
    <n v="2012"/>
    <n v="30"/>
    <x v="4"/>
    <n v="9.6999999999999993"/>
    <n v="9.6999999999999993"/>
    <m/>
    <d v="2012-05-30T00:00:00"/>
  </r>
  <r>
    <n v="2012"/>
    <n v="31"/>
    <x v="4"/>
    <n v="8.9"/>
    <n v="8.9"/>
    <m/>
    <d v="2012-05-31T00:00:00"/>
  </r>
  <r>
    <n v="2012"/>
    <n v="1"/>
    <x v="5"/>
    <n v="8.5"/>
    <n v="8.5"/>
    <m/>
    <d v="2012-06-01T00:00:00"/>
  </r>
  <r>
    <n v="2012"/>
    <n v="2"/>
    <x v="5"/>
    <n v="9.5"/>
    <n v="9.5"/>
    <m/>
    <d v="2012-06-02T00:00:00"/>
  </r>
  <r>
    <n v="2012"/>
    <n v="3"/>
    <x v="5"/>
    <n v="8"/>
    <n v="8"/>
    <m/>
    <d v="2012-06-03T00:00:00"/>
  </r>
  <r>
    <n v="2012"/>
    <n v="4"/>
    <x v="5"/>
    <n v="13"/>
    <n v="13"/>
    <m/>
    <d v="2012-06-04T00:00:00"/>
  </r>
  <r>
    <n v="2012"/>
    <n v="5"/>
    <x v="5"/>
    <n v="30"/>
    <n v="30"/>
    <m/>
    <d v="2012-06-05T00:00:00"/>
  </r>
  <r>
    <n v="2012"/>
    <n v="6"/>
    <x v="5"/>
    <n v="17"/>
    <n v="17"/>
    <m/>
    <d v="2012-06-06T00:00:00"/>
  </r>
  <r>
    <n v="2012"/>
    <n v="7"/>
    <x v="5"/>
    <n v="26"/>
    <n v="26"/>
    <m/>
    <d v="2012-06-07T00:00:00"/>
  </r>
  <r>
    <n v="2012"/>
    <n v="8"/>
    <x v="5"/>
    <n v="23"/>
    <n v="23"/>
    <m/>
    <d v="2012-06-08T00:00:00"/>
  </r>
  <r>
    <n v="2012"/>
    <n v="9"/>
    <x v="5"/>
    <n v="19"/>
    <n v="19"/>
    <m/>
    <d v="2012-06-09T00:00:00"/>
  </r>
  <r>
    <n v="2012"/>
    <n v="10"/>
    <x v="5"/>
    <n v="16"/>
    <n v="16"/>
    <m/>
    <d v="2012-06-10T00:00:00"/>
  </r>
  <r>
    <n v="2012"/>
    <n v="11"/>
    <x v="5"/>
    <n v="15"/>
    <n v="15"/>
    <m/>
    <d v="2012-06-11T00:00:00"/>
  </r>
  <r>
    <n v="2012"/>
    <n v="12"/>
    <x v="5"/>
    <n v="15"/>
    <n v="15"/>
    <m/>
    <d v="2012-06-12T00:00:00"/>
  </r>
  <r>
    <n v="2012"/>
    <n v="13"/>
    <x v="5"/>
    <n v="15"/>
    <n v="15"/>
    <m/>
    <d v="2012-06-13T00:00:00"/>
  </r>
  <r>
    <n v="2012"/>
    <n v="14"/>
    <x v="5"/>
    <n v="13"/>
    <n v="13"/>
    <m/>
    <d v="2012-06-14T00:00:00"/>
  </r>
  <r>
    <n v="2012"/>
    <n v="15"/>
    <x v="5"/>
    <n v="12"/>
    <n v="12"/>
    <m/>
    <d v="2012-06-15T00:00:00"/>
  </r>
  <r>
    <n v="2012"/>
    <n v="16"/>
    <x v="5"/>
    <n v="12"/>
    <n v="12"/>
    <m/>
    <d v="2012-06-16T00:00:00"/>
  </r>
  <r>
    <n v="2012"/>
    <n v="17"/>
    <x v="5"/>
    <n v="11"/>
    <n v="11"/>
    <m/>
    <d v="2012-06-17T00:00:00"/>
  </r>
  <r>
    <n v="2012"/>
    <n v="18"/>
    <x v="5"/>
    <n v="11"/>
    <n v="11"/>
    <m/>
    <d v="2012-06-18T00:00:00"/>
  </r>
  <r>
    <n v="2012"/>
    <n v="19"/>
    <x v="5"/>
    <n v="11"/>
    <n v="11"/>
    <m/>
    <d v="2012-06-19T00:00:00"/>
  </r>
  <r>
    <n v="2012"/>
    <n v="20"/>
    <x v="5"/>
    <n v="11"/>
    <n v="11"/>
    <m/>
    <d v="2012-06-20T00:00:00"/>
  </r>
  <r>
    <n v="2012"/>
    <n v="21"/>
    <x v="5"/>
    <n v="10"/>
    <n v="10"/>
    <m/>
    <d v="2012-06-21T00:00:00"/>
  </r>
  <r>
    <n v="2012"/>
    <n v="22"/>
    <x v="5"/>
    <n v="9.6999999999999993"/>
    <n v="9.6999999999999993"/>
    <m/>
    <d v="2012-06-22T00:00:00"/>
  </r>
  <r>
    <n v="2012"/>
    <n v="23"/>
    <x v="5"/>
    <n v="12"/>
    <n v="12"/>
    <m/>
    <d v="2012-06-23T00:00:00"/>
  </r>
  <r>
    <n v="2012"/>
    <n v="24"/>
    <x v="5"/>
    <n v="15"/>
    <n v="15"/>
    <m/>
    <d v="2012-06-24T00:00:00"/>
  </r>
  <r>
    <n v="2012"/>
    <n v="25"/>
    <x v="5"/>
    <n v="12"/>
    <n v="12"/>
    <m/>
    <d v="2012-06-25T00:00:00"/>
  </r>
  <r>
    <n v="2012"/>
    <n v="26"/>
    <x v="5"/>
    <n v="11"/>
    <n v="11"/>
    <m/>
    <d v="2012-06-26T00:00:00"/>
  </r>
  <r>
    <n v="2012"/>
    <n v="27"/>
    <x v="5"/>
    <n v="10"/>
    <n v="10"/>
    <m/>
    <d v="2012-06-27T00:00:00"/>
  </r>
  <r>
    <n v="2012"/>
    <n v="28"/>
    <x v="5"/>
    <n v="9.6999999999999993"/>
    <n v="9.6999999999999993"/>
    <m/>
    <d v="2012-06-28T00:00:00"/>
  </r>
  <r>
    <n v="2012"/>
    <n v="29"/>
    <x v="5"/>
    <n v="9.5"/>
    <n v="9.5"/>
    <m/>
    <d v="2012-06-29T00:00:00"/>
  </r>
  <r>
    <n v="2012"/>
    <n v="30"/>
    <x v="5"/>
    <n v="9.8000000000000007"/>
    <n v="9.8000000000000007"/>
    <m/>
    <d v="2012-06-30T00:00:00"/>
  </r>
  <r>
    <n v="2012"/>
    <n v="1"/>
    <x v="6"/>
    <n v="13"/>
    <n v="13"/>
    <m/>
    <d v="2012-07-01T00:00:00"/>
  </r>
  <r>
    <n v="2012"/>
    <n v="2"/>
    <x v="6"/>
    <n v="11"/>
    <n v="11"/>
    <m/>
    <d v="2012-07-02T00:00:00"/>
  </r>
  <r>
    <n v="2012"/>
    <n v="3"/>
    <x v="6"/>
    <n v="9.8000000000000007"/>
    <n v="9.8000000000000007"/>
    <m/>
    <d v="2012-07-03T00:00:00"/>
  </r>
  <r>
    <n v="2012"/>
    <n v="4"/>
    <x v="6"/>
    <n v="9"/>
    <n v="9"/>
    <m/>
    <d v="2012-07-04T00:00:00"/>
  </r>
  <r>
    <n v="2012"/>
    <n v="5"/>
    <x v="6"/>
    <n v="8.6"/>
    <n v="8.6"/>
    <m/>
    <d v="2012-07-05T00:00:00"/>
  </r>
  <r>
    <n v="2012"/>
    <n v="6"/>
    <x v="6"/>
    <n v="7.4"/>
    <n v="7.4"/>
    <m/>
    <d v="2012-07-06T00:00:00"/>
  </r>
  <r>
    <n v="2012"/>
    <n v="7"/>
    <x v="6"/>
    <n v="6.9"/>
    <n v="6.9"/>
    <m/>
    <d v="2012-07-07T00:00:00"/>
  </r>
  <r>
    <n v="2012"/>
    <n v="8"/>
    <x v="6"/>
    <n v="6.9"/>
    <n v="6.9"/>
    <m/>
    <d v="2012-07-08T00:00:00"/>
  </r>
  <r>
    <n v="2012"/>
    <n v="9"/>
    <x v="6"/>
    <n v="6.2"/>
    <n v="6.2"/>
    <m/>
    <d v="2012-07-09T00:00:00"/>
  </r>
  <r>
    <n v="2012"/>
    <n v="10"/>
    <x v="6"/>
    <n v="5.6"/>
    <n v="5.6"/>
    <m/>
    <d v="2012-07-10T00:00:00"/>
  </r>
  <r>
    <n v="2012"/>
    <n v="11"/>
    <x v="6"/>
    <n v="5.7"/>
    <n v="5.7"/>
    <m/>
    <d v="2012-07-11T00:00:00"/>
  </r>
  <r>
    <n v="2012"/>
    <n v="12"/>
    <x v="6"/>
    <n v="5.7"/>
    <n v="5.7"/>
    <m/>
    <d v="2012-07-12T00:00:00"/>
  </r>
  <r>
    <n v="2012"/>
    <n v="13"/>
    <x v="6"/>
    <n v="5.6"/>
    <n v="5.6"/>
    <m/>
    <d v="2012-07-13T00:00:00"/>
  </r>
  <r>
    <n v="2012"/>
    <n v="14"/>
    <x v="6"/>
    <n v="5.4"/>
    <n v="5.4"/>
    <m/>
    <d v="2012-07-14T00:00:00"/>
  </r>
  <r>
    <n v="2012"/>
    <n v="15"/>
    <x v="6"/>
    <n v="5.6"/>
    <n v="5.6"/>
    <m/>
    <d v="2012-07-15T00:00:00"/>
  </r>
  <r>
    <n v="2012"/>
    <n v="16"/>
    <x v="6"/>
    <n v="5.5"/>
    <n v="5.5"/>
    <m/>
    <d v="2012-07-16T00:00:00"/>
  </r>
  <r>
    <n v="2012"/>
    <n v="17"/>
    <x v="6"/>
    <n v="5.5"/>
    <n v="5.5"/>
    <m/>
    <d v="2012-07-17T00:00:00"/>
  </r>
  <r>
    <n v="2012"/>
    <n v="18"/>
    <x v="6"/>
    <n v="5.7"/>
    <n v="5.7"/>
    <m/>
    <d v="2012-07-18T00:00:00"/>
  </r>
  <r>
    <n v="2012"/>
    <n v="19"/>
    <x v="6"/>
    <n v="5.7"/>
    <n v="5.7"/>
    <m/>
    <d v="2012-07-19T00:00:00"/>
  </r>
  <r>
    <n v="2012"/>
    <n v="20"/>
    <x v="6"/>
    <n v="6"/>
    <n v="6"/>
    <m/>
    <d v="2012-07-20T00:00:00"/>
  </r>
  <r>
    <n v="2012"/>
    <n v="21"/>
    <x v="6"/>
    <n v="5.6"/>
    <n v="5.6"/>
    <m/>
    <d v="2012-07-21T00:00:00"/>
  </r>
  <r>
    <n v="2012"/>
    <n v="22"/>
    <x v="6"/>
    <n v="5.2"/>
    <n v="5.2"/>
    <m/>
    <d v="2012-07-22T00:00:00"/>
  </r>
  <r>
    <n v="2012"/>
    <n v="23"/>
    <x v="6"/>
    <n v="4.9000000000000004"/>
    <n v="4.9000000000000004"/>
    <m/>
    <d v="2012-07-23T00:00:00"/>
  </r>
  <r>
    <n v="2012"/>
    <n v="24"/>
    <x v="6"/>
    <n v="4.5999999999999996"/>
    <n v="4.5999999999999996"/>
    <m/>
    <d v="2012-07-24T00:00:00"/>
  </r>
  <r>
    <n v="2012"/>
    <n v="25"/>
    <x v="6"/>
    <n v="4.3"/>
    <n v="4.3"/>
    <m/>
    <d v="2012-07-25T00:00:00"/>
  </r>
  <r>
    <n v="2012"/>
    <n v="26"/>
    <x v="6"/>
    <n v="3.9"/>
    <n v="3.9"/>
    <m/>
    <d v="2012-07-26T00:00:00"/>
  </r>
  <r>
    <n v="2012"/>
    <n v="27"/>
    <x v="6"/>
    <n v="4.2"/>
    <n v="4.2"/>
    <m/>
    <d v="2012-07-27T00:00:00"/>
  </r>
  <r>
    <n v="2012"/>
    <n v="28"/>
    <x v="6"/>
    <n v="3.6"/>
    <n v="3.6"/>
    <m/>
    <d v="2012-07-28T00:00:00"/>
  </r>
  <r>
    <n v="2012"/>
    <n v="29"/>
    <x v="6"/>
    <n v="3.7"/>
    <n v="3.7"/>
    <m/>
    <d v="2012-07-29T00:00:00"/>
  </r>
  <r>
    <n v="2012"/>
    <n v="30"/>
    <x v="6"/>
    <n v="3.2"/>
    <n v="3.2"/>
    <m/>
    <d v="2012-07-30T00:00:00"/>
  </r>
  <r>
    <n v="2012"/>
    <n v="31"/>
    <x v="6"/>
    <n v="2.8"/>
    <n v="2.8"/>
    <m/>
    <d v="2012-07-31T00:00:00"/>
  </r>
  <r>
    <n v="2012"/>
    <n v="1"/>
    <x v="7"/>
    <n v="2.7"/>
    <n v="2.7"/>
    <m/>
    <d v="2012-08-01T00:00:00"/>
  </r>
  <r>
    <n v="2012"/>
    <n v="2"/>
    <x v="7"/>
    <n v="2.7"/>
    <n v="2.7"/>
    <m/>
    <d v="2012-08-02T00:00:00"/>
  </r>
  <r>
    <n v="2012"/>
    <n v="3"/>
    <x v="7"/>
    <n v="3"/>
    <n v="3"/>
    <m/>
    <d v="2012-08-03T00:00:00"/>
  </r>
  <r>
    <n v="2012"/>
    <n v="4"/>
    <x v="7"/>
    <n v="2.8"/>
    <n v="2.8"/>
    <m/>
    <d v="2012-08-04T00:00:00"/>
  </r>
  <r>
    <n v="2012"/>
    <n v="5"/>
    <x v="7"/>
    <n v="3"/>
    <n v="3"/>
    <m/>
    <d v="2012-08-05T00:00:00"/>
  </r>
  <r>
    <n v="2012"/>
    <n v="6"/>
    <x v="7"/>
    <n v="2.4"/>
    <n v="2.4"/>
    <m/>
    <d v="2012-08-06T00:00:00"/>
  </r>
  <r>
    <n v="2012"/>
    <n v="7"/>
    <x v="7"/>
    <n v="2.1"/>
    <n v="2.1"/>
    <m/>
    <d v="2012-08-07T00:00:00"/>
  </r>
  <r>
    <n v="2012"/>
    <n v="8"/>
    <x v="7"/>
    <n v="2.6"/>
    <n v="2.6"/>
    <m/>
    <d v="2012-08-08T00:00:00"/>
  </r>
  <r>
    <n v="2012"/>
    <n v="9"/>
    <x v="7"/>
    <n v="2.5"/>
    <n v="2.5"/>
    <m/>
    <d v="2012-08-09T00:00:00"/>
  </r>
  <r>
    <n v="2012"/>
    <n v="10"/>
    <x v="7"/>
    <n v="2.5"/>
    <n v="2.5"/>
    <m/>
    <d v="2012-08-10T00:00:00"/>
  </r>
  <r>
    <n v="2012"/>
    <n v="11"/>
    <x v="7"/>
    <n v="2.9"/>
    <n v="2.9"/>
    <m/>
    <d v="2012-08-11T00:00:00"/>
  </r>
  <r>
    <n v="2012"/>
    <n v="12"/>
    <x v="7"/>
    <n v="2.7"/>
    <n v="2.7"/>
    <m/>
    <d v="2012-08-12T00:00:00"/>
  </r>
  <r>
    <n v="2012"/>
    <n v="13"/>
    <x v="7"/>
    <n v="2.2000000000000002"/>
    <n v="2.2000000000000002"/>
    <m/>
    <d v="2012-08-13T00:00:00"/>
  </r>
  <r>
    <n v="2012"/>
    <n v="14"/>
    <x v="7"/>
    <n v="2.1"/>
    <n v="2.1"/>
    <m/>
    <d v="2012-08-14T00:00:00"/>
  </r>
  <r>
    <n v="2012"/>
    <n v="15"/>
    <x v="7"/>
    <n v="2.1"/>
    <n v="2.1"/>
    <m/>
    <d v="2012-08-15T00:00:00"/>
  </r>
  <r>
    <n v="2012"/>
    <n v="16"/>
    <x v="7"/>
    <n v="2"/>
    <n v="2"/>
    <m/>
    <d v="2012-08-16T00:00:00"/>
  </r>
  <r>
    <n v="2012"/>
    <n v="17"/>
    <x v="7"/>
    <n v="1.8"/>
    <n v="1.8"/>
    <m/>
    <d v="2012-08-17T00:00:00"/>
  </r>
  <r>
    <n v="2012"/>
    <n v="18"/>
    <x v="7"/>
    <n v="1.9"/>
    <n v="1.9"/>
    <m/>
    <d v="2012-08-18T00:00:00"/>
  </r>
  <r>
    <n v="2012"/>
    <n v="19"/>
    <x v="7"/>
    <n v="2.4"/>
    <n v="2.4"/>
    <m/>
    <d v="2012-08-19T00:00:00"/>
  </r>
  <r>
    <n v="2012"/>
    <n v="20"/>
    <x v="7"/>
    <n v="2.7"/>
    <n v="2.7"/>
    <m/>
    <d v="2012-08-20T00:00:00"/>
  </r>
  <r>
    <n v="2012"/>
    <n v="21"/>
    <x v="7"/>
    <n v="2.2000000000000002"/>
    <n v="2.2000000000000002"/>
    <m/>
    <d v="2012-08-21T00:00:00"/>
  </r>
  <r>
    <n v="2012"/>
    <n v="22"/>
    <x v="7"/>
    <n v="2"/>
    <n v="2"/>
    <m/>
    <d v="2012-08-22T00:00:00"/>
  </r>
  <r>
    <n v="2012"/>
    <n v="23"/>
    <x v="7"/>
    <n v="2.1"/>
    <n v="2.1"/>
    <m/>
    <d v="2012-08-23T00:00:00"/>
  </r>
  <r>
    <n v="2012"/>
    <n v="24"/>
    <x v="7"/>
    <n v="2.1"/>
    <n v="2.1"/>
    <m/>
    <d v="2012-08-24T00:00:00"/>
  </r>
  <r>
    <n v="2012"/>
    <n v="25"/>
    <x v="7"/>
    <n v="2.1"/>
    <n v="2.1"/>
    <m/>
    <d v="2012-08-25T00:00:00"/>
  </r>
  <r>
    <n v="2012"/>
    <n v="26"/>
    <x v="7"/>
    <n v="2.4"/>
    <n v="2.4"/>
    <m/>
    <d v="2012-08-26T00:00:00"/>
  </r>
  <r>
    <n v="2012"/>
    <n v="27"/>
    <x v="7"/>
    <n v="2.5"/>
    <n v="2.5"/>
    <m/>
    <d v="2012-08-27T00:00:00"/>
  </r>
  <r>
    <n v="2012"/>
    <n v="28"/>
    <x v="7"/>
    <n v="2.2999999999999998"/>
    <n v="2.2999999999999998"/>
    <m/>
    <d v="2012-08-28T00:00:00"/>
  </r>
  <r>
    <n v="2012"/>
    <n v="29"/>
    <x v="7"/>
    <n v="2.1"/>
    <n v="2.1"/>
    <m/>
    <d v="2012-08-29T00:00:00"/>
  </r>
  <r>
    <n v="2012"/>
    <n v="30"/>
    <x v="7"/>
    <n v="1.9"/>
    <n v="1.9"/>
    <m/>
    <d v="2012-08-30T00:00:00"/>
  </r>
  <r>
    <n v="2012"/>
    <n v="31"/>
    <x v="7"/>
    <n v="2.1"/>
    <n v="2.1"/>
    <m/>
    <d v="2012-08-31T00:00:00"/>
  </r>
  <r>
    <n v="2012"/>
    <n v="1"/>
    <x v="8"/>
    <n v="1.8"/>
    <n v="1.8"/>
    <m/>
    <d v="2012-09-01T00:00:00"/>
  </r>
  <r>
    <n v="2012"/>
    <n v="2"/>
    <x v="8"/>
    <n v="2"/>
    <n v="2"/>
    <m/>
    <d v="2012-09-02T00:00:00"/>
  </r>
  <r>
    <n v="2012"/>
    <n v="3"/>
    <x v="8"/>
    <n v="2.1"/>
    <n v="2.1"/>
    <m/>
    <d v="2012-09-03T00:00:00"/>
  </r>
  <r>
    <n v="2012"/>
    <n v="4"/>
    <x v="8"/>
    <n v="2.2999999999999998"/>
    <n v="2.2999999999999998"/>
    <m/>
    <d v="2012-09-04T00:00:00"/>
  </r>
  <r>
    <n v="2012"/>
    <n v="5"/>
    <x v="8"/>
    <n v="2.1"/>
    <n v="2.1"/>
    <m/>
    <d v="2012-09-05T00:00:00"/>
  </r>
  <r>
    <n v="2012"/>
    <n v="6"/>
    <x v="8"/>
    <n v="1.9"/>
    <n v="1.9"/>
    <m/>
    <d v="2012-09-06T00:00:00"/>
  </r>
  <r>
    <n v="2012"/>
    <n v="7"/>
    <x v="8"/>
    <n v="2"/>
    <n v="2"/>
    <m/>
    <d v="2012-09-07T00:00:00"/>
  </r>
  <r>
    <n v="2012"/>
    <n v="8"/>
    <x v="8"/>
    <n v="2"/>
    <n v="2"/>
    <m/>
    <d v="2012-09-08T00:00:00"/>
  </r>
  <r>
    <n v="2012"/>
    <n v="9"/>
    <x v="8"/>
    <s v="e1.9"/>
    <n v="1.9"/>
    <s v="e"/>
    <d v="2012-09-09T00:00:00"/>
  </r>
  <r>
    <n v="2012"/>
    <n v="10"/>
    <x v="8"/>
    <s v="e1.8"/>
    <n v="1.8"/>
    <s v="e"/>
    <d v="2012-09-10T00:00:00"/>
  </r>
  <r>
    <n v="2012"/>
    <n v="11"/>
    <x v="8"/>
    <s v="e1.8"/>
    <n v="1.8"/>
    <s v="e"/>
    <d v="2012-09-11T00:00:00"/>
  </r>
  <r>
    <n v="2012"/>
    <n v="12"/>
    <x v="8"/>
    <s v="e1.7"/>
    <n v="1.7"/>
    <s v="e"/>
    <d v="2012-09-12T00:00:00"/>
  </r>
  <r>
    <n v="2012"/>
    <n v="13"/>
    <x v="8"/>
    <s v="e1.7"/>
    <n v="1.7"/>
    <s v="e"/>
    <d v="2012-09-13T00:00:00"/>
  </r>
  <r>
    <n v="2012"/>
    <n v="14"/>
    <x v="8"/>
    <s v="e1.7"/>
    <n v="1.7"/>
    <s v="e"/>
    <d v="2012-09-14T00:00:00"/>
  </r>
  <r>
    <n v="2012"/>
    <n v="15"/>
    <x v="8"/>
    <s v="e1.8"/>
    <n v="1.8"/>
    <s v="e"/>
    <d v="2012-09-15T00:00:00"/>
  </r>
  <r>
    <n v="2012"/>
    <n v="16"/>
    <x v="8"/>
    <s v="e1.8"/>
    <n v="1.8"/>
    <s v="e"/>
    <d v="2012-09-16T00:00:00"/>
  </r>
  <r>
    <n v="2012"/>
    <n v="17"/>
    <x v="8"/>
    <s v="e1.8"/>
    <n v="1.8"/>
    <s v="e"/>
    <d v="2012-09-17T00:00:00"/>
  </r>
  <r>
    <n v="2012"/>
    <n v="18"/>
    <x v="8"/>
    <s v="e1.8"/>
    <n v="1.8"/>
    <s v="e"/>
    <d v="2012-09-18T00:00:00"/>
  </r>
  <r>
    <n v="2012"/>
    <n v="19"/>
    <x v="8"/>
    <s v="e1.8"/>
    <n v="1.8"/>
    <s v="e"/>
    <d v="2012-09-19T00:00:00"/>
  </r>
  <r>
    <n v="2012"/>
    <n v="20"/>
    <x v="8"/>
    <s v="e1.8"/>
    <n v="1.8"/>
    <s v="e"/>
    <d v="2012-09-20T00:00:00"/>
  </r>
  <r>
    <n v="2012"/>
    <n v="21"/>
    <x v="8"/>
    <s v="e2.0"/>
    <n v="2"/>
    <s v="e"/>
    <d v="2012-09-21T00:00:00"/>
  </r>
  <r>
    <n v="2012"/>
    <n v="22"/>
    <x v="8"/>
    <s v="e2.0"/>
    <n v="2"/>
    <s v="e"/>
    <d v="2012-09-22T00:00:00"/>
  </r>
  <r>
    <n v="2012"/>
    <n v="23"/>
    <x v="8"/>
    <s v="e1.9"/>
    <n v="1.9"/>
    <s v="e"/>
    <d v="2012-09-23T00:00:00"/>
  </r>
  <r>
    <n v="2012"/>
    <n v="24"/>
    <x v="8"/>
    <s v="e1.8"/>
    <n v="1.8"/>
    <s v="e"/>
    <d v="2012-09-24T00:00:00"/>
  </r>
  <r>
    <n v="2012"/>
    <n v="25"/>
    <x v="8"/>
    <s v="e1.8"/>
    <n v="1.8"/>
    <s v="e"/>
    <d v="2012-09-25T00:00:00"/>
  </r>
  <r>
    <n v="2012"/>
    <n v="26"/>
    <x v="8"/>
    <s v="e1.8"/>
    <n v="1.8"/>
    <s v="e"/>
    <d v="2012-09-26T00:00:00"/>
  </r>
  <r>
    <n v="2012"/>
    <n v="27"/>
    <x v="8"/>
    <s v="e1.9"/>
    <n v="1.9"/>
    <s v="e"/>
    <d v="2012-09-27T00:00:00"/>
  </r>
  <r>
    <n v="2012"/>
    <n v="28"/>
    <x v="8"/>
    <s v="e1.7"/>
    <n v="1.7"/>
    <s v="e"/>
    <d v="2012-09-28T00:00:00"/>
  </r>
  <r>
    <n v="2012"/>
    <n v="29"/>
    <x v="8"/>
    <s v="e1.7"/>
    <n v="1.7"/>
    <s v="e"/>
    <d v="2012-09-29T00:00:00"/>
  </r>
  <r>
    <n v="2012"/>
    <n v="30"/>
    <x v="8"/>
    <s v="e1.7"/>
    <n v="1.7"/>
    <s v="e"/>
    <d v="2012-09-30T00:00:00"/>
  </r>
  <r>
    <n v="2012"/>
    <n v="1"/>
    <x v="9"/>
    <s v="e1.7"/>
    <n v="1.7"/>
    <s v="e"/>
    <d v="2012-10-01T00:00:00"/>
  </r>
  <r>
    <n v="2012"/>
    <n v="2"/>
    <x v="9"/>
    <s v="e1.7"/>
    <n v="1.7"/>
    <s v="e"/>
    <d v="2012-10-02T00:00:00"/>
  </r>
  <r>
    <n v="2012"/>
    <n v="3"/>
    <x v="9"/>
    <s v="e1.7"/>
    <n v="1.7"/>
    <s v="e"/>
    <d v="2012-10-03T00:00:00"/>
  </r>
  <r>
    <n v="2012"/>
    <n v="4"/>
    <x v="9"/>
    <s v="e1.7"/>
    <n v="1.7"/>
    <s v="e"/>
    <d v="2012-10-04T00:00:00"/>
  </r>
  <r>
    <n v="2012"/>
    <n v="5"/>
    <x v="9"/>
    <s v="e1.7"/>
    <n v="1.7"/>
    <s v="e"/>
    <d v="2012-10-05T00:00:00"/>
  </r>
  <r>
    <n v="2012"/>
    <n v="6"/>
    <x v="9"/>
    <s v="e1.7"/>
    <n v="1.7"/>
    <s v="e"/>
    <d v="2012-10-06T00:00:00"/>
  </r>
  <r>
    <n v="2012"/>
    <n v="7"/>
    <x v="9"/>
    <s v="e1.7"/>
    <n v="1.7"/>
    <s v="e"/>
    <d v="2012-10-07T00:00:00"/>
  </r>
  <r>
    <n v="2012"/>
    <n v="8"/>
    <x v="9"/>
    <s v="e1.7"/>
    <n v="1.7"/>
    <s v="e"/>
    <d v="2012-10-08T00:00:00"/>
  </r>
  <r>
    <n v="2012"/>
    <n v="9"/>
    <x v="9"/>
    <s v="e1.9"/>
    <n v="1.9"/>
    <s v="e"/>
    <d v="2012-10-09T00:00:00"/>
  </r>
  <r>
    <n v="2012"/>
    <n v="10"/>
    <x v="9"/>
    <s v="e2.3"/>
    <n v="2.2999999999999998"/>
    <s v="e"/>
    <d v="2012-10-10T00:00:00"/>
  </r>
  <r>
    <n v="2012"/>
    <n v="11"/>
    <x v="9"/>
    <s v="e2.0"/>
    <n v="2"/>
    <s v="e"/>
    <d v="2012-10-11T00:00:00"/>
  </r>
  <r>
    <n v="2012"/>
    <n v="12"/>
    <x v="9"/>
    <s v="e31"/>
    <n v="31"/>
    <s v="e"/>
    <d v="2012-10-12T00:00:00"/>
  </r>
  <r>
    <n v="2012"/>
    <n v="13"/>
    <x v="9"/>
    <n v="11"/>
    <n v="11"/>
    <m/>
    <d v="2012-10-13T00:00:00"/>
  </r>
  <r>
    <n v="2012"/>
    <n v="14"/>
    <x v="9"/>
    <n v="6.2"/>
    <n v="6.2"/>
    <m/>
    <d v="2012-10-14T00:00:00"/>
  </r>
  <r>
    <n v="2012"/>
    <n v="15"/>
    <x v="9"/>
    <n v="22"/>
    <n v="22"/>
    <m/>
    <d v="2012-10-15T00:00:00"/>
  </r>
  <r>
    <n v="2012"/>
    <n v="16"/>
    <x v="9"/>
    <n v="18"/>
    <n v="18"/>
    <m/>
    <d v="2012-10-16T00:00:00"/>
  </r>
  <r>
    <n v="2012"/>
    <n v="17"/>
    <x v="9"/>
    <n v="8.4"/>
    <n v="8.4"/>
    <m/>
    <d v="2012-10-17T00:00:00"/>
  </r>
  <r>
    <n v="2012"/>
    <n v="18"/>
    <x v="9"/>
    <n v="5.5"/>
    <n v="5.5"/>
    <m/>
    <d v="2012-10-18T00:00:00"/>
  </r>
  <r>
    <n v="2012"/>
    <n v="19"/>
    <x v="9"/>
    <n v="8.8000000000000007"/>
    <n v="8.8000000000000007"/>
    <m/>
    <d v="2012-10-19T00:00:00"/>
  </r>
  <r>
    <n v="2012"/>
    <n v="20"/>
    <x v="9"/>
    <n v="16"/>
    <n v="16"/>
    <m/>
    <d v="2012-10-20T00:00:00"/>
  </r>
  <r>
    <n v="2012"/>
    <n v="21"/>
    <x v="9"/>
    <n v="12"/>
    <n v="12"/>
    <m/>
    <d v="2012-10-21T00:00:00"/>
  </r>
  <r>
    <n v="2012"/>
    <n v="22"/>
    <x v="9"/>
    <n v="17"/>
    <n v="17"/>
    <m/>
    <d v="2012-10-22T00:00:00"/>
  </r>
  <r>
    <n v="2012"/>
    <n v="23"/>
    <x v="9"/>
    <n v="12"/>
    <n v="12"/>
    <m/>
    <d v="2012-10-23T00:00:00"/>
  </r>
  <r>
    <n v="2012"/>
    <n v="24"/>
    <x v="9"/>
    <n v="13"/>
    <n v="13"/>
    <m/>
    <d v="2012-10-24T00:00:00"/>
  </r>
  <r>
    <n v="2012"/>
    <n v="25"/>
    <x v="9"/>
    <n v="20"/>
    <n v="20"/>
    <m/>
    <d v="2012-10-25T00:00:00"/>
  </r>
  <r>
    <n v="2012"/>
    <n v="26"/>
    <x v="9"/>
    <n v="10"/>
    <n v="10"/>
    <m/>
    <d v="2012-10-26T00:00:00"/>
  </r>
  <r>
    <n v="2012"/>
    <n v="27"/>
    <x v="9"/>
    <n v="16"/>
    <n v="16"/>
    <m/>
    <d v="2012-10-27T00:00:00"/>
  </r>
  <r>
    <n v="2012"/>
    <n v="28"/>
    <x v="9"/>
    <n v="36"/>
    <n v="36"/>
    <m/>
    <d v="2012-10-28T00:00:00"/>
  </r>
  <r>
    <n v="2012"/>
    <n v="29"/>
    <x v="9"/>
    <n v="34"/>
    <n v="34"/>
    <m/>
    <d v="2012-10-29T00:00:00"/>
  </r>
  <r>
    <n v="2012"/>
    <n v="30"/>
    <x v="9"/>
    <n v="36"/>
    <n v="36"/>
    <m/>
    <d v="2012-10-30T00:00:00"/>
  </r>
  <r>
    <n v="2012"/>
    <n v="31"/>
    <x v="9"/>
    <n v="31"/>
    <n v="31"/>
    <m/>
    <d v="2012-10-31T00:00:00"/>
  </r>
  <r>
    <n v="2012"/>
    <n v="1"/>
    <x v="10"/>
    <n v="32"/>
    <n v="32"/>
    <m/>
    <d v="2012-11-01T00:00:00"/>
  </r>
  <r>
    <n v="2012"/>
    <n v="2"/>
    <x v="10"/>
    <n v="23"/>
    <n v="23"/>
    <m/>
    <d v="2012-11-02T00:00:00"/>
  </r>
  <r>
    <n v="2012"/>
    <n v="3"/>
    <x v="10"/>
    <n v="23"/>
    <n v="23"/>
    <m/>
    <d v="2012-11-03T00:00:00"/>
  </r>
  <r>
    <n v="2012"/>
    <n v="4"/>
    <x v="10"/>
    <n v="18"/>
    <n v="18"/>
    <m/>
    <d v="2012-11-04T00:00:00"/>
  </r>
  <r>
    <n v="2012"/>
    <n v="5"/>
    <x v="10"/>
    <n v="16"/>
    <n v="16"/>
    <m/>
    <d v="2012-11-05T00:00:00"/>
  </r>
  <r>
    <n v="2012"/>
    <n v="6"/>
    <x v="10"/>
    <n v="14"/>
    <n v="14"/>
    <m/>
    <d v="2012-11-06T00:00:00"/>
  </r>
  <r>
    <n v="2012"/>
    <n v="7"/>
    <x v="10"/>
    <n v="13"/>
    <n v="13"/>
    <m/>
    <d v="2012-11-07T00:00:00"/>
  </r>
  <r>
    <n v="2012"/>
    <n v="8"/>
    <x v="10"/>
    <n v="12"/>
    <n v="12"/>
    <m/>
    <d v="2012-11-08T00:00:00"/>
  </r>
  <r>
    <n v="2012"/>
    <n v="9"/>
    <x v="10"/>
    <n v="12"/>
    <n v="12"/>
    <m/>
    <d v="2012-11-09T00:00:00"/>
  </r>
  <r>
    <n v="2012"/>
    <n v="10"/>
    <x v="10"/>
    <n v="11"/>
    <n v="11"/>
    <m/>
    <d v="2012-11-10T00:00:00"/>
  </r>
  <r>
    <n v="2012"/>
    <n v="11"/>
    <x v="10"/>
    <n v="14"/>
    <n v="14"/>
    <m/>
    <d v="2012-11-11T00:00:00"/>
  </r>
  <r>
    <n v="2012"/>
    <n v="12"/>
    <x v="10"/>
    <n v="28"/>
    <n v="28"/>
    <m/>
    <d v="2012-11-12T00:00:00"/>
  </r>
  <r>
    <n v="2012"/>
    <n v="13"/>
    <x v="10"/>
    <n v="12"/>
    <n v="12"/>
    <m/>
    <d v="2012-11-13T00:00:00"/>
  </r>
  <r>
    <n v="2012"/>
    <n v="14"/>
    <x v="10"/>
    <n v="7.9"/>
    <n v="7.9"/>
    <m/>
    <d v="2012-11-14T00:00:00"/>
  </r>
  <r>
    <n v="2012"/>
    <n v="15"/>
    <x v="10"/>
    <n v="6.2"/>
    <n v="6.2"/>
    <m/>
    <d v="2012-11-15T00:00:00"/>
  </r>
  <r>
    <n v="2012"/>
    <n v="16"/>
    <x v="10"/>
    <n v="5.2"/>
    <n v="5.2"/>
    <m/>
    <d v="2012-11-16T00:00:00"/>
  </r>
  <r>
    <n v="2012"/>
    <n v="17"/>
    <x v="10"/>
    <n v="15"/>
    <n v="15"/>
    <m/>
    <d v="2012-11-17T00:00:00"/>
  </r>
  <r>
    <n v="2012"/>
    <n v="18"/>
    <x v="10"/>
    <n v="29"/>
    <n v="29"/>
    <m/>
    <d v="2012-11-18T00:00:00"/>
  </r>
  <r>
    <n v="2012"/>
    <n v="19"/>
    <x v="10"/>
    <n v="126"/>
    <n v="126"/>
    <m/>
    <d v="2012-11-19T00:00:00"/>
  </r>
  <r>
    <n v="2012"/>
    <n v="20"/>
    <x v="10"/>
    <n v="271"/>
    <n v="271"/>
    <m/>
    <d v="2012-11-20T00:00:00"/>
  </r>
  <r>
    <n v="2012"/>
    <n v="21"/>
    <x v="10"/>
    <n v="177"/>
    <n v="177"/>
    <m/>
    <d v="2012-11-21T00:00:00"/>
  </r>
  <r>
    <n v="2012"/>
    <n v="22"/>
    <x v="10"/>
    <n v="89"/>
    <n v="89"/>
    <m/>
    <d v="2012-11-22T00:00:00"/>
  </r>
  <r>
    <n v="2012"/>
    <n v="23"/>
    <x v="10"/>
    <n v="92"/>
    <n v="92"/>
    <m/>
    <d v="2012-11-23T00:00:00"/>
  </r>
  <r>
    <n v="2012"/>
    <n v="24"/>
    <x v="10"/>
    <n v="197"/>
    <n v="197"/>
    <m/>
    <d v="2012-11-24T00:00:00"/>
  </r>
  <r>
    <n v="2012"/>
    <n v="25"/>
    <x v="10"/>
    <n v="103"/>
    <n v="103"/>
    <m/>
    <d v="2012-11-25T00:00:00"/>
  </r>
  <r>
    <n v="2012"/>
    <n v="26"/>
    <x v="10"/>
    <n v="61"/>
    <n v="61"/>
    <m/>
    <d v="2012-11-26T00:00:00"/>
  </r>
  <r>
    <n v="2012"/>
    <n v="27"/>
    <x v="10"/>
    <n v="46"/>
    <n v="46"/>
    <m/>
    <d v="2012-11-27T00:00:00"/>
  </r>
  <r>
    <n v="2012"/>
    <n v="28"/>
    <x v="10"/>
    <n v="39"/>
    <n v="39"/>
    <m/>
    <d v="2012-11-28T00:00:00"/>
  </r>
  <r>
    <n v="2012"/>
    <n v="29"/>
    <x v="10"/>
    <n v="36"/>
    <n v="36"/>
    <m/>
    <d v="2012-11-29T00:00:00"/>
  </r>
  <r>
    <n v="2012"/>
    <n v="30"/>
    <x v="10"/>
    <n v="44"/>
    <n v="44"/>
    <m/>
    <d v="2012-11-30T00:00:00"/>
  </r>
  <r>
    <n v="2012"/>
    <n v="1"/>
    <x v="11"/>
    <n v="102"/>
    <n v="102"/>
    <m/>
    <d v="2012-12-01T00:00:00"/>
  </r>
  <r>
    <n v="2012"/>
    <n v="2"/>
    <x v="11"/>
    <n v="204"/>
    <n v="204"/>
    <m/>
    <d v="2012-12-02T00:00:00"/>
  </r>
  <r>
    <n v="2012"/>
    <n v="3"/>
    <x v="11"/>
    <n v="175"/>
    <n v="175"/>
    <m/>
    <d v="2012-12-03T00:00:00"/>
  </r>
  <r>
    <n v="2012"/>
    <n v="4"/>
    <x v="11"/>
    <n v="257"/>
    <n v="257"/>
    <m/>
    <d v="2012-12-04T00:00:00"/>
  </r>
  <r>
    <n v="2012"/>
    <n v="5"/>
    <x v="11"/>
    <n v="257"/>
    <n v="257"/>
    <m/>
    <d v="2012-12-05T00:00:00"/>
  </r>
  <r>
    <n v="2012"/>
    <n v="6"/>
    <x v="11"/>
    <n v="156"/>
    <n v="156"/>
    <m/>
    <d v="2012-12-06T00:00:00"/>
  </r>
  <r>
    <n v="2012"/>
    <n v="7"/>
    <x v="11"/>
    <n v="100"/>
    <n v="100"/>
    <m/>
    <d v="2012-12-07T00:00:00"/>
  </r>
  <r>
    <n v="2012"/>
    <n v="8"/>
    <x v="11"/>
    <n v="66"/>
    <n v="66"/>
    <m/>
    <d v="2012-12-08T00:00:00"/>
  </r>
  <r>
    <n v="2012"/>
    <n v="9"/>
    <x v="11"/>
    <n v="52"/>
    <n v="52"/>
    <m/>
    <d v="2012-12-09T00:00:00"/>
  </r>
  <r>
    <n v="2012"/>
    <n v="10"/>
    <x v="11"/>
    <n v="43"/>
    <n v="43"/>
    <m/>
    <d v="2012-12-10T00:00:00"/>
  </r>
  <r>
    <n v="2012"/>
    <n v="11"/>
    <x v="11"/>
    <n v="43"/>
    <n v="43"/>
    <m/>
    <d v="2012-12-11T00:00:00"/>
  </r>
  <r>
    <n v="2012"/>
    <n v="12"/>
    <x v="11"/>
    <n v="40"/>
    <n v="40"/>
    <m/>
    <d v="2012-12-12T00:00:00"/>
  </r>
  <r>
    <n v="2012"/>
    <n v="13"/>
    <x v="11"/>
    <n v="34"/>
    <n v="34"/>
    <m/>
    <d v="2012-12-13T00:00:00"/>
  </r>
  <r>
    <n v="2012"/>
    <n v="14"/>
    <x v="11"/>
    <n v="35"/>
    <n v="35"/>
    <m/>
    <d v="2012-12-14T00:00:00"/>
  </r>
  <r>
    <n v="2012"/>
    <n v="15"/>
    <x v="11"/>
    <n v="40"/>
    <n v="40"/>
    <m/>
    <d v="2012-12-15T00:00:00"/>
  </r>
  <r>
    <n v="2012"/>
    <n v="16"/>
    <x v="11"/>
    <n v="77"/>
    <n v="77"/>
    <m/>
    <d v="2012-12-16T00:00:00"/>
  </r>
  <r>
    <n v="2012"/>
    <n v="17"/>
    <x v="11"/>
    <n v="220"/>
    <n v="220"/>
    <m/>
    <d v="2012-12-17T00:00:00"/>
  </r>
  <r>
    <n v="2012"/>
    <n v="18"/>
    <x v="11"/>
    <n v="176"/>
    <n v="176"/>
    <m/>
    <d v="2012-12-18T00:00:00"/>
  </r>
  <r>
    <n v="2012"/>
    <n v="19"/>
    <x v="11"/>
    <n v="139"/>
    <n v="139"/>
    <m/>
    <d v="2012-12-19T00:00:00"/>
  </r>
  <r>
    <n v="2012"/>
    <n v="20"/>
    <x v="11"/>
    <n v="229"/>
    <n v="229"/>
    <m/>
    <d v="2012-12-20T00:00:00"/>
  </r>
  <r>
    <n v="2012"/>
    <n v="21"/>
    <x v="11"/>
    <n v="207"/>
    <n v="207"/>
    <m/>
    <d v="2012-12-21T00:00:00"/>
  </r>
  <r>
    <n v="2012"/>
    <n v="22"/>
    <x v="11"/>
    <n v="144"/>
    <n v="144"/>
    <m/>
    <d v="2012-12-22T00:00:00"/>
  </r>
  <r>
    <n v="2012"/>
    <n v="23"/>
    <x v="11"/>
    <n v="115"/>
    <n v="115"/>
    <m/>
    <d v="2012-12-23T00:00:00"/>
  </r>
  <r>
    <n v="2012"/>
    <n v="24"/>
    <x v="11"/>
    <n v="107"/>
    <n v="107"/>
    <m/>
    <d v="2012-12-24T00:00:00"/>
  </r>
  <r>
    <n v="2012"/>
    <n v="25"/>
    <x v="11"/>
    <n v="136"/>
    <n v="136"/>
    <m/>
    <d v="2012-12-25T00:00:00"/>
  </r>
  <r>
    <n v="2012"/>
    <n v="26"/>
    <x v="11"/>
    <n v="131"/>
    <n v="131"/>
    <m/>
    <d v="2012-12-26T00:00:00"/>
  </r>
  <r>
    <n v="2012"/>
    <n v="27"/>
    <x v="11"/>
    <n v="91"/>
    <n v="91"/>
    <m/>
    <d v="2012-12-27T00:00:00"/>
  </r>
  <r>
    <n v="2012"/>
    <n v="28"/>
    <x v="11"/>
    <n v="66"/>
    <n v="66"/>
    <m/>
    <d v="2012-12-28T00:00:00"/>
  </r>
  <r>
    <n v="2012"/>
    <n v="29"/>
    <x v="11"/>
    <n v="53"/>
    <n v="53"/>
    <m/>
    <d v="2012-12-29T00:00:00"/>
  </r>
  <r>
    <n v="2012"/>
    <n v="30"/>
    <x v="11"/>
    <n v="45"/>
    <n v="45"/>
    <m/>
    <d v="2012-12-30T00:00:00"/>
  </r>
  <r>
    <n v="2012"/>
    <n v="31"/>
    <x v="11"/>
    <n v="40"/>
    <n v="40"/>
    <m/>
    <d v="2012-12-31T00:00:00"/>
  </r>
  <r>
    <n v="2013"/>
    <n v="1"/>
    <x v="0"/>
    <n v="35"/>
    <n v="35"/>
    <m/>
    <d v="2013-01-01T00:00:00"/>
  </r>
  <r>
    <n v="2013"/>
    <n v="2"/>
    <x v="0"/>
    <n v="32"/>
    <n v="32"/>
    <m/>
    <d v="2013-01-02T00:00:00"/>
  </r>
  <r>
    <n v="2013"/>
    <n v="3"/>
    <x v="0"/>
    <n v="29"/>
    <n v="29"/>
    <m/>
    <d v="2013-01-03T00:00:00"/>
  </r>
  <r>
    <n v="2013"/>
    <n v="4"/>
    <x v="0"/>
    <n v="27"/>
    <n v="27"/>
    <m/>
    <d v="2013-01-04T00:00:00"/>
  </r>
  <r>
    <n v="2013"/>
    <n v="5"/>
    <x v="0"/>
    <n v="25"/>
    <n v="25"/>
    <m/>
    <d v="2013-01-05T00:00:00"/>
  </r>
  <r>
    <n v="2013"/>
    <n v="6"/>
    <x v="0"/>
    <n v="23"/>
    <n v="23"/>
    <m/>
    <d v="2013-01-06T00:00:00"/>
  </r>
  <r>
    <n v="2013"/>
    <n v="7"/>
    <x v="0"/>
    <n v="26"/>
    <n v="26"/>
    <m/>
    <d v="2013-01-07T00:00:00"/>
  </r>
  <r>
    <n v="2013"/>
    <n v="8"/>
    <x v="0"/>
    <n v="24"/>
    <n v="24"/>
    <m/>
    <d v="2013-01-08T00:00:00"/>
  </r>
  <r>
    <n v="2013"/>
    <n v="9"/>
    <x v="0"/>
    <n v="25"/>
    <n v="25"/>
    <m/>
    <d v="2013-01-09T00:00:00"/>
  </r>
  <r>
    <n v="2013"/>
    <n v="10"/>
    <x v="0"/>
    <s v="e23"/>
    <n v="23"/>
    <s v="e"/>
    <d v="2013-01-10T00:00:00"/>
  </r>
  <r>
    <n v="2013"/>
    <n v="11"/>
    <x v="0"/>
    <s v="e20"/>
    <n v="20"/>
    <s v="e"/>
    <d v="2013-01-11T00:00:00"/>
  </r>
  <r>
    <n v="2013"/>
    <n v="12"/>
    <x v="0"/>
    <n v="19"/>
    <n v="19"/>
    <m/>
    <d v="2013-01-12T00:00:00"/>
  </r>
  <r>
    <n v="2013"/>
    <n v="13"/>
    <x v="0"/>
    <n v="18"/>
    <n v="18"/>
    <m/>
    <d v="2013-01-13T00:00:00"/>
  </r>
  <r>
    <n v="2013"/>
    <n v="14"/>
    <x v="0"/>
    <n v="18"/>
    <n v="18"/>
    <m/>
    <d v="2013-01-14T00:00:00"/>
  </r>
  <r>
    <n v="2013"/>
    <n v="15"/>
    <x v="0"/>
    <n v="17"/>
    <n v="17"/>
    <m/>
    <d v="2013-01-15T00:00:00"/>
  </r>
  <r>
    <n v="2013"/>
    <n v="16"/>
    <x v="0"/>
    <n v="16"/>
    <n v="16"/>
    <m/>
    <d v="2013-01-16T00:00:00"/>
  </r>
  <r>
    <n v="2013"/>
    <n v="17"/>
    <x v="0"/>
    <n v="16"/>
    <n v="16"/>
    <m/>
    <d v="2013-01-17T00:00:00"/>
  </r>
  <r>
    <n v="2013"/>
    <n v="18"/>
    <x v="0"/>
    <n v="16"/>
    <n v="16"/>
    <m/>
    <d v="2013-01-18T00:00:00"/>
  </r>
  <r>
    <n v="2013"/>
    <n v="19"/>
    <x v="0"/>
    <n v="15"/>
    <n v="15"/>
    <m/>
    <d v="2013-01-19T00:00:00"/>
  </r>
  <r>
    <n v="2013"/>
    <n v="20"/>
    <x v="0"/>
    <n v="15"/>
    <n v="15"/>
    <m/>
    <d v="2013-01-20T00:00:00"/>
  </r>
  <r>
    <n v="2013"/>
    <n v="21"/>
    <x v="0"/>
    <n v="14"/>
    <n v="14"/>
    <m/>
    <d v="2013-01-21T00:00:00"/>
  </r>
  <r>
    <n v="2013"/>
    <n v="22"/>
    <x v="0"/>
    <n v="14"/>
    <n v="14"/>
    <m/>
    <d v="2013-01-22T00:00:00"/>
  </r>
  <r>
    <n v="2013"/>
    <n v="23"/>
    <x v="0"/>
    <n v="16"/>
    <n v="16"/>
    <m/>
    <d v="2013-01-23T00:00:00"/>
  </r>
  <r>
    <n v="2013"/>
    <n v="24"/>
    <x v="0"/>
    <n v="17"/>
    <n v="17"/>
    <m/>
    <d v="2013-01-24T00:00:00"/>
  </r>
  <r>
    <n v="2013"/>
    <n v="25"/>
    <x v="0"/>
    <n v="18"/>
    <n v="18"/>
    <m/>
    <d v="2013-01-25T00:00:00"/>
  </r>
  <r>
    <n v="2013"/>
    <n v="26"/>
    <x v="0"/>
    <n v="17"/>
    <n v="17"/>
    <m/>
    <d v="2013-01-26T00:00:00"/>
  </r>
  <r>
    <n v="2013"/>
    <n v="27"/>
    <x v="0"/>
    <n v="18"/>
    <n v="18"/>
    <m/>
    <d v="2013-01-27T00:00:00"/>
  </r>
  <r>
    <n v="2013"/>
    <n v="28"/>
    <x v="0"/>
    <n v="20"/>
    <n v="20"/>
    <m/>
    <d v="2013-01-28T00:00:00"/>
  </r>
  <r>
    <n v="2013"/>
    <n v="29"/>
    <x v="0"/>
    <n v="22"/>
    <n v="22"/>
    <m/>
    <d v="2013-01-29T00:00:00"/>
  </r>
  <r>
    <n v="2013"/>
    <n v="30"/>
    <x v="0"/>
    <n v="21"/>
    <n v="21"/>
    <m/>
    <d v="2013-01-30T00:00:00"/>
  </r>
  <r>
    <n v="2013"/>
    <n v="31"/>
    <x v="0"/>
    <n v="22"/>
    <n v="22"/>
    <m/>
    <d v="2013-01-31T00:00:00"/>
  </r>
  <r>
    <n v="2013"/>
    <n v="1"/>
    <x v="1"/>
    <n v="21"/>
    <n v="21"/>
    <m/>
    <d v="2013-02-01T00:00:00"/>
  </r>
  <r>
    <n v="2013"/>
    <n v="2"/>
    <x v="1"/>
    <n v="21"/>
    <n v="21"/>
    <m/>
    <d v="2013-02-02T00:00:00"/>
  </r>
  <r>
    <n v="2013"/>
    <n v="3"/>
    <x v="1"/>
    <n v="20"/>
    <n v="20"/>
    <m/>
    <d v="2013-02-03T00:00:00"/>
  </r>
  <r>
    <n v="2013"/>
    <n v="4"/>
    <x v="1"/>
    <n v="19"/>
    <n v="19"/>
    <m/>
    <d v="2013-02-04T00:00:00"/>
  </r>
  <r>
    <n v="2013"/>
    <n v="5"/>
    <x v="1"/>
    <n v="19"/>
    <n v="19"/>
    <m/>
    <d v="2013-02-05T00:00:00"/>
  </r>
  <r>
    <n v="2013"/>
    <n v="6"/>
    <x v="1"/>
    <n v="18"/>
    <n v="18"/>
    <m/>
    <d v="2013-02-06T00:00:00"/>
  </r>
  <r>
    <n v="2013"/>
    <n v="7"/>
    <x v="1"/>
    <n v="18"/>
    <n v="18"/>
    <m/>
    <d v="2013-02-07T00:00:00"/>
  </r>
  <r>
    <n v="2013"/>
    <n v="8"/>
    <x v="1"/>
    <n v="16"/>
    <n v="16"/>
    <m/>
    <d v="2013-02-08T00:00:00"/>
  </r>
  <r>
    <n v="2013"/>
    <n v="9"/>
    <x v="1"/>
    <n v="15"/>
    <n v="15"/>
    <m/>
    <d v="2013-02-09T00:00:00"/>
  </r>
  <r>
    <n v="2013"/>
    <n v="10"/>
    <x v="1"/>
    <n v="14"/>
    <n v="14"/>
    <m/>
    <d v="2013-02-10T00:00:00"/>
  </r>
  <r>
    <n v="2013"/>
    <n v="11"/>
    <x v="1"/>
    <n v="13"/>
    <n v="13"/>
    <m/>
    <d v="2013-02-11T00:00:00"/>
  </r>
  <r>
    <n v="2013"/>
    <n v="12"/>
    <x v="1"/>
    <n v="13"/>
    <n v="13"/>
    <m/>
    <d v="2013-02-12T00:00:00"/>
  </r>
  <r>
    <n v="2013"/>
    <n v="13"/>
    <x v="1"/>
    <n v="12"/>
    <n v="12"/>
    <m/>
    <d v="2013-02-13T00:00:00"/>
  </r>
  <r>
    <n v="2013"/>
    <n v="14"/>
    <x v="1"/>
    <n v="12"/>
    <n v="12"/>
    <m/>
    <d v="2013-02-14T00:00:00"/>
  </r>
  <r>
    <n v="2013"/>
    <n v="15"/>
    <x v="1"/>
    <n v="11"/>
    <n v="11"/>
    <m/>
    <d v="2013-02-15T00:00:00"/>
  </r>
  <r>
    <n v="2013"/>
    <n v="16"/>
    <x v="1"/>
    <n v="11"/>
    <n v="11"/>
    <m/>
    <d v="2013-02-16T00:00:00"/>
  </r>
  <r>
    <n v="2013"/>
    <n v="17"/>
    <x v="1"/>
    <n v="11"/>
    <n v="11"/>
    <m/>
    <d v="2013-02-17T00:00:00"/>
  </r>
  <r>
    <n v="2013"/>
    <n v="18"/>
    <x v="1"/>
    <n v="11"/>
    <n v="11"/>
    <m/>
    <d v="2013-02-18T00:00:00"/>
  </r>
  <r>
    <n v="2013"/>
    <n v="19"/>
    <x v="1"/>
    <n v="12"/>
    <n v="12"/>
    <m/>
    <d v="2013-02-19T00:00:00"/>
  </r>
  <r>
    <n v="2013"/>
    <n v="20"/>
    <x v="1"/>
    <n v="11"/>
    <n v="11"/>
    <m/>
    <d v="2013-02-20T00:00:00"/>
  </r>
  <r>
    <n v="2013"/>
    <n v="21"/>
    <x v="1"/>
    <n v="11"/>
    <n v="11"/>
    <m/>
    <d v="2013-02-21T00:00:00"/>
  </r>
  <r>
    <n v="2013"/>
    <n v="22"/>
    <x v="1"/>
    <n v="23"/>
    <n v="23"/>
    <m/>
    <d v="2013-02-22T00:00:00"/>
  </r>
  <r>
    <n v="2013"/>
    <n v="23"/>
    <x v="1"/>
    <n v="24"/>
    <n v="24"/>
    <m/>
    <d v="2013-02-23T00:00:00"/>
  </r>
  <r>
    <n v="2013"/>
    <n v="24"/>
    <x v="1"/>
    <n v="18"/>
    <n v="18"/>
    <m/>
    <d v="2013-02-24T00:00:00"/>
  </r>
  <r>
    <n v="2013"/>
    <n v="25"/>
    <x v="1"/>
    <n v="22"/>
    <n v="22"/>
    <m/>
    <d v="2013-02-25T00:00:00"/>
  </r>
  <r>
    <n v="2013"/>
    <n v="26"/>
    <x v="1"/>
    <n v="18"/>
    <n v="18"/>
    <m/>
    <d v="2013-02-26T00:00:00"/>
  </r>
  <r>
    <n v="2013"/>
    <n v="27"/>
    <x v="1"/>
    <n v="18"/>
    <n v="18"/>
    <m/>
    <d v="2013-02-27T00:00:00"/>
  </r>
  <r>
    <n v="2013"/>
    <n v="28"/>
    <x v="1"/>
    <n v="18"/>
    <n v="18"/>
    <m/>
    <d v="2013-02-28T00:00:00"/>
  </r>
  <r>
    <n v="2013"/>
    <n v="1"/>
    <x v="2"/>
    <n v="17"/>
    <n v="17"/>
    <m/>
    <d v="2013-03-01T00:00:00"/>
  </r>
  <r>
    <n v="2013"/>
    <n v="2"/>
    <x v="2"/>
    <n v="16"/>
    <n v="16"/>
    <m/>
    <d v="2013-03-02T00:00:00"/>
  </r>
  <r>
    <n v="2013"/>
    <n v="3"/>
    <x v="2"/>
    <n v="15"/>
    <n v="15"/>
    <m/>
    <d v="2013-03-03T00:00:00"/>
  </r>
  <r>
    <n v="2013"/>
    <n v="4"/>
    <x v="2"/>
    <n v="14"/>
    <n v="14"/>
    <m/>
    <d v="2013-03-04T00:00:00"/>
  </r>
  <r>
    <n v="2013"/>
    <n v="5"/>
    <x v="2"/>
    <n v="17"/>
    <n v="17"/>
    <m/>
    <d v="2013-03-05T00:00:00"/>
  </r>
  <r>
    <n v="2013"/>
    <n v="6"/>
    <x v="2"/>
    <n v="26"/>
    <n v="26"/>
    <m/>
    <d v="2013-03-06T00:00:00"/>
  </r>
  <r>
    <n v="2013"/>
    <n v="7"/>
    <x v="2"/>
    <n v="23"/>
    <n v="23"/>
    <m/>
    <d v="2013-03-07T00:00:00"/>
  </r>
  <r>
    <n v="2013"/>
    <n v="8"/>
    <x v="2"/>
    <n v="22"/>
    <n v="22"/>
    <m/>
    <d v="2013-03-08T00:00:00"/>
  </r>
  <r>
    <n v="2013"/>
    <n v="9"/>
    <x v="2"/>
    <n v="21"/>
    <n v="21"/>
    <m/>
    <d v="2013-03-09T00:00:00"/>
  </r>
  <r>
    <n v="2013"/>
    <n v="10"/>
    <x v="2"/>
    <n v="19"/>
    <n v="19"/>
    <m/>
    <d v="2013-03-10T00:00:00"/>
  </r>
  <r>
    <n v="2013"/>
    <n v="11"/>
    <x v="2"/>
    <n v="18"/>
    <n v="18"/>
    <m/>
    <d v="2013-03-11T00:00:00"/>
  </r>
  <r>
    <n v="2013"/>
    <n v="12"/>
    <x v="2"/>
    <n v="17"/>
    <n v="17"/>
    <m/>
    <d v="2013-03-12T00:00:00"/>
  </r>
  <r>
    <n v="2013"/>
    <n v="13"/>
    <x v="2"/>
    <n v="16"/>
    <n v="16"/>
    <m/>
    <d v="2013-03-13T00:00:00"/>
  </r>
  <r>
    <n v="2013"/>
    <n v="14"/>
    <x v="2"/>
    <n v="15"/>
    <n v="15"/>
    <m/>
    <d v="2013-03-14T00:00:00"/>
  </r>
  <r>
    <n v="2013"/>
    <n v="15"/>
    <x v="2"/>
    <n v="14"/>
    <n v="14"/>
    <m/>
    <d v="2013-03-15T00:00:00"/>
  </r>
  <r>
    <n v="2013"/>
    <n v="16"/>
    <x v="2"/>
    <n v="14"/>
    <n v="14"/>
    <m/>
    <d v="2013-03-16T00:00:00"/>
  </r>
  <r>
    <n v="2013"/>
    <n v="17"/>
    <x v="2"/>
    <n v="14"/>
    <n v="14"/>
    <m/>
    <d v="2013-03-17T00:00:00"/>
  </r>
  <r>
    <n v="2013"/>
    <n v="18"/>
    <x v="2"/>
    <n v="12"/>
    <n v="12"/>
    <m/>
    <d v="2013-03-18T00:00:00"/>
  </r>
  <r>
    <n v="2013"/>
    <n v="19"/>
    <x v="2"/>
    <n v="14"/>
    <n v="14"/>
    <m/>
    <d v="2013-03-19T00:00:00"/>
  </r>
  <r>
    <n v="2013"/>
    <n v="20"/>
    <x v="2"/>
    <n v="40"/>
    <n v="40"/>
    <m/>
    <d v="2013-03-20T00:00:00"/>
  </r>
  <r>
    <n v="2013"/>
    <n v="21"/>
    <x v="2"/>
    <n v="27"/>
    <n v="27"/>
    <m/>
    <d v="2013-03-21T00:00:00"/>
  </r>
  <r>
    <n v="2013"/>
    <n v="22"/>
    <x v="2"/>
    <n v="26"/>
    <n v="26"/>
    <m/>
    <d v="2013-03-22T00:00:00"/>
  </r>
  <r>
    <n v="2013"/>
    <n v="23"/>
    <x v="2"/>
    <n v="24"/>
    <n v="24"/>
    <m/>
    <d v="2013-03-23T00:00:00"/>
  </r>
  <r>
    <n v="2013"/>
    <n v="24"/>
    <x v="2"/>
    <n v="22"/>
    <n v="22"/>
    <m/>
    <d v="2013-03-24T00:00:00"/>
  </r>
  <r>
    <n v="2013"/>
    <n v="25"/>
    <x v="2"/>
    <n v="21"/>
    <n v="21"/>
    <m/>
    <d v="2013-03-25T00:00:00"/>
  </r>
  <r>
    <n v="2013"/>
    <n v="26"/>
    <x v="2"/>
    <n v="20"/>
    <n v="20"/>
    <m/>
    <d v="2013-03-26T00:00:00"/>
  </r>
  <r>
    <n v="2013"/>
    <n v="27"/>
    <x v="2"/>
    <n v="18"/>
    <n v="18"/>
    <m/>
    <d v="2013-03-27T00:00:00"/>
  </r>
  <r>
    <n v="2013"/>
    <n v="28"/>
    <x v="2"/>
    <n v="16"/>
    <n v="16"/>
    <m/>
    <d v="2013-03-28T00:00:00"/>
  </r>
  <r>
    <n v="2013"/>
    <n v="29"/>
    <x v="2"/>
    <n v="15"/>
    <n v="15"/>
    <m/>
    <d v="2013-03-29T00:00:00"/>
  </r>
  <r>
    <n v="2013"/>
    <n v="30"/>
    <x v="2"/>
    <n v="14"/>
    <n v="14"/>
    <m/>
    <d v="2013-03-30T00:00:00"/>
  </r>
  <r>
    <n v="2013"/>
    <n v="31"/>
    <x v="2"/>
    <n v="13"/>
    <n v="13"/>
    <m/>
    <d v="2013-03-31T00:00:00"/>
  </r>
  <r>
    <n v="2013"/>
    <n v="1"/>
    <x v="3"/>
    <n v="12"/>
    <n v="12"/>
    <m/>
    <d v="2013-04-01T00:00:00"/>
  </r>
  <r>
    <n v="2013"/>
    <n v="2"/>
    <x v="3"/>
    <n v="11"/>
    <n v="11"/>
    <m/>
    <d v="2013-04-02T00:00:00"/>
  </r>
  <r>
    <n v="2013"/>
    <n v="3"/>
    <x v="3"/>
    <n v="11"/>
    <n v="11"/>
    <m/>
    <d v="2013-04-03T00:00:00"/>
  </r>
  <r>
    <n v="2013"/>
    <n v="4"/>
    <x v="3"/>
    <n v="13"/>
    <n v="13"/>
    <m/>
    <d v="2013-04-04T00:00:00"/>
  </r>
  <r>
    <n v="2013"/>
    <n v="5"/>
    <x v="3"/>
    <n v="15"/>
    <n v="15"/>
    <m/>
    <d v="2013-04-05T00:00:00"/>
  </r>
  <r>
    <n v="2013"/>
    <n v="6"/>
    <x v="3"/>
    <n v="28"/>
    <n v="28"/>
    <m/>
    <d v="2013-04-06T00:00:00"/>
  </r>
  <r>
    <n v="2013"/>
    <n v="7"/>
    <x v="3"/>
    <n v="39"/>
    <n v="39"/>
    <m/>
    <d v="2013-04-07T00:00:00"/>
  </r>
  <r>
    <n v="2013"/>
    <n v="8"/>
    <x v="3"/>
    <n v="27"/>
    <n v="27"/>
    <m/>
    <d v="2013-04-08T00:00:00"/>
  </r>
  <r>
    <n v="2013"/>
    <n v="9"/>
    <x v="3"/>
    <n v="24"/>
    <n v="24"/>
    <m/>
    <d v="2013-04-09T00:00:00"/>
  </r>
  <r>
    <n v="2013"/>
    <n v="10"/>
    <x v="3"/>
    <n v="23"/>
    <n v="23"/>
    <m/>
    <d v="2013-04-10T00:00:00"/>
  </r>
  <r>
    <n v="2013"/>
    <n v="11"/>
    <x v="3"/>
    <n v="20"/>
    <n v="20"/>
    <m/>
    <d v="2013-04-11T00:00:00"/>
  </r>
  <r>
    <n v="2013"/>
    <n v="12"/>
    <x v="3"/>
    <n v="18"/>
    <n v="18"/>
    <m/>
    <d v="2013-04-12T00:00:00"/>
  </r>
  <r>
    <n v="2013"/>
    <n v="13"/>
    <x v="3"/>
    <n v="18"/>
    <n v="18"/>
    <m/>
    <d v="2013-04-13T00:00:00"/>
  </r>
  <r>
    <n v="2013"/>
    <n v="14"/>
    <x v="3"/>
    <n v="18"/>
    <n v="18"/>
    <m/>
    <d v="2013-04-14T00:00:00"/>
  </r>
  <r>
    <n v="2013"/>
    <n v="15"/>
    <x v="3"/>
    <n v="17"/>
    <n v="17"/>
    <m/>
    <d v="2013-04-15T00:00:00"/>
  </r>
  <r>
    <n v="2013"/>
    <n v="16"/>
    <x v="3"/>
    <n v="15"/>
    <n v="15"/>
    <m/>
    <d v="2013-04-16T00:00:00"/>
  </r>
  <r>
    <n v="2013"/>
    <n v="17"/>
    <x v="3"/>
    <n v="14"/>
    <n v="14"/>
    <m/>
    <d v="2013-04-17T00:00:00"/>
  </r>
  <r>
    <n v="2013"/>
    <n v="18"/>
    <x v="3"/>
    <n v="14"/>
    <n v="14"/>
    <m/>
    <d v="2013-04-18T00:00:00"/>
  </r>
  <r>
    <n v="2013"/>
    <n v="19"/>
    <x v="3"/>
    <n v="17"/>
    <n v="17"/>
    <m/>
    <d v="2013-04-19T00:00:00"/>
  </r>
  <r>
    <n v="2013"/>
    <n v="20"/>
    <x v="3"/>
    <n v="15"/>
    <n v="15"/>
    <m/>
    <d v="2013-04-20T00:00:00"/>
  </r>
  <r>
    <n v="2013"/>
    <n v="21"/>
    <x v="3"/>
    <n v="13"/>
    <n v="13"/>
    <m/>
    <d v="2013-04-21T00:00:00"/>
  </r>
  <r>
    <n v="2013"/>
    <n v="22"/>
    <x v="3"/>
    <n v="13"/>
    <n v="13"/>
    <m/>
    <d v="2013-04-22T00:00:00"/>
  </r>
  <r>
    <n v="2013"/>
    <n v="23"/>
    <x v="3"/>
    <n v="12"/>
    <n v="12"/>
    <m/>
    <d v="2013-04-23T00:00:00"/>
  </r>
  <r>
    <n v="2013"/>
    <n v="24"/>
    <x v="3"/>
    <n v="11"/>
    <n v="11"/>
    <m/>
    <d v="2013-04-24T00:00:00"/>
  </r>
  <r>
    <n v="2013"/>
    <n v="25"/>
    <x v="3"/>
    <n v="11"/>
    <n v="11"/>
    <m/>
    <d v="2013-04-25T00:00:00"/>
  </r>
  <r>
    <n v="2013"/>
    <n v="26"/>
    <x v="3"/>
    <n v="11"/>
    <n v="11"/>
    <m/>
    <d v="2013-04-26T00:00:00"/>
  </r>
  <r>
    <n v="2013"/>
    <n v="27"/>
    <x v="3"/>
    <n v="10"/>
    <n v="10"/>
    <m/>
    <d v="2013-04-27T00:00:00"/>
  </r>
  <r>
    <n v="2013"/>
    <n v="28"/>
    <x v="3"/>
    <n v="9.5"/>
    <n v="9.5"/>
    <m/>
    <d v="2013-04-28T00:00:00"/>
  </r>
  <r>
    <n v="2013"/>
    <n v="29"/>
    <x v="3"/>
    <n v="9"/>
    <n v="9"/>
    <m/>
    <d v="2013-04-29T00:00:00"/>
  </r>
  <r>
    <n v="2013"/>
    <n v="30"/>
    <x v="3"/>
    <n v="8.8000000000000007"/>
    <n v="8.8000000000000007"/>
    <m/>
    <d v="2013-04-30T00:00:00"/>
  </r>
  <r>
    <n v="2013"/>
    <n v="1"/>
    <x v="4"/>
    <n v="8.4"/>
    <n v="8.4"/>
    <m/>
    <d v="2013-05-01T00:00:00"/>
  </r>
  <r>
    <n v="2013"/>
    <n v="2"/>
    <x v="4"/>
    <n v="8.3000000000000007"/>
    <n v="8.3000000000000007"/>
    <m/>
    <d v="2013-05-02T00:00:00"/>
  </r>
  <r>
    <n v="2013"/>
    <n v="3"/>
    <x v="4"/>
    <n v="7.8"/>
    <n v="7.8"/>
    <m/>
    <d v="2013-05-03T00:00:00"/>
  </r>
  <r>
    <n v="2013"/>
    <n v="4"/>
    <x v="4"/>
    <n v="7.4"/>
    <n v="7.4"/>
    <m/>
    <d v="2013-05-04T00:00:00"/>
  </r>
  <r>
    <n v="2013"/>
    <n v="5"/>
    <x v="4"/>
    <n v="7"/>
    <n v="7"/>
    <m/>
    <d v="2013-05-05T00:00:00"/>
  </r>
  <r>
    <n v="2013"/>
    <n v="6"/>
    <x v="4"/>
    <n v="6.9"/>
    <n v="6.9"/>
    <m/>
    <d v="2013-05-06T00:00:00"/>
  </r>
  <r>
    <n v="2013"/>
    <n v="7"/>
    <x v="4"/>
    <n v="6.9"/>
    <n v="6.9"/>
    <m/>
    <d v="2013-05-07T00:00:00"/>
  </r>
  <r>
    <n v="2013"/>
    <n v="8"/>
    <x v="4"/>
    <n v="6.4"/>
    <n v="6.4"/>
    <m/>
    <d v="2013-05-08T00:00:00"/>
  </r>
  <r>
    <n v="2013"/>
    <n v="9"/>
    <x v="4"/>
    <n v="6.4"/>
    <n v="6.4"/>
    <m/>
    <d v="2013-05-09T00:00:00"/>
  </r>
  <r>
    <n v="2013"/>
    <n v="10"/>
    <x v="4"/>
    <n v="5.8"/>
    <n v="5.8"/>
    <m/>
    <d v="2013-05-10T00:00:00"/>
  </r>
  <r>
    <n v="2013"/>
    <n v="11"/>
    <x v="4"/>
    <n v="5.8"/>
    <n v="5.8"/>
    <m/>
    <d v="2013-05-11T00:00:00"/>
  </r>
  <r>
    <n v="2013"/>
    <n v="12"/>
    <x v="4"/>
    <n v="6"/>
    <n v="6"/>
    <m/>
    <d v="2013-05-12T00:00:00"/>
  </r>
  <r>
    <n v="2013"/>
    <n v="13"/>
    <x v="4"/>
    <n v="7.7"/>
    <n v="7.7"/>
    <m/>
    <d v="2013-05-13T00:00:00"/>
  </r>
  <r>
    <n v="2013"/>
    <n v="14"/>
    <x v="4"/>
    <n v="5.9"/>
    <n v="5.9"/>
    <m/>
    <d v="2013-05-14T00:00:00"/>
  </r>
  <r>
    <n v="2013"/>
    <n v="15"/>
    <x v="4"/>
    <n v="5.8"/>
    <n v="5.8"/>
    <m/>
    <d v="2013-05-15T00:00:00"/>
  </r>
  <r>
    <n v="2013"/>
    <n v="16"/>
    <x v="4"/>
    <n v="7.3"/>
    <n v="7.3"/>
    <m/>
    <d v="2013-05-16T00:00:00"/>
  </r>
  <r>
    <n v="2013"/>
    <n v="17"/>
    <x v="4"/>
    <n v="6.7"/>
    <n v="6.7"/>
    <m/>
    <d v="2013-05-17T00:00:00"/>
  </r>
  <r>
    <n v="2013"/>
    <n v="18"/>
    <x v="4"/>
    <n v="7.7"/>
    <n v="7.7"/>
    <m/>
    <d v="2013-05-18T00:00:00"/>
  </r>
  <r>
    <n v="2013"/>
    <n v="19"/>
    <x v="4"/>
    <n v="7.9"/>
    <n v="7.9"/>
    <m/>
    <d v="2013-05-19T00:00:00"/>
  </r>
  <r>
    <n v="2013"/>
    <n v="20"/>
    <x v="4"/>
    <n v="5.9"/>
    <n v="5.9"/>
    <m/>
    <d v="2013-05-20T00:00:00"/>
  </r>
  <r>
    <n v="2013"/>
    <n v="21"/>
    <x v="4"/>
    <n v="11"/>
    <n v="11"/>
    <m/>
    <d v="2013-05-21T00:00:00"/>
  </r>
  <r>
    <n v="2013"/>
    <n v="22"/>
    <x v="4"/>
    <n v="17"/>
    <n v="17"/>
    <m/>
    <d v="2013-05-22T00:00:00"/>
  </r>
  <r>
    <n v="2013"/>
    <n v="23"/>
    <x v="4"/>
    <n v="67"/>
    <n v="67"/>
    <m/>
    <d v="2013-05-23T00:00:00"/>
  </r>
  <r>
    <n v="2013"/>
    <n v="24"/>
    <x v="4"/>
    <n v="44"/>
    <n v="44"/>
    <m/>
    <d v="2013-05-24T00:00:00"/>
  </r>
  <r>
    <n v="2013"/>
    <n v="25"/>
    <x v="4"/>
    <n v="35"/>
    <n v="35"/>
    <m/>
    <d v="2013-05-25T00:00:00"/>
  </r>
  <r>
    <n v="2013"/>
    <n v="26"/>
    <x v="4"/>
    <n v="30"/>
    <n v="30"/>
    <m/>
    <d v="2013-05-26T00:00:00"/>
  </r>
  <r>
    <n v="2013"/>
    <n v="27"/>
    <x v="4"/>
    <n v="41"/>
    <n v="41"/>
    <m/>
    <d v="2013-05-27T00:00:00"/>
  </r>
  <r>
    <n v="2013"/>
    <n v="28"/>
    <x v="4"/>
    <n v="36"/>
    <n v="36"/>
    <m/>
    <d v="2013-05-28T00:00:00"/>
  </r>
  <r>
    <n v="2013"/>
    <n v="29"/>
    <x v="4"/>
    <n v="40"/>
    <n v="40"/>
    <m/>
    <d v="2013-05-29T00:00:00"/>
  </r>
  <r>
    <n v="2013"/>
    <n v="30"/>
    <x v="4"/>
    <n v="31"/>
    <n v="31"/>
    <m/>
    <d v="2013-05-30T00:00:00"/>
  </r>
  <r>
    <n v="2013"/>
    <n v="31"/>
    <x v="4"/>
    <n v="27"/>
    <n v="27"/>
    <m/>
    <d v="2013-05-31T00:00:00"/>
  </r>
  <r>
    <n v="2013"/>
    <n v="1"/>
    <x v="5"/>
    <n v="24"/>
    <n v="24"/>
    <m/>
    <d v="2013-06-01T00:00:00"/>
  </r>
  <r>
    <n v="2013"/>
    <n v="2"/>
    <x v="5"/>
    <n v="22"/>
    <n v="22"/>
    <m/>
    <d v="2013-06-02T00:00:00"/>
  </r>
  <r>
    <n v="2013"/>
    <n v="3"/>
    <x v="5"/>
    <n v="19"/>
    <n v="19"/>
    <m/>
    <d v="2013-06-03T00:00:00"/>
  </r>
  <r>
    <n v="2013"/>
    <n v="4"/>
    <x v="5"/>
    <n v="17"/>
    <n v="17"/>
    <m/>
    <d v="2013-06-04T00:00:00"/>
  </r>
  <r>
    <n v="2013"/>
    <n v="5"/>
    <x v="5"/>
    <n v="16"/>
    <n v="16"/>
    <m/>
    <d v="2013-06-05T00:00:00"/>
  </r>
  <r>
    <n v="2013"/>
    <n v="6"/>
    <x v="5"/>
    <n v="14"/>
    <n v="14"/>
    <m/>
    <d v="2013-06-06T00:00:00"/>
  </r>
  <r>
    <n v="2013"/>
    <n v="7"/>
    <x v="5"/>
    <n v="13"/>
    <n v="13"/>
    <m/>
    <d v="2013-06-07T00:00:00"/>
  </r>
  <r>
    <n v="2013"/>
    <n v="8"/>
    <x v="5"/>
    <n v="12"/>
    <n v="12"/>
    <m/>
    <d v="2013-06-08T00:00:00"/>
  </r>
  <r>
    <n v="2013"/>
    <n v="9"/>
    <x v="5"/>
    <n v="11"/>
    <n v="11"/>
    <m/>
    <d v="2013-06-09T00:00:00"/>
  </r>
  <r>
    <n v="2013"/>
    <n v="10"/>
    <x v="5"/>
    <n v="11"/>
    <n v="11"/>
    <m/>
    <d v="2013-06-10T00:00:00"/>
  </r>
  <r>
    <n v="2013"/>
    <n v="11"/>
    <x v="5"/>
    <n v="10"/>
    <n v="10"/>
    <m/>
    <d v="2013-06-11T00:00:00"/>
  </r>
  <r>
    <n v="2013"/>
    <n v="12"/>
    <x v="5"/>
    <n v="10"/>
    <n v="10"/>
    <m/>
    <d v="2013-06-12T00:00:00"/>
  </r>
  <r>
    <n v="2013"/>
    <n v="13"/>
    <x v="5"/>
    <n v="20"/>
    <n v="20"/>
    <m/>
    <d v="2013-06-13T00:00:00"/>
  </r>
  <r>
    <n v="2013"/>
    <n v="14"/>
    <x v="5"/>
    <n v="15"/>
    <n v="15"/>
    <m/>
    <d v="2013-06-14T00:00:00"/>
  </r>
  <r>
    <n v="2013"/>
    <n v="15"/>
    <x v="5"/>
    <n v="12"/>
    <n v="12"/>
    <m/>
    <d v="2013-06-15T00:00:00"/>
  </r>
  <r>
    <n v="2013"/>
    <n v="16"/>
    <x v="5"/>
    <n v="11"/>
    <n v="11"/>
    <m/>
    <d v="2013-06-16T00:00:00"/>
  </r>
  <r>
    <n v="2013"/>
    <n v="17"/>
    <x v="5"/>
    <n v="9.6999999999999993"/>
    <n v="9.6999999999999993"/>
    <m/>
    <d v="2013-06-17T00:00:00"/>
  </r>
  <r>
    <n v="2013"/>
    <n v="18"/>
    <x v="5"/>
    <n v="9.1"/>
    <n v="9.1"/>
    <m/>
    <d v="2013-06-18T00:00:00"/>
  </r>
  <r>
    <n v="2013"/>
    <n v="19"/>
    <x v="5"/>
    <n v="9.6"/>
    <n v="9.6"/>
    <m/>
    <d v="2013-06-19T00:00:00"/>
  </r>
  <r>
    <n v="2013"/>
    <n v="20"/>
    <x v="5"/>
    <n v="10"/>
    <n v="10"/>
    <m/>
    <d v="2013-06-20T00:00:00"/>
  </r>
  <r>
    <n v="2013"/>
    <n v="21"/>
    <x v="5"/>
    <n v="9.4"/>
    <n v="9.4"/>
    <m/>
    <d v="2013-06-21T00:00:00"/>
  </r>
  <r>
    <n v="2013"/>
    <n v="22"/>
    <x v="5"/>
    <n v="8.3000000000000007"/>
    <n v="8.3000000000000007"/>
    <m/>
    <d v="2013-06-22T00:00:00"/>
  </r>
  <r>
    <n v="2013"/>
    <n v="23"/>
    <x v="5"/>
    <n v="12"/>
    <n v="12"/>
    <m/>
    <d v="2013-06-23T00:00:00"/>
  </r>
  <r>
    <n v="2013"/>
    <n v="24"/>
    <x v="5"/>
    <n v="18"/>
    <n v="18"/>
    <m/>
    <d v="2013-06-24T00:00:00"/>
  </r>
  <r>
    <n v="2013"/>
    <n v="25"/>
    <x v="5"/>
    <n v="13"/>
    <n v="13"/>
    <m/>
    <d v="2013-06-25T00:00:00"/>
  </r>
  <r>
    <n v="2013"/>
    <n v="26"/>
    <x v="5"/>
    <n v="12"/>
    <n v="12"/>
    <m/>
    <d v="2013-06-26T00:00:00"/>
  </r>
  <r>
    <n v="2013"/>
    <n v="27"/>
    <x v="5"/>
    <n v="10"/>
    <n v="10"/>
    <m/>
    <d v="2013-06-27T00:00:00"/>
  </r>
  <r>
    <n v="2013"/>
    <n v="28"/>
    <x v="5"/>
    <n v="8.8000000000000007"/>
    <n v="8.8000000000000007"/>
    <m/>
    <d v="2013-06-28T00:00:00"/>
  </r>
  <r>
    <n v="2013"/>
    <n v="29"/>
    <x v="5"/>
    <n v="8.1"/>
    <n v="8.1"/>
    <m/>
    <d v="2013-06-29T00:00:00"/>
  </r>
  <r>
    <n v="2013"/>
    <n v="30"/>
    <x v="5"/>
    <n v="7.1"/>
    <n v="7.1"/>
    <m/>
    <d v="2013-06-30T00:00:00"/>
  </r>
  <r>
    <n v="2013"/>
    <n v="1"/>
    <x v="6"/>
    <n v="6.9"/>
    <n v="6.9"/>
    <m/>
    <d v="2013-07-01T00:00:00"/>
  </r>
  <r>
    <n v="2013"/>
    <n v="2"/>
    <x v="6"/>
    <n v="5.7"/>
    <n v="5.7"/>
    <m/>
    <d v="2013-07-02T00:00:00"/>
  </r>
  <r>
    <n v="2013"/>
    <n v="3"/>
    <x v="6"/>
    <n v="5.0999999999999996"/>
    <n v="5.0999999999999996"/>
    <m/>
    <d v="2013-07-03T00:00:00"/>
  </r>
  <r>
    <n v="2013"/>
    <n v="4"/>
    <x v="6"/>
    <n v="4.4000000000000004"/>
    <n v="4.4000000000000004"/>
    <m/>
    <d v="2013-07-04T00:00:00"/>
  </r>
  <r>
    <n v="2013"/>
    <n v="5"/>
    <x v="6"/>
    <n v="4.8"/>
    <n v="4.8"/>
    <m/>
    <d v="2013-07-05T00:00:00"/>
  </r>
  <r>
    <n v="2013"/>
    <n v="6"/>
    <x v="6"/>
    <n v="5.3"/>
    <n v="5.3"/>
    <m/>
    <d v="2013-07-06T00:00:00"/>
  </r>
  <r>
    <n v="2013"/>
    <n v="7"/>
    <x v="6"/>
    <n v="5.6"/>
    <n v="5.6"/>
    <m/>
    <d v="2013-07-07T00:00:00"/>
  </r>
  <r>
    <n v="2013"/>
    <n v="8"/>
    <x v="6"/>
    <n v="4.5"/>
    <n v="4.5"/>
    <m/>
    <d v="2013-07-08T00:00:00"/>
  </r>
  <r>
    <n v="2013"/>
    <n v="9"/>
    <x v="6"/>
    <n v="4.3"/>
    <n v="4.3"/>
    <m/>
    <d v="2013-07-09T00:00:00"/>
  </r>
  <r>
    <n v="2013"/>
    <n v="10"/>
    <x v="6"/>
    <n v="3.8"/>
    <n v="3.8"/>
    <m/>
    <d v="2013-07-10T00:00:00"/>
  </r>
  <r>
    <n v="2013"/>
    <n v="11"/>
    <x v="6"/>
    <n v="3.4"/>
    <n v="3.4"/>
    <m/>
    <d v="2013-07-11T00:00:00"/>
  </r>
  <r>
    <n v="2013"/>
    <n v="12"/>
    <x v="6"/>
    <n v="3.4"/>
    <n v="3.4"/>
    <m/>
    <d v="2013-07-12T00:00:00"/>
  </r>
  <r>
    <n v="2013"/>
    <n v="13"/>
    <x v="6"/>
    <n v="3.8"/>
    <n v="3.8"/>
    <m/>
    <d v="2013-07-13T00:00:00"/>
  </r>
  <r>
    <n v="2013"/>
    <n v="14"/>
    <x v="6"/>
    <n v="3.7"/>
    <n v="3.7"/>
    <m/>
    <d v="2013-07-14T00:00:00"/>
  </r>
  <r>
    <n v="2013"/>
    <n v="15"/>
    <x v="6"/>
    <n v="3.6"/>
    <n v="3.6"/>
    <m/>
    <d v="2013-07-15T00:00:00"/>
  </r>
  <r>
    <n v="2013"/>
    <n v="16"/>
    <x v="6"/>
    <n v="3.5"/>
    <n v="3.5"/>
    <m/>
    <d v="2013-07-16T00:00:00"/>
  </r>
  <r>
    <n v="2013"/>
    <n v="17"/>
    <x v="6"/>
    <n v="3.3"/>
    <n v="3.3"/>
    <m/>
    <d v="2013-07-17T00:00:00"/>
  </r>
  <r>
    <n v="2013"/>
    <n v="18"/>
    <x v="6"/>
    <n v="3.4"/>
    <n v="3.4"/>
    <m/>
    <d v="2013-07-18T00:00:00"/>
  </r>
  <r>
    <n v="2013"/>
    <n v="19"/>
    <x v="6"/>
    <n v="3.2"/>
    <n v="3.2"/>
    <m/>
    <d v="2013-07-19T00:00:00"/>
  </r>
  <r>
    <n v="2013"/>
    <n v="20"/>
    <x v="6"/>
    <n v="3.2"/>
    <n v="3.2"/>
    <m/>
    <d v="2013-07-20T00:00:00"/>
  </r>
  <r>
    <n v="2013"/>
    <n v="21"/>
    <x v="6"/>
    <n v="3.6"/>
    <n v="3.6"/>
    <m/>
    <d v="2013-07-21T00:00:00"/>
  </r>
  <r>
    <n v="2013"/>
    <n v="22"/>
    <x v="6"/>
    <n v="3.9"/>
    <n v="3.9"/>
    <m/>
    <d v="2013-07-22T00:00:00"/>
  </r>
  <r>
    <n v="2013"/>
    <n v="23"/>
    <x v="6"/>
    <n v="3.2"/>
    <n v="3.2"/>
    <m/>
    <d v="2013-07-23T00:00:00"/>
  </r>
  <r>
    <n v="2013"/>
    <n v="24"/>
    <x v="6"/>
    <n v="2.6"/>
    <n v="2.6"/>
    <m/>
    <d v="2013-07-24T00:00:00"/>
  </r>
  <r>
    <n v="2013"/>
    <n v="25"/>
    <x v="6"/>
    <n v="2.1"/>
    <n v="2.1"/>
    <m/>
    <d v="2013-07-25T00:00:00"/>
  </r>
  <r>
    <n v="2013"/>
    <n v="26"/>
    <x v="6"/>
    <n v="1.9"/>
    <n v="1.9"/>
    <m/>
    <d v="2013-07-26T00:00:00"/>
  </r>
  <r>
    <n v="2013"/>
    <n v="27"/>
    <x v="6"/>
    <n v="1.6"/>
    <n v="1.6"/>
    <m/>
    <d v="2013-07-27T00:00:00"/>
  </r>
  <r>
    <n v="2013"/>
    <n v="28"/>
    <x v="6"/>
    <n v="2.2999999999999998"/>
    <n v="2.2999999999999998"/>
    <m/>
    <d v="2013-07-28T00:00:00"/>
  </r>
  <r>
    <n v="2013"/>
    <n v="29"/>
    <x v="6"/>
    <n v="2.2000000000000002"/>
    <n v="2.2000000000000002"/>
    <m/>
    <d v="2013-07-29T00:00:00"/>
  </r>
  <r>
    <n v="2013"/>
    <n v="30"/>
    <x v="6"/>
    <n v="1.9"/>
    <n v="1.9"/>
    <m/>
    <d v="2013-07-30T00:00:00"/>
  </r>
  <r>
    <n v="2013"/>
    <n v="31"/>
    <x v="6"/>
    <n v="1.5"/>
    <n v="1.5"/>
    <m/>
    <d v="2013-07-31T00:00:00"/>
  </r>
  <r>
    <n v="2013"/>
    <n v="1"/>
    <x v="7"/>
    <n v="1.8"/>
    <n v="1.8"/>
    <m/>
    <d v="2013-08-01T00:00:00"/>
  </r>
  <r>
    <n v="2013"/>
    <n v="2"/>
    <x v="7"/>
    <n v="1.9"/>
    <n v="1.9"/>
    <m/>
    <d v="2013-08-02T00:00:00"/>
  </r>
  <r>
    <n v="2013"/>
    <n v="3"/>
    <x v="7"/>
    <n v="2.5"/>
    <n v="2.5"/>
    <m/>
    <d v="2013-08-03T00:00:00"/>
  </r>
  <r>
    <n v="2013"/>
    <n v="4"/>
    <x v="7"/>
    <n v="2"/>
    <n v="2"/>
    <m/>
    <d v="2013-08-04T00:00:00"/>
  </r>
  <r>
    <n v="2013"/>
    <n v="5"/>
    <x v="7"/>
    <n v="2.1"/>
    <n v="2.1"/>
    <m/>
    <d v="2013-08-05T00:00:00"/>
  </r>
  <r>
    <n v="2013"/>
    <n v="6"/>
    <x v="7"/>
    <n v="2"/>
    <n v="2"/>
    <m/>
    <d v="2013-08-06T00:00:00"/>
  </r>
  <r>
    <n v="2013"/>
    <n v="7"/>
    <x v="7"/>
    <n v="1.8"/>
    <n v="1.8"/>
    <m/>
    <d v="2013-08-07T00:00:00"/>
  </r>
  <r>
    <n v="2013"/>
    <n v="8"/>
    <x v="7"/>
    <n v="1.8"/>
    <n v="1.8"/>
    <m/>
    <d v="2013-08-08T00:00:00"/>
  </r>
  <r>
    <n v="2013"/>
    <n v="9"/>
    <x v="7"/>
    <n v="1.6"/>
    <n v="1.6"/>
    <m/>
    <d v="2013-08-09T00:00:00"/>
  </r>
  <r>
    <n v="2013"/>
    <n v="10"/>
    <x v="7"/>
    <n v="1.8"/>
    <n v="1.8"/>
    <m/>
    <d v="2013-08-10T00:00:00"/>
  </r>
  <r>
    <n v="2013"/>
    <n v="11"/>
    <x v="7"/>
    <n v="2"/>
    <n v="2"/>
    <m/>
    <d v="2013-08-11T00:00:00"/>
  </r>
  <r>
    <n v="2013"/>
    <n v="12"/>
    <x v="7"/>
    <n v="2.2000000000000002"/>
    <n v="2.2000000000000002"/>
    <m/>
    <d v="2013-08-12T00:00:00"/>
  </r>
  <r>
    <n v="2013"/>
    <n v="13"/>
    <x v="7"/>
    <n v="1.7"/>
    <n v="1.7"/>
    <m/>
    <d v="2013-08-13T00:00:00"/>
  </r>
  <r>
    <n v="2013"/>
    <n v="14"/>
    <x v="7"/>
    <n v="1.7"/>
    <n v="1.7"/>
    <m/>
    <d v="2013-08-14T00:00:00"/>
  </r>
  <r>
    <n v="2013"/>
    <n v="15"/>
    <x v="7"/>
    <n v="1.9"/>
    <n v="1.9"/>
    <m/>
    <d v="2013-08-15T00:00:00"/>
  </r>
  <r>
    <n v="2013"/>
    <n v="16"/>
    <x v="7"/>
    <n v="2.1"/>
    <n v="2.1"/>
    <m/>
    <d v="2013-08-16T00:00:00"/>
  </r>
  <r>
    <n v="2013"/>
    <n v="17"/>
    <x v="7"/>
    <n v="1.9"/>
    <n v="1.9"/>
    <m/>
    <d v="2013-08-17T00:00:00"/>
  </r>
  <r>
    <n v="2013"/>
    <n v="18"/>
    <x v="7"/>
    <n v="1.7"/>
    <n v="1.7"/>
    <m/>
    <d v="2013-08-18T00:00:00"/>
  </r>
  <r>
    <n v="2013"/>
    <n v="19"/>
    <x v="7"/>
    <n v="1.8"/>
    <n v="1.8"/>
    <m/>
    <d v="2013-08-19T00:00:00"/>
  </r>
  <r>
    <n v="2013"/>
    <n v="20"/>
    <x v="7"/>
    <n v="1.4"/>
    <n v="1.4"/>
    <m/>
    <d v="2013-08-20T00:00:00"/>
  </r>
  <r>
    <n v="2013"/>
    <n v="21"/>
    <x v="7"/>
    <n v="1.8"/>
    <n v="1.8"/>
    <m/>
    <d v="2013-08-21T00:00:00"/>
  </r>
  <r>
    <n v="2013"/>
    <n v="22"/>
    <x v="7"/>
    <n v="1.8"/>
    <n v="1.8"/>
    <m/>
    <d v="2013-08-22T00:00:00"/>
  </r>
  <r>
    <n v="2013"/>
    <n v="23"/>
    <x v="7"/>
    <n v="2.7"/>
    <n v="2.7"/>
    <m/>
    <d v="2013-08-23T00:00:00"/>
  </r>
  <r>
    <n v="2013"/>
    <n v="24"/>
    <x v="7"/>
    <n v="2.7"/>
    <n v="2.7"/>
    <m/>
    <d v="2013-08-24T00:00:00"/>
  </r>
  <r>
    <n v="2013"/>
    <n v="25"/>
    <x v="7"/>
    <n v="3.6"/>
    <n v="3.6"/>
    <m/>
    <d v="2013-08-25T00:00:00"/>
  </r>
  <r>
    <n v="2013"/>
    <n v="26"/>
    <x v="7"/>
    <n v="3.7"/>
    <n v="3.7"/>
    <m/>
    <d v="2013-08-26T00:00:00"/>
  </r>
  <r>
    <n v="2013"/>
    <n v="27"/>
    <x v="7"/>
    <n v="7.3"/>
    <n v="7.3"/>
    <m/>
    <d v="2013-08-27T00:00:00"/>
  </r>
  <r>
    <n v="2013"/>
    <n v="28"/>
    <x v="7"/>
    <n v="4"/>
    <n v="4"/>
    <m/>
    <d v="2013-08-28T00:00:00"/>
  </r>
  <r>
    <n v="2013"/>
    <n v="29"/>
    <x v="7"/>
    <n v="7.3"/>
    <n v="7.3"/>
    <m/>
    <d v="2013-08-29T00:00:00"/>
  </r>
  <r>
    <n v="2013"/>
    <n v="30"/>
    <x v="7"/>
    <n v="4.4000000000000004"/>
    <n v="4.4000000000000004"/>
    <m/>
    <d v="2013-08-30T00:00:00"/>
  </r>
  <r>
    <n v="2013"/>
    <n v="31"/>
    <x v="7"/>
    <n v="3.3"/>
    <n v="3.3"/>
    <m/>
    <d v="2013-08-31T00:00:00"/>
  </r>
  <r>
    <n v="2013"/>
    <n v="1"/>
    <x v="8"/>
    <n v="3.1"/>
    <n v="3.1"/>
    <m/>
    <d v="2013-09-01T00:00:00"/>
  </r>
  <r>
    <n v="2013"/>
    <n v="2"/>
    <x v="8"/>
    <n v="2.7"/>
    <n v="2.7"/>
    <m/>
    <d v="2013-09-02T00:00:00"/>
  </r>
  <r>
    <n v="2013"/>
    <n v="3"/>
    <x v="8"/>
    <n v="11"/>
    <n v="11"/>
    <m/>
    <d v="2013-09-03T00:00:00"/>
  </r>
  <r>
    <n v="2013"/>
    <n v="4"/>
    <x v="8"/>
    <n v="4.0999999999999996"/>
    <n v="4.0999999999999996"/>
    <m/>
    <d v="2013-09-04T00:00:00"/>
  </r>
  <r>
    <n v="2013"/>
    <n v="5"/>
    <x v="8"/>
    <n v="12"/>
    <n v="12"/>
    <m/>
    <d v="2013-09-05T00:00:00"/>
  </r>
  <r>
    <n v="2013"/>
    <n v="6"/>
    <x v="8"/>
    <n v="44"/>
    <n v="44"/>
    <m/>
    <d v="2013-09-06T00:00:00"/>
  </r>
  <r>
    <n v="2013"/>
    <n v="7"/>
    <x v="8"/>
    <n v="12"/>
    <n v="12"/>
    <m/>
    <d v="2013-09-07T00:00:00"/>
  </r>
  <r>
    <n v="2013"/>
    <n v="8"/>
    <x v="8"/>
    <n v="6"/>
    <n v="6"/>
    <m/>
    <d v="2013-09-08T00:00:00"/>
  </r>
  <r>
    <n v="2013"/>
    <n v="9"/>
    <x v="8"/>
    <n v="3.9"/>
    <n v="3.9"/>
    <m/>
    <d v="2013-09-09T00:00:00"/>
  </r>
  <r>
    <n v="2013"/>
    <n v="10"/>
    <x v="8"/>
    <n v="3"/>
    <n v="3"/>
    <m/>
    <d v="2013-09-10T00:00:00"/>
  </r>
  <r>
    <n v="2013"/>
    <n v="11"/>
    <x v="8"/>
    <n v="2.2999999999999998"/>
    <n v="2.2999999999999998"/>
    <m/>
    <d v="2013-09-11T00:00:00"/>
  </r>
  <r>
    <n v="2013"/>
    <n v="12"/>
    <x v="8"/>
    <n v="2"/>
    <n v="2"/>
    <m/>
    <d v="2013-09-12T00:00:00"/>
  </r>
  <r>
    <n v="2013"/>
    <n v="13"/>
    <x v="8"/>
    <n v="1.9"/>
    <n v="1.9"/>
    <m/>
    <d v="2013-09-13T00:00:00"/>
  </r>
  <r>
    <n v="2013"/>
    <n v="14"/>
    <x v="8"/>
    <n v="2"/>
    <n v="2"/>
    <m/>
    <d v="2013-09-14T00:00:00"/>
  </r>
  <r>
    <n v="2013"/>
    <n v="15"/>
    <x v="8"/>
    <n v="2.1"/>
    <n v="2.1"/>
    <m/>
    <d v="2013-09-15T00:00:00"/>
  </r>
  <r>
    <n v="2013"/>
    <n v="16"/>
    <x v="8"/>
    <n v="2.2999999999999998"/>
    <n v="2.2999999999999998"/>
    <m/>
    <d v="2013-09-16T00:00:00"/>
  </r>
  <r>
    <n v="2013"/>
    <n v="17"/>
    <x v="8"/>
    <n v="2.2000000000000002"/>
    <n v="2.2000000000000002"/>
    <m/>
    <d v="2013-09-17T00:00:00"/>
  </r>
  <r>
    <n v="2013"/>
    <n v="18"/>
    <x v="8"/>
    <n v="1.8"/>
    <n v="1.8"/>
    <m/>
    <d v="2013-09-18T00:00:00"/>
  </r>
  <r>
    <n v="2013"/>
    <n v="19"/>
    <x v="8"/>
    <n v="1.9"/>
    <n v="1.9"/>
    <m/>
    <d v="2013-09-19T00:00:00"/>
  </r>
  <r>
    <n v="2013"/>
    <n v="20"/>
    <x v="8"/>
    <n v="1.9"/>
    <n v="1.9"/>
    <m/>
    <d v="2013-09-20T00:00:00"/>
  </r>
  <r>
    <n v="2013"/>
    <n v="21"/>
    <x v="8"/>
    <n v="3.9"/>
    <n v="3.9"/>
    <m/>
    <d v="2013-09-21T00:00:00"/>
  </r>
  <r>
    <n v="2013"/>
    <n v="22"/>
    <x v="8"/>
    <n v="7.8"/>
    <n v="7.8"/>
    <m/>
    <d v="2013-09-22T00:00:00"/>
  </r>
  <r>
    <n v="2013"/>
    <n v="23"/>
    <x v="8"/>
    <n v="11"/>
    <n v="11"/>
    <m/>
    <d v="2013-09-23T00:00:00"/>
  </r>
  <r>
    <n v="2013"/>
    <n v="24"/>
    <x v="8"/>
    <n v="14"/>
    <n v="14"/>
    <m/>
    <d v="2013-09-24T00:00:00"/>
  </r>
  <r>
    <n v="2013"/>
    <n v="25"/>
    <x v="8"/>
    <n v="15"/>
    <n v="15"/>
    <m/>
    <d v="2013-09-25T00:00:00"/>
  </r>
  <r>
    <n v="2013"/>
    <n v="26"/>
    <x v="8"/>
    <n v="8"/>
    <n v="8"/>
    <m/>
    <d v="2013-09-26T00:00:00"/>
  </r>
  <r>
    <n v="2013"/>
    <n v="27"/>
    <x v="8"/>
    <n v="8.9"/>
    <n v="8.9"/>
    <m/>
    <d v="2013-09-27T00:00:00"/>
  </r>
  <r>
    <n v="2013"/>
    <n v="28"/>
    <x v="8"/>
    <n v="39"/>
    <n v="39"/>
    <m/>
    <d v="2013-09-28T00:00:00"/>
  </r>
  <r>
    <n v="2013"/>
    <n v="29"/>
    <x v="8"/>
    <n v="94"/>
    <n v="94"/>
    <m/>
    <d v="2013-09-29T00:00:00"/>
  </r>
  <r>
    <n v="2013"/>
    <n v="30"/>
    <x v="8"/>
    <n v="133"/>
    <n v="133"/>
    <m/>
    <d v="2013-09-30T00:00:00"/>
  </r>
  <r>
    <n v="2013"/>
    <n v="1"/>
    <x v="9"/>
    <n v="59"/>
    <n v="59"/>
    <m/>
    <d v="2013-10-01T00:00:00"/>
  </r>
  <r>
    <n v="2013"/>
    <n v="2"/>
    <x v="9"/>
    <n v="44"/>
    <n v="44"/>
    <m/>
    <d v="2013-10-02T00:00:00"/>
  </r>
  <r>
    <n v="2013"/>
    <n v="3"/>
    <x v="9"/>
    <n v="37"/>
    <n v="37"/>
    <m/>
    <d v="2013-10-03T00:00:00"/>
  </r>
  <r>
    <n v="2013"/>
    <n v="4"/>
    <x v="9"/>
    <n v="31"/>
    <n v="31"/>
    <m/>
    <d v="2013-10-04T00:00:00"/>
  </r>
  <r>
    <n v="2013"/>
    <n v="5"/>
    <x v="9"/>
    <n v="27"/>
    <n v="27"/>
    <m/>
    <d v="2013-10-05T00:00:00"/>
  </r>
  <r>
    <n v="2013"/>
    <n v="6"/>
    <x v="9"/>
    <n v="24"/>
    <n v="24"/>
    <m/>
    <d v="2013-10-06T00:00:00"/>
  </r>
  <r>
    <n v="2013"/>
    <n v="7"/>
    <x v="9"/>
    <n v="22"/>
    <n v="22"/>
    <m/>
    <d v="2013-10-07T00:00:00"/>
  </r>
  <r>
    <n v="2013"/>
    <n v="8"/>
    <x v="9"/>
    <n v="21"/>
    <n v="21"/>
    <m/>
    <d v="2013-10-08T00:00:00"/>
  </r>
  <r>
    <n v="2013"/>
    <n v="9"/>
    <x v="9"/>
    <n v="19"/>
    <n v="19"/>
    <m/>
    <d v="2013-10-09T00:00:00"/>
  </r>
  <r>
    <n v="2013"/>
    <n v="10"/>
    <x v="9"/>
    <n v="18"/>
    <n v="18"/>
    <m/>
    <d v="2013-10-10T00:00:00"/>
  </r>
  <r>
    <n v="2013"/>
    <n v="11"/>
    <x v="9"/>
    <n v="17"/>
    <n v="17"/>
    <m/>
    <d v="2013-10-11T00:00:00"/>
  </r>
  <r>
    <n v="2013"/>
    <n v="12"/>
    <x v="9"/>
    <n v="16"/>
    <n v="16"/>
    <m/>
    <d v="2013-10-12T00:00:00"/>
  </r>
  <r>
    <n v="2013"/>
    <n v="13"/>
    <x v="9"/>
    <n v="15"/>
    <n v="15"/>
    <m/>
    <d v="2013-10-13T00:00:00"/>
  </r>
  <r>
    <n v="2013"/>
    <n v="14"/>
    <x v="9"/>
    <n v="15"/>
    <n v="15"/>
    <m/>
    <d v="2013-10-14T00:00:00"/>
  </r>
  <r>
    <n v="2013"/>
    <n v="15"/>
    <x v="9"/>
    <n v="14"/>
    <n v="14"/>
    <m/>
    <d v="2013-10-15T00:00:00"/>
  </r>
  <r>
    <n v="2013"/>
    <n v="16"/>
    <x v="9"/>
    <n v="14"/>
    <n v="14"/>
    <m/>
    <d v="2013-10-16T00:00:00"/>
  </r>
  <r>
    <n v="2013"/>
    <n v="17"/>
    <x v="9"/>
    <n v="14"/>
    <n v="14"/>
    <m/>
    <d v="2013-10-17T00:00:00"/>
  </r>
  <r>
    <n v="2013"/>
    <n v="18"/>
    <x v="9"/>
    <n v="15"/>
    <n v="15"/>
    <m/>
    <d v="2013-10-18T00:00:00"/>
  </r>
  <r>
    <n v="2013"/>
    <n v="19"/>
    <x v="9"/>
    <n v="13"/>
    <n v="13"/>
    <m/>
    <d v="2013-10-19T00:00:00"/>
  </r>
  <r>
    <n v="2013"/>
    <n v="20"/>
    <x v="9"/>
    <n v="13"/>
    <n v="13"/>
    <m/>
    <d v="2013-10-20T00:00:00"/>
  </r>
  <r>
    <n v="2013"/>
    <n v="21"/>
    <x v="9"/>
    <n v="13"/>
    <n v="13"/>
    <m/>
    <d v="2013-10-21T00:00:00"/>
  </r>
  <r>
    <n v="2013"/>
    <n v="22"/>
    <x v="9"/>
    <n v="13"/>
    <n v="13"/>
    <m/>
    <d v="2013-10-22T00:00:00"/>
  </r>
  <r>
    <n v="2013"/>
    <n v="23"/>
    <x v="9"/>
    <n v="13"/>
    <n v="13"/>
    <m/>
    <d v="2013-10-23T00:00:00"/>
  </r>
  <r>
    <n v="2013"/>
    <n v="24"/>
    <x v="9"/>
    <n v="13"/>
    <n v="13"/>
    <m/>
    <d v="2013-10-24T00:00:00"/>
  </r>
  <r>
    <n v="2013"/>
    <n v="25"/>
    <x v="9"/>
    <n v="13"/>
    <n v="13"/>
    <m/>
    <d v="2013-10-25T00:00:00"/>
  </r>
  <r>
    <n v="2013"/>
    <n v="26"/>
    <x v="9"/>
    <n v="13"/>
    <n v="13"/>
    <m/>
    <d v="2013-10-26T00:00:00"/>
  </r>
  <r>
    <n v="2013"/>
    <n v="27"/>
    <x v="9"/>
    <n v="14"/>
    <n v="14"/>
    <m/>
    <d v="2013-10-27T00:00:00"/>
  </r>
  <r>
    <n v="2013"/>
    <n v="28"/>
    <x v="9"/>
    <n v="14"/>
    <n v="14"/>
    <m/>
    <d v="2013-10-28T00:00:00"/>
  </r>
  <r>
    <n v="2013"/>
    <n v="29"/>
    <x v="9"/>
    <n v="13"/>
    <n v="13"/>
    <m/>
    <d v="2013-10-29T00:00:00"/>
  </r>
  <r>
    <n v="2013"/>
    <n v="30"/>
    <x v="9"/>
    <n v="13"/>
    <n v="13"/>
    <m/>
    <d v="2013-10-30T00:00:00"/>
  </r>
  <r>
    <n v="2013"/>
    <n v="31"/>
    <x v="9"/>
    <n v="13"/>
    <n v="13"/>
    <m/>
    <d v="2013-10-31T00:00:00"/>
  </r>
  <r>
    <n v="2013"/>
    <n v="1"/>
    <x v="10"/>
    <n v="13"/>
    <n v="13"/>
    <m/>
    <d v="2013-11-01T00:00:00"/>
  </r>
  <r>
    <n v="2013"/>
    <n v="2"/>
    <x v="10"/>
    <n v="26"/>
    <n v="26"/>
    <m/>
    <d v="2013-11-02T00:00:00"/>
  </r>
  <r>
    <n v="2013"/>
    <n v="3"/>
    <x v="10"/>
    <n v="17"/>
    <n v="17"/>
    <m/>
    <d v="2013-11-03T00:00:00"/>
  </r>
  <r>
    <n v="2013"/>
    <n v="4"/>
    <x v="10"/>
    <n v="15"/>
    <n v="15"/>
    <m/>
    <d v="2013-11-04T00:00:00"/>
  </r>
  <r>
    <n v="2013"/>
    <n v="5"/>
    <x v="10"/>
    <n v="19"/>
    <n v="19"/>
    <m/>
    <d v="2013-11-05T00:00:00"/>
  </r>
  <r>
    <n v="2013"/>
    <n v="6"/>
    <x v="10"/>
    <n v="29"/>
    <n v="29"/>
    <m/>
    <d v="2013-11-06T00:00:00"/>
  </r>
  <r>
    <n v="2013"/>
    <n v="7"/>
    <x v="10"/>
    <n v="40"/>
    <n v="40"/>
    <m/>
    <d v="2013-11-07T00:00:00"/>
  </r>
  <r>
    <n v="2013"/>
    <n v="8"/>
    <x v="10"/>
    <n v="29"/>
    <n v="29"/>
    <m/>
    <d v="2013-11-08T00:00:00"/>
  </r>
  <r>
    <n v="2013"/>
    <n v="9"/>
    <x v="10"/>
    <n v="24"/>
    <n v="24"/>
    <m/>
    <d v="2013-11-09T00:00:00"/>
  </r>
  <r>
    <n v="2013"/>
    <n v="10"/>
    <x v="10"/>
    <n v="22"/>
    <n v="22"/>
    <m/>
    <d v="2013-11-10T00:00:00"/>
  </r>
  <r>
    <n v="2013"/>
    <n v="11"/>
    <x v="10"/>
    <n v="20"/>
    <n v="20"/>
    <m/>
    <d v="2013-11-11T00:00:00"/>
  </r>
  <r>
    <n v="2013"/>
    <n v="12"/>
    <x v="10"/>
    <n v="25"/>
    <n v="25"/>
    <m/>
    <d v="2013-11-12T00:00:00"/>
  </r>
  <r>
    <n v="2013"/>
    <n v="13"/>
    <x v="10"/>
    <n v="21"/>
    <n v="21"/>
    <m/>
    <d v="2013-11-13T00:00:00"/>
  </r>
  <r>
    <n v="2013"/>
    <n v="14"/>
    <x v="10"/>
    <n v="19"/>
    <n v="19"/>
    <m/>
    <d v="2013-11-14T00:00:00"/>
  </r>
  <r>
    <n v="2013"/>
    <n v="15"/>
    <x v="10"/>
    <n v="19"/>
    <n v="19"/>
    <m/>
    <d v="2013-11-15T00:00:00"/>
  </r>
  <r>
    <n v="2013"/>
    <n v="16"/>
    <x v="10"/>
    <n v="19"/>
    <n v="19"/>
    <m/>
    <d v="2013-11-16T00:00:00"/>
  </r>
  <r>
    <n v="2013"/>
    <n v="17"/>
    <x v="10"/>
    <n v="18"/>
    <n v="18"/>
    <m/>
    <d v="2013-11-17T00:00:00"/>
  </r>
  <r>
    <n v="2013"/>
    <n v="18"/>
    <x v="10"/>
    <n v="25"/>
    <n v="25"/>
    <m/>
    <d v="2013-11-18T00:00:00"/>
  </r>
  <r>
    <n v="2013"/>
    <n v="19"/>
    <x v="10"/>
    <n v="43"/>
    <n v="43"/>
    <m/>
    <d v="2013-11-19T00:00:00"/>
  </r>
  <r>
    <n v="2013"/>
    <n v="20"/>
    <x v="10"/>
    <n v="37"/>
    <n v="37"/>
    <m/>
    <d v="2013-11-20T00:00:00"/>
  </r>
  <r>
    <n v="2013"/>
    <n v="21"/>
    <x v="10"/>
    <n v="33"/>
    <n v="33"/>
    <m/>
    <d v="2013-11-21T00:00:00"/>
  </r>
  <r>
    <n v="2013"/>
    <n v="22"/>
    <x v="10"/>
    <n v="29"/>
    <n v="29"/>
    <m/>
    <d v="2013-11-22T00:00:00"/>
  </r>
  <r>
    <n v="2013"/>
    <n v="23"/>
    <x v="10"/>
    <n v="26"/>
    <n v="26"/>
    <m/>
    <d v="2013-11-23T00:00:00"/>
  </r>
  <r>
    <n v="2013"/>
    <n v="24"/>
    <x v="10"/>
    <n v="24"/>
    <n v="24"/>
    <m/>
    <d v="2013-11-24T00:00:00"/>
  </r>
  <r>
    <n v="2013"/>
    <n v="25"/>
    <x v="10"/>
    <n v="22"/>
    <n v="22"/>
    <m/>
    <d v="2013-11-25T00:00:00"/>
  </r>
  <r>
    <n v="2013"/>
    <n v="26"/>
    <x v="10"/>
    <n v="21"/>
    <n v="21"/>
    <m/>
    <d v="2013-11-26T00:00:00"/>
  </r>
  <r>
    <n v="2013"/>
    <n v="27"/>
    <x v="10"/>
    <n v="20"/>
    <n v="20"/>
    <m/>
    <d v="2013-11-27T00:00:00"/>
  </r>
  <r>
    <n v="2013"/>
    <n v="28"/>
    <x v="10"/>
    <n v="19"/>
    <n v="19"/>
    <m/>
    <d v="2013-11-28T00:00:00"/>
  </r>
  <r>
    <n v="2013"/>
    <n v="29"/>
    <x v="10"/>
    <n v="18"/>
    <n v="18"/>
    <m/>
    <d v="2013-11-29T00:00:00"/>
  </r>
  <r>
    <n v="2013"/>
    <n v="30"/>
    <x v="10"/>
    <n v="17"/>
    <n v="17"/>
    <m/>
    <d v="2013-11-30T00:00:00"/>
  </r>
  <r>
    <n v="2013"/>
    <n v="1"/>
    <x v="11"/>
    <n v="22"/>
    <n v="22"/>
    <m/>
    <d v="2013-12-01T00:00:00"/>
  </r>
  <r>
    <n v="2013"/>
    <n v="2"/>
    <x v="11"/>
    <n v="45"/>
    <n v="45"/>
    <m/>
    <d v="2013-12-02T00:00:00"/>
  </r>
  <r>
    <n v="2013"/>
    <n v="3"/>
    <x v="11"/>
    <n v="28"/>
    <n v="28"/>
    <m/>
    <d v="2013-12-03T00:00:00"/>
  </r>
  <r>
    <n v="2013"/>
    <n v="4"/>
    <x v="11"/>
    <n v="23"/>
    <n v="23"/>
    <m/>
    <d v="2013-12-04T00:00:00"/>
  </r>
  <r>
    <n v="2013"/>
    <n v="5"/>
    <x v="11"/>
    <n v="18"/>
    <n v="18"/>
    <m/>
    <d v="2013-12-05T00:00:00"/>
  </r>
  <r>
    <n v="2013"/>
    <n v="6"/>
    <x v="11"/>
    <n v="17"/>
    <n v="17"/>
    <m/>
    <d v="2013-12-06T00:00:00"/>
  </r>
  <r>
    <n v="2013"/>
    <n v="7"/>
    <x v="11"/>
    <n v="15"/>
    <n v="15"/>
    <m/>
    <d v="2013-12-07T00:00:00"/>
  </r>
  <r>
    <n v="2013"/>
    <n v="8"/>
    <x v="11"/>
    <n v="12"/>
    <n v="12"/>
    <m/>
    <d v="2013-12-08T00:00:00"/>
  </r>
  <r>
    <n v="2013"/>
    <n v="9"/>
    <x v="11"/>
    <n v="11"/>
    <n v="11"/>
    <m/>
    <d v="2013-12-09T00:00:00"/>
  </r>
  <r>
    <n v="2013"/>
    <n v="10"/>
    <x v="11"/>
    <n v="11"/>
    <n v="11"/>
    <m/>
    <d v="2013-12-10T00:00:00"/>
  </r>
  <r>
    <n v="2013"/>
    <n v="11"/>
    <x v="11"/>
    <n v="10"/>
    <n v="10"/>
    <m/>
    <d v="2013-12-11T00:00:00"/>
  </r>
  <r>
    <n v="2013"/>
    <n v="12"/>
    <x v="11"/>
    <n v="10"/>
    <n v="10"/>
    <m/>
    <d v="2013-12-12T00:00:00"/>
  </r>
  <r>
    <n v="2013"/>
    <n v="13"/>
    <x v="11"/>
    <n v="9.8000000000000007"/>
    <n v="9.8000000000000007"/>
    <m/>
    <d v="2013-12-13T00:00:00"/>
  </r>
  <r>
    <n v="2013"/>
    <n v="14"/>
    <x v="11"/>
    <n v="9.1"/>
    <n v="9.1"/>
    <m/>
    <d v="2013-12-14T00:00:00"/>
  </r>
  <r>
    <n v="2013"/>
    <n v="15"/>
    <x v="11"/>
    <n v="8.6"/>
    <n v="8.6"/>
    <m/>
    <d v="2013-12-15T00:00:00"/>
  </r>
  <r>
    <n v="2013"/>
    <n v="16"/>
    <x v="11"/>
    <n v="8.1"/>
    <n v="8.1"/>
    <m/>
    <d v="2013-12-16T00:00:00"/>
  </r>
  <r>
    <n v="2013"/>
    <n v="17"/>
    <x v="11"/>
    <n v="7.6"/>
    <n v="7.6"/>
    <m/>
    <d v="2013-12-17T00:00:00"/>
  </r>
  <r>
    <n v="2013"/>
    <n v="18"/>
    <x v="11"/>
    <n v="7.3"/>
    <n v="7.3"/>
    <m/>
    <d v="2013-12-18T00:00:00"/>
  </r>
  <r>
    <n v="2013"/>
    <n v="19"/>
    <x v="11"/>
    <n v="6.5"/>
    <n v="6.5"/>
    <m/>
    <d v="2013-12-19T00:00:00"/>
  </r>
  <r>
    <n v="2013"/>
    <n v="20"/>
    <x v="11"/>
    <n v="6.4"/>
    <n v="6.4"/>
    <m/>
    <d v="2013-12-20T00:00:00"/>
  </r>
  <r>
    <n v="2013"/>
    <n v="21"/>
    <x v="11"/>
    <n v="6.6"/>
    <n v="6.6"/>
    <m/>
    <d v="2013-12-21T00:00:00"/>
  </r>
  <r>
    <n v="2013"/>
    <n v="22"/>
    <x v="11"/>
    <n v="6.4"/>
    <n v="6.4"/>
    <m/>
    <d v="2013-12-22T00:00:00"/>
  </r>
  <r>
    <n v="2013"/>
    <n v="23"/>
    <x v="11"/>
    <n v="6.1"/>
    <n v="6.1"/>
    <m/>
    <d v="2013-12-23T00:00:00"/>
  </r>
  <r>
    <n v="2013"/>
    <n v="24"/>
    <x v="11"/>
    <n v="5.8"/>
    <n v="5.8"/>
    <m/>
    <d v="2013-12-24T00:00:00"/>
  </r>
  <r>
    <n v="2013"/>
    <n v="25"/>
    <x v="11"/>
    <n v="5.7"/>
    <n v="5.7"/>
    <m/>
    <d v="2013-12-25T00:00:00"/>
  </r>
  <r>
    <n v="2013"/>
    <n v="26"/>
    <x v="11"/>
    <n v="5.4"/>
    <n v="5.4"/>
    <m/>
    <d v="2013-12-26T00:00:00"/>
  </r>
  <r>
    <n v="2013"/>
    <n v="27"/>
    <x v="11"/>
    <n v="5.2"/>
    <n v="5.2"/>
    <m/>
    <d v="2013-12-27T00:00:00"/>
  </r>
  <r>
    <n v="2013"/>
    <n v="28"/>
    <x v="11"/>
    <n v="4.9000000000000004"/>
    <n v="4.9000000000000004"/>
    <m/>
    <d v="2013-12-28T00:00:00"/>
  </r>
  <r>
    <n v="2013"/>
    <n v="29"/>
    <x v="11"/>
    <n v="4.8"/>
    <n v="4.8"/>
    <m/>
    <d v="2013-12-29T00:00:00"/>
  </r>
  <r>
    <n v="2013"/>
    <n v="30"/>
    <x v="11"/>
    <n v="4.8"/>
    <n v="4.8"/>
    <m/>
    <d v="2013-12-30T00:00:00"/>
  </r>
  <r>
    <n v="2013"/>
    <n v="31"/>
    <x v="11"/>
    <n v="5.6"/>
    <n v="5.6"/>
    <m/>
    <d v="2013-12-31T00:00:00"/>
  </r>
  <r>
    <n v="2014"/>
    <n v="1"/>
    <x v="0"/>
    <n v="5.9"/>
    <n v="5.9"/>
    <m/>
    <d v="2014-01-01T00:00:00"/>
  </r>
  <r>
    <n v="2014"/>
    <n v="2"/>
    <x v="0"/>
    <n v="5"/>
    <n v="5"/>
    <m/>
    <d v="2014-01-02T00:00:00"/>
  </r>
  <r>
    <n v="2014"/>
    <n v="3"/>
    <x v="0"/>
    <n v="6"/>
    <n v="6"/>
    <m/>
    <d v="2014-01-03T00:00:00"/>
  </r>
  <r>
    <n v="2014"/>
    <n v="4"/>
    <x v="0"/>
    <n v="5.3"/>
    <n v="5.3"/>
    <m/>
    <d v="2014-01-04T00:00:00"/>
  </r>
  <r>
    <n v="2014"/>
    <n v="5"/>
    <x v="0"/>
    <n v="4.5999999999999996"/>
    <n v="4.5999999999999996"/>
    <m/>
    <d v="2014-01-05T00:00:00"/>
  </r>
  <r>
    <n v="2014"/>
    <n v="6"/>
    <x v="0"/>
    <n v="4.4000000000000004"/>
    <n v="4.4000000000000004"/>
    <m/>
    <d v="2014-01-06T00:00:00"/>
  </r>
  <r>
    <n v="2014"/>
    <n v="7"/>
    <x v="0"/>
    <n v="7.6"/>
    <n v="7.6"/>
    <m/>
    <d v="2014-01-07T00:00:00"/>
  </r>
  <r>
    <n v="2014"/>
    <n v="8"/>
    <x v="0"/>
    <n v="19"/>
    <n v="19"/>
    <m/>
    <d v="2014-01-08T00:00:00"/>
  </r>
  <r>
    <n v="2014"/>
    <n v="9"/>
    <x v="0"/>
    <n v="22"/>
    <n v="22"/>
    <m/>
    <d v="2014-01-09T00:00:00"/>
  </r>
  <r>
    <n v="2014"/>
    <n v="10"/>
    <x v="0"/>
    <n v="18"/>
    <n v="18"/>
    <m/>
    <d v="2014-01-10T00:00:00"/>
  </r>
  <r>
    <n v="2014"/>
    <n v="11"/>
    <x v="0"/>
    <n v="44"/>
    <n v="44"/>
    <m/>
    <d v="2014-01-11T00:00:00"/>
  </r>
  <r>
    <n v="2014"/>
    <n v="12"/>
    <x v="0"/>
    <n v="63"/>
    <n v="63"/>
    <m/>
    <d v="2014-01-12T00:00:00"/>
  </r>
  <r>
    <n v="2014"/>
    <n v="13"/>
    <x v="0"/>
    <n v="49"/>
    <n v="49"/>
    <m/>
    <d v="2014-01-13T00:00:00"/>
  </r>
  <r>
    <n v="2014"/>
    <n v="14"/>
    <x v="0"/>
    <n v="40"/>
    <n v="40"/>
    <m/>
    <d v="2014-01-14T00:00:00"/>
  </r>
  <r>
    <n v="2014"/>
    <n v="15"/>
    <x v="0"/>
    <n v="34"/>
    <n v="34"/>
    <m/>
    <d v="2014-01-15T00:00:00"/>
  </r>
  <r>
    <n v="2014"/>
    <n v="16"/>
    <x v="0"/>
    <n v="29"/>
    <n v="29"/>
    <m/>
    <d v="2014-01-16T00:00:00"/>
  </r>
  <r>
    <n v="2014"/>
    <n v="17"/>
    <x v="0"/>
    <n v="25"/>
    <n v="25"/>
    <m/>
    <d v="2014-01-17T00:00:00"/>
  </r>
  <r>
    <n v="2014"/>
    <n v="18"/>
    <x v="0"/>
    <n v="22"/>
    <n v="22"/>
    <m/>
    <d v="2014-01-18T00:00:00"/>
  </r>
  <r>
    <n v="2014"/>
    <n v="19"/>
    <x v="0"/>
    <n v="19"/>
    <n v="19"/>
    <m/>
    <d v="2014-01-19T00:00:00"/>
  </r>
  <r>
    <n v="2014"/>
    <n v="20"/>
    <x v="0"/>
    <n v="17"/>
    <n v="17"/>
    <m/>
    <d v="2014-01-20T00:00:00"/>
  </r>
  <r>
    <n v="2014"/>
    <n v="21"/>
    <x v="0"/>
    <n v="15"/>
    <n v="15"/>
    <m/>
    <d v="2014-01-21T00:00:00"/>
  </r>
  <r>
    <n v="2014"/>
    <n v="22"/>
    <x v="0"/>
    <n v="14"/>
    <n v="14"/>
    <m/>
    <d v="2014-01-22T00:00:00"/>
  </r>
  <r>
    <n v="2014"/>
    <n v="23"/>
    <x v="0"/>
    <n v="13"/>
    <n v="13"/>
    <m/>
    <d v="2014-01-23T00:00:00"/>
  </r>
  <r>
    <n v="2014"/>
    <n v="24"/>
    <x v="0"/>
    <n v="12"/>
    <n v="12"/>
    <m/>
    <d v="2014-01-24T00:00:00"/>
  </r>
  <r>
    <n v="2014"/>
    <n v="25"/>
    <x v="0"/>
    <n v="11"/>
    <n v="11"/>
    <m/>
    <d v="2014-01-25T00:00:00"/>
  </r>
  <r>
    <n v="2014"/>
    <n v="26"/>
    <x v="0"/>
    <n v="11"/>
    <n v="11"/>
    <m/>
    <d v="2014-01-26T00:00:00"/>
  </r>
  <r>
    <n v="2014"/>
    <n v="27"/>
    <x v="0"/>
    <n v="12"/>
    <n v="12"/>
    <m/>
    <d v="2014-01-27T00:00:00"/>
  </r>
  <r>
    <n v="2014"/>
    <n v="28"/>
    <x v="0"/>
    <n v="15"/>
    <n v="15"/>
    <m/>
    <d v="2014-01-28T00:00:00"/>
  </r>
  <r>
    <n v="2014"/>
    <n v="29"/>
    <x v="0"/>
    <n v="22"/>
    <n v="22"/>
    <m/>
    <d v="2014-01-29T00:00:00"/>
  </r>
  <r>
    <n v="2014"/>
    <n v="30"/>
    <x v="0"/>
    <n v="17"/>
    <n v="17"/>
    <m/>
    <d v="2014-01-30T00:00:00"/>
  </r>
  <r>
    <n v="2014"/>
    <n v="31"/>
    <x v="0"/>
    <n v="15"/>
    <n v="15"/>
    <m/>
    <d v="2014-01-31T00:00:00"/>
  </r>
  <r>
    <n v="2014"/>
    <n v="1"/>
    <x v="1"/>
    <n v="14"/>
    <n v="14"/>
    <m/>
    <d v="2014-02-01T00:00:00"/>
  </r>
  <r>
    <n v="2014"/>
    <n v="2"/>
    <x v="1"/>
    <n v="14"/>
    <n v="14"/>
    <m/>
    <d v="2014-02-02T00:00:00"/>
  </r>
  <r>
    <n v="2014"/>
    <n v="3"/>
    <x v="1"/>
    <n v="14"/>
    <n v="14"/>
    <m/>
    <d v="2014-02-03T00:00:00"/>
  </r>
  <r>
    <n v="2014"/>
    <n v="4"/>
    <x v="1"/>
    <n v="14"/>
    <n v="14"/>
    <m/>
    <d v="2014-02-04T00:00:00"/>
  </r>
  <r>
    <n v="2014"/>
    <n v="5"/>
    <x v="1"/>
    <n v="12"/>
    <n v="12"/>
    <m/>
    <d v="2014-02-05T00:00:00"/>
  </r>
  <r>
    <n v="2014"/>
    <n v="6"/>
    <x v="1"/>
    <n v="11"/>
    <n v="11"/>
    <m/>
    <d v="2014-02-06T00:00:00"/>
  </r>
  <r>
    <n v="2014"/>
    <n v="7"/>
    <x v="1"/>
    <n v="13"/>
    <n v="13"/>
    <m/>
    <d v="2014-02-07T00:00:00"/>
  </r>
  <r>
    <n v="2014"/>
    <n v="8"/>
    <x v="1"/>
    <n v="14"/>
    <n v="14"/>
    <m/>
    <d v="2014-02-08T00:00:00"/>
  </r>
  <r>
    <n v="2014"/>
    <n v="9"/>
    <x v="1"/>
    <n v="14"/>
    <n v="14"/>
    <m/>
    <d v="2014-02-09T00:00:00"/>
  </r>
  <r>
    <n v="2014"/>
    <n v="10"/>
    <x v="1"/>
    <n v="19"/>
    <n v="19"/>
    <m/>
    <d v="2014-02-10T00:00:00"/>
  </r>
  <r>
    <n v="2014"/>
    <n v="11"/>
    <x v="1"/>
    <n v="59"/>
    <n v="59"/>
    <m/>
    <d v="2014-02-11T00:00:00"/>
  </r>
  <r>
    <n v="2014"/>
    <n v="12"/>
    <x v="1"/>
    <n v="140"/>
    <n v="140"/>
    <m/>
    <d v="2014-02-12T00:00:00"/>
  </r>
  <r>
    <n v="2014"/>
    <n v="13"/>
    <x v="1"/>
    <n v="95"/>
    <n v="95"/>
    <m/>
    <d v="2014-02-13T00:00:00"/>
  </r>
  <r>
    <n v="2014"/>
    <n v="14"/>
    <x v="1"/>
    <n v="137"/>
    <n v="137"/>
    <m/>
    <d v="2014-02-14T00:00:00"/>
  </r>
  <r>
    <n v="2014"/>
    <n v="15"/>
    <x v="1"/>
    <n v="130"/>
    <n v="130"/>
    <m/>
    <d v="2014-02-15T00:00:00"/>
  </r>
  <r>
    <n v="2014"/>
    <n v="16"/>
    <x v="1"/>
    <n v="153"/>
    <n v="153"/>
    <m/>
    <d v="2014-02-16T00:00:00"/>
  </r>
  <r>
    <n v="2014"/>
    <n v="17"/>
    <x v="1"/>
    <n v="182"/>
    <n v="182"/>
    <m/>
    <d v="2014-02-17T00:00:00"/>
  </r>
  <r>
    <n v="2014"/>
    <n v="18"/>
    <x v="1"/>
    <n v="178"/>
    <n v="178"/>
    <m/>
    <d v="2014-02-18T00:00:00"/>
  </r>
  <r>
    <n v="2014"/>
    <n v="19"/>
    <x v="1"/>
    <n v="165"/>
    <n v="165"/>
    <m/>
    <d v="2014-02-19T00:00:00"/>
  </r>
  <r>
    <n v="2014"/>
    <n v="20"/>
    <x v="1"/>
    <n v="108"/>
    <n v="108"/>
    <m/>
    <d v="2014-02-20T00:00:00"/>
  </r>
  <r>
    <n v="2014"/>
    <n v="21"/>
    <x v="1"/>
    <n v="72"/>
    <n v="72"/>
    <m/>
    <d v="2014-02-21T00:00:00"/>
  </r>
  <r>
    <n v="2014"/>
    <n v="22"/>
    <x v="1"/>
    <n v="56"/>
    <n v="56"/>
    <m/>
    <d v="2014-02-22T00:00:00"/>
  </r>
  <r>
    <n v="2014"/>
    <n v="23"/>
    <x v="1"/>
    <n v="50"/>
    <n v="50"/>
    <m/>
    <d v="2014-02-23T00:00:00"/>
  </r>
  <r>
    <n v="2014"/>
    <n v="24"/>
    <x v="1"/>
    <n v="45"/>
    <n v="45"/>
    <m/>
    <d v="2014-02-24T00:00:00"/>
  </r>
  <r>
    <n v="2014"/>
    <n v="25"/>
    <x v="1"/>
    <n v="39"/>
    <n v="39"/>
    <m/>
    <d v="2014-02-25T00:00:00"/>
  </r>
  <r>
    <n v="2014"/>
    <n v="26"/>
    <x v="1"/>
    <n v="34"/>
    <n v="34"/>
    <m/>
    <d v="2014-02-26T00:00:00"/>
  </r>
  <r>
    <n v="2014"/>
    <n v="27"/>
    <x v="1"/>
    <n v="32"/>
    <n v="32"/>
    <m/>
    <d v="2014-02-27T00:00:00"/>
  </r>
  <r>
    <n v="2014"/>
    <n v="28"/>
    <x v="1"/>
    <n v="30"/>
    <n v="30"/>
    <m/>
    <d v="2014-02-28T00:00:00"/>
  </r>
  <r>
    <n v="2014"/>
    <n v="1"/>
    <x v="2"/>
    <n v="27"/>
    <n v="27"/>
    <m/>
    <d v="2014-03-01T00:00:00"/>
  </r>
  <r>
    <n v="2014"/>
    <n v="2"/>
    <x v="2"/>
    <n v="32"/>
    <n v="32"/>
    <m/>
    <d v="2014-03-02T00:00:00"/>
  </r>
  <r>
    <n v="2014"/>
    <n v="3"/>
    <x v="2"/>
    <n v="43"/>
    <n v="43"/>
    <m/>
    <d v="2014-03-03T00:00:00"/>
  </r>
  <r>
    <n v="2014"/>
    <n v="4"/>
    <x v="2"/>
    <n v="40"/>
    <n v="40"/>
    <m/>
    <d v="2014-03-04T00:00:00"/>
  </r>
  <r>
    <n v="2014"/>
    <n v="5"/>
    <x v="2"/>
    <n v="100"/>
    <n v="100"/>
    <m/>
    <d v="2014-03-05T00:00:00"/>
  </r>
  <r>
    <n v="2014"/>
    <n v="6"/>
    <x v="2"/>
    <n v="202"/>
    <n v="202"/>
    <m/>
    <d v="2014-03-06T00:00:00"/>
  </r>
  <r>
    <n v="2014"/>
    <n v="7"/>
    <x v="2"/>
    <n v="132"/>
    <n v="132"/>
    <m/>
    <d v="2014-03-07T00:00:00"/>
  </r>
  <r>
    <n v="2014"/>
    <n v="8"/>
    <x v="2"/>
    <n v="100"/>
    <n v="100"/>
    <m/>
    <d v="2014-03-08T00:00:00"/>
  </r>
  <r>
    <n v="2014"/>
    <n v="9"/>
    <x v="2"/>
    <n v="181"/>
    <n v="181"/>
    <m/>
    <d v="2014-03-09T00:00:00"/>
  </r>
  <r>
    <n v="2014"/>
    <n v="10"/>
    <x v="2"/>
    <n v="118"/>
    <n v="118"/>
    <m/>
    <d v="2014-03-10T00:00:00"/>
  </r>
  <r>
    <n v="2014"/>
    <n v="11"/>
    <x v="2"/>
    <n v="74"/>
    <n v="74"/>
    <m/>
    <d v="2014-03-11T00:00:00"/>
  </r>
  <r>
    <n v="2014"/>
    <n v="12"/>
    <x v="2"/>
    <n v="57"/>
    <n v="57"/>
    <m/>
    <d v="2014-03-12T00:00:00"/>
  </r>
  <r>
    <n v="2014"/>
    <n v="13"/>
    <x v="2"/>
    <n v="49"/>
    <n v="49"/>
    <m/>
    <d v="2014-03-13T00:00:00"/>
  </r>
  <r>
    <n v="2014"/>
    <n v="14"/>
    <x v="2"/>
    <n v="46"/>
    <n v="46"/>
    <m/>
    <d v="2014-03-14T00:00:00"/>
  </r>
  <r>
    <n v="2014"/>
    <n v="15"/>
    <x v="2"/>
    <n v="38"/>
    <n v="38"/>
    <m/>
    <d v="2014-03-15T00:00:00"/>
  </r>
  <r>
    <n v="2014"/>
    <n v="16"/>
    <x v="2"/>
    <n v="36"/>
    <n v="36"/>
    <m/>
    <d v="2014-03-16T00:00:00"/>
  </r>
  <r>
    <n v="2014"/>
    <n v="17"/>
    <x v="2"/>
    <n v="41"/>
    <n v="41"/>
    <m/>
    <d v="2014-03-17T00:00:00"/>
  </r>
  <r>
    <n v="2014"/>
    <n v="18"/>
    <x v="2"/>
    <n v="32"/>
    <n v="32"/>
    <m/>
    <d v="2014-03-18T00:00:00"/>
  </r>
  <r>
    <n v="2014"/>
    <n v="19"/>
    <x v="2"/>
    <n v="30"/>
    <n v="30"/>
    <m/>
    <d v="2014-03-19T00:00:00"/>
  </r>
  <r>
    <n v="2014"/>
    <n v="20"/>
    <x v="2"/>
    <n v="28"/>
    <n v="28"/>
    <m/>
    <d v="2014-03-20T00:00:00"/>
  </r>
  <r>
    <n v="2014"/>
    <n v="21"/>
    <x v="2"/>
    <n v="26"/>
    <n v="26"/>
    <m/>
    <d v="2014-03-21T00:00:00"/>
  </r>
  <r>
    <n v="2014"/>
    <n v="22"/>
    <x v="2"/>
    <n v="24"/>
    <n v="24"/>
    <m/>
    <d v="2014-03-22T00:00:00"/>
  </r>
  <r>
    <n v="2014"/>
    <n v="23"/>
    <x v="2"/>
    <n v="22"/>
    <n v="22"/>
    <m/>
    <d v="2014-03-23T00:00:00"/>
  </r>
  <r>
    <n v="2014"/>
    <n v="24"/>
    <x v="2"/>
    <n v="21"/>
    <n v="21"/>
    <m/>
    <d v="2014-03-24T00:00:00"/>
  </r>
  <r>
    <n v="2014"/>
    <n v="25"/>
    <x v="2"/>
    <n v="24"/>
    <n v="24"/>
    <m/>
    <d v="2014-03-25T00:00:00"/>
  </r>
  <r>
    <n v="2014"/>
    <n v="26"/>
    <x v="2"/>
    <n v="30"/>
    <n v="30"/>
    <m/>
    <d v="2014-03-26T00:00:00"/>
  </r>
  <r>
    <n v="2014"/>
    <n v="27"/>
    <x v="2"/>
    <n v="43"/>
    <n v="43"/>
    <m/>
    <d v="2014-03-27T00:00:00"/>
  </r>
  <r>
    <n v="2014"/>
    <n v="28"/>
    <x v="2"/>
    <n v="130"/>
    <n v="130"/>
    <m/>
    <d v="2014-03-28T00:00:00"/>
  </r>
  <r>
    <n v="2014"/>
    <n v="29"/>
    <x v="2"/>
    <n v="257"/>
    <n v="257"/>
    <m/>
    <d v="2014-03-29T00:00:00"/>
  </r>
  <r>
    <n v="2014"/>
    <n v="30"/>
    <x v="2"/>
    <n v="164"/>
    <n v="164"/>
    <m/>
    <d v="2014-03-30T00:00:00"/>
  </r>
  <r>
    <n v="2014"/>
    <n v="31"/>
    <x v="2"/>
    <n v="97"/>
    <n v="97"/>
    <m/>
    <d v="2014-03-31T00:00:00"/>
  </r>
  <r>
    <n v="2014"/>
    <n v="1"/>
    <x v="3"/>
    <n v="70"/>
    <n v="70"/>
    <m/>
    <d v="2014-04-01T00:00:00"/>
  </r>
  <r>
    <n v="2014"/>
    <n v="2"/>
    <x v="3"/>
    <n v="55"/>
    <n v="55"/>
    <m/>
    <d v="2014-04-02T00:00:00"/>
  </r>
  <r>
    <n v="2014"/>
    <n v="3"/>
    <x v="3"/>
    <n v="48"/>
    <n v="48"/>
    <m/>
    <d v="2014-04-03T00:00:00"/>
  </r>
  <r>
    <n v="2014"/>
    <n v="4"/>
    <x v="3"/>
    <n v="45"/>
    <n v="45"/>
    <m/>
    <d v="2014-04-04T00:00:00"/>
  </r>
  <r>
    <n v="2014"/>
    <n v="5"/>
    <x v="3"/>
    <n v="39"/>
    <n v="39"/>
    <m/>
    <d v="2014-04-05T00:00:00"/>
  </r>
  <r>
    <n v="2014"/>
    <n v="6"/>
    <x v="3"/>
    <n v="35"/>
    <n v="35"/>
    <m/>
    <d v="2014-04-06T00:00:00"/>
  </r>
  <r>
    <n v="2014"/>
    <n v="7"/>
    <x v="3"/>
    <n v="31"/>
    <n v="31"/>
    <m/>
    <d v="2014-04-07T00:00:00"/>
  </r>
  <r>
    <n v="2014"/>
    <n v="8"/>
    <x v="3"/>
    <n v="30"/>
    <n v="30"/>
    <m/>
    <d v="2014-04-08T00:00:00"/>
  </r>
  <r>
    <n v="2014"/>
    <n v="9"/>
    <x v="3"/>
    <n v="31"/>
    <n v="31"/>
    <m/>
    <d v="2014-04-09T00:00:00"/>
  </r>
  <r>
    <n v="2014"/>
    <n v="10"/>
    <x v="3"/>
    <n v="26"/>
    <n v="26"/>
    <m/>
    <d v="2014-04-10T00:00:00"/>
  </r>
  <r>
    <n v="2014"/>
    <n v="11"/>
    <x v="3"/>
    <n v="24"/>
    <n v="24"/>
    <m/>
    <d v="2014-04-11T00:00:00"/>
  </r>
  <r>
    <n v="2014"/>
    <n v="12"/>
    <x v="3"/>
    <n v="22"/>
    <n v="22"/>
    <m/>
    <d v="2014-04-12T00:00:00"/>
  </r>
  <r>
    <n v="2014"/>
    <n v="13"/>
    <x v="3"/>
    <n v="21"/>
    <n v="21"/>
    <m/>
    <d v="2014-04-13T00:00:00"/>
  </r>
  <r>
    <n v="2014"/>
    <n v="14"/>
    <x v="3"/>
    <n v="19"/>
    <n v="19"/>
    <m/>
    <d v="2014-04-14T00:00:00"/>
  </r>
  <r>
    <n v="2014"/>
    <n v="15"/>
    <x v="3"/>
    <n v="18"/>
    <n v="18"/>
    <m/>
    <d v="2014-04-15T00:00:00"/>
  </r>
  <r>
    <n v="2014"/>
    <n v="16"/>
    <x v="3"/>
    <n v="18"/>
    <n v="18"/>
    <m/>
    <d v="2014-04-16T00:00:00"/>
  </r>
  <r>
    <n v="2014"/>
    <n v="17"/>
    <x v="3"/>
    <n v="28"/>
    <n v="28"/>
    <m/>
    <d v="2014-04-17T00:00:00"/>
  </r>
  <r>
    <n v="2014"/>
    <n v="18"/>
    <x v="3"/>
    <n v="23"/>
    <n v="23"/>
    <m/>
    <d v="2014-04-18T00:00:00"/>
  </r>
  <r>
    <n v="2014"/>
    <n v="19"/>
    <x v="3"/>
    <n v="20"/>
    <n v="20"/>
    <m/>
    <d v="2014-04-19T00:00:00"/>
  </r>
  <r>
    <n v="2014"/>
    <n v="20"/>
    <x v="3"/>
    <n v="18"/>
    <n v="18"/>
    <m/>
    <d v="2014-04-20T00:00:00"/>
  </r>
  <r>
    <n v="2014"/>
    <n v="21"/>
    <x v="3"/>
    <n v="17"/>
    <n v="17"/>
    <m/>
    <d v="2014-04-21T00:00:00"/>
  </r>
  <r>
    <n v="2014"/>
    <n v="22"/>
    <x v="3"/>
    <n v="22"/>
    <n v="22"/>
    <m/>
    <d v="2014-04-22T00:00:00"/>
  </r>
  <r>
    <n v="2014"/>
    <n v="23"/>
    <x v="3"/>
    <n v="32"/>
    <n v="32"/>
    <m/>
    <d v="2014-04-23T00:00:00"/>
  </r>
  <r>
    <n v="2014"/>
    <n v="24"/>
    <x v="3"/>
    <n v="59"/>
    <n v="59"/>
    <m/>
    <d v="2014-04-24T00:00:00"/>
  </r>
  <r>
    <n v="2014"/>
    <n v="25"/>
    <x v="3"/>
    <n v="50"/>
    <n v="50"/>
    <m/>
    <d v="2014-04-25T00:00:00"/>
  </r>
  <r>
    <n v="2014"/>
    <n v="26"/>
    <x v="3"/>
    <n v="43"/>
    <n v="43"/>
    <m/>
    <d v="2014-04-26T00:00:00"/>
  </r>
  <r>
    <n v="2014"/>
    <n v="27"/>
    <x v="3"/>
    <n v="46"/>
    <n v="46"/>
    <m/>
    <d v="2014-04-27T00:00:00"/>
  </r>
  <r>
    <n v="2014"/>
    <n v="28"/>
    <x v="3"/>
    <n v="36"/>
    <n v="36"/>
    <m/>
    <d v="2014-04-28T00:00:00"/>
  </r>
  <r>
    <n v="2014"/>
    <n v="29"/>
    <x v="3"/>
    <n v="31"/>
    <n v="31"/>
    <m/>
    <d v="2014-04-29T00:00:00"/>
  </r>
  <r>
    <n v="2014"/>
    <n v="30"/>
    <x v="3"/>
    <n v="28"/>
    <n v="28"/>
    <m/>
    <d v="2014-04-30T00:00:00"/>
  </r>
  <r>
    <n v="2014"/>
    <n v="1"/>
    <x v="4"/>
    <n v="25"/>
    <n v="25"/>
    <m/>
    <d v="2014-05-01T00:00:00"/>
  </r>
  <r>
    <n v="2014"/>
    <n v="2"/>
    <x v="4"/>
    <n v="23"/>
    <n v="23"/>
    <m/>
    <d v="2014-05-02T00:00:00"/>
  </r>
  <r>
    <n v="2014"/>
    <n v="3"/>
    <x v="4"/>
    <n v="22"/>
    <n v="22"/>
    <m/>
    <d v="2014-05-03T00:00:00"/>
  </r>
  <r>
    <n v="2014"/>
    <n v="4"/>
    <x v="4"/>
    <n v="27"/>
    <n v="27"/>
    <m/>
    <d v="2014-05-04T00:00:00"/>
  </r>
  <r>
    <n v="2014"/>
    <n v="5"/>
    <x v="4"/>
    <n v="23"/>
    <n v="23"/>
    <m/>
    <d v="2014-05-05T00:00:00"/>
  </r>
  <r>
    <n v="2014"/>
    <n v="6"/>
    <x v="4"/>
    <n v="19"/>
    <n v="19"/>
    <m/>
    <d v="2014-05-06T00:00:00"/>
  </r>
  <r>
    <n v="2014"/>
    <n v="7"/>
    <x v="4"/>
    <n v="17"/>
    <n v="17"/>
    <m/>
    <d v="2014-05-07T00:00:00"/>
  </r>
  <r>
    <n v="2014"/>
    <n v="8"/>
    <x v="4"/>
    <n v="21"/>
    <n v="21"/>
    <m/>
    <d v="2014-05-08T00:00:00"/>
  </r>
  <r>
    <n v="2014"/>
    <n v="9"/>
    <x v="4"/>
    <n v="26"/>
    <n v="26"/>
    <m/>
    <d v="2014-05-09T00:00:00"/>
  </r>
  <r>
    <n v="2014"/>
    <n v="10"/>
    <x v="4"/>
    <n v="27"/>
    <n v="27"/>
    <m/>
    <d v="2014-05-10T00:00:00"/>
  </r>
  <r>
    <n v="2014"/>
    <n v="11"/>
    <x v="4"/>
    <n v="21"/>
    <n v="21"/>
    <m/>
    <d v="2014-05-11T00:00:00"/>
  </r>
  <r>
    <n v="2014"/>
    <n v="12"/>
    <x v="4"/>
    <n v="20"/>
    <n v="20"/>
    <m/>
    <d v="2014-05-12T00:00:00"/>
  </r>
  <r>
    <n v="2014"/>
    <n v="13"/>
    <x v="4"/>
    <n v="18"/>
    <n v="18"/>
    <m/>
    <d v="2014-05-13T00:00:00"/>
  </r>
  <r>
    <n v="2014"/>
    <n v="14"/>
    <x v="4"/>
    <n v="16"/>
    <n v="16"/>
    <m/>
    <d v="2014-05-14T00:00:00"/>
  </r>
  <r>
    <n v="2014"/>
    <n v="15"/>
    <x v="4"/>
    <n v="15"/>
    <n v="15"/>
    <m/>
    <d v="2014-05-15T00:00:00"/>
  </r>
  <r>
    <n v="2014"/>
    <n v="16"/>
    <x v="4"/>
    <n v="14"/>
    <n v="14"/>
    <m/>
    <d v="2014-05-16T00:00:00"/>
  </r>
  <r>
    <n v="2014"/>
    <n v="17"/>
    <x v="4"/>
    <n v="13"/>
    <n v="13"/>
    <m/>
    <d v="2014-05-17T00:00:00"/>
  </r>
  <r>
    <n v="2014"/>
    <n v="18"/>
    <x v="4"/>
    <n v="18"/>
    <n v="18"/>
    <m/>
    <d v="2014-05-18T00:00:00"/>
  </r>
  <r>
    <n v="2014"/>
    <n v="19"/>
    <x v="4"/>
    <n v="14"/>
    <n v="14"/>
    <m/>
    <d v="2014-05-19T00:00:00"/>
  </r>
  <r>
    <n v="2014"/>
    <n v="20"/>
    <x v="4"/>
    <n v="12"/>
    <n v="12"/>
    <m/>
    <d v="2014-05-20T00:00:00"/>
  </r>
  <r>
    <n v="2014"/>
    <n v="21"/>
    <x v="4"/>
    <n v="11"/>
    <n v="11"/>
    <m/>
    <d v="2014-05-21T00:00:00"/>
  </r>
  <r>
    <n v="2014"/>
    <n v="22"/>
    <x v="4"/>
    <n v="10"/>
    <n v="10"/>
    <m/>
    <d v="2014-05-22T00:00:00"/>
  </r>
  <r>
    <n v="2014"/>
    <n v="23"/>
    <x v="4"/>
    <n v="10"/>
    <n v="10"/>
    <m/>
    <d v="2014-05-23T00:00:00"/>
  </r>
  <r>
    <n v="2014"/>
    <n v="24"/>
    <x v="4"/>
    <n v="9.6"/>
    <n v="9.6"/>
    <m/>
    <d v="2014-05-24T00:00:00"/>
  </r>
  <r>
    <n v="2014"/>
    <n v="25"/>
    <x v="4"/>
    <n v="9.1999999999999993"/>
    <n v="9.1999999999999993"/>
    <m/>
    <d v="2014-05-25T00:00:00"/>
  </r>
  <r>
    <n v="2014"/>
    <n v="26"/>
    <x v="4"/>
    <n v="8.8000000000000007"/>
    <n v="8.8000000000000007"/>
    <m/>
    <d v="2014-05-26T00:00:00"/>
  </r>
  <r>
    <n v="2014"/>
    <n v="27"/>
    <x v="4"/>
    <n v="8.4"/>
    <n v="8.4"/>
    <m/>
    <d v="2014-05-27T00:00:00"/>
  </r>
  <r>
    <n v="2014"/>
    <n v="28"/>
    <x v="4"/>
    <n v="8.6999999999999993"/>
    <n v="8.6999999999999993"/>
    <m/>
    <d v="2014-05-28T00:00:00"/>
  </r>
  <r>
    <n v="2014"/>
    <n v="29"/>
    <x v="4"/>
    <n v="9.3000000000000007"/>
    <n v="9.3000000000000007"/>
    <m/>
    <d v="2014-05-29T00:00:00"/>
  </r>
  <r>
    <n v="2014"/>
    <n v="30"/>
    <x v="4"/>
    <n v="8.3000000000000007"/>
    <n v="8.3000000000000007"/>
    <m/>
    <d v="2014-05-30T00:00:00"/>
  </r>
  <r>
    <n v="2014"/>
    <n v="31"/>
    <x v="4"/>
    <n v="7.9"/>
    <n v="7.9"/>
    <m/>
    <d v="2014-05-31T00:00:00"/>
  </r>
  <r>
    <n v="2014"/>
    <n v="1"/>
    <x v="5"/>
    <n v="7.6"/>
    <n v="7.6"/>
    <m/>
    <d v="2014-06-01T00:00:00"/>
  </r>
  <r>
    <n v="2014"/>
    <n v="2"/>
    <x v="5"/>
    <n v="7.6"/>
    <n v="7.6"/>
    <m/>
    <d v="2014-06-02T00:00:00"/>
  </r>
  <r>
    <n v="2014"/>
    <n v="3"/>
    <x v="5"/>
    <n v="7.4"/>
    <n v="7.4"/>
    <m/>
    <d v="2014-06-03T00:00:00"/>
  </r>
  <r>
    <n v="2014"/>
    <n v="4"/>
    <x v="5"/>
    <n v="7.1"/>
    <n v="7.1"/>
    <m/>
    <d v="2014-06-04T00:00:00"/>
  </r>
  <r>
    <n v="2014"/>
    <n v="5"/>
    <x v="5"/>
    <n v="6.7"/>
    <n v="6.7"/>
    <m/>
    <d v="2014-06-05T00:00:00"/>
  </r>
  <r>
    <n v="2014"/>
    <n v="6"/>
    <x v="5"/>
    <n v="6.4"/>
    <n v="6.4"/>
    <m/>
    <d v="2014-06-06T00:00:00"/>
  </r>
  <r>
    <n v="2014"/>
    <n v="7"/>
    <x v="5"/>
    <n v="6.1"/>
    <n v="6.1"/>
    <m/>
    <d v="2014-06-07T00:00:00"/>
  </r>
  <r>
    <n v="2014"/>
    <n v="8"/>
    <x v="5"/>
    <n v="6.1"/>
    <n v="6.1"/>
    <m/>
    <d v="2014-06-08T00:00:00"/>
  </r>
  <r>
    <n v="2014"/>
    <n v="9"/>
    <x v="5"/>
    <n v="5.8"/>
    <n v="5.8"/>
    <m/>
    <d v="2014-06-09T00:00:00"/>
  </r>
  <r>
    <n v="2014"/>
    <n v="10"/>
    <x v="5"/>
    <n v="5.5"/>
    <n v="5.5"/>
    <m/>
    <d v="2014-06-10T00:00:00"/>
  </r>
  <r>
    <n v="2014"/>
    <n v="11"/>
    <x v="5"/>
    <n v="5.5"/>
    <n v="5.5"/>
    <m/>
    <d v="2014-06-11T00:00:00"/>
  </r>
  <r>
    <n v="2014"/>
    <n v="12"/>
    <x v="5"/>
    <n v="5.9"/>
    <n v="5.9"/>
    <m/>
    <d v="2014-06-12T00:00:00"/>
  </r>
  <r>
    <n v="2014"/>
    <n v="13"/>
    <x v="5"/>
    <n v="6.3"/>
    <n v="6.3"/>
    <m/>
    <d v="2014-06-13T00:00:00"/>
  </r>
  <r>
    <n v="2014"/>
    <n v="14"/>
    <x v="5"/>
    <n v="5.9"/>
    <n v="5.9"/>
    <m/>
    <d v="2014-06-14T00:00:00"/>
  </r>
  <r>
    <n v="2014"/>
    <n v="15"/>
    <x v="5"/>
    <n v="6.2"/>
    <n v="6.2"/>
    <m/>
    <d v="2014-06-15T00:00:00"/>
  </r>
  <r>
    <n v="2014"/>
    <n v="16"/>
    <x v="5"/>
    <n v="6.6"/>
    <n v="6.6"/>
    <m/>
    <d v="2014-06-16T00:00:00"/>
  </r>
  <r>
    <n v="2014"/>
    <n v="17"/>
    <x v="5"/>
    <n v="6.4"/>
    <n v="6.4"/>
    <m/>
    <d v="2014-06-17T00:00:00"/>
  </r>
  <r>
    <n v="2014"/>
    <n v="18"/>
    <x v="5"/>
    <n v="6.1"/>
    <n v="6.1"/>
    <m/>
    <d v="2014-06-18T00:00:00"/>
  </r>
  <r>
    <n v="2014"/>
    <n v="19"/>
    <x v="5"/>
    <n v="5.6"/>
    <n v="5.6"/>
    <m/>
    <d v="2014-06-19T00:00:00"/>
  </r>
  <r>
    <n v="2014"/>
    <n v="20"/>
    <x v="5"/>
    <n v="5.8"/>
    <n v="5.8"/>
    <m/>
    <d v="2014-06-20T00:00:00"/>
  </r>
  <r>
    <n v="2014"/>
    <n v="21"/>
    <x v="5"/>
    <n v="5.4"/>
    <n v="5.4"/>
    <m/>
    <d v="2014-06-21T00:00:00"/>
  </r>
  <r>
    <n v="2014"/>
    <n v="22"/>
    <x v="5"/>
    <n v="5.0999999999999996"/>
    <n v="5.0999999999999996"/>
    <m/>
    <d v="2014-06-22T00:00:00"/>
  </r>
  <r>
    <n v="2014"/>
    <n v="23"/>
    <x v="5"/>
    <n v="5"/>
    <n v="5"/>
    <m/>
    <d v="2014-06-23T00:00:00"/>
  </r>
  <r>
    <n v="2014"/>
    <n v="24"/>
    <x v="5"/>
    <n v="4.7"/>
    <n v="4.7"/>
    <m/>
    <d v="2014-06-24T00:00:00"/>
  </r>
  <r>
    <n v="2014"/>
    <n v="25"/>
    <x v="5"/>
    <n v="4.5999999999999996"/>
    <n v="4.5999999999999996"/>
    <m/>
    <d v="2014-06-25T00:00:00"/>
  </r>
  <r>
    <n v="2014"/>
    <n v="26"/>
    <x v="5"/>
    <n v="5.2"/>
    <n v="5.2"/>
    <m/>
    <d v="2014-06-26T00:00:00"/>
  </r>
  <r>
    <n v="2014"/>
    <n v="27"/>
    <x v="5"/>
    <n v="11"/>
    <n v="11"/>
    <m/>
    <d v="2014-06-27T00:00:00"/>
  </r>
  <r>
    <n v="2014"/>
    <n v="28"/>
    <x v="5"/>
    <n v="6.9"/>
    <n v="6.9"/>
    <m/>
    <d v="2014-06-28T00:00:00"/>
  </r>
  <r>
    <n v="2014"/>
    <n v="29"/>
    <x v="5"/>
    <n v="6"/>
    <n v="6"/>
    <m/>
    <d v="2014-06-29T00:00:00"/>
  </r>
  <r>
    <n v="2014"/>
    <n v="30"/>
    <x v="5"/>
    <n v="5.3"/>
    <n v="5.3"/>
    <m/>
    <d v="2014-06-30T00:00:00"/>
  </r>
  <r>
    <n v="2014"/>
    <n v="1"/>
    <x v="6"/>
    <n v="4.8"/>
    <n v="4.8"/>
    <m/>
    <d v="2014-07-01T00:00:00"/>
  </r>
  <r>
    <n v="2014"/>
    <n v="2"/>
    <x v="6"/>
    <n v="4.5"/>
    <n v="4.5"/>
    <m/>
    <d v="2014-07-02T00:00:00"/>
  </r>
  <r>
    <n v="2014"/>
    <n v="3"/>
    <x v="6"/>
    <n v="4.2"/>
    <n v="4.2"/>
    <m/>
    <d v="2014-07-03T00:00:00"/>
  </r>
  <r>
    <n v="2014"/>
    <n v="4"/>
    <x v="6"/>
    <n v="4.3"/>
    <n v="4.3"/>
    <m/>
    <d v="2014-07-04T00:00:00"/>
  </r>
  <r>
    <n v="2014"/>
    <n v="5"/>
    <x v="6"/>
    <n v="4.0999999999999996"/>
    <n v="4.0999999999999996"/>
    <m/>
    <d v="2014-07-05T00:00:00"/>
  </r>
  <r>
    <n v="2014"/>
    <n v="6"/>
    <x v="6"/>
    <n v="4"/>
    <n v="4"/>
    <m/>
    <d v="2014-07-06T00:00:00"/>
  </r>
  <r>
    <n v="2014"/>
    <n v="7"/>
    <x v="6"/>
    <n v="3.7"/>
    <n v="3.7"/>
    <m/>
    <d v="2014-07-07T00:00:00"/>
  </r>
  <r>
    <n v="2014"/>
    <n v="8"/>
    <x v="6"/>
    <n v="3.6"/>
    <n v="3.6"/>
    <m/>
    <d v="2014-07-08T00:00:00"/>
  </r>
  <r>
    <n v="2014"/>
    <n v="9"/>
    <x v="6"/>
    <n v="3.5"/>
    <n v="3.5"/>
    <m/>
    <d v="2014-07-09T00:00:00"/>
  </r>
  <r>
    <n v="2014"/>
    <n v="10"/>
    <x v="6"/>
    <n v="3.4"/>
    <n v="3.4"/>
    <m/>
    <d v="2014-07-10T00:00:00"/>
  </r>
  <r>
    <n v="2014"/>
    <n v="11"/>
    <x v="6"/>
    <n v="3.3"/>
    <n v="3.3"/>
    <m/>
    <d v="2014-07-11T00:00:00"/>
  </r>
  <r>
    <n v="2014"/>
    <n v="12"/>
    <x v="6"/>
    <n v="3.3"/>
    <n v="3.3"/>
    <m/>
    <d v="2014-07-12T00:00:00"/>
  </r>
  <r>
    <n v="2014"/>
    <n v="13"/>
    <x v="6"/>
    <n v="3.3"/>
    <n v="3.3"/>
    <m/>
    <d v="2014-07-13T00:00:00"/>
  </r>
  <r>
    <n v="2014"/>
    <n v="14"/>
    <x v="6"/>
    <n v="3.5"/>
    <n v="3.5"/>
    <m/>
    <d v="2014-07-14T00:00:00"/>
  </r>
  <r>
    <n v="2014"/>
    <n v="15"/>
    <x v="6"/>
    <n v="3.3"/>
    <n v="3.3"/>
    <m/>
    <d v="2014-07-15T00:00:00"/>
  </r>
  <r>
    <n v="2014"/>
    <n v="16"/>
    <x v="6"/>
    <n v="3"/>
    <n v="3"/>
    <m/>
    <d v="2014-07-16T00:00:00"/>
  </r>
  <r>
    <n v="2014"/>
    <n v="17"/>
    <x v="6"/>
    <n v="2.8"/>
    <n v="2.8"/>
    <m/>
    <d v="2014-07-17T00:00:00"/>
  </r>
  <r>
    <n v="2014"/>
    <n v="18"/>
    <x v="6"/>
    <n v="2.6"/>
    <n v="2.6"/>
    <m/>
    <d v="2014-07-18T00:00:00"/>
  </r>
  <r>
    <n v="2014"/>
    <n v="19"/>
    <x v="6"/>
    <n v="2.8"/>
    <n v="2.8"/>
    <m/>
    <d v="2014-07-19T00:00:00"/>
  </r>
  <r>
    <n v="2014"/>
    <n v="20"/>
    <x v="6"/>
    <n v="3"/>
    <n v="3"/>
    <m/>
    <d v="2014-07-20T00:00:00"/>
  </r>
  <r>
    <n v="2014"/>
    <n v="21"/>
    <x v="6"/>
    <n v="2.9"/>
    <n v="2.9"/>
    <m/>
    <d v="2014-07-21T00:00:00"/>
  </r>
  <r>
    <n v="2014"/>
    <n v="22"/>
    <x v="6"/>
    <n v="3.5"/>
    <n v="3.5"/>
    <m/>
    <d v="2014-07-22T00:00:00"/>
  </r>
  <r>
    <n v="2014"/>
    <n v="23"/>
    <x v="6"/>
    <n v="5.7"/>
    <n v="5.7"/>
    <m/>
    <d v="2014-07-23T00:00:00"/>
  </r>
  <r>
    <n v="2014"/>
    <n v="24"/>
    <x v="6"/>
    <n v="4.7"/>
    <n v="4.7"/>
    <m/>
    <d v="2014-07-24T00:00:00"/>
  </r>
  <r>
    <n v="2014"/>
    <n v="25"/>
    <x v="6"/>
    <n v="4.4000000000000004"/>
    <n v="4.4000000000000004"/>
    <m/>
    <d v="2014-07-25T00:00:00"/>
  </r>
  <r>
    <n v="2014"/>
    <n v="26"/>
    <x v="6"/>
    <n v="3.5"/>
    <n v="3.5"/>
    <m/>
    <d v="2014-07-26T00:00:00"/>
  </r>
  <r>
    <n v="2014"/>
    <n v="27"/>
    <x v="6"/>
    <n v="3.2"/>
    <n v="3.2"/>
    <m/>
    <d v="2014-07-27T00:00:00"/>
  </r>
  <r>
    <n v="2014"/>
    <n v="28"/>
    <x v="6"/>
    <n v="3"/>
    <n v="3"/>
    <m/>
    <d v="2014-07-28T00:00:00"/>
  </r>
  <r>
    <n v="2014"/>
    <n v="29"/>
    <x v="6"/>
    <n v="2.6"/>
    <n v="2.6"/>
    <m/>
    <d v="2014-07-29T00:00:00"/>
  </r>
  <r>
    <n v="2014"/>
    <n v="30"/>
    <x v="6"/>
    <n v="2.5"/>
    <n v="2.5"/>
    <m/>
    <d v="2014-07-30T00:00:00"/>
  </r>
  <r>
    <n v="2014"/>
    <n v="31"/>
    <x v="6"/>
    <n v="2.5"/>
    <n v="2.5"/>
    <m/>
    <d v="2014-07-31T00:00:00"/>
  </r>
  <r>
    <n v="2014"/>
    <n v="1"/>
    <x v="7"/>
    <n v="3.4"/>
    <n v="3.4"/>
    <m/>
    <d v="2014-08-01T00:00:00"/>
  </r>
  <r>
    <n v="2014"/>
    <n v="2"/>
    <x v="7"/>
    <n v="2.8"/>
    <n v="2.8"/>
    <m/>
    <d v="2014-08-02T00:00:00"/>
  </r>
  <r>
    <n v="2014"/>
    <n v="3"/>
    <x v="7"/>
    <n v="2.6"/>
    <n v="2.6"/>
    <m/>
    <d v="2014-08-03T00:00:00"/>
  </r>
  <r>
    <n v="2014"/>
    <n v="4"/>
    <x v="7"/>
    <n v="2.5"/>
    <n v="2.5"/>
    <m/>
    <d v="2014-08-04T00:00:00"/>
  </r>
  <r>
    <n v="2014"/>
    <n v="5"/>
    <x v="7"/>
    <n v="2.1"/>
    <n v="2.1"/>
    <m/>
    <d v="2014-08-05T00:00:00"/>
  </r>
  <r>
    <n v="2014"/>
    <n v="6"/>
    <x v="7"/>
    <n v="2.2000000000000002"/>
    <n v="2.2000000000000002"/>
    <m/>
    <d v="2014-08-06T00:00:00"/>
  </r>
  <r>
    <n v="2014"/>
    <n v="7"/>
    <x v="7"/>
    <n v="2.2000000000000002"/>
    <n v="2.2000000000000002"/>
    <m/>
    <d v="2014-08-07T00:00:00"/>
  </r>
  <r>
    <n v="2014"/>
    <n v="8"/>
    <x v="7"/>
    <n v="2"/>
    <n v="2"/>
    <m/>
    <d v="2014-08-08T00:00:00"/>
  </r>
  <r>
    <n v="2014"/>
    <n v="9"/>
    <x v="7"/>
    <n v="2"/>
    <n v="2"/>
    <m/>
    <d v="2014-08-09T00:00:00"/>
  </r>
  <r>
    <n v="2014"/>
    <n v="10"/>
    <x v="7"/>
    <n v="2.1"/>
    <n v="2.1"/>
    <m/>
    <d v="2014-08-10T00:00:00"/>
  </r>
  <r>
    <n v="2014"/>
    <n v="11"/>
    <x v="7"/>
    <n v="2.1"/>
    <n v="2.1"/>
    <m/>
    <d v="2014-08-11T00:00:00"/>
  </r>
  <r>
    <n v="2014"/>
    <n v="12"/>
    <x v="7"/>
    <n v="2.4"/>
    <n v="2.4"/>
    <m/>
    <d v="2014-08-12T00:00:00"/>
  </r>
  <r>
    <n v="2014"/>
    <n v="13"/>
    <x v="7"/>
    <n v="2.6"/>
    <n v="2.6"/>
    <m/>
    <d v="2014-08-13T00:00:00"/>
  </r>
  <r>
    <n v="2014"/>
    <n v="14"/>
    <x v="7"/>
    <n v="2.4"/>
    <n v="2.4"/>
    <m/>
    <d v="2014-08-14T00:00:00"/>
  </r>
  <r>
    <n v="2014"/>
    <n v="15"/>
    <x v="7"/>
    <n v="2.2000000000000002"/>
    <n v="2.2000000000000002"/>
    <m/>
    <d v="2014-08-15T00:00:00"/>
  </r>
  <r>
    <n v="2014"/>
    <n v="16"/>
    <x v="7"/>
    <n v="2.2999999999999998"/>
    <n v="2.2999999999999998"/>
    <m/>
    <d v="2014-08-16T00:00:00"/>
  </r>
  <r>
    <n v="2014"/>
    <n v="17"/>
    <x v="7"/>
    <n v="2.1"/>
    <n v="2.1"/>
    <m/>
    <d v="2014-08-17T00:00:00"/>
  </r>
  <r>
    <n v="2014"/>
    <n v="18"/>
    <x v="7"/>
    <n v="1.9"/>
    <n v="1.9"/>
    <m/>
    <d v="2014-08-18T00:00:00"/>
  </r>
  <r>
    <n v="2014"/>
    <n v="19"/>
    <x v="7"/>
    <n v="1.9"/>
    <n v="1.9"/>
    <m/>
    <d v="2014-08-19T00:00:00"/>
  </r>
  <r>
    <n v="2014"/>
    <n v="20"/>
    <x v="7"/>
    <n v="1.8"/>
    <n v="1.8"/>
    <m/>
    <d v="2014-08-20T00:00:00"/>
  </r>
  <r>
    <n v="2014"/>
    <n v="21"/>
    <x v="7"/>
    <n v="1.9"/>
    <n v="1.9"/>
    <m/>
    <d v="2014-08-21T00:00:00"/>
  </r>
  <r>
    <n v="2014"/>
    <n v="22"/>
    <x v="7"/>
    <n v="1.9"/>
    <n v="1.9"/>
    <m/>
    <d v="2014-08-22T00:00:00"/>
  </r>
  <r>
    <n v="2014"/>
    <n v="23"/>
    <x v="7"/>
    <n v="1.9"/>
    <n v="1.9"/>
    <m/>
    <d v="2014-08-23T00:00:00"/>
  </r>
  <r>
    <n v="2014"/>
    <n v="24"/>
    <x v="7"/>
    <n v="1.9"/>
    <n v="1.9"/>
    <m/>
    <d v="2014-08-24T00:00:00"/>
  </r>
  <r>
    <n v="2014"/>
    <n v="25"/>
    <x v="7"/>
    <n v="2.1"/>
    <n v="2.1"/>
    <m/>
    <d v="2014-08-25T00:00:00"/>
  </r>
  <r>
    <n v="2014"/>
    <n v="26"/>
    <x v="7"/>
    <n v="1.9"/>
    <n v="1.9"/>
    <m/>
    <d v="2014-08-26T00:00:00"/>
  </r>
  <r>
    <n v="2014"/>
    <n v="27"/>
    <x v="7"/>
    <n v="1.9"/>
    <n v="1.9"/>
    <m/>
    <d v="2014-08-27T00:00:00"/>
  </r>
  <r>
    <n v="2014"/>
    <n v="28"/>
    <x v="7"/>
    <n v="2.2000000000000002"/>
    <n v="2.2000000000000002"/>
    <m/>
    <d v="2014-08-28T00:00:00"/>
  </r>
  <r>
    <n v="2014"/>
    <n v="29"/>
    <x v="7"/>
    <n v="2.2000000000000002"/>
    <n v="2.2000000000000002"/>
    <m/>
    <d v="2014-08-29T00:00:00"/>
  </r>
  <r>
    <n v="2014"/>
    <n v="30"/>
    <x v="7"/>
    <n v="2.2000000000000002"/>
    <n v="2.2000000000000002"/>
    <m/>
    <d v="2014-08-30T00:00:00"/>
  </r>
  <r>
    <n v="2014"/>
    <n v="31"/>
    <x v="7"/>
    <n v="2.4"/>
    <n v="2.4"/>
    <m/>
    <d v="2014-08-31T00:00:00"/>
  </r>
  <r>
    <n v="2014"/>
    <n v="1"/>
    <x v="8"/>
    <n v="2.2000000000000002"/>
    <n v="2.2000000000000002"/>
    <m/>
    <d v="2014-09-01T00:00:00"/>
  </r>
  <r>
    <n v="2014"/>
    <n v="2"/>
    <x v="8"/>
    <n v="2"/>
    <n v="2"/>
    <m/>
    <d v="2014-09-02T00:00:00"/>
  </r>
  <r>
    <n v="2014"/>
    <n v="3"/>
    <x v="8"/>
    <n v="2.2000000000000002"/>
    <n v="2.2000000000000002"/>
    <m/>
    <d v="2014-09-03T00:00:00"/>
  </r>
  <r>
    <n v="2014"/>
    <n v="4"/>
    <x v="8"/>
    <n v="2.2000000000000002"/>
    <n v="2.2000000000000002"/>
    <m/>
    <d v="2014-09-04T00:00:00"/>
  </r>
  <r>
    <n v="2014"/>
    <n v="5"/>
    <x v="8"/>
    <n v="2.2000000000000002"/>
    <n v="2.2000000000000002"/>
    <m/>
    <d v="2014-09-05T00:00:00"/>
  </r>
  <r>
    <n v="2014"/>
    <n v="6"/>
    <x v="8"/>
    <n v="2"/>
    <n v="2"/>
    <m/>
    <d v="2014-09-06T00:00:00"/>
  </r>
  <r>
    <n v="2014"/>
    <n v="7"/>
    <x v="8"/>
    <n v="2.2000000000000002"/>
    <n v="2.2000000000000002"/>
    <m/>
    <d v="2014-09-07T00:00:00"/>
  </r>
  <r>
    <n v="2014"/>
    <n v="8"/>
    <x v="8"/>
    <n v="2"/>
    <n v="2"/>
    <m/>
    <d v="2014-09-08T00:00:00"/>
  </r>
  <r>
    <n v="2014"/>
    <n v="9"/>
    <x v="8"/>
    <n v="2.1"/>
    <n v="2.1"/>
    <m/>
    <d v="2014-09-09T00:00:00"/>
  </r>
  <r>
    <n v="2014"/>
    <n v="10"/>
    <x v="8"/>
    <n v="2.2000000000000002"/>
    <n v="2.2000000000000002"/>
    <m/>
    <d v="2014-09-10T00:00:00"/>
  </r>
  <r>
    <n v="2014"/>
    <n v="11"/>
    <x v="8"/>
    <n v="1.6"/>
    <n v="1.6"/>
    <m/>
    <d v="2014-09-11T00:00:00"/>
  </r>
  <r>
    <n v="2014"/>
    <n v="12"/>
    <x v="8"/>
    <n v="1.6"/>
    <n v="1.6"/>
    <m/>
    <d v="2014-09-12T00:00:00"/>
  </r>
  <r>
    <n v="2014"/>
    <n v="13"/>
    <x v="8"/>
    <n v="1.6"/>
    <n v="1.6"/>
    <m/>
    <d v="2014-09-13T00:00:00"/>
  </r>
  <r>
    <n v="2014"/>
    <n v="14"/>
    <x v="8"/>
    <n v="1.9"/>
    <n v="1.9"/>
    <m/>
    <d v="2014-09-14T00:00:00"/>
  </r>
  <r>
    <n v="2014"/>
    <n v="15"/>
    <x v="8"/>
    <n v="1.9"/>
    <n v="1.9"/>
    <m/>
    <d v="2014-09-15T00:00:00"/>
  </r>
  <r>
    <n v="2014"/>
    <n v="16"/>
    <x v="8"/>
    <n v="2.2000000000000002"/>
    <n v="2.2000000000000002"/>
    <m/>
    <d v="2014-09-16T00:00:00"/>
  </r>
  <r>
    <n v="2014"/>
    <n v="17"/>
    <x v="8"/>
    <n v="2.1"/>
    <n v="2.1"/>
    <m/>
    <d v="2014-09-17T00:00:00"/>
  </r>
  <r>
    <n v="2014"/>
    <n v="18"/>
    <x v="8"/>
    <n v="2.8"/>
    <n v="2.8"/>
    <m/>
    <d v="2014-09-18T00:00:00"/>
  </r>
  <r>
    <n v="2014"/>
    <n v="19"/>
    <x v="8"/>
    <n v="2.5"/>
    <n v="2.5"/>
    <m/>
    <d v="2014-09-19T00:00:00"/>
  </r>
  <r>
    <n v="2014"/>
    <n v="20"/>
    <x v="8"/>
    <n v="2.2000000000000002"/>
    <n v="2.2000000000000002"/>
    <m/>
    <d v="2014-09-20T00:00:00"/>
  </r>
  <r>
    <n v="2014"/>
    <n v="21"/>
    <x v="8"/>
    <n v="2.2000000000000002"/>
    <n v="2.2000000000000002"/>
    <m/>
    <d v="2014-09-21T00:00:00"/>
  </r>
  <r>
    <n v="2014"/>
    <n v="22"/>
    <x v="8"/>
    <n v="2.1"/>
    <n v="2.1"/>
    <m/>
    <d v="2014-09-22T00:00:00"/>
  </r>
  <r>
    <n v="2014"/>
    <n v="23"/>
    <x v="8"/>
    <n v="2.8"/>
    <n v="2.8"/>
    <m/>
    <d v="2014-09-23T00:00:00"/>
  </r>
  <r>
    <n v="2014"/>
    <n v="24"/>
    <x v="8"/>
    <n v="9.4"/>
    <n v="9.4"/>
    <m/>
    <d v="2014-09-24T00:00:00"/>
  </r>
  <r>
    <n v="2014"/>
    <n v="25"/>
    <x v="8"/>
    <n v="3"/>
    <n v="3"/>
    <m/>
    <d v="2014-09-25T00:00:00"/>
  </r>
  <r>
    <n v="2014"/>
    <n v="26"/>
    <x v="8"/>
    <n v="2.2000000000000002"/>
    <n v="2.2000000000000002"/>
    <m/>
    <d v="2014-09-26T00:00:00"/>
  </r>
  <r>
    <n v="2014"/>
    <n v="27"/>
    <x v="8"/>
    <n v="1.9"/>
    <n v="1.9"/>
    <m/>
    <d v="2014-09-27T00:00:00"/>
  </r>
  <r>
    <n v="2014"/>
    <n v="28"/>
    <x v="8"/>
    <n v="1.8"/>
    <n v="1.8"/>
    <m/>
    <d v="2014-09-28T00:00:00"/>
  </r>
  <r>
    <n v="2014"/>
    <n v="29"/>
    <x v="8"/>
    <n v="2.4"/>
    <n v="2.4"/>
    <m/>
    <d v="2014-09-29T00:00:00"/>
  </r>
  <r>
    <n v="2014"/>
    <n v="30"/>
    <x v="8"/>
    <n v="2.8"/>
    <n v="2.8"/>
    <m/>
    <d v="2014-09-30T00:00:00"/>
  </r>
  <r>
    <n v="2014"/>
    <n v="1"/>
    <x v="9"/>
    <n v="2.1"/>
    <n v="2.1"/>
    <m/>
    <d v="2014-10-01T00:00:00"/>
  </r>
  <r>
    <n v="2014"/>
    <n v="2"/>
    <x v="9"/>
    <n v="1.9"/>
    <n v="1.9"/>
    <m/>
    <d v="2014-10-02T00:00:00"/>
  </r>
  <r>
    <n v="2014"/>
    <n v="3"/>
    <x v="9"/>
    <n v="1.8"/>
    <n v="1.8"/>
    <m/>
    <d v="2014-10-03T00:00:00"/>
  </r>
  <r>
    <n v="2014"/>
    <n v="4"/>
    <x v="9"/>
    <n v="1.8"/>
    <n v="1.8"/>
    <m/>
    <d v="2014-10-04T00:00:00"/>
  </r>
  <r>
    <n v="2014"/>
    <n v="5"/>
    <x v="9"/>
    <n v="1.7"/>
    <n v="1.7"/>
    <m/>
    <d v="2014-10-05T00:00:00"/>
  </r>
  <r>
    <n v="2014"/>
    <n v="6"/>
    <x v="9"/>
    <n v="1.7"/>
    <n v="1.7"/>
    <m/>
    <d v="2014-10-06T00:00:00"/>
  </r>
  <r>
    <n v="2014"/>
    <n v="7"/>
    <x v="9"/>
    <n v="1.8"/>
    <n v="1.8"/>
    <m/>
    <d v="2014-10-07T00:00:00"/>
  </r>
  <r>
    <n v="2014"/>
    <n v="8"/>
    <x v="9"/>
    <n v="1.8"/>
    <n v="1.8"/>
    <m/>
    <d v="2014-10-08T00:00:00"/>
  </r>
  <r>
    <n v="2014"/>
    <n v="9"/>
    <x v="9"/>
    <n v="1.8"/>
    <n v="1.8"/>
    <m/>
    <d v="2014-10-09T00:00:00"/>
  </r>
  <r>
    <n v="2014"/>
    <n v="10"/>
    <x v="9"/>
    <n v="2"/>
    <n v="2"/>
    <m/>
    <d v="2014-10-10T00:00:00"/>
  </r>
  <r>
    <n v="2014"/>
    <n v="11"/>
    <x v="9"/>
    <n v="2.6"/>
    <n v="2.6"/>
    <m/>
    <d v="2014-10-11T00:00:00"/>
  </r>
  <r>
    <n v="2014"/>
    <n v="12"/>
    <x v="9"/>
    <n v="2.5"/>
    <n v="2.5"/>
    <m/>
    <d v="2014-10-12T00:00:00"/>
  </r>
  <r>
    <n v="2014"/>
    <n v="13"/>
    <x v="9"/>
    <n v="2.7"/>
    <n v="2.7"/>
    <m/>
    <d v="2014-10-13T00:00:00"/>
  </r>
  <r>
    <n v="2014"/>
    <n v="14"/>
    <x v="9"/>
    <n v="5.2"/>
    <n v="5.2"/>
    <m/>
    <d v="2014-10-14T00:00:00"/>
  </r>
  <r>
    <n v="2014"/>
    <n v="15"/>
    <x v="9"/>
    <n v="8.4"/>
    <n v="8.4"/>
    <m/>
    <d v="2014-10-15T00:00:00"/>
  </r>
  <r>
    <n v="2014"/>
    <n v="16"/>
    <x v="9"/>
    <n v="4.3"/>
    <n v="4.3"/>
    <m/>
    <d v="2014-10-16T00:00:00"/>
  </r>
  <r>
    <n v="2014"/>
    <n v="17"/>
    <x v="9"/>
    <n v="4.8"/>
    <n v="4.8"/>
    <m/>
    <d v="2014-10-17T00:00:00"/>
  </r>
  <r>
    <n v="2014"/>
    <n v="18"/>
    <x v="9"/>
    <n v="6.6"/>
    <n v="6.6"/>
    <m/>
    <d v="2014-10-18T00:00:00"/>
  </r>
  <r>
    <n v="2014"/>
    <n v="19"/>
    <x v="9"/>
    <n v="3.6"/>
    <n v="3.6"/>
    <m/>
    <d v="2014-10-19T00:00:00"/>
  </r>
  <r>
    <n v="2014"/>
    <n v="20"/>
    <x v="9"/>
    <n v="3.3"/>
    <n v="3.3"/>
    <m/>
    <d v="2014-10-20T00:00:00"/>
  </r>
  <r>
    <n v="2014"/>
    <n v="21"/>
    <x v="9"/>
    <n v="4"/>
    <n v="4"/>
    <m/>
    <d v="2014-10-21T00:00:00"/>
  </r>
  <r>
    <n v="2014"/>
    <n v="22"/>
    <x v="9"/>
    <n v="44"/>
    <n v="44"/>
    <m/>
    <d v="2014-10-22T00:00:00"/>
  </r>
  <r>
    <n v="2014"/>
    <n v="23"/>
    <x v="9"/>
    <n v="41"/>
    <n v="41"/>
    <m/>
    <d v="2014-10-23T00:00:00"/>
  </r>
  <r>
    <n v="2014"/>
    <n v="24"/>
    <x v="9"/>
    <n v="16"/>
    <n v="16"/>
    <m/>
    <d v="2014-10-24T00:00:00"/>
  </r>
  <r>
    <n v="2014"/>
    <n v="25"/>
    <x v="9"/>
    <n v="12"/>
    <n v="12"/>
    <m/>
    <d v="2014-10-25T00:00:00"/>
  </r>
  <r>
    <n v="2014"/>
    <n v="26"/>
    <x v="9"/>
    <n v="21"/>
    <n v="21"/>
    <m/>
    <d v="2014-10-26T00:00:00"/>
  </r>
  <r>
    <n v="2014"/>
    <n v="27"/>
    <x v="9"/>
    <n v="14"/>
    <n v="14"/>
    <m/>
    <d v="2014-10-27T00:00:00"/>
  </r>
  <r>
    <n v="2014"/>
    <n v="28"/>
    <x v="9"/>
    <n v="15"/>
    <n v="15"/>
    <m/>
    <d v="2014-10-28T00:00:00"/>
  </r>
  <r>
    <n v="2014"/>
    <n v="29"/>
    <x v="9"/>
    <n v="20"/>
    <n v="20"/>
    <m/>
    <d v="2014-10-29T00:00:00"/>
  </r>
  <r>
    <n v="2014"/>
    <n v="30"/>
    <x v="9"/>
    <n v="15"/>
    <n v="15"/>
    <m/>
    <d v="2014-10-30T00:00:00"/>
  </r>
  <r>
    <n v="2014"/>
    <n v="31"/>
    <x v="9"/>
    <n v="61"/>
    <n v="61"/>
    <m/>
    <d v="2014-10-31T00:00:00"/>
  </r>
  <r>
    <n v="2014"/>
    <n v="1"/>
    <x v="10"/>
    <n v="23"/>
    <n v="23"/>
    <m/>
    <d v="2014-11-01T00:00:00"/>
  </r>
  <r>
    <n v="2014"/>
    <n v="2"/>
    <x v="10"/>
    <n v="16"/>
    <n v="16"/>
    <m/>
    <d v="2014-11-02T00:00:00"/>
  </r>
  <r>
    <n v="2014"/>
    <n v="3"/>
    <x v="10"/>
    <n v="15"/>
    <n v="15"/>
    <m/>
    <d v="2014-11-03T00:00:00"/>
  </r>
  <r>
    <n v="2014"/>
    <n v="4"/>
    <x v="10"/>
    <n v="24"/>
    <n v="24"/>
    <m/>
    <d v="2014-11-04T00:00:00"/>
  </r>
  <r>
    <n v="2014"/>
    <n v="5"/>
    <x v="10"/>
    <n v="18"/>
    <n v="18"/>
    <m/>
    <d v="2014-11-05T00:00:00"/>
  </r>
  <r>
    <n v="2014"/>
    <n v="6"/>
    <x v="10"/>
    <n v="21"/>
    <n v="21"/>
    <m/>
    <d v="2014-11-06T00:00:00"/>
  </r>
  <r>
    <n v="2014"/>
    <n v="7"/>
    <x v="10"/>
    <n v="17"/>
    <n v="17"/>
    <m/>
    <d v="2014-11-07T00:00:00"/>
  </r>
  <r>
    <n v="2014"/>
    <n v="8"/>
    <x v="10"/>
    <n v="13"/>
    <n v="13"/>
    <m/>
    <d v="2014-11-08T00:00:00"/>
  </r>
  <r>
    <n v="2014"/>
    <n v="9"/>
    <x v="10"/>
    <n v="12"/>
    <n v="12"/>
    <m/>
    <d v="2014-11-09T00:00:00"/>
  </r>
  <r>
    <n v="2014"/>
    <n v="10"/>
    <x v="10"/>
    <n v="11"/>
    <n v="11"/>
    <m/>
    <d v="2014-11-10T00:00:00"/>
  </r>
  <r>
    <n v="2014"/>
    <n v="11"/>
    <x v="10"/>
    <n v="9.4"/>
    <n v="9.4"/>
    <m/>
    <d v="2014-11-11T00:00:00"/>
  </r>
  <r>
    <n v="2014"/>
    <n v="12"/>
    <x v="10"/>
    <n v="8.3000000000000007"/>
    <n v="8.3000000000000007"/>
    <m/>
    <d v="2014-11-12T00:00:00"/>
  </r>
  <r>
    <n v="2014"/>
    <n v="13"/>
    <x v="10"/>
    <n v="11"/>
    <n v="11"/>
    <m/>
    <d v="2014-11-13T00:00:00"/>
  </r>
  <r>
    <n v="2014"/>
    <n v="14"/>
    <x v="10"/>
    <n v="10"/>
    <n v="10"/>
    <m/>
    <d v="2014-11-14T00:00:00"/>
  </r>
  <r>
    <n v="2014"/>
    <n v="15"/>
    <x v="10"/>
    <n v="8.5"/>
    <n v="8.5"/>
    <m/>
    <d v="2014-11-15T00:00:00"/>
  </r>
  <r>
    <n v="2014"/>
    <n v="16"/>
    <x v="10"/>
    <n v="7.8"/>
    <n v="7.8"/>
    <m/>
    <d v="2014-11-16T00:00:00"/>
  </r>
  <r>
    <n v="2014"/>
    <n v="17"/>
    <x v="10"/>
    <n v="7.3"/>
    <n v="7.3"/>
    <m/>
    <d v="2014-11-17T00:00:00"/>
  </r>
  <r>
    <n v="2014"/>
    <n v="18"/>
    <x v="10"/>
    <n v="7.1"/>
    <n v="7.1"/>
    <m/>
    <d v="2014-11-18T00:00:00"/>
  </r>
  <r>
    <n v="2014"/>
    <n v="19"/>
    <x v="10"/>
    <n v="7.2"/>
    <n v="7.2"/>
    <m/>
    <d v="2014-11-19T00:00:00"/>
  </r>
  <r>
    <n v="2014"/>
    <n v="20"/>
    <x v="10"/>
    <n v="8.1"/>
    <n v="8.1"/>
    <m/>
    <d v="2014-11-20T00:00:00"/>
  </r>
  <r>
    <n v="2014"/>
    <n v="21"/>
    <x v="10"/>
    <n v="17"/>
    <n v="17"/>
    <m/>
    <d v="2014-11-21T00:00:00"/>
  </r>
  <r>
    <n v="2014"/>
    <n v="22"/>
    <x v="10"/>
    <n v="26"/>
    <n v="26"/>
    <m/>
    <d v="2014-11-22T00:00:00"/>
  </r>
  <r>
    <n v="2014"/>
    <n v="23"/>
    <x v="10"/>
    <n v="24"/>
    <n v="24"/>
    <m/>
    <d v="2014-11-23T00:00:00"/>
  </r>
  <r>
    <n v="2014"/>
    <n v="24"/>
    <x v="10"/>
    <n v="21"/>
    <n v="21"/>
    <m/>
    <d v="2014-11-24T00:00:00"/>
  </r>
  <r>
    <n v="2014"/>
    <n v="25"/>
    <x v="10"/>
    <n v="19"/>
    <n v="19"/>
    <m/>
    <d v="2014-11-25T00:00:00"/>
  </r>
  <r>
    <n v="2014"/>
    <n v="26"/>
    <x v="10"/>
    <n v="16"/>
    <n v="16"/>
    <m/>
    <d v="2014-11-26T00:00:00"/>
  </r>
  <r>
    <n v="2014"/>
    <n v="27"/>
    <x v="10"/>
    <n v="15"/>
    <n v="15"/>
    <m/>
    <d v="2014-11-27T00:00:00"/>
  </r>
  <r>
    <n v="2014"/>
    <n v="28"/>
    <x v="10"/>
    <n v="30"/>
    <n v="30"/>
    <m/>
    <d v="2014-11-28T00:00:00"/>
  </r>
  <r>
    <n v="2014"/>
    <n v="29"/>
    <x v="10"/>
    <n v="33"/>
    <n v="33"/>
    <m/>
    <d v="2014-11-29T00:00:00"/>
  </r>
  <r>
    <n v="2014"/>
    <n v="30"/>
    <x v="10"/>
    <n v="27"/>
    <n v="27"/>
    <m/>
    <d v="2014-11-30T00:00:00"/>
  </r>
  <r>
    <n v="2014"/>
    <n v="1"/>
    <x v="11"/>
    <n v="23"/>
    <n v="23"/>
    <m/>
    <d v="2014-12-01T00:00:00"/>
  </r>
  <r>
    <n v="2014"/>
    <n v="2"/>
    <x v="11"/>
    <n v="20"/>
    <n v="20"/>
    <m/>
    <d v="2014-12-02T00:00:00"/>
  </r>
  <r>
    <n v="2014"/>
    <n v="3"/>
    <x v="11"/>
    <n v="17"/>
    <n v="17"/>
    <m/>
    <d v="2014-12-03T00:00:00"/>
  </r>
  <r>
    <n v="2014"/>
    <n v="4"/>
    <x v="11"/>
    <n v="46"/>
    <n v="46"/>
    <m/>
    <d v="2014-12-04T00:00:00"/>
  </r>
  <r>
    <n v="2014"/>
    <n v="5"/>
    <x v="11"/>
    <n v="39"/>
    <n v="39"/>
    <m/>
    <d v="2014-12-05T00:00:00"/>
  </r>
  <r>
    <n v="2014"/>
    <n v="6"/>
    <x v="11"/>
    <n v="53"/>
    <n v="53"/>
    <m/>
    <d v="2014-12-06T00:00:00"/>
  </r>
  <r>
    <n v="2014"/>
    <n v="7"/>
    <x v="11"/>
    <n v="40"/>
    <n v="40"/>
    <m/>
    <d v="2014-12-07T00:00:00"/>
  </r>
  <r>
    <n v="2014"/>
    <n v="8"/>
    <x v="11"/>
    <n v="34"/>
    <n v="34"/>
    <m/>
    <d v="2014-12-08T00:00:00"/>
  </r>
  <r>
    <n v="2014"/>
    <n v="9"/>
    <x v="11"/>
    <n v="35"/>
    <n v="35"/>
    <m/>
    <d v="2014-12-09T00:00:00"/>
  </r>
  <r>
    <n v="2014"/>
    <n v="10"/>
    <x v="11"/>
    <n v="49"/>
    <n v="49"/>
    <m/>
    <d v="2014-12-10T00:00:00"/>
  </r>
  <r>
    <n v="2014"/>
    <n v="11"/>
    <x v="11"/>
    <n v="52"/>
    <n v="52"/>
    <m/>
    <d v="2014-12-11T00:00:00"/>
  </r>
  <r>
    <n v="2014"/>
    <n v="12"/>
    <x v="11"/>
    <n v="41"/>
    <n v="41"/>
    <m/>
    <d v="2014-12-12T00:00:00"/>
  </r>
  <r>
    <n v="2014"/>
    <n v="13"/>
    <x v="11"/>
    <n v="34"/>
    <n v="34"/>
    <m/>
    <d v="2014-12-13T00:00:00"/>
  </r>
  <r>
    <n v="2014"/>
    <n v="14"/>
    <x v="11"/>
    <n v="30"/>
    <n v="30"/>
    <m/>
    <d v="2014-12-14T00:00:00"/>
  </r>
  <r>
    <n v="2014"/>
    <n v="15"/>
    <x v="11"/>
    <n v="26"/>
    <n v="26"/>
    <m/>
    <d v="2014-12-15T00:00:00"/>
  </r>
  <r>
    <n v="2014"/>
    <n v="16"/>
    <x v="11"/>
    <n v="23"/>
    <n v="23"/>
    <m/>
    <d v="2014-12-16T00:00:00"/>
  </r>
  <r>
    <n v="2014"/>
    <n v="17"/>
    <x v="11"/>
    <n v="20"/>
    <n v="20"/>
    <m/>
    <d v="2014-12-17T00:00:00"/>
  </r>
  <r>
    <n v="2014"/>
    <n v="18"/>
    <x v="11"/>
    <n v="19"/>
    <n v="19"/>
    <m/>
    <d v="2014-12-18T00:00:00"/>
  </r>
  <r>
    <n v="2014"/>
    <n v="19"/>
    <x v="11"/>
    <n v="27"/>
    <n v="27"/>
    <m/>
    <d v="2014-12-19T00:00:00"/>
  </r>
  <r>
    <n v="2014"/>
    <n v="20"/>
    <x v="11"/>
    <n v="113"/>
    <n v="113"/>
    <m/>
    <d v="2014-12-20T00:00:00"/>
  </r>
  <r>
    <n v="2014"/>
    <n v="21"/>
    <x v="11"/>
    <n v="150"/>
    <n v="150"/>
    <m/>
    <d v="2014-12-21T00:00:00"/>
  </r>
  <r>
    <n v="2014"/>
    <n v="22"/>
    <x v="11"/>
    <n v="77"/>
    <n v="77"/>
    <m/>
    <d v="2014-12-22T00:00:00"/>
  </r>
  <r>
    <n v="2014"/>
    <n v="23"/>
    <x v="11"/>
    <n v="54"/>
    <n v="54"/>
    <m/>
    <d v="2014-12-23T00:00:00"/>
  </r>
  <r>
    <n v="2014"/>
    <n v="24"/>
    <x v="11"/>
    <n v="125"/>
    <n v="125"/>
    <m/>
    <d v="2014-12-24T00:00:00"/>
  </r>
  <r>
    <n v="2014"/>
    <n v="25"/>
    <x v="11"/>
    <n v="81"/>
    <n v="81"/>
    <m/>
    <d v="2014-12-25T00:00:00"/>
  </r>
  <r>
    <n v="2014"/>
    <n v="26"/>
    <x v="11"/>
    <n v="57"/>
    <n v="57"/>
    <m/>
    <d v="2014-12-26T00:00:00"/>
  </r>
  <r>
    <n v="2014"/>
    <n v="27"/>
    <x v="11"/>
    <n v="46"/>
    <n v="46"/>
    <m/>
    <d v="2014-12-27T00:00:00"/>
  </r>
  <r>
    <n v="2014"/>
    <n v="28"/>
    <x v="11"/>
    <n v="40"/>
    <n v="40"/>
    <m/>
    <d v="2014-12-28T00:00:00"/>
  </r>
  <r>
    <n v="2014"/>
    <n v="29"/>
    <x v="11"/>
    <n v="33"/>
    <n v="33"/>
    <m/>
    <d v="2014-12-29T00:00:00"/>
  </r>
  <r>
    <n v="2014"/>
    <n v="30"/>
    <x v="11"/>
    <n v="27"/>
    <n v="27"/>
    <m/>
    <d v="2014-12-30T00:00:00"/>
  </r>
  <r>
    <n v="2014"/>
    <n v="31"/>
    <x v="11"/>
    <n v="24"/>
    <n v="24"/>
    <m/>
    <d v="2014-12-31T00:00:00"/>
  </r>
  <r>
    <n v="2015"/>
    <n v="1"/>
    <x v="0"/>
    <n v="22"/>
    <n v="22"/>
    <m/>
    <d v="2015-01-01T00:00:00"/>
  </r>
  <r>
    <n v="2015"/>
    <n v="2"/>
    <x v="0"/>
    <n v="20"/>
    <n v="20"/>
    <m/>
    <d v="2015-01-02T00:00:00"/>
  </r>
  <r>
    <n v="2015"/>
    <n v="3"/>
    <x v="0"/>
    <n v="19"/>
    <n v="19"/>
    <m/>
    <d v="2015-01-03T00:00:00"/>
  </r>
  <r>
    <n v="2015"/>
    <n v="4"/>
    <x v="0"/>
    <n v="18"/>
    <n v="18"/>
    <m/>
    <d v="2015-01-04T00:00:00"/>
  </r>
  <r>
    <n v="2015"/>
    <n v="5"/>
    <x v="0"/>
    <n v="17"/>
    <n v="17"/>
    <m/>
    <d v="2015-01-05T00:00:00"/>
  </r>
  <r>
    <n v="2015"/>
    <n v="6"/>
    <x v="0"/>
    <n v="16"/>
    <n v="16"/>
    <m/>
    <d v="2015-01-06T00:00:00"/>
  </r>
  <r>
    <n v="2015"/>
    <n v="7"/>
    <x v="0"/>
    <n v="14"/>
    <n v="14"/>
    <m/>
    <d v="2015-01-07T00:00:00"/>
  </r>
  <r>
    <n v="2015"/>
    <n v="8"/>
    <x v="0"/>
    <n v="13"/>
    <n v="13"/>
    <m/>
    <d v="2015-01-08T00:00:00"/>
  </r>
  <r>
    <n v="2015"/>
    <n v="9"/>
    <x v="0"/>
    <n v="13"/>
    <n v="13"/>
    <m/>
    <d v="2015-01-09T00:00:00"/>
  </r>
  <r>
    <n v="2015"/>
    <n v="10"/>
    <x v="0"/>
    <n v="13"/>
    <n v="13"/>
    <m/>
    <d v="2015-01-10T00:00:00"/>
  </r>
  <r>
    <n v="2015"/>
    <n v="11"/>
    <x v="0"/>
    <n v="12"/>
    <n v="12"/>
    <m/>
    <d v="2015-01-11T00:00:00"/>
  </r>
  <r>
    <n v="2015"/>
    <n v="12"/>
    <x v="0"/>
    <n v="13"/>
    <n v="13"/>
    <m/>
    <d v="2015-01-12T00:00:00"/>
  </r>
  <r>
    <n v="2015"/>
    <n v="13"/>
    <x v="0"/>
    <n v="11"/>
    <n v="11"/>
    <m/>
    <d v="2015-01-13T00:00:00"/>
  </r>
  <r>
    <n v="2015"/>
    <n v="14"/>
    <x v="0"/>
    <n v="11"/>
    <n v="11"/>
    <m/>
    <d v="2015-01-14T00:00:00"/>
  </r>
  <r>
    <n v="2015"/>
    <n v="15"/>
    <x v="0"/>
    <n v="14"/>
    <n v="14"/>
    <m/>
    <d v="2015-01-15T00:00:00"/>
  </r>
  <r>
    <n v="2015"/>
    <n v="16"/>
    <x v="0"/>
    <n v="24"/>
    <n v="24"/>
    <m/>
    <d v="2015-01-16T00:00:00"/>
  </r>
  <r>
    <n v="2015"/>
    <n v="17"/>
    <x v="0"/>
    <n v="70"/>
    <n v="70"/>
    <m/>
    <d v="2015-01-17T00:00:00"/>
  </r>
  <r>
    <n v="2015"/>
    <n v="18"/>
    <x v="0"/>
    <n v="203"/>
    <n v="203"/>
    <m/>
    <d v="2015-01-18T00:00:00"/>
  </r>
  <r>
    <n v="2015"/>
    <n v="19"/>
    <x v="0"/>
    <n v="149"/>
    <n v="149"/>
    <m/>
    <d v="2015-01-19T00:00:00"/>
  </r>
  <r>
    <n v="2015"/>
    <n v="20"/>
    <x v="0"/>
    <n v="80"/>
    <n v="80"/>
    <m/>
    <d v="2015-01-20T00:00:00"/>
  </r>
  <r>
    <n v="2015"/>
    <n v="21"/>
    <x v="0"/>
    <n v="57"/>
    <n v="57"/>
    <m/>
    <d v="2015-01-21T00:00:00"/>
  </r>
  <r>
    <n v="2015"/>
    <n v="22"/>
    <x v="0"/>
    <n v="46"/>
    <n v="46"/>
    <m/>
    <d v="2015-01-22T00:00:00"/>
  </r>
  <r>
    <n v="2015"/>
    <n v="23"/>
    <x v="0"/>
    <n v="39"/>
    <n v="39"/>
    <m/>
    <d v="2015-01-23T00:00:00"/>
  </r>
  <r>
    <n v="2015"/>
    <n v="24"/>
    <x v="0"/>
    <n v="33"/>
    <n v="33"/>
    <m/>
    <d v="2015-01-24T00:00:00"/>
  </r>
  <r>
    <n v="2015"/>
    <n v="25"/>
    <x v="0"/>
    <n v="29"/>
    <n v="29"/>
    <m/>
    <d v="2015-01-25T00:00:00"/>
  </r>
  <r>
    <n v="2015"/>
    <n v="26"/>
    <x v="0"/>
    <n v="27"/>
    <n v="27"/>
    <m/>
    <d v="2015-01-26T00:00:00"/>
  </r>
  <r>
    <n v="2015"/>
    <n v="27"/>
    <x v="0"/>
    <n v="24"/>
    <n v="24"/>
    <m/>
    <d v="2015-01-27T00:00:00"/>
  </r>
  <r>
    <n v="2015"/>
    <n v="28"/>
    <x v="0"/>
    <n v="21"/>
    <n v="21"/>
    <m/>
    <d v="2015-01-28T00:00:00"/>
  </r>
  <r>
    <n v="2015"/>
    <n v="29"/>
    <x v="0"/>
    <n v="19"/>
    <n v="19"/>
    <m/>
    <d v="2015-01-29T00:00:00"/>
  </r>
  <r>
    <n v="2015"/>
    <n v="30"/>
    <x v="0"/>
    <n v="17"/>
    <n v="17"/>
    <m/>
    <d v="2015-01-30T00:00:00"/>
  </r>
  <r>
    <n v="2015"/>
    <n v="31"/>
    <x v="0"/>
    <n v="16"/>
    <n v="16"/>
    <m/>
    <d v="2015-01-31T00:00:00"/>
  </r>
  <r>
    <n v="2015"/>
    <n v="1"/>
    <x v="1"/>
    <n v="19"/>
    <n v="19"/>
    <m/>
    <d v="2015-02-01T00:00:00"/>
  </r>
  <r>
    <n v="2015"/>
    <n v="2"/>
    <x v="1"/>
    <n v="32"/>
    <n v="32"/>
    <m/>
    <d v="2015-02-02T00:00:00"/>
  </r>
  <r>
    <n v="2015"/>
    <n v="3"/>
    <x v="1"/>
    <n v="25"/>
    <n v="25"/>
    <m/>
    <d v="2015-02-03T00:00:00"/>
  </r>
  <r>
    <n v="2015"/>
    <n v="4"/>
    <x v="1"/>
    <n v="26"/>
    <n v="26"/>
    <m/>
    <d v="2015-02-04T00:00:00"/>
  </r>
  <r>
    <n v="2015"/>
    <n v="5"/>
    <x v="1"/>
    <n v="44"/>
    <n v="44"/>
    <m/>
    <d v="2015-02-05T00:00:00"/>
  </r>
  <r>
    <n v="2015"/>
    <n v="6"/>
    <x v="1"/>
    <n v="161"/>
    <n v="161"/>
    <m/>
    <d v="2015-02-06T00:00:00"/>
  </r>
  <r>
    <n v="2015"/>
    <n v="7"/>
    <x v="1"/>
    <n v="232"/>
    <n v="232"/>
    <m/>
    <d v="2015-02-07T00:00:00"/>
  </r>
  <r>
    <n v="2015"/>
    <n v="8"/>
    <x v="1"/>
    <n v="182"/>
    <n v="182"/>
    <m/>
    <d v="2015-02-08T00:00:00"/>
  </r>
  <r>
    <n v="2015"/>
    <n v="9"/>
    <x v="1"/>
    <n v="186"/>
    <n v="186"/>
    <m/>
    <d v="2015-02-09T00:00:00"/>
  </r>
  <r>
    <n v="2015"/>
    <n v="10"/>
    <x v="1"/>
    <n v="198"/>
    <n v="198"/>
    <m/>
    <d v="2015-02-10T00:00:00"/>
  </r>
  <r>
    <n v="2015"/>
    <n v="11"/>
    <x v="1"/>
    <n v="121"/>
    <n v="121"/>
    <m/>
    <d v="2015-02-11T00:00:00"/>
  </r>
  <r>
    <n v="2015"/>
    <n v="12"/>
    <x v="1"/>
    <n v="77"/>
    <n v="77"/>
    <m/>
    <d v="2015-02-12T00:00:00"/>
  </r>
  <r>
    <n v="2015"/>
    <n v="13"/>
    <x v="1"/>
    <n v="57"/>
    <n v="57"/>
    <m/>
    <d v="2015-02-13T00:00:00"/>
  </r>
  <r>
    <n v="2015"/>
    <n v="14"/>
    <x v="1"/>
    <n v="47"/>
    <n v="47"/>
    <m/>
    <d v="2015-02-14T00:00:00"/>
  </r>
  <r>
    <n v="2015"/>
    <n v="15"/>
    <x v="1"/>
    <n v="40"/>
    <n v="40"/>
    <m/>
    <d v="2015-02-15T00:00:00"/>
  </r>
  <r>
    <n v="2015"/>
    <n v="16"/>
    <x v="1"/>
    <n v="35"/>
    <n v="35"/>
    <m/>
    <d v="2015-02-16T00:00:00"/>
  </r>
  <r>
    <n v="2015"/>
    <n v="17"/>
    <x v="1"/>
    <n v="31"/>
    <n v="31"/>
    <m/>
    <d v="2015-02-17T00:00:00"/>
  </r>
  <r>
    <n v="2015"/>
    <n v="18"/>
    <x v="1"/>
    <n v="28"/>
    <n v="28"/>
    <m/>
    <d v="2015-02-18T00:00:00"/>
  </r>
  <r>
    <n v="2015"/>
    <n v="19"/>
    <x v="1"/>
    <n v="25"/>
    <n v="25"/>
    <m/>
    <d v="2015-02-19T00:00:00"/>
  </r>
  <r>
    <n v="2015"/>
    <n v="20"/>
    <x v="1"/>
    <n v="23"/>
    <n v="23"/>
    <m/>
    <d v="2015-02-20T00:00:00"/>
  </r>
  <r>
    <n v="2015"/>
    <n v="21"/>
    <x v="1"/>
    <n v="21"/>
    <n v="21"/>
    <m/>
    <d v="2015-02-21T00:00:00"/>
  </r>
  <r>
    <n v="2015"/>
    <n v="22"/>
    <x v="1"/>
    <n v="19"/>
    <n v="19"/>
    <m/>
    <d v="2015-02-22T00:00:00"/>
  </r>
  <r>
    <n v="2015"/>
    <n v="23"/>
    <x v="1"/>
    <n v="18"/>
    <n v="18"/>
    <m/>
    <d v="2015-02-23T00:00:00"/>
  </r>
  <r>
    <n v="2015"/>
    <n v="24"/>
    <x v="1"/>
    <n v="17"/>
    <n v="17"/>
    <m/>
    <d v="2015-02-24T00:00:00"/>
  </r>
  <r>
    <n v="2015"/>
    <n v="25"/>
    <x v="1"/>
    <n v="16"/>
    <n v="16"/>
    <m/>
    <d v="2015-02-25T00:00:00"/>
  </r>
  <r>
    <n v="2015"/>
    <n v="26"/>
    <x v="1"/>
    <n v="16"/>
    <n v="16"/>
    <m/>
    <d v="2015-02-26T00:00:00"/>
  </r>
  <r>
    <n v="2015"/>
    <n v="27"/>
    <x v="1"/>
    <n v="20"/>
    <n v="20"/>
    <m/>
    <d v="2015-02-27T00:00:00"/>
  </r>
  <r>
    <n v="2015"/>
    <n v="28"/>
    <x v="1"/>
    <n v="18"/>
    <n v="18"/>
    <m/>
    <d v="2015-02-28T00:00:00"/>
  </r>
  <r>
    <n v="2015"/>
    <n v="1"/>
    <x v="2"/>
    <n v="15"/>
    <n v="15"/>
    <m/>
    <d v="2015-03-01T00:00:00"/>
  </r>
  <r>
    <n v="2015"/>
    <n v="2"/>
    <x v="2"/>
    <n v="14"/>
    <n v="14"/>
    <m/>
    <d v="2015-03-02T00:00:00"/>
  </r>
  <r>
    <n v="2015"/>
    <n v="3"/>
    <x v="2"/>
    <n v="13"/>
    <n v="13"/>
    <m/>
    <d v="2015-03-03T00:00:00"/>
  </r>
  <r>
    <n v="2015"/>
    <n v="4"/>
    <x v="2"/>
    <n v="12"/>
    <n v="12"/>
    <m/>
    <d v="2015-03-04T00:00:00"/>
  </r>
  <r>
    <n v="2015"/>
    <n v="5"/>
    <x v="2"/>
    <n v="11"/>
    <n v="11"/>
    <m/>
    <d v="2015-03-05T00:00:00"/>
  </r>
  <r>
    <n v="2015"/>
    <n v="6"/>
    <x v="2"/>
    <n v="11"/>
    <n v="11"/>
    <m/>
    <d v="2015-03-06T00:00:00"/>
  </r>
  <r>
    <n v="2015"/>
    <n v="7"/>
    <x v="2"/>
    <n v="11"/>
    <n v="11"/>
    <m/>
    <d v="2015-03-07T00:00:00"/>
  </r>
  <r>
    <n v="2015"/>
    <n v="8"/>
    <x v="2"/>
    <n v="11"/>
    <n v="11"/>
    <m/>
    <d v="2015-03-08T00:00:00"/>
  </r>
  <r>
    <n v="2015"/>
    <n v="9"/>
    <x v="2"/>
    <n v="11"/>
    <n v="11"/>
    <m/>
    <d v="2015-03-09T00:00:00"/>
  </r>
  <r>
    <n v="2015"/>
    <n v="10"/>
    <x v="2"/>
    <n v="10"/>
    <n v="10"/>
    <m/>
    <d v="2015-03-10T00:00:00"/>
  </r>
  <r>
    <n v="2015"/>
    <n v="11"/>
    <x v="2"/>
    <n v="11"/>
    <n v="11"/>
    <m/>
    <d v="2015-03-11T00:00:00"/>
  </r>
  <r>
    <n v="2015"/>
    <n v="12"/>
    <x v="2"/>
    <n v="11"/>
    <n v="11"/>
    <m/>
    <d v="2015-03-12T00:00:00"/>
  </r>
  <r>
    <n v="2015"/>
    <n v="13"/>
    <x v="2"/>
    <n v="9.9"/>
    <n v="9.9"/>
    <m/>
    <d v="2015-03-13T00:00:00"/>
  </r>
  <r>
    <n v="2015"/>
    <n v="14"/>
    <x v="2"/>
    <n v="30"/>
    <n v="30"/>
    <m/>
    <d v="2015-03-14T00:00:00"/>
  </r>
  <r>
    <n v="2015"/>
    <n v="15"/>
    <x v="2"/>
    <n v="215"/>
    <n v="215"/>
    <m/>
    <d v="2015-03-15T00:00:00"/>
  </r>
  <r>
    <n v="2015"/>
    <n v="16"/>
    <x v="2"/>
    <n v="97"/>
    <n v="97"/>
    <m/>
    <d v="2015-03-16T00:00:00"/>
  </r>
  <r>
    <n v="2015"/>
    <n v="17"/>
    <x v="2"/>
    <n v="57"/>
    <n v="57"/>
    <m/>
    <d v="2015-03-17T00:00:00"/>
  </r>
  <r>
    <n v="2015"/>
    <n v="18"/>
    <x v="2"/>
    <n v="45"/>
    <n v="45"/>
    <m/>
    <d v="2015-03-18T00:00:00"/>
  </r>
  <r>
    <n v="2015"/>
    <n v="19"/>
    <x v="2"/>
    <n v="37"/>
    <n v="37"/>
    <m/>
    <d v="2015-03-19T00:00:00"/>
  </r>
  <r>
    <n v="2015"/>
    <n v="20"/>
    <x v="2"/>
    <n v="33"/>
    <n v="33"/>
    <m/>
    <d v="2015-03-20T00:00:00"/>
  </r>
  <r>
    <n v="2015"/>
    <n v="21"/>
    <x v="2"/>
    <n v="38"/>
    <n v="38"/>
    <m/>
    <d v="2015-03-21T00:00:00"/>
  </r>
  <r>
    <n v="2015"/>
    <n v="22"/>
    <x v="2"/>
    <n v="29"/>
    <n v="29"/>
    <m/>
    <d v="2015-03-22T00:00:00"/>
  </r>
  <r>
    <n v="2015"/>
    <n v="23"/>
    <x v="2"/>
    <n v="36"/>
    <n v="36"/>
    <m/>
    <d v="2015-03-23T00:00:00"/>
  </r>
  <r>
    <n v="2015"/>
    <n v="24"/>
    <x v="2"/>
    <n v="42"/>
    <n v="42"/>
    <m/>
    <d v="2015-03-24T00:00:00"/>
  </r>
  <r>
    <n v="2015"/>
    <n v="25"/>
    <x v="2"/>
    <n v="38"/>
    <n v="38"/>
    <m/>
    <d v="2015-03-25T00:00:00"/>
  </r>
  <r>
    <n v="2015"/>
    <n v="26"/>
    <x v="2"/>
    <n v="34"/>
    <n v="34"/>
    <m/>
    <d v="2015-03-26T00:00:00"/>
  </r>
  <r>
    <n v="2015"/>
    <n v="27"/>
    <x v="2"/>
    <n v="32"/>
    <n v="32"/>
    <m/>
    <d v="2015-03-27T00:00:00"/>
  </r>
  <r>
    <n v="2015"/>
    <n v="28"/>
    <x v="2"/>
    <n v="28"/>
    <n v="28"/>
    <m/>
    <d v="2015-03-28T00:00:00"/>
  </r>
  <r>
    <n v="2015"/>
    <n v="29"/>
    <x v="2"/>
    <n v="25"/>
    <n v="25"/>
    <m/>
    <d v="2015-03-29T00:00:00"/>
  </r>
  <r>
    <n v="2015"/>
    <n v="30"/>
    <x v="2"/>
    <n v="23"/>
    <n v="23"/>
    <m/>
    <d v="2015-03-30T00:00:00"/>
  </r>
  <r>
    <n v="2015"/>
    <n v="31"/>
    <x v="2"/>
    <n v="23"/>
    <n v="23"/>
    <m/>
    <d v="2015-03-31T00:00:00"/>
  </r>
  <r>
    <n v="2015"/>
    <n v="1"/>
    <x v="3"/>
    <n v="21"/>
    <n v="21"/>
    <m/>
    <d v="2015-04-01T00:00:00"/>
  </r>
  <r>
    <n v="2015"/>
    <n v="2"/>
    <x v="3"/>
    <n v="19"/>
    <n v="19"/>
    <m/>
    <d v="2015-04-02T00:00:00"/>
  </r>
  <r>
    <n v="2015"/>
    <n v="3"/>
    <x v="3"/>
    <n v="18"/>
    <n v="18"/>
    <m/>
    <d v="2015-04-03T00:00:00"/>
  </r>
  <r>
    <n v="2015"/>
    <n v="4"/>
    <x v="3"/>
    <n v="18"/>
    <n v="18"/>
    <m/>
    <d v="2015-04-04T00:00:00"/>
  </r>
  <r>
    <n v="2015"/>
    <n v="5"/>
    <x v="3"/>
    <n v="17"/>
    <n v="17"/>
    <m/>
    <d v="2015-04-05T00:00:00"/>
  </r>
  <r>
    <n v="2015"/>
    <n v="6"/>
    <x v="3"/>
    <n v="17"/>
    <n v="17"/>
    <m/>
    <d v="2015-04-06T00:00:00"/>
  </r>
  <r>
    <n v="2015"/>
    <n v="7"/>
    <x v="3"/>
    <n v="16"/>
    <n v="16"/>
    <m/>
    <d v="2015-04-07T00:00:00"/>
  </r>
  <r>
    <n v="2015"/>
    <n v="8"/>
    <x v="3"/>
    <n v="19"/>
    <n v="19"/>
    <m/>
    <d v="2015-04-08T00:00:00"/>
  </r>
  <r>
    <n v="2015"/>
    <n v="9"/>
    <x v="3"/>
    <n v="25"/>
    <n v="25"/>
    <m/>
    <d v="2015-04-09T00:00:00"/>
  </r>
  <r>
    <n v="2015"/>
    <n v="10"/>
    <x v="3"/>
    <n v="19"/>
    <n v="19"/>
    <m/>
    <d v="2015-04-10T00:00:00"/>
  </r>
  <r>
    <n v="2015"/>
    <n v="11"/>
    <x v="3"/>
    <n v="23"/>
    <n v="23"/>
    <m/>
    <d v="2015-04-11T00:00:00"/>
  </r>
  <r>
    <n v="2015"/>
    <n v="12"/>
    <x v="3"/>
    <n v="18"/>
    <n v="18"/>
    <m/>
    <d v="2015-04-12T00:00:00"/>
  </r>
  <r>
    <n v="2015"/>
    <n v="13"/>
    <x v="3"/>
    <n v="21"/>
    <n v="21"/>
    <m/>
    <d v="2015-04-13T00:00:00"/>
  </r>
  <r>
    <n v="2015"/>
    <n v="14"/>
    <x v="3"/>
    <n v="27"/>
    <n v="27"/>
    <m/>
    <d v="2015-04-14T00:00:00"/>
  </r>
  <r>
    <n v="2015"/>
    <n v="15"/>
    <x v="3"/>
    <n v="22"/>
    <n v="22"/>
    <m/>
    <d v="2015-04-15T00:00:00"/>
  </r>
  <r>
    <n v="2015"/>
    <n v="16"/>
    <x v="3"/>
    <n v="21"/>
    <n v="21"/>
    <m/>
    <d v="2015-04-16T00:00:00"/>
  </r>
  <r>
    <n v="2015"/>
    <n v="17"/>
    <x v="3"/>
    <n v="20"/>
    <n v="20"/>
    <m/>
    <d v="2015-04-17T00:00:00"/>
  </r>
  <r>
    <n v="2015"/>
    <n v="18"/>
    <x v="3"/>
    <n v="18"/>
    <n v="18"/>
    <m/>
    <d v="2015-04-18T00:00:00"/>
  </r>
  <r>
    <n v="2015"/>
    <n v="19"/>
    <x v="3"/>
    <n v="17"/>
    <n v="17"/>
    <m/>
    <d v="2015-04-19T00:00:00"/>
  </r>
  <r>
    <n v="2015"/>
    <n v="20"/>
    <x v="3"/>
    <n v="16"/>
    <n v="16"/>
    <m/>
    <d v="2015-04-20T00:00:00"/>
  </r>
  <r>
    <n v="2015"/>
    <n v="21"/>
    <x v="3"/>
    <n v="14"/>
    <n v="14"/>
    <m/>
    <d v="2015-04-21T00:00:00"/>
  </r>
  <r>
    <n v="2015"/>
    <n v="22"/>
    <x v="3"/>
    <n v="13"/>
    <n v="13"/>
    <m/>
    <d v="2015-04-22T00:00:00"/>
  </r>
  <r>
    <n v="2015"/>
    <n v="23"/>
    <x v="3"/>
    <n v="12"/>
    <n v="12"/>
    <m/>
    <d v="2015-04-23T00:00:00"/>
  </r>
  <r>
    <n v="2015"/>
    <n v="24"/>
    <x v="3"/>
    <n v="15"/>
    <n v="15"/>
    <m/>
    <d v="2015-04-24T00:00:00"/>
  </r>
  <r>
    <n v="2015"/>
    <n v="25"/>
    <x v="3"/>
    <n v="14"/>
    <n v="14"/>
    <m/>
    <d v="2015-04-25T00:00:00"/>
  </r>
  <r>
    <n v="2015"/>
    <n v="26"/>
    <x v="3"/>
    <n v="12"/>
    <n v="12"/>
    <m/>
    <d v="2015-04-26T00:00:00"/>
  </r>
  <r>
    <n v="2015"/>
    <n v="27"/>
    <x v="3"/>
    <n v="12"/>
    <n v="12"/>
    <m/>
    <d v="2015-04-27T00:00:00"/>
  </r>
  <r>
    <n v="2015"/>
    <n v="28"/>
    <x v="3"/>
    <n v="11"/>
    <n v="11"/>
    <m/>
    <d v="2015-04-28T00:00:00"/>
  </r>
  <r>
    <n v="2015"/>
    <n v="29"/>
    <x v="3"/>
    <n v="11"/>
    <n v="11"/>
    <m/>
    <d v="2015-04-29T00:00:00"/>
  </r>
  <r>
    <n v="2015"/>
    <n v="30"/>
    <x v="3"/>
    <n v="9.5"/>
    <n v="9.5"/>
    <m/>
    <d v="2015-04-30T00:00:00"/>
  </r>
  <r>
    <n v="2015"/>
    <n v="1"/>
    <x v="4"/>
    <n v="9.1"/>
    <n v="9.1"/>
    <m/>
    <d v="2015-05-01T00:00:00"/>
  </r>
  <r>
    <n v="2015"/>
    <n v="2"/>
    <x v="4"/>
    <n v="8.5"/>
    <n v="8.5"/>
    <m/>
    <d v="2015-05-02T00:00:00"/>
  </r>
  <r>
    <n v="2015"/>
    <n v="3"/>
    <x v="4"/>
    <n v="8.3000000000000007"/>
    <n v="8.3000000000000007"/>
    <m/>
    <d v="2015-05-03T00:00:00"/>
  </r>
  <r>
    <n v="2015"/>
    <n v="4"/>
    <x v="4"/>
    <n v="8.1999999999999993"/>
    <n v="8.1999999999999993"/>
    <m/>
    <d v="2015-05-04T00:00:00"/>
  </r>
  <r>
    <n v="2015"/>
    <n v="5"/>
    <x v="4"/>
    <n v="8"/>
    <n v="8"/>
    <m/>
    <d v="2015-05-05T00:00:00"/>
  </r>
  <r>
    <n v="2015"/>
    <n v="6"/>
    <x v="4"/>
    <n v="7.7"/>
    <n v="7.7"/>
    <m/>
    <d v="2015-05-06T00:00:00"/>
  </r>
  <r>
    <n v="2015"/>
    <n v="7"/>
    <x v="4"/>
    <n v="7.5"/>
    <n v="7.5"/>
    <m/>
    <d v="2015-05-07T00:00:00"/>
  </r>
  <r>
    <n v="2015"/>
    <n v="8"/>
    <x v="4"/>
    <n v="7"/>
    <n v="7"/>
    <m/>
    <d v="2015-05-08T00:00:00"/>
  </r>
  <r>
    <n v="2015"/>
    <n v="9"/>
    <x v="4"/>
    <n v="6.6"/>
    <n v="6.6"/>
    <m/>
    <d v="2015-05-09T00:00:00"/>
  </r>
  <r>
    <n v="2015"/>
    <n v="10"/>
    <x v="4"/>
    <n v="6.4"/>
    <n v="6.4"/>
    <m/>
    <d v="2015-05-10T00:00:00"/>
  </r>
  <r>
    <n v="2015"/>
    <n v="11"/>
    <x v="4"/>
    <n v="7.5"/>
    <n v="7.5"/>
    <m/>
    <d v="2015-05-11T00:00:00"/>
  </r>
  <r>
    <n v="2015"/>
    <n v="12"/>
    <x v="4"/>
    <n v="16"/>
    <n v="16"/>
    <m/>
    <d v="2015-05-12T00:00:00"/>
  </r>
  <r>
    <n v="2015"/>
    <n v="13"/>
    <x v="4"/>
    <n v="12"/>
    <n v="12"/>
    <m/>
    <d v="2015-05-13T00:00:00"/>
  </r>
  <r>
    <n v="2015"/>
    <n v="14"/>
    <x v="4"/>
    <n v="8.4"/>
    <n v="8.4"/>
    <m/>
    <d v="2015-05-14T00:00:00"/>
  </r>
  <r>
    <n v="2015"/>
    <n v="15"/>
    <x v="4"/>
    <n v="7.4"/>
    <n v="7.4"/>
    <m/>
    <d v="2015-05-15T00:00:00"/>
  </r>
  <r>
    <n v="2015"/>
    <n v="16"/>
    <x v="4"/>
    <n v="7.1"/>
    <n v="7.1"/>
    <m/>
    <d v="2015-05-16T00:00:00"/>
  </r>
  <r>
    <n v="2015"/>
    <n v="17"/>
    <x v="4"/>
    <n v="6.8"/>
    <n v="6.8"/>
    <m/>
    <d v="2015-05-17T00:00:00"/>
  </r>
  <r>
    <n v="2015"/>
    <n v="18"/>
    <x v="4"/>
    <n v="8"/>
    <n v="8"/>
    <m/>
    <d v="2015-05-18T00:00:00"/>
  </r>
  <r>
    <n v="2015"/>
    <n v="19"/>
    <x v="4"/>
    <n v="8.8000000000000007"/>
    <n v="8.8000000000000007"/>
    <m/>
    <d v="2015-05-19T00:00:00"/>
  </r>
  <r>
    <n v="2015"/>
    <n v="20"/>
    <x v="4"/>
    <n v="6.8"/>
    <n v="6.8"/>
    <m/>
    <d v="2015-05-20T00:00:00"/>
  </r>
  <r>
    <n v="2015"/>
    <n v="21"/>
    <x v="4"/>
    <n v="6.2"/>
    <n v="6.2"/>
    <m/>
    <d v="2015-05-21T00:00:00"/>
  </r>
  <r>
    <n v="2015"/>
    <n v="22"/>
    <x v="4"/>
    <n v="7.3"/>
    <n v="7.3"/>
    <m/>
    <d v="2015-05-22T00:00:00"/>
  </r>
  <r>
    <n v="2015"/>
    <n v="23"/>
    <x v="4"/>
    <n v="7.1"/>
    <n v="7.1"/>
    <m/>
    <d v="2015-05-23T00:00:00"/>
  </r>
  <r>
    <n v="2015"/>
    <n v="24"/>
    <x v="4"/>
    <n v="6.2"/>
    <n v="6.2"/>
    <m/>
    <d v="2015-05-24T00:00:00"/>
  </r>
  <r>
    <n v="2015"/>
    <n v="25"/>
    <x v="4"/>
    <n v="5.9"/>
    <n v="5.9"/>
    <m/>
    <d v="2015-05-25T00:00:00"/>
  </r>
  <r>
    <n v="2015"/>
    <n v="26"/>
    <x v="4"/>
    <n v="5.5"/>
    <n v="5.5"/>
    <m/>
    <d v="2015-05-26T00:00:00"/>
  </r>
  <r>
    <n v="2015"/>
    <n v="27"/>
    <x v="4"/>
    <n v="5.2"/>
    <n v="5.2"/>
    <m/>
    <d v="2015-05-27T00:00:00"/>
  </r>
  <r>
    <n v="2015"/>
    <n v="28"/>
    <x v="4"/>
    <n v="5"/>
    <n v="5"/>
    <m/>
    <d v="2015-05-28T00:00:00"/>
  </r>
  <r>
    <n v="2015"/>
    <n v="29"/>
    <x v="4"/>
    <n v="4.7"/>
    <n v="4.7"/>
    <m/>
    <d v="2015-05-29T00:00:00"/>
  </r>
  <r>
    <n v="2015"/>
    <n v="30"/>
    <x v="4"/>
    <n v="5"/>
    <n v="5"/>
    <m/>
    <d v="2015-05-30T00:00:00"/>
  </r>
  <r>
    <n v="2015"/>
    <n v="31"/>
    <x v="4"/>
    <n v="4.4000000000000004"/>
    <n v="4.4000000000000004"/>
    <m/>
    <d v="2015-05-31T00:00:00"/>
  </r>
  <r>
    <n v="2015"/>
    <n v="1"/>
    <x v="5"/>
    <n v="5.4"/>
    <n v="5.4"/>
    <m/>
    <d v="2015-06-01T00:00:00"/>
  </r>
  <r>
    <n v="2015"/>
    <n v="2"/>
    <x v="5"/>
    <n v="6.8"/>
    <n v="6.8"/>
    <m/>
    <d v="2015-06-02T00:00:00"/>
  </r>
  <r>
    <n v="2015"/>
    <n v="3"/>
    <x v="5"/>
    <n v="6.5"/>
    <n v="6.5"/>
    <m/>
    <d v="2015-06-03T00:00:00"/>
  </r>
  <r>
    <n v="2015"/>
    <n v="4"/>
    <x v="5"/>
    <n v="5.9"/>
    <n v="5.9"/>
    <m/>
    <d v="2015-06-04T00:00:00"/>
  </r>
  <r>
    <n v="2015"/>
    <n v="5"/>
    <x v="5"/>
    <n v="5.0999999999999996"/>
    <n v="5.0999999999999996"/>
    <m/>
    <d v="2015-06-05T00:00:00"/>
  </r>
  <r>
    <n v="2015"/>
    <n v="6"/>
    <x v="5"/>
    <n v="4.5999999999999996"/>
    <n v="4.5999999999999996"/>
    <m/>
    <d v="2015-06-06T00:00:00"/>
  </r>
  <r>
    <n v="2015"/>
    <n v="7"/>
    <x v="5"/>
    <n v="4.2"/>
    <n v="4.2"/>
    <m/>
    <d v="2015-06-07T00:00:00"/>
  </r>
  <r>
    <n v="2015"/>
    <n v="8"/>
    <x v="5"/>
    <n v="3.8"/>
    <n v="3.8"/>
    <m/>
    <d v="2015-06-08T00:00:00"/>
  </r>
  <r>
    <n v="2015"/>
    <n v="9"/>
    <x v="5"/>
    <n v="3.5"/>
    <n v="3.5"/>
    <m/>
    <d v="2015-06-09T00:00:00"/>
  </r>
  <r>
    <n v="2015"/>
    <n v="10"/>
    <x v="5"/>
    <n v="3.4"/>
    <n v="3.4"/>
    <m/>
    <d v="2015-06-10T00:00:00"/>
  </r>
  <r>
    <n v="2015"/>
    <n v="11"/>
    <x v="5"/>
    <n v="3.3"/>
    <n v="3.3"/>
    <m/>
    <d v="2015-06-11T00:00:00"/>
  </r>
  <r>
    <n v="2015"/>
    <n v="12"/>
    <x v="5"/>
    <n v="3.4"/>
    <n v="3.4"/>
    <m/>
    <d v="2015-06-12T00:00:00"/>
  </r>
  <r>
    <n v="2015"/>
    <n v="13"/>
    <x v="5"/>
    <n v="3.4"/>
    <n v="3.4"/>
    <m/>
    <d v="2015-06-13T00:00:00"/>
  </r>
  <r>
    <n v="2015"/>
    <n v="14"/>
    <x v="5"/>
    <n v="3.4"/>
    <n v="3.4"/>
    <m/>
    <d v="2015-06-14T00:00:00"/>
  </r>
  <r>
    <n v="2015"/>
    <n v="15"/>
    <x v="5"/>
    <n v="3"/>
    <n v="3"/>
    <m/>
    <d v="2015-06-15T00:00:00"/>
  </r>
  <r>
    <n v="2015"/>
    <n v="16"/>
    <x v="5"/>
    <n v="3.3"/>
    <n v="3.3"/>
    <m/>
    <d v="2015-06-16T00:00:00"/>
  </r>
  <r>
    <n v="2015"/>
    <n v="17"/>
    <x v="5"/>
    <n v="3.5"/>
    <n v="3.5"/>
    <m/>
    <d v="2015-06-17T00:00:00"/>
  </r>
  <r>
    <n v="2015"/>
    <n v="18"/>
    <x v="5"/>
    <n v="2.9"/>
    <n v="2.9"/>
    <m/>
    <d v="2015-06-18T00:00:00"/>
  </r>
  <r>
    <n v="2015"/>
    <n v="19"/>
    <x v="5"/>
    <n v="3.5"/>
    <n v="3.5"/>
    <m/>
    <d v="2015-06-19T00:00:00"/>
  </r>
  <r>
    <n v="2015"/>
    <n v="20"/>
    <x v="5"/>
    <n v="2.8"/>
    <n v="2.8"/>
    <m/>
    <d v="2015-06-20T00:00:00"/>
  </r>
  <r>
    <n v="2015"/>
    <n v="21"/>
    <x v="5"/>
    <n v="2.9"/>
    <n v="2.9"/>
    <m/>
    <d v="2015-06-21T00:00:00"/>
  </r>
  <r>
    <n v="2015"/>
    <n v="22"/>
    <x v="5"/>
    <n v="2.7"/>
    <n v="2.7"/>
    <m/>
    <d v="2015-06-22T00:00:00"/>
  </r>
  <r>
    <n v="2015"/>
    <n v="23"/>
    <x v="5"/>
    <n v="2.7"/>
    <n v="2.7"/>
    <m/>
    <d v="2015-06-23T00:00:00"/>
  </r>
  <r>
    <n v="2015"/>
    <n v="24"/>
    <x v="5"/>
    <n v="2.8"/>
    <n v="2.8"/>
    <m/>
    <d v="2015-06-24T00:00:00"/>
  </r>
  <r>
    <n v="2015"/>
    <n v="25"/>
    <x v="5"/>
    <n v="2.5"/>
    <n v="2.5"/>
    <m/>
    <d v="2015-06-25T00:00:00"/>
  </r>
  <r>
    <n v="2015"/>
    <n v="26"/>
    <x v="5"/>
    <n v="2.5"/>
    <n v="2.5"/>
    <m/>
    <d v="2015-06-26T00:00:00"/>
  </r>
  <r>
    <n v="2015"/>
    <n v="27"/>
    <x v="5"/>
    <n v="2.2999999999999998"/>
    <n v="2.2999999999999998"/>
    <m/>
    <d v="2015-06-27T00:00:00"/>
  </r>
  <r>
    <n v="2015"/>
    <n v="28"/>
    <x v="5"/>
    <n v="2.6"/>
    <n v="2.6"/>
    <m/>
    <d v="2015-06-28T00:00:00"/>
  </r>
  <r>
    <n v="2015"/>
    <n v="29"/>
    <x v="5"/>
    <n v="2.6"/>
    <n v="2.6"/>
    <m/>
    <d v="2015-06-29T00:00:00"/>
  </r>
  <r>
    <n v="2015"/>
    <n v="30"/>
    <x v="5"/>
    <n v="2.2999999999999998"/>
    <n v="2.2999999999999998"/>
    <m/>
    <d v="2015-06-30T00:00:00"/>
  </r>
  <r>
    <n v="2015"/>
    <n v="1"/>
    <x v="6"/>
    <n v="2.2000000000000002"/>
    <n v="2.2000000000000002"/>
    <m/>
    <d v="2015-07-01T00:00:00"/>
  </r>
  <r>
    <n v="2015"/>
    <n v="2"/>
    <x v="6"/>
    <n v="2.2000000000000002"/>
    <n v="2.2000000000000002"/>
    <m/>
    <d v="2015-07-02T00:00:00"/>
  </r>
  <r>
    <n v="2015"/>
    <n v="3"/>
    <x v="6"/>
    <n v="1.9"/>
    <n v="1.9"/>
    <m/>
    <d v="2015-07-03T00:00:00"/>
  </r>
  <r>
    <n v="2015"/>
    <n v="4"/>
    <x v="6"/>
    <n v="1.9"/>
    <n v="1.9"/>
    <m/>
    <d v="2015-07-04T00:00:00"/>
  </r>
  <r>
    <n v="2015"/>
    <n v="5"/>
    <x v="6"/>
    <n v="1.9"/>
    <n v="1.9"/>
    <m/>
    <d v="2015-07-05T00:00:00"/>
  </r>
  <r>
    <n v="2015"/>
    <n v="6"/>
    <x v="6"/>
    <n v="1.7"/>
    <n v="1.7"/>
    <m/>
    <d v="2015-07-06T00:00:00"/>
  </r>
  <r>
    <n v="2015"/>
    <n v="7"/>
    <x v="6"/>
    <n v="1.9"/>
    <n v="1.9"/>
    <m/>
    <d v="2015-07-07T00:00:00"/>
  </r>
  <r>
    <n v="2015"/>
    <n v="8"/>
    <x v="6"/>
    <n v="2"/>
    <n v="2"/>
    <m/>
    <d v="2015-07-08T00:00:00"/>
  </r>
  <r>
    <n v="2015"/>
    <n v="9"/>
    <x v="6"/>
    <n v="1.8"/>
    <n v="1.8"/>
    <m/>
    <d v="2015-07-09T00:00:00"/>
  </r>
  <r>
    <n v="2015"/>
    <n v="10"/>
    <x v="6"/>
    <n v="1.7"/>
    <n v="1.7"/>
    <m/>
    <d v="2015-07-10T00:00:00"/>
  </r>
  <r>
    <n v="2015"/>
    <n v="11"/>
    <x v="6"/>
    <n v="1.8"/>
    <n v="1.8"/>
    <m/>
    <d v="2015-07-11T00:00:00"/>
  </r>
  <r>
    <n v="2015"/>
    <n v="12"/>
    <x v="6"/>
    <n v="2"/>
    <n v="2"/>
    <m/>
    <d v="2015-07-12T00:00:00"/>
  </r>
  <r>
    <n v="2015"/>
    <n v="13"/>
    <x v="6"/>
    <n v="2.1"/>
    <n v="2.1"/>
    <m/>
    <d v="2015-07-13T00:00:00"/>
  </r>
  <r>
    <n v="2015"/>
    <n v="14"/>
    <x v="6"/>
    <n v="1.9"/>
    <n v="1.9"/>
    <m/>
    <d v="2015-07-14T00:00:00"/>
  </r>
  <r>
    <n v="2015"/>
    <n v="15"/>
    <x v="6"/>
    <n v="2"/>
    <n v="2"/>
    <m/>
    <d v="2015-07-15T00:00:00"/>
  </r>
  <r>
    <n v="2015"/>
    <n v="16"/>
    <x v="6"/>
    <n v="1.9"/>
    <n v="1.9"/>
    <m/>
    <d v="2015-07-16T00:00:00"/>
  </r>
  <r>
    <n v="2015"/>
    <n v="17"/>
    <x v="6"/>
    <n v="1.7"/>
    <n v="1.7"/>
    <m/>
    <d v="2015-07-17T00:00:00"/>
  </r>
  <r>
    <n v="2015"/>
    <n v="18"/>
    <x v="6"/>
    <n v="1.8"/>
    <n v="1.8"/>
    <m/>
    <d v="2015-07-18T00:00:00"/>
  </r>
  <r>
    <n v="2015"/>
    <n v="19"/>
    <x v="6"/>
    <n v="1.9"/>
    <n v="1.9"/>
    <m/>
    <d v="2015-07-19T00:00:00"/>
  </r>
  <r>
    <n v="2015"/>
    <n v="20"/>
    <x v="6"/>
    <n v="1.6"/>
    <n v="1.6"/>
    <m/>
    <d v="2015-07-20T00:00:00"/>
  </r>
  <r>
    <n v="2015"/>
    <n v="21"/>
    <x v="6"/>
    <n v="1.8"/>
    <n v="1.8"/>
    <m/>
    <d v="2015-07-21T00:00:00"/>
  </r>
  <r>
    <n v="2015"/>
    <n v="22"/>
    <x v="6"/>
    <n v="1.8"/>
    <n v="1.8"/>
    <m/>
    <d v="2015-07-22T00:00:00"/>
  </r>
  <r>
    <n v="2015"/>
    <n v="23"/>
    <x v="6"/>
    <n v="1.8"/>
    <n v="1.8"/>
    <m/>
    <d v="2015-07-23T00:00:00"/>
  </r>
  <r>
    <n v="2015"/>
    <n v="24"/>
    <x v="6"/>
    <n v="1.9"/>
    <n v="1.9"/>
    <m/>
    <d v="2015-07-24T00:00:00"/>
  </r>
  <r>
    <n v="2015"/>
    <n v="25"/>
    <x v="6"/>
    <n v="2.4"/>
    <n v="2.4"/>
    <m/>
    <d v="2015-07-25T00:00:00"/>
  </r>
  <r>
    <n v="2015"/>
    <n v="26"/>
    <x v="6"/>
    <n v="2.4"/>
    <n v="2.4"/>
    <m/>
    <d v="2015-07-26T00:00:00"/>
  </r>
  <r>
    <n v="2015"/>
    <n v="27"/>
    <x v="6"/>
    <n v="2.1"/>
    <n v="2.1"/>
    <m/>
    <d v="2015-07-27T00:00:00"/>
  </r>
  <r>
    <n v="2015"/>
    <n v="28"/>
    <x v="6"/>
    <n v="1.8"/>
    <n v="1.8"/>
    <m/>
    <d v="2015-07-28T00:00:00"/>
  </r>
  <r>
    <n v="2015"/>
    <n v="29"/>
    <x v="6"/>
    <n v="1.7"/>
    <n v="1.7"/>
    <m/>
    <d v="2015-07-29T00:00:00"/>
  </r>
  <r>
    <n v="2015"/>
    <n v="30"/>
    <x v="6"/>
    <n v="1.6"/>
    <n v="1.6"/>
    <m/>
    <d v="2015-07-30T00:00:00"/>
  </r>
  <r>
    <n v="2015"/>
    <n v="31"/>
    <x v="6"/>
    <n v="1.5"/>
    <n v="1.5"/>
    <m/>
    <d v="2015-07-31T00:00:00"/>
  </r>
  <r>
    <n v="2015"/>
    <n v="1"/>
    <x v="7"/>
    <n v="1.4"/>
    <n v="1.4"/>
    <m/>
    <d v="2015-08-01T00:00:00"/>
  </r>
  <r>
    <n v="2015"/>
    <n v="2"/>
    <x v="7"/>
    <n v="1.5"/>
    <n v="1.5"/>
    <m/>
    <d v="2015-08-02T00:00:00"/>
  </r>
  <r>
    <n v="2015"/>
    <n v="3"/>
    <x v="7"/>
    <n v="1.8"/>
    <n v="1.8"/>
    <m/>
    <d v="2015-08-03T00:00:00"/>
  </r>
  <r>
    <n v="2015"/>
    <n v="4"/>
    <x v="7"/>
    <n v="1.8"/>
    <n v="1.8"/>
    <m/>
    <d v="2015-08-04T00:00:00"/>
  </r>
  <r>
    <n v="2015"/>
    <n v="5"/>
    <x v="7"/>
    <n v="1.7"/>
    <n v="1.7"/>
    <m/>
    <d v="2015-08-05T00:00:00"/>
  </r>
  <r>
    <n v="2015"/>
    <n v="6"/>
    <x v="7"/>
    <n v="1.5"/>
    <n v="1.5"/>
    <m/>
    <d v="2015-08-06T00:00:00"/>
  </r>
  <r>
    <n v="2015"/>
    <n v="7"/>
    <x v="7"/>
    <n v="1.6"/>
    <n v="1.6"/>
    <m/>
    <d v="2015-08-07T00:00:00"/>
  </r>
  <r>
    <n v="2015"/>
    <n v="8"/>
    <x v="7"/>
    <n v="1.7"/>
    <n v="1.7"/>
    <m/>
    <d v="2015-08-08T00:00:00"/>
  </r>
  <r>
    <n v="2015"/>
    <n v="9"/>
    <x v="7"/>
    <n v="1.9"/>
    <n v="1.9"/>
    <m/>
    <d v="2015-08-09T00:00:00"/>
  </r>
  <r>
    <n v="2015"/>
    <n v="10"/>
    <x v="7"/>
    <n v="1.8"/>
    <n v="1.8"/>
    <m/>
    <d v="2015-08-10T00:00:00"/>
  </r>
  <r>
    <n v="2015"/>
    <n v="11"/>
    <x v="7"/>
    <n v="1.8"/>
    <n v="1.8"/>
    <m/>
    <d v="2015-08-11T00:00:00"/>
  </r>
  <r>
    <n v="2015"/>
    <n v="12"/>
    <x v="7"/>
    <n v="2"/>
    <n v="2"/>
    <m/>
    <d v="2015-08-12T00:00:00"/>
  </r>
  <r>
    <n v="2015"/>
    <n v="13"/>
    <x v="7"/>
    <n v="1.7"/>
    <n v="1.7"/>
    <m/>
    <d v="2015-08-13T00:00:00"/>
  </r>
  <r>
    <n v="2015"/>
    <n v="14"/>
    <x v="7"/>
    <n v="2.2999999999999998"/>
    <n v="2.2999999999999998"/>
    <m/>
    <d v="2015-08-14T00:00:00"/>
  </r>
  <r>
    <n v="2015"/>
    <n v="15"/>
    <x v="7"/>
    <n v="2.5"/>
    <n v="2.5"/>
    <m/>
    <d v="2015-08-15T00:00:00"/>
  </r>
  <r>
    <n v="2015"/>
    <n v="16"/>
    <x v="7"/>
    <n v="2.1"/>
    <n v="2.1"/>
    <m/>
    <d v="2015-08-16T00:00:00"/>
  </r>
  <r>
    <n v="2015"/>
    <n v="17"/>
    <x v="7"/>
    <n v="1.9"/>
    <n v="1.9"/>
    <m/>
    <d v="2015-08-17T00:00:00"/>
  </r>
  <r>
    <n v="2015"/>
    <n v="18"/>
    <x v="7"/>
    <n v="1.8"/>
    <n v="1.8"/>
    <m/>
    <d v="2015-08-18T00:00:00"/>
  </r>
  <r>
    <n v="2015"/>
    <n v="19"/>
    <x v="7"/>
    <n v="1.7"/>
    <n v="1.7"/>
    <m/>
    <d v="2015-08-19T00:00:00"/>
  </r>
  <r>
    <n v="2015"/>
    <n v="20"/>
    <x v="7"/>
    <n v="1.7"/>
    <n v="1.7"/>
    <m/>
    <d v="2015-08-20T00:00:00"/>
  </r>
  <r>
    <n v="2015"/>
    <n v="21"/>
    <x v="7"/>
    <n v="1.8"/>
    <n v="1.8"/>
    <m/>
    <d v="2015-08-21T00:00:00"/>
  </r>
  <r>
    <n v="2015"/>
    <n v="22"/>
    <x v="7"/>
    <n v="1.7"/>
    <n v="1.7"/>
    <m/>
    <d v="2015-08-22T00:00:00"/>
  </r>
  <r>
    <n v="2015"/>
    <n v="23"/>
    <x v="7"/>
    <n v="1.9"/>
    <n v="1.9"/>
    <m/>
    <d v="2015-08-23T00:00:00"/>
  </r>
  <r>
    <n v="2015"/>
    <n v="24"/>
    <x v="7"/>
    <n v="1.8"/>
    <n v="1.8"/>
    <m/>
    <d v="2015-08-24T00:00:00"/>
  </r>
  <r>
    <n v="2015"/>
    <n v="25"/>
    <x v="7"/>
    <n v="1.7"/>
    <n v="1.7"/>
    <m/>
    <d v="2015-08-25T00:00:00"/>
  </r>
  <r>
    <n v="2015"/>
    <n v="26"/>
    <x v="7"/>
    <n v="1.8"/>
    <n v="1.8"/>
    <m/>
    <d v="2015-08-26T00:00:00"/>
  </r>
  <r>
    <n v="2015"/>
    <n v="27"/>
    <x v="7"/>
    <n v="1.8"/>
    <n v="1.8"/>
    <m/>
    <d v="2015-08-27T00:00:00"/>
  </r>
  <r>
    <n v="2015"/>
    <n v="28"/>
    <x v="7"/>
    <n v="1.8"/>
    <n v="1.8"/>
    <m/>
    <d v="2015-08-28T00:00:00"/>
  </r>
  <r>
    <n v="2015"/>
    <n v="29"/>
    <x v="7"/>
    <n v="4.8"/>
    <n v="4.8"/>
    <m/>
    <d v="2015-08-29T00:00:00"/>
  </r>
  <r>
    <n v="2015"/>
    <n v="30"/>
    <x v="7"/>
    <n v="11"/>
    <n v="11"/>
    <m/>
    <d v="2015-08-30T00:00:00"/>
  </r>
  <r>
    <n v="2015"/>
    <n v="31"/>
    <x v="7"/>
    <n v="3"/>
    <n v="3"/>
    <m/>
    <d v="2015-08-31T00:00:00"/>
  </r>
  <r>
    <n v="2015"/>
    <n v="1"/>
    <x v="8"/>
    <n v="1.9"/>
    <n v="1.9"/>
    <m/>
    <d v="2015-09-01T00:00:00"/>
  </r>
  <r>
    <n v="2015"/>
    <n v="2"/>
    <x v="8"/>
    <n v="1.8"/>
    <n v="1.8"/>
    <m/>
    <d v="2015-09-02T00:00:00"/>
  </r>
  <r>
    <n v="2015"/>
    <n v="3"/>
    <x v="8"/>
    <n v="1.7"/>
    <n v="1.7"/>
    <m/>
    <d v="2015-09-03T00:00:00"/>
  </r>
  <r>
    <n v="2015"/>
    <n v="4"/>
    <x v="8"/>
    <n v="1.8"/>
    <n v="1.8"/>
    <m/>
    <d v="2015-09-04T00:00:00"/>
  </r>
  <r>
    <n v="2015"/>
    <n v="5"/>
    <x v="8"/>
    <n v="1.7"/>
    <n v="1.7"/>
    <m/>
    <d v="2015-09-05T00:00:00"/>
  </r>
  <r>
    <n v="2015"/>
    <n v="6"/>
    <x v="8"/>
    <n v="1.8"/>
    <n v="1.8"/>
    <m/>
    <d v="2015-09-06T00:00:00"/>
  </r>
  <r>
    <n v="2015"/>
    <n v="7"/>
    <x v="8"/>
    <n v="2"/>
    <n v="2"/>
    <m/>
    <d v="2015-09-07T00:00:00"/>
  </r>
  <r>
    <n v="2015"/>
    <n v="8"/>
    <x v="8"/>
    <n v="1.9"/>
    <n v="1.9"/>
    <m/>
    <d v="2015-09-08T00:00:00"/>
  </r>
  <r>
    <n v="2015"/>
    <n v="9"/>
    <x v="8"/>
    <n v="1.9"/>
    <n v="1.9"/>
    <m/>
    <d v="2015-09-09T00:00:00"/>
  </r>
  <r>
    <n v="2015"/>
    <n v="10"/>
    <x v="8"/>
    <n v="1.7"/>
    <n v="1.7"/>
    <m/>
    <d v="2015-09-10T00:00:00"/>
  </r>
  <r>
    <n v="2015"/>
    <n v="11"/>
    <x v="8"/>
    <n v="1.8"/>
    <n v="1.8"/>
    <m/>
    <d v="2015-09-11T00:00:00"/>
  </r>
  <r>
    <n v="2015"/>
    <n v="12"/>
    <x v="8"/>
    <n v="1.7"/>
    <n v="1.7"/>
    <m/>
    <d v="2015-09-12T00:00:00"/>
  </r>
  <r>
    <n v="2015"/>
    <n v="13"/>
    <x v="8"/>
    <n v="1.7"/>
    <n v="1.7"/>
    <m/>
    <d v="2015-09-13T00:00:00"/>
  </r>
  <r>
    <n v="2015"/>
    <n v="14"/>
    <x v="8"/>
    <n v="1.9"/>
    <n v="1.9"/>
    <m/>
    <d v="2015-09-14T00:00:00"/>
  </r>
  <r>
    <n v="2015"/>
    <n v="15"/>
    <x v="8"/>
    <n v="2"/>
    <n v="2"/>
    <m/>
    <d v="2015-09-15T00:00:00"/>
  </r>
  <r>
    <n v="2015"/>
    <n v="16"/>
    <x v="8"/>
    <n v="2"/>
    <n v="2"/>
    <m/>
    <d v="2015-09-16T00:00:00"/>
  </r>
  <r>
    <n v="2015"/>
    <n v="17"/>
    <x v="8"/>
    <n v="6.3"/>
    <n v="6.3"/>
    <m/>
    <d v="2015-09-17T00:00:00"/>
  </r>
  <r>
    <n v="2015"/>
    <n v="18"/>
    <x v="8"/>
    <n v="3"/>
    <n v="3"/>
    <m/>
    <d v="2015-09-18T00:00:00"/>
  </r>
  <r>
    <n v="2015"/>
    <n v="19"/>
    <x v="8"/>
    <n v="2.1"/>
    <n v="2.1"/>
    <m/>
    <d v="2015-09-19T00:00:00"/>
  </r>
  <r>
    <n v="2015"/>
    <n v="20"/>
    <x v="8"/>
    <n v="1.8"/>
    <n v="1.8"/>
    <m/>
    <d v="2015-09-20T00:00:00"/>
  </r>
  <r>
    <n v="2015"/>
    <n v="21"/>
    <x v="8"/>
    <n v="1.8"/>
    <n v="1.8"/>
    <m/>
    <d v="2015-09-21T00:00:00"/>
  </r>
  <r>
    <n v="2015"/>
    <n v="22"/>
    <x v="8"/>
    <n v="1.8"/>
    <n v="1.8"/>
    <m/>
    <d v="2015-09-22T00:00:00"/>
  </r>
  <r>
    <n v="2015"/>
    <n v="23"/>
    <x v="8"/>
    <n v="1.7"/>
    <n v="1.7"/>
    <m/>
    <d v="2015-09-23T00:00:00"/>
  </r>
  <r>
    <n v="2015"/>
    <n v="24"/>
    <x v="8"/>
    <n v="1.6"/>
    <n v="1.6"/>
    <m/>
    <d v="2015-09-24T00:00:00"/>
  </r>
  <r>
    <n v="2015"/>
    <n v="25"/>
    <x v="8"/>
    <n v="3.3"/>
    <n v="3.3"/>
    <m/>
    <d v="2015-09-25T00:00:00"/>
  </r>
  <r>
    <n v="2015"/>
    <n v="26"/>
    <x v="8"/>
    <n v="2.5"/>
    <n v="2.5"/>
    <m/>
    <d v="2015-09-26T00:00:00"/>
  </r>
  <r>
    <n v="2015"/>
    <n v="27"/>
    <x v="8"/>
    <n v="1.8"/>
    <n v="1.8"/>
    <m/>
    <d v="2015-09-27T00:00:00"/>
  </r>
  <r>
    <n v="2015"/>
    <n v="28"/>
    <x v="8"/>
    <n v="1.6"/>
    <n v="1.6"/>
    <m/>
    <d v="2015-09-28T00:00:00"/>
  </r>
  <r>
    <n v="2015"/>
    <n v="29"/>
    <x v="8"/>
    <n v="1.6"/>
    <n v="1.6"/>
    <m/>
    <d v="2015-09-29T00:00:00"/>
  </r>
  <r>
    <n v="2015"/>
    <n v="30"/>
    <x v="8"/>
    <n v="1.6"/>
    <n v="1.6"/>
    <m/>
    <d v="2015-09-30T00:00:00"/>
  </r>
  <r>
    <n v="2015"/>
    <n v="1"/>
    <x v="9"/>
    <n v="1.6"/>
    <n v="1.6"/>
    <m/>
    <d v="2015-10-01T00:00:00"/>
  </r>
  <r>
    <n v="2015"/>
    <n v="2"/>
    <x v="9"/>
    <n v="1.5"/>
    <n v="1.5"/>
    <m/>
    <d v="2015-10-02T00:00:00"/>
  </r>
  <r>
    <n v="2015"/>
    <n v="3"/>
    <x v="9"/>
    <n v="1.6"/>
    <n v="1.6"/>
    <m/>
    <d v="2015-10-03T00:00:00"/>
  </r>
  <r>
    <n v="2015"/>
    <n v="4"/>
    <x v="9"/>
    <n v="1.6"/>
    <n v="1.6"/>
    <m/>
    <d v="2015-10-04T00:00:00"/>
  </r>
  <r>
    <n v="2015"/>
    <n v="5"/>
    <x v="9"/>
    <n v="1.6"/>
    <n v="1.6"/>
    <m/>
    <d v="2015-10-05T00:00:00"/>
  </r>
  <r>
    <n v="2015"/>
    <n v="6"/>
    <x v="9"/>
    <n v="1.6"/>
    <n v="1.6"/>
    <m/>
    <d v="2015-10-06T00:00:00"/>
  </r>
  <r>
    <n v="2015"/>
    <n v="7"/>
    <x v="9"/>
    <n v="2"/>
    <n v="2"/>
    <m/>
    <d v="2015-10-07T00:00:00"/>
  </r>
  <r>
    <n v="2015"/>
    <n v="8"/>
    <x v="9"/>
    <n v="2.1"/>
    <n v="2.1"/>
    <m/>
    <d v="2015-10-08T00:00:00"/>
  </r>
  <r>
    <n v="2015"/>
    <n v="9"/>
    <x v="9"/>
    <n v="2"/>
    <n v="2"/>
    <m/>
    <d v="2015-10-09T00:00:00"/>
  </r>
  <r>
    <n v="2015"/>
    <n v="10"/>
    <x v="9"/>
    <n v="6.3"/>
    <n v="6.3"/>
    <m/>
    <d v="2015-10-10T00:00:00"/>
  </r>
  <r>
    <n v="2015"/>
    <n v="11"/>
    <x v="9"/>
    <n v="6"/>
    <n v="6"/>
    <m/>
    <d v="2015-10-11T00:00:00"/>
  </r>
  <r>
    <n v="2015"/>
    <n v="12"/>
    <x v="9"/>
    <n v="2"/>
    <n v="2"/>
    <m/>
    <d v="2015-10-12T00:00:00"/>
  </r>
  <r>
    <n v="2015"/>
    <n v="13"/>
    <x v="9"/>
    <n v="1.6"/>
    <n v="1.6"/>
    <m/>
    <d v="2015-10-13T00:00:00"/>
  </r>
  <r>
    <n v="2015"/>
    <n v="14"/>
    <x v="9"/>
    <n v="1.7"/>
    <n v="1.7"/>
    <m/>
    <d v="2015-10-14T00:00:00"/>
  </r>
  <r>
    <n v="2015"/>
    <n v="15"/>
    <x v="9"/>
    <n v="1.8"/>
    <n v="1.8"/>
    <m/>
    <d v="2015-10-15T00:00:00"/>
  </r>
  <r>
    <n v="2015"/>
    <n v="16"/>
    <x v="9"/>
    <n v="1.9"/>
    <n v="1.9"/>
    <m/>
    <d v="2015-10-16T00:00:00"/>
  </r>
  <r>
    <n v="2015"/>
    <n v="17"/>
    <x v="9"/>
    <n v="2.2000000000000002"/>
    <n v="2.2000000000000002"/>
    <m/>
    <d v="2015-10-17T00:00:00"/>
  </r>
  <r>
    <n v="2015"/>
    <n v="18"/>
    <x v="9"/>
    <n v="4.0999999999999996"/>
    <n v="4.0999999999999996"/>
    <m/>
    <d v="2015-10-18T00:00:00"/>
  </r>
  <r>
    <n v="2015"/>
    <n v="19"/>
    <x v="9"/>
    <n v="2.9"/>
    <n v="2.9"/>
    <m/>
    <d v="2015-10-19T00:00:00"/>
  </r>
  <r>
    <n v="2015"/>
    <n v="20"/>
    <x v="9"/>
    <n v="2.7"/>
    <n v="2.7"/>
    <m/>
    <d v="2015-10-20T00:00:00"/>
  </r>
  <r>
    <n v="2015"/>
    <n v="21"/>
    <x v="9"/>
    <n v="2.4"/>
    <n v="2.4"/>
    <m/>
    <d v="2015-10-21T00:00:00"/>
  </r>
  <r>
    <n v="2015"/>
    <n v="22"/>
    <x v="9"/>
    <n v="2.2000000000000002"/>
    <n v="2.2000000000000002"/>
    <m/>
    <d v="2015-10-22T00:00:00"/>
  </r>
  <r>
    <n v="2015"/>
    <n v="23"/>
    <x v="9"/>
    <n v="2.2000000000000002"/>
    <n v="2.2000000000000002"/>
    <m/>
    <d v="2015-10-23T00:00:00"/>
  </r>
  <r>
    <n v="2015"/>
    <n v="24"/>
    <x v="9"/>
    <n v="2.1"/>
    <n v="2.1"/>
    <m/>
    <d v="2015-10-24T00:00:00"/>
  </r>
  <r>
    <n v="2015"/>
    <n v="25"/>
    <x v="9"/>
    <n v="15"/>
    <n v="15"/>
    <m/>
    <d v="2015-10-25T00:00:00"/>
  </r>
  <r>
    <n v="2015"/>
    <n v="26"/>
    <x v="9"/>
    <n v="12"/>
    <n v="12"/>
    <m/>
    <d v="2015-10-26T00:00:00"/>
  </r>
  <r>
    <n v="2015"/>
    <n v="27"/>
    <x v="9"/>
    <n v="4.5"/>
    <n v="4.5"/>
    <m/>
    <d v="2015-10-27T00:00:00"/>
  </r>
  <r>
    <n v="2015"/>
    <n v="28"/>
    <x v="9"/>
    <n v="6.5"/>
    <n v="6.5"/>
    <m/>
    <d v="2015-10-28T00:00:00"/>
  </r>
  <r>
    <n v="2015"/>
    <n v="29"/>
    <x v="9"/>
    <n v="4.5"/>
    <n v="4.5"/>
    <m/>
    <d v="2015-10-29T00:00:00"/>
  </r>
  <r>
    <n v="2015"/>
    <n v="30"/>
    <x v="9"/>
    <n v="7.1"/>
    <n v="7.1"/>
    <m/>
    <d v="2015-10-30T00:00:00"/>
  </r>
  <r>
    <n v="2015"/>
    <n v="31"/>
    <x v="9"/>
    <n v="51"/>
    <n v="51"/>
    <m/>
    <d v="2015-10-31T00:00:00"/>
  </r>
  <r>
    <n v="2015"/>
    <n v="1"/>
    <x v="10"/>
    <n v="42"/>
    <n v="42"/>
    <m/>
    <d v="2015-11-01T00:00:00"/>
  </r>
  <r>
    <n v="2015"/>
    <n v="2"/>
    <x v="10"/>
    <n v="25"/>
    <n v="25"/>
    <m/>
    <d v="2015-11-02T00:00:00"/>
  </r>
  <r>
    <n v="2015"/>
    <n v="3"/>
    <x v="10"/>
    <n v="10"/>
    <n v="10"/>
    <m/>
    <d v="2015-11-03T00:00:00"/>
  </r>
  <r>
    <n v="2015"/>
    <n v="4"/>
    <x v="10"/>
    <n v="7.1"/>
    <n v="7.1"/>
    <m/>
    <d v="2015-11-04T00:00:00"/>
  </r>
  <r>
    <n v="2015"/>
    <n v="5"/>
    <x v="10"/>
    <n v="5.7"/>
    <n v="5.7"/>
    <m/>
    <d v="2015-11-05T00:00:00"/>
  </r>
  <r>
    <n v="2015"/>
    <n v="6"/>
    <x v="10"/>
    <n v="5"/>
    <n v="5"/>
    <m/>
    <d v="2015-11-06T00:00:00"/>
  </r>
  <r>
    <n v="2015"/>
    <n v="7"/>
    <x v="10"/>
    <n v="13"/>
    <n v="13"/>
    <m/>
    <d v="2015-11-07T00:00:00"/>
  </r>
  <r>
    <n v="2015"/>
    <n v="8"/>
    <x v="10"/>
    <n v="16"/>
    <n v="16"/>
    <m/>
    <d v="2015-11-08T00:00:00"/>
  </r>
  <r>
    <n v="2015"/>
    <n v="9"/>
    <x v="10"/>
    <n v="9.9"/>
    <n v="9.9"/>
    <m/>
    <d v="2015-11-09T00:00:00"/>
  </r>
  <r>
    <n v="2015"/>
    <n v="10"/>
    <x v="10"/>
    <n v="7"/>
    <n v="7"/>
    <m/>
    <d v="2015-11-10T00:00:00"/>
  </r>
  <r>
    <n v="2015"/>
    <n v="11"/>
    <x v="10"/>
    <n v="8.3000000000000007"/>
    <n v="8.3000000000000007"/>
    <m/>
    <d v="2015-11-11T00:00:00"/>
  </r>
  <r>
    <n v="2015"/>
    <n v="12"/>
    <x v="10"/>
    <n v="6.9"/>
    <n v="6.9"/>
    <m/>
    <d v="2015-11-12T00:00:00"/>
  </r>
  <r>
    <n v="2015"/>
    <n v="13"/>
    <x v="10"/>
    <n v="7.5"/>
    <n v="7.5"/>
    <m/>
    <d v="2015-11-13T00:00:00"/>
  </r>
  <r>
    <n v="2015"/>
    <n v="14"/>
    <x v="10"/>
    <n v="7.6"/>
    <n v="7.6"/>
    <m/>
    <d v="2015-11-14T00:00:00"/>
  </r>
  <r>
    <n v="2015"/>
    <n v="15"/>
    <x v="10"/>
    <n v="15"/>
    <n v="15"/>
    <m/>
    <d v="2015-11-15T00:00:00"/>
  </r>
  <r>
    <n v="2015"/>
    <n v="16"/>
    <x v="10"/>
    <n v="15"/>
    <n v="15"/>
    <m/>
    <d v="2015-11-16T00:00:00"/>
  </r>
  <r>
    <n v="2015"/>
    <n v="17"/>
    <x v="10"/>
    <n v="56"/>
    <n v="56"/>
    <m/>
    <d v="2015-11-17T00:00:00"/>
  </r>
  <r>
    <n v="2015"/>
    <n v="18"/>
    <x v="10"/>
    <n v="48"/>
    <n v="48"/>
    <m/>
    <d v="2015-11-18T00:00:00"/>
  </r>
  <r>
    <n v="2015"/>
    <n v="19"/>
    <x v="10"/>
    <n v="83"/>
    <n v="83"/>
    <m/>
    <d v="2015-11-19T00:00:00"/>
  </r>
  <r>
    <n v="2015"/>
    <n v="20"/>
    <x v="10"/>
    <n v="39"/>
    <n v="39"/>
    <m/>
    <d v="2015-11-20T00:00:00"/>
  </r>
  <r>
    <n v="2015"/>
    <n v="21"/>
    <x v="10"/>
    <n v="30"/>
    <n v="30"/>
    <m/>
    <d v="2015-11-21T00:00:00"/>
  </r>
  <r>
    <n v="2015"/>
    <n v="22"/>
    <x v="10"/>
    <n v="24"/>
    <n v="24"/>
    <m/>
    <d v="2015-11-22T00:00:00"/>
  </r>
  <r>
    <n v="2015"/>
    <n v="23"/>
    <x v="10"/>
    <n v="20"/>
    <n v="20"/>
    <m/>
    <d v="2015-11-23T00:00:00"/>
  </r>
  <r>
    <n v="2015"/>
    <n v="24"/>
    <x v="10"/>
    <n v="35"/>
    <n v="35"/>
    <m/>
    <d v="2015-11-24T00:00:00"/>
  </r>
  <r>
    <n v="2015"/>
    <n v="25"/>
    <x v="10"/>
    <n v="23"/>
    <n v="23"/>
    <m/>
    <d v="2015-11-25T00:00:00"/>
  </r>
  <r>
    <n v="2015"/>
    <n v="26"/>
    <x v="10"/>
    <n v="19"/>
    <n v="19"/>
    <m/>
    <d v="2015-11-26T00:00:00"/>
  </r>
  <r>
    <n v="2015"/>
    <n v="27"/>
    <x v="10"/>
    <n v="16"/>
    <n v="16"/>
    <m/>
    <d v="2015-11-27T00:00:00"/>
  </r>
  <r>
    <n v="2015"/>
    <n v="28"/>
    <x v="10"/>
    <n v="14"/>
    <n v="14"/>
    <m/>
    <d v="2015-11-28T00:00:00"/>
  </r>
  <r>
    <n v="2015"/>
    <n v="29"/>
    <x v="10"/>
    <n v="12"/>
    <n v="12"/>
    <m/>
    <d v="2015-11-29T00:00:00"/>
  </r>
  <r>
    <n v="2015"/>
    <n v="30"/>
    <x v="10"/>
    <n v="10"/>
    <n v="10"/>
    <m/>
    <d v="2015-11-30T00:00:00"/>
  </r>
  <r>
    <n v="2015"/>
    <n v="1"/>
    <x v="11"/>
    <n v="12"/>
    <n v="12"/>
    <m/>
    <d v="2015-12-01T00:00:00"/>
  </r>
  <r>
    <n v="2015"/>
    <n v="2"/>
    <x v="11"/>
    <n v="33"/>
    <n v="33"/>
    <m/>
    <d v="2015-12-02T00:00:00"/>
  </r>
  <r>
    <n v="2015"/>
    <n v="3"/>
    <x v="11"/>
    <n v="47"/>
    <n v="47"/>
    <m/>
    <d v="2015-12-03T00:00:00"/>
  </r>
  <r>
    <n v="2015"/>
    <n v="4"/>
    <x v="11"/>
    <n v="51"/>
    <n v="51"/>
    <m/>
    <d v="2015-12-04T00:00:00"/>
  </r>
  <r>
    <n v="2015"/>
    <n v="5"/>
    <x v="11"/>
    <n v="46"/>
    <n v="46"/>
    <m/>
    <d v="2015-12-05T00:00:00"/>
  </r>
  <r>
    <n v="2015"/>
    <n v="6"/>
    <x v="11"/>
    <n v="64"/>
    <n v="64"/>
    <m/>
    <d v="2015-12-06T00:00:00"/>
  </r>
  <r>
    <n v="2015"/>
    <n v="7"/>
    <x v="11"/>
    <n v="295"/>
    <n v="295"/>
    <m/>
    <d v="2015-12-07T00:00:00"/>
  </r>
  <r>
    <n v="2015"/>
    <n v="8"/>
    <x v="11"/>
    <n v="298"/>
    <n v="298"/>
    <m/>
    <d v="2015-12-08T00:00:00"/>
  </r>
  <r>
    <n v="2015"/>
    <n v="9"/>
    <x v="11"/>
    <n v="328"/>
    <n v="328"/>
    <m/>
    <d v="2015-12-09T00:00:00"/>
  </r>
  <r>
    <n v="2015"/>
    <n v="10"/>
    <x v="11"/>
    <n v="286"/>
    <n v="286"/>
    <m/>
    <d v="2015-12-10T00:00:00"/>
  </r>
  <r>
    <n v="2015"/>
    <n v="11"/>
    <x v="11"/>
    <n v="242"/>
    <n v="242"/>
    <m/>
    <d v="2015-12-11T00:00:00"/>
  </r>
  <r>
    <n v="2015"/>
    <n v="12"/>
    <x v="11"/>
    <n v="224"/>
    <n v="224"/>
    <m/>
    <d v="2015-12-12T00:00:00"/>
  </r>
  <r>
    <n v="2015"/>
    <n v="13"/>
    <x v="11"/>
    <n v="240"/>
    <n v="240"/>
    <m/>
    <d v="2015-12-13T00:00:00"/>
  </r>
  <r>
    <n v="2015"/>
    <n v="14"/>
    <x v="11"/>
    <n v="164"/>
    <n v="164"/>
    <m/>
    <d v="2015-12-14T00:00:00"/>
  </r>
  <r>
    <n v="2015"/>
    <n v="15"/>
    <x v="11"/>
    <n v="107"/>
    <n v="107"/>
    <m/>
    <d v="2015-12-15T00:00:00"/>
  </r>
  <r>
    <n v="2015"/>
    <n v="16"/>
    <x v="11"/>
    <n v="77"/>
    <n v="77"/>
    <m/>
    <d v="2015-12-16T00:00:00"/>
  </r>
  <r>
    <n v="2015"/>
    <n v="17"/>
    <x v="11"/>
    <n v="231"/>
    <n v="231"/>
    <m/>
    <d v="2015-12-17T00:00:00"/>
  </r>
  <r>
    <n v="2015"/>
    <n v="18"/>
    <x v="11"/>
    <n v="322"/>
    <n v="322"/>
    <m/>
    <d v="2015-12-18T00:00:00"/>
  </r>
  <r>
    <n v="2015"/>
    <n v="19"/>
    <x v="11"/>
    <n v="235"/>
    <n v="235"/>
    <m/>
    <d v="2015-12-19T00:00:00"/>
  </r>
  <r>
    <n v="2015"/>
    <n v="20"/>
    <x v="11"/>
    <n v="170"/>
    <n v="170"/>
    <m/>
    <d v="2015-12-20T00:00:00"/>
  </r>
  <r>
    <n v="2015"/>
    <n v="21"/>
    <x v="11"/>
    <n v="244"/>
    <n v="244"/>
    <m/>
    <d v="2015-12-21T00:00:00"/>
  </r>
  <r>
    <n v="2015"/>
    <n v="22"/>
    <x v="11"/>
    <n v="194"/>
    <n v="194"/>
    <m/>
    <d v="2015-12-22T00:00:00"/>
  </r>
  <r>
    <n v="2015"/>
    <n v="23"/>
    <x v="11"/>
    <n v="205"/>
    <n v="205"/>
    <m/>
    <d v="2015-12-23T00:00:00"/>
  </r>
  <r>
    <n v="2015"/>
    <n v="24"/>
    <x v="11"/>
    <n v="184"/>
    <n v="184"/>
    <m/>
    <d v="2015-12-24T00:00:00"/>
  </r>
  <r>
    <n v="2015"/>
    <n v="25"/>
    <x v="11"/>
    <n v="121"/>
    <n v="121"/>
    <m/>
    <d v="2015-12-25T00:00:00"/>
  </r>
  <r>
    <n v="2015"/>
    <n v="26"/>
    <x v="11"/>
    <n v="80"/>
    <n v="80"/>
    <m/>
    <d v="2015-12-26T00:00:00"/>
  </r>
  <r>
    <n v="2015"/>
    <n v="27"/>
    <x v="11"/>
    <n v="72"/>
    <n v="72"/>
    <m/>
    <d v="2015-12-27T00:00:00"/>
  </r>
  <r>
    <n v="2015"/>
    <n v="28"/>
    <x v="11"/>
    <n v="67"/>
    <n v="67"/>
    <m/>
    <d v="2015-12-28T00:00:00"/>
  </r>
  <r>
    <n v="2015"/>
    <n v="29"/>
    <x v="11"/>
    <n v="54"/>
    <n v="54"/>
    <m/>
    <d v="2015-12-29T00:00:00"/>
  </r>
  <r>
    <n v="2015"/>
    <n v="30"/>
    <x v="11"/>
    <n v="48"/>
    <n v="48"/>
    <m/>
    <d v="2015-12-30T00:00:00"/>
  </r>
  <r>
    <n v="2015"/>
    <n v="31"/>
    <x v="11"/>
    <n v="43"/>
    <n v="43"/>
    <m/>
    <d v="2015-12-3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113">
  <r>
    <x v="0"/>
    <n v="4"/>
    <n v="2002"/>
    <n v="1"/>
    <n v="1"/>
    <n v="34.9"/>
    <n v="34.9"/>
    <m/>
    <d v="2002-01-01T00:00:00"/>
  </r>
  <r>
    <x v="0"/>
    <n v="4"/>
    <n v="2002"/>
    <n v="2"/>
    <n v="1"/>
    <n v="38.200000000000003"/>
    <n v="38.200000000000003"/>
    <m/>
    <d v="2002-01-02T00:00:00"/>
  </r>
  <r>
    <x v="0"/>
    <n v="4"/>
    <n v="2002"/>
    <n v="3"/>
    <n v="1"/>
    <n v="41.8"/>
    <n v="41.8"/>
    <m/>
    <d v="2002-01-03T00:00:00"/>
  </r>
  <r>
    <x v="0"/>
    <n v="4"/>
    <n v="2002"/>
    <n v="4"/>
    <n v="1"/>
    <n v="40.6"/>
    <n v="40.6"/>
    <m/>
    <d v="2002-01-04T00:00:00"/>
  </r>
  <r>
    <x v="0"/>
    <n v="4"/>
    <n v="2002"/>
    <n v="5"/>
    <n v="1"/>
    <n v="45.2"/>
    <n v="45.2"/>
    <m/>
    <d v="2002-01-05T00:00:00"/>
  </r>
  <r>
    <x v="0"/>
    <n v="4"/>
    <n v="2002"/>
    <n v="6"/>
    <n v="1"/>
    <n v="89.8"/>
    <n v="89.8"/>
    <m/>
    <d v="2002-01-06T00:00:00"/>
  </r>
  <r>
    <x v="0"/>
    <n v="4"/>
    <n v="2002"/>
    <n v="7"/>
    <n v="1"/>
    <n v="331"/>
    <n v="331"/>
    <m/>
    <d v="2002-01-07T00:00:00"/>
  </r>
  <r>
    <x v="0"/>
    <n v="4"/>
    <n v="2002"/>
    <n v="8"/>
    <n v="1"/>
    <n v="333"/>
    <n v="333"/>
    <m/>
    <d v="2002-01-08T00:00:00"/>
  </r>
  <r>
    <x v="0"/>
    <n v="4"/>
    <n v="2002"/>
    <n v="9"/>
    <n v="1"/>
    <n v="226"/>
    <n v="226"/>
    <m/>
    <d v="2002-01-09T00:00:00"/>
  </r>
  <r>
    <x v="0"/>
    <n v="4"/>
    <n v="2002"/>
    <n v="10"/>
    <n v="1"/>
    <n v="138"/>
    <n v="138"/>
    <m/>
    <d v="2002-01-10T00:00:00"/>
  </r>
  <r>
    <x v="0"/>
    <n v="4"/>
    <n v="2002"/>
    <n v="11"/>
    <n v="1"/>
    <n v="91.3"/>
    <n v="91.3"/>
    <m/>
    <d v="2002-01-11T00:00:00"/>
  </r>
  <r>
    <x v="0"/>
    <n v="4"/>
    <n v="2002"/>
    <n v="12"/>
    <n v="1"/>
    <n v="74.2"/>
    <n v="74.2"/>
    <m/>
    <d v="2002-01-12T00:00:00"/>
  </r>
  <r>
    <x v="0"/>
    <n v="4"/>
    <n v="2002"/>
    <n v="13"/>
    <n v="1"/>
    <n v="55.7"/>
    <n v="55.7"/>
    <m/>
    <d v="2002-01-13T00:00:00"/>
  </r>
  <r>
    <x v="0"/>
    <n v="4"/>
    <n v="2002"/>
    <n v="14"/>
    <n v="1"/>
    <n v="48.4"/>
    <n v="48.4"/>
    <m/>
    <d v="2002-01-14T00:00:00"/>
  </r>
  <r>
    <x v="0"/>
    <n v="4"/>
    <n v="2002"/>
    <n v="15"/>
    <n v="1"/>
    <n v="43"/>
    <n v="43"/>
    <m/>
    <d v="2002-01-15T00:00:00"/>
  </r>
  <r>
    <x v="0"/>
    <n v="4"/>
    <n v="2002"/>
    <n v="16"/>
    <n v="1"/>
    <n v="38.9"/>
    <n v="38.9"/>
    <m/>
    <d v="2002-01-16T00:00:00"/>
  </r>
  <r>
    <x v="0"/>
    <n v="4"/>
    <n v="2002"/>
    <n v="17"/>
    <n v="1"/>
    <n v="35.799999999999997"/>
    <n v="35.799999999999997"/>
    <m/>
    <d v="2002-01-17T00:00:00"/>
  </r>
  <r>
    <x v="0"/>
    <n v="4"/>
    <n v="2002"/>
    <n v="18"/>
    <n v="1"/>
    <n v="33.799999999999997"/>
    <n v="33.799999999999997"/>
    <m/>
    <d v="2002-01-18T00:00:00"/>
  </r>
  <r>
    <x v="0"/>
    <n v="4"/>
    <n v="2002"/>
    <n v="19"/>
    <n v="1"/>
    <n v="34.5"/>
    <n v="34.5"/>
    <m/>
    <d v="2002-01-19T00:00:00"/>
  </r>
  <r>
    <x v="0"/>
    <n v="4"/>
    <n v="2002"/>
    <n v="20"/>
    <n v="1"/>
    <n v="48.6"/>
    <n v="48.6"/>
    <m/>
    <d v="2002-01-20T00:00:00"/>
  </r>
  <r>
    <x v="0"/>
    <n v="4"/>
    <n v="2002"/>
    <n v="21"/>
    <n v="1"/>
    <n v="54.9"/>
    <n v="54.9"/>
    <m/>
    <d v="2002-01-21T00:00:00"/>
  </r>
  <r>
    <x v="0"/>
    <n v="4"/>
    <n v="2002"/>
    <n v="22"/>
    <n v="1"/>
    <n v="71.5"/>
    <n v="71.5"/>
    <m/>
    <d v="2002-01-22T00:00:00"/>
  </r>
  <r>
    <x v="0"/>
    <n v="4"/>
    <n v="2002"/>
    <n v="23"/>
    <n v="1"/>
    <n v="65.400000000000006"/>
    <n v="65.400000000000006"/>
    <m/>
    <d v="2002-01-23T00:00:00"/>
  </r>
  <r>
    <x v="0"/>
    <n v="4"/>
    <n v="2002"/>
    <n v="24"/>
    <n v="1"/>
    <n v="62.6"/>
    <n v="62.6"/>
    <m/>
    <d v="2002-01-24T00:00:00"/>
  </r>
  <r>
    <x v="0"/>
    <n v="4"/>
    <n v="2002"/>
    <n v="25"/>
    <n v="1"/>
    <n v="285"/>
    <n v="285"/>
    <m/>
    <d v="2002-01-25T00:00:00"/>
  </r>
  <r>
    <x v="0"/>
    <n v="4"/>
    <n v="2002"/>
    <n v="26"/>
    <n v="1"/>
    <n v="255"/>
    <n v="255"/>
    <m/>
    <d v="2002-01-26T00:00:00"/>
  </r>
  <r>
    <x v="0"/>
    <n v="4"/>
    <n v="2002"/>
    <n v="27"/>
    <n v="1"/>
    <n v="221"/>
    <n v="221"/>
    <m/>
    <d v="2002-01-27T00:00:00"/>
  </r>
  <r>
    <x v="0"/>
    <n v="4"/>
    <n v="2002"/>
    <n v="28"/>
    <n v="1"/>
    <n v="142"/>
    <n v="142"/>
    <m/>
    <d v="2002-01-28T00:00:00"/>
  </r>
  <r>
    <x v="0"/>
    <n v="4"/>
    <n v="2002"/>
    <n v="29"/>
    <n v="1"/>
    <n v="94.9"/>
    <n v="94.9"/>
    <m/>
    <d v="2002-01-29T00:00:00"/>
  </r>
  <r>
    <x v="0"/>
    <n v="4"/>
    <n v="2002"/>
    <n v="30"/>
    <n v="1"/>
    <n v="71"/>
    <n v="71"/>
    <m/>
    <d v="2002-01-30T00:00:00"/>
  </r>
  <r>
    <x v="0"/>
    <n v="4"/>
    <n v="2002"/>
    <n v="31"/>
    <n v="1"/>
    <n v="72.400000000000006"/>
    <n v="72.400000000000006"/>
    <m/>
    <d v="2002-01-31T00:00:00"/>
  </r>
  <r>
    <x v="0"/>
    <n v="5"/>
    <n v="2002"/>
    <n v="1"/>
    <n v="2"/>
    <n v="76.400000000000006"/>
    <n v="76.400000000000006"/>
    <m/>
    <d v="2002-02-01T00:00:00"/>
  </r>
  <r>
    <x v="0"/>
    <n v="5"/>
    <n v="2002"/>
    <n v="2"/>
    <n v="2"/>
    <n v="68.5"/>
    <n v="68.5"/>
    <m/>
    <d v="2002-02-02T00:00:00"/>
  </r>
  <r>
    <x v="0"/>
    <n v="5"/>
    <n v="2002"/>
    <n v="3"/>
    <n v="2"/>
    <n v="62.5"/>
    <n v="62.5"/>
    <m/>
    <d v="2002-02-03T00:00:00"/>
  </r>
  <r>
    <x v="0"/>
    <n v="5"/>
    <n v="2002"/>
    <n v="4"/>
    <n v="2"/>
    <n v="51.4"/>
    <n v="51.4"/>
    <m/>
    <d v="2002-02-04T00:00:00"/>
  </r>
  <r>
    <x v="0"/>
    <n v="5"/>
    <n v="2002"/>
    <n v="5"/>
    <n v="2"/>
    <n v="48.8"/>
    <n v="48.8"/>
    <m/>
    <d v="2002-02-05T00:00:00"/>
  </r>
  <r>
    <x v="0"/>
    <n v="5"/>
    <n v="2002"/>
    <n v="6"/>
    <n v="2"/>
    <n v="50.3"/>
    <n v="50.3"/>
    <m/>
    <d v="2002-02-06T00:00:00"/>
  </r>
  <r>
    <x v="0"/>
    <n v="5"/>
    <n v="2002"/>
    <n v="7"/>
    <n v="2"/>
    <n v="93.2"/>
    <n v="93.2"/>
    <m/>
    <d v="2002-02-07T00:00:00"/>
  </r>
  <r>
    <x v="0"/>
    <n v="5"/>
    <n v="2002"/>
    <n v="8"/>
    <n v="2"/>
    <n v="168"/>
    <n v="168"/>
    <m/>
    <d v="2002-02-08T00:00:00"/>
  </r>
  <r>
    <x v="0"/>
    <n v="5"/>
    <n v="2002"/>
    <n v="9"/>
    <n v="2"/>
    <n v="112"/>
    <n v="112"/>
    <m/>
    <d v="2002-02-09T00:00:00"/>
  </r>
  <r>
    <x v="0"/>
    <n v="5"/>
    <n v="2002"/>
    <n v="10"/>
    <n v="2"/>
    <n v="80.8"/>
    <n v="80.8"/>
    <m/>
    <d v="2002-02-10T00:00:00"/>
  </r>
  <r>
    <x v="0"/>
    <n v="5"/>
    <n v="2002"/>
    <n v="11"/>
    <n v="2"/>
    <n v="60.8"/>
    <n v="60.8"/>
    <m/>
    <d v="2002-02-11T00:00:00"/>
  </r>
  <r>
    <x v="0"/>
    <n v="5"/>
    <n v="2002"/>
    <n v="12"/>
    <n v="2"/>
    <n v="50.9"/>
    <n v="50.9"/>
    <m/>
    <d v="2002-02-12T00:00:00"/>
  </r>
  <r>
    <x v="0"/>
    <n v="5"/>
    <n v="2002"/>
    <n v="13"/>
    <n v="2"/>
    <n v="45.8"/>
    <n v="45.8"/>
    <m/>
    <d v="2002-02-13T00:00:00"/>
  </r>
  <r>
    <x v="0"/>
    <n v="5"/>
    <n v="2002"/>
    <n v="14"/>
    <n v="2"/>
    <n v="40.200000000000003"/>
    <n v="40.200000000000003"/>
    <m/>
    <d v="2002-02-14T00:00:00"/>
  </r>
  <r>
    <x v="0"/>
    <n v="5"/>
    <n v="2002"/>
    <n v="15"/>
    <n v="2"/>
    <n v="36.700000000000003"/>
    <n v="36.700000000000003"/>
    <m/>
    <d v="2002-02-15T00:00:00"/>
  </r>
  <r>
    <x v="0"/>
    <n v="5"/>
    <n v="2002"/>
    <n v="16"/>
    <n v="2"/>
    <n v="35.799999999999997"/>
    <n v="35.799999999999997"/>
    <m/>
    <d v="2002-02-16T00:00:00"/>
  </r>
  <r>
    <x v="0"/>
    <n v="5"/>
    <n v="2002"/>
    <n v="17"/>
    <n v="2"/>
    <n v="32.6"/>
    <n v="32.6"/>
    <m/>
    <d v="2002-02-17T00:00:00"/>
  </r>
  <r>
    <x v="0"/>
    <n v="5"/>
    <n v="2002"/>
    <n v="18"/>
    <n v="2"/>
    <n v="30.7"/>
    <n v="30.7"/>
    <m/>
    <d v="2002-02-18T00:00:00"/>
  </r>
  <r>
    <x v="0"/>
    <n v="5"/>
    <n v="2002"/>
    <n v="19"/>
    <n v="2"/>
    <n v="48.1"/>
    <n v="48.1"/>
    <m/>
    <d v="2002-02-19T00:00:00"/>
  </r>
  <r>
    <x v="0"/>
    <n v="5"/>
    <n v="2002"/>
    <n v="20"/>
    <n v="2"/>
    <n v="36.799999999999997"/>
    <n v="36.799999999999997"/>
    <m/>
    <d v="2002-02-20T00:00:00"/>
  </r>
  <r>
    <x v="0"/>
    <n v="5"/>
    <n v="2002"/>
    <n v="21"/>
    <n v="2"/>
    <n v="35.9"/>
    <n v="35.9"/>
    <m/>
    <d v="2002-02-21T00:00:00"/>
  </r>
  <r>
    <x v="0"/>
    <n v="5"/>
    <n v="2002"/>
    <n v="22"/>
    <n v="2"/>
    <n v="34"/>
    <n v="34"/>
    <m/>
    <d v="2002-02-22T00:00:00"/>
  </r>
  <r>
    <x v="0"/>
    <n v="5"/>
    <n v="2002"/>
    <n v="23"/>
    <n v="2"/>
    <n v="87.1"/>
    <n v="87.1"/>
    <m/>
    <d v="2002-02-23T00:00:00"/>
  </r>
  <r>
    <x v="0"/>
    <n v="5"/>
    <n v="2002"/>
    <n v="24"/>
    <n v="2"/>
    <n v="54.8"/>
    <n v="54.8"/>
    <m/>
    <d v="2002-02-24T00:00:00"/>
  </r>
  <r>
    <x v="0"/>
    <n v="5"/>
    <n v="2002"/>
    <n v="25"/>
    <n v="2"/>
    <n v="47.9"/>
    <n v="47.9"/>
    <m/>
    <d v="2002-02-25T00:00:00"/>
  </r>
  <r>
    <x v="0"/>
    <n v="5"/>
    <n v="2002"/>
    <n v="26"/>
    <n v="2"/>
    <n v="42.8"/>
    <n v="42.8"/>
    <m/>
    <d v="2002-02-26T00:00:00"/>
  </r>
  <r>
    <x v="0"/>
    <n v="5"/>
    <n v="2002"/>
    <n v="27"/>
    <n v="2"/>
    <n v="38.299999999999997"/>
    <n v="38.299999999999997"/>
    <m/>
    <d v="2002-02-27T00:00:00"/>
  </r>
  <r>
    <x v="0"/>
    <n v="5"/>
    <n v="2002"/>
    <n v="28"/>
    <n v="2"/>
    <n v="35"/>
    <n v="35"/>
    <m/>
    <d v="2002-02-28T00:00:00"/>
  </r>
  <r>
    <x v="0"/>
    <n v="6"/>
    <n v="2002"/>
    <n v="1"/>
    <n v="3"/>
    <n v="31.5"/>
    <n v="31.5"/>
    <m/>
    <d v="2002-03-01T00:00:00"/>
  </r>
  <r>
    <x v="0"/>
    <n v="6"/>
    <n v="2002"/>
    <n v="2"/>
    <n v="3"/>
    <n v="28.6"/>
    <n v="28.6"/>
    <m/>
    <d v="2002-03-02T00:00:00"/>
  </r>
  <r>
    <x v="0"/>
    <n v="6"/>
    <n v="2002"/>
    <n v="3"/>
    <n v="3"/>
    <n v="26.3"/>
    <n v="26.3"/>
    <m/>
    <d v="2002-03-03T00:00:00"/>
  </r>
  <r>
    <x v="0"/>
    <n v="6"/>
    <n v="2002"/>
    <n v="4"/>
    <n v="3"/>
    <n v="24.9"/>
    <n v="24.9"/>
    <m/>
    <d v="2002-03-04T00:00:00"/>
  </r>
  <r>
    <x v="0"/>
    <n v="6"/>
    <n v="2002"/>
    <n v="5"/>
    <n v="3"/>
    <n v="24.8"/>
    <n v="24.8"/>
    <m/>
    <d v="2002-03-05T00:00:00"/>
  </r>
  <r>
    <x v="0"/>
    <n v="6"/>
    <n v="2002"/>
    <n v="6"/>
    <n v="3"/>
    <n v="73.400000000000006"/>
    <n v="73.400000000000006"/>
    <m/>
    <d v="2002-03-06T00:00:00"/>
  </r>
  <r>
    <x v="0"/>
    <n v="6"/>
    <n v="2002"/>
    <n v="7"/>
    <n v="3"/>
    <n v="49.4"/>
    <n v="49.4"/>
    <m/>
    <d v="2002-03-07T00:00:00"/>
  </r>
  <r>
    <x v="0"/>
    <n v="6"/>
    <n v="2002"/>
    <n v="8"/>
    <n v="3"/>
    <n v="44.4"/>
    <n v="44.4"/>
    <m/>
    <d v="2002-03-08T00:00:00"/>
  </r>
  <r>
    <x v="0"/>
    <n v="6"/>
    <n v="2002"/>
    <n v="9"/>
    <n v="3"/>
    <n v="40.5"/>
    <n v="40.5"/>
    <m/>
    <d v="2002-03-09T00:00:00"/>
  </r>
  <r>
    <x v="0"/>
    <n v="6"/>
    <n v="2002"/>
    <n v="10"/>
    <n v="3"/>
    <n v="43.8"/>
    <n v="43.8"/>
    <m/>
    <d v="2002-03-10T00:00:00"/>
  </r>
  <r>
    <x v="0"/>
    <n v="6"/>
    <n v="2002"/>
    <n v="11"/>
    <n v="3"/>
    <n v="148"/>
    <n v="148"/>
    <m/>
    <d v="2002-03-11T00:00:00"/>
  </r>
  <r>
    <x v="0"/>
    <n v="6"/>
    <n v="2002"/>
    <n v="12"/>
    <n v="3"/>
    <n v="243"/>
    <n v="243"/>
    <m/>
    <d v="2002-03-12T00:00:00"/>
  </r>
  <r>
    <x v="0"/>
    <n v="6"/>
    <n v="2002"/>
    <n v="13"/>
    <n v="3"/>
    <n v="163"/>
    <n v="163"/>
    <m/>
    <d v="2002-03-13T00:00:00"/>
  </r>
  <r>
    <x v="0"/>
    <n v="6"/>
    <n v="2002"/>
    <n v="14"/>
    <n v="3"/>
    <n v="103"/>
    <n v="103"/>
    <m/>
    <d v="2002-03-14T00:00:00"/>
  </r>
  <r>
    <x v="0"/>
    <n v="6"/>
    <n v="2002"/>
    <n v="15"/>
    <n v="3"/>
    <n v="77.7"/>
    <n v="77.7"/>
    <m/>
    <d v="2002-03-15T00:00:00"/>
  </r>
  <r>
    <x v="0"/>
    <n v="6"/>
    <n v="2002"/>
    <n v="16"/>
    <n v="3"/>
    <n v="64.5"/>
    <n v="64.5"/>
    <m/>
    <d v="2002-03-16T00:00:00"/>
  </r>
  <r>
    <x v="0"/>
    <n v="6"/>
    <n v="2002"/>
    <n v="17"/>
    <n v="3"/>
    <n v="54.5"/>
    <n v="54.5"/>
    <m/>
    <d v="2002-03-17T00:00:00"/>
  </r>
  <r>
    <x v="0"/>
    <n v="6"/>
    <n v="2002"/>
    <n v="18"/>
    <n v="3"/>
    <n v="51.8"/>
    <n v="51.8"/>
    <m/>
    <d v="2002-03-18T00:00:00"/>
  </r>
  <r>
    <x v="0"/>
    <n v="6"/>
    <n v="2002"/>
    <n v="19"/>
    <n v="3"/>
    <n v="103"/>
    <n v="103"/>
    <m/>
    <d v="2002-03-19T00:00:00"/>
  </r>
  <r>
    <x v="0"/>
    <n v="6"/>
    <n v="2002"/>
    <n v="20"/>
    <n v="3"/>
    <n v="84.2"/>
    <n v="84.2"/>
    <m/>
    <d v="2002-03-20T00:00:00"/>
  </r>
  <r>
    <x v="0"/>
    <n v="6"/>
    <n v="2002"/>
    <n v="21"/>
    <n v="3"/>
    <n v="66.3"/>
    <n v="66.3"/>
    <m/>
    <d v="2002-03-21T00:00:00"/>
  </r>
  <r>
    <x v="0"/>
    <n v="6"/>
    <n v="2002"/>
    <n v="22"/>
    <n v="3"/>
    <n v="55.3"/>
    <n v="55.3"/>
    <m/>
    <d v="2002-03-22T00:00:00"/>
  </r>
  <r>
    <x v="0"/>
    <n v="6"/>
    <n v="2002"/>
    <n v="23"/>
    <n v="3"/>
    <n v="48.5"/>
    <n v="48.5"/>
    <m/>
    <d v="2002-03-23T00:00:00"/>
  </r>
  <r>
    <x v="0"/>
    <n v="6"/>
    <n v="2002"/>
    <n v="24"/>
    <n v="3"/>
    <n v="42.5"/>
    <n v="42.5"/>
    <m/>
    <d v="2002-03-24T00:00:00"/>
  </r>
  <r>
    <x v="0"/>
    <n v="6"/>
    <n v="2002"/>
    <n v="25"/>
    <n v="3"/>
    <n v="37.5"/>
    <n v="37.5"/>
    <m/>
    <d v="2002-03-25T00:00:00"/>
  </r>
  <r>
    <x v="0"/>
    <n v="6"/>
    <n v="2002"/>
    <n v="26"/>
    <n v="3"/>
    <n v="34.1"/>
    <n v="34.1"/>
    <m/>
    <d v="2002-03-26T00:00:00"/>
  </r>
  <r>
    <x v="0"/>
    <n v="6"/>
    <n v="2002"/>
    <n v="27"/>
    <n v="3"/>
    <n v="31.1"/>
    <n v="31.1"/>
    <m/>
    <d v="2002-03-27T00:00:00"/>
  </r>
  <r>
    <x v="0"/>
    <n v="6"/>
    <n v="2002"/>
    <n v="28"/>
    <n v="3"/>
    <n v="28.4"/>
    <n v="28.4"/>
    <m/>
    <d v="2002-03-28T00:00:00"/>
  </r>
  <r>
    <x v="0"/>
    <n v="6"/>
    <n v="2002"/>
    <n v="29"/>
    <n v="3"/>
    <n v="27"/>
    <n v="27"/>
    <m/>
    <d v="2002-03-29T00:00:00"/>
  </r>
  <r>
    <x v="0"/>
    <n v="6"/>
    <n v="2002"/>
    <n v="30"/>
    <n v="3"/>
    <n v="24.7"/>
    <n v="24.7"/>
    <m/>
    <d v="2002-03-30T00:00:00"/>
  </r>
  <r>
    <x v="0"/>
    <n v="6"/>
    <n v="2002"/>
    <n v="31"/>
    <n v="3"/>
    <m/>
    <m/>
    <m/>
    <d v="2002-03-31T00:00:00"/>
  </r>
  <r>
    <x v="0"/>
    <n v="7"/>
    <n v="2002"/>
    <n v="1"/>
    <n v="4"/>
    <m/>
    <m/>
    <m/>
    <d v="2002-04-01T00:00:00"/>
  </r>
  <r>
    <x v="0"/>
    <n v="7"/>
    <n v="2002"/>
    <n v="2"/>
    <n v="4"/>
    <m/>
    <m/>
    <m/>
    <d v="2002-04-02T00:00:00"/>
  </r>
  <r>
    <x v="0"/>
    <n v="7"/>
    <n v="2002"/>
    <n v="3"/>
    <n v="4"/>
    <m/>
    <m/>
    <m/>
    <d v="2002-04-03T00:00:00"/>
  </r>
  <r>
    <x v="0"/>
    <n v="7"/>
    <n v="2002"/>
    <n v="4"/>
    <n v="4"/>
    <m/>
    <m/>
    <m/>
    <d v="2002-04-04T00:00:00"/>
  </r>
  <r>
    <x v="0"/>
    <n v="7"/>
    <n v="2002"/>
    <n v="5"/>
    <n v="4"/>
    <m/>
    <m/>
    <m/>
    <d v="2002-04-05T00:00:00"/>
  </r>
  <r>
    <x v="0"/>
    <n v="7"/>
    <n v="2002"/>
    <n v="6"/>
    <n v="4"/>
    <m/>
    <m/>
    <m/>
    <d v="2002-04-06T00:00:00"/>
  </r>
  <r>
    <x v="0"/>
    <n v="7"/>
    <n v="2002"/>
    <n v="7"/>
    <n v="4"/>
    <m/>
    <m/>
    <m/>
    <d v="2002-04-07T00:00:00"/>
  </r>
  <r>
    <x v="0"/>
    <n v="7"/>
    <n v="2002"/>
    <n v="8"/>
    <n v="4"/>
    <m/>
    <m/>
    <m/>
    <d v="2002-04-08T00:00:00"/>
  </r>
  <r>
    <x v="0"/>
    <n v="7"/>
    <n v="2002"/>
    <n v="9"/>
    <n v="4"/>
    <m/>
    <m/>
    <m/>
    <d v="2002-04-09T00:00:00"/>
  </r>
  <r>
    <x v="0"/>
    <n v="7"/>
    <n v="2002"/>
    <n v="10"/>
    <n v="4"/>
    <m/>
    <m/>
    <m/>
    <d v="2002-04-10T00:00:00"/>
  </r>
  <r>
    <x v="0"/>
    <n v="7"/>
    <n v="2002"/>
    <n v="11"/>
    <n v="4"/>
    <m/>
    <m/>
    <m/>
    <d v="2002-04-11T00:00:00"/>
  </r>
  <r>
    <x v="0"/>
    <n v="7"/>
    <n v="2002"/>
    <n v="12"/>
    <n v="4"/>
    <m/>
    <m/>
    <m/>
    <d v="2002-04-12T00:00:00"/>
  </r>
  <r>
    <x v="0"/>
    <n v="7"/>
    <n v="2002"/>
    <n v="13"/>
    <n v="4"/>
    <m/>
    <m/>
    <m/>
    <d v="2002-04-13T00:00:00"/>
  </r>
  <r>
    <x v="0"/>
    <n v="7"/>
    <n v="2002"/>
    <n v="14"/>
    <n v="4"/>
    <m/>
    <m/>
    <m/>
    <d v="2002-04-14T00:00:00"/>
  </r>
  <r>
    <x v="0"/>
    <n v="7"/>
    <n v="2002"/>
    <n v="15"/>
    <n v="4"/>
    <m/>
    <m/>
    <m/>
    <d v="2002-04-15T00:00:00"/>
  </r>
  <r>
    <x v="0"/>
    <n v="7"/>
    <n v="2002"/>
    <n v="16"/>
    <n v="4"/>
    <m/>
    <m/>
    <m/>
    <d v="2002-04-16T00:00:00"/>
  </r>
  <r>
    <x v="0"/>
    <n v="7"/>
    <n v="2002"/>
    <n v="17"/>
    <n v="4"/>
    <m/>
    <m/>
    <m/>
    <d v="2002-04-17T00:00:00"/>
  </r>
  <r>
    <x v="0"/>
    <n v="7"/>
    <n v="2002"/>
    <n v="18"/>
    <n v="4"/>
    <m/>
    <m/>
    <m/>
    <d v="2002-04-18T00:00:00"/>
  </r>
  <r>
    <x v="0"/>
    <n v="7"/>
    <n v="2002"/>
    <n v="19"/>
    <n v="4"/>
    <m/>
    <m/>
    <m/>
    <d v="2002-04-19T00:00:00"/>
  </r>
  <r>
    <x v="0"/>
    <n v="7"/>
    <n v="2002"/>
    <n v="20"/>
    <n v="4"/>
    <m/>
    <m/>
    <m/>
    <d v="2002-04-20T00:00:00"/>
  </r>
  <r>
    <x v="0"/>
    <n v="7"/>
    <n v="2002"/>
    <n v="21"/>
    <n v="4"/>
    <m/>
    <m/>
    <m/>
    <d v="2002-04-21T00:00:00"/>
  </r>
  <r>
    <x v="0"/>
    <n v="7"/>
    <n v="2002"/>
    <n v="22"/>
    <n v="4"/>
    <m/>
    <m/>
    <m/>
    <d v="2002-04-22T00:00:00"/>
  </r>
  <r>
    <x v="0"/>
    <n v="7"/>
    <n v="2002"/>
    <n v="23"/>
    <n v="4"/>
    <n v="19.100000000000001"/>
    <n v="19.100000000000001"/>
    <m/>
    <d v="2002-04-23T00:00:00"/>
  </r>
  <r>
    <x v="0"/>
    <n v="7"/>
    <n v="2002"/>
    <n v="24"/>
    <n v="4"/>
    <n v="17.7"/>
    <n v="17.7"/>
    <m/>
    <d v="2002-04-24T00:00:00"/>
  </r>
  <r>
    <x v="0"/>
    <n v="7"/>
    <n v="2002"/>
    <n v="25"/>
    <n v="4"/>
    <n v="16.8"/>
    <n v="16.8"/>
    <m/>
    <d v="2002-04-25T00:00:00"/>
  </r>
  <r>
    <x v="0"/>
    <n v="7"/>
    <n v="2002"/>
    <n v="26"/>
    <n v="4"/>
    <n v="16.899999999999999"/>
    <n v="16.899999999999999"/>
    <m/>
    <d v="2002-04-26T00:00:00"/>
  </r>
  <r>
    <x v="0"/>
    <n v="7"/>
    <n v="2002"/>
    <n v="27"/>
    <n v="4"/>
    <n v="17.8"/>
    <n v="17.8"/>
    <m/>
    <d v="2002-04-27T00:00:00"/>
  </r>
  <r>
    <x v="0"/>
    <n v="7"/>
    <n v="2002"/>
    <n v="28"/>
    <n v="4"/>
    <n v="15.8"/>
    <n v="15.8"/>
    <m/>
    <d v="2002-04-28T00:00:00"/>
  </r>
  <r>
    <x v="0"/>
    <n v="7"/>
    <n v="2002"/>
    <n v="29"/>
    <n v="4"/>
    <n v="14.8"/>
    <n v="14.8"/>
    <m/>
    <d v="2002-04-29T00:00:00"/>
  </r>
  <r>
    <x v="0"/>
    <n v="7"/>
    <n v="2002"/>
    <n v="30"/>
    <n v="4"/>
    <n v="14.1"/>
    <n v="14.1"/>
    <m/>
    <d v="2002-04-30T00:00:00"/>
  </r>
  <r>
    <x v="0"/>
    <n v="8"/>
    <n v="2002"/>
    <n v="1"/>
    <n v="5"/>
    <n v="13.6"/>
    <n v="13.6"/>
    <m/>
    <d v="2002-05-01T00:00:00"/>
  </r>
  <r>
    <x v="0"/>
    <n v="8"/>
    <n v="2002"/>
    <n v="2"/>
    <n v="5"/>
    <n v="13.1"/>
    <n v="13.1"/>
    <m/>
    <d v="2002-05-02T00:00:00"/>
  </r>
  <r>
    <x v="0"/>
    <n v="8"/>
    <n v="2002"/>
    <n v="3"/>
    <n v="5"/>
    <n v="12.7"/>
    <n v="12.7"/>
    <m/>
    <d v="2002-05-03T00:00:00"/>
  </r>
  <r>
    <x v="0"/>
    <n v="8"/>
    <n v="2002"/>
    <n v="4"/>
    <n v="5"/>
    <n v="11.6"/>
    <n v="11.6"/>
    <m/>
    <d v="2002-05-04T00:00:00"/>
  </r>
  <r>
    <x v="0"/>
    <n v="8"/>
    <n v="2002"/>
    <n v="5"/>
    <n v="5"/>
    <n v="10.1"/>
    <n v="10.1"/>
    <m/>
    <d v="2002-05-05T00:00:00"/>
  </r>
  <r>
    <x v="0"/>
    <n v="8"/>
    <n v="2002"/>
    <n v="6"/>
    <n v="5"/>
    <n v="10.7"/>
    <n v="10.7"/>
    <m/>
    <d v="2002-05-06T00:00:00"/>
  </r>
  <r>
    <x v="0"/>
    <n v="8"/>
    <n v="2002"/>
    <n v="7"/>
    <n v="5"/>
    <n v="10.4"/>
    <n v="10.4"/>
    <m/>
    <d v="2002-05-07T00:00:00"/>
  </r>
  <r>
    <x v="0"/>
    <n v="8"/>
    <n v="2002"/>
    <n v="8"/>
    <n v="5"/>
    <n v="9.9600000000000009"/>
    <n v="9.9600000000000009"/>
    <m/>
    <d v="2002-05-08T00:00:00"/>
  </r>
  <r>
    <x v="0"/>
    <n v="8"/>
    <n v="2002"/>
    <n v="9"/>
    <n v="5"/>
    <n v="9.77"/>
    <n v="9.77"/>
    <m/>
    <d v="2002-05-09T00:00:00"/>
  </r>
  <r>
    <x v="0"/>
    <n v="8"/>
    <n v="2002"/>
    <n v="10"/>
    <n v="5"/>
    <n v="9.8000000000000007"/>
    <n v="9.8000000000000007"/>
    <m/>
    <d v="2002-05-10T00:00:00"/>
  </r>
  <r>
    <x v="0"/>
    <n v="8"/>
    <n v="2002"/>
    <n v="11"/>
    <n v="5"/>
    <n v="9.0299999999999994"/>
    <n v="9.0299999999999994"/>
    <m/>
    <d v="2002-05-11T00:00:00"/>
  </r>
  <r>
    <x v="0"/>
    <n v="8"/>
    <n v="2002"/>
    <n v="12"/>
    <n v="5"/>
    <n v="8.24"/>
    <n v="8.24"/>
    <m/>
    <d v="2002-05-12T00:00:00"/>
  </r>
  <r>
    <x v="0"/>
    <n v="8"/>
    <n v="2002"/>
    <n v="13"/>
    <n v="5"/>
    <n v="8.6"/>
    <n v="8.6"/>
    <m/>
    <d v="2002-05-13T00:00:00"/>
  </r>
  <r>
    <x v="0"/>
    <n v="8"/>
    <n v="2002"/>
    <n v="14"/>
    <n v="5"/>
    <n v="8.51"/>
    <n v="8.51"/>
    <m/>
    <d v="2002-05-14T00:00:00"/>
  </r>
  <r>
    <x v="0"/>
    <n v="8"/>
    <n v="2002"/>
    <n v="15"/>
    <n v="5"/>
    <n v="8.17"/>
    <n v="8.17"/>
    <m/>
    <d v="2002-05-15T00:00:00"/>
  </r>
  <r>
    <x v="0"/>
    <n v="8"/>
    <n v="2002"/>
    <n v="16"/>
    <n v="5"/>
    <n v="8.0399999999999991"/>
    <n v="8.0399999999999991"/>
    <m/>
    <d v="2002-05-16T00:00:00"/>
  </r>
  <r>
    <x v="0"/>
    <n v="8"/>
    <n v="2002"/>
    <n v="17"/>
    <n v="5"/>
    <n v="10.199999999999999"/>
    <n v="10.199999999999999"/>
    <m/>
    <d v="2002-05-17T00:00:00"/>
  </r>
  <r>
    <x v="0"/>
    <n v="8"/>
    <n v="2002"/>
    <n v="18"/>
    <n v="5"/>
    <n v="8.69"/>
    <n v="8.69"/>
    <m/>
    <d v="2002-05-18T00:00:00"/>
  </r>
  <r>
    <x v="0"/>
    <n v="8"/>
    <n v="2002"/>
    <n v="19"/>
    <n v="5"/>
    <n v="9"/>
    <n v="9"/>
    <m/>
    <d v="2002-05-19T00:00:00"/>
  </r>
  <r>
    <x v="0"/>
    <n v="8"/>
    <n v="2002"/>
    <n v="20"/>
    <n v="5"/>
    <n v="11.3"/>
    <n v="11.3"/>
    <m/>
    <d v="2002-05-20T00:00:00"/>
  </r>
  <r>
    <x v="0"/>
    <n v="8"/>
    <n v="2002"/>
    <n v="21"/>
    <n v="5"/>
    <n v="12"/>
    <n v="12"/>
    <m/>
    <d v="2002-05-21T00:00:00"/>
  </r>
  <r>
    <x v="0"/>
    <n v="8"/>
    <n v="2002"/>
    <n v="22"/>
    <n v="5"/>
    <n v="9.77"/>
    <n v="9.77"/>
    <m/>
    <d v="2002-05-22T00:00:00"/>
  </r>
  <r>
    <x v="0"/>
    <n v="8"/>
    <n v="2002"/>
    <n v="23"/>
    <n v="5"/>
    <n v="8.06"/>
    <n v="8.06"/>
    <m/>
    <d v="2002-05-23T00:00:00"/>
  </r>
  <r>
    <x v="0"/>
    <n v="8"/>
    <n v="2002"/>
    <n v="24"/>
    <n v="5"/>
    <n v="7.47"/>
    <n v="7.47"/>
    <m/>
    <d v="2002-05-24T00:00:00"/>
  </r>
  <r>
    <x v="0"/>
    <n v="8"/>
    <n v="2002"/>
    <n v="25"/>
    <n v="5"/>
    <n v="6.99"/>
    <n v="6.99"/>
    <m/>
    <d v="2002-05-25T00:00:00"/>
  </r>
  <r>
    <x v="0"/>
    <n v="8"/>
    <n v="2002"/>
    <n v="26"/>
    <n v="5"/>
    <n v="6.77"/>
    <n v="6.77"/>
    <m/>
    <d v="2002-05-26T00:00:00"/>
  </r>
  <r>
    <x v="0"/>
    <n v="8"/>
    <n v="2002"/>
    <n v="27"/>
    <n v="5"/>
    <n v="7.72"/>
    <n v="7.72"/>
    <m/>
    <d v="2002-05-27T00:00:00"/>
  </r>
  <r>
    <x v="0"/>
    <n v="8"/>
    <n v="2002"/>
    <n v="28"/>
    <n v="5"/>
    <n v="14.7"/>
    <n v="14.7"/>
    <m/>
    <d v="2002-05-28T00:00:00"/>
  </r>
  <r>
    <x v="0"/>
    <n v="8"/>
    <n v="2002"/>
    <n v="29"/>
    <n v="5"/>
    <n v="15.4"/>
    <n v="15.4"/>
    <m/>
    <d v="2002-05-29T00:00:00"/>
  </r>
  <r>
    <x v="0"/>
    <n v="8"/>
    <n v="2002"/>
    <n v="30"/>
    <n v="5"/>
    <n v="8.94"/>
    <n v="8.94"/>
    <m/>
    <d v="2002-05-30T00:00:00"/>
  </r>
  <r>
    <x v="0"/>
    <n v="8"/>
    <n v="2002"/>
    <n v="31"/>
    <n v="5"/>
    <n v="7.23"/>
    <n v="7.23"/>
    <m/>
    <d v="2002-05-31T00:00:00"/>
  </r>
  <r>
    <x v="0"/>
    <n v="9"/>
    <n v="2002"/>
    <n v="1"/>
    <n v="6"/>
    <n v="6.66"/>
    <n v="6.66"/>
    <m/>
    <d v="2002-06-01T00:00:00"/>
  </r>
  <r>
    <x v="0"/>
    <n v="9"/>
    <n v="2002"/>
    <n v="2"/>
    <n v="6"/>
    <n v="6.34"/>
    <n v="6.34"/>
    <m/>
    <d v="2002-06-02T00:00:00"/>
  </r>
  <r>
    <x v="0"/>
    <n v="9"/>
    <n v="2002"/>
    <n v="3"/>
    <n v="6"/>
    <n v="5.98"/>
    <n v="5.98"/>
    <m/>
    <d v="2002-06-03T00:00:00"/>
  </r>
  <r>
    <x v="0"/>
    <n v="9"/>
    <n v="2002"/>
    <n v="4"/>
    <n v="6"/>
    <n v="5.55"/>
    <n v="5.55"/>
    <m/>
    <d v="2002-06-04T00:00:00"/>
  </r>
  <r>
    <x v="0"/>
    <n v="9"/>
    <n v="2002"/>
    <n v="5"/>
    <n v="6"/>
    <n v="5.31"/>
    <n v="5.31"/>
    <m/>
    <d v="2002-06-05T00:00:00"/>
  </r>
  <r>
    <x v="0"/>
    <n v="9"/>
    <n v="2002"/>
    <n v="6"/>
    <n v="6"/>
    <n v="5.14"/>
    <n v="5.14"/>
    <m/>
    <d v="2002-06-06T00:00:00"/>
  </r>
  <r>
    <x v="0"/>
    <n v="9"/>
    <n v="2002"/>
    <n v="7"/>
    <n v="6"/>
    <n v="5.0199999999999996"/>
    <n v="5.0199999999999996"/>
    <m/>
    <d v="2002-06-07T00:00:00"/>
  </r>
  <r>
    <x v="0"/>
    <n v="9"/>
    <n v="2002"/>
    <n v="8"/>
    <n v="6"/>
    <n v="5.52"/>
    <n v="5.52"/>
    <m/>
    <d v="2002-06-08T00:00:00"/>
  </r>
  <r>
    <x v="0"/>
    <n v="9"/>
    <n v="2002"/>
    <n v="9"/>
    <n v="6"/>
    <n v="5.15"/>
    <n v="5.15"/>
    <m/>
    <d v="2002-06-09T00:00:00"/>
  </r>
  <r>
    <x v="0"/>
    <n v="9"/>
    <n v="2002"/>
    <n v="10"/>
    <n v="6"/>
    <n v="4.79"/>
    <n v="4.79"/>
    <m/>
    <d v="2002-06-10T00:00:00"/>
  </r>
  <r>
    <x v="0"/>
    <n v="9"/>
    <n v="2002"/>
    <n v="11"/>
    <n v="6"/>
    <n v="5.24"/>
    <n v="5.24"/>
    <m/>
    <d v="2002-06-11T00:00:00"/>
  </r>
  <r>
    <x v="0"/>
    <n v="9"/>
    <n v="2002"/>
    <n v="12"/>
    <n v="6"/>
    <n v="3.87"/>
    <n v="3.87"/>
    <m/>
    <d v="2002-06-12T00:00:00"/>
  </r>
  <r>
    <x v="0"/>
    <n v="9"/>
    <n v="2002"/>
    <n v="13"/>
    <n v="6"/>
    <n v="2.99"/>
    <n v="2.99"/>
    <m/>
    <d v="2002-06-13T00:00:00"/>
  </r>
  <r>
    <x v="0"/>
    <n v="9"/>
    <n v="2002"/>
    <n v="14"/>
    <n v="6"/>
    <n v="2.92"/>
    <n v="2.92"/>
    <m/>
    <d v="2002-06-14T00:00:00"/>
  </r>
  <r>
    <x v="0"/>
    <n v="9"/>
    <n v="2002"/>
    <n v="15"/>
    <n v="6"/>
    <n v="2.87"/>
    <n v="2.87"/>
    <m/>
    <d v="2002-06-15T00:00:00"/>
  </r>
  <r>
    <x v="0"/>
    <n v="9"/>
    <n v="2002"/>
    <n v="16"/>
    <n v="6"/>
    <n v="3.3"/>
    <n v="3.3"/>
    <m/>
    <d v="2002-06-16T00:00:00"/>
  </r>
  <r>
    <x v="0"/>
    <n v="9"/>
    <n v="2002"/>
    <n v="17"/>
    <n v="6"/>
    <n v="5.64"/>
    <n v="5.64"/>
    <m/>
    <d v="2002-06-17T00:00:00"/>
  </r>
  <r>
    <x v="0"/>
    <n v="9"/>
    <n v="2002"/>
    <n v="18"/>
    <n v="6"/>
    <n v="6.75"/>
    <n v="6.75"/>
    <m/>
    <d v="2002-06-18T00:00:00"/>
  </r>
  <r>
    <x v="0"/>
    <n v="9"/>
    <n v="2002"/>
    <n v="19"/>
    <n v="6"/>
    <n v="5.03"/>
    <n v="5.03"/>
    <m/>
    <d v="2002-06-19T00:00:00"/>
  </r>
  <r>
    <x v="0"/>
    <n v="9"/>
    <n v="2002"/>
    <n v="20"/>
    <n v="6"/>
    <n v="4.25"/>
    <n v="4.25"/>
    <m/>
    <d v="2002-06-20T00:00:00"/>
  </r>
  <r>
    <x v="0"/>
    <n v="9"/>
    <n v="2002"/>
    <n v="21"/>
    <n v="6"/>
    <n v="3.78"/>
    <n v="3.78"/>
    <m/>
    <d v="2002-06-21T00:00:00"/>
  </r>
  <r>
    <x v="0"/>
    <n v="9"/>
    <n v="2002"/>
    <n v="22"/>
    <n v="6"/>
    <n v="3.58"/>
    <n v="3.58"/>
    <m/>
    <d v="2002-06-22T00:00:00"/>
  </r>
  <r>
    <x v="0"/>
    <n v="9"/>
    <n v="2002"/>
    <n v="23"/>
    <n v="6"/>
    <n v="3.69"/>
    <n v="3.69"/>
    <m/>
    <d v="2002-06-23T00:00:00"/>
  </r>
  <r>
    <x v="0"/>
    <n v="9"/>
    <n v="2002"/>
    <n v="24"/>
    <n v="6"/>
    <n v="3.51"/>
    <n v="3.51"/>
    <m/>
    <d v="2002-06-24T00:00:00"/>
  </r>
  <r>
    <x v="0"/>
    <n v="9"/>
    <n v="2002"/>
    <n v="25"/>
    <n v="6"/>
    <n v="2.97"/>
    <n v="2.97"/>
    <m/>
    <d v="2002-06-25T00:00:00"/>
  </r>
  <r>
    <x v="0"/>
    <n v="9"/>
    <n v="2002"/>
    <n v="26"/>
    <n v="6"/>
    <n v="3.01"/>
    <n v="3.01"/>
    <m/>
    <d v="2002-06-26T00:00:00"/>
  </r>
  <r>
    <x v="0"/>
    <n v="9"/>
    <n v="2002"/>
    <n v="27"/>
    <n v="6"/>
    <n v="3.25"/>
    <n v="3.25"/>
    <m/>
    <d v="2002-06-27T00:00:00"/>
  </r>
  <r>
    <x v="0"/>
    <n v="9"/>
    <n v="2002"/>
    <n v="28"/>
    <n v="6"/>
    <n v="8.5299999999999994"/>
    <n v="8.5299999999999994"/>
    <m/>
    <d v="2002-06-28T00:00:00"/>
  </r>
  <r>
    <x v="0"/>
    <n v="9"/>
    <n v="2002"/>
    <n v="29"/>
    <n v="6"/>
    <n v="18.399999999999999"/>
    <n v="18.399999999999999"/>
    <m/>
    <d v="2002-06-29T00:00:00"/>
  </r>
  <r>
    <x v="0"/>
    <n v="9"/>
    <n v="2002"/>
    <n v="30"/>
    <n v="6"/>
    <n v="6.67"/>
    <n v="6.67"/>
    <m/>
    <d v="2002-06-30T00:00:00"/>
  </r>
  <r>
    <x v="0"/>
    <n v="10"/>
    <n v="2002"/>
    <n v="1"/>
    <n v="7"/>
    <n v="5.09"/>
    <n v="5.09"/>
    <m/>
    <d v="2002-07-01T00:00:00"/>
  </r>
  <r>
    <x v="0"/>
    <n v="10"/>
    <n v="2002"/>
    <n v="2"/>
    <n v="7"/>
    <n v="3.81"/>
    <n v="3.81"/>
    <m/>
    <d v="2002-07-02T00:00:00"/>
  </r>
  <r>
    <x v="0"/>
    <n v="10"/>
    <n v="2002"/>
    <n v="3"/>
    <n v="7"/>
    <n v="3.51"/>
    <n v="3.51"/>
    <m/>
    <d v="2002-07-03T00:00:00"/>
  </r>
  <r>
    <x v="0"/>
    <n v="10"/>
    <n v="2002"/>
    <n v="4"/>
    <n v="7"/>
    <n v="3.62"/>
    <n v="3.62"/>
    <m/>
    <d v="2002-07-04T00:00:00"/>
  </r>
  <r>
    <x v="0"/>
    <n v="10"/>
    <n v="2002"/>
    <n v="5"/>
    <n v="7"/>
    <n v="3.48"/>
    <n v="3.48"/>
    <m/>
    <d v="2002-07-05T00:00:00"/>
  </r>
  <r>
    <x v="0"/>
    <n v="10"/>
    <n v="2002"/>
    <n v="6"/>
    <n v="7"/>
    <n v="3.14"/>
    <n v="3.14"/>
    <m/>
    <d v="2002-07-06T00:00:00"/>
  </r>
  <r>
    <x v="0"/>
    <n v="10"/>
    <n v="2002"/>
    <n v="7"/>
    <n v="7"/>
    <n v="3.24"/>
    <n v="3.24"/>
    <m/>
    <d v="2002-07-07T00:00:00"/>
  </r>
  <r>
    <x v="0"/>
    <n v="10"/>
    <n v="2002"/>
    <n v="8"/>
    <n v="7"/>
    <n v="3.88"/>
    <n v="3.88"/>
    <m/>
    <d v="2002-07-08T00:00:00"/>
  </r>
  <r>
    <x v="0"/>
    <n v="10"/>
    <n v="2002"/>
    <n v="9"/>
    <n v="7"/>
    <n v="3.01"/>
    <n v="3.01"/>
    <m/>
    <d v="2002-07-09T00:00:00"/>
  </r>
  <r>
    <x v="0"/>
    <n v="10"/>
    <n v="2002"/>
    <n v="10"/>
    <n v="7"/>
    <n v="3.06"/>
    <n v="3.06"/>
    <m/>
    <d v="2002-07-10T00:00:00"/>
  </r>
  <r>
    <x v="0"/>
    <n v="10"/>
    <n v="2002"/>
    <n v="11"/>
    <n v="7"/>
    <n v="2.73"/>
    <n v="2.73"/>
    <m/>
    <d v="2002-07-11T00:00:00"/>
  </r>
  <r>
    <x v="0"/>
    <n v="10"/>
    <n v="2002"/>
    <n v="12"/>
    <n v="7"/>
    <n v="2.34"/>
    <n v="2.34"/>
    <m/>
    <d v="2002-07-12T00:00:00"/>
  </r>
  <r>
    <x v="0"/>
    <n v="10"/>
    <n v="2002"/>
    <n v="13"/>
    <n v="7"/>
    <n v="2.31"/>
    <n v="2.31"/>
    <m/>
    <d v="2002-07-13T00:00:00"/>
  </r>
  <r>
    <x v="0"/>
    <n v="10"/>
    <n v="2002"/>
    <n v="14"/>
    <n v="7"/>
    <n v="2.5099999999999998"/>
    <n v="2.5099999999999998"/>
    <m/>
    <d v="2002-07-14T00:00:00"/>
  </r>
  <r>
    <x v="0"/>
    <n v="10"/>
    <n v="2002"/>
    <n v="15"/>
    <n v="7"/>
    <n v="2.16"/>
    <n v="2.16"/>
    <m/>
    <d v="2002-07-15T00:00:00"/>
  </r>
  <r>
    <x v="0"/>
    <n v="10"/>
    <n v="2002"/>
    <n v="16"/>
    <n v="7"/>
    <n v="2"/>
    <n v="2"/>
    <m/>
    <d v="2002-07-16T00:00:00"/>
  </r>
  <r>
    <x v="0"/>
    <n v="10"/>
    <n v="2002"/>
    <n v="17"/>
    <n v="7"/>
    <n v="2.17"/>
    <n v="2.17"/>
    <m/>
    <d v="2002-07-17T00:00:00"/>
  </r>
  <r>
    <x v="0"/>
    <n v="10"/>
    <n v="2002"/>
    <n v="18"/>
    <n v="7"/>
    <n v="1.76"/>
    <n v="1.76"/>
    <m/>
    <d v="2002-07-18T00:00:00"/>
  </r>
  <r>
    <x v="0"/>
    <n v="10"/>
    <n v="2002"/>
    <n v="19"/>
    <n v="7"/>
    <n v="1.78"/>
    <n v="1.78"/>
    <m/>
    <d v="2002-07-19T00:00:00"/>
  </r>
  <r>
    <x v="0"/>
    <n v="10"/>
    <n v="2002"/>
    <n v="20"/>
    <n v="7"/>
    <n v="1.71"/>
    <n v="1.71"/>
    <m/>
    <d v="2002-07-20T00:00:00"/>
  </r>
  <r>
    <x v="0"/>
    <n v="10"/>
    <n v="2002"/>
    <n v="21"/>
    <n v="7"/>
    <n v="2.2200000000000002"/>
    <n v="2.2200000000000002"/>
    <m/>
    <d v="2002-07-21T00:00:00"/>
  </r>
  <r>
    <x v="0"/>
    <n v="10"/>
    <n v="2002"/>
    <n v="22"/>
    <n v="7"/>
    <n v="2.0099999999999998"/>
    <n v="2.0099999999999998"/>
    <m/>
    <d v="2002-07-22T00:00:00"/>
  </r>
  <r>
    <x v="0"/>
    <n v="10"/>
    <n v="2002"/>
    <n v="23"/>
    <n v="7"/>
    <n v="1.8"/>
    <n v="1.8"/>
    <m/>
    <d v="2002-07-23T00:00:00"/>
  </r>
  <r>
    <x v="0"/>
    <n v="10"/>
    <n v="2002"/>
    <n v="24"/>
    <n v="7"/>
    <n v="1.82"/>
    <n v="1.82"/>
    <m/>
    <d v="2002-07-24T00:00:00"/>
  </r>
  <r>
    <x v="0"/>
    <n v="10"/>
    <n v="2002"/>
    <n v="25"/>
    <n v="7"/>
    <n v="1.76"/>
    <n v="1.76"/>
    <m/>
    <d v="2002-07-25T00:00:00"/>
  </r>
  <r>
    <x v="0"/>
    <n v="10"/>
    <n v="2002"/>
    <n v="26"/>
    <n v="7"/>
    <n v="1.85"/>
    <n v="1.85"/>
    <m/>
    <d v="2002-07-26T00:00:00"/>
  </r>
  <r>
    <x v="0"/>
    <n v="10"/>
    <n v="2002"/>
    <n v="27"/>
    <n v="7"/>
    <n v="1.87"/>
    <n v="1.87"/>
    <m/>
    <d v="2002-07-27T00:00:00"/>
  </r>
  <r>
    <x v="0"/>
    <n v="10"/>
    <n v="2002"/>
    <n v="28"/>
    <n v="7"/>
    <n v="1.8"/>
    <n v="1.8"/>
    <m/>
    <d v="2002-07-28T00:00:00"/>
  </r>
  <r>
    <x v="0"/>
    <n v="10"/>
    <n v="2002"/>
    <n v="29"/>
    <n v="7"/>
    <n v="1.82"/>
    <n v="1.82"/>
    <m/>
    <d v="2002-07-29T00:00:00"/>
  </r>
  <r>
    <x v="0"/>
    <n v="10"/>
    <n v="2002"/>
    <n v="30"/>
    <n v="7"/>
    <n v="1.64"/>
    <n v="1.64"/>
    <m/>
    <d v="2002-07-30T00:00:00"/>
  </r>
  <r>
    <x v="0"/>
    <n v="10"/>
    <n v="2002"/>
    <n v="31"/>
    <n v="7"/>
    <n v="1.37"/>
    <n v="1.37"/>
    <m/>
    <d v="2002-07-31T00:00:00"/>
  </r>
  <r>
    <x v="0"/>
    <n v="11"/>
    <n v="2002"/>
    <n v="1"/>
    <n v="8"/>
    <n v="1.48"/>
    <n v="1.48"/>
    <m/>
    <d v="2002-08-01T00:00:00"/>
  </r>
  <r>
    <x v="0"/>
    <n v="11"/>
    <n v="2002"/>
    <n v="2"/>
    <n v="8"/>
    <n v="1.39"/>
    <n v="1.39"/>
    <m/>
    <d v="2002-08-02T00:00:00"/>
  </r>
  <r>
    <x v="0"/>
    <n v="11"/>
    <n v="2002"/>
    <n v="3"/>
    <n v="8"/>
    <n v="1.4"/>
    <n v="1.4"/>
    <m/>
    <d v="2002-08-03T00:00:00"/>
  </r>
  <r>
    <x v="0"/>
    <n v="11"/>
    <n v="2002"/>
    <n v="4"/>
    <n v="8"/>
    <n v="2.13"/>
    <n v="2.13"/>
    <m/>
    <d v="2002-08-04T00:00:00"/>
  </r>
  <r>
    <x v="0"/>
    <n v="11"/>
    <n v="2002"/>
    <n v="5"/>
    <n v="8"/>
    <n v="2.58"/>
    <n v="2.58"/>
    <m/>
    <d v="2002-08-05T00:00:00"/>
  </r>
  <r>
    <x v="0"/>
    <n v="11"/>
    <n v="2002"/>
    <n v="6"/>
    <n v="8"/>
    <n v="1.72"/>
    <n v="1.72"/>
    <m/>
    <d v="2002-08-06T00:00:00"/>
  </r>
  <r>
    <x v="0"/>
    <n v="11"/>
    <n v="2002"/>
    <n v="7"/>
    <n v="8"/>
    <n v="1.62"/>
    <n v="1.62"/>
    <m/>
    <d v="2002-08-07T00:00:00"/>
  </r>
  <r>
    <x v="0"/>
    <n v="11"/>
    <n v="2002"/>
    <n v="8"/>
    <n v="8"/>
    <n v="2.0699999999999998"/>
    <n v="2.0699999999999998"/>
    <m/>
    <d v="2002-08-08T00:00:00"/>
  </r>
  <r>
    <x v="0"/>
    <n v="11"/>
    <n v="2002"/>
    <n v="9"/>
    <n v="8"/>
    <n v="1.86"/>
    <n v="1.86"/>
    <m/>
    <d v="2002-08-09T00:00:00"/>
  </r>
  <r>
    <x v="0"/>
    <n v="11"/>
    <n v="2002"/>
    <n v="10"/>
    <n v="8"/>
    <n v="1.59"/>
    <n v="1.59"/>
    <m/>
    <d v="2002-08-10T00:00:00"/>
  </r>
  <r>
    <x v="0"/>
    <n v="11"/>
    <n v="2002"/>
    <n v="11"/>
    <n v="8"/>
    <n v="1.7"/>
    <n v="1.7"/>
    <m/>
    <d v="2002-08-11T00:00:00"/>
  </r>
  <r>
    <x v="0"/>
    <n v="11"/>
    <n v="2002"/>
    <n v="12"/>
    <n v="8"/>
    <n v="1.58"/>
    <n v="1.58"/>
    <m/>
    <d v="2002-08-12T00:00:00"/>
  </r>
  <r>
    <x v="0"/>
    <n v="11"/>
    <n v="2002"/>
    <n v="13"/>
    <n v="8"/>
    <n v="1.5"/>
    <n v="1.5"/>
    <m/>
    <d v="2002-08-13T00:00:00"/>
  </r>
  <r>
    <x v="0"/>
    <n v="11"/>
    <n v="2002"/>
    <n v="14"/>
    <n v="8"/>
    <n v="1.53"/>
    <n v="1.53"/>
    <m/>
    <d v="2002-08-14T00:00:00"/>
  </r>
  <r>
    <x v="0"/>
    <n v="11"/>
    <n v="2002"/>
    <n v="15"/>
    <n v="8"/>
    <n v="1.56"/>
    <n v="1.56"/>
    <m/>
    <d v="2002-08-15T00:00:00"/>
  </r>
  <r>
    <x v="0"/>
    <n v="11"/>
    <n v="2002"/>
    <n v="16"/>
    <n v="8"/>
    <n v="1.61"/>
    <n v="1.61"/>
    <m/>
    <d v="2002-08-16T00:00:00"/>
  </r>
  <r>
    <x v="0"/>
    <n v="11"/>
    <n v="2002"/>
    <n v="17"/>
    <n v="8"/>
    <n v="1.69"/>
    <n v="1.69"/>
    <m/>
    <d v="2002-08-17T00:00:00"/>
  </r>
  <r>
    <x v="0"/>
    <n v="11"/>
    <n v="2002"/>
    <n v="18"/>
    <n v="8"/>
    <n v="1.68"/>
    <n v="1.68"/>
    <m/>
    <d v="2002-08-18T00:00:00"/>
  </r>
  <r>
    <x v="0"/>
    <n v="11"/>
    <n v="2002"/>
    <n v="19"/>
    <n v="8"/>
    <n v="1.83"/>
    <n v="1.83"/>
    <m/>
    <d v="2002-08-19T00:00:00"/>
  </r>
  <r>
    <x v="0"/>
    <n v="11"/>
    <n v="2002"/>
    <n v="20"/>
    <n v="8"/>
    <n v="2.4900000000000002"/>
    <n v="2.4900000000000002"/>
    <m/>
    <d v="2002-08-20T00:00:00"/>
  </r>
  <r>
    <x v="0"/>
    <n v="11"/>
    <n v="2002"/>
    <n v="21"/>
    <n v="8"/>
    <n v="2.44"/>
    <n v="2.44"/>
    <m/>
    <d v="2002-08-21T00:00:00"/>
  </r>
  <r>
    <x v="0"/>
    <n v="11"/>
    <n v="2002"/>
    <n v="22"/>
    <n v="8"/>
    <n v="2.3199999999999998"/>
    <n v="2.3199999999999998"/>
    <m/>
    <d v="2002-08-22T00:00:00"/>
  </r>
  <r>
    <x v="0"/>
    <n v="11"/>
    <n v="2002"/>
    <n v="23"/>
    <n v="8"/>
    <n v="2.4"/>
    <n v="2.4"/>
    <m/>
    <d v="2002-08-23T00:00:00"/>
  </r>
  <r>
    <x v="0"/>
    <n v="11"/>
    <n v="2002"/>
    <n v="24"/>
    <n v="8"/>
    <n v="2.2999999999999998"/>
    <n v="2.2999999999999998"/>
    <m/>
    <d v="2002-08-24T00:00:00"/>
  </r>
  <r>
    <x v="0"/>
    <n v="11"/>
    <n v="2002"/>
    <n v="25"/>
    <n v="8"/>
    <n v="2.42"/>
    <n v="2.42"/>
    <m/>
    <d v="2002-08-25T00:00:00"/>
  </r>
  <r>
    <x v="0"/>
    <n v="11"/>
    <n v="2002"/>
    <n v="26"/>
    <n v="8"/>
    <n v="2.81"/>
    <n v="2.81"/>
    <m/>
    <d v="2002-08-26T00:00:00"/>
  </r>
  <r>
    <x v="0"/>
    <n v="11"/>
    <n v="2002"/>
    <n v="27"/>
    <n v="8"/>
    <n v="3.13"/>
    <n v="3.13"/>
    <m/>
    <d v="2002-08-27T00:00:00"/>
  </r>
  <r>
    <x v="0"/>
    <n v="11"/>
    <n v="2002"/>
    <n v="28"/>
    <n v="8"/>
    <n v="3.18"/>
    <n v="3.18"/>
    <m/>
    <d v="2002-08-28T00:00:00"/>
  </r>
  <r>
    <x v="0"/>
    <n v="11"/>
    <n v="2002"/>
    <n v="29"/>
    <n v="8"/>
    <n v="2.65"/>
    <n v="2.65"/>
    <m/>
    <d v="2002-08-29T00:00:00"/>
  </r>
  <r>
    <x v="0"/>
    <n v="11"/>
    <n v="2002"/>
    <n v="30"/>
    <n v="8"/>
    <n v="1.44"/>
    <n v="1.44"/>
    <m/>
    <d v="2002-08-30T00:00:00"/>
  </r>
  <r>
    <x v="0"/>
    <n v="11"/>
    <n v="2002"/>
    <n v="31"/>
    <n v="8"/>
    <n v="1.55"/>
    <n v="1.55"/>
    <m/>
    <d v="2002-08-31T00:00:00"/>
  </r>
  <r>
    <x v="0"/>
    <n v="12"/>
    <n v="2002"/>
    <n v="1"/>
    <n v="9"/>
    <n v="1.5"/>
    <n v="1.5"/>
    <m/>
    <d v="2002-09-01T00:00:00"/>
  </r>
  <r>
    <x v="0"/>
    <n v="12"/>
    <n v="2002"/>
    <n v="2"/>
    <n v="9"/>
    <n v="1.44"/>
    <n v="1.44"/>
    <m/>
    <d v="2002-09-02T00:00:00"/>
  </r>
  <r>
    <x v="0"/>
    <n v="12"/>
    <n v="2002"/>
    <n v="3"/>
    <n v="9"/>
    <n v="1.51"/>
    <n v="1.51"/>
    <m/>
    <d v="2002-09-03T00:00:00"/>
  </r>
  <r>
    <x v="0"/>
    <n v="12"/>
    <n v="2002"/>
    <n v="4"/>
    <n v="9"/>
    <n v="1.4"/>
    <n v="1.4"/>
    <m/>
    <d v="2002-09-04T00:00:00"/>
  </r>
  <r>
    <x v="0"/>
    <n v="12"/>
    <n v="2002"/>
    <n v="5"/>
    <n v="9"/>
    <n v="1.49"/>
    <n v="1.49"/>
    <m/>
    <d v="2002-09-05T00:00:00"/>
  </r>
  <r>
    <x v="0"/>
    <n v="12"/>
    <n v="2002"/>
    <n v="6"/>
    <n v="9"/>
    <n v="1.57"/>
    <n v="1.57"/>
    <m/>
    <d v="2002-09-06T00:00:00"/>
  </r>
  <r>
    <x v="0"/>
    <n v="12"/>
    <n v="2002"/>
    <n v="7"/>
    <n v="9"/>
    <n v="1.58"/>
    <n v="1.58"/>
    <m/>
    <d v="2002-09-07T00:00:00"/>
  </r>
  <r>
    <x v="0"/>
    <n v="12"/>
    <n v="2002"/>
    <n v="8"/>
    <n v="9"/>
    <n v="1.66"/>
    <n v="1.66"/>
    <m/>
    <d v="2002-09-08T00:00:00"/>
  </r>
  <r>
    <x v="0"/>
    <n v="12"/>
    <n v="2002"/>
    <n v="9"/>
    <n v="9"/>
    <n v="1.69"/>
    <n v="1.69"/>
    <m/>
    <d v="2002-09-09T00:00:00"/>
  </r>
  <r>
    <x v="0"/>
    <n v="12"/>
    <n v="2002"/>
    <n v="10"/>
    <n v="9"/>
    <n v="1.63"/>
    <n v="1.63"/>
    <m/>
    <d v="2002-09-10T00:00:00"/>
  </r>
  <r>
    <x v="0"/>
    <n v="12"/>
    <n v="2002"/>
    <n v="11"/>
    <n v="9"/>
    <n v="1.62"/>
    <n v="1.62"/>
    <m/>
    <d v="2002-09-11T00:00:00"/>
  </r>
  <r>
    <x v="0"/>
    <n v="12"/>
    <n v="2002"/>
    <n v="12"/>
    <n v="9"/>
    <n v="1.57"/>
    <n v="1.57"/>
    <m/>
    <d v="2002-09-12T00:00:00"/>
  </r>
  <r>
    <x v="0"/>
    <n v="12"/>
    <n v="2002"/>
    <n v="13"/>
    <n v="9"/>
    <n v="1.53"/>
    <n v="1.53"/>
    <m/>
    <d v="2002-09-13T00:00:00"/>
  </r>
  <r>
    <x v="0"/>
    <n v="12"/>
    <n v="2002"/>
    <n v="14"/>
    <n v="9"/>
    <n v="1.71"/>
    <n v="1.71"/>
    <m/>
    <d v="2002-09-14T00:00:00"/>
  </r>
  <r>
    <x v="0"/>
    <n v="12"/>
    <n v="2002"/>
    <n v="15"/>
    <n v="9"/>
    <n v="1.69"/>
    <n v="1.69"/>
    <m/>
    <d v="2002-09-15T00:00:00"/>
  </r>
  <r>
    <x v="0"/>
    <n v="12"/>
    <n v="2002"/>
    <n v="16"/>
    <n v="9"/>
    <n v="2.2200000000000002"/>
    <n v="2.2200000000000002"/>
    <m/>
    <d v="2002-09-16T00:00:00"/>
  </r>
  <r>
    <x v="0"/>
    <n v="12"/>
    <n v="2002"/>
    <n v="17"/>
    <n v="9"/>
    <n v="6.64"/>
    <n v="6.64"/>
    <m/>
    <d v="2002-09-17T00:00:00"/>
  </r>
  <r>
    <x v="0"/>
    <n v="12"/>
    <n v="2002"/>
    <n v="18"/>
    <n v="9"/>
    <n v="2.38"/>
    <n v="2.38"/>
    <m/>
    <d v="2002-09-18T00:00:00"/>
  </r>
  <r>
    <x v="0"/>
    <n v="12"/>
    <n v="2002"/>
    <n v="19"/>
    <n v="9"/>
    <n v="1.89"/>
    <n v="1.89"/>
    <m/>
    <d v="2002-09-19T00:00:00"/>
  </r>
  <r>
    <x v="0"/>
    <n v="12"/>
    <n v="2002"/>
    <n v="20"/>
    <n v="9"/>
    <n v="1.76"/>
    <n v="1.76"/>
    <m/>
    <d v="2002-09-20T00:00:00"/>
  </r>
  <r>
    <x v="0"/>
    <n v="12"/>
    <n v="2002"/>
    <n v="21"/>
    <n v="9"/>
    <n v="1.73"/>
    <n v="1.73"/>
    <m/>
    <d v="2002-09-21T00:00:00"/>
  </r>
  <r>
    <x v="0"/>
    <n v="12"/>
    <n v="2002"/>
    <n v="22"/>
    <n v="9"/>
    <n v="2.23"/>
    <n v="2.23"/>
    <m/>
    <d v="2002-09-22T00:00:00"/>
  </r>
  <r>
    <x v="0"/>
    <n v="12"/>
    <n v="2002"/>
    <n v="23"/>
    <n v="9"/>
    <n v="1.92"/>
    <n v="1.92"/>
    <m/>
    <d v="2002-09-23T00:00:00"/>
  </r>
  <r>
    <x v="0"/>
    <n v="12"/>
    <n v="2002"/>
    <n v="24"/>
    <n v="9"/>
    <n v="2.2000000000000002"/>
    <n v="2.2000000000000002"/>
    <m/>
    <d v="2002-09-24T00:00:00"/>
  </r>
  <r>
    <x v="0"/>
    <n v="12"/>
    <n v="2002"/>
    <n v="25"/>
    <n v="9"/>
    <n v="2.1800000000000002"/>
    <n v="2.1800000000000002"/>
    <m/>
    <d v="2002-09-25T00:00:00"/>
  </r>
  <r>
    <x v="0"/>
    <n v="12"/>
    <n v="2002"/>
    <n v="26"/>
    <n v="9"/>
    <n v="2.2599999999999998"/>
    <n v="2.2599999999999998"/>
    <m/>
    <d v="2002-09-26T00:00:00"/>
  </r>
  <r>
    <x v="0"/>
    <n v="12"/>
    <n v="2002"/>
    <n v="27"/>
    <n v="9"/>
    <n v="2.21"/>
    <n v="2.21"/>
    <m/>
    <d v="2002-09-27T00:00:00"/>
  </r>
  <r>
    <x v="0"/>
    <n v="12"/>
    <n v="2002"/>
    <n v="28"/>
    <n v="9"/>
    <n v="2.3199999999999998"/>
    <n v="2.3199999999999998"/>
    <m/>
    <d v="2002-09-28T00:00:00"/>
  </r>
  <r>
    <x v="0"/>
    <n v="12"/>
    <n v="2002"/>
    <n v="29"/>
    <n v="9"/>
    <n v="5.47"/>
    <n v="5.47"/>
    <m/>
    <d v="2002-09-29T00:00:00"/>
  </r>
  <r>
    <x v="0"/>
    <n v="12"/>
    <n v="2002"/>
    <n v="30"/>
    <n v="9"/>
    <n v="5.0199999999999996"/>
    <n v="5.0199999999999996"/>
    <m/>
    <d v="2002-09-30T00:00:00"/>
  </r>
  <r>
    <x v="1"/>
    <n v="1"/>
    <n v="2002"/>
    <n v="1"/>
    <n v="10"/>
    <n v="3.38"/>
    <n v="3.38"/>
    <m/>
    <d v="2002-10-01T00:00:00"/>
  </r>
  <r>
    <x v="1"/>
    <n v="1"/>
    <n v="2002"/>
    <n v="2"/>
    <n v="10"/>
    <n v="2.4"/>
    <n v="2.4"/>
    <m/>
    <d v="2002-10-02T00:00:00"/>
  </r>
  <r>
    <x v="1"/>
    <n v="1"/>
    <n v="2002"/>
    <n v="3"/>
    <n v="10"/>
    <n v="5.61"/>
    <n v="5.61"/>
    <m/>
    <d v="2002-10-03T00:00:00"/>
  </r>
  <r>
    <x v="1"/>
    <n v="1"/>
    <n v="2002"/>
    <n v="4"/>
    <n v="10"/>
    <n v="4.53"/>
    <n v="4.53"/>
    <m/>
    <d v="2002-10-04T00:00:00"/>
  </r>
  <r>
    <x v="1"/>
    <n v="1"/>
    <n v="2002"/>
    <n v="5"/>
    <n v="10"/>
    <n v="2.68"/>
    <n v="2.68"/>
    <m/>
    <d v="2002-10-05T00:00:00"/>
  </r>
  <r>
    <x v="1"/>
    <n v="1"/>
    <n v="2002"/>
    <n v="6"/>
    <n v="10"/>
    <n v="2.2000000000000002"/>
    <n v="2.2000000000000002"/>
    <m/>
    <d v="2002-10-06T00:00:00"/>
  </r>
  <r>
    <x v="1"/>
    <n v="1"/>
    <n v="2002"/>
    <n v="7"/>
    <n v="10"/>
    <n v="2.14"/>
    <n v="2.14"/>
    <m/>
    <d v="2002-10-07T00:00:00"/>
  </r>
  <r>
    <x v="1"/>
    <n v="1"/>
    <n v="2002"/>
    <n v="8"/>
    <n v="10"/>
    <n v="2.0499999999999998"/>
    <n v="2.0499999999999998"/>
    <m/>
    <d v="2002-10-08T00:00:00"/>
  </r>
  <r>
    <x v="1"/>
    <n v="1"/>
    <n v="2002"/>
    <n v="9"/>
    <n v="10"/>
    <n v="1.92"/>
    <n v="1.92"/>
    <m/>
    <d v="2002-10-09T00:00:00"/>
  </r>
  <r>
    <x v="1"/>
    <n v="1"/>
    <n v="2002"/>
    <n v="10"/>
    <n v="10"/>
    <n v="1.85"/>
    <n v="1.85"/>
    <m/>
    <d v="2002-10-10T00:00:00"/>
  </r>
  <r>
    <x v="1"/>
    <n v="1"/>
    <n v="2002"/>
    <n v="11"/>
    <n v="10"/>
    <n v="1.85"/>
    <n v="1.85"/>
    <m/>
    <d v="2002-10-11T00:00:00"/>
  </r>
  <r>
    <x v="1"/>
    <n v="1"/>
    <n v="2002"/>
    <n v="12"/>
    <n v="10"/>
    <n v="1.81"/>
    <n v="1.81"/>
    <m/>
    <d v="2002-10-12T00:00:00"/>
  </r>
  <r>
    <x v="1"/>
    <n v="1"/>
    <n v="2002"/>
    <n v="13"/>
    <n v="10"/>
    <n v="2"/>
    <n v="2"/>
    <m/>
    <d v="2002-10-13T00:00:00"/>
  </r>
  <r>
    <x v="1"/>
    <n v="1"/>
    <n v="2002"/>
    <n v="14"/>
    <n v="10"/>
    <n v="2.1"/>
    <n v="2.1"/>
    <m/>
    <d v="2002-10-14T00:00:00"/>
  </r>
  <r>
    <x v="1"/>
    <n v="1"/>
    <n v="2002"/>
    <n v="15"/>
    <n v="10"/>
    <n v="2.09"/>
    <n v="2.09"/>
    <m/>
    <d v="2002-10-15T00:00:00"/>
  </r>
  <r>
    <x v="1"/>
    <n v="1"/>
    <n v="2002"/>
    <n v="16"/>
    <n v="10"/>
    <n v="2.1"/>
    <n v="2.1"/>
    <m/>
    <d v="2002-10-16T00:00:00"/>
  </r>
  <r>
    <x v="1"/>
    <n v="1"/>
    <n v="2002"/>
    <n v="17"/>
    <n v="10"/>
    <n v="2.2799999999999998"/>
    <n v="2.2799999999999998"/>
    <m/>
    <d v="2002-10-17T00:00:00"/>
  </r>
  <r>
    <x v="1"/>
    <n v="1"/>
    <n v="2002"/>
    <n v="18"/>
    <n v="10"/>
    <n v="2.52"/>
    <n v="2.52"/>
    <m/>
    <d v="2002-10-18T00:00:00"/>
  </r>
  <r>
    <x v="1"/>
    <n v="1"/>
    <n v="2002"/>
    <n v="19"/>
    <n v="10"/>
    <n v="2.7"/>
    <n v="2.7"/>
    <m/>
    <d v="2002-10-19T00:00:00"/>
  </r>
  <r>
    <x v="1"/>
    <n v="1"/>
    <n v="2002"/>
    <n v="20"/>
    <n v="10"/>
    <n v="2.95"/>
    <n v="2.95"/>
    <m/>
    <d v="2002-10-20T00:00:00"/>
  </r>
  <r>
    <x v="1"/>
    <n v="1"/>
    <n v="2002"/>
    <n v="21"/>
    <n v="10"/>
    <n v="3.1"/>
    <n v="3.1"/>
    <m/>
    <d v="2002-10-21T00:00:00"/>
  </r>
  <r>
    <x v="1"/>
    <n v="1"/>
    <n v="2002"/>
    <n v="22"/>
    <n v="10"/>
    <n v="3.28"/>
    <n v="3.28"/>
    <m/>
    <d v="2002-10-22T00:00:00"/>
  </r>
  <r>
    <x v="1"/>
    <n v="1"/>
    <n v="2002"/>
    <n v="23"/>
    <n v="10"/>
    <n v="3.16"/>
    <n v="3.16"/>
    <m/>
    <d v="2002-10-23T00:00:00"/>
  </r>
  <r>
    <x v="1"/>
    <n v="1"/>
    <n v="2002"/>
    <n v="24"/>
    <n v="10"/>
    <n v="3.34"/>
    <n v="3.34"/>
    <m/>
    <d v="2002-10-24T00:00:00"/>
  </r>
  <r>
    <x v="1"/>
    <n v="1"/>
    <n v="2002"/>
    <n v="25"/>
    <n v="10"/>
    <n v="3.83"/>
    <n v="3.83"/>
    <m/>
    <d v="2002-10-25T00:00:00"/>
  </r>
  <r>
    <x v="1"/>
    <n v="1"/>
    <n v="2002"/>
    <n v="26"/>
    <n v="10"/>
    <n v="3.88"/>
    <n v="3.88"/>
    <m/>
    <d v="2002-10-26T00:00:00"/>
  </r>
  <r>
    <x v="1"/>
    <n v="1"/>
    <n v="2002"/>
    <n v="27"/>
    <n v="10"/>
    <n v="4.09"/>
    <n v="4.09"/>
    <m/>
    <d v="2002-10-27T00:00:00"/>
  </r>
  <r>
    <x v="1"/>
    <n v="1"/>
    <n v="2002"/>
    <n v="28"/>
    <n v="10"/>
    <n v="4.1900000000000004"/>
    <n v="4.1900000000000004"/>
    <m/>
    <d v="2002-10-28T00:00:00"/>
  </r>
  <r>
    <x v="1"/>
    <n v="1"/>
    <n v="2002"/>
    <n v="29"/>
    <n v="10"/>
    <n v="4.51"/>
    <n v="4.51"/>
    <m/>
    <d v="2002-10-29T00:00:00"/>
  </r>
  <r>
    <x v="1"/>
    <n v="1"/>
    <n v="2002"/>
    <n v="30"/>
    <n v="10"/>
    <n v="4.29"/>
    <n v="4.29"/>
    <m/>
    <d v="2002-10-30T00:00:00"/>
  </r>
  <r>
    <x v="1"/>
    <n v="1"/>
    <n v="2002"/>
    <n v="31"/>
    <n v="10"/>
    <n v="4.95"/>
    <n v="4.95"/>
    <m/>
    <d v="2002-10-31T00:00:00"/>
  </r>
  <r>
    <x v="1"/>
    <n v="2"/>
    <n v="2002"/>
    <n v="1"/>
    <n v="11"/>
    <n v="5.88"/>
    <n v="5.88"/>
    <m/>
    <d v="2002-11-01T00:00:00"/>
  </r>
  <r>
    <x v="1"/>
    <n v="2"/>
    <n v="2002"/>
    <n v="2"/>
    <n v="11"/>
    <n v="6.85"/>
    <n v="6.85"/>
    <m/>
    <d v="2002-11-02T00:00:00"/>
  </r>
  <r>
    <x v="1"/>
    <n v="2"/>
    <n v="2002"/>
    <n v="3"/>
    <n v="11"/>
    <n v="8.4700000000000006"/>
    <n v="8.4700000000000006"/>
    <m/>
    <d v="2002-11-03T00:00:00"/>
  </r>
  <r>
    <x v="1"/>
    <n v="2"/>
    <n v="2002"/>
    <n v="4"/>
    <n v="11"/>
    <n v="8.49"/>
    <n v="8.49"/>
    <m/>
    <d v="2002-11-04T00:00:00"/>
  </r>
  <r>
    <x v="1"/>
    <n v="2"/>
    <n v="2002"/>
    <n v="5"/>
    <n v="11"/>
    <n v="8.16"/>
    <n v="8.16"/>
    <m/>
    <d v="2002-11-05T00:00:00"/>
  </r>
  <r>
    <x v="1"/>
    <n v="2"/>
    <n v="2002"/>
    <n v="6"/>
    <n v="11"/>
    <n v="6.07"/>
    <n v="6.07"/>
    <m/>
    <d v="2002-11-06T00:00:00"/>
  </r>
  <r>
    <x v="1"/>
    <n v="2"/>
    <n v="2002"/>
    <n v="7"/>
    <n v="11"/>
    <n v="6.97"/>
    <n v="6.97"/>
    <m/>
    <d v="2002-11-07T00:00:00"/>
  </r>
  <r>
    <x v="1"/>
    <n v="2"/>
    <n v="2002"/>
    <n v="8"/>
    <n v="11"/>
    <n v="13.8"/>
    <n v="13.8"/>
    <m/>
    <d v="2002-11-08T00:00:00"/>
  </r>
  <r>
    <x v="1"/>
    <n v="2"/>
    <n v="2002"/>
    <n v="9"/>
    <n v="11"/>
    <n v="18.5"/>
    <n v="18.5"/>
    <m/>
    <d v="2002-11-09T00:00:00"/>
  </r>
  <r>
    <x v="1"/>
    <n v="2"/>
    <n v="2002"/>
    <n v="10"/>
    <n v="11"/>
    <n v="9.2799999999999994"/>
    <n v="9.2799999999999994"/>
    <m/>
    <d v="2002-11-10T00:00:00"/>
  </r>
  <r>
    <x v="1"/>
    <n v="2"/>
    <n v="2002"/>
    <n v="11"/>
    <n v="11"/>
    <n v="7.36"/>
    <n v="7.36"/>
    <m/>
    <d v="2002-11-11T00:00:00"/>
  </r>
  <r>
    <x v="1"/>
    <n v="2"/>
    <n v="2002"/>
    <n v="12"/>
    <n v="11"/>
    <n v="20.6"/>
    <n v="20.6"/>
    <m/>
    <d v="2002-11-12T00:00:00"/>
  </r>
  <r>
    <x v="1"/>
    <n v="2"/>
    <n v="2002"/>
    <n v="13"/>
    <n v="11"/>
    <n v="15.7"/>
    <n v="15.7"/>
    <m/>
    <d v="2002-11-13T00:00:00"/>
  </r>
  <r>
    <x v="1"/>
    <n v="2"/>
    <n v="2002"/>
    <n v="14"/>
    <n v="11"/>
    <n v="12.3"/>
    <n v="12.3"/>
    <m/>
    <d v="2002-11-14T00:00:00"/>
  </r>
  <r>
    <x v="1"/>
    <n v="2"/>
    <n v="2002"/>
    <n v="15"/>
    <n v="11"/>
    <n v="6.48"/>
    <n v="6.48"/>
    <m/>
    <d v="2002-11-15T00:00:00"/>
  </r>
  <r>
    <x v="1"/>
    <n v="2"/>
    <n v="2002"/>
    <n v="16"/>
    <n v="11"/>
    <n v="8.42"/>
    <n v="8.42"/>
    <m/>
    <d v="2002-11-16T00:00:00"/>
  </r>
  <r>
    <x v="1"/>
    <n v="2"/>
    <n v="2002"/>
    <n v="17"/>
    <n v="11"/>
    <n v="8.01"/>
    <n v="8.01"/>
    <m/>
    <d v="2002-11-17T00:00:00"/>
  </r>
  <r>
    <x v="1"/>
    <n v="2"/>
    <n v="2002"/>
    <n v="18"/>
    <n v="11"/>
    <n v="7.45"/>
    <n v="7.45"/>
    <m/>
    <d v="2002-11-18T00:00:00"/>
  </r>
  <r>
    <x v="1"/>
    <n v="2"/>
    <n v="2002"/>
    <n v="19"/>
    <n v="11"/>
    <n v="10.1"/>
    <n v="10.1"/>
    <m/>
    <d v="2002-11-19T00:00:00"/>
  </r>
  <r>
    <x v="1"/>
    <n v="2"/>
    <n v="2002"/>
    <n v="20"/>
    <n v="11"/>
    <n v="6.64"/>
    <n v="6.64"/>
    <m/>
    <d v="2002-11-20T00:00:00"/>
  </r>
  <r>
    <x v="1"/>
    <n v="2"/>
    <n v="2002"/>
    <n v="21"/>
    <n v="11"/>
    <n v="5.78"/>
    <n v="5.78"/>
    <m/>
    <d v="2002-11-21T00:00:00"/>
  </r>
  <r>
    <x v="1"/>
    <n v="2"/>
    <n v="2002"/>
    <n v="22"/>
    <n v="11"/>
    <n v="5.17"/>
    <n v="5.17"/>
    <m/>
    <d v="2002-11-22T00:00:00"/>
  </r>
  <r>
    <x v="1"/>
    <n v="2"/>
    <n v="2002"/>
    <n v="23"/>
    <n v="11"/>
    <n v="5.09"/>
    <n v="5.09"/>
    <m/>
    <d v="2002-11-23T00:00:00"/>
  </r>
  <r>
    <x v="1"/>
    <n v="2"/>
    <n v="2002"/>
    <n v="24"/>
    <n v="11"/>
    <n v="5.07"/>
    <n v="5.07"/>
    <m/>
    <d v="2002-11-24T00:00:00"/>
  </r>
  <r>
    <x v="1"/>
    <n v="2"/>
    <n v="2002"/>
    <n v="25"/>
    <n v="11"/>
    <n v="4.76"/>
    <n v="4.76"/>
    <m/>
    <d v="2002-11-25T00:00:00"/>
  </r>
  <r>
    <x v="1"/>
    <n v="2"/>
    <n v="2002"/>
    <n v="26"/>
    <n v="11"/>
    <n v="4.6900000000000004"/>
    <n v="4.6900000000000004"/>
    <m/>
    <d v="2002-11-26T00:00:00"/>
  </r>
  <r>
    <x v="1"/>
    <n v="2"/>
    <n v="2002"/>
    <n v="27"/>
    <n v="11"/>
    <n v="4.63"/>
    <n v="4.63"/>
    <m/>
    <d v="2002-11-27T00:00:00"/>
  </r>
  <r>
    <x v="1"/>
    <n v="2"/>
    <n v="2002"/>
    <n v="28"/>
    <n v="11"/>
    <n v="4.58"/>
    <n v="4.58"/>
    <m/>
    <d v="2002-11-28T00:00:00"/>
  </r>
  <r>
    <x v="1"/>
    <n v="2"/>
    <n v="2002"/>
    <n v="29"/>
    <n v="11"/>
    <n v="4.57"/>
    <n v="4.57"/>
    <m/>
    <d v="2002-11-29T00:00:00"/>
  </r>
  <r>
    <x v="1"/>
    <n v="2"/>
    <n v="2002"/>
    <n v="30"/>
    <n v="11"/>
    <n v="4.5999999999999996"/>
    <n v="4.5999999999999996"/>
    <m/>
    <d v="2002-11-30T00:00:00"/>
  </r>
  <r>
    <x v="1"/>
    <n v="3"/>
    <n v="2002"/>
    <n v="1"/>
    <n v="12"/>
    <n v="4.6500000000000004"/>
    <n v="4.6500000000000004"/>
    <m/>
    <d v="2002-12-01T00:00:00"/>
  </r>
  <r>
    <x v="1"/>
    <n v="3"/>
    <n v="2002"/>
    <n v="2"/>
    <n v="12"/>
    <n v="4.6500000000000004"/>
    <n v="4.6500000000000004"/>
    <m/>
    <d v="2002-12-02T00:00:00"/>
  </r>
  <r>
    <x v="1"/>
    <n v="3"/>
    <n v="2002"/>
    <n v="3"/>
    <n v="12"/>
    <n v="4.53"/>
    <n v="4.53"/>
    <m/>
    <d v="2002-12-03T00:00:00"/>
  </r>
  <r>
    <x v="1"/>
    <n v="3"/>
    <n v="2002"/>
    <n v="4"/>
    <n v="12"/>
    <n v="5.56"/>
    <n v="5.56"/>
    <m/>
    <d v="2002-12-04T00:00:00"/>
  </r>
  <r>
    <x v="1"/>
    <n v="3"/>
    <n v="2002"/>
    <n v="5"/>
    <n v="12"/>
    <n v="5.15"/>
    <n v="5.15"/>
    <m/>
    <d v="2002-12-05T00:00:00"/>
  </r>
  <r>
    <x v="1"/>
    <n v="3"/>
    <n v="2002"/>
    <n v="6"/>
    <n v="12"/>
    <n v="3.67"/>
    <n v="3.67"/>
    <m/>
    <d v="2002-12-06T00:00:00"/>
  </r>
  <r>
    <x v="1"/>
    <n v="3"/>
    <n v="2002"/>
    <n v="7"/>
    <n v="12"/>
    <n v="3.64"/>
    <n v="3.64"/>
    <m/>
    <d v="2002-12-07T00:00:00"/>
  </r>
  <r>
    <x v="1"/>
    <n v="3"/>
    <n v="2002"/>
    <n v="8"/>
    <n v="12"/>
    <n v="3.48"/>
    <n v="3.48"/>
    <m/>
    <d v="2002-12-08T00:00:00"/>
  </r>
  <r>
    <x v="1"/>
    <n v="3"/>
    <n v="2002"/>
    <n v="9"/>
    <n v="12"/>
    <n v="3.61"/>
    <n v="3.61"/>
    <m/>
    <d v="2002-12-09T00:00:00"/>
  </r>
  <r>
    <x v="1"/>
    <n v="3"/>
    <n v="2002"/>
    <n v="10"/>
    <n v="12"/>
    <n v="22.1"/>
    <n v="22.1"/>
    <m/>
    <d v="2002-12-10T00:00:00"/>
  </r>
  <r>
    <x v="1"/>
    <n v="3"/>
    <n v="2002"/>
    <n v="11"/>
    <n v="12"/>
    <n v="34.200000000000003"/>
    <n v="34.200000000000003"/>
    <m/>
    <d v="2002-12-11T00:00:00"/>
  </r>
  <r>
    <x v="1"/>
    <n v="3"/>
    <n v="2002"/>
    <n v="12"/>
    <n v="12"/>
    <n v="31.5"/>
    <n v="31.5"/>
    <m/>
    <d v="2002-12-12T00:00:00"/>
  </r>
  <r>
    <x v="1"/>
    <n v="3"/>
    <n v="2002"/>
    <n v="13"/>
    <n v="12"/>
    <n v="37.799999999999997"/>
    <n v="37.799999999999997"/>
    <m/>
    <d v="2002-12-13T00:00:00"/>
  </r>
  <r>
    <x v="1"/>
    <n v="3"/>
    <n v="2002"/>
    <n v="14"/>
    <n v="12"/>
    <n v="45.4"/>
    <n v="45.4"/>
    <m/>
    <d v="2002-12-14T00:00:00"/>
  </r>
  <r>
    <x v="1"/>
    <n v="3"/>
    <n v="2002"/>
    <n v="15"/>
    <n v="12"/>
    <n v="31"/>
    <n v="31"/>
    <m/>
    <d v="2002-12-15T00:00:00"/>
  </r>
  <r>
    <x v="1"/>
    <n v="3"/>
    <n v="2002"/>
    <n v="16"/>
    <n v="12"/>
    <n v="116"/>
    <n v="116"/>
    <m/>
    <d v="2002-12-16T00:00:00"/>
  </r>
  <r>
    <x v="1"/>
    <n v="3"/>
    <n v="2002"/>
    <n v="17"/>
    <n v="12"/>
    <n v="44.4"/>
    <n v="44.4"/>
    <m/>
    <d v="2002-12-17T00:00:00"/>
  </r>
  <r>
    <x v="1"/>
    <n v="3"/>
    <n v="2002"/>
    <n v="18"/>
    <n v="12"/>
    <n v="40.6"/>
    <n v="40.6"/>
    <m/>
    <d v="2002-12-18T00:00:00"/>
  </r>
  <r>
    <x v="1"/>
    <n v="3"/>
    <n v="2002"/>
    <n v="19"/>
    <n v="12"/>
    <n v="37.6"/>
    <n v="37.6"/>
    <m/>
    <d v="2002-12-19T00:00:00"/>
  </r>
  <r>
    <x v="1"/>
    <n v="3"/>
    <n v="2002"/>
    <n v="20"/>
    <n v="12"/>
    <n v="32.1"/>
    <n v="32.1"/>
    <m/>
    <d v="2002-12-20T00:00:00"/>
  </r>
  <r>
    <x v="1"/>
    <n v="3"/>
    <n v="2002"/>
    <n v="21"/>
    <n v="12"/>
    <n v="30.5"/>
    <n v="30.5"/>
    <m/>
    <d v="2002-12-21T00:00:00"/>
  </r>
  <r>
    <x v="1"/>
    <n v="3"/>
    <n v="2002"/>
    <n v="22"/>
    <n v="12"/>
    <n v="25.6"/>
    <n v="25.6"/>
    <m/>
    <d v="2002-12-22T00:00:00"/>
  </r>
  <r>
    <x v="1"/>
    <n v="3"/>
    <n v="2002"/>
    <n v="23"/>
    <n v="12"/>
    <n v="23.2"/>
    <n v="23.2"/>
    <m/>
    <d v="2002-12-23T00:00:00"/>
  </r>
  <r>
    <x v="1"/>
    <n v="3"/>
    <n v="2002"/>
    <n v="24"/>
    <n v="12"/>
    <n v="21.6"/>
    <n v="21.6"/>
    <m/>
    <d v="2002-12-24T00:00:00"/>
  </r>
  <r>
    <x v="1"/>
    <n v="3"/>
    <n v="2002"/>
    <n v="25"/>
    <n v="12"/>
    <n v="19.100000000000001"/>
    <n v="19.100000000000001"/>
    <m/>
    <d v="2002-12-25T00:00:00"/>
  </r>
  <r>
    <x v="1"/>
    <n v="3"/>
    <n v="2002"/>
    <n v="26"/>
    <n v="12"/>
    <n v="22.1"/>
    <n v="22.1"/>
    <m/>
    <d v="2002-12-26T00:00:00"/>
  </r>
  <r>
    <x v="1"/>
    <n v="3"/>
    <n v="2002"/>
    <n v="27"/>
    <n v="12"/>
    <n v="46.4"/>
    <n v="46.4"/>
    <m/>
    <d v="2002-12-27T00:00:00"/>
  </r>
  <r>
    <x v="1"/>
    <n v="3"/>
    <n v="2002"/>
    <n v="28"/>
    <n v="12"/>
    <n v="44.9"/>
    <n v="44.9"/>
    <m/>
    <d v="2002-12-28T00:00:00"/>
  </r>
  <r>
    <x v="1"/>
    <n v="3"/>
    <n v="2002"/>
    <n v="29"/>
    <n v="12"/>
    <n v="48.6"/>
    <n v="48.6"/>
    <m/>
    <d v="2002-12-29T00:00:00"/>
  </r>
  <r>
    <x v="1"/>
    <n v="3"/>
    <n v="2002"/>
    <n v="30"/>
    <n v="12"/>
    <n v="96.7"/>
    <n v="96.7"/>
    <m/>
    <d v="2002-12-30T00:00:00"/>
  </r>
  <r>
    <x v="1"/>
    <n v="3"/>
    <n v="2002"/>
    <n v="31"/>
    <n v="12"/>
    <n v="253"/>
    <n v="253"/>
    <m/>
    <d v="2002-12-31T00:00:00"/>
  </r>
  <r>
    <x v="1"/>
    <n v="4"/>
    <n v="2003"/>
    <n v="1"/>
    <n v="1"/>
    <n v="108"/>
    <n v="108"/>
    <m/>
    <d v="2003-01-01T00:00:00"/>
  </r>
  <r>
    <x v="1"/>
    <n v="4"/>
    <n v="2003"/>
    <n v="2"/>
    <n v="1"/>
    <n v="91.6"/>
    <n v="91.6"/>
    <m/>
    <d v="2003-01-02T00:00:00"/>
  </r>
  <r>
    <x v="1"/>
    <n v="4"/>
    <n v="2003"/>
    <n v="3"/>
    <n v="1"/>
    <n v="134"/>
    <n v="134"/>
    <m/>
    <d v="2003-01-03T00:00:00"/>
  </r>
  <r>
    <x v="1"/>
    <n v="4"/>
    <n v="2003"/>
    <n v="4"/>
    <n v="1"/>
    <n v="117"/>
    <n v="117"/>
    <m/>
    <d v="2003-01-04T00:00:00"/>
  </r>
  <r>
    <x v="1"/>
    <n v="4"/>
    <n v="2003"/>
    <n v="5"/>
    <n v="1"/>
    <n v="73.2"/>
    <n v="73.2"/>
    <m/>
    <d v="2003-01-05T00:00:00"/>
  </r>
  <r>
    <x v="1"/>
    <n v="4"/>
    <n v="2003"/>
    <n v="6"/>
    <n v="1"/>
    <n v="52.4"/>
    <n v="52.4"/>
    <m/>
    <d v="2003-01-06T00:00:00"/>
  </r>
  <r>
    <x v="1"/>
    <n v="4"/>
    <n v="2003"/>
    <n v="7"/>
    <n v="1"/>
    <n v="42.2"/>
    <n v="42.2"/>
    <m/>
    <d v="2003-01-07T00:00:00"/>
  </r>
  <r>
    <x v="1"/>
    <n v="4"/>
    <n v="2003"/>
    <n v="8"/>
    <n v="1"/>
    <n v="35.700000000000003"/>
    <n v="35.700000000000003"/>
    <m/>
    <d v="2003-01-08T00:00:00"/>
  </r>
  <r>
    <x v="1"/>
    <n v="4"/>
    <n v="2003"/>
    <n v="9"/>
    <n v="1"/>
    <n v="30.8"/>
    <n v="30.8"/>
    <m/>
    <d v="2003-01-09T00:00:00"/>
  </r>
  <r>
    <x v="1"/>
    <n v="4"/>
    <n v="2003"/>
    <n v="10"/>
    <n v="1"/>
    <n v="26.8"/>
    <n v="26.8"/>
    <m/>
    <d v="2003-01-10T00:00:00"/>
  </r>
  <r>
    <x v="1"/>
    <n v="4"/>
    <n v="2003"/>
    <n v="11"/>
    <n v="1"/>
    <n v="24.9"/>
    <n v="24.9"/>
    <m/>
    <d v="2003-01-11T00:00:00"/>
  </r>
  <r>
    <x v="1"/>
    <n v="4"/>
    <n v="2003"/>
    <n v="12"/>
    <n v="1"/>
    <n v="33.4"/>
    <n v="33.4"/>
    <m/>
    <d v="2003-01-12T00:00:00"/>
  </r>
  <r>
    <x v="1"/>
    <n v="4"/>
    <n v="2003"/>
    <n v="13"/>
    <n v="1"/>
    <n v="31.7"/>
    <n v="31.7"/>
    <m/>
    <d v="2003-01-13T00:00:00"/>
  </r>
  <r>
    <x v="1"/>
    <n v="4"/>
    <n v="2003"/>
    <n v="14"/>
    <n v="1"/>
    <n v="33"/>
    <n v="33"/>
    <m/>
    <d v="2003-01-14T00:00:00"/>
  </r>
  <r>
    <x v="1"/>
    <n v="4"/>
    <n v="2003"/>
    <n v="15"/>
    <n v="1"/>
    <n v="30.9"/>
    <n v="30.9"/>
    <m/>
    <d v="2003-01-15T00:00:00"/>
  </r>
  <r>
    <x v="1"/>
    <n v="4"/>
    <n v="2003"/>
    <n v="16"/>
    <n v="1"/>
    <n v="29"/>
    <n v="29"/>
    <m/>
    <d v="2003-01-16T00:00:00"/>
  </r>
  <r>
    <x v="1"/>
    <n v="4"/>
    <n v="2003"/>
    <n v="17"/>
    <n v="1"/>
    <n v="26.5"/>
    <n v="26.5"/>
    <m/>
    <d v="2003-01-17T00:00:00"/>
  </r>
  <r>
    <x v="1"/>
    <n v="4"/>
    <n v="2003"/>
    <n v="18"/>
    <n v="1"/>
    <n v="24.2"/>
    <n v="24.2"/>
    <m/>
    <d v="2003-01-18T00:00:00"/>
  </r>
  <r>
    <x v="1"/>
    <n v="4"/>
    <n v="2003"/>
    <n v="19"/>
    <n v="1"/>
    <n v="22.1"/>
    <n v="22.1"/>
    <m/>
    <d v="2003-01-19T00:00:00"/>
  </r>
  <r>
    <x v="1"/>
    <n v="4"/>
    <n v="2003"/>
    <n v="20"/>
    <n v="1"/>
    <n v="20.100000000000001"/>
    <n v="20.100000000000001"/>
    <m/>
    <d v="2003-01-20T00:00:00"/>
  </r>
  <r>
    <x v="1"/>
    <n v="4"/>
    <n v="2003"/>
    <n v="21"/>
    <n v="1"/>
    <n v="18.8"/>
    <n v="18.8"/>
    <m/>
    <d v="2003-01-21T00:00:00"/>
  </r>
  <r>
    <x v="1"/>
    <n v="4"/>
    <n v="2003"/>
    <n v="22"/>
    <n v="1"/>
    <n v="26.1"/>
    <n v="26.1"/>
    <m/>
    <d v="2003-01-22T00:00:00"/>
  </r>
  <r>
    <x v="1"/>
    <n v="4"/>
    <n v="2003"/>
    <n v="23"/>
    <n v="1"/>
    <n v="22.2"/>
    <n v="22.2"/>
    <m/>
    <d v="2003-01-23T00:00:00"/>
  </r>
  <r>
    <x v="1"/>
    <n v="4"/>
    <n v="2003"/>
    <n v="24"/>
    <n v="1"/>
    <n v="26.8"/>
    <n v="26.8"/>
    <m/>
    <d v="2003-01-24T00:00:00"/>
  </r>
  <r>
    <x v="1"/>
    <n v="4"/>
    <n v="2003"/>
    <n v="25"/>
    <n v="1"/>
    <n v="26.3"/>
    <n v="26.3"/>
    <m/>
    <d v="2003-01-25T00:00:00"/>
  </r>
  <r>
    <x v="1"/>
    <n v="4"/>
    <n v="2003"/>
    <n v="26"/>
    <n v="1"/>
    <n v="55.3"/>
    <n v="55.3"/>
    <m/>
    <d v="2003-01-26T00:00:00"/>
  </r>
  <r>
    <x v="1"/>
    <n v="4"/>
    <n v="2003"/>
    <n v="27"/>
    <n v="1"/>
    <n v="51.7"/>
    <n v="51.7"/>
    <m/>
    <d v="2003-01-27T00:00:00"/>
  </r>
  <r>
    <x v="1"/>
    <n v="4"/>
    <n v="2003"/>
    <n v="28"/>
    <n v="1"/>
    <n v="44.6"/>
    <n v="44.6"/>
    <m/>
    <d v="2003-01-28T00:00:00"/>
  </r>
  <r>
    <x v="1"/>
    <n v="4"/>
    <n v="2003"/>
    <n v="29"/>
    <n v="1"/>
    <n v="63.6"/>
    <n v="63.6"/>
    <m/>
    <d v="2003-01-29T00:00:00"/>
  </r>
  <r>
    <x v="1"/>
    <n v="4"/>
    <n v="2003"/>
    <n v="30"/>
    <n v="1"/>
    <n v="204"/>
    <n v="204"/>
    <m/>
    <d v="2003-01-30T00:00:00"/>
  </r>
  <r>
    <x v="1"/>
    <n v="4"/>
    <n v="2003"/>
    <n v="31"/>
    <n v="1"/>
    <s v="r385"/>
    <n v="385"/>
    <s v="r"/>
    <d v="2003-01-31T00:00:00"/>
  </r>
  <r>
    <x v="1"/>
    <n v="5"/>
    <n v="2003"/>
    <n v="1"/>
    <n v="2"/>
    <n v="355"/>
    <n v="355"/>
    <m/>
    <d v="2003-02-01T00:00:00"/>
  </r>
  <r>
    <x v="1"/>
    <n v="5"/>
    <n v="2003"/>
    <n v="2"/>
    <n v="2"/>
    <n v="214"/>
    <n v="214"/>
    <m/>
    <d v="2003-02-02T00:00:00"/>
  </r>
  <r>
    <x v="1"/>
    <n v="5"/>
    <n v="2003"/>
    <n v="3"/>
    <n v="2"/>
    <n v="122"/>
    <n v="122"/>
    <m/>
    <d v="2003-02-03T00:00:00"/>
  </r>
  <r>
    <x v="1"/>
    <n v="5"/>
    <n v="2003"/>
    <n v="4"/>
    <n v="2"/>
    <n v="76.599999999999994"/>
    <n v="76.599999999999994"/>
    <m/>
    <d v="2003-02-04T00:00:00"/>
  </r>
  <r>
    <x v="1"/>
    <n v="5"/>
    <n v="2003"/>
    <n v="5"/>
    <n v="2"/>
    <n v="55.5"/>
    <n v="55.5"/>
    <m/>
    <d v="2003-02-05T00:00:00"/>
  </r>
  <r>
    <x v="1"/>
    <n v="5"/>
    <n v="2003"/>
    <n v="6"/>
    <n v="2"/>
    <n v="45.8"/>
    <n v="45.8"/>
    <m/>
    <d v="2003-02-06T00:00:00"/>
  </r>
  <r>
    <x v="1"/>
    <n v="5"/>
    <n v="2003"/>
    <n v="7"/>
    <n v="2"/>
    <n v="39.700000000000003"/>
    <n v="39.700000000000003"/>
    <m/>
    <d v="2003-02-07T00:00:00"/>
  </r>
  <r>
    <x v="1"/>
    <n v="5"/>
    <n v="2003"/>
    <n v="8"/>
    <n v="2"/>
    <n v="35.200000000000003"/>
    <n v="35.200000000000003"/>
    <m/>
    <d v="2003-02-08T00:00:00"/>
  </r>
  <r>
    <x v="1"/>
    <n v="5"/>
    <n v="2003"/>
    <n v="9"/>
    <n v="2"/>
    <n v="31.3"/>
    <n v="31.3"/>
    <m/>
    <d v="2003-02-09T00:00:00"/>
  </r>
  <r>
    <x v="1"/>
    <n v="5"/>
    <n v="2003"/>
    <n v="10"/>
    <n v="2"/>
    <n v="28.2"/>
    <n v="28.2"/>
    <m/>
    <d v="2003-02-10T00:00:00"/>
  </r>
  <r>
    <x v="1"/>
    <n v="5"/>
    <n v="2003"/>
    <n v="11"/>
    <n v="2"/>
    <n v="26"/>
    <n v="26"/>
    <m/>
    <d v="2003-02-11T00:00:00"/>
  </r>
  <r>
    <x v="1"/>
    <n v="5"/>
    <n v="2003"/>
    <n v="12"/>
    <n v="2"/>
    <n v="24.1"/>
    <n v="24.1"/>
    <m/>
    <d v="2003-02-12T00:00:00"/>
  </r>
  <r>
    <x v="1"/>
    <n v="5"/>
    <n v="2003"/>
    <n v="13"/>
    <n v="2"/>
    <n v="22.7"/>
    <n v="22.7"/>
    <m/>
    <d v="2003-02-13T00:00:00"/>
  </r>
  <r>
    <x v="1"/>
    <n v="5"/>
    <n v="2003"/>
    <n v="14"/>
    <n v="2"/>
    <n v="21"/>
    <n v="21"/>
    <m/>
    <d v="2003-02-14T00:00:00"/>
  </r>
  <r>
    <x v="1"/>
    <n v="5"/>
    <n v="2003"/>
    <n v="15"/>
    <n v="2"/>
    <n v="24.8"/>
    <n v="24.8"/>
    <m/>
    <d v="2003-02-15T00:00:00"/>
  </r>
  <r>
    <x v="1"/>
    <n v="5"/>
    <n v="2003"/>
    <n v="16"/>
    <n v="2"/>
    <n v="31.5"/>
    <n v="31.5"/>
    <m/>
    <d v="2003-02-16T00:00:00"/>
  </r>
  <r>
    <x v="1"/>
    <n v="5"/>
    <n v="2003"/>
    <n v="17"/>
    <n v="2"/>
    <n v="136"/>
    <n v="136"/>
    <m/>
    <d v="2003-02-17T00:00:00"/>
  </r>
  <r>
    <x v="1"/>
    <n v="5"/>
    <n v="2003"/>
    <n v="18"/>
    <n v="2"/>
    <n v="234"/>
    <n v="234"/>
    <m/>
    <d v="2003-02-18T00:00:00"/>
  </r>
  <r>
    <x v="1"/>
    <n v="5"/>
    <n v="2003"/>
    <n v="19"/>
    <n v="2"/>
    <n v="116"/>
    <n v="116"/>
    <m/>
    <d v="2003-02-19T00:00:00"/>
  </r>
  <r>
    <x v="1"/>
    <n v="5"/>
    <n v="2003"/>
    <n v="20"/>
    <n v="2"/>
    <n v="71"/>
    <n v="71"/>
    <m/>
    <d v="2003-02-20T00:00:00"/>
  </r>
  <r>
    <x v="1"/>
    <n v="5"/>
    <n v="2003"/>
    <n v="21"/>
    <n v="2"/>
    <n v="56.9"/>
    <n v="56.9"/>
    <m/>
    <d v="2003-02-21T00:00:00"/>
  </r>
  <r>
    <x v="1"/>
    <n v="5"/>
    <n v="2003"/>
    <n v="22"/>
    <n v="2"/>
    <n v="47.9"/>
    <n v="47.9"/>
    <m/>
    <d v="2003-02-22T00:00:00"/>
  </r>
  <r>
    <x v="1"/>
    <n v="5"/>
    <n v="2003"/>
    <n v="23"/>
    <n v="2"/>
    <n v="42.6"/>
    <n v="42.6"/>
    <m/>
    <d v="2003-02-23T00:00:00"/>
  </r>
  <r>
    <x v="1"/>
    <n v="5"/>
    <n v="2003"/>
    <n v="24"/>
    <n v="2"/>
    <n v="38.5"/>
    <n v="38.5"/>
    <m/>
    <d v="2003-02-24T00:00:00"/>
  </r>
  <r>
    <x v="1"/>
    <n v="5"/>
    <n v="2003"/>
    <n v="25"/>
    <n v="2"/>
    <n v="34.799999999999997"/>
    <n v="34.799999999999997"/>
    <m/>
    <d v="2003-02-25T00:00:00"/>
  </r>
  <r>
    <x v="1"/>
    <n v="5"/>
    <n v="2003"/>
    <n v="26"/>
    <n v="2"/>
    <n v="32"/>
    <n v="32"/>
    <m/>
    <d v="2003-02-26T00:00:00"/>
  </r>
  <r>
    <x v="1"/>
    <n v="5"/>
    <n v="2003"/>
    <n v="27"/>
    <n v="2"/>
    <n v="29"/>
    <n v="29"/>
    <m/>
    <d v="2003-02-27T00:00:00"/>
  </r>
  <r>
    <x v="1"/>
    <n v="5"/>
    <n v="2003"/>
    <n v="28"/>
    <n v="2"/>
    <n v="27.7"/>
    <n v="27.7"/>
    <m/>
    <d v="2003-02-28T00:00:00"/>
  </r>
  <r>
    <x v="1"/>
    <n v="6"/>
    <n v="2003"/>
    <n v="1"/>
    <n v="3"/>
    <n v="26.2"/>
    <n v="26.2"/>
    <m/>
    <d v="2003-03-01T00:00:00"/>
  </r>
  <r>
    <x v="1"/>
    <n v="6"/>
    <n v="2003"/>
    <n v="2"/>
    <n v="3"/>
    <n v="23.7"/>
    <n v="23.7"/>
    <m/>
    <d v="2003-03-02T00:00:00"/>
  </r>
  <r>
    <x v="1"/>
    <n v="6"/>
    <n v="2003"/>
    <n v="3"/>
    <n v="3"/>
    <n v="24.3"/>
    <n v="24.3"/>
    <m/>
    <d v="2003-03-03T00:00:00"/>
  </r>
  <r>
    <x v="1"/>
    <n v="6"/>
    <n v="2003"/>
    <n v="4"/>
    <n v="3"/>
    <n v="21.9"/>
    <n v="21.9"/>
    <m/>
    <d v="2003-03-04T00:00:00"/>
  </r>
  <r>
    <x v="1"/>
    <n v="6"/>
    <n v="2003"/>
    <n v="5"/>
    <n v="3"/>
    <n v="20.8"/>
    <n v="20.8"/>
    <m/>
    <d v="2003-03-05T00:00:00"/>
  </r>
  <r>
    <x v="1"/>
    <n v="6"/>
    <n v="2003"/>
    <n v="6"/>
    <n v="3"/>
    <n v="22.4"/>
    <n v="22.4"/>
    <m/>
    <d v="2003-03-06T00:00:00"/>
  </r>
  <r>
    <x v="1"/>
    <n v="6"/>
    <n v="2003"/>
    <n v="7"/>
    <n v="3"/>
    <n v="160"/>
    <n v="160"/>
    <m/>
    <d v="2003-03-07T00:00:00"/>
  </r>
  <r>
    <x v="1"/>
    <n v="6"/>
    <n v="2003"/>
    <n v="8"/>
    <n v="3"/>
    <n v="116"/>
    <n v="116"/>
    <m/>
    <d v="2003-03-08T00:00:00"/>
  </r>
  <r>
    <x v="1"/>
    <n v="6"/>
    <n v="2003"/>
    <n v="9"/>
    <n v="3"/>
    <n v="198"/>
    <n v="198"/>
    <m/>
    <d v="2003-03-09T00:00:00"/>
  </r>
  <r>
    <x v="1"/>
    <n v="6"/>
    <n v="2003"/>
    <n v="10"/>
    <n v="3"/>
    <n v="151"/>
    <n v="151"/>
    <m/>
    <d v="2003-03-10T00:00:00"/>
  </r>
  <r>
    <x v="1"/>
    <n v="6"/>
    <n v="2003"/>
    <n v="11"/>
    <n v="3"/>
    <n v="92.5"/>
    <n v="92.5"/>
    <m/>
    <d v="2003-03-11T00:00:00"/>
  </r>
  <r>
    <x v="1"/>
    <n v="6"/>
    <n v="2003"/>
    <n v="12"/>
    <n v="3"/>
    <n v="72.8"/>
    <n v="72.8"/>
    <m/>
    <d v="2003-03-12T00:00:00"/>
  </r>
  <r>
    <x v="1"/>
    <n v="6"/>
    <n v="2003"/>
    <n v="13"/>
    <n v="3"/>
    <n v="63.8"/>
    <n v="63.8"/>
    <m/>
    <d v="2003-03-13T00:00:00"/>
  </r>
  <r>
    <x v="1"/>
    <n v="6"/>
    <n v="2003"/>
    <n v="14"/>
    <n v="3"/>
    <n v="64"/>
    <n v="64"/>
    <m/>
    <d v="2003-03-14T00:00:00"/>
  </r>
  <r>
    <x v="1"/>
    <n v="6"/>
    <n v="2003"/>
    <n v="15"/>
    <n v="3"/>
    <n v="55.3"/>
    <n v="55.3"/>
    <m/>
    <d v="2003-03-15T00:00:00"/>
  </r>
  <r>
    <x v="1"/>
    <n v="6"/>
    <n v="2003"/>
    <n v="16"/>
    <n v="3"/>
    <n v="50.6"/>
    <n v="50.6"/>
    <m/>
    <d v="2003-03-16T00:00:00"/>
  </r>
  <r>
    <x v="1"/>
    <n v="6"/>
    <n v="2003"/>
    <n v="17"/>
    <n v="3"/>
    <n v="44.1"/>
    <n v="44.1"/>
    <m/>
    <d v="2003-03-17T00:00:00"/>
  </r>
  <r>
    <x v="1"/>
    <n v="6"/>
    <n v="2003"/>
    <n v="18"/>
    <n v="3"/>
    <n v="40.299999999999997"/>
    <n v="40.299999999999997"/>
    <m/>
    <d v="2003-03-18T00:00:00"/>
  </r>
  <r>
    <x v="1"/>
    <n v="6"/>
    <n v="2003"/>
    <n v="19"/>
    <n v="3"/>
    <n v="41"/>
    <n v="41"/>
    <m/>
    <d v="2003-03-19T00:00:00"/>
  </r>
  <r>
    <x v="1"/>
    <n v="6"/>
    <n v="2003"/>
    <n v="20"/>
    <n v="3"/>
    <n v="39.700000000000003"/>
    <n v="39.700000000000003"/>
    <m/>
    <d v="2003-03-20T00:00:00"/>
  </r>
  <r>
    <x v="1"/>
    <n v="6"/>
    <n v="2003"/>
    <n v="21"/>
    <n v="3"/>
    <n v="47.9"/>
    <n v="47.9"/>
    <m/>
    <d v="2003-03-21T00:00:00"/>
  </r>
  <r>
    <x v="1"/>
    <n v="6"/>
    <n v="2003"/>
    <n v="22"/>
    <n v="3"/>
    <n v="95.8"/>
    <n v="95.8"/>
    <m/>
    <d v="2003-03-22T00:00:00"/>
  </r>
  <r>
    <x v="1"/>
    <n v="6"/>
    <n v="2003"/>
    <n v="23"/>
    <n v="3"/>
    <n v="85.4"/>
    <n v="85.4"/>
    <m/>
    <d v="2003-03-23T00:00:00"/>
  </r>
  <r>
    <x v="1"/>
    <n v="6"/>
    <n v="2003"/>
    <n v="24"/>
    <n v="3"/>
    <n v="64.099999999999994"/>
    <n v="64.099999999999994"/>
    <m/>
    <d v="2003-03-24T00:00:00"/>
  </r>
  <r>
    <x v="1"/>
    <n v="6"/>
    <n v="2003"/>
    <n v="25"/>
    <n v="3"/>
    <n v="53.5"/>
    <n v="53.5"/>
    <m/>
    <d v="2003-03-25T00:00:00"/>
  </r>
  <r>
    <x v="1"/>
    <n v="6"/>
    <n v="2003"/>
    <n v="26"/>
    <n v="3"/>
    <n v="55.4"/>
    <n v="55.4"/>
    <m/>
    <d v="2003-03-26T00:00:00"/>
  </r>
  <r>
    <x v="1"/>
    <n v="6"/>
    <n v="2003"/>
    <n v="27"/>
    <n v="3"/>
    <n v="43.5"/>
    <n v="43.5"/>
    <m/>
    <d v="2003-03-27T00:00:00"/>
  </r>
  <r>
    <x v="1"/>
    <n v="6"/>
    <n v="2003"/>
    <n v="28"/>
    <n v="3"/>
    <n v="39.299999999999997"/>
    <n v="39.299999999999997"/>
    <m/>
    <d v="2003-03-28T00:00:00"/>
  </r>
  <r>
    <x v="1"/>
    <n v="6"/>
    <n v="2003"/>
    <n v="29"/>
    <n v="3"/>
    <n v="35.9"/>
    <n v="35.9"/>
    <m/>
    <d v="2003-03-29T00:00:00"/>
  </r>
  <r>
    <x v="1"/>
    <n v="6"/>
    <n v="2003"/>
    <n v="30"/>
    <n v="3"/>
    <n v="33.200000000000003"/>
    <n v="33.200000000000003"/>
    <m/>
    <d v="2003-03-30T00:00:00"/>
  </r>
  <r>
    <x v="1"/>
    <n v="6"/>
    <n v="2003"/>
    <n v="31"/>
    <n v="3"/>
    <n v="31.5"/>
    <n v="31.5"/>
    <m/>
    <d v="2003-03-31T00:00:00"/>
  </r>
  <r>
    <x v="1"/>
    <n v="7"/>
    <n v="2003"/>
    <n v="1"/>
    <n v="4"/>
    <n v="30.2"/>
    <n v="30.2"/>
    <m/>
    <d v="2003-04-01T00:00:00"/>
  </r>
  <r>
    <x v="1"/>
    <n v="7"/>
    <n v="2003"/>
    <n v="2"/>
    <n v="4"/>
    <n v="31.3"/>
    <n v="31.3"/>
    <m/>
    <d v="2003-04-02T00:00:00"/>
  </r>
  <r>
    <x v="1"/>
    <n v="7"/>
    <n v="2003"/>
    <n v="3"/>
    <n v="4"/>
    <n v="33.200000000000003"/>
    <n v="33.200000000000003"/>
    <m/>
    <d v="2003-04-03T00:00:00"/>
  </r>
  <r>
    <x v="1"/>
    <n v="7"/>
    <n v="2003"/>
    <n v="4"/>
    <n v="4"/>
    <n v="28.9"/>
    <n v="28.9"/>
    <m/>
    <d v="2003-04-04T00:00:00"/>
  </r>
  <r>
    <x v="1"/>
    <n v="7"/>
    <n v="2003"/>
    <n v="5"/>
    <n v="4"/>
    <n v="28.3"/>
    <n v="28.3"/>
    <m/>
    <d v="2003-04-05T00:00:00"/>
  </r>
  <r>
    <x v="1"/>
    <n v="7"/>
    <n v="2003"/>
    <n v="6"/>
    <n v="4"/>
    <n v="37.4"/>
    <n v="37.4"/>
    <m/>
    <d v="2003-04-06T00:00:00"/>
  </r>
  <r>
    <x v="1"/>
    <n v="7"/>
    <n v="2003"/>
    <n v="7"/>
    <n v="4"/>
    <n v="37.200000000000003"/>
    <n v="37.200000000000003"/>
    <m/>
    <d v="2003-04-07T00:00:00"/>
  </r>
  <r>
    <x v="1"/>
    <n v="7"/>
    <n v="2003"/>
    <n v="8"/>
    <n v="4"/>
    <n v="36"/>
    <n v="36"/>
    <m/>
    <d v="2003-04-08T00:00:00"/>
  </r>
  <r>
    <x v="1"/>
    <n v="7"/>
    <n v="2003"/>
    <n v="9"/>
    <n v="4"/>
    <n v="36.799999999999997"/>
    <n v="36.799999999999997"/>
    <m/>
    <d v="2003-04-09T00:00:00"/>
  </r>
  <r>
    <x v="1"/>
    <n v="7"/>
    <n v="2003"/>
    <n v="10"/>
    <n v="4"/>
    <n v="33.6"/>
    <n v="33.6"/>
    <m/>
    <d v="2003-04-10T00:00:00"/>
  </r>
  <r>
    <x v="1"/>
    <n v="7"/>
    <n v="2003"/>
    <n v="11"/>
    <n v="4"/>
    <n v="30.9"/>
    <n v="30.9"/>
    <m/>
    <d v="2003-04-11T00:00:00"/>
  </r>
  <r>
    <x v="1"/>
    <n v="7"/>
    <n v="2003"/>
    <n v="12"/>
    <n v="4"/>
    <n v="50.3"/>
    <n v="50.3"/>
    <m/>
    <d v="2003-04-12T00:00:00"/>
  </r>
  <r>
    <x v="1"/>
    <n v="7"/>
    <n v="2003"/>
    <n v="13"/>
    <n v="4"/>
    <n v="113"/>
    <n v="113"/>
    <m/>
    <d v="2003-04-13T00:00:00"/>
  </r>
  <r>
    <x v="1"/>
    <n v="7"/>
    <n v="2003"/>
    <n v="14"/>
    <n v="4"/>
    <n v="71.5"/>
    <n v="71.5"/>
    <m/>
    <d v="2003-04-14T00:00:00"/>
  </r>
  <r>
    <x v="1"/>
    <n v="7"/>
    <n v="2003"/>
    <n v="15"/>
    <n v="4"/>
    <n v="55.1"/>
    <n v="55.1"/>
    <m/>
    <d v="2003-04-15T00:00:00"/>
  </r>
  <r>
    <x v="1"/>
    <n v="7"/>
    <n v="2003"/>
    <n v="16"/>
    <n v="4"/>
    <n v="46.5"/>
    <n v="46.5"/>
    <m/>
    <d v="2003-04-16T00:00:00"/>
  </r>
  <r>
    <x v="1"/>
    <n v="7"/>
    <n v="2003"/>
    <n v="17"/>
    <n v="4"/>
    <n v="42.4"/>
    <n v="42.4"/>
    <m/>
    <d v="2003-04-17T00:00:00"/>
  </r>
  <r>
    <x v="1"/>
    <n v="7"/>
    <n v="2003"/>
    <n v="18"/>
    <n v="4"/>
    <n v="36.200000000000003"/>
    <n v="36.200000000000003"/>
    <m/>
    <d v="2003-04-18T00:00:00"/>
  </r>
  <r>
    <x v="1"/>
    <n v="7"/>
    <n v="2003"/>
    <n v="19"/>
    <n v="4"/>
    <n v="31.6"/>
    <n v="31.6"/>
    <m/>
    <d v="2003-04-19T00:00:00"/>
  </r>
  <r>
    <x v="1"/>
    <n v="7"/>
    <n v="2003"/>
    <n v="20"/>
    <n v="4"/>
    <n v="29.1"/>
    <n v="29.1"/>
    <m/>
    <d v="2003-04-20T00:00:00"/>
  </r>
  <r>
    <x v="1"/>
    <n v="7"/>
    <n v="2003"/>
    <n v="21"/>
    <n v="4"/>
    <n v="33.6"/>
    <n v="33.6"/>
    <m/>
    <d v="2003-04-21T00:00:00"/>
  </r>
  <r>
    <x v="1"/>
    <n v="7"/>
    <n v="2003"/>
    <n v="22"/>
    <n v="4"/>
    <n v="27.2"/>
    <n v="27.2"/>
    <m/>
    <d v="2003-04-22T00:00:00"/>
  </r>
  <r>
    <x v="1"/>
    <n v="7"/>
    <n v="2003"/>
    <n v="23"/>
    <n v="4"/>
    <n v="34.9"/>
    <n v="34.9"/>
    <m/>
    <d v="2003-04-23T00:00:00"/>
  </r>
  <r>
    <x v="1"/>
    <n v="7"/>
    <n v="2003"/>
    <n v="24"/>
    <n v="4"/>
    <n v="43.9"/>
    <n v="43.9"/>
    <m/>
    <d v="2003-04-24T00:00:00"/>
  </r>
  <r>
    <x v="1"/>
    <n v="7"/>
    <n v="2003"/>
    <n v="25"/>
    <n v="4"/>
    <n v="41.1"/>
    <n v="41.1"/>
    <m/>
    <d v="2003-04-25T00:00:00"/>
  </r>
  <r>
    <x v="1"/>
    <n v="7"/>
    <n v="2003"/>
    <n v="26"/>
    <n v="4"/>
    <n v="45.3"/>
    <n v="45.3"/>
    <m/>
    <d v="2003-04-26T00:00:00"/>
  </r>
  <r>
    <x v="1"/>
    <n v="7"/>
    <n v="2003"/>
    <n v="27"/>
    <n v="4"/>
    <n v="39.299999999999997"/>
    <n v="39.299999999999997"/>
    <m/>
    <d v="2003-04-27T00:00:00"/>
  </r>
  <r>
    <x v="1"/>
    <n v="7"/>
    <n v="2003"/>
    <n v="28"/>
    <n v="4"/>
    <n v="36.4"/>
    <n v="36.4"/>
    <m/>
    <d v="2003-04-28T00:00:00"/>
  </r>
  <r>
    <x v="1"/>
    <n v="7"/>
    <n v="2003"/>
    <n v="29"/>
    <n v="4"/>
    <n v="36.299999999999997"/>
    <n v="36.299999999999997"/>
    <m/>
    <d v="2003-04-29T00:00:00"/>
  </r>
  <r>
    <x v="1"/>
    <n v="7"/>
    <n v="2003"/>
    <n v="30"/>
    <n v="4"/>
    <n v="32.799999999999997"/>
    <n v="32.799999999999997"/>
    <m/>
    <d v="2003-04-30T00:00:00"/>
  </r>
  <r>
    <x v="1"/>
    <n v="8"/>
    <n v="2003"/>
    <n v="1"/>
    <n v="5"/>
    <n v="28.3"/>
    <n v="28.3"/>
    <m/>
    <d v="2003-05-01T00:00:00"/>
  </r>
  <r>
    <x v="1"/>
    <n v="8"/>
    <n v="2003"/>
    <n v="2"/>
    <n v="5"/>
    <n v="26.1"/>
    <n v="26.1"/>
    <m/>
    <d v="2003-05-02T00:00:00"/>
  </r>
  <r>
    <x v="1"/>
    <n v="8"/>
    <n v="2003"/>
    <n v="3"/>
    <n v="5"/>
    <n v="24.3"/>
    <n v="24.3"/>
    <m/>
    <d v="2003-05-03T00:00:00"/>
  </r>
  <r>
    <x v="1"/>
    <n v="8"/>
    <n v="2003"/>
    <n v="4"/>
    <n v="5"/>
    <n v="26.6"/>
    <n v="26.6"/>
    <m/>
    <d v="2003-05-04T00:00:00"/>
  </r>
  <r>
    <x v="1"/>
    <n v="8"/>
    <n v="2003"/>
    <n v="5"/>
    <n v="5"/>
    <n v="22.3"/>
    <n v="22.3"/>
    <m/>
    <d v="2003-05-05T00:00:00"/>
  </r>
  <r>
    <x v="1"/>
    <n v="8"/>
    <n v="2003"/>
    <n v="6"/>
    <n v="5"/>
    <n v="20.100000000000001"/>
    <n v="20.100000000000001"/>
    <m/>
    <d v="2003-05-06T00:00:00"/>
  </r>
  <r>
    <x v="1"/>
    <n v="8"/>
    <n v="2003"/>
    <n v="7"/>
    <n v="5"/>
    <n v="18.7"/>
    <n v="18.7"/>
    <m/>
    <d v="2003-05-07T00:00:00"/>
  </r>
  <r>
    <x v="1"/>
    <n v="8"/>
    <n v="2003"/>
    <n v="8"/>
    <n v="5"/>
    <n v="19.8"/>
    <n v="19.8"/>
    <m/>
    <d v="2003-05-08T00:00:00"/>
  </r>
  <r>
    <x v="1"/>
    <n v="8"/>
    <n v="2003"/>
    <n v="9"/>
    <n v="5"/>
    <n v="17.399999999999999"/>
    <n v="17.399999999999999"/>
    <m/>
    <d v="2003-05-09T00:00:00"/>
  </r>
  <r>
    <x v="1"/>
    <n v="8"/>
    <n v="2003"/>
    <n v="10"/>
    <n v="5"/>
    <n v="15.8"/>
    <n v="15.8"/>
    <m/>
    <d v="2003-05-10T00:00:00"/>
  </r>
  <r>
    <x v="1"/>
    <n v="8"/>
    <n v="2003"/>
    <n v="11"/>
    <n v="5"/>
    <n v="15.3"/>
    <n v="15.3"/>
    <m/>
    <d v="2003-05-11T00:00:00"/>
  </r>
  <r>
    <x v="1"/>
    <n v="8"/>
    <n v="2003"/>
    <n v="12"/>
    <n v="5"/>
    <n v="15.3"/>
    <n v="15.3"/>
    <m/>
    <d v="2003-05-12T00:00:00"/>
  </r>
  <r>
    <x v="1"/>
    <n v="8"/>
    <n v="2003"/>
    <n v="13"/>
    <n v="5"/>
    <n v="14.3"/>
    <n v="14.3"/>
    <m/>
    <d v="2003-05-13T00:00:00"/>
  </r>
  <r>
    <x v="1"/>
    <n v="8"/>
    <n v="2003"/>
    <n v="14"/>
    <n v="5"/>
    <n v="13.8"/>
    <n v="13.8"/>
    <m/>
    <d v="2003-05-14T00:00:00"/>
  </r>
  <r>
    <x v="1"/>
    <n v="8"/>
    <n v="2003"/>
    <n v="15"/>
    <n v="5"/>
    <n v="14.6"/>
    <n v="14.6"/>
    <m/>
    <d v="2003-05-15T00:00:00"/>
  </r>
  <r>
    <x v="1"/>
    <n v="8"/>
    <n v="2003"/>
    <n v="16"/>
    <n v="5"/>
    <n v="15.8"/>
    <n v="15.8"/>
    <m/>
    <d v="2003-05-16T00:00:00"/>
  </r>
  <r>
    <x v="1"/>
    <n v="8"/>
    <n v="2003"/>
    <n v="17"/>
    <n v="5"/>
    <n v="19"/>
    <n v="19"/>
    <m/>
    <d v="2003-05-17T00:00:00"/>
  </r>
  <r>
    <x v="1"/>
    <n v="8"/>
    <n v="2003"/>
    <n v="18"/>
    <n v="5"/>
    <n v="16.399999999999999"/>
    <n v="16.399999999999999"/>
    <m/>
    <d v="2003-05-18T00:00:00"/>
  </r>
  <r>
    <x v="1"/>
    <n v="8"/>
    <n v="2003"/>
    <n v="19"/>
    <n v="5"/>
    <n v="13.7"/>
    <n v="13.7"/>
    <m/>
    <d v="2003-05-19T00:00:00"/>
  </r>
  <r>
    <x v="1"/>
    <n v="8"/>
    <n v="2003"/>
    <n v="20"/>
    <n v="5"/>
    <n v="12.8"/>
    <n v="12.8"/>
    <m/>
    <d v="2003-05-20T00:00:00"/>
  </r>
  <r>
    <x v="1"/>
    <n v="8"/>
    <n v="2003"/>
    <n v="21"/>
    <n v="5"/>
    <n v="12.2"/>
    <n v="12.2"/>
    <m/>
    <d v="2003-05-21T00:00:00"/>
  </r>
  <r>
    <x v="1"/>
    <n v="8"/>
    <n v="2003"/>
    <n v="22"/>
    <n v="5"/>
    <n v="11.7"/>
    <n v="11.7"/>
    <m/>
    <d v="2003-05-22T00:00:00"/>
  </r>
  <r>
    <x v="1"/>
    <n v="8"/>
    <n v="2003"/>
    <n v="23"/>
    <n v="5"/>
    <n v="11.1"/>
    <n v="11.1"/>
    <m/>
    <d v="2003-05-23T00:00:00"/>
  </r>
  <r>
    <x v="1"/>
    <n v="8"/>
    <n v="2003"/>
    <n v="24"/>
    <n v="5"/>
    <n v="10.7"/>
    <n v="10.7"/>
    <m/>
    <d v="2003-05-24T00:00:00"/>
  </r>
  <r>
    <x v="1"/>
    <n v="8"/>
    <n v="2003"/>
    <n v="25"/>
    <n v="5"/>
    <n v="10.6"/>
    <n v="10.6"/>
    <m/>
    <d v="2003-05-25T00:00:00"/>
  </r>
  <r>
    <x v="1"/>
    <n v="8"/>
    <n v="2003"/>
    <n v="26"/>
    <n v="5"/>
    <n v="10.1"/>
    <n v="10.1"/>
    <m/>
    <d v="2003-05-26T00:00:00"/>
  </r>
  <r>
    <x v="1"/>
    <n v="8"/>
    <n v="2003"/>
    <n v="27"/>
    <n v="5"/>
    <n v="9.59"/>
    <n v="9.59"/>
    <m/>
    <d v="2003-05-27T00:00:00"/>
  </r>
  <r>
    <x v="1"/>
    <n v="8"/>
    <n v="2003"/>
    <n v="28"/>
    <n v="5"/>
    <n v="9.09"/>
    <n v="9.09"/>
    <m/>
    <d v="2003-05-28T00:00:00"/>
  </r>
  <r>
    <x v="1"/>
    <n v="8"/>
    <n v="2003"/>
    <n v="29"/>
    <n v="5"/>
    <n v="8.51"/>
    <n v="8.51"/>
    <m/>
    <d v="2003-05-29T00:00:00"/>
  </r>
  <r>
    <x v="1"/>
    <n v="8"/>
    <n v="2003"/>
    <n v="30"/>
    <n v="5"/>
    <n v="9.1300000000000008"/>
    <n v="9.1300000000000008"/>
    <m/>
    <d v="2003-05-30T00:00:00"/>
  </r>
  <r>
    <x v="1"/>
    <n v="8"/>
    <n v="2003"/>
    <n v="31"/>
    <n v="5"/>
    <n v="9.0399999999999991"/>
    <n v="9.0399999999999991"/>
    <m/>
    <d v="2003-05-31T00:00:00"/>
  </r>
  <r>
    <x v="1"/>
    <n v="9"/>
    <n v="2003"/>
    <n v="1"/>
    <n v="6"/>
    <n v="8.31"/>
    <n v="8.31"/>
    <m/>
    <d v="2003-06-01T00:00:00"/>
  </r>
  <r>
    <x v="1"/>
    <n v="9"/>
    <n v="2003"/>
    <n v="2"/>
    <n v="6"/>
    <n v="7.57"/>
    <n v="7.57"/>
    <m/>
    <d v="2003-06-02T00:00:00"/>
  </r>
  <r>
    <x v="1"/>
    <n v="9"/>
    <n v="2003"/>
    <n v="3"/>
    <n v="6"/>
    <n v="7.43"/>
    <n v="7.43"/>
    <m/>
    <d v="2003-06-03T00:00:00"/>
  </r>
  <r>
    <x v="1"/>
    <n v="9"/>
    <n v="2003"/>
    <n v="4"/>
    <n v="6"/>
    <n v="6.96"/>
    <n v="6.96"/>
    <m/>
    <d v="2003-06-04T00:00:00"/>
  </r>
  <r>
    <x v="1"/>
    <n v="9"/>
    <n v="2003"/>
    <n v="5"/>
    <n v="6"/>
    <n v="6.58"/>
    <n v="6.58"/>
    <m/>
    <d v="2003-06-05T00:00:00"/>
  </r>
  <r>
    <x v="1"/>
    <n v="9"/>
    <n v="2003"/>
    <n v="6"/>
    <n v="6"/>
    <n v="6.28"/>
    <n v="6.28"/>
    <m/>
    <d v="2003-06-06T00:00:00"/>
  </r>
  <r>
    <x v="1"/>
    <n v="9"/>
    <n v="2003"/>
    <n v="7"/>
    <n v="6"/>
    <n v="6.22"/>
    <n v="6.22"/>
    <m/>
    <d v="2003-06-07T00:00:00"/>
  </r>
  <r>
    <x v="1"/>
    <n v="9"/>
    <n v="2003"/>
    <n v="8"/>
    <n v="6"/>
    <n v="6.5"/>
    <n v="6.5"/>
    <m/>
    <d v="2003-06-08T00:00:00"/>
  </r>
  <r>
    <x v="1"/>
    <n v="9"/>
    <n v="2003"/>
    <n v="9"/>
    <n v="6"/>
    <n v="6.36"/>
    <n v="6.36"/>
    <m/>
    <d v="2003-06-09T00:00:00"/>
  </r>
  <r>
    <x v="1"/>
    <n v="9"/>
    <n v="2003"/>
    <n v="10"/>
    <n v="6"/>
    <n v="6.33"/>
    <n v="6.33"/>
    <m/>
    <d v="2003-06-10T00:00:00"/>
  </r>
  <r>
    <x v="1"/>
    <n v="9"/>
    <n v="2003"/>
    <n v="11"/>
    <n v="6"/>
    <n v="6.07"/>
    <n v="6.07"/>
    <m/>
    <d v="2003-06-11T00:00:00"/>
  </r>
  <r>
    <x v="1"/>
    <n v="9"/>
    <n v="2003"/>
    <n v="12"/>
    <n v="6"/>
    <n v="5.71"/>
    <n v="5.71"/>
    <m/>
    <d v="2003-06-12T00:00:00"/>
  </r>
  <r>
    <x v="1"/>
    <n v="9"/>
    <n v="2003"/>
    <n v="13"/>
    <n v="6"/>
    <n v="6.71"/>
    <n v="6.71"/>
    <m/>
    <d v="2003-06-13T00:00:00"/>
  </r>
  <r>
    <x v="1"/>
    <n v="9"/>
    <n v="2003"/>
    <n v="14"/>
    <n v="6"/>
    <n v="6.2"/>
    <n v="6.2"/>
    <m/>
    <d v="2003-06-14T00:00:00"/>
  </r>
  <r>
    <x v="1"/>
    <n v="9"/>
    <n v="2003"/>
    <n v="15"/>
    <n v="6"/>
    <n v="6.09"/>
    <n v="6.09"/>
    <m/>
    <d v="2003-06-15T00:00:00"/>
  </r>
  <r>
    <x v="1"/>
    <n v="9"/>
    <n v="2003"/>
    <n v="16"/>
    <n v="6"/>
    <n v="5.36"/>
    <n v="5.36"/>
    <m/>
    <d v="2003-06-16T00:00:00"/>
  </r>
  <r>
    <x v="1"/>
    <n v="9"/>
    <n v="2003"/>
    <n v="17"/>
    <n v="6"/>
    <n v="4.96"/>
    <n v="4.96"/>
    <m/>
    <d v="2003-06-17T00:00:00"/>
  </r>
  <r>
    <x v="1"/>
    <n v="9"/>
    <n v="2003"/>
    <n v="18"/>
    <n v="6"/>
    <n v="4.92"/>
    <n v="4.92"/>
    <m/>
    <d v="2003-06-18T00:00:00"/>
  </r>
  <r>
    <x v="1"/>
    <n v="9"/>
    <n v="2003"/>
    <n v="19"/>
    <n v="6"/>
    <n v="5.42"/>
    <n v="5.42"/>
    <m/>
    <d v="2003-06-19T00:00:00"/>
  </r>
  <r>
    <x v="1"/>
    <n v="9"/>
    <n v="2003"/>
    <n v="20"/>
    <n v="6"/>
    <n v="6"/>
    <n v="6"/>
    <m/>
    <d v="2003-06-20T00:00:00"/>
  </r>
  <r>
    <x v="1"/>
    <n v="9"/>
    <n v="2003"/>
    <n v="21"/>
    <n v="6"/>
    <n v="6.39"/>
    <n v="6.39"/>
    <m/>
    <d v="2003-06-21T00:00:00"/>
  </r>
  <r>
    <x v="1"/>
    <n v="9"/>
    <n v="2003"/>
    <n v="22"/>
    <n v="6"/>
    <n v="6.49"/>
    <n v="6.49"/>
    <m/>
    <d v="2003-06-22T00:00:00"/>
  </r>
  <r>
    <x v="1"/>
    <n v="9"/>
    <n v="2003"/>
    <n v="23"/>
    <n v="6"/>
    <n v="5.53"/>
    <n v="5.53"/>
    <m/>
    <d v="2003-06-23T00:00:00"/>
  </r>
  <r>
    <x v="1"/>
    <n v="9"/>
    <n v="2003"/>
    <n v="24"/>
    <n v="6"/>
    <n v="4.82"/>
    <n v="4.82"/>
    <m/>
    <d v="2003-06-24T00:00:00"/>
  </r>
  <r>
    <x v="1"/>
    <n v="9"/>
    <n v="2003"/>
    <n v="25"/>
    <n v="6"/>
    <n v="4.08"/>
    <n v="4.08"/>
    <m/>
    <d v="2003-06-25T00:00:00"/>
  </r>
  <r>
    <x v="1"/>
    <n v="9"/>
    <n v="2003"/>
    <n v="26"/>
    <n v="6"/>
    <n v="3.95"/>
    <n v="3.95"/>
    <m/>
    <d v="2003-06-26T00:00:00"/>
  </r>
  <r>
    <x v="1"/>
    <n v="9"/>
    <n v="2003"/>
    <n v="27"/>
    <n v="6"/>
    <n v="3.46"/>
    <n v="3.46"/>
    <m/>
    <d v="2003-06-27T00:00:00"/>
  </r>
  <r>
    <x v="1"/>
    <n v="9"/>
    <n v="2003"/>
    <n v="28"/>
    <n v="6"/>
    <n v="3.29"/>
    <n v="3.29"/>
    <m/>
    <d v="2003-06-28T00:00:00"/>
  </r>
  <r>
    <x v="1"/>
    <n v="9"/>
    <n v="2003"/>
    <n v="29"/>
    <n v="6"/>
    <n v="3.73"/>
    <n v="3.73"/>
    <m/>
    <d v="2003-06-29T00:00:00"/>
  </r>
  <r>
    <x v="1"/>
    <n v="9"/>
    <n v="2003"/>
    <n v="30"/>
    <n v="6"/>
    <n v="3.69"/>
    <n v="3.69"/>
    <m/>
    <d v="2003-06-30T00:00:00"/>
  </r>
  <r>
    <x v="1"/>
    <n v="10"/>
    <n v="2003"/>
    <n v="1"/>
    <n v="7"/>
    <n v="3.19"/>
    <n v="3.19"/>
    <m/>
    <d v="2003-07-01T00:00:00"/>
  </r>
  <r>
    <x v="1"/>
    <n v="10"/>
    <n v="2003"/>
    <n v="2"/>
    <n v="7"/>
    <n v="3.12"/>
    <n v="3.12"/>
    <m/>
    <d v="2003-07-02T00:00:00"/>
  </r>
  <r>
    <x v="1"/>
    <n v="10"/>
    <n v="2003"/>
    <n v="3"/>
    <n v="7"/>
    <n v="3.17"/>
    <n v="3.17"/>
    <m/>
    <d v="2003-07-03T00:00:00"/>
  </r>
  <r>
    <x v="1"/>
    <n v="10"/>
    <n v="2003"/>
    <n v="4"/>
    <n v="7"/>
    <n v="3.3"/>
    <n v="3.3"/>
    <m/>
    <d v="2003-07-04T00:00:00"/>
  </r>
  <r>
    <x v="1"/>
    <n v="10"/>
    <n v="2003"/>
    <n v="5"/>
    <n v="7"/>
    <n v="3.62"/>
    <n v="3.62"/>
    <m/>
    <d v="2003-07-05T00:00:00"/>
  </r>
  <r>
    <x v="1"/>
    <n v="10"/>
    <n v="2003"/>
    <n v="6"/>
    <n v="7"/>
    <n v="4.1399999999999997"/>
    <n v="4.1399999999999997"/>
    <m/>
    <d v="2003-07-06T00:00:00"/>
  </r>
  <r>
    <x v="1"/>
    <n v="10"/>
    <n v="2003"/>
    <n v="7"/>
    <n v="7"/>
    <n v="3.5"/>
    <n v="3.5"/>
    <m/>
    <d v="2003-07-07T00:00:00"/>
  </r>
  <r>
    <x v="1"/>
    <n v="10"/>
    <n v="2003"/>
    <n v="8"/>
    <n v="7"/>
    <n v="3.51"/>
    <n v="3.51"/>
    <m/>
    <d v="2003-07-08T00:00:00"/>
  </r>
  <r>
    <x v="1"/>
    <n v="10"/>
    <n v="2003"/>
    <n v="9"/>
    <n v="7"/>
    <n v="3.42"/>
    <n v="3.42"/>
    <m/>
    <d v="2003-07-09T00:00:00"/>
  </r>
  <r>
    <x v="1"/>
    <n v="10"/>
    <n v="2003"/>
    <n v="10"/>
    <n v="7"/>
    <n v="2.91"/>
    <n v="2.91"/>
    <m/>
    <d v="2003-07-10T00:00:00"/>
  </r>
  <r>
    <x v="1"/>
    <n v="10"/>
    <n v="2003"/>
    <n v="11"/>
    <n v="7"/>
    <n v="2.69"/>
    <n v="2.69"/>
    <m/>
    <d v="2003-07-11T00:00:00"/>
  </r>
  <r>
    <x v="1"/>
    <n v="10"/>
    <n v="2003"/>
    <n v="12"/>
    <n v="7"/>
    <n v="2.52"/>
    <n v="2.52"/>
    <m/>
    <d v="2003-07-12T00:00:00"/>
  </r>
  <r>
    <x v="1"/>
    <n v="10"/>
    <n v="2003"/>
    <n v="13"/>
    <n v="7"/>
    <n v="3.29"/>
    <n v="3.29"/>
    <m/>
    <d v="2003-07-13T00:00:00"/>
  </r>
  <r>
    <x v="1"/>
    <n v="10"/>
    <n v="2003"/>
    <n v="14"/>
    <n v="7"/>
    <n v="2.6"/>
    <n v="2.6"/>
    <m/>
    <d v="2003-07-14T00:00:00"/>
  </r>
  <r>
    <x v="1"/>
    <n v="10"/>
    <n v="2003"/>
    <n v="15"/>
    <n v="7"/>
    <n v="2.38"/>
    <n v="2.38"/>
    <m/>
    <d v="2003-07-15T00:00:00"/>
  </r>
  <r>
    <x v="1"/>
    <n v="10"/>
    <n v="2003"/>
    <n v="16"/>
    <n v="7"/>
    <n v="2.4900000000000002"/>
    <n v="2.4900000000000002"/>
    <m/>
    <d v="2003-07-16T00:00:00"/>
  </r>
  <r>
    <x v="1"/>
    <n v="10"/>
    <n v="2003"/>
    <n v="17"/>
    <n v="7"/>
    <n v="2.57"/>
    <n v="2.57"/>
    <m/>
    <d v="2003-07-17T00:00:00"/>
  </r>
  <r>
    <x v="1"/>
    <n v="10"/>
    <n v="2003"/>
    <n v="18"/>
    <n v="7"/>
    <n v="2.29"/>
    <n v="2.29"/>
    <m/>
    <d v="2003-07-18T00:00:00"/>
  </r>
  <r>
    <x v="1"/>
    <n v="10"/>
    <n v="2003"/>
    <n v="19"/>
    <n v="7"/>
    <n v="2.2599999999999998"/>
    <n v="2.2599999999999998"/>
    <m/>
    <d v="2003-07-19T00:00:00"/>
  </r>
  <r>
    <x v="1"/>
    <n v="10"/>
    <n v="2003"/>
    <n v="20"/>
    <n v="7"/>
    <n v="2.27"/>
    <n v="2.27"/>
    <m/>
    <d v="2003-07-20T00:00:00"/>
  </r>
  <r>
    <x v="1"/>
    <n v="10"/>
    <n v="2003"/>
    <n v="21"/>
    <n v="7"/>
    <n v="2.08"/>
    <n v="2.08"/>
    <m/>
    <d v="2003-07-21T00:00:00"/>
  </r>
  <r>
    <x v="1"/>
    <n v="10"/>
    <n v="2003"/>
    <n v="22"/>
    <n v="7"/>
    <n v="1.54"/>
    <n v="1.54"/>
    <m/>
    <d v="2003-07-22T00:00:00"/>
  </r>
  <r>
    <x v="1"/>
    <n v="10"/>
    <n v="2003"/>
    <n v="23"/>
    <n v="7"/>
    <n v="1.35"/>
    <n v="1.35"/>
    <m/>
    <d v="2003-07-23T00:00:00"/>
  </r>
  <r>
    <x v="1"/>
    <n v="10"/>
    <n v="2003"/>
    <n v="24"/>
    <n v="7"/>
    <n v="1.24"/>
    <n v="1.24"/>
    <m/>
    <d v="2003-07-24T00:00:00"/>
  </r>
  <r>
    <x v="1"/>
    <n v="10"/>
    <n v="2003"/>
    <n v="25"/>
    <n v="7"/>
    <n v="1.17"/>
    <n v="1.17"/>
    <m/>
    <d v="2003-07-25T00:00:00"/>
  </r>
  <r>
    <x v="1"/>
    <n v="10"/>
    <n v="2003"/>
    <n v="26"/>
    <n v="7"/>
    <n v="1.47"/>
    <n v="1.47"/>
    <m/>
    <d v="2003-07-26T00:00:00"/>
  </r>
  <r>
    <x v="1"/>
    <n v="10"/>
    <n v="2003"/>
    <n v="27"/>
    <n v="7"/>
    <n v="1.47"/>
    <n v="1.47"/>
    <m/>
    <d v="2003-07-27T00:00:00"/>
  </r>
  <r>
    <x v="1"/>
    <n v="10"/>
    <n v="2003"/>
    <n v="28"/>
    <n v="7"/>
    <n v="1.19"/>
    <n v="1.19"/>
    <m/>
    <d v="2003-07-28T00:00:00"/>
  </r>
  <r>
    <x v="1"/>
    <n v="10"/>
    <n v="2003"/>
    <n v="29"/>
    <n v="7"/>
    <n v="1"/>
    <n v="1"/>
    <m/>
    <d v="2003-07-29T00:00:00"/>
  </r>
  <r>
    <x v="1"/>
    <n v="10"/>
    <n v="2003"/>
    <n v="30"/>
    <n v="7"/>
    <n v="0.88"/>
    <n v="0.88"/>
    <m/>
    <d v="2003-07-30T00:00:00"/>
  </r>
  <r>
    <x v="1"/>
    <n v="10"/>
    <n v="2003"/>
    <n v="31"/>
    <n v="7"/>
    <n v="0.83"/>
    <n v="0.83"/>
    <m/>
    <d v="2003-07-31T00:00:00"/>
  </r>
  <r>
    <x v="1"/>
    <n v="11"/>
    <n v="2003"/>
    <n v="1"/>
    <n v="8"/>
    <n v="0.88"/>
    <n v="0.88"/>
    <m/>
    <d v="2003-08-01T00:00:00"/>
  </r>
  <r>
    <x v="1"/>
    <n v="11"/>
    <n v="2003"/>
    <n v="2"/>
    <n v="8"/>
    <n v="1.34"/>
    <n v="1.34"/>
    <m/>
    <d v="2003-08-02T00:00:00"/>
  </r>
  <r>
    <x v="1"/>
    <n v="11"/>
    <n v="2003"/>
    <n v="3"/>
    <n v="8"/>
    <n v="1.7"/>
    <n v="1.7"/>
    <m/>
    <d v="2003-08-03T00:00:00"/>
  </r>
  <r>
    <x v="1"/>
    <n v="11"/>
    <n v="2003"/>
    <n v="4"/>
    <n v="8"/>
    <n v="1.53"/>
    <n v="1.53"/>
    <m/>
    <d v="2003-08-04T00:00:00"/>
  </r>
  <r>
    <x v="1"/>
    <n v="11"/>
    <n v="2003"/>
    <n v="5"/>
    <n v="8"/>
    <n v="1.47"/>
    <n v="1.47"/>
    <m/>
    <d v="2003-08-05T00:00:00"/>
  </r>
  <r>
    <x v="1"/>
    <n v="11"/>
    <n v="2003"/>
    <n v="6"/>
    <n v="8"/>
    <n v="1.68"/>
    <n v="1.68"/>
    <m/>
    <d v="2003-08-06T00:00:00"/>
  </r>
  <r>
    <x v="1"/>
    <n v="11"/>
    <n v="2003"/>
    <n v="7"/>
    <n v="8"/>
    <n v="1.54"/>
    <n v="1.54"/>
    <m/>
    <d v="2003-08-07T00:00:00"/>
  </r>
  <r>
    <x v="1"/>
    <n v="11"/>
    <n v="2003"/>
    <n v="8"/>
    <n v="8"/>
    <n v="15.7"/>
    <n v="15.7"/>
    <m/>
    <d v="2003-08-08T00:00:00"/>
  </r>
  <r>
    <x v="1"/>
    <n v="11"/>
    <n v="2003"/>
    <n v="9"/>
    <n v="8"/>
    <n v="3.95"/>
    <n v="3.95"/>
    <m/>
    <d v="2003-08-09T00:00:00"/>
  </r>
  <r>
    <x v="1"/>
    <n v="11"/>
    <n v="2003"/>
    <n v="10"/>
    <n v="8"/>
    <n v="2.57"/>
    <n v="2.57"/>
    <m/>
    <d v="2003-08-10T00:00:00"/>
  </r>
  <r>
    <x v="1"/>
    <n v="11"/>
    <n v="2003"/>
    <n v="11"/>
    <n v="8"/>
    <n v="1.95"/>
    <n v="1.95"/>
    <m/>
    <d v="2003-08-11T00:00:00"/>
  </r>
  <r>
    <x v="1"/>
    <n v="11"/>
    <n v="2003"/>
    <n v="12"/>
    <n v="8"/>
    <n v="1.86"/>
    <n v="1.86"/>
    <m/>
    <d v="2003-08-12T00:00:00"/>
  </r>
  <r>
    <x v="1"/>
    <n v="11"/>
    <n v="2003"/>
    <n v="13"/>
    <n v="8"/>
    <n v="1.65"/>
    <n v="1.65"/>
    <m/>
    <d v="2003-08-13T00:00:00"/>
  </r>
  <r>
    <x v="1"/>
    <n v="11"/>
    <n v="2003"/>
    <n v="14"/>
    <n v="8"/>
    <n v="1.52"/>
    <n v="1.52"/>
    <m/>
    <d v="2003-08-14T00:00:00"/>
  </r>
  <r>
    <x v="1"/>
    <n v="11"/>
    <n v="2003"/>
    <n v="15"/>
    <n v="8"/>
    <n v="1.44"/>
    <n v="1.44"/>
    <m/>
    <d v="2003-08-15T00:00:00"/>
  </r>
  <r>
    <x v="1"/>
    <n v="11"/>
    <n v="2003"/>
    <n v="16"/>
    <n v="8"/>
    <n v="1.33"/>
    <n v="1.33"/>
    <m/>
    <d v="2003-08-16T00:00:00"/>
  </r>
  <r>
    <x v="1"/>
    <n v="11"/>
    <n v="2003"/>
    <n v="17"/>
    <n v="8"/>
    <n v="1.41"/>
    <n v="1.41"/>
    <m/>
    <d v="2003-08-17T00:00:00"/>
  </r>
  <r>
    <x v="1"/>
    <n v="11"/>
    <n v="2003"/>
    <n v="18"/>
    <n v="8"/>
    <n v="1.49"/>
    <n v="1.49"/>
    <m/>
    <d v="2003-08-18T00:00:00"/>
  </r>
  <r>
    <x v="1"/>
    <n v="11"/>
    <n v="2003"/>
    <n v="19"/>
    <n v="8"/>
    <n v="1.37"/>
    <n v="1.37"/>
    <m/>
    <d v="2003-08-19T00:00:00"/>
  </r>
  <r>
    <x v="1"/>
    <n v="11"/>
    <n v="2003"/>
    <n v="20"/>
    <n v="8"/>
    <n v="1.36"/>
    <n v="1.36"/>
    <m/>
    <d v="2003-08-20T00:00:00"/>
  </r>
  <r>
    <x v="1"/>
    <n v="11"/>
    <n v="2003"/>
    <n v="21"/>
    <n v="8"/>
    <n v="1.5"/>
    <n v="1.5"/>
    <m/>
    <d v="2003-08-21T00:00:00"/>
  </r>
  <r>
    <x v="1"/>
    <n v="11"/>
    <n v="2003"/>
    <n v="22"/>
    <n v="8"/>
    <n v="1.61"/>
    <n v="1.61"/>
    <m/>
    <d v="2003-08-22T00:00:00"/>
  </r>
  <r>
    <x v="1"/>
    <n v="11"/>
    <n v="2003"/>
    <n v="23"/>
    <n v="8"/>
    <n v="1.71"/>
    <n v="1.71"/>
    <m/>
    <d v="2003-08-23T00:00:00"/>
  </r>
  <r>
    <x v="1"/>
    <n v="11"/>
    <n v="2003"/>
    <n v="24"/>
    <n v="8"/>
    <n v="1.79"/>
    <n v="1.79"/>
    <m/>
    <d v="2003-08-24T00:00:00"/>
  </r>
  <r>
    <x v="1"/>
    <n v="11"/>
    <n v="2003"/>
    <n v="25"/>
    <n v="8"/>
    <n v="1.39"/>
    <n v="1.39"/>
    <m/>
    <d v="2003-08-25T00:00:00"/>
  </r>
  <r>
    <x v="1"/>
    <n v="11"/>
    <n v="2003"/>
    <n v="26"/>
    <n v="8"/>
    <n v="1.47"/>
    <n v="1.47"/>
    <m/>
    <d v="2003-08-26T00:00:00"/>
  </r>
  <r>
    <x v="1"/>
    <n v="11"/>
    <n v="2003"/>
    <n v="27"/>
    <n v="8"/>
    <n v="1.52"/>
    <n v="1.52"/>
    <m/>
    <d v="2003-08-27T00:00:00"/>
  </r>
  <r>
    <x v="1"/>
    <n v="11"/>
    <n v="2003"/>
    <n v="28"/>
    <n v="8"/>
    <n v="1.42"/>
    <n v="1.42"/>
    <m/>
    <d v="2003-08-28T00:00:00"/>
  </r>
  <r>
    <x v="1"/>
    <n v="11"/>
    <n v="2003"/>
    <n v="29"/>
    <n v="8"/>
    <n v="1.47"/>
    <n v="1.47"/>
    <m/>
    <d v="2003-08-29T00:00:00"/>
  </r>
  <r>
    <x v="1"/>
    <n v="11"/>
    <n v="2003"/>
    <n v="30"/>
    <n v="8"/>
    <n v="1.36"/>
    <n v="1.36"/>
    <m/>
    <d v="2003-08-30T00:00:00"/>
  </r>
  <r>
    <x v="1"/>
    <n v="11"/>
    <n v="2003"/>
    <n v="31"/>
    <n v="8"/>
    <n v="1.72"/>
    <n v="1.72"/>
    <m/>
    <d v="2003-08-31T00:00:00"/>
  </r>
  <r>
    <x v="1"/>
    <n v="12"/>
    <n v="2003"/>
    <n v="1"/>
    <n v="9"/>
    <n v="1.5"/>
    <n v="1.5"/>
    <m/>
    <d v="2003-09-01T00:00:00"/>
  </r>
  <r>
    <x v="1"/>
    <n v="12"/>
    <n v="2003"/>
    <n v="2"/>
    <n v="9"/>
    <n v="1.61"/>
    <n v="1.61"/>
    <m/>
    <d v="2003-09-02T00:00:00"/>
  </r>
  <r>
    <x v="1"/>
    <n v="12"/>
    <n v="2003"/>
    <n v="3"/>
    <n v="9"/>
    <n v="1.54"/>
    <n v="1.54"/>
    <m/>
    <d v="2003-09-03T00:00:00"/>
  </r>
  <r>
    <x v="1"/>
    <n v="12"/>
    <n v="2003"/>
    <n v="4"/>
    <n v="9"/>
    <n v="1.47"/>
    <n v="1.47"/>
    <m/>
    <d v="2003-09-04T00:00:00"/>
  </r>
  <r>
    <x v="1"/>
    <n v="12"/>
    <n v="2003"/>
    <n v="5"/>
    <n v="9"/>
    <n v="1.51"/>
    <n v="1.51"/>
    <m/>
    <d v="2003-09-05T00:00:00"/>
  </r>
  <r>
    <x v="1"/>
    <n v="12"/>
    <n v="2003"/>
    <n v="6"/>
    <n v="9"/>
    <n v="1.6"/>
    <n v="1.6"/>
    <m/>
    <d v="2003-09-06T00:00:00"/>
  </r>
  <r>
    <x v="1"/>
    <n v="12"/>
    <n v="2003"/>
    <n v="7"/>
    <n v="9"/>
    <n v="4.17"/>
    <n v="4.17"/>
    <m/>
    <d v="2003-09-07T00:00:00"/>
  </r>
  <r>
    <x v="1"/>
    <n v="12"/>
    <n v="2003"/>
    <n v="8"/>
    <n v="9"/>
    <n v="4.7300000000000004"/>
    <n v="4.7300000000000004"/>
    <m/>
    <d v="2003-09-08T00:00:00"/>
  </r>
  <r>
    <x v="1"/>
    <n v="12"/>
    <n v="2003"/>
    <n v="9"/>
    <n v="9"/>
    <n v="9.6199999999999992"/>
    <n v="9.6199999999999992"/>
    <m/>
    <d v="2003-09-09T00:00:00"/>
  </r>
  <r>
    <x v="1"/>
    <n v="12"/>
    <n v="2003"/>
    <n v="10"/>
    <n v="9"/>
    <n v="4.1900000000000004"/>
    <n v="4.1900000000000004"/>
    <m/>
    <d v="2003-09-10T00:00:00"/>
  </r>
  <r>
    <x v="1"/>
    <n v="12"/>
    <n v="2003"/>
    <n v="11"/>
    <n v="9"/>
    <n v="2.93"/>
    <n v="2.93"/>
    <m/>
    <d v="2003-09-11T00:00:00"/>
  </r>
  <r>
    <x v="1"/>
    <n v="12"/>
    <n v="2003"/>
    <n v="12"/>
    <n v="9"/>
    <n v="2.39"/>
    <n v="2.39"/>
    <m/>
    <d v="2003-09-12T00:00:00"/>
  </r>
  <r>
    <x v="1"/>
    <n v="12"/>
    <n v="2003"/>
    <n v="13"/>
    <n v="9"/>
    <n v="1.98"/>
    <n v="1.98"/>
    <m/>
    <d v="2003-09-13T00:00:00"/>
  </r>
  <r>
    <x v="1"/>
    <n v="12"/>
    <n v="2003"/>
    <n v="14"/>
    <n v="9"/>
    <n v="1.94"/>
    <n v="1.94"/>
    <m/>
    <d v="2003-09-14T00:00:00"/>
  </r>
  <r>
    <x v="1"/>
    <n v="12"/>
    <n v="2003"/>
    <n v="15"/>
    <n v="9"/>
    <n v="1.67"/>
    <n v="1.67"/>
    <m/>
    <d v="2003-09-15T00:00:00"/>
  </r>
  <r>
    <x v="1"/>
    <n v="12"/>
    <n v="2003"/>
    <n v="16"/>
    <n v="9"/>
    <n v="2.64"/>
    <n v="2.64"/>
    <m/>
    <d v="2003-09-16T00:00:00"/>
  </r>
  <r>
    <x v="1"/>
    <n v="12"/>
    <n v="2003"/>
    <n v="17"/>
    <n v="9"/>
    <n v="2.2599999999999998"/>
    <n v="2.2599999999999998"/>
    <m/>
    <d v="2003-09-17T00:00:00"/>
  </r>
  <r>
    <x v="1"/>
    <n v="12"/>
    <n v="2003"/>
    <n v="18"/>
    <n v="9"/>
    <n v="2"/>
    <n v="2"/>
    <m/>
    <d v="2003-09-18T00:00:00"/>
  </r>
  <r>
    <x v="1"/>
    <n v="12"/>
    <n v="2003"/>
    <n v="19"/>
    <n v="9"/>
    <n v="1.82"/>
    <n v="1.82"/>
    <m/>
    <d v="2003-09-19T00:00:00"/>
  </r>
  <r>
    <x v="1"/>
    <n v="12"/>
    <n v="2003"/>
    <n v="20"/>
    <n v="9"/>
    <n v="1.79"/>
    <n v="1.79"/>
    <m/>
    <d v="2003-09-20T00:00:00"/>
  </r>
  <r>
    <x v="1"/>
    <n v="12"/>
    <n v="2003"/>
    <n v="21"/>
    <n v="9"/>
    <n v="1.76"/>
    <n v="1.76"/>
    <m/>
    <d v="2003-09-21T00:00:00"/>
  </r>
  <r>
    <x v="1"/>
    <n v="12"/>
    <n v="2003"/>
    <n v="22"/>
    <n v="9"/>
    <n v="1.71"/>
    <n v="1.71"/>
    <m/>
    <d v="2003-09-22T00:00:00"/>
  </r>
  <r>
    <x v="1"/>
    <n v="12"/>
    <n v="2003"/>
    <n v="23"/>
    <n v="9"/>
    <n v="1.98"/>
    <n v="1.98"/>
    <m/>
    <d v="2003-09-23T00:00:00"/>
  </r>
  <r>
    <x v="1"/>
    <n v="12"/>
    <n v="2003"/>
    <n v="24"/>
    <n v="9"/>
    <n v="2.08"/>
    <n v="2.08"/>
    <m/>
    <d v="2003-09-24T00:00:00"/>
  </r>
  <r>
    <x v="1"/>
    <n v="12"/>
    <n v="2003"/>
    <n v="25"/>
    <n v="9"/>
    <n v="2.19"/>
    <n v="2.19"/>
    <m/>
    <d v="2003-09-25T00:00:00"/>
  </r>
  <r>
    <x v="1"/>
    <n v="12"/>
    <n v="2003"/>
    <n v="26"/>
    <n v="9"/>
    <n v="2.0299999999999998"/>
    <n v="2.0299999999999998"/>
    <m/>
    <d v="2003-09-26T00:00:00"/>
  </r>
  <r>
    <x v="1"/>
    <n v="12"/>
    <n v="2003"/>
    <n v="27"/>
    <n v="9"/>
    <n v="1.98"/>
    <n v="1.98"/>
    <m/>
    <d v="2003-09-27T00:00:00"/>
  </r>
  <r>
    <x v="1"/>
    <n v="12"/>
    <n v="2003"/>
    <n v="28"/>
    <n v="9"/>
    <n v="1.87"/>
    <n v="1.87"/>
    <m/>
    <d v="2003-09-28T00:00:00"/>
  </r>
  <r>
    <x v="1"/>
    <n v="12"/>
    <n v="2003"/>
    <n v="29"/>
    <n v="9"/>
    <n v="2.11"/>
    <n v="2.11"/>
    <m/>
    <d v="2003-09-29T00:00:00"/>
  </r>
  <r>
    <x v="1"/>
    <n v="12"/>
    <n v="2003"/>
    <n v="30"/>
    <n v="9"/>
    <n v="2.54"/>
    <n v="2.54"/>
    <m/>
    <d v="2003-09-30T00:00:00"/>
  </r>
  <r>
    <x v="2"/>
    <n v="1"/>
    <n v="2003"/>
    <n v="1"/>
    <n v="10"/>
    <n v="2.62"/>
    <n v="2.62"/>
    <m/>
    <d v="2003-10-01T00:00:00"/>
  </r>
  <r>
    <x v="2"/>
    <n v="1"/>
    <n v="2003"/>
    <n v="2"/>
    <n v="10"/>
    <n v="2.87"/>
    <n v="2.87"/>
    <m/>
    <d v="2003-10-02T00:00:00"/>
  </r>
  <r>
    <x v="2"/>
    <n v="1"/>
    <n v="2003"/>
    <n v="3"/>
    <n v="10"/>
    <n v="3.07"/>
    <n v="3.07"/>
    <m/>
    <d v="2003-10-03T00:00:00"/>
  </r>
  <r>
    <x v="2"/>
    <n v="1"/>
    <n v="2003"/>
    <n v="4"/>
    <n v="10"/>
    <n v="2.1"/>
    <n v="2.1"/>
    <m/>
    <d v="2003-10-04T00:00:00"/>
  </r>
  <r>
    <x v="2"/>
    <n v="1"/>
    <n v="2003"/>
    <n v="5"/>
    <n v="10"/>
    <n v="2.2599999999999998"/>
    <n v="2.2599999999999998"/>
    <m/>
    <d v="2003-10-05T00:00:00"/>
  </r>
  <r>
    <x v="2"/>
    <n v="1"/>
    <n v="2003"/>
    <n v="6"/>
    <n v="10"/>
    <n v="3.08"/>
    <n v="3.08"/>
    <m/>
    <d v="2003-10-06T00:00:00"/>
  </r>
  <r>
    <x v="2"/>
    <n v="1"/>
    <n v="2003"/>
    <n v="7"/>
    <n v="10"/>
    <n v="6.21"/>
    <n v="6.21"/>
    <m/>
    <d v="2003-10-07T00:00:00"/>
  </r>
  <r>
    <x v="2"/>
    <n v="1"/>
    <n v="2003"/>
    <n v="8"/>
    <n v="10"/>
    <n v="3.93"/>
    <n v="3.93"/>
    <m/>
    <d v="2003-10-08T00:00:00"/>
  </r>
  <r>
    <x v="2"/>
    <n v="1"/>
    <n v="2003"/>
    <n v="9"/>
    <n v="10"/>
    <n v="5.88"/>
    <n v="5.88"/>
    <m/>
    <d v="2003-10-09T00:00:00"/>
  </r>
  <r>
    <x v="2"/>
    <n v="1"/>
    <n v="2003"/>
    <n v="10"/>
    <n v="10"/>
    <n v="6.43"/>
    <n v="6.43"/>
    <m/>
    <d v="2003-10-10T00:00:00"/>
  </r>
  <r>
    <x v="2"/>
    <n v="1"/>
    <n v="2003"/>
    <n v="11"/>
    <n v="10"/>
    <n v="6.84"/>
    <n v="6.84"/>
    <m/>
    <d v="2003-10-11T00:00:00"/>
  </r>
  <r>
    <x v="2"/>
    <n v="1"/>
    <n v="2003"/>
    <n v="12"/>
    <n v="10"/>
    <n v="11.2"/>
    <n v="11.2"/>
    <m/>
    <d v="2003-10-12T00:00:00"/>
  </r>
  <r>
    <x v="2"/>
    <n v="1"/>
    <n v="2003"/>
    <n v="13"/>
    <n v="10"/>
    <n v="6.29"/>
    <n v="6.29"/>
    <m/>
    <d v="2003-10-13T00:00:00"/>
  </r>
  <r>
    <x v="2"/>
    <n v="1"/>
    <n v="2003"/>
    <n v="14"/>
    <n v="10"/>
    <n v="5"/>
    <n v="5"/>
    <m/>
    <d v="2003-10-14T00:00:00"/>
  </r>
  <r>
    <x v="2"/>
    <n v="1"/>
    <n v="2003"/>
    <n v="15"/>
    <n v="10"/>
    <n v="6.13"/>
    <n v="6.13"/>
    <m/>
    <d v="2003-10-15T00:00:00"/>
  </r>
  <r>
    <x v="2"/>
    <n v="1"/>
    <n v="2003"/>
    <n v="16"/>
    <n v="10"/>
    <n v="6.22"/>
    <n v="6.22"/>
    <m/>
    <d v="2003-10-16T00:00:00"/>
  </r>
  <r>
    <x v="2"/>
    <n v="1"/>
    <n v="2003"/>
    <n v="17"/>
    <n v="10"/>
    <n v="4.1100000000000003"/>
    <n v="4.1100000000000003"/>
    <m/>
    <d v="2003-10-17T00:00:00"/>
  </r>
  <r>
    <x v="2"/>
    <n v="1"/>
    <n v="2003"/>
    <n v="18"/>
    <n v="10"/>
    <n v="3.33"/>
    <n v="3.33"/>
    <m/>
    <d v="2003-10-18T00:00:00"/>
  </r>
  <r>
    <x v="2"/>
    <n v="1"/>
    <n v="2003"/>
    <n v="19"/>
    <n v="10"/>
    <n v="9.08"/>
    <n v="9.08"/>
    <m/>
    <d v="2003-10-19T00:00:00"/>
  </r>
  <r>
    <x v="2"/>
    <n v="1"/>
    <n v="2003"/>
    <n v="20"/>
    <n v="10"/>
    <n v="5.0599999999999996"/>
    <n v="5.0599999999999996"/>
    <m/>
    <d v="2003-10-20T00:00:00"/>
  </r>
  <r>
    <x v="2"/>
    <n v="1"/>
    <n v="2003"/>
    <n v="21"/>
    <n v="10"/>
    <n v="3.82"/>
    <n v="3.82"/>
    <m/>
    <d v="2003-10-21T00:00:00"/>
  </r>
  <r>
    <x v="2"/>
    <n v="1"/>
    <n v="2003"/>
    <n v="22"/>
    <n v="10"/>
    <n v="4.07"/>
    <n v="4.07"/>
    <m/>
    <d v="2003-10-22T00:00:00"/>
  </r>
  <r>
    <x v="2"/>
    <n v="1"/>
    <n v="2003"/>
    <n v="23"/>
    <n v="10"/>
    <n v="5.14"/>
    <n v="5.14"/>
    <m/>
    <d v="2003-10-23T00:00:00"/>
  </r>
  <r>
    <x v="2"/>
    <n v="1"/>
    <n v="2003"/>
    <n v="24"/>
    <n v="10"/>
    <n v="4.07"/>
    <n v="4.07"/>
    <m/>
    <d v="2003-10-24T00:00:00"/>
  </r>
  <r>
    <x v="2"/>
    <n v="1"/>
    <n v="2003"/>
    <n v="25"/>
    <n v="10"/>
    <n v="3.67"/>
    <n v="3.67"/>
    <m/>
    <d v="2003-10-25T00:00:00"/>
  </r>
  <r>
    <x v="2"/>
    <n v="1"/>
    <n v="2003"/>
    <n v="26"/>
    <n v="10"/>
    <n v="4.3099999999999996"/>
    <n v="4.3099999999999996"/>
    <m/>
    <d v="2003-10-26T00:00:00"/>
  </r>
  <r>
    <x v="2"/>
    <n v="1"/>
    <n v="2003"/>
    <n v="27"/>
    <n v="10"/>
    <n v="4.42"/>
    <n v="4.42"/>
    <m/>
    <d v="2003-10-27T00:00:00"/>
  </r>
  <r>
    <x v="2"/>
    <n v="1"/>
    <n v="2003"/>
    <n v="28"/>
    <n v="10"/>
    <n v="4.26"/>
    <n v="4.26"/>
    <m/>
    <d v="2003-10-28T00:00:00"/>
  </r>
  <r>
    <x v="2"/>
    <n v="1"/>
    <n v="2003"/>
    <n v="29"/>
    <n v="10"/>
    <n v="5.32"/>
    <n v="5.32"/>
    <m/>
    <d v="2003-10-29T00:00:00"/>
  </r>
  <r>
    <x v="2"/>
    <n v="1"/>
    <n v="2003"/>
    <n v="30"/>
    <n v="10"/>
    <n v="5.05"/>
    <n v="5.05"/>
    <m/>
    <d v="2003-10-30T00:00:00"/>
  </r>
  <r>
    <x v="2"/>
    <n v="1"/>
    <n v="2003"/>
    <n v="31"/>
    <n v="10"/>
    <n v="3.13"/>
    <n v="3.13"/>
    <m/>
    <d v="2003-10-31T00:00:00"/>
  </r>
  <r>
    <x v="2"/>
    <n v="2"/>
    <n v="2003"/>
    <n v="1"/>
    <n v="11"/>
    <n v="3.06"/>
    <n v="3.06"/>
    <m/>
    <d v="2003-11-01T00:00:00"/>
  </r>
  <r>
    <x v="2"/>
    <n v="2"/>
    <n v="2003"/>
    <n v="2"/>
    <n v="11"/>
    <n v="4.1900000000000004"/>
    <n v="4.1900000000000004"/>
    <m/>
    <d v="2003-11-02T00:00:00"/>
  </r>
  <r>
    <x v="2"/>
    <n v="2"/>
    <n v="2003"/>
    <n v="3"/>
    <n v="11"/>
    <n v="4.4800000000000004"/>
    <n v="4.4800000000000004"/>
    <m/>
    <d v="2003-11-03T00:00:00"/>
  </r>
  <r>
    <x v="2"/>
    <n v="2"/>
    <n v="2003"/>
    <n v="4"/>
    <n v="11"/>
    <n v="3.94"/>
    <n v="3.94"/>
    <m/>
    <d v="2003-11-04T00:00:00"/>
  </r>
  <r>
    <x v="2"/>
    <n v="2"/>
    <n v="2003"/>
    <n v="5"/>
    <n v="11"/>
    <n v="3.92"/>
    <n v="3.92"/>
    <m/>
    <d v="2003-11-05T00:00:00"/>
  </r>
  <r>
    <x v="2"/>
    <n v="2"/>
    <n v="2003"/>
    <n v="6"/>
    <n v="11"/>
    <n v="3.89"/>
    <n v="3.89"/>
    <m/>
    <d v="2003-11-06T00:00:00"/>
  </r>
  <r>
    <x v="2"/>
    <n v="2"/>
    <n v="2003"/>
    <n v="7"/>
    <n v="11"/>
    <n v="3.84"/>
    <n v="3.84"/>
    <m/>
    <d v="2003-11-07T00:00:00"/>
  </r>
  <r>
    <x v="2"/>
    <n v="2"/>
    <n v="2003"/>
    <n v="8"/>
    <n v="11"/>
    <n v="5.22"/>
    <n v="5.22"/>
    <m/>
    <d v="2003-11-08T00:00:00"/>
  </r>
  <r>
    <x v="2"/>
    <n v="2"/>
    <n v="2003"/>
    <n v="9"/>
    <n v="11"/>
    <n v="4.42"/>
    <n v="4.42"/>
    <m/>
    <d v="2003-11-09T00:00:00"/>
  </r>
  <r>
    <x v="2"/>
    <n v="2"/>
    <n v="2003"/>
    <n v="10"/>
    <n v="11"/>
    <n v="4.0599999999999996"/>
    <n v="4.0599999999999996"/>
    <m/>
    <d v="2003-11-10T00:00:00"/>
  </r>
  <r>
    <x v="2"/>
    <n v="2"/>
    <n v="2003"/>
    <n v="11"/>
    <n v="11"/>
    <n v="4.7300000000000004"/>
    <n v="4.7300000000000004"/>
    <m/>
    <d v="2003-11-11T00:00:00"/>
  </r>
  <r>
    <x v="2"/>
    <n v="2"/>
    <n v="2003"/>
    <n v="12"/>
    <n v="11"/>
    <n v="4.24"/>
    <n v="4.24"/>
    <m/>
    <d v="2003-11-12T00:00:00"/>
  </r>
  <r>
    <x v="2"/>
    <n v="2"/>
    <n v="2003"/>
    <n v="13"/>
    <n v="11"/>
    <n v="3.99"/>
    <n v="3.99"/>
    <m/>
    <d v="2003-11-13T00:00:00"/>
  </r>
  <r>
    <x v="2"/>
    <n v="2"/>
    <n v="2003"/>
    <n v="14"/>
    <n v="11"/>
    <n v="4.12"/>
    <n v="4.12"/>
    <m/>
    <d v="2003-11-14T00:00:00"/>
  </r>
  <r>
    <x v="2"/>
    <n v="2"/>
    <n v="2003"/>
    <n v="15"/>
    <n v="11"/>
    <n v="7.04"/>
    <n v="7.04"/>
    <m/>
    <d v="2003-11-15T00:00:00"/>
  </r>
  <r>
    <x v="2"/>
    <n v="2"/>
    <n v="2003"/>
    <n v="16"/>
    <n v="11"/>
    <n v="15.6"/>
    <n v="15.6"/>
    <m/>
    <d v="2003-11-16T00:00:00"/>
  </r>
  <r>
    <x v="2"/>
    <n v="2"/>
    <n v="2003"/>
    <n v="17"/>
    <n v="11"/>
    <n v="10.6"/>
    <n v="10.6"/>
    <m/>
    <d v="2003-11-17T00:00:00"/>
  </r>
  <r>
    <x v="2"/>
    <n v="2"/>
    <n v="2003"/>
    <n v="18"/>
    <n v="11"/>
    <n v="14.6"/>
    <n v="14.6"/>
    <m/>
    <d v="2003-11-18T00:00:00"/>
  </r>
  <r>
    <x v="2"/>
    <n v="2"/>
    <n v="2003"/>
    <n v="19"/>
    <n v="11"/>
    <n v="50.4"/>
    <n v="50.4"/>
    <m/>
    <d v="2003-11-19T00:00:00"/>
  </r>
  <r>
    <x v="2"/>
    <n v="2"/>
    <n v="2003"/>
    <n v="20"/>
    <n v="11"/>
    <n v="23.8"/>
    <n v="23.8"/>
    <m/>
    <d v="2003-11-20T00:00:00"/>
  </r>
  <r>
    <x v="2"/>
    <n v="2"/>
    <n v="2003"/>
    <n v="21"/>
    <n v="11"/>
    <n v="15.1"/>
    <n v="15.1"/>
    <m/>
    <d v="2003-11-21T00:00:00"/>
  </r>
  <r>
    <x v="2"/>
    <n v="2"/>
    <n v="2003"/>
    <n v="22"/>
    <n v="11"/>
    <n v="9.5299999999999994"/>
    <n v="9.5299999999999994"/>
    <m/>
    <d v="2003-11-22T00:00:00"/>
  </r>
  <r>
    <x v="2"/>
    <n v="2"/>
    <n v="2003"/>
    <n v="23"/>
    <n v="11"/>
    <n v="7.48"/>
    <n v="7.48"/>
    <m/>
    <d v="2003-11-23T00:00:00"/>
  </r>
  <r>
    <x v="2"/>
    <n v="2"/>
    <n v="2003"/>
    <n v="24"/>
    <n v="11"/>
    <n v="10.6"/>
    <n v="10.6"/>
    <m/>
    <d v="2003-11-24T00:00:00"/>
  </r>
  <r>
    <x v="2"/>
    <n v="2"/>
    <n v="2003"/>
    <n v="25"/>
    <n v="11"/>
    <n v="19.8"/>
    <n v="19.8"/>
    <m/>
    <d v="2003-11-25T00:00:00"/>
  </r>
  <r>
    <x v="2"/>
    <n v="2"/>
    <n v="2003"/>
    <n v="26"/>
    <n v="11"/>
    <n v="17.8"/>
    <n v="17.8"/>
    <m/>
    <d v="2003-11-26T00:00:00"/>
  </r>
  <r>
    <x v="2"/>
    <n v="2"/>
    <n v="2003"/>
    <n v="27"/>
    <n v="11"/>
    <n v="11.2"/>
    <n v="11.2"/>
    <m/>
    <d v="2003-11-27T00:00:00"/>
  </r>
  <r>
    <x v="2"/>
    <n v="2"/>
    <n v="2003"/>
    <n v="28"/>
    <n v="11"/>
    <n v="11.5"/>
    <n v="11.5"/>
    <m/>
    <d v="2003-11-28T00:00:00"/>
  </r>
  <r>
    <x v="2"/>
    <n v="2"/>
    <n v="2003"/>
    <n v="29"/>
    <n v="11"/>
    <n v="40.299999999999997"/>
    <n v="40.299999999999997"/>
    <m/>
    <d v="2003-11-29T00:00:00"/>
  </r>
  <r>
    <x v="2"/>
    <n v="2"/>
    <n v="2003"/>
    <n v="30"/>
    <n v="11"/>
    <n v="19.8"/>
    <n v="19.8"/>
    <m/>
    <d v="2003-11-30T00:00:00"/>
  </r>
  <r>
    <x v="2"/>
    <n v="3"/>
    <n v="2003"/>
    <n v="1"/>
    <n v="12"/>
    <n v="16.899999999999999"/>
    <n v="16.899999999999999"/>
    <m/>
    <d v="2003-12-01T00:00:00"/>
  </r>
  <r>
    <x v="2"/>
    <n v="3"/>
    <n v="2003"/>
    <n v="2"/>
    <n v="12"/>
    <n v="14.7"/>
    <n v="14.7"/>
    <m/>
    <d v="2003-12-02T00:00:00"/>
  </r>
  <r>
    <x v="2"/>
    <n v="3"/>
    <n v="2003"/>
    <n v="3"/>
    <n v="12"/>
    <n v="23.3"/>
    <n v="23.3"/>
    <m/>
    <d v="2003-12-03T00:00:00"/>
  </r>
  <r>
    <x v="2"/>
    <n v="3"/>
    <n v="2003"/>
    <n v="4"/>
    <n v="12"/>
    <n v="18.399999999999999"/>
    <n v="18.399999999999999"/>
    <m/>
    <d v="2003-12-04T00:00:00"/>
  </r>
  <r>
    <x v="2"/>
    <n v="3"/>
    <n v="2003"/>
    <n v="5"/>
    <n v="12"/>
    <n v="38.200000000000003"/>
    <n v="38.200000000000003"/>
    <m/>
    <d v="2003-12-05T00:00:00"/>
  </r>
  <r>
    <x v="2"/>
    <n v="3"/>
    <n v="2003"/>
    <n v="6"/>
    <n v="12"/>
    <n v="35.1"/>
    <n v="35.1"/>
    <m/>
    <d v="2003-12-06T00:00:00"/>
  </r>
  <r>
    <x v="2"/>
    <n v="3"/>
    <n v="2003"/>
    <n v="7"/>
    <n v="12"/>
    <n v="44.5"/>
    <n v="44.5"/>
    <m/>
    <d v="2003-12-07T00:00:00"/>
  </r>
  <r>
    <x v="2"/>
    <n v="3"/>
    <n v="2003"/>
    <n v="8"/>
    <n v="12"/>
    <n v="33.1"/>
    <n v="33.1"/>
    <m/>
    <d v="2003-12-08T00:00:00"/>
  </r>
  <r>
    <x v="2"/>
    <n v="3"/>
    <n v="2003"/>
    <n v="9"/>
    <n v="12"/>
    <n v="28.2"/>
    <n v="28.2"/>
    <m/>
    <d v="2003-12-09T00:00:00"/>
  </r>
  <r>
    <x v="2"/>
    <n v="3"/>
    <n v="2003"/>
    <n v="10"/>
    <n v="12"/>
    <n v="30.9"/>
    <n v="30.9"/>
    <m/>
    <d v="2003-12-10T00:00:00"/>
  </r>
  <r>
    <x v="2"/>
    <n v="3"/>
    <n v="2003"/>
    <n v="11"/>
    <n v="12"/>
    <n v="26.7"/>
    <n v="26.7"/>
    <m/>
    <d v="2003-12-11T00:00:00"/>
  </r>
  <r>
    <x v="2"/>
    <n v="3"/>
    <n v="2003"/>
    <n v="12"/>
    <n v="12"/>
    <n v="37"/>
    <n v="37"/>
    <m/>
    <d v="2003-12-12T00:00:00"/>
  </r>
  <r>
    <x v="2"/>
    <n v="3"/>
    <n v="2003"/>
    <n v="13"/>
    <n v="12"/>
    <n v="124"/>
    <n v="124"/>
    <m/>
    <d v="2003-12-13T00:00:00"/>
  </r>
  <r>
    <x v="2"/>
    <n v="3"/>
    <n v="2003"/>
    <n v="14"/>
    <n v="12"/>
    <n v="179"/>
    <n v="179"/>
    <m/>
    <d v="2003-12-14T00:00:00"/>
  </r>
  <r>
    <x v="2"/>
    <n v="3"/>
    <n v="2003"/>
    <n v="15"/>
    <n v="12"/>
    <n v="78.7"/>
    <n v="78.7"/>
    <m/>
    <d v="2003-12-15T00:00:00"/>
  </r>
  <r>
    <x v="2"/>
    <n v="3"/>
    <n v="2003"/>
    <n v="16"/>
    <n v="12"/>
    <n v="50.7"/>
    <n v="50.7"/>
    <m/>
    <d v="2003-12-16T00:00:00"/>
  </r>
  <r>
    <x v="2"/>
    <n v="3"/>
    <n v="2003"/>
    <n v="17"/>
    <n v="12"/>
    <n v="41.8"/>
    <n v="41.8"/>
    <m/>
    <d v="2003-12-17T00:00:00"/>
  </r>
  <r>
    <x v="2"/>
    <n v="3"/>
    <n v="2003"/>
    <n v="18"/>
    <n v="12"/>
    <n v="34.5"/>
    <n v="34.5"/>
    <m/>
    <d v="2003-12-18T00:00:00"/>
  </r>
  <r>
    <x v="2"/>
    <n v="3"/>
    <n v="2003"/>
    <n v="19"/>
    <n v="12"/>
    <n v="30.2"/>
    <n v="30.2"/>
    <m/>
    <d v="2003-12-19T00:00:00"/>
  </r>
  <r>
    <x v="2"/>
    <n v="3"/>
    <n v="2003"/>
    <n v="20"/>
    <n v="12"/>
    <n v="29.3"/>
    <n v="29.3"/>
    <m/>
    <d v="2003-12-20T00:00:00"/>
  </r>
  <r>
    <x v="2"/>
    <n v="3"/>
    <n v="2003"/>
    <n v="21"/>
    <n v="12"/>
    <n v="31.2"/>
    <n v="31.2"/>
    <m/>
    <d v="2003-12-21T00:00:00"/>
  </r>
  <r>
    <x v="2"/>
    <n v="3"/>
    <n v="2003"/>
    <n v="22"/>
    <n v="12"/>
    <n v="25.3"/>
    <n v="25.3"/>
    <m/>
    <d v="2003-12-22T00:00:00"/>
  </r>
  <r>
    <x v="2"/>
    <n v="3"/>
    <n v="2003"/>
    <n v="23"/>
    <n v="12"/>
    <n v="24.5"/>
    <n v="24.5"/>
    <m/>
    <d v="2003-12-23T00:00:00"/>
  </r>
  <r>
    <x v="2"/>
    <n v="3"/>
    <n v="2003"/>
    <n v="24"/>
    <n v="12"/>
    <n v="42"/>
    <n v="42"/>
    <m/>
    <d v="2003-12-24T00:00:00"/>
  </r>
  <r>
    <x v="2"/>
    <n v="3"/>
    <n v="2003"/>
    <n v="25"/>
    <n v="12"/>
    <n v="99.4"/>
    <n v="99.4"/>
    <m/>
    <d v="2003-12-25T00:00:00"/>
  </r>
  <r>
    <x v="2"/>
    <n v="3"/>
    <n v="2003"/>
    <n v="26"/>
    <n v="12"/>
    <n v="55.3"/>
    <n v="55.3"/>
    <m/>
    <d v="2003-12-26T00:00:00"/>
  </r>
  <r>
    <x v="2"/>
    <n v="3"/>
    <n v="2003"/>
    <n v="27"/>
    <n v="12"/>
    <n v="107"/>
    <n v="107"/>
    <m/>
    <d v="2003-12-27T00:00:00"/>
  </r>
  <r>
    <x v="2"/>
    <n v="3"/>
    <n v="2003"/>
    <n v="28"/>
    <n v="12"/>
    <n v="136"/>
    <n v="136"/>
    <m/>
    <d v="2003-12-28T00:00:00"/>
  </r>
  <r>
    <x v="2"/>
    <n v="3"/>
    <n v="2003"/>
    <n v="29"/>
    <n v="12"/>
    <n v="183"/>
    <n v="183"/>
    <m/>
    <d v="2003-12-29T00:00:00"/>
  </r>
  <r>
    <x v="2"/>
    <n v="3"/>
    <n v="2003"/>
    <n v="30"/>
    <n v="12"/>
    <n v="97.9"/>
    <n v="97.9"/>
    <m/>
    <d v="2003-12-30T00:00:00"/>
  </r>
  <r>
    <x v="2"/>
    <n v="3"/>
    <n v="2003"/>
    <n v="31"/>
    <n v="12"/>
    <n v="70.5"/>
    <n v="70.5"/>
    <m/>
    <d v="2003-12-31T00:00:00"/>
  </r>
  <r>
    <x v="2"/>
    <n v="4"/>
    <n v="2004"/>
    <n v="1"/>
    <n v="1"/>
    <n v="64"/>
    <n v="64"/>
    <m/>
    <d v="2004-01-01T00:00:00"/>
  </r>
  <r>
    <x v="2"/>
    <n v="4"/>
    <n v="2004"/>
    <n v="2"/>
    <n v="1"/>
    <n v="65.8"/>
    <n v="65.8"/>
    <m/>
    <d v="2004-01-02T00:00:00"/>
  </r>
  <r>
    <x v="2"/>
    <n v="4"/>
    <n v="2004"/>
    <n v="3"/>
    <n v="1"/>
    <n v="64.400000000000006"/>
    <n v="64.400000000000006"/>
    <m/>
    <d v="2004-01-03T00:00:00"/>
  </r>
  <r>
    <x v="2"/>
    <n v="4"/>
    <n v="2004"/>
    <n v="4"/>
    <n v="1"/>
    <n v="55.3"/>
    <n v="55.3"/>
    <m/>
    <d v="2004-01-04T00:00:00"/>
  </r>
  <r>
    <x v="2"/>
    <n v="4"/>
    <n v="2004"/>
    <n v="5"/>
    <n v="1"/>
    <n v="45.2"/>
    <n v="45.2"/>
    <m/>
    <d v="2004-01-05T00:00:00"/>
  </r>
  <r>
    <x v="2"/>
    <n v="4"/>
    <n v="2004"/>
    <n v="6"/>
    <n v="1"/>
    <n v="42.2"/>
    <n v="42.2"/>
    <m/>
    <d v="2004-01-06T00:00:00"/>
  </r>
  <r>
    <x v="2"/>
    <n v="4"/>
    <n v="2004"/>
    <n v="7"/>
    <n v="1"/>
    <n v="38.9"/>
    <n v="38.9"/>
    <m/>
    <d v="2004-01-07T00:00:00"/>
  </r>
  <r>
    <x v="2"/>
    <n v="4"/>
    <n v="2004"/>
    <n v="8"/>
    <n v="1"/>
    <n v="40.4"/>
    <n v="40.4"/>
    <m/>
    <d v="2004-01-08T00:00:00"/>
  </r>
  <r>
    <x v="2"/>
    <n v="4"/>
    <n v="2004"/>
    <n v="9"/>
    <n v="1"/>
    <n v="43.2"/>
    <n v="43.2"/>
    <m/>
    <d v="2004-01-09T00:00:00"/>
  </r>
  <r>
    <x v="2"/>
    <n v="4"/>
    <n v="2004"/>
    <n v="10"/>
    <n v="1"/>
    <n v="44.5"/>
    <n v="44.5"/>
    <m/>
    <d v="2004-01-10T00:00:00"/>
  </r>
  <r>
    <x v="2"/>
    <n v="4"/>
    <n v="2004"/>
    <n v="11"/>
    <n v="1"/>
    <n v="44.8"/>
    <n v="44.8"/>
    <m/>
    <d v="2004-01-11T00:00:00"/>
  </r>
  <r>
    <x v="2"/>
    <n v="4"/>
    <n v="2004"/>
    <n v="12"/>
    <n v="1"/>
    <n v="44.8"/>
    <n v="44.8"/>
    <m/>
    <d v="2004-01-12T00:00:00"/>
  </r>
  <r>
    <x v="2"/>
    <n v="4"/>
    <n v="2004"/>
    <n v="13"/>
    <n v="1"/>
    <n v="45.2"/>
    <n v="45.2"/>
    <m/>
    <d v="2004-01-13T00:00:00"/>
  </r>
  <r>
    <x v="2"/>
    <n v="4"/>
    <n v="2004"/>
    <n v="14"/>
    <n v="1"/>
    <n v="62.5"/>
    <n v="62.5"/>
    <m/>
    <d v="2004-01-14T00:00:00"/>
  </r>
  <r>
    <x v="2"/>
    <n v="4"/>
    <n v="2004"/>
    <n v="15"/>
    <n v="1"/>
    <n v="90.8"/>
    <n v="90.8"/>
    <m/>
    <d v="2004-01-15T00:00:00"/>
  </r>
  <r>
    <x v="2"/>
    <n v="4"/>
    <n v="2004"/>
    <n v="16"/>
    <n v="1"/>
    <n v="91.5"/>
    <n v="91.5"/>
    <m/>
    <d v="2004-01-16T00:00:00"/>
  </r>
  <r>
    <x v="2"/>
    <n v="4"/>
    <n v="2004"/>
    <n v="17"/>
    <n v="1"/>
    <n v="69"/>
    <n v="69"/>
    <m/>
    <d v="2004-01-17T00:00:00"/>
  </r>
  <r>
    <x v="2"/>
    <n v="4"/>
    <n v="2004"/>
    <n v="18"/>
    <n v="1"/>
    <n v="60.7"/>
    <n v="60.7"/>
    <m/>
    <d v="2004-01-18T00:00:00"/>
  </r>
  <r>
    <x v="2"/>
    <n v="4"/>
    <n v="2004"/>
    <n v="19"/>
    <n v="1"/>
    <n v="49.8"/>
    <n v="49.8"/>
    <m/>
    <d v="2004-01-19T00:00:00"/>
  </r>
  <r>
    <x v="2"/>
    <n v="4"/>
    <n v="2004"/>
    <n v="20"/>
    <n v="1"/>
    <n v="42.5"/>
    <n v="42.5"/>
    <m/>
    <d v="2004-01-20T00:00:00"/>
  </r>
  <r>
    <x v="2"/>
    <n v="4"/>
    <n v="2004"/>
    <n v="21"/>
    <n v="1"/>
    <n v="37.799999999999997"/>
    <n v="37.799999999999997"/>
    <m/>
    <d v="2004-01-21T00:00:00"/>
  </r>
  <r>
    <x v="2"/>
    <n v="4"/>
    <n v="2004"/>
    <n v="22"/>
    <n v="1"/>
    <n v="34.5"/>
    <n v="34.5"/>
    <m/>
    <d v="2004-01-22T00:00:00"/>
  </r>
  <r>
    <x v="2"/>
    <n v="4"/>
    <n v="2004"/>
    <n v="23"/>
    <n v="1"/>
    <n v="41.3"/>
    <n v="41.3"/>
    <m/>
    <d v="2004-01-23T00:00:00"/>
  </r>
  <r>
    <x v="2"/>
    <n v="4"/>
    <n v="2004"/>
    <n v="24"/>
    <n v="1"/>
    <n v="44.7"/>
    <n v="44.7"/>
    <m/>
    <d v="2004-01-24T00:00:00"/>
  </r>
  <r>
    <x v="2"/>
    <n v="4"/>
    <n v="2004"/>
    <n v="25"/>
    <n v="1"/>
    <n v="42.5"/>
    <n v="42.5"/>
    <m/>
    <d v="2004-01-25T00:00:00"/>
  </r>
  <r>
    <x v="2"/>
    <n v="4"/>
    <n v="2004"/>
    <n v="26"/>
    <n v="1"/>
    <n v="40.9"/>
    <n v="40.9"/>
    <m/>
    <d v="2004-01-26T00:00:00"/>
  </r>
  <r>
    <x v="2"/>
    <n v="4"/>
    <n v="2004"/>
    <n v="27"/>
    <n v="1"/>
    <n v="40.6"/>
    <n v="40.6"/>
    <m/>
    <d v="2004-01-27T00:00:00"/>
  </r>
  <r>
    <x v="2"/>
    <n v="4"/>
    <n v="2004"/>
    <n v="28"/>
    <n v="1"/>
    <n v="52.7"/>
    <n v="52.7"/>
    <m/>
    <d v="2004-01-28T00:00:00"/>
  </r>
  <r>
    <x v="2"/>
    <n v="4"/>
    <n v="2004"/>
    <n v="29"/>
    <n v="1"/>
    <n v="240"/>
    <n v="240"/>
    <m/>
    <d v="2004-01-29T00:00:00"/>
  </r>
  <r>
    <x v="2"/>
    <n v="4"/>
    <n v="2004"/>
    <n v="30"/>
    <n v="1"/>
    <n v="277"/>
    <n v="277"/>
    <m/>
    <d v="2004-01-30T00:00:00"/>
  </r>
  <r>
    <x v="2"/>
    <n v="4"/>
    <n v="2004"/>
    <n v="31"/>
    <n v="1"/>
    <n v="174"/>
    <n v="174"/>
    <m/>
    <d v="2004-01-31T00:00:00"/>
  </r>
  <r>
    <x v="2"/>
    <n v="5"/>
    <n v="2004"/>
    <n v="1"/>
    <n v="2"/>
    <n v="120"/>
    <n v="120"/>
    <m/>
    <d v="2004-02-01T00:00:00"/>
  </r>
  <r>
    <x v="2"/>
    <n v="5"/>
    <n v="2004"/>
    <n v="2"/>
    <n v="2"/>
    <n v="108"/>
    <n v="108"/>
    <m/>
    <d v="2004-02-02T00:00:00"/>
  </r>
  <r>
    <x v="2"/>
    <n v="5"/>
    <n v="2004"/>
    <n v="3"/>
    <n v="2"/>
    <n v="68"/>
    <n v="68"/>
    <m/>
    <d v="2004-02-03T00:00:00"/>
  </r>
  <r>
    <x v="2"/>
    <n v="5"/>
    <n v="2004"/>
    <n v="4"/>
    <n v="2"/>
    <n v="53.5"/>
    <n v="53.5"/>
    <m/>
    <d v="2004-02-04T00:00:00"/>
  </r>
  <r>
    <x v="2"/>
    <n v="5"/>
    <n v="2004"/>
    <n v="5"/>
    <n v="2"/>
    <n v="44.9"/>
    <n v="44.9"/>
    <m/>
    <d v="2004-02-05T00:00:00"/>
  </r>
  <r>
    <x v="2"/>
    <n v="5"/>
    <n v="2004"/>
    <n v="6"/>
    <n v="2"/>
    <n v="44.9"/>
    <n v="44.9"/>
    <m/>
    <d v="2004-02-06T00:00:00"/>
  </r>
  <r>
    <x v="2"/>
    <n v="5"/>
    <n v="2004"/>
    <n v="7"/>
    <n v="2"/>
    <n v="38.9"/>
    <n v="38.9"/>
    <m/>
    <d v="2004-02-07T00:00:00"/>
  </r>
  <r>
    <x v="2"/>
    <n v="5"/>
    <n v="2004"/>
    <n v="8"/>
    <n v="2"/>
    <n v="34"/>
    <n v="34"/>
    <m/>
    <d v="2004-02-08T00:00:00"/>
  </r>
  <r>
    <x v="2"/>
    <n v="5"/>
    <n v="2004"/>
    <n v="9"/>
    <n v="2"/>
    <n v="31.2"/>
    <n v="31.2"/>
    <m/>
    <d v="2004-02-09T00:00:00"/>
  </r>
  <r>
    <x v="2"/>
    <n v="5"/>
    <n v="2004"/>
    <n v="10"/>
    <n v="2"/>
    <n v="29.2"/>
    <n v="29.2"/>
    <m/>
    <d v="2004-02-10T00:00:00"/>
  </r>
  <r>
    <x v="2"/>
    <n v="5"/>
    <n v="2004"/>
    <n v="11"/>
    <n v="2"/>
    <n v="27.5"/>
    <n v="27.5"/>
    <m/>
    <d v="2004-02-11T00:00:00"/>
  </r>
  <r>
    <x v="2"/>
    <n v="5"/>
    <n v="2004"/>
    <n v="12"/>
    <n v="2"/>
    <n v="25.8"/>
    <n v="25.8"/>
    <m/>
    <d v="2004-02-12T00:00:00"/>
  </r>
  <r>
    <x v="2"/>
    <n v="5"/>
    <n v="2004"/>
    <n v="13"/>
    <n v="2"/>
    <n v="24.6"/>
    <n v="24.6"/>
    <m/>
    <d v="2004-02-13T00:00:00"/>
  </r>
  <r>
    <x v="2"/>
    <n v="5"/>
    <n v="2004"/>
    <n v="14"/>
    <n v="2"/>
    <n v="27"/>
    <n v="27"/>
    <m/>
    <d v="2004-02-14T00:00:00"/>
  </r>
  <r>
    <x v="2"/>
    <n v="5"/>
    <n v="2004"/>
    <n v="15"/>
    <n v="2"/>
    <n v="30.1"/>
    <n v="30.1"/>
    <m/>
    <d v="2004-02-15T00:00:00"/>
  </r>
  <r>
    <x v="2"/>
    <n v="5"/>
    <n v="2004"/>
    <n v="16"/>
    <n v="2"/>
    <n v="45.3"/>
    <n v="45.3"/>
    <m/>
    <d v="2004-02-16T00:00:00"/>
  </r>
  <r>
    <x v="2"/>
    <n v="5"/>
    <n v="2004"/>
    <n v="17"/>
    <n v="2"/>
    <n v="56"/>
    <n v="56"/>
    <m/>
    <d v="2004-02-17T00:00:00"/>
  </r>
  <r>
    <x v="2"/>
    <n v="5"/>
    <n v="2004"/>
    <n v="18"/>
    <n v="2"/>
    <n v="78.3"/>
    <n v="78.3"/>
    <m/>
    <d v="2004-02-18T00:00:00"/>
  </r>
  <r>
    <x v="2"/>
    <n v="5"/>
    <n v="2004"/>
    <n v="19"/>
    <n v="2"/>
    <n v="59.8"/>
    <n v="59.8"/>
    <m/>
    <d v="2004-02-19T00:00:00"/>
  </r>
  <r>
    <x v="2"/>
    <n v="5"/>
    <n v="2004"/>
    <n v="20"/>
    <n v="2"/>
    <n v="50"/>
    <n v="50"/>
    <m/>
    <d v="2004-02-20T00:00:00"/>
  </r>
  <r>
    <x v="2"/>
    <n v="5"/>
    <n v="2004"/>
    <n v="21"/>
    <n v="2"/>
    <n v="44.2"/>
    <n v="44.2"/>
    <m/>
    <d v="2004-02-21T00:00:00"/>
  </r>
  <r>
    <x v="2"/>
    <n v="5"/>
    <n v="2004"/>
    <n v="22"/>
    <n v="2"/>
    <n v="39.200000000000003"/>
    <n v="39.200000000000003"/>
    <m/>
    <d v="2004-02-22T00:00:00"/>
  </r>
  <r>
    <x v="2"/>
    <n v="5"/>
    <n v="2004"/>
    <n v="23"/>
    <n v="2"/>
    <n v="34.700000000000003"/>
    <n v="34.700000000000003"/>
    <m/>
    <d v="2004-02-23T00:00:00"/>
  </r>
  <r>
    <x v="2"/>
    <n v="5"/>
    <n v="2004"/>
    <n v="24"/>
    <n v="2"/>
    <n v="33.799999999999997"/>
    <n v="33.799999999999997"/>
    <m/>
    <d v="2004-02-24T00:00:00"/>
  </r>
  <r>
    <x v="2"/>
    <n v="5"/>
    <n v="2004"/>
    <n v="25"/>
    <n v="2"/>
    <n v="34.5"/>
    <n v="34.5"/>
    <m/>
    <d v="2004-02-25T00:00:00"/>
  </r>
  <r>
    <x v="2"/>
    <n v="5"/>
    <n v="2004"/>
    <n v="26"/>
    <n v="2"/>
    <n v="42.1"/>
    <n v="42.1"/>
    <m/>
    <d v="2004-02-26T00:00:00"/>
  </r>
  <r>
    <x v="2"/>
    <n v="5"/>
    <n v="2004"/>
    <n v="27"/>
    <n v="2"/>
    <n v="73.2"/>
    <n v="73.2"/>
    <m/>
    <d v="2004-02-27T00:00:00"/>
  </r>
  <r>
    <x v="2"/>
    <n v="5"/>
    <n v="2004"/>
    <n v="28"/>
    <n v="2"/>
    <n v="88.4"/>
    <n v="88.4"/>
    <m/>
    <d v="2004-02-28T00:00:00"/>
  </r>
  <r>
    <x v="2"/>
    <n v="5"/>
    <n v="2004"/>
    <n v="29"/>
    <n v="2"/>
    <n v="66.3"/>
    <n v="66.3"/>
    <m/>
    <d v="2004-02-29T00:00:00"/>
  </r>
  <r>
    <x v="2"/>
    <n v="6"/>
    <n v="2004"/>
    <n v="1"/>
    <n v="3"/>
    <n v="70.8"/>
    <n v="70.8"/>
    <m/>
    <d v="2004-03-01T00:00:00"/>
  </r>
  <r>
    <x v="2"/>
    <n v="6"/>
    <n v="2004"/>
    <n v="2"/>
    <n v="3"/>
    <n v="50.2"/>
    <n v="50.2"/>
    <m/>
    <d v="2004-03-02T00:00:00"/>
  </r>
  <r>
    <x v="2"/>
    <n v="6"/>
    <n v="2004"/>
    <n v="3"/>
    <n v="3"/>
    <n v="48.1"/>
    <n v="48.1"/>
    <m/>
    <d v="2004-03-03T00:00:00"/>
  </r>
  <r>
    <x v="2"/>
    <n v="6"/>
    <n v="2004"/>
    <n v="4"/>
    <n v="3"/>
    <n v="42.9"/>
    <n v="42.9"/>
    <m/>
    <d v="2004-03-04T00:00:00"/>
  </r>
  <r>
    <x v="2"/>
    <n v="6"/>
    <n v="2004"/>
    <n v="5"/>
    <n v="3"/>
    <n v="40.200000000000003"/>
    <n v="40.200000000000003"/>
    <m/>
    <d v="2004-03-05T00:00:00"/>
  </r>
  <r>
    <x v="2"/>
    <n v="6"/>
    <n v="2004"/>
    <n v="6"/>
    <n v="3"/>
    <n v="35.6"/>
    <n v="35.6"/>
    <m/>
    <d v="2004-03-06T00:00:00"/>
  </r>
  <r>
    <x v="2"/>
    <n v="6"/>
    <n v="2004"/>
    <n v="7"/>
    <n v="3"/>
    <n v="32.6"/>
    <n v="32.6"/>
    <m/>
    <d v="2004-03-07T00:00:00"/>
  </r>
  <r>
    <x v="2"/>
    <n v="6"/>
    <n v="2004"/>
    <n v="8"/>
    <n v="3"/>
    <n v="30.1"/>
    <n v="30.1"/>
    <m/>
    <d v="2004-03-08T00:00:00"/>
  </r>
  <r>
    <x v="2"/>
    <n v="6"/>
    <n v="2004"/>
    <n v="9"/>
    <n v="3"/>
    <n v="28.3"/>
    <n v="28.3"/>
    <m/>
    <d v="2004-03-09T00:00:00"/>
  </r>
  <r>
    <x v="2"/>
    <n v="6"/>
    <n v="2004"/>
    <n v="10"/>
    <n v="3"/>
    <n v="25.9"/>
    <n v="25.9"/>
    <m/>
    <d v="2004-03-10T00:00:00"/>
  </r>
  <r>
    <x v="2"/>
    <n v="6"/>
    <n v="2004"/>
    <n v="11"/>
    <n v="3"/>
    <n v="24.7"/>
    <n v="24.7"/>
    <m/>
    <d v="2004-03-11T00:00:00"/>
  </r>
  <r>
    <x v="2"/>
    <n v="6"/>
    <n v="2004"/>
    <n v="12"/>
    <n v="3"/>
    <n v="23.6"/>
    <n v="23.6"/>
    <m/>
    <d v="2004-03-12T00:00:00"/>
  </r>
  <r>
    <x v="2"/>
    <n v="6"/>
    <n v="2004"/>
    <n v="13"/>
    <n v="3"/>
    <n v="22.1"/>
    <n v="22.1"/>
    <m/>
    <d v="2004-03-13T00:00:00"/>
  </r>
  <r>
    <x v="2"/>
    <n v="6"/>
    <n v="2004"/>
    <n v="14"/>
    <n v="3"/>
    <n v="20.8"/>
    <n v="20.8"/>
    <m/>
    <d v="2004-03-14T00:00:00"/>
  </r>
  <r>
    <x v="2"/>
    <n v="6"/>
    <n v="2004"/>
    <n v="15"/>
    <n v="3"/>
    <n v="19.399999999999999"/>
    <n v="19.399999999999999"/>
    <m/>
    <d v="2004-03-15T00:00:00"/>
  </r>
  <r>
    <x v="2"/>
    <n v="6"/>
    <n v="2004"/>
    <n v="16"/>
    <n v="3"/>
    <n v="18.399999999999999"/>
    <n v="18.399999999999999"/>
    <m/>
    <d v="2004-03-16T00:00:00"/>
  </r>
  <r>
    <x v="2"/>
    <n v="6"/>
    <n v="2004"/>
    <n v="17"/>
    <n v="3"/>
    <n v="17.899999999999999"/>
    <n v="17.899999999999999"/>
    <m/>
    <d v="2004-03-17T00:00:00"/>
  </r>
  <r>
    <x v="2"/>
    <n v="6"/>
    <n v="2004"/>
    <n v="18"/>
    <n v="3"/>
    <n v="18.2"/>
    <n v="18.2"/>
    <m/>
    <d v="2004-03-18T00:00:00"/>
  </r>
  <r>
    <x v="2"/>
    <n v="6"/>
    <n v="2004"/>
    <n v="19"/>
    <n v="3"/>
    <n v="18.100000000000001"/>
    <n v="18.100000000000001"/>
    <m/>
    <d v="2004-03-19T00:00:00"/>
  </r>
  <r>
    <x v="2"/>
    <n v="6"/>
    <n v="2004"/>
    <n v="20"/>
    <n v="3"/>
    <n v="16.3"/>
    <n v="16.3"/>
    <m/>
    <d v="2004-03-20T00:00:00"/>
  </r>
  <r>
    <x v="2"/>
    <n v="6"/>
    <n v="2004"/>
    <n v="21"/>
    <n v="3"/>
    <n v="15.6"/>
    <n v="15.6"/>
    <m/>
    <d v="2004-03-21T00:00:00"/>
  </r>
  <r>
    <x v="2"/>
    <n v="6"/>
    <n v="2004"/>
    <n v="22"/>
    <n v="3"/>
    <n v="15.2"/>
    <n v="15.2"/>
    <m/>
    <d v="2004-03-22T00:00:00"/>
  </r>
  <r>
    <x v="2"/>
    <n v="6"/>
    <n v="2004"/>
    <n v="23"/>
    <n v="3"/>
    <n v="14.9"/>
    <n v="14.9"/>
    <m/>
    <d v="2004-03-23T00:00:00"/>
  </r>
  <r>
    <x v="2"/>
    <n v="6"/>
    <n v="2004"/>
    <n v="24"/>
    <n v="3"/>
    <n v="17.2"/>
    <n v="17.2"/>
    <m/>
    <d v="2004-03-24T00:00:00"/>
  </r>
  <r>
    <x v="2"/>
    <n v="6"/>
    <n v="2004"/>
    <n v="25"/>
    <n v="3"/>
    <n v="21.7"/>
    <n v="21.7"/>
    <m/>
    <d v="2004-03-25T00:00:00"/>
  </r>
  <r>
    <x v="2"/>
    <n v="6"/>
    <n v="2004"/>
    <n v="26"/>
    <n v="3"/>
    <n v="25.2"/>
    <n v="25.2"/>
    <m/>
    <d v="2004-03-26T00:00:00"/>
  </r>
  <r>
    <x v="2"/>
    <n v="6"/>
    <n v="2004"/>
    <n v="27"/>
    <n v="3"/>
    <n v="23.5"/>
    <n v="23.5"/>
    <m/>
    <d v="2004-03-27T00:00:00"/>
  </r>
  <r>
    <x v="2"/>
    <n v="6"/>
    <n v="2004"/>
    <n v="28"/>
    <n v="3"/>
    <n v="17.899999999999999"/>
    <n v="17.899999999999999"/>
    <m/>
    <d v="2004-03-28T00:00:00"/>
  </r>
  <r>
    <x v="2"/>
    <n v="6"/>
    <n v="2004"/>
    <n v="29"/>
    <n v="3"/>
    <n v="16.8"/>
    <n v="16.8"/>
    <m/>
    <d v="2004-03-29T00:00:00"/>
  </r>
  <r>
    <x v="2"/>
    <n v="6"/>
    <n v="2004"/>
    <n v="30"/>
    <n v="3"/>
    <n v="16.100000000000001"/>
    <n v="16.100000000000001"/>
    <m/>
    <d v="2004-03-30T00:00:00"/>
  </r>
  <r>
    <x v="2"/>
    <n v="6"/>
    <n v="2004"/>
    <n v="31"/>
    <n v="3"/>
    <n v="14.8"/>
    <n v="14.8"/>
    <m/>
    <d v="2004-03-31T00:00:00"/>
  </r>
  <r>
    <x v="2"/>
    <n v="7"/>
    <n v="2004"/>
    <n v="1"/>
    <n v="4"/>
    <n v="14"/>
    <n v="14"/>
    <m/>
    <d v="2004-04-01T00:00:00"/>
  </r>
  <r>
    <x v="2"/>
    <n v="7"/>
    <n v="2004"/>
    <n v="2"/>
    <n v="4"/>
    <n v="13.1"/>
    <n v="13.1"/>
    <m/>
    <d v="2004-04-02T00:00:00"/>
  </r>
  <r>
    <x v="2"/>
    <n v="7"/>
    <n v="2004"/>
    <n v="3"/>
    <n v="4"/>
    <n v="13.1"/>
    <n v="13.1"/>
    <m/>
    <d v="2004-04-03T00:00:00"/>
  </r>
  <r>
    <x v="2"/>
    <n v="7"/>
    <n v="2004"/>
    <n v="4"/>
    <n v="4"/>
    <n v="12.5"/>
    <n v="12.5"/>
    <m/>
    <d v="2004-04-04T00:00:00"/>
  </r>
  <r>
    <x v="2"/>
    <n v="7"/>
    <n v="2004"/>
    <n v="5"/>
    <n v="4"/>
    <n v="12.2"/>
    <n v="12.2"/>
    <m/>
    <d v="2004-04-05T00:00:00"/>
  </r>
  <r>
    <x v="2"/>
    <n v="7"/>
    <n v="2004"/>
    <n v="6"/>
    <n v="4"/>
    <n v="11.9"/>
    <n v="11.9"/>
    <m/>
    <d v="2004-04-06T00:00:00"/>
  </r>
  <r>
    <x v="2"/>
    <n v="7"/>
    <n v="2004"/>
    <n v="7"/>
    <n v="4"/>
    <n v="11.3"/>
    <n v="11.3"/>
    <m/>
    <d v="2004-04-07T00:00:00"/>
  </r>
  <r>
    <x v="2"/>
    <n v="7"/>
    <n v="2004"/>
    <n v="8"/>
    <n v="4"/>
    <n v="10.9"/>
    <n v="10.9"/>
    <m/>
    <d v="2004-04-08T00:00:00"/>
  </r>
  <r>
    <x v="2"/>
    <n v="7"/>
    <n v="2004"/>
    <n v="9"/>
    <n v="4"/>
    <n v="10.6"/>
    <n v="10.6"/>
    <m/>
    <d v="2004-04-09T00:00:00"/>
  </r>
  <r>
    <x v="2"/>
    <n v="7"/>
    <n v="2004"/>
    <n v="10"/>
    <n v="4"/>
    <n v="10.3"/>
    <n v="10.3"/>
    <m/>
    <d v="2004-04-10T00:00:00"/>
  </r>
  <r>
    <x v="2"/>
    <n v="7"/>
    <n v="2004"/>
    <n v="11"/>
    <n v="4"/>
    <n v="10.1"/>
    <n v="10.1"/>
    <m/>
    <d v="2004-04-11T00:00:00"/>
  </r>
  <r>
    <x v="2"/>
    <n v="7"/>
    <n v="2004"/>
    <n v="12"/>
    <n v="4"/>
    <n v="9.6199999999999992"/>
    <n v="9.6199999999999992"/>
    <m/>
    <d v="2004-04-12T00:00:00"/>
  </r>
  <r>
    <x v="2"/>
    <n v="7"/>
    <n v="2004"/>
    <n v="13"/>
    <n v="4"/>
    <n v="9.43"/>
    <n v="9.43"/>
    <m/>
    <d v="2004-04-13T00:00:00"/>
  </r>
  <r>
    <x v="2"/>
    <n v="7"/>
    <n v="2004"/>
    <n v="14"/>
    <n v="4"/>
    <n v="19.2"/>
    <n v="19.2"/>
    <m/>
    <d v="2004-04-14T00:00:00"/>
  </r>
  <r>
    <x v="2"/>
    <n v="7"/>
    <n v="2004"/>
    <n v="15"/>
    <n v="4"/>
    <n v="22.6"/>
    <n v="22.6"/>
    <m/>
    <d v="2004-04-15T00:00:00"/>
  </r>
  <r>
    <x v="2"/>
    <n v="7"/>
    <n v="2004"/>
    <n v="16"/>
    <n v="4"/>
    <n v="17.3"/>
    <n v="17.3"/>
    <m/>
    <d v="2004-04-16T00:00:00"/>
  </r>
  <r>
    <x v="2"/>
    <n v="7"/>
    <n v="2004"/>
    <n v="17"/>
    <n v="4"/>
    <n v="14.7"/>
    <n v="14.7"/>
    <m/>
    <d v="2004-04-17T00:00:00"/>
  </r>
  <r>
    <x v="2"/>
    <n v="7"/>
    <n v="2004"/>
    <n v="18"/>
    <n v="4"/>
    <n v="13.3"/>
    <n v="13.3"/>
    <m/>
    <d v="2004-04-18T00:00:00"/>
  </r>
  <r>
    <x v="2"/>
    <n v="7"/>
    <n v="2004"/>
    <n v="19"/>
    <n v="4"/>
    <n v="16.100000000000001"/>
    <n v="16.100000000000001"/>
    <m/>
    <d v="2004-04-19T00:00:00"/>
  </r>
  <r>
    <x v="2"/>
    <n v="7"/>
    <n v="2004"/>
    <n v="20"/>
    <n v="4"/>
    <n v="18.600000000000001"/>
    <n v="18.600000000000001"/>
    <m/>
    <d v="2004-04-20T00:00:00"/>
  </r>
  <r>
    <x v="2"/>
    <n v="7"/>
    <n v="2004"/>
    <n v="21"/>
    <n v="4"/>
    <n v="19.600000000000001"/>
    <n v="19.600000000000001"/>
    <m/>
    <d v="2004-04-21T00:00:00"/>
  </r>
  <r>
    <x v="2"/>
    <n v="7"/>
    <n v="2004"/>
    <n v="22"/>
    <n v="4"/>
    <n v="16.100000000000001"/>
    <n v="16.100000000000001"/>
    <m/>
    <d v="2004-04-22T00:00:00"/>
  </r>
  <r>
    <x v="2"/>
    <n v="7"/>
    <n v="2004"/>
    <n v="23"/>
    <n v="4"/>
    <n v="15.7"/>
    <n v="15.7"/>
    <m/>
    <d v="2004-04-23T00:00:00"/>
  </r>
  <r>
    <x v="2"/>
    <n v="7"/>
    <n v="2004"/>
    <n v="24"/>
    <n v="4"/>
    <n v="14.7"/>
    <n v="14.7"/>
    <m/>
    <d v="2004-04-24T00:00:00"/>
  </r>
  <r>
    <x v="2"/>
    <n v="7"/>
    <n v="2004"/>
    <n v="25"/>
    <n v="4"/>
    <n v="13.1"/>
    <n v="13.1"/>
    <m/>
    <d v="2004-04-25T00:00:00"/>
  </r>
  <r>
    <x v="2"/>
    <n v="7"/>
    <n v="2004"/>
    <n v="26"/>
    <n v="4"/>
    <n v="12.5"/>
    <n v="12.5"/>
    <m/>
    <d v="2004-04-26T00:00:00"/>
  </r>
  <r>
    <x v="2"/>
    <n v="7"/>
    <n v="2004"/>
    <n v="27"/>
    <n v="4"/>
    <n v="11.6"/>
    <n v="11.6"/>
    <m/>
    <d v="2004-04-27T00:00:00"/>
  </r>
  <r>
    <x v="2"/>
    <n v="7"/>
    <n v="2004"/>
    <n v="28"/>
    <n v="4"/>
    <n v="10.7"/>
    <n v="10.7"/>
    <m/>
    <d v="2004-04-28T00:00:00"/>
  </r>
  <r>
    <x v="2"/>
    <n v="7"/>
    <n v="2004"/>
    <n v="29"/>
    <n v="4"/>
    <n v="10.4"/>
    <n v="10.4"/>
    <m/>
    <d v="2004-04-29T00:00:00"/>
  </r>
  <r>
    <x v="2"/>
    <n v="7"/>
    <n v="2004"/>
    <n v="30"/>
    <n v="4"/>
    <n v="9.64"/>
    <n v="9.64"/>
    <m/>
    <d v="2004-04-30T00:00:00"/>
  </r>
  <r>
    <x v="2"/>
    <n v="8"/>
    <n v="2004"/>
    <n v="1"/>
    <n v="5"/>
    <n v="8.94"/>
    <n v="8.94"/>
    <m/>
    <d v="2004-05-01T00:00:00"/>
  </r>
  <r>
    <x v="2"/>
    <n v="8"/>
    <n v="2004"/>
    <n v="2"/>
    <n v="5"/>
    <n v="8.3699999999999992"/>
    <n v="8.3699999999999992"/>
    <m/>
    <d v="2004-05-02T00:00:00"/>
  </r>
  <r>
    <x v="2"/>
    <n v="8"/>
    <n v="2004"/>
    <n v="3"/>
    <n v="5"/>
    <n v="8.1999999999999993"/>
    <n v="8.1999999999999993"/>
    <m/>
    <d v="2004-05-03T00:00:00"/>
  </r>
  <r>
    <x v="2"/>
    <n v="8"/>
    <n v="2004"/>
    <n v="4"/>
    <n v="5"/>
    <n v="7.95"/>
    <n v="7.95"/>
    <m/>
    <d v="2004-05-04T00:00:00"/>
  </r>
  <r>
    <x v="2"/>
    <n v="8"/>
    <n v="2004"/>
    <n v="5"/>
    <n v="5"/>
    <n v="7.8"/>
    <n v="7.8"/>
    <m/>
    <d v="2004-05-05T00:00:00"/>
  </r>
  <r>
    <x v="2"/>
    <n v="8"/>
    <n v="2004"/>
    <n v="6"/>
    <n v="5"/>
    <n v="7.47"/>
    <n v="7.47"/>
    <m/>
    <d v="2004-05-06T00:00:00"/>
  </r>
  <r>
    <x v="2"/>
    <n v="8"/>
    <n v="2004"/>
    <n v="7"/>
    <n v="5"/>
    <n v="9.3699999999999992"/>
    <n v="9.3699999999999992"/>
    <m/>
    <d v="2004-05-07T00:00:00"/>
  </r>
  <r>
    <x v="2"/>
    <n v="8"/>
    <n v="2004"/>
    <n v="8"/>
    <n v="5"/>
    <n v="9.7200000000000006"/>
    <n v="9.7200000000000006"/>
    <m/>
    <d v="2004-05-08T00:00:00"/>
  </r>
  <r>
    <x v="2"/>
    <n v="8"/>
    <n v="2004"/>
    <n v="9"/>
    <n v="5"/>
    <n v="8.58"/>
    <n v="8.58"/>
    <m/>
    <d v="2004-05-09T00:00:00"/>
  </r>
  <r>
    <x v="2"/>
    <n v="8"/>
    <n v="2004"/>
    <n v="10"/>
    <n v="5"/>
    <n v="7.75"/>
    <n v="7.75"/>
    <m/>
    <d v="2004-05-10T00:00:00"/>
  </r>
  <r>
    <x v="2"/>
    <n v="8"/>
    <n v="2004"/>
    <n v="11"/>
    <n v="5"/>
    <n v="7.6"/>
    <n v="7.6"/>
    <m/>
    <d v="2004-05-11T00:00:00"/>
  </r>
  <r>
    <x v="2"/>
    <n v="8"/>
    <n v="2004"/>
    <n v="12"/>
    <n v="5"/>
    <n v="7"/>
    <n v="7"/>
    <m/>
    <d v="2004-05-12T00:00:00"/>
  </r>
  <r>
    <x v="2"/>
    <n v="8"/>
    <n v="2004"/>
    <n v="13"/>
    <n v="5"/>
    <n v="6.47"/>
    <n v="6.47"/>
    <m/>
    <d v="2004-05-13T00:00:00"/>
  </r>
  <r>
    <x v="2"/>
    <n v="8"/>
    <n v="2004"/>
    <n v="14"/>
    <n v="5"/>
    <n v="6.22"/>
    <n v="6.22"/>
    <m/>
    <d v="2004-05-14T00:00:00"/>
  </r>
  <r>
    <x v="2"/>
    <n v="8"/>
    <n v="2004"/>
    <n v="15"/>
    <n v="5"/>
    <n v="6.5"/>
    <n v="6.5"/>
    <m/>
    <d v="2004-05-15T00:00:00"/>
  </r>
  <r>
    <x v="2"/>
    <n v="8"/>
    <n v="2004"/>
    <n v="16"/>
    <n v="5"/>
    <n v="6.32"/>
    <n v="6.32"/>
    <m/>
    <d v="2004-05-16T00:00:00"/>
  </r>
  <r>
    <x v="2"/>
    <n v="8"/>
    <n v="2004"/>
    <n v="17"/>
    <n v="5"/>
    <n v="6.25"/>
    <n v="6.25"/>
    <m/>
    <d v="2004-05-17T00:00:00"/>
  </r>
  <r>
    <x v="2"/>
    <n v="8"/>
    <n v="2004"/>
    <n v="18"/>
    <n v="5"/>
    <n v="6.46"/>
    <n v="6.46"/>
    <m/>
    <d v="2004-05-18T00:00:00"/>
  </r>
  <r>
    <x v="2"/>
    <n v="8"/>
    <n v="2004"/>
    <n v="19"/>
    <n v="5"/>
    <n v="5.69"/>
    <n v="5.69"/>
    <m/>
    <d v="2004-05-19T00:00:00"/>
  </r>
  <r>
    <x v="2"/>
    <n v="8"/>
    <n v="2004"/>
    <n v="20"/>
    <n v="5"/>
    <n v="6.96"/>
    <n v="6.96"/>
    <m/>
    <d v="2004-05-20T00:00:00"/>
  </r>
  <r>
    <x v="2"/>
    <n v="8"/>
    <n v="2004"/>
    <n v="21"/>
    <n v="5"/>
    <n v="5.46"/>
    <n v="5.46"/>
    <m/>
    <d v="2004-05-21T00:00:00"/>
  </r>
  <r>
    <x v="2"/>
    <n v="8"/>
    <n v="2004"/>
    <n v="22"/>
    <n v="5"/>
    <n v="5.38"/>
    <n v="5.38"/>
    <m/>
    <d v="2004-05-22T00:00:00"/>
  </r>
  <r>
    <x v="2"/>
    <n v="8"/>
    <n v="2004"/>
    <n v="23"/>
    <n v="5"/>
    <n v="5.63"/>
    <n v="5.63"/>
    <m/>
    <d v="2004-05-23T00:00:00"/>
  </r>
  <r>
    <x v="2"/>
    <n v="8"/>
    <n v="2004"/>
    <n v="24"/>
    <n v="5"/>
    <n v="5.41"/>
    <n v="5.41"/>
    <m/>
    <d v="2004-05-24T00:00:00"/>
  </r>
  <r>
    <x v="2"/>
    <n v="8"/>
    <n v="2004"/>
    <n v="25"/>
    <n v="5"/>
    <n v="4.99"/>
    <n v="4.99"/>
    <m/>
    <d v="2004-05-25T00:00:00"/>
  </r>
  <r>
    <x v="2"/>
    <n v="8"/>
    <n v="2004"/>
    <n v="26"/>
    <n v="5"/>
    <n v="5.48"/>
    <n v="5.48"/>
    <m/>
    <d v="2004-05-26T00:00:00"/>
  </r>
  <r>
    <x v="2"/>
    <n v="8"/>
    <n v="2004"/>
    <n v="27"/>
    <n v="5"/>
    <n v="10.199999999999999"/>
    <n v="10.199999999999999"/>
    <m/>
    <d v="2004-05-27T00:00:00"/>
  </r>
  <r>
    <x v="2"/>
    <n v="8"/>
    <n v="2004"/>
    <n v="28"/>
    <n v="5"/>
    <n v="10.7"/>
    <n v="10.7"/>
    <m/>
    <d v="2004-05-28T00:00:00"/>
  </r>
  <r>
    <x v="2"/>
    <n v="8"/>
    <n v="2004"/>
    <n v="29"/>
    <n v="5"/>
    <n v="6.82"/>
    <n v="6.82"/>
    <m/>
    <d v="2004-05-29T00:00:00"/>
  </r>
  <r>
    <x v="2"/>
    <n v="8"/>
    <n v="2004"/>
    <n v="30"/>
    <n v="5"/>
    <n v="6.1"/>
    <n v="6.1"/>
    <m/>
    <d v="2004-05-30T00:00:00"/>
  </r>
  <r>
    <x v="2"/>
    <n v="8"/>
    <n v="2004"/>
    <n v="31"/>
    <n v="5"/>
    <n v="5.31"/>
    <n v="5.31"/>
    <m/>
    <d v="2004-05-31T00:00:00"/>
  </r>
  <r>
    <x v="2"/>
    <n v="9"/>
    <n v="2004"/>
    <n v="1"/>
    <n v="6"/>
    <n v="5.0199999999999996"/>
    <n v="5.0199999999999996"/>
    <m/>
    <d v="2004-06-01T00:00:00"/>
  </r>
  <r>
    <x v="2"/>
    <n v="9"/>
    <n v="2004"/>
    <n v="2"/>
    <n v="6"/>
    <n v="4.7699999999999996"/>
    <n v="4.7699999999999996"/>
    <m/>
    <d v="2004-06-02T00:00:00"/>
  </r>
  <r>
    <x v="2"/>
    <n v="9"/>
    <n v="2004"/>
    <n v="3"/>
    <n v="6"/>
    <n v="4.6100000000000003"/>
    <n v="4.6100000000000003"/>
    <m/>
    <d v="2004-06-03T00:00:00"/>
  </r>
  <r>
    <x v="2"/>
    <n v="9"/>
    <n v="2004"/>
    <n v="4"/>
    <n v="6"/>
    <n v="4.3"/>
    <n v="4.3"/>
    <m/>
    <d v="2004-06-04T00:00:00"/>
  </r>
  <r>
    <x v="2"/>
    <n v="9"/>
    <n v="2004"/>
    <n v="5"/>
    <n v="6"/>
    <n v="4.83"/>
    <n v="4.83"/>
    <m/>
    <d v="2004-06-05T00:00:00"/>
  </r>
  <r>
    <x v="2"/>
    <n v="9"/>
    <n v="2004"/>
    <n v="6"/>
    <n v="6"/>
    <n v="12.2"/>
    <n v="12.2"/>
    <m/>
    <d v="2004-06-06T00:00:00"/>
  </r>
  <r>
    <x v="2"/>
    <n v="9"/>
    <n v="2004"/>
    <n v="7"/>
    <n v="6"/>
    <n v="9.1199999999999992"/>
    <n v="9.1199999999999992"/>
    <m/>
    <d v="2004-06-07T00:00:00"/>
  </r>
  <r>
    <x v="2"/>
    <n v="9"/>
    <n v="2004"/>
    <n v="8"/>
    <n v="6"/>
    <n v="12"/>
    <n v="12"/>
    <m/>
    <d v="2004-06-08T00:00:00"/>
  </r>
  <r>
    <x v="2"/>
    <n v="9"/>
    <n v="2004"/>
    <n v="9"/>
    <n v="6"/>
    <n v="8.8699999999999992"/>
    <n v="8.8699999999999992"/>
    <m/>
    <d v="2004-06-09T00:00:00"/>
  </r>
  <r>
    <x v="2"/>
    <n v="9"/>
    <n v="2004"/>
    <n v="10"/>
    <n v="6"/>
    <n v="6.8"/>
    <n v="6.8"/>
    <m/>
    <d v="2004-06-10T00:00:00"/>
  </r>
  <r>
    <x v="2"/>
    <n v="9"/>
    <n v="2004"/>
    <n v="11"/>
    <n v="6"/>
    <n v="5.81"/>
    <n v="5.81"/>
    <m/>
    <d v="2004-06-11T00:00:00"/>
  </r>
  <r>
    <x v="2"/>
    <n v="9"/>
    <n v="2004"/>
    <n v="12"/>
    <n v="6"/>
    <n v="5.56"/>
    <n v="5.56"/>
    <m/>
    <d v="2004-06-12T00:00:00"/>
  </r>
  <r>
    <x v="2"/>
    <n v="9"/>
    <n v="2004"/>
    <n v="13"/>
    <n v="6"/>
    <n v="5.22"/>
    <n v="5.22"/>
    <m/>
    <d v="2004-06-13T00:00:00"/>
  </r>
  <r>
    <x v="2"/>
    <n v="9"/>
    <n v="2004"/>
    <n v="14"/>
    <n v="6"/>
    <n v="4.6900000000000004"/>
    <n v="4.6900000000000004"/>
    <m/>
    <d v="2004-06-14T00:00:00"/>
  </r>
  <r>
    <x v="2"/>
    <n v="9"/>
    <n v="2004"/>
    <n v="15"/>
    <n v="6"/>
    <n v="4.49"/>
    <n v="4.49"/>
    <m/>
    <d v="2004-06-15T00:00:00"/>
  </r>
  <r>
    <x v="2"/>
    <n v="9"/>
    <n v="2004"/>
    <n v="16"/>
    <n v="6"/>
    <n v="4.13"/>
    <n v="4.13"/>
    <m/>
    <d v="2004-06-16T00:00:00"/>
  </r>
  <r>
    <x v="2"/>
    <n v="9"/>
    <n v="2004"/>
    <n v="17"/>
    <n v="6"/>
    <n v="3.82"/>
    <n v="3.82"/>
    <m/>
    <d v="2004-06-17T00:00:00"/>
  </r>
  <r>
    <x v="2"/>
    <n v="9"/>
    <n v="2004"/>
    <n v="18"/>
    <n v="6"/>
    <n v="3.7"/>
    <n v="3.7"/>
    <m/>
    <d v="2004-06-18T00:00:00"/>
  </r>
  <r>
    <x v="2"/>
    <n v="9"/>
    <n v="2004"/>
    <n v="19"/>
    <n v="6"/>
    <n v="3.61"/>
    <n v="3.61"/>
    <m/>
    <d v="2004-06-19T00:00:00"/>
  </r>
  <r>
    <x v="2"/>
    <n v="9"/>
    <n v="2004"/>
    <n v="20"/>
    <n v="6"/>
    <n v="3.75"/>
    <n v="3.75"/>
    <m/>
    <d v="2004-06-20T00:00:00"/>
  </r>
  <r>
    <x v="2"/>
    <n v="9"/>
    <n v="2004"/>
    <n v="21"/>
    <n v="6"/>
    <n v="4.01"/>
    <n v="4.01"/>
    <m/>
    <d v="2004-06-21T00:00:00"/>
  </r>
  <r>
    <x v="2"/>
    <n v="9"/>
    <n v="2004"/>
    <n v="22"/>
    <n v="6"/>
    <n v="2.86"/>
    <n v="2.86"/>
    <m/>
    <d v="2004-06-22T00:00:00"/>
  </r>
  <r>
    <x v="2"/>
    <n v="9"/>
    <n v="2004"/>
    <n v="23"/>
    <n v="6"/>
    <n v="2.68"/>
    <n v="2.68"/>
    <m/>
    <d v="2004-06-23T00:00:00"/>
  </r>
  <r>
    <x v="2"/>
    <n v="9"/>
    <n v="2004"/>
    <n v="24"/>
    <n v="6"/>
    <n v="2.71"/>
    <n v="2.71"/>
    <m/>
    <d v="2004-06-24T00:00:00"/>
  </r>
  <r>
    <x v="2"/>
    <n v="9"/>
    <n v="2004"/>
    <n v="25"/>
    <n v="6"/>
    <n v="2.58"/>
    <n v="2.58"/>
    <m/>
    <d v="2004-06-25T00:00:00"/>
  </r>
  <r>
    <x v="2"/>
    <n v="9"/>
    <n v="2004"/>
    <n v="26"/>
    <n v="6"/>
    <n v="2.2799999999999998"/>
    <n v="2.2799999999999998"/>
    <m/>
    <d v="2004-06-26T00:00:00"/>
  </r>
  <r>
    <x v="2"/>
    <n v="9"/>
    <n v="2004"/>
    <n v="27"/>
    <n v="6"/>
    <n v="2.37"/>
    <n v="2.37"/>
    <m/>
    <d v="2004-06-27T00:00:00"/>
  </r>
  <r>
    <x v="2"/>
    <n v="9"/>
    <n v="2004"/>
    <n v="28"/>
    <n v="6"/>
    <n v="2.2400000000000002"/>
    <n v="2.2400000000000002"/>
    <m/>
    <d v="2004-06-28T00:00:00"/>
  </r>
  <r>
    <x v="2"/>
    <n v="9"/>
    <n v="2004"/>
    <n v="29"/>
    <n v="6"/>
    <n v="2.4500000000000002"/>
    <n v="2.4500000000000002"/>
    <m/>
    <d v="2004-06-29T00:00:00"/>
  </r>
  <r>
    <x v="2"/>
    <n v="9"/>
    <n v="2004"/>
    <n v="30"/>
    <n v="6"/>
    <n v="1.87"/>
    <n v="1.87"/>
    <m/>
    <d v="2004-06-30T00:00:00"/>
  </r>
  <r>
    <x v="2"/>
    <n v="10"/>
    <n v="2004"/>
    <n v="1"/>
    <n v="7"/>
    <n v="1.77"/>
    <n v="1.77"/>
    <m/>
    <d v="2004-07-01T00:00:00"/>
  </r>
  <r>
    <x v="2"/>
    <n v="10"/>
    <n v="2004"/>
    <n v="2"/>
    <n v="7"/>
    <n v="1.82"/>
    <n v="1.82"/>
    <m/>
    <d v="2004-07-02T00:00:00"/>
  </r>
  <r>
    <x v="2"/>
    <n v="10"/>
    <n v="2004"/>
    <n v="3"/>
    <n v="7"/>
    <n v="1.97"/>
    <n v="1.97"/>
    <m/>
    <d v="2004-07-03T00:00:00"/>
  </r>
  <r>
    <x v="2"/>
    <n v="10"/>
    <n v="2004"/>
    <n v="4"/>
    <n v="7"/>
    <n v="1.83"/>
    <n v="1.83"/>
    <m/>
    <d v="2004-07-04T00:00:00"/>
  </r>
  <r>
    <x v="2"/>
    <n v="10"/>
    <n v="2004"/>
    <n v="5"/>
    <n v="7"/>
    <n v="1.8"/>
    <n v="1.8"/>
    <m/>
    <d v="2004-07-05T00:00:00"/>
  </r>
  <r>
    <x v="2"/>
    <n v="10"/>
    <n v="2004"/>
    <n v="6"/>
    <n v="7"/>
    <n v="1.64"/>
    <n v="1.64"/>
    <m/>
    <d v="2004-07-06T00:00:00"/>
  </r>
  <r>
    <x v="2"/>
    <n v="10"/>
    <n v="2004"/>
    <n v="7"/>
    <n v="7"/>
    <n v="1.58"/>
    <n v="1.58"/>
    <m/>
    <d v="2004-07-07T00:00:00"/>
  </r>
  <r>
    <x v="2"/>
    <n v="10"/>
    <n v="2004"/>
    <n v="8"/>
    <n v="7"/>
    <n v="1.77"/>
    <n v="1.77"/>
    <m/>
    <d v="2004-07-08T00:00:00"/>
  </r>
  <r>
    <x v="2"/>
    <n v="10"/>
    <n v="2004"/>
    <n v="9"/>
    <n v="7"/>
    <n v="1.77"/>
    <n v="1.77"/>
    <m/>
    <d v="2004-07-09T00:00:00"/>
  </r>
  <r>
    <x v="2"/>
    <n v="10"/>
    <n v="2004"/>
    <n v="10"/>
    <n v="7"/>
    <n v="1.79"/>
    <n v="1.79"/>
    <m/>
    <d v="2004-07-10T00:00:00"/>
  </r>
  <r>
    <x v="2"/>
    <n v="10"/>
    <n v="2004"/>
    <n v="11"/>
    <n v="7"/>
    <n v="1.76"/>
    <n v="1.76"/>
    <m/>
    <d v="2004-07-11T00:00:00"/>
  </r>
  <r>
    <x v="2"/>
    <n v="10"/>
    <n v="2004"/>
    <n v="12"/>
    <n v="7"/>
    <n v="1.91"/>
    <n v="1.91"/>
    <m/>
    <d v="2004-07-12T00:00:00"/>
  </r>
  <r>
    <x v="2"/>
    <n v="10"/>
    <n v="2004"/>
    <n v="13"/>
    <n v="7"/>
    <n v="1.66"/>
    <n v="1.66"/>
    <m/>
    <d v="2004-07-13T00:00:00"/>
  </r>
  <r>
    <x v="2"/>
    <n v="10"/>
    <n v="2004"/>
    <n v="14"/>
    <n v="7"/>
    <n v="1.51"/>
    <n v="1.51"/>
    <m/>
    <d v="2004-07-14T00:00:00"/>
  </r>
  <r>
    <x v="2"/>
    <n v="10"/>
    <n v="2004"/>
    <n v="15"/>
    <n v="7"/>
    <n v="1.33"/>
    <n v="1.33"/>
    <m/>
    <d v="2004-07-15T00:00:00"/>
  </r>
  <r>
    <x v="2"/>
    <n v="10"/>
    <n v="2004"/>
    <n v="16"/>
    <n v="7"/>
    <n v="1.39"/>
    <n v="1.39"/>
    <m/>
    <d v="2004-07-16T00:00:00"/>
  </r>
  <r>
    <x v="2"/>
    <n v="10"/>
    <n v="2004"/>
    <n v="17"/>
    <n v="7"/>
    <n v="1.4"/>
    <n v="1.4"/>
    <m/>
    <d v="2004-07-17T00:00:00"/>
  </r>
  <r>
    <x v="2"/>
    <n v="10"/>
    <n v="2004"/>
    <n v="18"/>
    <n v="7"/>
    <n v="1.5"/>
    <n v="1.5"/>
    <m/>
    <d v="2004-07-18T00:00:00"/>
  </r>
  <r>
    <x v="2"/>
    <n v="10"/>
    <n v="2004"/>
    <n v="19"/>
    <n v="7"/>
    <n v="1.67"/>
    <n v="1.67"/>
    <m/>
    <d v="2004-07-19T00:00:00"/>
  </r>
  <r>
    <x v="2"/>
    <n v="10"/>
    <n v="2004"/>
    <n v="20"/>
    <n v="7"/>
    <n v="1.23"/>
    <n v="1.23"/>
    <m/>
    <d v="2004-07-20T00:00:00"/>
  </r>
  <r>
    <x v="2"/>
    <n v="10"/>
    <n v="2004"/>
    <n v="21"/>
    <n v="7"/>
    <n v="0.86"/>
    <n v="0.86"/>
    <m/>
    <d v="2004-07-21T00:00:00"/>
  </r>
  <r>
    <x v="2"/>
    <n v="10"/>
    <n v="2004"/>
    <n v="22"/>
    <n v="7"/>
    <n v="0.93"/>
    <n v="0.93"/>
    <m/>
    <d v="2004-07-22T00:00:00"/>
  </r>
  <r>
    <x v="2"/>
    <n v="10"/>
    <n v="2004"/>
    <n v="23"/>
    <n v="7"/>
    <n v="0.73"/>
    <n v="0.73"/>
    <m/>
    <d v="2004-07-23T00:00:00"/>
  </r>
  <r>
    <x v="2"/>
    <n v="10"/>
    <n v="2004"/>
    <n v="24"/>
    <n v="7"/>
    <n v="0.8"/>
    <n v="0.8"/>
    <m/>
    <d v="2004-07-24T00:00:00"/>
  </r>
  <r>
    <x v="2"/>
    <n v="10"/>
    <n v="2004"/>
    <n v="25"/>
    <n v="7"/>
    <n v="0.97"/>
    <n v="0.97"/>
    <m/>
    <d v="2004-07-25T00:00:00"/>
  </r>
  <r>
    <x v="2"/>
    <n v="10"/>
    <n v="2004"/>
    <n v="26"/>
    <n v="7"/>
    <n v="0.9"/>
    <n v="0.9"/>
    <m/>
    <d v="2004-07-26T00:00:00"/>
  </r>
  <r>
    <x v="2"/>
    <n v="10"/>
    <n v="2004"/>
    <n v="27"/>
    <n v="7"/>
    <n v="0.95"/>
    <n v="0.95"/>
    <m/>
    <d v="2004-07-27T00:00:00"/>
  </r>
  <r>
    <x v="2"/>
    <n v="10"/>
    <n v="2004"/>
    <n v="28"/>
    <n v="7"/>
    <n v="0.74"/>
    <n v="0.74"/>
    <m/>
    <d v="2004-07-28T00:00:00"/>
  </r>
  <r>
    <x v="2"/>
    <n v="10"/>
    <n v="2004"/>
    <n v="29"/>
    <n v="7"/>
    <n v="0.9"/>
    <n v="0.9"/>
    <m/>
    <d v="2004-07-29T00:00:00"/>
  </r>
  <r>
    <x v="2"/>
    <n v="10"/>
    <n v="2004"/>
    <n v="30"/>
    <n v="7"/>
    <n v="0.63"/>
    <n v="0.63"/>
    <m/>
    <d v="2004-07-30T00:00:00"/>
  </r>
  <r>
    <x v="2"/>
    <n v="10"/>
    <n v="2004"/>
    <n v="31"/>
    <n v="7"/>
    <n v="0.78"/>
    <n v="0.78"/>
    <m/>
    <d v="2004-07-31T00:00:00"/>
  </r>
  <r>
    <x v="2"/>
    <n v="11"/>
    <n v="2004"/>
    <n v="1"/>
    <n v="8"/>
    <n v="1.2"/>
    <n v="1.2"/>
    <m/>
    <d v="2004-08-01T00:00:00"/>
  </r>
  <r>
    <x v="2"/>
    <n v="11"/>
    <n v="2004"/>
    <n v="2"/>
    <n v="8"/>
    <n v="1.1599999999999999"/>
    <n v="1.1599999999999999"/>
    <m/>
    <d v="2004-08-02T00:00:00"/>
  </r>
  <r>
    <x v="2"/>
    <n v="11"/>
    <n v="2004"/>
    <n v="3"/>
    <n v="8"/>
    <n v="1.26"/>
    <n v="1.26"/>
    <m/>
    <d v="2004-08-03T00:00:00"/>
  </r>
  <r>
    <x v="2"/>
    <n v="11"/>
    <n v="2004"/>
    <n v="4"/>
    <n v="8"/>
    <n v="1.27"/>
    <n v="1.27"/>
    <m/>
    <d v="2004-08-04T00:00:00"/>
  </r>
  <r>
    <x v="2"/>
    <n v="11"/>
    <n v="2004"/>
    <n v="5"/>
    <n v="8"/>
    <n v="1.73"/>
    <n v="1.73"/>
    <m/>
    <d v="2004-08-05T00:00:00"/>
  </r>
  <r>
    <x v="2"/>
    <n v="11"/>
    <n v="2004"/>
    <n v="6"/>
    <n v="8"/>
    <n v="3.14"/>
    <n v="3.14"/>
    <m/>
    <d v="2004-08-06T00:00:00"/>
  </r>
  <r>
    <x v="2"/>
    <n v="11"/>
    <n v="2004"/>
    <n v="7"/>
    <n v="8"/>
    <n v="2.2599999999999998"/>
    <n v="2.2599999999999998"/>
    <m/>
    <d v="2004-08-07T00:00:00"/>
  </r>
  <r>
    <x v="2"/>
    <n v="11"/>
    <n v="2004"/>
    <n v="8"/>
    <n v="8"/>
    <n v="1.51"/>
    <n v="1.51"/>
    <m/>
    <d v="2004-08-08T00:00:00"/>
  </r>
  <r>
    <x v="2"/>
    <n v="11"/>
    <n v="2004"/>
    <n v="9"/>
    <n v="8"/>
    <n v="1.44"/>
    <n v="1.44"/>
    <m/>
    <d v="2004-08-09T00:00:00"/>
  </r>
  <r>
    <x v="2"/>
    <n v="11"/>
    <n v="2004"/>
    <n v="10"/>
    <n v="8"/>
    <n v="1.1299999999999999"/>
    <n v="1.1299999999999999"/>
    <m/>
    <d v="2004-08-10T00:00:00"/>
  </r>
  <r>
    <x v="2"/>
    <n v="11"/>
    <n v="2004"/>
    <n v="11"/>
    <n v="8"/>
    <n v="0.88"/>
    <n v="0.88"/>
    <m/>
    <d v="2004-08-11T00:00:00"/>
  </r>
  <r>
    <x v="2"/>
    <n v="11"/>
    <n v="2004"/>
    <n v="12"/>
    <n v="8"/>
    <n v="0.82"/>
    <n v="0.82"/>
    <m/>
    <d v="2004-08-12T00:00:00"/>
  </r>
  <r>
    <x v="2"/>
    <n v="11"/>
    <n v="2004"/>
    <n v="13"/>
    <n v="8"/>
    <n v="0.75"/>
    <n v="0.75"/>
    <m/>
    <d v="2004-08-13T00:00:00"/>
  </r>
  <r>
    <x v="2"/>
    <n v="11"/>
    <n v="2004"/>
    <n v="14"/>
    <n v="8"/>
    <n v="0.8"/>
    <n v="0.8"/>
    <m/>
    <d v="2004-08-14T00:00:00"/>
  </r>
  <r>
    <x v="2"/>
    <n v="11"/>
    <n v="2004"/>
    <n v="15"/>
    <n v="8"/>
    <n v="0.86"/>
    <n v="0.86"/>
    <m/>
    <d v="2004-08-15T00:00:00"/>
  </r>
  <r>
    <x v="2"/>
    <n v="11"/>
    <n v="2004"/>
    <n v="16"/>
    <n v="8"/>
    <n v="0.96"/>
    <n v="0.96"/>
    <m/>
    <d v="2004-08-16T00:00:00"/>
  </r>
  <r>
    <x v="2"/>
    <n v="11"/>
    <n v="2004"/>
    <n v="17"/>
    <n v="8"/>
    <n v="0.93"/>
    <n v="0.93"/>
    <m/>
    <d v="2004-08-17T00:00:00"/>
  </r>
  <r>
    <x v="2"/>
    <n v="11"/>
    <n v="2004"/>
    <n v="18"/>
    <n v="8"/>
    <n v="0.99"/>
    <n v="0.99"/>
    <m/>
    <d v="2004-08-18T00:00:00"/>
  </r>
  <r>
    <x v="2"/>
    <n v="11"/>
    <n v="2004"/>
    <n v="19"/>
    <n v="8"/>
    <n v="0.97"/>
    <n v="0.97"/>
    <m/>
    <d v="2004-08-19T00:00:00"/>
  </r>
  <r>
    <x v="2"/>
    <n v="11"/>
    <n v="2004"/>
    <n v="20"/>
    <n v="8"/>
    <n v="1.17"/>
    <n v="1.17"/>
    <m/>
    <d v="2004-08-20T00:00:00"/>
  </r>
  <r>
    <x v="2"/>
    <n v="11"/>
    <n v="2004"/>
    <n v="21"/>
    <n v="8"/>
    <n v="0.64"/>
    <n v="0.64"/>
    <m/>
    <d v="2004-08-21T00:00:00"/>
  </r>
  <r>
    <x v="2"/>
    <n v="11"/>
    <n v="2004"/>
    <n v="22"/>
    <n v="8"/>
    <n v="7.18"/>
    <n v="7.18"/>
    <m/>
    <d v="2004-08-22T00:00:00"/>
  </r>
  <r>
    <x v="2"/>
    <n v="11"/>
    <n v="2004"/>
    <n v="23"/>
    <n v="8"/>
    <n v="4.45"/>
    <n v="4.45"/>
    <m/>
    <d v="2004-08-23T00:00:00"/>
  </r>
  <r>
    <x v="2"/>
    <n v="11"/>
    <n v="2004"/>
    <n v="24"/>
    <n v="8"/>
    <n v="5.69"/>
    <n v="5.69"/>
    <m/>
    <d v="2004-08-24T00:00:00"/>
  </r>
  <r>
    <x v="2"/>
    <n v="11"/>
    <n v="2004"/>
    <n v="25"/>
    <n v="8"/>
    <n v="11.7"/>
    <n v="11.7"/>
    <m/>
    <d v="2004-08-25T00:00:00"/>
  </r>
  <r>
    <x v="2"/>
    <n v="11"/>
    <n v="2004"/>
    <n v="26"/>
    <n v="8"/>
    <n v="5.38"/>
    <n v="5.38"/>
    <m/>
    <d v="2004-08-26T00:00:00"/>
  </r>
  <r>
    <x v="2"/>
    <n v="11"/>
    <n v="2004"/>
    <n v="27"/>
    <n v="8"/>
    <n v="3.48"/>
    <n v="3.48"/>
    <m/>
    <d v="2004-08-27T00:00:00"/>
  </r>
  <r>
    <x v="2"/>
    <n v="11"/>
    <n v="2004"/>
    <n v="28"/>
    <n v="8"/>
    <n v="2.21"/>
    <n v="2.21"/>
    <m/>
    <d v="2004-08-28T00:00:00"/>
  </r>
  <r>
    <x v="2"/>
    <n v="11"/>
    <n v="2004"/>
    <n v="29"/>
    <n v="8"/>
    <n v="2.0299999999999998"/>
    <n v="2.0299999999999998"/>
    <m/>
    <d v="2004-08-29T00:00:00"/>
  </r>
  <r>
    <x v="2"/>
    <n v="11"/>
    <n v="2004"/>
    <n v="30"/>
    <n v="8"/>
    <n v="1.52"/>
    <n v="1.52"/>
    <m/>
    <d v="2004-08-30T00:00:00"/>
  </r>
  <r>
    <x v="2"/>
    <n v="11"/>
    <n v="2004"/>
    <n v="31"/>
    <n v="8"/>
    <n v="1.54"/>
    <n v="1.54"/>
    <m/>
    <d v="2004-08-31T00:00:00"/>
  </r>
  <r>
    <x v="2"/>
    <n v="12"/>
    <n v="2004"/>
    <n v="1"/>
    <n v="9"/>
    <n v="1.74"/>
    <n v="1.74"/>
    <m/>
    <d v="2004-09-01T00:00:00"/>
  </r>
  <r>
    <x v="2"/>
    <n v="12"/>
    <n v="2004"/>
    <n v="2"/>
    <n v="9"/>
    <n v="1.7"/>
    <n v="1.7"/>
    <m/>
    <d v="2004-09-02T00:00:00"/>
  </r>
  <r>
    <x v="2"/>
    <n v="12"/>
    <n v="2004"/>
    <n v="3"/>
    <n v="9"/>
    <n v="1.62"/>
    <n v="1.62"/>
    <m/>
    <d v="2004-09-03T00:00:00"/>
  </r>
  <r>
    <x v="2"/>
    <n v="12"/>
    <n v="2004"/>
    <n v="4"/>
    <n v="9"/>
    <n v="1.65"/>
    <n v="1.65"/>
    <m/>
    <d v="2004-09-04T00:00:00"/>
  </r>
  <r>
    <x v="2"/>
    <n v="12"/>
    <n v="2004"/>
    <n v="5"/>
    <n v="9"/>
    <n v="1.57"/>
    <n v="1.57"/>
    <m/>
    <d v="2004-09-05T00:00:00"/>
  </r>
  <r>
    <x v="2"/>
    <n v="12"/>
    <n v="2004"/>
    <n v="6"/>
    <n v="9"/>
    <n v="1.55"/>
    <n v="1.55"/>
    <m/>
    <d v="2004-09-06T00:00:00"/>
  </r>
  <r>
    <x v="2"/>
    <n v="12"/>
    <n v="2004"/>
    <n v="7"/>
    <n v="9"/>
    <n v="1.93"/>
    <n v="1.93"/>
    <m/>
    <d v="2004-09-07T00:00:00"/>
  </r>
  <r>
    <x v="2"/>
    <n v="12"/>
    <n v="2004"/>
    <n v="8"/>
    <n v="9"/>
    <n v="1.64"/>
    <n v="1.64"/>
    <m/>
    <d v="2004-09-08T00:00:00"/>
  </r>
  <r>
    <x v="2"/>
    <n v="12"/>
    <n v="2004"/>
    <n v="9"/>
    <n v="9"/>
    <n v="1.58"/>
    <n v="1.58"/>
    <m/>
    <d v="2004-09-09T00:00:00"/>
  </r>
  <r>
    <x v="2"/>
    <n v="12"/>
    <n v="2004"/>
    <n v="10"/>
    <n v="9"/>
    <n v="1.62"/>
    <n v="1.62"/>
    <m/>
    <d v="2004-09-10T00:00:00"/>
  </r>
  <r>
    <x v="2"/>
    <n v="12"/>
    <n v="2004"/>
    <n v="11"/>
    <n v="9"/>
    <n v="2.2599999999999998"/>
    <n v="2.2599999999999998"/>
    <m/>
    <d v="2004-09-11T00:00:00"/>
  </r>
  <r>
    <x v="2"/>
    <n v="12"/>
    <n v="2004"/>
    <n v="12"/>
    <n v="9"/>
    <n v="1.88"/>
    <n v="1.88"/>
    <m/>
    <d v="2004-09-12T00:00:00"/>
  </r>
  <r>
    <x v="2"/>
    <n v="12"/>
    <n v="2004"/>
    <n v="13"/>
    <n v="9"/>
    <n v="2.81"/>
    <n v="2.81"/>
    <m/>
    <d v="2004-09-13T00:00:00"/>
  </r>
  <r>
    <x v="2"/>
    <n v="12"/>
    <n v="2004"/>
    <n v="14"/>
    <n v="9"/>
    <n v="2.14"/>
    <n v="2.14"/>
    <m/>
    <d v="2004-09-14T00:00:00"/>
  </r>
  <r>
    <x v="2"/>
    <n v="12"/>
    <n v="2004"/>
    <n v="15"/>
    <n v="9"/>
    <n v="2.34"/>
    <n v="2.34"/>
    <m/>
    <d v="2004-09-15T00:00:00"/>
  </r>
  <r>
    <x v="2"/>
    <n v="12"/>
    <n v="2004"/>
    <n v="16"/>
    <n v="9"/>
    <n v="2.1800000000000002"/>
    <n v="2.1800000000000002"/>
    <m/>
    <d v="2004-09-16T00:00:00"/>
  </r>
  <r>
    <x v="2"/>
    <n v="12"/>
    <n v="2004"/>
    <n v="17"/>
    <n v="9"/>
    <n v="10.8"/>
    <n v="10.8"/>
    <m/>
    <d v="2004-09-17T00:00:00"/>
  </r>
  <r>
    <x v="2"/>
    <n v="12"/>
    <n v="2004"/>
    <n v="18"/>
    <n v="9"/>
    <n v="9.48"/>
    <n v="9.48"/>
    <m/>
    <d v="2004-09-18T00:00:00"/>
  </r>
  <r>
    <x v="2"/>
    <n v="12"/>
    <n v="2004"/>
    <n v="19"/>
    <n v="9"/>
    <n v="4.82"/>
    <n v="4.82"/>
    <m/>
    <d v="2004-09-19T00:00:00"/>
  </r>
  <r>
    <x v="2"/>
    <n v="12"/>
    <n v="2004"/>
    <n v="20"/>
    <n v="9"/>
    <n v="2.96"/>
    <n v="2.96"/>
    <m/>
    <d v="2004-09-20T00:00:00"/>
  </r>
  <r>
    <x v="2"/>
    <n v="12"/>
    <n v="2004"/>
    <n v="21"/>
    <n v="9"/>
    <n v="2.3199999999999998"/>
    <n v="2.3199999999999998"/>
    <m/>
    <d v="2004-09-21T00:00:00"/>
  </r>
  <r>
    <x v="2"/>
    <n v="12"/>
    <n v="2004"/>
    <n v="22"/>
    <n v="9"/>
    <n v="2.0299999999999998"/>
    <n v="2.0299999999999998"/>
    <m/>
    <d v="2004-09-22T00:00:00"/>
  </r>
  <r>
    <x v="2"/>
    <n v="12"/>
    <n v="2004"/>
    <n v="23"/>
    <n v="9"/>
    <n v="2.2999999999999998"/>
    <n v="2.2999999999999998"/>
    <m/>
    <d v="2004-09-23T00:00:00"/>
  </r>
  <r>
    <x v="2"/>
    <n v="12"/>
    <n v="2004"/>
    <n v="24"/>
    <n v="9"/>
    <n v="1.71"/>
    <n v="1.71"/>
    <m/>
    <d v="2004-09-24T00:00:00"/>
  </r>
  <r>
    <x v="2"/>
    <n v="12"/>
    <n v="2004"/>
    <n v="25"/>
    <n v="9"/>
    <n v="1.82"/>
    <n v="1.82"/>
    <m/>
    <d v="2004-09-25T00:00:00"/>
  </r>
  <r>
    <x v="2"/>
    <n v="12"/>
    <n v="2004"/>
    <n v="26"/>
    <n v="9"/>
    <n v="1.87"/>
    <n v="1.87"/>
    <m/>
    <d v="2004-09-26T00:00:00"/>
  </r>
  <r>
    <x v="2"/>
    <n v="12"/>
    <n v="2004"/>
    <n v="27"/>
    <n v="9"/>
    <n v="1.85"/>
    <n v="1.85"/>
    <m/>
    <d v="2004-09-27T00:00:00"/>
  </r>
  <r>
    <x v="2"/>
    <n v="12"/>
    <n v="2004"/>
    <n v="28"/>
    <n v="9"/>
    <n v="1.96"/>
    <n v="1.96"/>
    <m/>
    <d v="2004-09-28T00:00:00"/>
  </r>
  <r>
    <x v="2"/>
    <n v="12"/>
    <n v="2004"/>
    <n v="29"/>
    <n v="9"/>
    <n v="2.12"/>
    <n v="2.12"/>
    <m/>
    <d v="2004-09-29T00:00:00"/>
  </r>
  <r>
    <x v="2"/>
    <n v="12"/>
    <n v="2004"/>
    <n v="30"/>
    <n v="9"/>
    <n v="1.92"/>
    <n v="1.92"/>
    <m/>
    <d v="2004-09-30T00:00:00"/>
  </r>
  <r>
    <x v="3"/>
    <n v="1"/>
    <n v="2004"/>
    <n v="1"/>
    <n v="10"/>
    <n v="1.64"/>
    <n v="1.64"/>
    <m/>
    <d v="2004-10-01T00:00:00"/>
  </r>
  <r>
    <x v="3"/>
    <n v="1"/>
    <n v="2004"/>
    <n v="2"/>
    <n v="10"/>
    <n v="1.66"/>
    <n v="1.66"/>
    <m/>
    <d v="2004-10-02T00:00:00"/>
  </r>
  <r>
    <x v="3"/>
    <n v="1"/>
    <n v="2004"/>
    <n v="3"/>
    <n v="10"/>
    <n v="1.6"/>
    <n v="1.6"/>
    <m/>
    <d v="2004-10-03T00:00:00"/>
  </r>
  <r>
    <x v="3"/>
    <n v="1"/>
    <n v="2004"/>
    <n v="4"/>
    <n v="10"/>
    <n v="1.67"/>
    <n v="1.67"/>
    <m/>
    <d v="2004-10-04T00:00:00"/>
  </r>
  <r>
    <x v="3"/>
    <n v="1"/>
    <n v="2004"/>
    <n v="5"/>
    <n v="10"/>
    <n v="1.77"/>
    <n v="1.77"/>
    <m/>
    <d v="2004-10-05T00:00:00"/>
  </r>
  <r>
    <x v="3"/>
    <n v="1"/>
    <n v="2004"/>
    <n v="6"/>
    <n v="10"/>
    <n v="7.12"/>
    <n v="7.12"/>
    <m/>
    <d v="2004-10-06T00:00:00"/>
  </r>
  <r>
    <x v="3"/>
    <n v="1"/>
    <n v="2004"/>
    <n v="7"/>
    <n v="10"/>
    <n v="3.41"/>
    <n v="3.41"/>
    <m/>
    <d v="2004-10-07T00:00:00"/>
  </r>
  <r>
    <x v="3"/>
    <n v="1"/>
    <n v="2004"/>
    <n v="8"/>
    <n v="10"/>
    <n v="8.15"/>
    <n v="8.15"/>
    <m/>
    <d v="2004-10-08T00:00:00"/>
  </r>
  <r>
    <x v="3"/>
    <n v="1"/>
    <n v="2004"/>
    <n v="9"/>
    <n v="10"/>
    <n v="9.43"/>
    <n v="9.43"/>
    <m/>
    <d v="2004-10-09T00:00:00"/>
  </r>
  <r>
    <x v="3"/>
    <n v="1"/>
    <n v="2004"/>
    <n v="10"/>
    <n v="10"/>
    <n v="4.9800000000000004"/>
    <n v="4.9800000000000004"/>
    <m/>
    <d v="2004-10-10T00:00:00"/>
  </r>
  <r>
    <x v="3"/>
    <n v="1"/>
    <n v="2004"/>
    <n v="11"/>
    <n v="10"/>
    <n v="3.55"/>
    <n v="3.55"/>
    <m/>
    <d v="2004-10-11T00:00:00"/>
  </r>
  <r>
    <x v="3"/>
    <n v="1"/>
    <n v="2004"/>
    <n v="12"/>
    <n v="10"/>
    <n v="2.72"/>
    <n v="2.72"/>
    <m/>
    <d v="2004-10-12T00:00:00"/>
  </r>
  <r>
    <x v="3"/>
    <n v="1"/>
    <n v="2004"/>
    <n v="13"/>
    <n v="10"/>
    <n v="2.39"/>
    <n v="2.39"/>
    <m/>
    <d v="2004-10-13T00:00:00"/>
  </r>
  <r>
    <x v="3"/>
    <n v="1"/>
    <n v="2004"/>
    <n v="14"/>
    <n v="10"/>
    <n v="2.4500000000000002"/>
    <n v="2.4500000000000002"/>
    <m/>
    <d v="2004-10-14T00:00:00"/>
  </r>
  <r>
    <x v="3"/>
    <n v="1"/>
    <n v="2004"/>
    <n v="15"/>
    <n v="10"/>
    <n v="2.72"/>
    <n v="2.72"/>
    <m/>
    <d v="2004-10-15T00:00:00"/>
  </r>
  <r>
    <x v="3"/>
    <n v="1"/>
    <n v="2004"/>
    <n v="16"/>
    <n v="10"/>
    <n v="2.66"/>
    <n v="2.66"/>
    <m/>
    <d v="2004-10-16T00:00:00"/>
  </r>
  <r>
    <x v="3"/>
    <n v="1"/>
    <n v="2004"/>
    <n v="17"/>
    <n v="10"/>
    <n v="6.65"/>
    <n v="6.65"/>
    <m/>
    <d v="2004-10-17T00:00:00"/>
  </r>
  <r>
    <x v="3"/>
    <n v="1"/>
    <n v="2004"/>
    <n v="18"/>
    <n v="10"/>
    <n v="11"/>
    <n v="11"/>
    <m/>
    <d v="2004-10-18T00:00:00"/>
  </r>
  <r>
    <x v="3"/>
    <n v="1"/>
    <n v="2004"/>
    <n v="19"/>
    <n v="10"/>
    <n v="11.7"/>
    <n v="11.7"/>
    <m/>
    <d v="2004-10-19T00:00:00"/>
  </r>
  <r>
    <x v="3"/>
    <n v="1"/>
    <n v="2004"/>
    <n v="20"/>
    <n v="10"/>
    <n v="7.88"/>
    <n v="7.88"/>
    <m/>
    <d v="2004-10-20T00:00:00"/>
  </r>
  <r>
    <x v="3"/>
    <n v="1"/>
    <n v="2004"/>
    <n v="21"/>
    <n v="10"/>
    <n v="4.8099999999999996"/>
    <n v="4.8099999999999996"/>
    <m/>
    <d v="2004-10-21T00:00:00"/>
  </r>
  <r>
    <x v="3"/>
    <n v="1"/>
    <n v="2004"/>
    <n v="22"/>
    <n v="10"/>
    <n v="4.22"/>
    <n v="4.22"/>
    <m/>
    <d v="2004-10-22T00:00:00"/>
  </r>
  <r>
    <x v="3"/>
    <n v="1"/>
    <n v="2004"/>
    <n v="23"/>
    <n v="10"/>
    <n v="3.85"/>
    <n v="3.85"/>
    <m/>
    <d v="2004-10-23T00:00:00"/>
  </r>
  <r>
    <x v="3"/>
    <n v="1"/>
    <n v="2004"/>
    <n v="24"/>
    <n v="10"/>
    <n v="3.43"/>
    <n v="3.43"/>
    <m/>
    <d v="2004-10-24T00:00:00"/>
  </r>
  <r>
    <x v="3"/>
    <n v="1"/>
    <n v="2004"/>
    <n v="25"/>
    <n v="10"/>
    <n v="5.82"/>
    <n v="5.82"/>
    <m/>
    <d v="2004-10-25T00:00:00"/>
  </r>
  <r>
    <x v="3"/>
    <n v="1"/>
    <n v="2004"/>
    <n v="26"/>
    <n v="10"/>
    <n v="10.3"/>
    <n v="10.3"/>
    <m/>
    <d v="2004-10-26T00:00:00"/>
  </r>
  <r>
    <x v="3"/>
    <n v="1"/>
    <n v="2004"/>
    <n v="27"/>
    <n v="10"/>
    <n v="7.91"/>
    <n v="7.91"/>
    <m/>
    <d v="2004-10-27T00:00:00"/>
  </r>
  <r>
    <x v="3"/>
    <n v="1"/>
    <n v="2004"/>
    <n v="28"/>
    <n v="10"/>
    <n v="5.24"/>
    <n v="5.24"/>
    <m/>
    <d v="2004-10-28T00:00:00"/>
  </r>
  <r>
    <x v="3"/>
    <n v="1"/>
    <n v="2004"/>
    <n v="29"/>
    <n v="10"/>
    <n v="4.47"/>
    <n v="4.47"/>
    <m/>
    <d v="2004-10-29T00:00:00"/>
  </r>
  <r>
    <x v="3"/>
    <n v="1"/>
    <n v="2004"/>
    <n v="30"/>
    <n v="10"/>
    <n v="9.11"/>
    <n v="9.11"/>
    <m/>
    <d v="2004-10-30T00:00:00"/>
  </r>
  <r>
    <x v="3"/>
    <n v="1"/>
    <n v="2004"/>
    <n v="31"/>
    <n v="10"/>
    <n v="6.67"/>
    <n v="6.67"/>
    <m/>
    <d v="2004-10-31T00:00:00"/>
  </r>
  <r>
    <x v="3"/>
    <n v="2"/>
    <n v="2004"/>
    <n v="1"/>
    <n v="11"/>
    <n v="6.06"/>
    <n v="6.06"/>
    <m/>
    <d v="2004-11-01T00:00:00"/>
  </r>
  <r>
    <x v="3"/>
    <n v="2"/>
    <n v="2004"/>
    <n v="2"/>
    <n v="11"/>
    <n v="18.7"/>
    <n v="18.7"/>
    <m/>
    <d v="2004-11-02T00:00:00"/>
  </r>
  <r>
    <x v="3"/>
    <n v="2"/>
    <n v="2004"/>
    <n v="3"/>
    <n v="11"/>
    <n v="15"/>
    <n v="15"/>
    <m/>
    <d v="2004-11-03T00:00:00"/>
  </r>
  <r>
    <x v="3"/>
    <n v="2"/>
    <n v="2004"/>
    <n v="4"/>
    <n v="11"/>
    <n v="7.94"/>
    <n v="7.94"/>
    <m/>
    <d v="2004-11-04T00:00:00"/>
  </r>
  <r>
    <x v="3"/>
    <n v="2"/>
    <n v="2004"/>
    <n v="5"/>
    <n v="11"/>
    <n v="6.11"/>
    <n v="6.11"/>
    <m/>
    <d v="2004-11-05T00:00:00"/>
  </r>
  <r>
    <x v="3"/>
    <n v="2"/>
    <n v="2004"/>
    <n v="6"/>
    <n v="11"/>
    <n v="5.38"/>
    <n v="5.38"/>
    <m/>
    <d v="2004-11-06T00:00:00"/>
  </r>
  <r>
    <x v="3"/>
    <n v="2"/>
    <n v="2004"/>
    <n v="7"/>
    <n v="11"/>
    <n v="4.45"/>
    <n v="4.45"/>
    <m/>
    <d v="2004-11-07T00:00:00"/>
  </r>
  <r>
    <x v="3"/>
    <n v="2"/>
    <n v="2004"/>
    <n v="8"/>
    <n v="11"/>
    <n v="4.21"/>
    <n v="4.21"/>
    <m/>
    <d v="2004-11-08T00:00:00"/>
  </r>
  <r>
    <x v="3"/>
    <n v="2"/>
    <n v="2004"/>
    <n v="9"/>
    <n v="11"/>
    <n v="4.03"/>
    <n v="4.03"/>
    <m/>
    <d v="2004-11-09T00:00:00"/>
  </r>
  <r>
    <x v="3"/>
    <n v="2"/>
    <n v="2004"/>
    <n v="10"/>
    <n v="11"/>
    <n v="4.75"/>
    <n v="4.75"/>
    <m/>
    <d v="2004-11-10T00:00:00"/>
  </r>
  <r>
    <x v="3"/>
    <n v="2"/>
    <n v="2004"/>
    <n v="11"/>
    <n v="11"/>
    <n v="4.9000000000000004"/>
    <n v="4.9000000000000004"/>
    <m/>
    <d v="2004-11-11T00:00:00"/>
  </r>
  <r>
    <x v="3"/>
    <n v="2"/>
    <n v="2004"/>
    <n v="12"/>
    <n v="11"/>
    <n v="4.63"/>
    <n v="4.63"/>
    <m/>
    <d v="2004-11-12T00:00:00"/>
  </r>
  <r>
    <x v="3"/>
    <n v="2"/>
    <n v="2004"/>
    <n v="13"/>
    <n v="11"/>
    <n v="4.74"/>
    <n v="4.74"/>
    <m/>
    <d v="2004-11-13T00:00:00"/>
  </r>
  <r>
    <x v="3"/>
    <n v="2"/>
    <n v="2004"/>
    <n v="14"/>
    <n v="11"/>
    <n v="4.55"/>
    <n v="4.55"/>
    <m/>
    <d v="2004-11-14T00:00:00"/>
  </r>
  <r>
    <x v="3"/>
    <n v="2"/>
    <n v="2004"/>
    <n v="15"/>
    <n v="11"/>
    <n v="7.23"/>
    <n v="7.23"/>
    <m/>
    <d v="2004-11-15T00:00:00"/>
  </r>
  <r>
    <x v="3"/>
    <n v="2"/>
    <n v="2004"/>
    <n v="16"/>
    <n v="11"/>
    <n v="7.89"/>
    <n v="7.89"/>
    <m/>
    <d v="2004-11-16T00:00:00"/>
  </r>
  <r>
    <x v="3"/>
    <n v="2"/>
    <n v="2004"/>
    <n v="17"/>
    <n v="11"/>
    <n v="5.87"/>
    <n v="5.87"/>
    <m/>
    <d v="2004-11-17T00:00:00"/>
  </r>
  <r>
    <x v="3"/>
    <n v="2"/>
    <n v="2004"/>
    <n v="18"/>
    <n v="11"/>
    <n v="9.42"/>
    <n v="9.42"/>
    <m/>
    <d v="2004-11-18T00:00:00"/>
  </r>
  <r>
    <x v="3"/>
    <n v="2"/>
    <n v="2004"/>
    <n v="19"/>
    <n v="11"/>
    <n v="6.94"/>
    <n v="6.94"/>
    <m/>
    <d v="2004-11-19T00:00:00"/>
  </r>
  <r>
    <x v="3"/>
    <n v="2"/>
    <n v="2004"/>
    <n v="20"/>
    <n v="11"/>
    <n v="6.46"/>
    <n v="6.46"/>
    <m/>
    <d v="2004-11-20T00:00:00"/>
  </r>
  <r>
    <x v="3"/>
    <n v="2"/>
    <n v="2004"/>
    <n v="21"/>
    <n v="11"/>
    <n v="5.16"/>
    <n v="5.16"/>
    <m/>
    <d v="2004-11-21T00:00:00"/>
  </r>
  <r>
    <x v="3"/>
    <n v="2"/>
    <n v="2004"/>
    <n v="22"/>
    <n v="11"/>
    <n v="4.71"/>
    <n v="4.71"/>
    <m/>
    <d v="2004-11-22T00:00:00"/>
  </r>
  <r>
    <x v="3"/>
    <n v="2"/>
    <n v="2004"/>
    <n v="23"/>
    <n v="11"/>
    <n v="5"/>
    <n v="5"/>
    <m/>
    <d v="2004-11-23T00:00:00"/>
  </r>
  <r>
    <x v="3"/>
    <n v="2"/>
    <n v="2004"/>
    <n v="24"/>
    <n v="11"/>
    <n v="5.35"/>
    <n v="5.35"/>
    <m/>
    <d v="2004-11-24T00:00:00"/>
  </r>
  <r>
    <x v="3"/>
    <n v="2"/>
    <n v="2004"/>
    <n v="25"/>
    <n v="11"/>
    <n v="9.1199999999999992"/>
    <n v="9.1199999999999992"/>
    <m/>
    <d v="2004-11-25T00:00:00"/>
  </r>
  <r>
    <x v="3"/>
    <n v="2"/>
    <n v="2004"/>
    <n v="26"/>
    <n v="11"/>
    <n v="6.5"/>
    <n v="6.5"/>
    <m/>
    <d v="2004-11-26T00:00:00"/>
  </r>
  <r>
    <x v="3"/>
    <n v="2"/>
    <n v="2004"/>
    <n v="27"/>
    <n v="11"/>
    <n v="6.95"/>
    <n v="6.95"/>
    <m/>
    <d v="2004-11-27T00:00:00"/>
  </r>
  <r>
    <x v="3"/>
    <n v="2"/>
    <n v="2004"/>
    <n v="28"/>
    <n v="11"/>
    <n v="5.49"/>
    <n v="5.49"/>
    <m/>
    <d v="2004-11-28T00:00:00"/>
  </r>
  <r>
    <x v="3"/>
    <n v="2"/>
    <n v="2004"/>
    <n v="29"/>
    <n v="11"/>
    <n v="5.09"/>
    <n v="5.09"/>
    <m/>
    <d v="2004-11-29T00:00:00"/>
  </r>
  <r>
    <x v="3"/>
    <n v="2"/>
    <n v="2004"/>
    <n v="30"/>
    <n v="11"/>
    <n v="8.2200000000000006"/>
    <n v="8.2200000000000006"/>
    <m/>
    <d v="2004-11-30T00:00:00"/>
  </r>
  <r>
    <x v="3"/>
    <n v="3"/>
    <n v="2004"/>
    <n v="1"/>
    <n v="12"/>
    <n v="7.82"/>
    <n v="7.82"/>
    <m/>
    <d v="2004-12-01T00:00:00"/>
  </r>
  <r>
    <x v="3"/>
    <n v="3"/>
    <n v="2004"/>
    <n v="2"/>
    <n v="12"/>
    <n v="6"/>
    <n v="6"/>
    <m/>
    <d v="2004-12-02T00:00:00"/>
  </r>
  <r>
    <x v="3"/>
    <n v="3"/>
    <n v="2004"/>
    <n v="3"/>
    <n v="12"/>
    <n v="5.53"/>
    <n v="5.53"/>
    <m/>
    <d v="2004-12-03T00:00:00"/>
  </r>
  <r>
    <x v="3"/>
    <n v="3"/>
    <n v="2004"/>
    <n v="4"/>
    <n v="12"/>
    <n v="6"/>
    <n v="6"/>
    <m/>
    <d v="2004-12-04T00:00:00"/>
  </r>
  <r>
    <x v="3"/>
    <n v="3"/>
    <n v="2004"/>
    <n v="5"/>
    <n v="12"/>
    <n v="9.9600000000000009"/>
    <n v="9.9600000000000009"/>
    <m/>
    <d v="2004-12-05T00:00:00"/>
  </r>
  <r>
    <x v="3"/>
    <n v="3"/>
    <n v="2004"/>
    <n v="6"/>
    <n v="12"/>
    <n v="13.5"/>
    <n v="13.5"/>
    <m/>
    <d v="2004-12-06T00:00:00"/>
  </r>
  <r>
    <x v="3"/>
    <n v="3"/>
    <n v="2004"/>
    <n v="7"/>
    <n v="12"/>
    <n v="17.899999999999999"/>
    <n v="17.899999999999999"/>
    <m/>
    <d v="2004-12-07T00:00:00"/>
  </r>
  <r>
    <x v="3"/>
    <n v="3"/>
    <n v="2004"/>
    <n v="8"/>
    <n v="12"/>
    <n v="36.4"/>
    <n v="36.4"/>
    <m/>
    <d v="2004-12-08T00:00:00"/>
  </r>
  <r>
    <x v="3"/>
    <n v="3"/>
    <n v="2004"/>
    <n v="9"/>
    <n v="12"/>
    <n v="22.2"/>
    <n v="22.2"/>
    <m/>
    <d v="2004-12-09T00:00:00"/>
  </r>
  <r>
    <x v="3"/>
    <n v="3"/>
    <n v="2004"/>
    <n v="10"/>
    <n v="12"/>
    <n v="24.7"/>
    <n v="24.7"/>
    <m/>
    <d v="2004-12-10T00:00:00"/>
  </r>
  <r>
    <x v="3"/>
    <n v="3"/>
    <n v="2004"/>
    <n v="11"/>
    <n v="12"/>
    <n v="29.6"/>
    <n v="29.6"/>
    <m/>
    <d v="2004-12-11T00:00:00"/>
  </r>
  <r>
    <x v="3"/>
    <n v="3"/>
    <n v="2004"/>
    <n v="12"/>
    <n v="12"/>
    <n v="24.4"/>
    <n v="24.4"/>
    <m/>
    <d v="2004-12-12T00:00:00"/>
  </r>
  <r>
    <x v="3"/>
    <n v="3"/>
    <n v="2004"/>
    <n v="13"/>
    <n v="12"/>
    <n v="23.7"/>
    <n v="23.7"/>
    <m/>
    <d v="2004-12-13T00:00:00"/>
  </r>
  <r>
    <x v="3"/>
    <n v="3"/>
    <n v="2004"/>
    <n v="14"/>
    <n v="12"/>
    <n v="33.6"/>
    <n v="33.6"/>
    <m/>
    <d v="2004-12-14T00:00:00"/>
  </r>
  <r>
    <x v="3"/>
    <n v="3"/>
    <n v="2004"/>
    <n v="15"/>
    <n v="12"/>
    <n v="25.3"/>
    <n v="25.3"/>
    <m/>
    <d v="2004-12-15T00:00:00"/>
  </r>
  <r>
    <x v="3"/>
    <n v="3"/>
    <n v="2004"/>
    <n v="16"/>
    <n v="12"/>
    <n v="21.9"/>
    <n v="21.9"/>
    <m/>
    <d v="2004-12-16T00:00:00"/>
  </r>
  <r>
    <x v="3"/>
    <n v="3"/>
    <n v="2004"/>
    <n v="17"/>
    <n v="12"/>
    <n v="19.100000000000001"/>
    <n v="19.100000000000001"/>
    <m/>
    <d v="2004-12-17T00:00:00"/>
  </r>
  <r>
    <x v="3"/>
    <n v="3"/>
    <n v="2004"/>
    <n v="18"/>
    <n v="12"/>
    <n v="16.7"/>
    <n v="16.7"/>
    <m/>
    <d v="2004-12-18T00:00:00"/>
  </r>
  <r>
    <x v="3"/>
    <n v="3"/>
    <n v="2004"/>
    <n v="19"/>
    <n v="12"/>
    <n v="14.7"/>
    <n v="14.7"/>
    <m/>
    <d v="2004-12-19T00:00:00"/>
  </r>
  <r>
    <x v="3"/>
    <n v="3"/>
    <n v="2004"/>
    <n v="20"/>
    <n v="12"/>
    <n v="13.1"/>
    <n v="13.1"/>
    <m/>
    <d v="2004-12-20T00:00:00"/>
  </r>
  <r>
    <x v="3"/>
    <n v="3"/>
    <n v="2004"/>
    <n v="21"/>
    <n v="12"/>
    <n v="11.8"/>
    <n v="11.8"/>
    <m/>
    <d v="2004-12-21T00:00:00"/>
  </r>
  <r>
    <x v="3"/>
    <n v="3"/>
    <n v="2004"/>
    <n v="22"/>
    <n v="12"/>
    <n v="11.7"/>
    <n v="11.7"/>
    <m/>
    <d v="2004-12-22T00:00:00"/>
  </r>
  <r>
    <x v="3"/>
    <n v="3"/>
    <n v="2004"/>
    <n v="23"/>
    <n v="12"/>
    <n v="10"/>
    <n v="10"/>
    <m/>
    <d v="2004-12-23T00:00:00"/>
  </r>
  <r>
    <x v="3"/>
    <n v="3"/>
    <n v="2004"/>
    <n v="24"/>
    <n v="12"/>
    <n v="9.2100000000000009"/>
    <n v="9.2100000000000009"/>
    <m/>
    <d v="2004-12-24T00:00:00"/>
  </r>
  <r>
    <x v="3"/>
    <n v="3"/>
    <n v="2004"/>
    <n v="25"/>
    <n v="12"/>
    <n v="10.4"/>
    <n v="10.4"/>
    <m/>
    <d v="2004-12-25T00:00:00"/>
  </r>
  <r>
    <x v="3"/>
    <n v="3"/>
    <n v="2004"/>
    <n v="26"/>
    <n v="12"/>
    <n v="23.8"/>
    <n v="23.8"/>
    <m/>
    <d v="2004-12-26T00:00:00"/>
  </r>
  <r>
    <x v="3"/>
    <n v="3"/>
    <n v="2004"/>
    <n v="27"/>
    <n v="12"/>
    <n v="14.7"/>
    <n v="14.7"/>
    <m/>
    <d v="2004-12-27T00:00:00"/>
  </r>
  <r>
    <x v="3"/>
    <n v="3"/>
    <n v="2004"/>
    <n v="28"/>
    <n v="12"/>
    <n v="13.3"/>
    <n v="13.3"/>
    <m/>
    <d v="2004-12-28T00:00:00"/>
  </r>
  <r>
    <x v="3"/>
    <n v="3"/>
    <n v="2004"/>
    <n v="29"/>
    <n v="12"/>
    <n v="13.8"/>
    <n v="13.8"/>
    <m/>
    <d v="2004-12-29T00:00:00"/>
  </r>
  <r>
    <x v="3"/>
    <n v="3"/>
    <n v="2004"/>
    <n v="30"/>
    <n v="12"/>
    <n v="13.1"/>
    <n v="13.1"/>
    <m/>
    <d v="2004-12-30T00:00:00"/>
  </r>
  <r>
    <x v="3"/>
    <n v="3"/>
    <n v="2004"/>
    <n v="31"/>
    <n v="12"/>
    <n v="16.899999999999999"/>
    <n v="16.899999999999999"/>
    <m/>
    <d v="2004-12-31T00:00:00"/>
  </r>
  <r>
    <x v="3"/>
    <n v="4"/>
    <n v="2005"/>
    <n v="1"/>
    <n v="1"/>
    <n v="18.100000000000001"/>
    <n v="18.100000000000001"/>
    <m/>
    <d v="2005-01-01T00:00:00"/>
  </r>
  <r>
    <x v="3"/>
    <n v="4"/>
    <n v="2005"/>
    <n v="2"/>
    <n v="1"/>
    <n v="13.5"/>
    <n v="13.5"/>
    <m/>
    <d v="2005-01-02T00:00:00"/>
  </r>
  <r>
    <x v="3"/>
    <n v="4"/>
    <n v="2005"/>
    <n v="3"/>
    <n v="1"/>
    <n v="11.9"/>
    <n v="11.9"/>
    <m/>
    <d v="2005-01-03T00:00:00"/>
  </r>
  <r>
    <x v="3"/>
    <n v="4"/>
    <n v="2005"/>
    <n v="4"/>
    <n v="1"/>
    <n v="11.5"/>
    <n v="11.5"/>
    <m/>
    <d v="2005-01-04T00:00:00"/>
  </r>
  <r>
    <x v="3"/>
    <n v="4"/>
    <n v="2005"/>
    <n v="5"/>
    <n v="1"/>
    <n v="10.3"/>
    <n v="10.3"/>
    <m/>
    <d v="2005-01-05T00:00:00"/>
  </r>
  <r>
    <x v="3"/>
    <n v="4"/>
    <n v="2005"/>
    <n v="6"/>
    <n v="1"/>
    <n v="10.1"/>
    <n v="10.1"/>
    <m/>
    <d v="2005-01-06T00:00:00"/>
  </r>
  <r>
    <x v="3"/>
    <n v="4"/>
    <n v="2005"/>
    <n v="7"/>
    <n v="1"/>
    <n v="19.3"/>
    <n v="19.3"/>
    <m/>
    <d v="2005-01-07T00:00:00"/>
  </r>
  <r>
    <x v="3"/>
    <n v="4"/>
    <n v="2005"/>
    <n v="8"/>
    <n v="1"/>
    <n v="20.399999999999999"/>
    <n v="20.399999999999999"/>
    <m/>
    <d v="2005-01-08T00:00:00"/>
  </r>
  <r>
    <x v="3"/>
    <n v="4"/>
    <n v="2005"/>
    <n v="9"/>
    <n v="1"/>
    <n v="15.5"/>
    <n v="15.5"/>
    <m/>
    <d v="2005-01-09T00:00:00"/>
  </r>
  <r>
    <x v="3"/>
    <n v="4"/>
    <n v="2005"/>
    <n v="10"/>
    <n v="1"/>
    <n v="15.1"/>
    <n v="15.1"/>
    <m/>
    <d v="2005-01-10T00:00:00"/>
  </r>
  <r>
    <x v="3"/>
    <n v="4"/>
    <n v="2005"/>
    <n v="11"/>
    <n v="1"/>
    <n v="13.4"/>
    <n v="13.4"/>
    <m/>
    <d v="2005-01-11T00:00:00"/>
  </r>
  <r>
    <x v="3"/>
    <n v="4"/>
    <n v="2005"/>
    <n v="12"/>
    <n v="1"/>
    <n v="12.3"/>
    <n v="12.3"/>
    <m/>
    <d v="2005-01-12T00:00:00"/>
  </r>
  <r>
    <x v="3"/>
    <n v="4"/>
    <n v="2005"/>
    <n v="13"/>
    <n v="1"/>
    <n v="11.2"/>
    <n v="11.2"/>
    <m/>
    <d v="2005-01-13T00:00:00"/>
  </r>
  <r>
    <x v="3"/>
    <n v="4"/>
    <n v="2005"/>
    <n v="14"/>
    <n v="1"/>
    <n v="10.1"/>
    <n v="10.1"/>
    <m/>
    <d v="2005-01-14T00:00:00"/>
  </r>
  <r>
    <x v="3"/>
    <n v="4"/>
    <n v="2005"/>
    <n v="15"/>
    <n v="1"/>
    <n v="10.7"/>
    <n v="10.7"/>
    <m/>
    <d v="2005-01-15T00:00:00"/>
  </r>
  <r>
    <x v="3"/>
    <n v="4"/>
    <n v="2005"/>
    <n v="16"/>
    <n v="1"/>
    <n v="11.2"/>
    <n v="11.2"/>
    <m/>
    <d v="2005-01-16T00:00:00"/>
  </r>
  <r>
    <x v="3"/>
    <n v="4"/>
    <n v="2005"/>
    <n v="17"/>
    <n v="1"/>
    <n v="16.3"/>
    <n v="16.3"/>
    <m/>
    <d v="2005-01-17T00:00:00"/>
  </r>
  <r>
    <x v="3"/>
    <n v="4"/>
    <n v="2005"/>
    <n v="18"/>
    <n v="1"/>
    <n v="37.4"/>
    <n v="37.4"/>
    <m/>
    <d v="2005-01-18T00:00:00"/>
  </r>
  <r>
    <x v="3"/>
    <n v="4"/>
    <n v="2005"/>
    <n v="19"/>
    <n v="1"/>
    <n v="29.4"/>
    <n v="29.4"/>
    <m/>
    <d v="2005-01-19T00:00:00"/>
  </r>
  <r>
    <x v="3"/>
    <n v="4"/>
    <n v="2005"/>
    <n v="20"/>
    <n v="1"/>
    <n v="27.4"/>
    <n v="27.4"/>
    <m/>
    <d v="2005-01-20T00:00:00"/>
  </r>
  <r>
    <x v="3"/>
    <n v="4"/>
    <n v="2005"/>
    <n v="21"/>
    <n v="1"/>
    <n v="24.2"/>
    <n v="24.2"/>
    <m/>
    <d v="2005-01-21T00:00:00"/>
  </r>
  <r>
    <x v="3"/>
    <n v="4"/>
    <n v="2005"/>
    <n v="22"/>
    <n v="1"/>
    <n v="20.7"/>
    <n v="20.7"/>
    <m/>
    <d v="2005-01-22T00:00:00"/>
  </r>
  <r>
    <x v="3"/>
    <n v="4"/>
    <n v="2005"/>
    <n v="23"/>
    <n v="1"/>
    <n v="17.899999999999999"/>
    <n v="17.899999999999999"/>
    <m/>
    <d v="2005-01-23T00:00:00"/>
  </r>
  <r>
    <x v="3"/>
    <n v="4"/>
    <n v="2005"/>
    <n v="24"/>
    <n v="1"/>
    <n v="15.5"/>
    <n v="15.5"/>
    <m/>
    <d v="2005-01-24T00:00:00"/>
  </r>
  <r>
    <x v="3"/>
    <n v="4"/>
    <n v="2005"/>
    <n v="25"/>
    <n v="1"/>
    <n v="14"/>
    <n v="14"/>
    <m/>
    <d v="2005-01-25T00:00:00"/>
  </r>
  <r>
    <x v="3"/>
    <n v="4"/>
    <n v="2005"/>
    <n v="26"/>
    <n v="1"/>
    <n v="12.9"/>
    <n v="12.9"/>
    <m/>
    <d v="2005-01-26T00:00:00"/>
  </r>
  <r>
    <x v="3"/>
    <n v="4"/>
    <n v="2005"/>
    <n v="27"/>
    <n v="1"/>
    <n v="11.9"/>
    <n v="11.9"/>
    <m/>
    <d v="2005-01-27T00:00:00"/>
  </r>
  <r>
    <x v="3"/>
    <n v="4"/>
    <n v="2005"/>
    <n v="28"/>
    <n v="1"/>
    <n v="14"/>
    <n v="14"/>
    <m/>
    <d v="2005-01-28T00:00:00"/>
  </r>
  <r>
    <x v="3"/>
    <n v="4"/>
    <n v="2005"/>
    <n v="29"/>
    <n v="1"/>
    <n v="25.6"/>
    <n v="25.6"/>
    <m/>
    <d v="2005-01-29T00:00:00"/>
  </r>
  <r>
    <x v="3"/>
    <n v="4"/>
    <n v="2005"/>
    <n v="30"/>
    <n v="1"/>
    <n v="18.399999999999999"/>
    <n v="18.399999999999999"/>
    <m/>
    <d v="2005-01-30T00:00:00"/>
  </r>
  <r>
    <x v="3"/>
    <n v="4"/>
    <n v="2005"/>
    <n v="31"/>
    <n v="1"/>
    <n v="16.7"/>
    <n v="16.7"/>
    <m/>
    <d v="2005-01-31T00:00:00"/>
  </r>
  <r>
    <x v="3"/>
    <n v="5"/>
    <n v="2005"/>
    <n v="1"/>
    <n v="2"/>
    <n v="15.6"/>
    <n v="15.6"/>
    <m/>
    <d v="2005-02-01T00:00:00"/>
  </r>
  <r>
    <x v="3"/>
    <n v="5"/>
    <n v="2005"/>
    <n v="2"/>
    <n v="2"/>
    <n v="14.6"/>
    <n v="14.6"/>
    <m/>
    <d v="2005-02-02T00:00:00"/>
  </r>
  <r>
    <x v="3"/>
    <n v="5"/>
    <n v="2005"/>
    <n v="3"/>
    <n v="2"/>
    <n v="13.7"/>
    <n v="13.7"/>
    <m/>
    <d v="2005-02-03T00:00:00"/>
  </r>
  <r>
    <x v="3"/>
    <n v="5"/>
    <n v="2005"/>
    <n v="4"/>
    <n v="2"/>
    <n v="13.6"/>
    <n v="13.6"/>
    <m/>
    <d v="2005-02-04T00:00:00"/>
  </r>
  <r>
    <x v="3"/>
    <n v="5"/>
    <n v="2005"/>
    <n v="5"/>
    <n v="2"/>
    <n v="12.5"/>
    <n v="12.5"/>
    <m/>
    <d v="2005-02-05T00:00:00"/>
  </r>
  <r>
    <x v="3"/>
    <n v="5"/>
    <n v="2005"/>
    <n v="6"/>
    <n v="2"/>
    <n v="18.600000000000001"/>
    <n v="18.600000000000001"/>
    <m/>
    <d v="2005-02-06T00:00:00"/>
  </r>
  <r>
    <x v="3"/>
    <n v="5"/>
    <n v="2005"/>
    <n v="7"/>
    <n v="2"/>
    <n v="17"/>
    <n v="17"/>
    <m/>
    <d v="2005-02-07T00:00:00"/>
  </r>
  <r>
    <x v="3"/>
    <n v="5"/>
    <n v="2005"/>
    <n v="8"/>
    <n v="2"/>
    <n v="13.8"/>
    <n v="13.8"/>
    <m/>
    <d v="2005-02-08T00:00:00"/>
  </r>
  <r>
    <x v="3"/>
    <n v="5"/>
    <n v="2005"/>
    <n v="9"/>
    <n v="2"/>
    <n v="12.9"/>
    <n v="12.9"/>
    <m/>
    <d v="2005-02-09T00:00:00"/>
  </r>
  <r>
    <x v="3"/>
    <n v="5"/>
    <n v="2005"/>
    <n v="10"/>
    <n v="2"/>
    <n v="12.5"/>
    <n v="12.5"/>
    <m/>
    <d v="2005-02-10T00:00:00"/>
  </r>
  <r>
    <x v="3"/>
    <n v="5"/>
    <n v="2005"/>
    <n v="11"/>
    <n v="2"/>
    <n v="12.3"/>
    <n v="12.3"/>
    <m/>
    <d v="2005-02-11T00:00:00"/>
  </r>
  <r>
    <x v="3"/>
    <n v="5"/>
    <n v="2005"/>
    <n v="12"/>
    <n v="2"/>
    <n v="12.6"/>
    <n v="12.6"/>
    <m/>
    <d v="2005-02-12T00:00:00"/>
  </r>
  <r>
    <x v="3"/>
    <n v="5"/>
    <n v="2005"/>
    <n v="13"/>
    <n v="2"/>
    <n v="11.7"/>
    <n v="11.7"/>
    <m/>
    <d v="2005-02-13T00:00:00"/>
  </r>
  <r>
    <x v="3"/>
    <n v="5"/>
    <n v="2005"/>
    <n v="14"/>
    <n v="2"/>
    <n v="10.199999999999999"/>
    <n v="10.199999999999999"/>
    <m/>
    <d v="2005-02-14T00:00:00"/>
  </r>
  <r>
    <x v="3"/>
    <n v="5"/>
    <n v="2005"/>
    <n v="15"/>
    <n v="2"/>
    <n v="9.27"/>
    <n v="9.27"/>
    <m/>
    <d v="2005-02-15T00:00:00"/>
  </r>
  <r>
    <x v="3"/>
    <n v="5"/>
    <n v="2005"/>
    <n v="16"/>
    <n v="2"/>
    <n v="8.56"/>
    <n v="8.56"/>
    <m/>
    <d v="2005-02-16T00:00:00"/>
  </r>
  <r>
    <x v="3"/>
    <n v="5"/>
    <n v="2005"/>
    <n v="17"/>
    <n v="2"/>
    <n v="8.18"/>
    <n v="8.18"/>
    <m/>
    <d v="2005-02-17T00:00:00"/>
  </r>
  <r>
    <x v="3"/>
    <n v="5"/>
    <n v="2005"/>
    <n v="18"/>
    <n v="2"/>
    <n v="8.1999999999999993"/>
    <n v="8.1999999999999993"/>
    <m/>
    <d v="2005-02-18T00:00:00"/>
  </r>
  <r>
    <x v="3"/>
    <n v="5"/>
    <n v="2005"/>
    <n v="19"/>
    <n v="2"/>
    <n v="8.1999999999999993"/>
    <n v="8.1999999999999993"/>
    <m/>
    <d v="2005-02-19T00:00:00"/>
  </r>
  <r>
    <x v="3"/>
    <n v="5"/>
    <n v="2005"/>
    <n v="20"/>
    <n v="2"/>
    <n v="8.26"/>
    <n v="8.26"/>
    <m/>
    <d v="2005-02-20T00:00:00"/>
  </r>
  <r>
    <x v="3"/>
    <n v="5"/>
    <n v="2005"/>
    <n v="21"/>
    <n v="2"/>
    <n v="7.64"/>
    <n v="7.64"/>
    <m/>
    <d v="2005-02-21T00:00:00"/>
  </r>
  <r>
    <x v="3"/>
    <n v="5"/>
    <n v="2005"/>
    <n v="22"/>
    <n v="2"/>
    <n v="7.04"/>
    <n v="7.04"/>
    <m/>
    <d v="2005-02-22T00:00:00"/>
  </r>
  <r>
    <x v="3"/>
    <n v="5"/>
    <n v="2005"/>
    <n v="23"/>
    <n v="2"/>
    <n v="7.09"/>
    <n v="7.09"/>
    <m/>
    <d v="2005-02-23T00:00:00"/>
  </r>
  <r>
    <x v="3"/>
    <n v="5"/>
    <n v="2005"/>
    <n v="24"/>
    <n v="2"/>
    <n v="6.26"/>
    <n v="6.26"/>
    <m/>
    <d v="2005-02-24T00:00:00"/>
  </r>
  <r>
    <x v="3"/>
    <n v="5"/>
    <n v="2005"/>
    <n v="25"/>
    <n v="2"/>
    <n v="6.28"/>
    <n v="6.28"/>
    <m/>
    <d v="2005-02-25T00:00:00"/>
  </r>
  <r>
    <x v="3"/>
    <n v="5"/>
    <n v="2005"/>
    <n v="26"/>
    <n v="2"/>
    <n v="6.19"/>
    <n v="6.19"/>
    <m/>
    <d v="2005-02-26T00:00:00"/>
  </r>
  <r>
    <x v="3"/>
    <n v="5"/>
    <n v="2005"/>
    <n v="27"/>
    <n v="2"/>
    <n v="6.23"/>
    <n v="6.23"/>
    <m/>
    <d v="2005-02-27T00:00:00"/>
  </r>
  <r>
    <x v="3"/>
    <n v="5"/>
    <n v="2005"/>
    <n v="28"/>
    <n v="2"/>
    <n v="6.97"/>
    <n v="6.97"/>
    <m/>
    <d v="2005-02-28T00:00:00"/>
  </r>
  <r>
    <x v="3"/>
    <n v="6"/>
    <n v="2005"/>
    <n v="1"/>
    <n v="3"/>
    <n v="8.75"/>
    <n v="8.75"/>
    <m/>
    <d v="2005-03-01T00:00:00"/>
  </r>
  <r>
    <x v="3"/>
    <n v="6"/>
    <n v="2005"/>
    <n v="2"/>
    <n v="3"/>
    <n v="6.87"/>
    <n v="6.87"/>
    <m/>
    <d v="2005-03-02T00:00:00"/>
  </r>
  <r>
    <x v="3"/>
    <n v="6"/>
    <n v="2005"/>
    <n v="3"/>
    <n v="3"/>
    <n v="7.2"/>
    <n v="7.2"/>
    <m/>
    <d v="2005-03-03T00:00:00"/>
  </r>
  <r>
    <x v="3"/>
    <n v="6"/>
    <n v="2005"/>
    <n v="4"/>
    <n v="3"/>
    <n v="5.92"/>
    <n v="5.92"/>
    <m/>
    <d v="2005-03-04T00:00:00"/>
  </r>
  <r>
    <x v="3"/>
    <n v="6"/>
    <n v="2005"/>
    <n v="5"/>
    <n v="3"/>
    <n v="5.66"/>
    <n v="5.66"/>
    <m/>
    <d v="2005-03-05T00:00:00"/>
  </r>
  <r>
    <x v="3"/>
    <n v="6"/>
    <n v="2005"/>
    <n v="6"/>
    <n v="3"/>
    <n v="5.69"/>
    <n v="5.69"/>
    <m/>
    <d v="2005-03-06T00:00:00"/>
  </r>
  <r>
    <x v="3"/>
    <n v="6"/>
    <n v="2005"/>
    <n v="7"/>
    <n v="3"/>
    <n v="5.48"/>
    <n v="5.48"/>
    <m/>
    <d v="2005-03-07T00:00:00"/>
  </r>
  <r>
    <x v="3"/>
    <n v="6"/>
    <n v="2005"/>
    <n v="8"/>
    <n v="3"/>
    <n v="5.29"/>
    <n v="5.29"/>
    <m/>
    <d v="2005-03-08T00:00:00"/>
  </r>
  <r>
    <x v="3"/>
    <n v="6"/>
    <n v="2005"/>
    <n v="9"/>
    <n v="3"/>
    <n v="5.27"/>
    <n v="5.27"/>
    <m/>
    <d v="2005-03-09T00:00:00"/>
  </r>
  <r>
    <x v="3"/>
    <n v="6"/>
    <n v="2005"/>
    <n v="10"/>
    <n v="3"/>
    <n v="5.12"/>
    <n v="5.12"/>
    <m/>
    <d v="2005-03-10T00:00:00"/>
  </r>
  <r>
    <x v="3"/>
    <n v="6"/>
    <n v="2005"/>
    <n v="11"/>
    <n v="3"/>
    <n v="5.15"/>
    <n v="5.15"/>
    <m/>
    <d v="2005-03-11T00:00:00"/>
  </r>
  <r>
    <x v="3"/>
    <n v="6"/>
    <n v="2005"/>
    <n v="12"/>
    <n v="3"/>
    <n v="4.91"/>
    <n v="4.91"/>
    <m/>
    <d v="2005-03-12T00:00:00"/>
  </r>
  <r>
    <x v="3"/>
    <n v="6"/>
    <n v="2005"/>
    <n v="13"/>
    <n v="3"/>
    <n v="4.71"/>
    <n v="4.71"/>
    <m/>
    <d v="2005-03-13T00:00:00"/>
  </r>
  <r>
    <x v="3"/>
    <n v="6"/>
    <n v="2005"/>
    <n v="14"/>
    <n v="3"/>
    <n v="4.67"/>
    <n v="4.67"/>
    <m/>
    <d v="2005-03-14T00:00:00"/>
  </r>
  <r>
    <x v="3"/>
    <n v="6"/>
    <n v="2005"/>
    <n v="15"/>
    <n v="3"/>
    <n v="4.33"/>
    <n v="4.33"/>
    <m/>
    <d v="2005-03-15T00:00:00"/>
  </r>
  <r>
    <x v="3"/>
    <n v="6"/>
    <n v="2005"/>
    <n v="16"/>
    <n v="3"/>
    <n v="4.58"/>
    <n v="4.58"/>
    <m/>
    <d v="2005-03-16T00:00:00"/>
  </r>
  <r>
    <x v="3"/>
    <n v="6"/>
    <n v="2005"/>
    <n v="17"/>
    <n v="3"/>
    <n v="4.88"/>
    <n v="4.88"/>
    <m/>
    <d v="2005-03-17T00:00:00"/>
  </r>
  <r>
    <x v="3"/>
    <n v="6"/>
    <n v="2005"/>
    <n v="18"/>
    <n v="3"/>
    <n v="4.57"/>
    <n v="4.57"/>
    <m/>
    <d v="2005-03-18T00:00:00"/>
  </r>
  <r>
    <x v="3"/>
    <n v="6"/>
    <n v="2005"/>
    <n v="19"/>
    <n v="3"/>
    <n v="10.8"/>
    <n v="10.8"/>
    <m/>
    <d v="2005-03-19T00:00:00"/>
  </r>
  <r>
    <x v="3"/>
    <n v="6"/>
    <n v="2005"/>
    <n v="20"/>
    <n v="3"/>
    <n v="10.9"/>
    <n v="10.9"/>
    <m/>
    <d v="2005-03-20T00:00:00"/>
  </r>
  <r>
    <x v="3"/>
    <n v="6"/>
    <n v="2005"/>
    <n v="21"/>
    <n v="3"/>
    <n v="8.08"/>
    <n v="8.08"/>
    <m/>
    <d v="2005-03-21T00:00:00"/>
  </r>
  <r>
    <x v="3"/>
    <n v="6"/>
    <n v="2005"/>
    <n v="22"/>
    <n v="3"/>
    <n v="6.59"/>
    <n v="6.59"/>
    <m/>
    <d v="2005-03-22T00:00:00"/>
  </r>
  <r>
    <x v="3"/>
    <n v="6"/>
    <n v="2005"/>
    <n v="23"/>
    <n v="3"/>
    <n v="7.86"/>
    <n v="7.86"/>
    <m/>
    <d v="2005-03-23T00:00:00"/>
  </r>
  <r>
    <x v="3"/>
    <n v="6"/>
    <n v="2005"/>
    <n v="24"/>
    <n v="3"/>
    <n v="8.4700000000000006"/>
    <n v="8.4700000000000006"/>
    <m/>
    <d v="2005-03-24T00:00:00"/>
  </r>
  <r>
    <x v="3"/>
    <n v="6"/>
    <n v="2005"/>
    <n v="25"/>
    <n v="3"/>
    <n v="7.95"/>
    <n v="7.95"/>
    <m/>
    <d v="2005-03-25T00:00:00"/>
  </r>
  <r>
    <x v="3"/>
    <n v="6"/>
    <n v="2005"/>
    <n v="26"/>
    <n v="3"/>
    <n v="23.4"/>
    <n v="23.4"/>
    <m/>
    <d v="2005-03-26T00:00:00"/>
  </r>
  <r>
    <x v="3"/>
    <n v="6"/>
    <n v="2005"/>
    <n v="27"/>
    <n v="3"/>
    <s v="r"/>
    <m/>
    <s v="r"/>
    <d v="2005-03-27T00:00:00"/>
  </r>
  <r>
    <x v="3"/>
    <n v="6"/>
    <n v="2005"/>
    <n v="28"/>
    <n v="3"/>
    <n v="207"/>
    <n v="207"/>
    <m/>
    <d v="2005-03-28T00:00:00"/>
  </r>
  <r>
    <x v="3"/>
    <n v="6"/>
    <n v="2005"/>
    <n v="29"/>
    <n v="3"/>
    <n v="227"/>
    <n v="227"/>
    <m/>
    <d v="2005-03-29T00:00:00"/>
  </r>
  <r>
    <x v="3"/>
    <n v="6"/>
    <n v="2005"/>
    <n v="30"/>
    <n v="3"/>
    <n v="92.6"/>
    <n v="92.6"/>
    <m/>
    <d v="2005-03-30T00:00:00"/>
  </r>
  <r>
    <x v="3"/>
    <n v="6"/>
    <n v="2005"/>
    <n v="31"/>
    <n v="3"/>
    <n v="61.5"/>
    <n v="61.5"/>
    <m/>
    <d v="2005-03-31T00:00:00"/>
  </r>
  <r>
    <x v="3"/>
    <n v="7"/>
    <n v="2005"/>
    <n v="1"/>
    <n v="4"/>
    <n v="52.8"/>
    <n v="52.8"/>
    <m/>
    <d v="2005-04-01T00:00:00"/>
  </r>
  <r>
    <x v="3"/>
    <n v="7"/>
    <n v="2005"/>
    <n v="2"/>
    <n v="4"/>
    <n v="42.3"/>
    <n v="42.3"/>
    <m/>
    <d v="2005-04-02T00:00:00"/>
  </r>
  <r>
    <x v="3"/>
    <n v="7"/>
    <n v="2005"/>
    <n v="3"/>
    <n v="4"/>
    <n v="38.5"/>
    <n v="38.5"/>
    <m/>
    <d v="2005-04-03T00:00:00"/>
  </r>
  <r>
    <x v="3"/>
    <n v="7"/>
    <n v="2005"/>
    <n v="4"/>
    <n v="4"/>
    <n v="32.6"/>
    <n v="32.6"/>
    <m/>
    <d v="2005-04-04T00:00:00"/>
  </r>
  <r>
    <x v="3"/>
    <n v="7"/>
    <n v="2005"/>
    <n v="5"/>
    <n v="4"/>
    <n v="26.5"/>
    <n v="26.5"/>
    <m/>
    <d v="2005-04-05T00:00:00"/>
  </r>
  <r>
    <x v="3"/>
    <n v="7"/>
    <n v="2005"/>
    <n v="6"/>
    <n v="4"/>
    <n v="23.4"/>
    <n v="23.4"/>
    <m/>
    <d v="2005-04-06T00:00:00"/>
  </r>
  <r>
    <x v="3"/>
    <n v="7"/>
    <n v="2005"/>
    <n v="7"/>
    <n v="4"/>
    <n v="26.5"/>
    <n v="26.5"/>
    <m/>
    <d v="2005-04-07T00:00:00"/>
  </r>
  <r>
    <x v="3"/>
    <n v="7"/>
    <n v="2005"/>
    <n v="8"/>
    <n v="4"/>
    <n v="24.7"/>
    <n v="24.7"/>
    <m/>
    <d v="2005-04-08T00:00:00"/>
  </r>
  <r>
    <x v="3"/>
    <n v="7"/>
    <n v="2005"/>
    <n v="9"/>
    <n v="4"/>
    <n v="20.5"/>
    <n v="20.5"/>
    <m/>
    <d v="2005-04-09T00:00:00"/>
  </r>
  <r>
    <x v="3"/>
    <n v="7"/>
    <n v="2005"/>
    <n v="10"/>
    <n v="4"/>
    <n v="19.3"/>
    <n v="19.3"/>
    <m/>
    <d v="2005-04-10T00:00:00"/>
  </r>
  <r>
    <x v="3"/>
    <n v="7"/>
    <n v="2005"/>
    <n v="11"/>
    <n v="4"/>
    <n v="33.299999999999997"/>
    <n v="33.299999999999997"/>
    <m/>
    <d v="2005-04-11T00:00:00"/>
  </r>
  <r>
    <x v="3"/>
    <n v="7"/>
    <n v="2005"/>
    <n v="12"/>
    <n v="4"/>
    <n v="26.6"/>
    <n v="26.6"/>
    <m/>
    <d v="2005-04-12T00:00:00"/>
  </r>
  <r>
    <x v="3"/>
    <n v="7"/>
    <n v="2005"/>
    <n v="13"/>
    <n v="4"/>
    <n v="24.6"/>
    <n v="24.6"/>
    <m/>
    <d v="2005-04-13T00:00:00"/>
  </r>
  <r>
    <x v="3"/>
    <n v="7"/>
    <n v="2005"/>
    <n v="14"/>
    <n v="4"/>
    <n v="22.5"/>
    <n v="22.5"/>
    <m/>
    <d v="2005-04-14T00:00:00"/>
  </r>
  <r>
    <x v="3"/>
    <n v="7"/>
    <n v="2005"/>
    <n v="15"/>
    <n v="4"/>
    <n v="21.7"/>
    <n v="21.7"/>
    <m/>
    <d v="2005-04-15T00:00:00"/>
  </r>
  <r>
    <x v="3"/>
    <n v="7"/>
    <n v="2005"/>
    <n v="16"/>
    <n v="4"/>
    <n v="35.299999999999997"/>
    <n v="35.299999999999997"/>
    <m/>
    <d v="2005-04-16T00:00:00"/>
  </r>
  <r>
    <x v="3"/>
    <n v="7"/>
    <n v="2005"/>
    <n v="17"/>
    <n v="4"/>
    <n v="28.4"/>
    <n v="28.4"/>
    <m/>
    <d v="2005-04-17T00:00:00"/>
  </r>
  <r>
    <x v="3"/>
    <n v="7"/>
    <n v="2005"/>
    <n v="18"/>
    <n v="4"/>
    <n v="29.1"/>
    <n v="29.1"/>
    <m/>
    <d v="2005-04-18T00:00:00"/>
  </r>
  <r>
    <x v="3"/>
    <n v="7"/>
    <n v="2005"/>
    <n v="19"/>
    <n v="4"/>
    <n v="25.7"/>
    <n v="25.7"/>
    <m/>
    <d v="2005-04-19T00:00:00"/>
  </r>
  <r>
    <x v="3"/>
    <n v="7"/>
    <n v="2005"/>
    <n v="20"/>
    <n v="4"/>
    <n v="24"/>
    <n v="24"/>
    <m/>
    <d v="2005-04-20T00:00:00"/>
  </r>
  <r>
    <x v="3"/>
    <n v="7"/>
    <n v="2005"/>
    <n v="21"/>
    <n v="4"/>
    <n v="22"/>
    <n v="22"/>
    <m/>
    <d v="2005-04-21T00:00:00"/>
  </r>
  <r>
    <x v="3"/>
    <n v="7"/>
    <n v="2005"/>
    <n v="22"/>
    <n v="4"/>
    <n v="19.8"/>
    <n v="19.8"/>
    <m/>
    <d v="2005-04-22T00:00:00"/>
  </r>
  <r>
    <x v="3"/>
    <n v="7"/>
    <n v="2005"/>
    <n v="23"/>
    <n v="4"/>
    <n v="20.3"/>
    <n v="20.3"/>
    <m/>
    <d v="2005-04-23T00:00:00"/>
  </r>
  <r>
    <x v="3"/>
    <n v="7"/>
    <n v="2005"/>
    <n v="24"/>
    <n v="4"/>
    <n v="19.3"/>
    <n v="19.3"/>
    <m/>
    <d v="2005-04-24T00:00:00"/>
  </r>
  <r>
    <x v="3"/>
    <n v="7"/>
    <n v="2005"/>
    <n v="25"/>
    <n v="4"/>
    <n v="19"/>
    <n v="19"/>
    <m/>
    <d v="2005-04-25T00:00:00"/>
  </r>
  <r>
    <x v="3"/>
    <n v="7"/>
    <n v="2005"/>
    <n v="26"/>
    <n v="4"/>
    <n v="16.100000000000001"/>
    <n v="16.100000000000001"/>
    <m/>
    <d v="2005-04-26T00:00:00"/>
  </r>
  <r>
    <x v="3"/>
    <n v="7"/>
    <n v="2005"/>
    <n v="27"/>
    <n v="4"/>
    <n v="14"/>
    <n v="14"/>
    <m/>
    <d v="2005-04-27T00:00:00"/>
  </r>
  <r>
    <x v="3"/>
    <n v="7"/>
    <n v="2005"/>
    <n v="28"/>
    <n v="4"/>
    <n v="12.4"/>
    <n v="12.4"/>
    <m/>
    <d v="2005-04-28T00:00:00"/>
  </r>
  <r>
    <x v="3"/>
    <n v="7"/>
    <n v="2005"/>
    <n v="29"/>
    <n v="4"/>
    <n v="11.4"/>
    <n v="11.4"/>
    <m/>
    <d v="2005-04-29T00:00:00"/>
  </r>
  <r>
    <x v="3"/>
    <n v="7"/>
    <n v="2005"/>
    <n v="30"/>
    <n v="4"/>
    <n v="10.6"/>
    <n v="10.6"/>
    <m/>
    <d v="2005-04-30T00:00:00"/>
  </r>
  <r>
    <x v="3"/>
    <n v="8"/>
    <n v="2005"/>
    <n v="1"/>
    <n v="5"/>
    <n v="10.199999999999999"/>
    <n v="10.199999999999999"/>
    <m/>
    <d v="2005-05-01T00:00:00"/>
  </r>
  <r>
    <x v="3"/>
    <n v="8"/>
    <n v="2005"/>
    <n v="2"/>
    <n v="5"/>
    <n v="12"/>
    <n v="12"/>
    <m/>
    <d v="2005-05-02T00:00:00"/>
  </r>
  <r>
    <x v="3"/>
    <n v="8"/>
    <n v="2005"/>
    <n v="3"/>
    <n v="5"/>
    <n v="9.7799999999999994"/>
    <n v="9.7799999999999994"/>
    <m/>
    <d v="2005-05-03T00:00:00"/>
  </r>
  <r>
    <x v="3"/>
    <n v="8"/>
    <n v="2005"/>
    <n v="4"/>
    <n v="5"/>
    <n v="12.8"/>
    <n v="12.8"/>
    <m/>
    <d v="2005-05-04T00:00:00"/>
  </r>
  <r>
    <x v="3"/>
    <n v="8"/>
    <n v="2005"/>
    <n v="5"/>
    <n v="5"/>
    <n v="11"/>
    <n v="11"/>
    <m/>
    <d v="2005-05-05T00:00:00"/>
  </r>
  <r>
    <x v="3"/>
    <n v="8"/>
    <n v="2005"/>
    <n v="6"/>
    <n v="5"/>
    <n v="12.6"/>
    <n v="12.6"/>
    <m/>
    <d v="2005-05-06T00:00:00"/>
  </r>
  <r>
    <x v="3"/>
    <n v="8"/>
    <n v="2005"/>
    <n v="7"/>
    <n v="5"/>
    <n v="11.7"/>
    <n v="11.7"/>
    <m/>
    <d v="2005-05-07T00:00:00"/>
  </r>
  <r>
    <x v="3"/>
    <n v="8"/>
    <n v="2005"/>
    <n v="8"/>
    <n v="5"/>
    <n v="13.1"/>
    <n v="13.1"/>
    <m/>
    <d v="2005-05-08T00:00:00"/>
  </r>
  <r>
    <x v="3"/>
    <n v="8"/>
    <n v="2005"/>
    <n v="9"/>
    <n v="5"/>
    <n v="25.5"/>
    <n v="25.5"/>
    <m/>
    <d v="2005-05-09T00:00:00"/>
  </r>
  <r>
    <x v="3"/>
    <n v="8"/>
    <n v="2005"/>
    <n v="10"/>
    <n v="5"/>
    <n v="40.299999999999997"/>
    <n v="40.299999999999997"/>
    <m/>
    <d v="2005-05-10T00:00:00"/>
  </r>
  <r>
    <x v="3"/>
    <n v="8"/>
    <n v="2005"/>
    <n v="11"/>
    <n v="5"/>
    <n v="30.1"/>
    <n v="30.1"/>
    <m/>
    <d v="2005-05-11T00:00:00"/>
  </r>
  <r>
    <x v="3"/>
    <n v="8"/>
    <n v="2005"/>
    <n v="12"/>
    <n v="5"/>
    <n v="26.2"/>
    <n v="26.2"/>
    <m/>
    <d v="2005-05-12T00:00:00"/>
  </r>
  <r>
    <x v="3"/>
    <n v="8"/>
    <n v="2005"/>
    <n v="13"/>
    <n v="5"/>
    <n v="23"/>
    <n v="23"/>
    <m/>
    <d v="2005-05-13T00:00:00"/>
  </r>
  <r>
    <x v="3"/>
    <n v="8"/>
    <n v="2005"/>
    <n v="14"/>
    <n v="5"/>
    <n v="23.5"/>
    <n v="23.5"/>
    <m/>
    <d v="2005-05-14T00:00:00"/>
  </r>
  <r>
    <x v="3"/>
    <n v="8"/>
    <n v="2005"/>
    <n v="15"/>
    <n v="5"/>
    <n v="22.4"/>
    <n v="22.4"/>
    <m/>
    <d v="2005-05-15T00:00:00"/>
  </r>
  <r>
    <x v="3"/>
    <n v="8"/>
    <n v="2005"/>
    <n v="16"/>
    <n v="5"/>
    <n v="27.9"/>
    <n v="27.9"/>
    <m/>
    <d v="2005-05-16T00:00:00"/>
  </r>
  <r>
    <x v="3"/>
    <n v="8"/>
    <n v="2005"/>
    <n v="17"/>
    <n v="5"/>
    <n v="23.9"/>
    <n v="23.9"/>
    <m/>
    <d v="2005-05-17T00:00:00"/>
  </r>
  <r>
    <x v="3"/>
    <n v="8"/>
    <n v="2005"/>
    <n v="18"/>
    <n v="5"/>
    <n v="42.1"/>
    <n v="42.1"/>
    <m/>
    <d v="2005-05-18T00:00:00"/>
  </r>
  <r>
    <x v="3"/>
    <n v="8"/>
    <n v="2005"/>
    <n v="19"/>
    <n v="5"/>
    <n v="42.3"/>
    <n v="42.3"/>
    <m/>
    <d v="2005-05-19T00:00:00"/>
  </r>
  <r>
    <x v="3"/>
    <n v="8"/>
    <n v="2005"/>
    <n v="20"/>
    <n v="5"/>
    <n v="40.1"/>
    <n v="40.1"/>
    <m/>
    <d v="2005-05-20T00:00:00"/>
  </r>
  <r>
    <x v="3"/>
    <n v="8"/>
    <n v="2005"/>
    <n v="21"/>
    <n v="5"/>
    <n v="36.799999999999997"/>
    <n v="36.799999999999997"/>
    <m/>
    <d v="2005-05-21T00:00:00"/>
  </r>
  <r>
    <x v="3"/>
    <n v="8"/>
    <n v="2005"/>
    <n v="22"/>
    <n v="5"/>
    <n v="37.1"/>
    <n v="37.1"/>
    <m/>
    <d v="2005-05-22T00:00:00"/>
  </r>
  <r>
    <x v="3"/>
    <n v="8"/>
    <n v="2005"/>
    <n v="23"/>
    <n v="5"/>
    <n v="29.9"/>
    <n v="29.9"/>
    <m/>
    <d v="2005-05-23T00:00:00"/>
  </r>
  <r>
    <x v="3"/>
    <n v="8"/>
    <n v="2005"/>
    <n v="24"/>
    <n v="5"/>
    <n v="26.5"/>
    <n v="26.5"/>
    <m/>
    <d v="2005-05-24T00:00:00"/>
  </r>
  <r>
    <x v="3"/>
    <n v="8"/>
    <n v="2005"/>
    <n v="25"/>
    <n v="5"/>
    <n v="23.5"/>
    <n v="23.5"/>
    <m/>
    <d v="2005-05-25T00:00:00"/>
  </r>
  <r>
    <x v="3"/>
    <n v="8"/>
    <n v="2005"/>
    <n v="26"/>
    <n v="5"/>
    <n v="20.8"/>
    <n v="20.8"/>
    <m/>
    <d v="2005-05-26T00:00:00"/>
  </r>
  <r>
    <x v="3"/>
    <n v="8"/>
    <n v="2005"/>
    <n v="27"/>
    <n v="5"/>
    <n v="18.5"/>
    <n v="18.5"/>
    <m/>
    <d v="2005-05-27T00:00:00"/>
  </r>
  <r>
    <x v="3"/>
    <n v="8"/>
    <n v="2005"/>
    <n v="28"/>
    <n v="5"/>
    <n v="16.5"/>
    <n v="16.5"/>
    <m/>
    <d v="2005-05-28T00:00:00"/>
  </r>
  <r>
    <x v="3"/>
    <n v="8"/>
    <n v="2005"/>
    <n v="29"/>
    <n v="5"/>
    <n v="14.7"/>
    <n v="14.7"/>
    <m/>
    <d v="2005-05-29T00:00:00"/>
  </r>
  <r>
    <x v="3"/>
    <n v="8"/>
    <n v="2005"/>
    <n v="30"/>
    <n v="5"/>
    <n v="13.5"/>
    <n v="13.5"/>
    <m/>
    <d v="2005-05-30T00:00:00"/>
  </r>
  <r>
    <x v="3"/>
    <n v="8"/>
    <n v="2005"/>
    <n v="31"/>
    <n v="5"/>
    <n v="11.7"/>
    <n v="11.7"/>
    <m/>
    <d v="2005-05-31T00:00:00"/>
  </r>
  <r>
    <x v="3"/>
    <n v="9"/>
    <n v="2005"/>
    <n v="1"/>
    <n v="6"/>
    <n v="17.399999999999999"/>
    <n v="17.399999999999999"/>
    <m/>
    <d v="2005-06-01T00:00:00"/>
  </r>
  <r>
    <x v="3"/>
    <n v="9"/>
    <n v="2005"/>
    <n v="2"/>
    <n v="6"/>
    <n v="13.8"/>
    <n v="13.8"/>
    <m/>
    <d v="2005-06-02T00:00:00"/>
  </r>
  <r>
    <x v="3"/>
    <n v="9"/>
    <n v="2005"/>
    <n v="3"/>
    <n v="6"/>
    <n v="11"/>
    <n v="11"/>
    <m/>
    <d v="2005-06-03T00:00:00"/>
  </r>
  <r>
    <x v="3"/>
    <n v="9"/>
    <n v="2005"/>
    <n v="4"/>
    <n v="6"/>
    <n v="9.59"/>
    <n v="9.59"/>
    <m/>
    <d v="2005-06-04T00:00:00"/>
  </r>
  <r>
    <x v="3"/>
    <n v="9"/>
    <n v="2005"/>
    <n v="5"/>
    <n v="6"/>
    <n v="10.7"/>
    <n v="10.7"/>
    <m/>
    <d v="2005-06-05T00:00:00"/>
  </r>
  <r>
    <x v="3"/>
    <n v="9"/>
    <n v="2005"/>
    <n v="6"/>
    <n v="6"/>
    <n v="12"/>
    <n v="12"/>
    <m/>
    <d v="2005-06-06T00:00:00"/>
  </r>
  <r>
    <x v="3"/>
    <n v="9"/>
    <n v="2005"/>
    <n v="7"/>
    <n v="6"/>
    <n v="11.2"/>
    <n v="11.2"/>
    <m/>
    <d v="2005-06-07T00:00:00"/>
  </r>
  <r>
    <x v="3"/>
    <n v="9"/>
    <n v="2005"/>
    <n v="8"/>
    <n v="6"/>
    <n v="10"/>
    <n v="10"/>
    <m/>
    <d v="2005-06-08T00:00:00"/>
  </r>
  <r>
    <x v="3"/>
    <n v="9"/>
    <n v="2005"/>
    <n v="9"/>
    <n v="6"/>
    <n v="8.3800000000000008"/>
    <n v="8.3800000000000008"/>
    <m/>
    <d v="2005-06-09T00:00:00"/>
  </r>
  <r>
    <x v="3"/>
    <n v="9"/>
    <n v="2005"/>
    <n v="10"/>
    <n v="6"/>
    <n v="7.5"/>
    <n v="7.5"/>
    <m/>
    <d v="2005-06-10T00:00:00"/>
  </r>
  <r>
    <x v="3"/>
    <n v="9"/>
    <n v="2005"/>
    <n v="11"/>
    <n v="6"/>
    <n v="8.0399999999999991"/>
    <n v="8.0399999999999991"/>
    <m/>
    <d v="2005-06-11T00:00:00"/>
  </r>
  <r>
    <x v="3"/>
    <n v="9"/>
    <n v="2005"/>
    <n v="12"/>
    <n v="6"/>
    <n v="7.25"/>
    <n v="7.25"/>
    <m/>
    <d v="2005-06-12T00:00:00"/>
  </r>
  <r>
    <x v="3"/>
    <n v="9"/>
    <n v="2005"/>
    <n v="13"/>
    <n v="6"/>
    <n v="6.32"/>
    <n v="6.32"/>
    <m/>
    <d v="2005-06-13T00:00:00"/>
  </r>
  <r>
    <x v="3"/>
    <n v="9"/>
    <n v="2005"/>
    <n v="14"/>
    <n v="6"/>
    <n v="5.42"/>
    <n v="5.42"/>
    <m/>
    <d v="2005-06-14T00:00:00"/>
  </r>
  <r>
    <x v="3"/>
    <n v="9"/>
    <n v="2005"/>
    <n v="15"/>
    <n v="6"/>
    <n v="5.12"/>
    <n v="5.12"/>
    <m/>
    <d v="2005-06-15T00:00:00"/>
  </r>
  <r>
    <x v="3"/>
    <n v="9"/>
    <n v="2005"/>
    <n v="16"/>
    <n v="6"/>
    <n v="5.31"/>
    <n v="5.31"/>
    <m/>
    <d v="2005-06-16T00:00:00"/>
  </r>
  <r>
    <x v="3"/>
    <n v="9"/>
    <n v="2005"/>
    <n v="17"/>
    <n v="6"/>
    <n v="9.15"/>
    <n v="9.15"/>
    <m/>
    <d v="2005-06-17T00:00:00"/>
  </r>
  <r>
    <x v="3"/>
    <n v="9"/>
    <n v="2005"/>
    <n v="18"/>
    <n v="6"/>
    <n v="6.94"/>
    <n v="6.94"/>
    <m/>
    <d v="2005-06-18T00:00:00"/>
  </r>
  <r>
    <x v="3"/>
    <n v="9"/>
    <n v="2005"/>
    <n v="19"/>
    <n v="6"/>
    <n v="5.42"/>
    <n v="5.42"/>
    <m/>
    <d v="2005-06-19T00:00:00"/>
  </r>
  <r>
    <x v="3"/>
    <n v="9"/>
    <n v="2005"/>
    <n v="20"/>
    <n v="6"/>
    <n v="5.6"/>
    <n v="5.6"/>
    <m/>
    <d v="2005-06-20T00:00:00"/>
  </r>
  <r>
    <x v="3"/>
    <n v="9"/>
    <n v="2005"/>
    <n v="21"/>
    <n v="6"/>
    <n v="5.18"/>
    <n v="5.18"/>
    <m/>
    <d v="2005-06-21T00:00:00"/>
  </r>
  <r>
    <x v="3"/>
    <n v="9"/>
    <n v="2005"/>
    <n v="22"/>
    <n v="6"/>
    <n v="5.43"/>
    <n v="5.43"/>
    <m/>
    <d v="2005-06-22T00:00:00"/>
  </r>
  <r>
    <x v="3"/>
    <n v="9"/>
    <n v="2005"/>
    <n v="23"/>
    <n v="6"/>
    <n v="5.66"/>
    <n v="5.66"/>
    <m/>
    <d v="2005-06-23T00:00:00"/>
  </r>
  <r>
    <x v="3"/>
    <n v="9"/>
    <n v="2005"/>
    <n v="24"/>
    <n v="6"/>
    <n v="4.6100000000000003"/>
    <n v="4.6100000000000003"/>
    <m/>
    <d v="2005-06-24T00:00:00"/>
  </r>
  <r>
    <x v="3"/>
    <n v="9"/>
    <n v="2005"/>
    <n v="25"/>
    <n v="6"/>
    <n v="4.18"/>
    <n v="4.18"/>
    <m/>
    <d v="2005-06-25T00:00:00"/>
  </r>
  <r>
    <x v="3"/>
    <n v="9"/>
    <n v="2005"/>
    <n v="26"/>
    <n v="6"/>
    <n v="4.38"/>
    <n v="4.38"/>
    <m/>
    <d v="2005-06-26T00:00:00"/>
  </r>
  <r>
    <x v="3"/>
    <n v="9"/>
    <n v="2005"/>
    <n v="27"/>
    <n v="6"/>
    <n v="8.3699999999999992"/>
    <n v="8.3699999999999992"/>
    <m/>
    <d v="2005-06-27T00:00:00"/>
  </r>
  <r>
    <x v="3"/>
    <n v="9"/>
    <n v="2005"/>
    <n v="28"/>
    <n v="6"/>
    <n v="6.66"/>
    <n v="6.66"/>
    <m/>
    <d v="2005-06-28T00:00:00"/>
  </r>
  <r>
    <x v="3"/>
    <n v="9"/>
    <n v="2005"/>
    <n v="29"/>
    <n v="6"/>
    <n v="5.42"/>
    <n v="5.42"/>
    <m/>
    <d v="2005-06-29T00:00:00"/>
  </r>
  <r>
    <x v="3"/>
    <n v="9"/>
    <n v="2005"/>
    <n v="30"/>
    <n v="6"/>
    <n v="4.63"/>
    <n v="4.63"/>
    <m/>
    <d v="2005-06-30T00:00:00"/>
  </r>
  <r>
    <x v="3"/>
    <n v="10"/>
    <n v="2005"/>
    <n v="1"/>
    <n v="7"/>
    <n v="4.01"/>
    <n v="4.01"/>
    <m/>
    <d v="2005-07-01T00:00:00"/>
  </r>
  <r>
    <x v="3"/>
    <n v="10"/>
    <n v="2005"/>
    <n v="2"/>
    <n v="7"/>
    <n v="3.74"/>
    <n v="3.74"/>
    <m/>
    <d v="2005-07-02T00:00:00"/>
  </r>
  <r>
    <x v="3"/>
    <n v="10"/>
    <n v="2005"/>
    <n v="3"/>
    <n v="7"/>
    <n v="3.44"/>
    <n v="3.44"/>
    <m/>
    <d v="2005-07-03T00:00:00"/>
  </r>
  <r>
    <x v="3"/>
    <n v="10"/>
    <n v="2005"/>
    <n v="4"/>
    <n v="7"/>
    <n v="3.35"/>
    <n v="3.35"/>
    <m/>
    <d v="2005-07-04T00:00:00"/>
  </r>
  <r>
    <x v="3"/>
    <n v="10"/>
    <n v="2005"/>
    <n v="5"/>
    <n v="7"/>
    <n v="3.37"/>
    <n v="3.37"/>
    <m/>
    <d v="2005-07-05T00:00:00"/>
  </r>
  <r>
    <x v="3"/>
    <n v="10"/>
    <n v="2005"/>
    <n v="6"/>
    <n v="7"/>
    <n v="3.57"/>
    <n v="3.57"/>
    <m/>
    <d v="2005-07-06T00:00:00"/>
  </r>
  <r>
    <x v="3"/>
    <n v="10"/>
    <n v="2005"/>
    <n v="7"/>
    <n v="7"/>
    <n v="3.08"/>
    <n v="3.08"/>
    <m/>
    <d v="2005-07-07T00:00:00"/>
  </r>
  <r>
    <x v="3"/>
    <n v="10"/>
    <n v="2005"/>
    <n v="8"/>
    <n v="7"/>
    <n v="4.47"/>
    <n v="4.47"/>
    <m/>
    <d v="2005-07-08T00:00:00"/>
  </r>
  <r>
    <x v="3"/>
    <n v="10"/>
    <n v="2005"/>
    <n v="9"/>
    <n v="7"/>
    <n v="5.84"/>
    <n v="5.84"/>
    <m/>
    <d v="2005-07-09T00:00:00"/>
  </r>
  <r>
    <x v="3"/>
    <n v="10"/>
    <n v="2005"/>
    <n v="10"/>
    <n v="7"/>
    <n v="4.18"/>
    <n v="4.18"/>
    <m/>
    <d v="2005-07-10T00:00:00"/>
  </r>
  <r>
    <x v="3"/>
    <n v="10"/>
    <n v="2005"/>
    <n v="11"/>
    <n v="7"/>
    <n v="3.68"/>
    <n v="3.68"/>
    <m/>
    <d v="2005-07-11T00:00:00"/>
  </r>
  <r>
    <x v="3"/>
    <n v="10"/>
    <n v="2005"/>
    <n v="12"/>
    <n v="7"/>
    <n v="3.17"/>
    <n v="3.17"/>
    <m/>
    <d v="2005-07-12T00:00:00"/>
  </r>
  <r>
    <x v="3"/>
    <n v="10"/>
    <n v="2005"/>
    <n v="13"/>
    <n v="7"/>
    <n v="2.86"/>
    <n v="2.86"/>
    <m/>
    <d v="2005-07-13T00:00:00"/>
  </r>
  <r>
    <x v="3"/>
    <n v="10"/>
    <n v="2005"/>
    <n v="14"/>
    <n v="7"/>
    <n v="2.5499999999999998"/>
    <n v="2.5499999999999998"/>
    <m/>
    <d v="2005-07-14T00:00:00"/>
  </r>
  <r>
    <x v="3"/>
    <n v="10"/>
    <n v="2005"/>
    <n v="15"/>
    <n v="7"/>
    <n v="2.4"/>
    <n v="2.4"/>
    <m/>
    <d v="2005-07-15T00:00:00"/>
  </r>
  <r>
    <x v="3"/>
    <n v="10"/>
    <n v="2005"/>
    <n v="16"/>
    <n v="7"/>
    <n v="2.17"/>
    <n v="2.17"/>
    <m/>
    <d v="2005-07-16T00:00:00"/>
  </r>
  <r>
    <x v="3"/>
    <n v="10"/>
    <n v="2005"/>
    <n v="17"/>
    <n v="7"/>
    <n v="2.13"/>
    <n v="2.13"/>
    <m/>
    <d v="2005-07-17T00:00:00"/>
  </r>
  <r>
    <x v="3"/>
    <n v="10"/>
    <n v="2005"/>
    <n v="18"/>
    <n v="7"/>
    <n v="1.82"/>
    <n v="1.82"/>
    <m/>
    <d v="2005-07-18T00:00:00"/>
  </r>
  <r>
    <x v="3"/>
    <n v="10"/>
    <n v="2005"/>
    <n v="19"/>
    <n v="7"/>
    <n v="1.43"/>
    <n v="1.43"/>
    <m/>
    <d v="2005-07-19T00:00:00"/>
  </r>
  <r>
    <x v="3"/>
    <n v="10"/>
    <n v="2005"/>
    <n v="20"/>
    <n v="7"/>
    <n v="0.98"/>
    <n v="0.98"/>
    <m/>
    <d v="2005-07-20T00:00:00"/>
  </r>
  <r>
    <x v="3"/>
    <n v="10"/>
    <n v="2005"/>
    <n v="21"/>
    <n v="7"/>
    <n v="0.88"/>
    <n v="0.88"/>
    <m/>
    <d v="2005-07-21T00:00:00"/>
  </r>
  <r>
    <x v="3"/>
    <n v="10"/>
    <n v="2005"/>
    <n v="22"/>
    <n v="7"/>
    <n v="1.47"/>
    <n v="1.47"/>
    <m/>
    <d v="2005-07-22T00:00:00"/>
  </r>
  <r>
    <x v="3"/>
    <n v="10"/>
    <n v="2005"/>
    <n v="23"/>
    <n v="7"/>
    <n v="1.01"/>
    <n v="1.01"/>
    <m/>
    <d v="2005-07-23T00:00:00"/>
  </r>
  <r>
    <x v="3"/>
    <n v="10"/>
    <n v="2005"/>
    <n v="24"/>
    <n v="7"/>
    <n v="0.95"/>
    <n v="0.95"/>
    <m/>
    <d v="2005-07-24T00:00:00"/>
  </r>
  <r>
    <x v="3"/>
    <n v="10"/>
    <n v="2005"/>
    <n v="25"/>
    <n v="7"/>
    <n v="0.76"/>
    <n v="0.76"/>
    <m/>
    <d v="2005-07-25T00:00:00"/>
  </r>
  <r>
    <x v="3"/>
    <n v="10"/>
    <n v="2005"/>
    <n v="26"/>
    <n v="7"/>
    <n v="0.62"/>
    <n v="0.62"/>
    <m/>
    <d v="2005-07-26T00:00:00"/>
  </r>
  <r>
    <x v="3"/>
    <n v="10"/>
    <n v="2005"/>
    <n v="27"/>
    <n v="7"/>
    <n v="0.62"/>
    <n v="0.62"/>
    <m/>
    <d v="2005-07-27T00:00:00"/>
  </r>
  <r>
    <x v="3"/>
    <n v="10"/>
    <n v="2005"/>
    <n v="28"/>
    <n v="7"/>
    <n v="0.63"/>
    <n v="0.63"/>
    <m/>
    <d v="2005-07-28T00:00:00"/>
  </r>
  <r>
    <x v="3"/>
    <n v="10"/>
    <n v="2005"/>
    <n v="29"/>
    <n v="7"/>
    <n v="0.57999999999999996"/>
    <n v="0.57999999999999996"/>
    <m/>
    <d v="2005-07-29T00:00:00"/>
  </r>
  <r>
    <x v="3"/>
    <n v="10"/>
    <n v="2005"/>
    <n v="30"/>
    <n v="7"/>
    <n v="0.69"/>
    <n v="0.69"/>
    <m/>
    <d v="2005-07-30T00:00:00"/>
  </r>
  <r>
    <x v="3"/>
    <n v="10"/>
    <n v="2005"/>
    <n v="31"/>
    <n v="7"/>
    <n v="0.88"/>
    <n v="0.88"/>
    <m/>
    <d v="2005-07-31T00:00:00"/>
  </r>
  <r>
    <x v="3"/>
    <n v="11"/>
    <n v="2005"/>
    <n v="1"/>
    <n v="8"/>
    <n v="0.81"/>
    <n v="0.81"/>
    <m/>
    <d v="2005-08-01T00:00:00"/>
  </r>
  <r>
    <x v="3"/>
    <n v="11"/>
    <n v="2005"/>
    <n v="2"/>
    <n v="8"/>
    <n v="0.71"/>
    <n v="0.71"/>
    <m/>
    <d v="2005-08-02T00:00:00"/>
  </r>
  <r>
    <x v="3"/>
    <n v="11"/>
    <n v="2005"/>
    <n v="3"/>
    <n v="8"/>
    <n v="0.61"/>
    <n v="0.61"/>
    <m/>
    <d v="2005-08-03T00:00:00"/>
  </r>
  <r>
    <x v="3"/>
    <n v="11"/>
    <n v="2005"/>
    <n v="4"/>
    <n v="8"/>
    <n v="0.56000000000000005"/>
    <n v="0.56000000000000005"/>
    <m/>
    <d v="2005-08-04T00:00:00"/>
  </r>
  <r>
    <x v="3"/>
    <n v="11"/>
    <n v="2005"/>
    <n v="5"/>
    <n v="8"/>
    <s v="r"/>
    <m/>
    <s v="r"/>
    <d v="2005-08-05T00:00:00"/>
  </r>
  <r>
    <x v="3"/>
    <n v="11"/>
    <n v="2005"/>
    <n v="6"/>
    <n v="8"/>
    <n v="0.65"/>
    <n v="0.65"/>
    <m/>
    <d v="2005-08-06T00:00:00"/>
  </r>
  <r>
    <x v="3"/>
    <n v="11"/>
    <n v="2005"/>
    <n v="7"/>
    <n v="8"/>
    <n v="0.88"/>
    <n v="0.88"/>
    <m/>
    <d v="2005-08-07T00:00:00"/>
  </r>
  <r>
    <x v="3"/>
    <n v="11"/>
    <n v="2005"/>
    <n v="8"/>
    <n v="8"/>
    <n v="0.83"/>
    <n v="0.83"/>
    <m/>
    <d v="2005-08-08T00:00:00"/>
  </r>
  <r>
    <x v="3"/>
    <n v="11"/>
    <n v="2005"/>
    <n v="9"/>
    <n v="8"/>
    <s v="r"/>
    <m/>
    <s v="r"/>
    <d v="2005-08-09T00:00:00"/>
  </r>
  <r>
    <x v="3"/>
    <n v="11"/>
    <n v="2005"/>
    <n v="10"/>
    <n v="8"/>
    <n v="0.9"/>
    <n v="0.9"/>
    <m/>
    <d v="2005-08-10T00:00:00"/>
  </r>
  <r>
    <x v="3"/>
    <n v="11"/>
    <n v="2005"/>
    <n v="11"/>
    <n v="8"/>
    <n v="0.98"/>
    <n v="0.98"/>
    <m/>
    <d v="2005-08-11T00:00:00"/>
  </r>
  <r>
    <x v="3"/>
    <n v="11"/>
    <n v="2005"/>
    <n v="12"/>
    <n v="8"/>
    <n v="0.94"/>
    <n v="0.94"/>
    <m/>
    <d v="2005-08-12T00:00:00"/>
  </r>
  <r>
    <x v="3"/>
    <n v="11"/>
    <n v="2005"/>
    <n v="13"/>
    <n v="8"/>
    <n v="1.17"/>
    <n v="1.17"/>
    <m/>
    <d v="2005-08-13T00:00:00"/>
  </r>
  <r>
    <x v="3"/>
    <n v="11"/>
    <n v="2005"/>
    <n v="14"/>
    <n v="8"/>
    <n v="1.17"/>
    <n v="1.17"/>
    <m/>
    <d v="2005-08-14T00:00:00"/>
  </r>
  <r>
    <x v="3"/>
    <n v="11"/>
    <n v="2005"/>
    <n v="15"/>
    <n v="8"/>
    <n v="1.04"/>
    <n v="1.04"/>
    <m/>
    <d v="2005-08-15T00:00:00"/>
  </r>
  <r>
    <x v="3"/>
    <n v="11"/>
    <n v="2005"/>
    <n v="16"/>
    <n v="8"/>
    <n v="1.02"/>
    <n v="1.02"/>
    <m/>
    <d v="2005-08-16T00:00:00"/>
  </r>
  <r>
    <x v="3"/>
    <n v="11"/>
    <n v="2005"/>
    <n v="17"/>
    <n v="8"/>
    <n v="0.96"/>
    <n v="0.96"/>
    <m/>
    <d v="2005-08-17T00:00:00"/>
  </r>
  <r>
    <x v="3"/>
    <n v="11"/>
    <n v="2005"/>
    <n v="18"/>
    <n v="8"/>
    <n v="1.1499999999999999"/>
    <n v="1.1499999999999999"/>
    <m/>
    <d v="2005-08-18T00:00:00"/>
  </r>
  <r>
    <x v="3"/>
    <n v="11"/>
    <n v="2005"/>
    <n v="19"/>
    <n v="8"/>
    <n v="1"/>
    <n v="1"/>
    <m/>
    <d v="2005-08-19T00:00:00"/>
  </r>
  <r>
    <x v="3"/>
    <n v="11"/>
    <n v="2005"/>
    <n v="20"/>
    <n v="8"/>
    <n v="1.05"/>
    <n v="1.05"/>
    <m/>
    <d v="2005-08-20T00:00:00"/>
  </r>
  <r>
    <x v="3"/>
    <n v="11"/>
    <n v="2005"/>
    <n v="21"/>
    <n v="8"/>
    <n v="1.1299999999999999"/>
    <n v="1.1299999999999999"/>
    <m/>
    <d v="2005-08-21T00:00:00"/>
  </r>
  <r>
    <x v="3"/>
    <n v="11"/>
    <n v="2005"/>
    <n v="22"/>
    <n v="8"/>
    <n v="1.06"/>
    <n v="1.06"/>
    <m/>
    <d v="2005-08-22T00:00:00"/>
  </r>
  <r>
    <x v="3"/>
    <n v="11"/>
    <n v="2005"/>
    <n v="23"/>
    <n v="8"/>
    <n v="1.0900000000000001"/>
    <n v="1.0900000000000001"/>
    <m/>
    <d v="2005-08-23T00:00:00"/>
  </r>
  <r>
    <x v="3"/>
    <n v="11"/>
    <n v="2005"/>
    <n v="24"/>
    <n v="8"/>
    <n v="1.1299999999999999"/>
    <n v="1.1299999999999999"/>
    <m/>
    <d v="2005-08-24T00:00:00"/>
  </r>
  <r>
    <x v="3"/>
    <n v="11"/>
    <n v="2005"/>
    <n v="25"/>
    <n v="8"/>
    <n v="1.04"/>
    <n v="1.04"/>
    <m/>
    <d v="2005-08-25T00:00:00"/>
  </r>
  <r>
    <x v="3"/>
    <n v="11"/>
    <n v="2005"/>
    <n v="26"/>
    <n v="8"/>
    <n v="1.22"/>
    <n v="1.22"/>
    <m/>
    <d v="2005-08-26T00:00:00"/>
  </r>
  <r>
    <x v="3"/>
    <n v="11"/>
    <n v="2005"/>
    <n v="27"/>
    <n v="8"/>
    <n v="1.45"/>
    <n v="1.45"/>
    <m/>
    <d v="2005-08-27T00:00:00"/>
  </r>
  <r>
    <x v="3"/>
    <n v="11"/>
    <n v="2005"/>
    <n v="28"/>
    <n v="8"/>
    <n v="1.37"/>
    <n v="1.37"/>
    <m/>
    <d v="2005-08-28T00:00:00"/>
  </r>
  <r>
    <x v="3"/>
    <n v="11"/>
    <n v="2005"/>
    <n v="29"/>
    <n v="8"/>
    <n v="1.4"/>
    <n v="1.4"/>
    <m/>
    <d v="2005-08-29T00:00:00"/>
  </r>
  <r>
    <x v="3"/>
    <n v="11"/>
    <n v="2005"/>
    <n v="30"/>
    <n v="8"/>
    <n v="1.1299999999999999"/>
    <n v="1.1299999999999999"/>
    <m/>
    <d v="2005-08-30T00:00:00"/>
  </r>
  <r>
    <x v="3"/>
    <n v="11"/>
    <n v="2005"/>
    <n v="31"/>
    <n v="8"/>
    <n v="1.03"/>
    <n v="1.03"/>
    <m/>
    <d v="2005-08-31T00:00:00"/>
  </r>
  <r>
    <x v="3"/>
    <n v="12"/>
    <n v="2005"/>
    <n v="1"/>
    <n v="9"/>
    <n v="0.97"/>
    <n v="0.97"/>
    <m/>
    <d v="2005-09-01T00:00:00"/>
  </r>
  <r>
    <x v="3"/>
    <n v="12"/>
    <n v="2005"/>
    <n v="2"/>
    <n v="9"/>
    <n v="0.95"/>
    <n v="0.95"/>
    <m/>
    <d v="2005-09-02T00:00:00"/>
  </r>
  <r>
    <x v="3"/>
    <n v="12"/>
    <n v="2005"/>
    <n v="3"/>
    <n v="9"/>
    <n v="0.97"/>
    <n v="0.97"/>
    <m/>
    <d v="2005-09-03T00:00:00"/>
  </r>
  <r>
    <x v="3"/>
    <n v="12"/>
    <n v="2005"/>
    <n v="4"/>
    <n v="9"/>
    <n v="1.35"/>
    <n v="1.35"/>
    <m/>
    <d v="2005-09-04T00:00:00"/>
  </r>
  <r>
    <x v="3"/>
    <n v="12"/>
    <n v="2005"/>
    <n v="5"/>
    <n v="9"/>
    <n v="1.08"/>
    <n v="1.08"/>
    <m/>
    <d v="2005-09-05T00:00:00"/>
  </r>
  <r>
    <x v="3"/>
    <n v="12"/>
    <n v="2005"/>
    <n v="6"/>
    <n v="9"/>
    <n v="0.96"/>
    <n v="0.96"/>
    <m/>
    <d v="2005-09-06T00:00:00"/>
  </r>
  <r>
    <x v="3"/>
    <n v="12"/>
    <n v="2005"/>
    <n v="7"/>
    <n v="9"/>
    <n v="0.85"/>
    <n v="0.85"/>
    <m/>
    <d v="2005-09-07T00:00:00"/>
  </r>
  <r>
    <x v="3"/>
    <n v="12"/>
    <n v="2005"/>
    <n v="8"/>
    <n v="9"/>
    <n v="1.02"/>
    <n v="1.02"/>
    <m/>
    <d v="2005-09-08T00:00:00"/>
  </r>
  <r>
    <x v="3"/>
    <n v="12"/>
    <n v="2005"/>
    <n v="9"/>
    <n v="9"/>
    <n v="1.1499999999999999"/>
    <n v="1.1499999999999999"/>
    <m/>
    <d v="2005-09-09T00:00:00"/>
  </r>
  <r>
    <x v="3"/>
    <n v="12"/>
    <n v="2005"/>
    <n v="10"/>
    <n v="9"/>
    <n v="1.42"/>
    <n v="1.42"/>
    <m/>
    <d v="2005-09-10T00:00:00"/>
  </r>
  <r>
    <x v="3"/>
    <n v="12"/>
    <n v="2005"/>
    <n v="11"/>
    <n v="9"/>
    <n v="2.1"/>
    <n v="2.1"/>
    <m/>
    <d v="2005-09-11T00:00:00"/>
  </r>
  <r>
    <x v="3"/>
    <n v="12"/>
    <n v="2005"/>
    <n v="12"/>
    <n v="9"/>
    <n v="1.71"/>
    <n v="1.71"/>
    <m/>
    <d v="2005-09-12T00:00:00"/>
  </r>
  <r>
    <x v="3"/>
    <n v="12"/>
    <n v="2005"/>
    <n v="13"/>
    <n v="9"/>
    <n v="1.91"/>
    <n v="1.91"/>
    <m/>
    <d v="2005-09-13T00:00:00"/>
  </r>
  <r>
    <x v="3"/>
    <n v="12"/>
    <n v="2005"/>
    <n v="14"/>
    <n v="9"/>
    <n v="1.67"/>
    <n v="1.67"/>
    <m/>
    <d v="2005-09-14T00:00:00"/>
  </r>
  <r>
    <x v="3"/>
    <n v="12"/>
    <n v="2005"/>
    <n v="15"/>
    <n v="9"/>
    <n v="1.66"/>
    <n v="1.66"/>
    <m/>
    <d v="2005-09-15T00:00:00"/>
  </r>
  <r>
    <x v="3"/>
    <n v="12"/>
    <n v="2005"/>
    <n v="16"/>
    <n v="9"/>
    <n v="2.7"/>
    <n v="2.7"/>
    <m/>
    <d v="2005-09-16T00:00:00"/>
  </r>
  <r>
    <x v="3"/>
    <n v="12"/>
    <n v="2005"/>
    <n v="17"/>
    <n v="9"/>
    <n v="3.15"/>
    <n v="3.15"/>
    <m/>
    <d v="2005-09-17T00:00:00"/>
  </r>
  <r>
    <x v="3"/>
    <n v="12"/>
    <n v="2005"/>
    <n v="18"/>
    <n v="9"/>
    <n v="1.51"/>
    <n v="1.51"/>
    <m/>
    <d v="2005-09-18T00:00:00"/>
  </r>
  <r>
    <x v="3"/>
    <n v="12"/>
    <n v="2005"/>
    <n v="19"/>
    <n v="9"/>
    <n v="1.29"/>
    <n v="1.29"/>
    <m/>
    <d v="2005-09-19T00:00:00"/>
  </r>
  <r>
    <x v="3"/>
    <n v="12"/>
    <n v="2005"/>
    <n v="20"/>
    <n v="9"/>
    <n v="1.2"/>
    <n v="1.2"/>
    <m/>
    <d v="2005-09-20T00:00:00"/>
  </r>
  <r>
    <x v="3"/>
    <n v="12"/>
    <n v="2005"/>
    <n v="21"/>
    <n v="9"/>
    <n v="1.08"/>
    <n v="1.08"/>
    <m/>
    <d v="2005-09-21T00:00:00"/>
  </r>
  <r>
    <x v="3"/>
    <n v="12"/>
    <n v="2005"/>
    <n v="22"/>
    <n v="9"/>
    <n v="1.1000000000000001"/>
    <n v="1.1000000000000001"/>
    <m/>
    <d v="2005-09-22T00:00:00"/>
  </r>
  <r>
    <x v="3"/>
    <n v="12"/>
    <n v="2005"/>
    <n v="23"/>
    <n v="9"/>
    <n v="1.1200000000000001"/>
    <n v="1.1200000000000001"/>
    <m/>
    <d v="2005-09-23T00:00:00"/>
  </r>
  <r>
    <x v="3"/>
    <n v="12"/>
    <n v="2005"/>
    <n v="24"/>
    <n v="9"/>
    <n v="1.29"/>
    <n v="1.29"/>
    <m/>
    <d v="2005-09-24T00:00:00"/>
  </r>
  <r>
    <x v="3"/>
    <n v="12"/>
    <n v="2005"/>
    <n v="25"/>
    <n v="9"/>
    <n v="1.17"/>
    <n v="1.17"/>
    <m/>
    <d v="2005-09-25T00:00:00"/>
  </r>
  <r>
    <x v="3"/>
    <n v="12"/>
    <n v="2005"/>
    <n v="26"/>
    <n v="9"/>
    <n v="1.35"/>
    <n v="1.35"/>
    <m/>
    <d v="2005-09-26T00:00:00"/>
  </r>
  <r>
    <x v="3"/>
    <n v="12"/>
    <n v="2005"/>
    <n v="27"/>
    <n v="9"/>
    <n v="1.41"/>
    <n v="1.41"/>
    <m/>
    <d v="2005-09-27T00:00:00"/>
  </r>
  <r>
    <x v="3"/>
    <n v="12"/>
    <n v="2005"/>
    <n v="28"/>
    <n v="9"/>
    <n v="2.04"/>
    <n v="2.04"/>
    <m/>
    <d v="2005-09-28T00:00:00"/>
  </r>
  <r>
    <x v="3"/>
    <n v="12"/>
    <n v="2005"/>
    <n v="29"/>
    <n v="9"/>
    <n v="1.01"/>
    <n v="1.01"/>
    <m/>
    <d v="2005-09-29T00:00:00"/>
  </r>
  <r>
    <x v="3"/>
    <n v="12"/>
    <n v="2005"/>
    <n v="30"/>
    <n v="9"/>
    <n v="13.3"/>
    <n v="13.3"/>
    <m/>
    <d v="2005-09-30T00:00:00"/>
  </r>
  <r>
    <x v="4"/>
    <n v="1"/>
    <n v="2005"/>
    <n v="1"/>
    <n v="10"/>
    <n v="11.5"/>
    <n v="11.5"/>
    <m/>
    <d v="2005-10-01T00:00:00"/>
  </r>
  <r>
    <x v="4"/>
    <n v="1"/>
    <n v="2005"/>
    <n v="2"/>
    <n v="10"/>
    <n v="3.67"/>
    <n v="3.67"/>
    <m/>
    <d v="2005-10-02T00:00:00"/>
  </r>
  <r>
    <x v="4"/>
    <n v="1"/>
    <n v="2005"/>
    <n v="3"/>
    <n v="10"/>
    <n v="3.16"/>
    <n v="3.16"/>
    <m/>
    <d v="2005-10-03T00:00:00"/>
  </r>
  <r>
    <x v="4"/>
    <n v="1"/>
    <n v="2005"/>
    <n v="4"/>
    <n v="10"/>
    <n v="2.67"/>
    <n v="2.67"/>
    <m/>
    <d v="2005-10-04T00:00:00"/>
  </r>
  <r>
    <x v="4"/>
    <n v="1"/>
    <n v="2005"/>
    <n v="5"/>
    <n v="10"/>
    <n v="1.83"/>
    <n v="1.83"/>
    <m/>
    <d v="2005-10-05T00:00:00"/>
  </r>
  <r>
    <x v="4"/>
    <n v="1"/>
    <n v="2005"/>
    <n v="6"/>
    <n v="10"/>
    <n v="1.72"/>
    <n v="1.72"/>
    <m/>
    <d v="2005-10-06T00:00:00"/>
  </r>
  <r>
    <x v="4"/>
    <n v="1"/>
    <n v="2005"/>
    <n v="7"/>
    <n v="10"/>
    <n v="1.87"/>
    <n v="1.87"/>
    <m/>
    <d v="2005-10-07T00:00:00"/>
  </r>
  <r>
    <x v="4"/>
    <n v="1"/>
    <n v="2005"/>
    <n v="8"/>
    <n v="10"/>
    <n v="2.76"/>
    <n v="2.76"/>
    <m/>
    <d v="2005-10-08T00:00:00"/>
  </r>
  <r>
    <x v="4"/>
    <n v="1"/>
    <n v="2005"/>
    <n v="9"/>
    <n v="10"/>
    <n v="3.42"/>
    <n v="3.42"/>
    <m/>
    <d v="2005-10-09T00:00:00"/>
  </r>
  <r>
    <x v="4"/>
    <n v="1"/>
    <n v="2005"/>
    <n v="10"/>
    <n v="10"/>
    <n v="2.0499999999999998"/>
    <n v="2.0499999999999998"/>
    <m/>
    <d v="2005-10-10T00:00:00"/>
  </r>
  <r>
    <x v="4"/>
    <n v="1"/>
    <n v="2005"/>
    <n v="11"/>
    <n v="10"/>
    <n v="1.91"/>
    <n v="1.91"/>
    <m/>
    <d v="2005-10-11T00:00:00"/>
  </r>
  <r>
    <x v="4"/>
    <n v="1"/>
    <n v="2005"/>
    <n v="12"/>
    <n v="10"/>
    <n v="1.92"/>
    <n v="1.92"/>
    <m/>
    <d v="2005-10-12T00:00:00"/>
  </r>
  <r>
    <x v="4"/>
    <n v="1"/>
    <n v="2005"/>
    <n v="13"/>
    <n v="10"/>
    <n v="2.16"/>
    <n v="2.16"/>
    <m/>
    <d v="2005-10-13T00:00:00"/>
  </r>
  <r>
    <x v="4"/>
    <n v="1"/>
    <n v="2005"/>
    <n v="14"/>
    <n v="10"/>
    <n v="2.3199999999999998"/>
    <n v="2.3199999999999998"/>
    <m/>
    <d v="2005-10-14T00:00:00"/>
  </r>
  <r>
    <x v="4"/>
    <n v="1"/>
    <n v="2005"/>
    <n v="15"/>
    <n v="10"/>
    <n v="3.37"/>
    <n v="3.37"/>
    <m/>
    <d v="2005-10-15T00:00:00"/>
  </r>
  <r>
    <x v="4"/>
    <n v="1"/>
    <n v="2005"/>
    <n v="16"/>
    <n v="10"/>
    <n v="3.71"/>
    <n v="3.71"/>
    <m/>
    <d v="2005-10-16T00:00:00"/>
  </r>
  <r>
    <x v="4"/>
    <n v="1"/>
    <n v="2005"/>
    <n v="17"/>
    <n v="10"/>
    <n v="3.07"/>
    <n v="3.07"/>
    <m/>
    <d v="2005-10-17T00:00:00"/>
  </r>
  <r>
    <x v="4"/>
    <n v="1"/>
    <n v="2005"/>
    <n v="18"/>
    <n v="10"/>
    <n v="3.01"/>
    <n v="3.01"/>
    <m/>
    <d v="2005-10-18T00:00:00"/>
  </r>
  <r>
    <x v="4"/>
    <n v="1"/>
    <n v="2005"/>
    <n v="19"/>
    <n v="10"/>
    <n v="4.76"/>
    <n v="4.76"/>
    <m/>
    <d v="2005-10-19T00:00:00"/>
  </r>
  <r>
    <x v="4"/>
    <n v="1"/>
    <n v="2005"/>
    <n v="20"/>
    <n v="10"/>
    <n v="3.7"/>
    <n v="3.7"/>
    <m/>
    <d v="2005-10-20T00:00:00"/>
  </r>
  <r>
    <x v="4"/>
    <n v="1"/>
    <n v="2005"/>
    <n v="21"/>
    <n v="10"/>
    <n v="2.4500000000000002"/>
    <n v="2.4500000000000002"/>
    <m/>
    <d v="2005-10-21T00:00:00"/>
  </r>
  <r>
    <x v="4"/>
    <n v="1"/>
    <n v="2005"/>
    <n v="22"/>
    <n v="10"/>
    <n v="2.73"/>
    <n v="2.73"/>
    <m/>
    <d v="2005-10-22T00:00:00"/>
  </r>
  <r>
    <x v="4"/>
    <n v="1"/>
    <n v="2005"/>
    <n v="23"/>
    <n v="10"/>
    <n v="3.33"/>
    <n v="3.33"/>
    <m/>
    <d v="2005-10-23T00:00:00"/>
  </r>
  <r>
    <x v="4"/>
    <n v="1"/>
    <n v="2005"/>
    <n v="24"/>
    <n v="10"/>
    <n v="3.14"/>
    <n v="3.14"/>
    <m/>
    <d v="2005-10-24T00:00:00"/>
  </r>
  <r>
    <x v="4"/>
    <n v="1"/>
    <n v="2005"/>
    <n v="25"/>
    <n v="10"/>
    <n v="4.68"/>
    <n v="4.68"/>
    <m/>
    <d v="2005-10-25T00:00:00"/>
  </r>
  <r>
    <x v="4"/>
    <n v="1"/>
    <n v="2005"/>
    <n v="26"/>
    <n v="10"/>
    <n v="6.38"/>
    <n v="6.38"/>
    <m/>
    <d v="2005-10-26T00:00:00"/>
  </r>
  <r>
    <x v="4"/>
    <n v="1"/>
    <n v="2005"/>
    <n v="27"/>
    <n v="10"/>
    <n v="3.86"/>
    <n v="3.86"/>
    <m/>
    <d v="2005-10-27T00:00:00"/>
  </r>
  <r>
    <x v="4"/>
    <n v="1"/>
    <n v="2005"/>
    <n v="28"/>
    <n v="10"/>
    <n v="11.8"/>
    <n v="11.8"/>
    <m/>
    <d v="2005-10-28T00:00:00"/>
  </r>
  <r>
    <x v="4"/>
    <n v="1"/>
    <n v="2005"/>
    <n v="29"/>
    <n v="10"/>
    <n v="6.35"/>
    <n v="6.35"/>
    <m/>
    <d v="2005-10-29T00:00:00"/>
  </r>
  <r>
    <x v="4"/>
    <n v="1"/>
    <n v="2005"/>
    <n v="30"/>
    <n v="10"/>
    <n v="4.33"/>
    <n v="4.33"/>
    <m/>
    <d v="2005-10-30T00:00:00"/>
  </r>
  <r>
    <x v="4"/>
    <n v="1"/>
    <n v="2005"/>
    <n v="31"/>
    <n v="10"/>
    <n v="38.1"/>
    <n v="38.1"/>
    <m/>
    <d v="2005-10-31T00:00:00"/>
  </r>
  <r>
    <x v="4"/>
    <n v="2"/>
    <n v="2005"/>
    <n v="1"/>
    <n v="11"/>
    <n v="119"/>
    <n v="119"/>
    <m/>
    <d v="2005-11-01T00:00:00"/>
  </r>
  <r>
    <x v="4"/>
    <n v="2"/>
    <n v="2005"/>
    <n v="2"/>
    <n v="11"/>
    <n v="19.8"/>
    <n v="19.8"/>
    <m/>
    <d v="2005-11-02T00:00:00"/>
  </r>
  <r>
    <x v="4"/>
    <n v="2"/>
    <n v="2005"/>
    <n v="3"/>
    <n v="11"/>
    <n v="25.2"/>
    <n v="25.2"/>
    <m/>
    <d v="2005-11-03T00:00:00"/>
  </r>
  <r>
    <x v="4"/>
    <n v="2"/>
    <n v="2005"/>
    <n v="4"/>
    <n v="11"/>
    <n v="30.1"/>
    <n v="30.1"/>
    <m/>
    <d v="2005-11-04T00:00:00"/>
  </r>
  <r>
    <x v="4"/>
    <n v="2"/>
    <n v="2005"/>
    <n v="5"/>
    <n v="11"/>
    <n v="37.200000000000003"/>
    <n v="37.200000000000003"/>
    <m/>
    <d v="2005-11-05T00:00:00"/>
  </r>
  <r>
    <x v="4"/>
    <n v="2"/>
    <n v="2005"/>
    <n v="6"/>
    <n v="11"/>
    <n v="30.1"/>
    <n v="30.1"/>
    <m/>
    <d v="2005-11-06T00:00:00"/>
  </r>
  <r>
    <x v="4"/>
    <n v="2"/>
    <n v="2005"/>
    <n v="7"/>
    <n v="11"/>
    <n v="21.9"/>
    <n v="21.9"/>
    <m/>
    <d v="2005-11-07T00:00:00"/>
  </r>
  <r>
    <x v="4"/>
    <n v="2"/>
    <n v="2005"/>
    <n v="8"/>
    <n v="11"/>
    <n v="15.5"/>
    <n v="15.5"/>
    <m/>
    <d v="2005-11-08T00:00:00"/>
  </r>
  <r>
    <x v="4"/>
    <n v="2"/>
    <n v="2005"/>
    <n v="9"/>
    <n v="11"/>
    <n v="13"/>
    <n v="13"/>
    <m/>
    <d v="2005-11-09T00:00:00"/>
  </r>
  <r>
    <x v="4"/>
    <n v="2"/>
    <n v="2005"/>
    <n v="10"/>
    <n v="11"/>
    <n v="11.5"/>
    <n v="11.5"/>
    <m/>
    <d v="2005-11-10T00:00:00"/>
  </r>
  <r>
    <x v="4"/>
    <n v="2"/>
    <n v="2005"/>
    <n v="11"/>
    <n v="11"/>
    <n v="14.2"/>
    <n v="14.2"/>
    <m/>
    <d v="2005-11-11T00:00:00"/>
  </r>
  <r>
    <x v="4"/>
    <n v="2"/>
    <n v="2005"/>
    <n v="12"/>
    <n v="11"/>
    <n v="21.7"/>
    <n v="21.7"/>
    <m/>
    <d v="2005-11-12T00:00:00"/>
  </r>
  <r>
    <x v="4"/>
    <n v="2"/>
    <n v="2005"/>
    <n v="13"/>
    <n v="11"/>
    <n v="34.299999999999997"/>
    <n v="34.299999999999997"/>
    <m/>
    <d v="2005-11-13T00:00:00"/>
  </r>
  <r>
    <x v="4"/>
    <n v="2"/>
    <n v="2005"/>
    <n v="14"/>
    <n v="11"/>
    <n v="21.5"/>
    <n v="21.5"/>
    <m/>
    <d v="2005-11-14T00:00:00"/>
  </r>
  <r>
    <x v="4"/>
    <n v="2"/>
    <n v="2005"/>
    <n v="15"/>
    <n v="11"/>
    <n v="17.100000000000001"/>
    <n v="17.100000000000001"/>
    <m/>
    <d v="2005-11-15T00:00:00"/>
  </r>
  <r>
    <x v="4"/>
    <n v="2"/>
    <n v="2005"/>
    <n v="16"/>
    <n v="11"/>
    <n v="14.6"/>
    <n v="14.6"/>
    <m/>
    <d v="2005-11-16T00:00:00"/>
  </r>
  <r>
    <x v="4"/>
    <n v="2"/>
    <n v="2005"/>
    <n v="17"/>
    <n v="11"/>
    <n v="12.4"/>
    <n v="12.4"/>
    <m/>
    <d v="2005-11-17T00:00:00"/>
  </r>
  <r>
    <x v="4"/>
    <n v="2"/>
    <n v="2005"/>
    <n v="18"/>
    <n v="11"/>
    <n v="10.6"/>
    <n v="10.6"/>
    <m/>
    <d v="2005-11-18T00:00:00"/>
  </r>
  <r>
    <x v="4"/>
    <n v="2"/>
    <n v="2005"/>
    <n v="19"/>
    <n v="11"/>
    <n v="9.3800000000000008"/>
    <n v="9.3800000000000008"/>
    <m/>
    <d v="2005-11-19T00:00:00"/>
  </r>
  <r>
    <x v="4"/>
    <n v="2"/>
    <n v="2005"/>
    <n v="20"/>
    <n v="11"/>
    <n v="8.24"/>
    <n v="8.24"/>
    <m/>
    <d v="2005-11-20T00:00:00"/>
  </r>
  <r>
    <x v="4"/>
    <n v="2"/>
    <n v="2005"/>
    <n v="21"/>
    <n v="11"/>
    <n v="7.03"/>
    <n v="7.03"/>
    <m/>
    <d v="2005-11-21T00:00:00"/>
  </r>
  <r>
    <x v="4"/>
    <n v="2"/>
    <n v="2005"/>
    <n v="22"/>
    <n v="11"/>
    <n v="6.6"/>
    <n v="6.6"/>
    <m/>
    <d v="2005-11-22T00:00:00"/>
  </r>
  <r>
    <x v="4"/>
    <n v="2"/>
    <n v="2005"/>
    <n v="23"/>
    <n v="11"/>
    <n v="6.14"/>
    <n v="6.14"/>
    <m/>
    <d v="2005-11-23T00:00:00"/>
  </r>
  <r>
    <x v="4"/>
    <n v="2"/>
    <n v="2005"/>
    <n v="24"/>
    <n v="11"/>
    <n v="7.71"/>
    <n v="7.71"/>
    <m/>
    <d v="2005-11-24T00:00:00"/>
  </r>
  <r>
    <x v="4"/>
    <n v="2"/>
    <n v="2005"/>
    <n v="25"/>
    <n v="11"/>
    <n v="35"/>
    <n v="35"/>
    <m/>
    <d v="2005-11-25T00:00:00"/>
  </r>
  <r>
    <x v="4"/>
    <n v="2"/>
    <n v="2005"/>
    <n v="26"/>
    <n v="11"/>
    <n v="22.3"/>
    <n v="22.3"/>
    <m/>
    <d v="2005-11-26T00:00:00"/>
  </r>
  <r>
    <x v="4"/>
    <n v="2"/>
    <n v="2005"/>
    <n v="27"/>
    <n v="11"/>
    <n v="18.2"/>
    <n v="18.2"/>
    <m/>
    <d v="2005-11-27T00:00:00"/>
  </r>
  <r>
    <x v="4"/>
    <n v="2"/>
    <n v="2005"/>
    <n v="28"/>
    <n v="11"/>
    <n v="18"/>
    <n v="18"/>
    <m/>
    <d v="2005-11-28T00:00:00"/>
  </r>
  <r>
    <x v="4"/>
    <n v="2"/>
    <n v="2005"/>
    <n v="29"/>
    <n v="11"/>
    <n v="31.8"/>
    <n v="31.8"/>
    <m/>
    <d v="2005-11-29T00:00:00"/>
  </r>
  <r>
    <x v="4"/>
    <n v="2"/>
    <n v="2005"/>
    <n v="30"/>
    <n v="11"/>
    <n v="26.3"/>
    <n v="26.3"/>
    <m/>
    <d v="2005-11-30T00:00:00"/>
  </r>
  <r>
    <x v="4"/>
    <n v="3"/>
    <n v="2005"/>
    <n v="1"/>
    <n v="12"/>
    <n v="30.8"/>
    <n v="30.8"/>
    <m/>
    <d v="2005-12-01T00:00:00"/>
  </r>
  <r>
    <x v="4"/>
    <n v="3"/>
    <n v="2005"/>
    <n v="2"/>
    <n v="12"/>
    <n v="122"/>
    <n v="122"/>
    <m/>
    <d v="2005-12-02T00:00:00"/>
  </r>
  <r>
    <x v="4"/>
    <n v="3"/>
    <n v="2005"/>
    <n v="3"/>
    <n v="12"/>
    <n v="79.7"/>
    <n v="79.7"/>
    <m/>
    <d v="2005-12-03T00:00:00"/>
  </r>
  <r>
    <x v="4"/>
    <n v="3"/>
    <n v="2005"/>
    <n v="4"/>
    <n v="12"/>
    <n v="49.6"/>
    <n v="49.6"/>
    <m/>
    <d v="2005-12-04T00:00:00"/>
  </r>
  <r>
    <x v="4"/>
    <n v="3"/>
    <n v="2005"/>
    <n v="5"/>
    <n v="12"/>
    <n v="39.700000000000003"/>
    <n v="39.700000000000003"/>
    <m/>
    <d v="2005-12-05T00:00:00"/>
  </r>
  <r>
    <x v="4"/>
    <n v="3"/>
    <n v="2005"/>
    <n v="6"/>
    <n v="12"/>
    <n v="32.799999999999997"/>
    <n v="32.799999999999997"/>
    <m/>
    <d v="2005-12-06T00:00:00"/>
  </r>
  <r>
    <x v="4"/>
    <n v="3"/>
    <n v="2005"/>
    <n v="7"/>
    <n v="12"/>
    <n v="27.4"/>
    <n v="27.4"/>
    <m/>
    <d v="2005-12-07T00:00:00"/>
  </r>
  <r>
    <x v="4"/>
    <n v="3"/>
    <n v="2005"/>
    <n v="8"/>
    <n v="12"/>
    <n v="22.6"/>
    <n v="22.6"/>
    <m/>
    <d v="2005-12-08T00:00:00"/>
  </r>
  <r>
    <x v="4"/>
    <n v="3"/>
    <n v="2005"/>
    <n v="9"/>
    <n v="12"/>
    <n v="18.399999999999999"/>
    <n v="18.399999999999999"/>
    <m/>
    <d v="2005-12-09T00:00:00"/>
  </r>
  <r>
    <x v="4"/>
    <n v="3"/>
    <n v="2005"/>
    <n v="10"/>
    <n v="12"/>
    <n v="16.100000000000001"/>
    <n v="16.100000000000001"/>
    <m/>
    <d v="2005-12-10T00:00:00"/>
  </r>
  <r>
    <x v="4"/>
    <n v="3"/>
    <n v="2005"/>
    <n v="11"/>
    <n v="12"/>
    <n v="14.1"/>
    <n v="14.1"/>
    <m/>
    <d v="2005-12-11T00:00:00"/>
  </r>
  <r>
    <x v="4"/>
    <n v="3"/>
    <n v="2005"/>
    <n v="12"/>
    <n v="12"/>
    <n v="12.1"/>
    <n v="12.1"/>
    <m/>
    <d v="2005-12-12T00:00:00"/>
  </r>
  <r>
    <x v="4"/>
    <n v="3"/>
    <n v="2005"/>
    <n v="13"/>
    <n v="12"/>
    <n v="11.1"/>
    <n v="11.1"/>
    <m/>
    <d v="2005-12-13T00:00:00"/>
  </r>
  <r>
    <x v="4"/>
    <n v="3"/>
    <n v="2005"/>
    <n v="14"/>
    <n v="12"/>
    <n v="10"/>
    <n v="10"/>
    <m/>
    <d v="2005-12-14T00:00:00"/>
  </r>
  <r>
    <x v="4"/>
    <n v="3"/>
    <n v="2005"/>
    <n v="15"/>
    <n v="12"/>
    <n v="9.14"/>
    <n v="9.14"/>
    <m/>
    <d v="2005-12-15T00:00:00"/>
  </r>
  <r>
    <x v="4"/>
    <n v="3"/>
    <n v="2005"/>
    <n v="16"/>
    <n v="12"/>
    <n v="8.56"/>
    <n v="8.56"/>
    <m/>
    <d v="2005-12-16T00:00:00"/>
  </r>
  <r>
    <x v="4"/>
    <n v="3"/>
    <n v="2005"/>
    <n v="17"/>
    <n v="12"/>
    <n v="7.92"/>
    <n v="7.92"/>
    <m/>
    <d v="2005-12-17T00:00:00"/>
  </r>
  <r>
    <x v="4"/>
    <n v="3"/>
    <n v="2005"/>
    <n v="18"/>
    <n v="12"/>
    <n v="7.64"/>
    <n v="7.64"/>
    <m/>
    <d v="2005-12-18T00:00:00"/>
  </r>
  <r>
    <x v="4"/>
    <n v="3"/>
    <n v="2005"/>
    <n v="19"/>
    <n v="12"/>
    <n v="23.8"/>
    <n v="23.8"/>
    <m/>
    <d v="2005-12-19T00:00:00"/>
  </r>
  <r>
    <x v="4"/>
    <n v="3"/>
    <n v="2005"/>
    <n v="20"/>
    <n v="12"/>
    <n v="26.7"/>
    <n v="26.7"/>
    <m/>
    <d v="2005-12-20T00:00:00"/>
  </r>
  <r>
    <x v="4"/>
    <n v="3"/>
    <n v="2005"/>
    <n v="21"/>
    <n v="12"/>
    <n v="53.9"/>
    <n v="53.9"/>
    <m/>
    <d v="2005-12-21T00:00:00"/>
  </r>
  <r>
    <x v="4"/>
    <n v="3"/>
    <n v="2005"/>
    <n v="22"/>
    <n v="12"/>
    <s v="*"/>
    <m/>
    <s v="*"/>
    <d v="2005-12-22T00:00:00"/>
  </r>
  <r>
    <x v="4"/>
    <n v="3"/>
    <n v="2005"/>
    <n v="23"/>
    <n v="12"/>
    <s v="*"/>
    <m/>
    <s v="*"/>
    <d v="2005-12-23T00:00:00"/>
  </r>
  <r>
    <x v="4"/>
    <n v="3"/>
    <n v="2005"/>
    <n v="24"/>
    <n v="12"/>
    <n v="103"/>
    <n v="103"/>
    <m/>
    <d v="2005-12-24T00:00:00"/>
  </r>
  <r>
    <x v="4"/>
    <n v="3"/>
    <n v="2005"/>
    <n v="25"/>
    <n v="12"/>
    <n v="66.099999999999994"/>
    <n v="66.099999999999994"/>
    <m/>
    <d v="2005-12-25T00:00:00"/>
  </r>
  <r>
    <x v="4"/>
    <n v="3"/>
    <n v="2005"/>
    <n v="26"/>
    <n v="12"/>
    <n v="66.8"/>
    <n v="66.8"/>
    <m/>
    <d v="2005-12-26T00:00:00"/>
  </r>
  <r>
    <x v="4"/>
    <n v="3"/>
    <n v="2005"/>
    <n v="27"/>
    <n v="12"/>
    <n v="143"/>
    <n v="143"/>
    <m/>
    <d v="2005-12-27T00:00:00"/>
  </r>
  <r>
    <x v="4"/>
    <n v="3"/>
    <n v="2005"/>
    <n v="28"/>
    <n v="12"/>
    <s v="*"/>
    <m/>
    <s v="*"/>
    <d v="2005-12-28T00:00:00"/>
  </r>
  <r>
    <x v="4"/>
    <n v="3"/>
    <n v="2005"/>
    <n v="29"/>
    <n v="12"/>
    <s v="*"/>
    <m/>
    <s v="*"/>
    <d v="2005-12-29T00:00:00"/>
  </r>
  <r>
    <x v="4"/>
    <n v="3"/>
    <n v="2005"/>
    <n v="30"/>
    <n v="12"/>
    <s v="*"/>
    <m/>
    <s v="*"/>
    <d v="2005-12-30T00:00:00"/>
  </r>
  <r>
    <x v="4"/>
    <n v="3"/>
    <n v="2005"/>
    <n v="31"/>
    <n v="12"/>
    <s v="*"/>
    <m/>
    <s v="*"/>
    <d v="2005-12-31T00:00:00"/>
  </r>
  <r>
    <x v="4"/>
    <n v="4"/>
    <n v="2006"/>
    <n v="1"/>
    <n v="1"/>
    <n v="226"/>
    <n v="226"/>
    <m/>
    <d v="2006-01-01T00:00:00"/>
  </r>
  <r>
    <x v="4"/>
    <n v="4"/>
    <n v="2006"/>
    <n v="2"/>
    <n v="1"/>
    <n v="200"/>
    <n v="200"/>
    <m/>
    <d v="2006-01-02T00:00:00"/>
  </r>
  <r>
    <x v="4"/>
    <n v="4"/>
    <n v="2006"/>
    <n v="3"/>
    <n v="1"/>
    <n v="168"/>
    <n v="168"/>
    <m/>
    <d v="2006-01-03T00:00:00"/>
  </r>
  <r>
    <x v="4"/>
    <n v="4"/>
    <n v="2006"/>
    <n v="4"/>
    <n v="1"/>
    <n v="120"/>
    <n v="120"/>
    <m/>
    <d v="2006-01-04T00:00:00"/>
  </r>
  <r>
    <x v="4"/>
    <n v="4"/>
    <n v="2006"/>
    <n v="5"/>
    <n v="1"/>
    <n v="96.5"/>
    <n v="96.5"/>
    <m/>
    <d v="2006-01-05T00:00:00"/>
  </r>
  <r>
    <x v="4"/>
    <n v="4"/>
    <n v="2006"/>
    <n v="6"/>
    <n v="1"/>
    <n v="119"/>
    <n v="119"/>
    <m/>
    <d v="2006-01-06T00:00:00"/>
  </r>
  <r>
    <x v="4"/>
    <n v="4"/>
    <n v="2006"/>
    <n v="7"/>
    <n v="1"/>
    <n v="273"/>
    <n v="273"/>
    <m/>
    <d v="2006-01-07T00:00:00"/>
  </r>
  <r>
    <x v="4"/>
    <n v="4"/>
    <n v="2006"/>
    <n v="8"/>
    <n v="1"/>
    <n v="186"/>
    <n v="186"/>
    <m/>
    <d v="2006-01-08T00:00:00"/>
  </r>
  <r>
    <x v="4"/>
    <n v="4"/>
    <n v="2006"/>
    <n v="9"/>
    <n v="1"/>
    <n v="190"/>
    <n v="190"/>
    <m/>
    <d v="2006-01-09T00:00:00"/>
  </r>
  <r>
    <x v="4"/>
    <n v="4"/>
    <n v="2006"/>
    <n v="10"/>
    <n v="1"/>
    <n v="290"/>
    <n v="290"/>
    <m/>
    <d v="2006-01-10T00:00:00"/>
  </r>
  <r>
    <x v="4"/>
    <n v="4"/>
    <n v="2006"/>
    <n v="11"/>
    <n v="1"/>
    <n v="349"/>
    <n v="349"/>
    <m/>
    <d v="2006-01-11T00:00:00"/>
  </r>
  <r>
    <x v="4"/>
    <n v="4"/>
    <n v="2006"/>
    <n v="12"/>
    <n v="1"/>
    <n v="314"/>
    <n v="314"/>
    <m/>
    <d v="2006-01-12T00:00:00"/>
  </r>
  <r>
    <x v="4"/>
    <n v="4"/>
    <n v="2006"/>
    <n v="13"/>
    <n v="1"/>
    <n v="310"/>
    <n v="310"/>
    <m/>
    <d v="2006-01-13T00:00:00"/>
  </r>
  <r>
    <x v="4"/>
    <n v="4"/>
    <n v="2006"/>
    <n v="14"/>
    <n v="1"/>
    <n v="240"/>
    <n v="240"/>
    <m/>
    <d v="2006-01-14T00:00:00"/>
  </r>
  <r>
    <x v="4"/>
    <n v="4"/>
    <n v="2006"/>
    <n v="15"/>
    <n v="1"/>
    <n v="180"/>
    <n v="180"/>
    <m/>
    <d v="2006-01-15T00:00:00"/>
  </r>
  <r>
    <x v="4"/>
    <n v="4"/>
    <n v="2006"/>
    <n v="16"/>
    <n v="1"/>
    <n v="170"/>
    <n v="170"/>
    <m/>
    <d v="2006-01-16T00:00:00"/>
  </r>
  <r>
    <x v="4"/>
    <n v="4"/>
    <n v="2006"/>
    <n v="17"/>
    <n v="1"/>
    <n v="240"/>
    <n v="240"/>
    <m/>
    <d v="2006-01-17T00:00:00"/>
  </r>
  <r>
    <x v="4"/>
    <n v="4"/>
    <n v="2006"/>
    <n v="18"/>
    <n v="1"/>
    <n v="191"/>
    <n v="191"/>
    <m/>
    <d v="2006-01-18T00:00:00"/>
  </r>
  <r>
    <x v="4"/>
    <n v="4"/>
    <n v="2006"/>
    <n v="19"/>
    <n v="1"/>
    <n v="177"/>
    <n v="177"/>
    <m/>
    <d v="2006-01-19T00:00:00"/>
  </r>
  <r>
    <x v="4"/>
    <n v="4"/>
    <n v="2006"/>
    <n v="20"/>
    <n v="1"/>
    <n v="207"/>
    <n v="207"/>
    <m/>
    <d v="2006-01-20T00:00:00"/>
  </r>
  <r>
    <x v="4"/>
    <n v="4"/>
    <n v="2006"/>
    <n v="21"/>
    <n v="1"/>
    <n v="148"/>
    <n v="148"/>
    <m/>
    <d v="2006-01-21T00:00:00"/>
  </r>
  <r>
    <x v="4"/>
    <n v="4"/>
    <n v="2006"/>
    <n v="22"/>
    <n v="1"/>
    <n v="98.9"/>
    <n v="98.9"/>
    <m/>
    <d v="2006-01-22T00:00:00"/>
  </r>
  <r>
    <x v="4"/>
    <n v="4"/>
    <n v="2006"/>
    <n v="23"/>
    <n v="1"/>
    <n v="70.8"/>
    <n v="70.8"/>
    <m/>
    <d v="2006-01-23T00:00:00"/>
  </r>
  <r>
    <x v="4"/>
    <n v="4"/>
    <n v="2006"/>
    <n v="24"/>
    <n v="1"/>
    <n v="59.9"/>
    <n v="59.9"/>
    <m/>
    <d v="2006-01-24T00:00:00"/>
  </r>
  <r>
    <x v="4"/>
    <n v="4"/>
    <n v="2006"/>
    <n v="25"/>
    <n v="1"/>
    <n v="54.9"/>
    <n v="54.9"/>
    <m/>
    <d v="2006-01-25T00:00:00"/>
  </r>
  <r>
    <x v="4"/>
    <n v="4"/>
    <n v="2006"/>
    <n v="26"/>
    <n v="1"/>
    <n v="52.3"/>
    <n v="52.3"/>
    <m/>
    <d v="2006-01-26T00:00:00"/>
  </r>
  <r>
    <x v="4"/>
    <n v="4"/>
    <n v="2006"/>
    <n v="27"/>
    <n v="1"/>
    <n v="52.6"/>
    <n v="52.6"/>
    <m/>
    <d v="2006-01-27T00:00:00"/>
  </r>
  <r>
    <x v="4"/>
    <n v="4"/>
    <n v="2006"/>
    <n v="28"/>
    <n v="1"/>
    <n v="104"/>
    <n v="104"/>
    <m/>
    <d v="2006-01-28T00:00:00"/>
  </r>
  <r>
    <x v="4"/>
    <n v="4"/>
    <n v="2006"/>
    <n v="29"/>
    <n v="1"/>
    <n v="158"/>
    <n v="158"/>
    <m/>
    <d v="2006-01-29T00:00:00"/>
  </r>
  <r>
    <x v="4"/>
    <n v="4"/>
    <n v="2006"/>
    <n v="30"/>
    <n v="1"/>
    <n v="270"/>
    <n v="270"/>
    <m/>
    <d v="2006-01-30T00:00:00"/>
  </r>
  <r>
    <x v="4"/>
    <n v="4"/>
    <n v="2006"/>
    <n v="31"/>
    <n v="1"/>
    <n v="226"/>
    <n v="226"/>
    <m/>
    <d v="2006-01-31T00:00:00"/>
  </r>
  <r>
    <x v="4"/>
    <n v="5"/>
    <n v="2006"/>
    <n v="1"/>
    <n v="2"/>
    <n v="193"/>
    <n v="193"/>
    <m/>
    <d v="2006-02-01T00:00:00"/>
  </r>
  <r>
    <x v="4"/>
    <n v="5"/>
    <n v="2006"/>
    <n v="2"/>
    <n v="2"/>
    <n v="211"/>
    <n v="211"/>
    <m/>
    <d v="2006-02-02T00:00:00"/>
  </r>
  <r>
    <x v="4"/>
    <n v="5"/>
    <n v="2006"/>
    <n v="3"/>
    <n v="2"/>
    <n v="185"/>
    <n v="185"/>
    <m/>
    <d v="2006-02-03T00:00:00"/>
  </r>
  <r>
    <x v="4"/>
    <n v="5"/>
    <n v="2006"/>
    <n v="4"/>
    <n v="2"/>
    <n v="211"/>
    <n v="211"/>
    <m/>
    <d v="2006-02-04T00:00:00"/>
  </r>
  <r>
    <x v="4"/>
    <n v="5"/>
    <n v="2006"/>
    <n v="5"/>
    <n v="2"/>
    <n v="162"/>
    <n v="162"/>
    <m/>
    <d v="2006-02-05T00:00:00"/>
  </r>
  <r>
    <x v="4"/>
    <n v="5"/>
    <n v="2006"/>
    <n v="6"/>
    <n v="2"/>
    <n v="113"/>
    <n v="113"/>
    <m/>
    <d v="2006-02-06T00:00:00"/>
  </r>
  <r>
    <x v="4"/>
    <n v="5"/>
    <n v="2006"/>
    <n v="7"/>
    <n v="2"/>
    <n v="76.5"/>
    <n v="76.5"/>
    <m/>
    <d v="2006-02-07T00:00:00"/>
  </r>
  <r>
    <x v="4"/>
    <n v="5"/>
    <n v="2006"/>
    <n v="8"/>
    <n v="2"/>
    <n v="60.5"/>
    <n v="60.5"/>
    <m/>
    <d v="2006-02-08T00:00:00"/>
  </r>
  <r>
    <x v="4"/>
    <n v="5"/>
    <n v="2006"/>
    <n v="9"/>
    <n v="2"/>
    <n v="51.3"/>
    <n v="51.3"/>
    <m/>
    <d v="2006-02-09T00:00:00"/>
  </r>
  <r>
    <x v="4"/>
    <n v="5"/>
    <n v="2006"/>
    <n v="10"/>
    <n v="2"/>
    <n v="44.9"/>
    <n v="44.9"/>
    <m/>
    <d v="2006-02-10T00:00:00"/>
  </r>
  <r>
    <x v="4"/>
    <n v="5"/>
    <n v="2006"/>
    <n v="11"/>
    <n v="2"/>
    <n v="39.700000000000003"/>
    <n v="39.700000000000003"/>
    <m/>
    <d v="2006-02-11T00:00:00"/>
  </r>
  <r>
    <x v="4"/>
    <n v="5"/>
    <n v="2006"/>
    <n v="12"/>
    <n v="2"/>
    <n v="35.4"/>
    <n v="35.4"/>
    <m/>
    <d v="2006-02-12T00:00:00"/>
  </r>
  <r>
    <x v="4"/>
    <n v="5"/>
    <n v="2006"/>
    <n v="13"/>
    <n v="2"/>
    <n v="32.4"/>
    <n v="32.4"/>
    <m/>
    <d v="2006-02-13T00:00:00"/>
  </r>
  <r>
    <x v="4"/>
    <n v="5"/>
    <n v="2006"/>
    <n v="14"/>
    <n v="2"/>
    <n v="30"/>
    <n v="30"/>
    <m/>
    <d v="2006-02-14T00:00:00"/>
  </r>
  <r>
    <x v="4"/>
    <n v="5"/>
    <n v="2006"/>
    <n v="15"/>
    <n v="2"/>
    <n v="27.9"/>
    <n v="27.9"/>
    <m/>
    <d v="2006-02-15T00:00:00"/>
  </r>
  <r>
    <x v="4"/>
    <n v="5"/>
    <n v="2006"/>
    <n v="16"/>
    <n v="2"/>
    <n v="25.6"/>
    <n v="25.6"/>
    <m/>
    <d v="2006-02-16T00:00:00"/>
  </r>
  <r>
    <x v="4"/>
    <n v="5"/>
    <n v="2006"/>
    <n v="17"/>
    <n v="2"/>
    <n v="23.7"/>
    <n v="23.7"/>
    <m/>
    <d v="2006-02-17T00:00:00"/>
  </r>
  <r>
    <x v="4"/>
    <n v="5"/>
    <n v="2006"/>
    <n v="18"/>
    <n v="2"/>
    <n v="21.3"/>
    <n v="21.3"/>
    <m/>
    <d v="2006-02-18T00:00:00"/>
  </r>
  <r>
    <x v="4"/>
    <n v="5"/>
    <n v="2006"/>
    <n v="19"/>
    <n v="2"/>
    <n v="20"/>
    <n v="20"/>
    <m/>
    <d v="2006-02-19T00:00:00"/>
  </r>
  <r>
    <x v="4"/>
    <n v="5"/>
    <n v="2006"/>
    <n v="20"/>
    <n v="2"/>
    <n v="18.899999999999999"/>
    <n v="18.899999999999999"/>
    <m/>
    <d v="2006-02-20T00:00:00"/>
  </r>
  <r>
    <x v="4"/>
    <n v="5"/>
    <n v="2006"/>
    <n v="21"/>
    <n v="2"/>
    <n v="19.100000000000001"/>
    <n v="19.100000000000001"/>
    <m/>
    <d v="2006-02-21T00:00:00"/>
  </r>
  <r>
    <x v="4"/>
    <n v="5"/>
    <n v="2006"/>
    <n v="22"/>
    <n v="2"/>
    <n v="18.399999999999999"/>
    <n v="18.399999999999999"/>
    <m/>
    <d v="2006-02-22T00:00:00"/>
  </r>
  <r>
    <x v="4"/>
    <n v="5"/>
    <n v="2006"/>
    <n v="23"/>
    <n v="2"/>
    <n v="18.2"/>
    <n v="18.2"/>
    <m/>
    <d v="2006-02-23T00:00:00"/>
  </r>
  <r>
    <x v="4"/>
    <n v="5"/>
    <n v="2006"/>
    <n v="24"/>
    <n v="2"/>
    <n v="17.8"/>
    <n v="17.8"/>
    <m/>
    <d v="2006-02-24T00:00:00"/>
  </r>
  <r>
    <x v="4"/>
    <n v="5"/>
    <n v="2006"/>
    <n v="25"/>
    <n v="2"/>
    <n v="16.399999999999999"/>
    <n v="16.399999999999999"/>
    <m/>
    <d v="2006-02-25T00:00:00"/>
  </r>
  <r>
    <x v="4"/>
    <n v="5"/>
    <n v="2006"/>
    <n v="26"/>
    <n v="2"/>
    <n v="16.7"/>
    <n v="16.7"/>
    <m/>
    <d v="2006-02-26T00:00:00"/>
  </r>
  <r>
    <x v="4"/>
    <n v="5"/>
    <n v="2006"/>
    <n v="27"/>
    <n v="2"/>
    <n v="22.8"/>
    <n v="22.8"/>
    <m/>
    <d v="2006-02-27T00:00:00"/>
  </r>
  <r>
    <x v="4"/>
    <n v="5"/>
    <n v="2006"/>
    <n v="28"/>
    <n v="2"/>
    <n v="38.200000000000003"/>
    <n v="38.200000000000003"/>
    <m/>
    <d v="2006-02-28T00:00:00"/>
  </r>
  <r>
    <x v="4"/>
    <n v="6"/>
    <n v="2006"/>
    <n v="1"/>
    <n v="3"/>
    <n v="26.3"/>
    <n v="26.3"/>
    <m/>
    <d v="2006-03-01T00:00:00"/>
  </r>
  <r>
    <x v="4"/>
    <n v="6"/>
    <n v="2006"/>
    <n v="2"/>
    <n v="3"/>
    <n v="23.2"/>
    <n v="23.2"/>
    <m/>
    <d v="2006-03-02T00:00:00"/>
  </r>
  <r>
    <x v="4"/>
    <n v="6"/>
    <n v="2006"/>
    <n v="3"/>
    <n v="3"/>
    <n v="20.9"/>
    <n v="20.9"/>
    <m/>
    <d v="2006-03-03T00:00:00"/>
  </r>
  <r>
    <x v="4"/>
    <n v="6"/>
    <n v="2006"/>
    <n v="4"/>
    <n v="3"/>
    <n v="19.2"/>
    <n v="19.2"/>
    <m/>
    <d v="2006-03-04T00:00:00"/>
  </r>
  <r>
    <x v="4"/>
    <n v="6"/>
    <n v="2006"/>
    <n v="5"/>
    <n v="3"/>
    <n v="22.9"/>
    <n v="22.9"/>
    <m/>
    <d v="2006-03-05T00:00:00"/>
  </r>
  <r>
    <x v="4"/>
    <n v="6"/>
    <n v="2006"/>
    <n v="6"/>
    <n v="3"/>
    <n v="19.7"/>
    <n v="19.7"/>
    <m/>
    <d v="2006-03-06T00:00:00"/>
  </r>
  <r>
    <x v="4"/>
    <n v="6"/>
    <n v="2006"/>
    <n v="7"/>
    <n v="3"/>
    <n v="20.5"/>
    <n v="20.5"/>
    <m/>
    <d v="2006-03-07T00:00:00"/>
  </r>
  <r>
    <x v="4"/>
    <n v="6"/>
    <n v="2006"/>
    <n v="8"/>
    <n v="3"/>
    <n v="48.3"/>
    <n v="48.3"/>
    <m/>
    <d v="2006-03-08T00:00:00"/>
  </r>
  <r>
    <x v="4"/>
    <n v="6"/>
    <n v="2006"/>
    <n v="9"/>
    <n v="3"/>
    <n v="71.8"/>
    <n v="71.8"/>
    <m/>
    <d v="2006-03-09T00:00:00"/>
  </r>
  <r>
    <x v="4"/>
    <n v="6"/>
    <n v="2006"/>
    <n v="10"/>
    <n v="3"/>
    <n v="78.599999999999994"/>
    <n v="78.599999999999994"/>
    <m/>
    <d v="2006-03-10T00:00:00"/>
  </r>
  <r>
    <x v="4"/>
    <n v="6"/>
    <n v="2006"/>
    <n v="11"/>
    <n v="3"/>
    <n v="62.8"/>
    <n v="62.8"/>
    <m/>
    <d v="2006-03-11T00:00:00"/>
  </r>
  <r>
    <x v="4"/>
    <n v="6"/>
    <n v="2006"/>
    <n v="12"/>
    <n v="3"/>
    <n v="53.5"/>
    <n v="53.5"/>
    <m/>
    <d v="2006-03-12T00:00:00"/>
  </r>
  <r>
    <x v="4"/>
    <n v="6"/>
    <n v="2006"/>
    <n v="13"/>
    <n v="3"/>
    <n v="46.1"/>
    <n v="46.1"/>
    <m/>
    <d v="2006-03-13T00:00:00"/>
  </r>
  <r>
    <x v="4"/>
    <n v="6"/>
    <n v="2006"/>
    <n v="14"/>
    <n v="3"/>
    <n v="42.4"/>
    <n v="42.4"/>
    <m/>
    <d v="2006-03-14T00:00:00"/>
  </r>
  <r>
    <x v="4"/>
    <n v="6"/>
    <n v="2006"/>
    <n v="15"/>
    <n v="3"/>
    <n v="37"/>
    <n v="37"/>
    <m/>
    <d v="2006-03-15T00:00:00"/>
  </r>
  <r>
    <x v="4"/>
    <n v="6"/>
    <n v="2006"/>
    <n v="16"/>
    <n v="3"/>
    <n v="44.3"/>
    <n v="44.3"/>
    <m/>
    <d v="2006-03-16T00:00:00"/>
  </r>
  <r>
    <x v="4"/>
    <n v="6"/>
    <n v="2006"/>
    <n v="17"/>
    <n v="3"/>
    <n v="40"/>
    <n v="40"/>
    <m/>
    <d v="2006-03-17T00:00:00"/>
  </r>
  <r>
    <x v="4"/>
    <n v="6"/>
    <n v="2006"/>
    <n v="18"/>
    <n v="3"/>
    <n v="35.299999999999997"/>
    <n v="35.299999999999997"/>
    <m/>
    <d v="2006-03-18T00:00:00"/>
  </r>
  <r>
    <x v="4"/>
    <n v="6"/>
    <n v="2006"/>
    <n v="19"/>
    <n v="3"/>
    <n v="33.700000000000003"/>
    <n v="33.700000000000003"/>
    <m/>
    <d v="2006-03-19T00:00:00"/>
  </r>
  <r>
    <x v="4"/>
    <n v="6"/>
    <n v="2006"/>
    <n v="20"/>
    <n v="3"/>
    <n v="32.700000000000003"/>
    <n v="32.700000000000003"/>
    <m/>
    <d v="2006-03-20T00:00:00"/>
  </r>
  <r>
    <x v="4"/>
    <n v="6"/>
    <n v="2006"/>
    <n v="21"/>
    <n v="3"/>
    <n v="32.200000000000003"/>
    <n v="32.200000000000003"/>
    <m/>
    <d v="2006-03-21T00:00:00"/>
  </r>
  <r>
    <x v="4"/>
    <n v="6"/>
    <n v="2006"/>
    <n v="22"/>
    <n v="3"/>
    <n v="27.7"/>
    <n v="27.7"/>
    <m/>
    <d v="2006-03-22T00:00:00"/>
  </r>
  <r>
    <x v="4"/>
    <n v="6"/>
    <n v="2006"/>
    <n v="23"/>
    <n v="3"/>
    <n v="24.1"/>
    <n v="24.1"/>
    <m/>
    <d v="2006-03-23T00:00:00"/>
  </r>
  <r>
    <x v="4"/>
    <n v="6"/>
    <n v="2006"/>
    <n v="24"/>
    <n v="3"/>
    <n v="34"/>
    <n v="34"/>
    <m/>
    <d v="2006-03-24T00:00:00"/>
  </r>
  <r>
    <x v="4"/>
    <n v="6"/>
    <n v="2006"/>
    <n v="25"/>
    <n v="3"/>
    <n v="30.2"/>
    <n v="30.2"/>
    <m/>
    <d v="2006-03-25T00:00:00"/>
  </r>
  <r>
    <x v="4"/>
    <n v="6"/>
    <n v="2006"/>
    <n v="26"/>
    <n v="3"/>
    <n v="29"/>
    <n v="29"/>
    <m/>
    <d v="2006-03-26T00:00:00"/>
  </r>
  <r>
    <x v="4"/>
    <n v="6"/>
    <n v="2006"/>
    <n v="27"/>
    <n v="3"/>
    <n v="29.2"/>
    <n v="29.2"/>
    <m/>
    <d v="2006-03-27T00:00:00"/>
  </r>
  <r>
    <x v="4"/>
    <n v="6"/>
    <n v="2006"/>
    <n v="28"/>
    <n v="3"/>
    <n v="29.4"/>
    <n v="29.4"/>
    <m/>
    <d v="2006-03-28T00:00:00"/>
  </r>
  <r>
    <x v="4"/>
    <n v="6"/>
    <n v="2006"/>
    <n v="29"/>
    <n v="3"/>
    <n v="27.1"/>
    <n v="27.1"/>
    <m/>
    <d v="2006-03-29T00:00:00"/>
  </r>
  <r>
    <x v="4"/>
    <n v="6"/>
    <n v="2006"/>
    <n v="30"/>
    <n v="3"/>
    <n v="24.3"/>
    <n v="24.3"/>
    <m/>
    <d v="2006-03-30T00:00:00"/>
  </r>
  <r>
    <x v="4"/>
    <n v="6"/>
    <n v="2006"/>
    <n v="31"/>
    <n v="3"/>
    <n v="23.9"/>
    <n v="23.9"/>
    <m/>
    <d v="2006-03-31T00:00:00"/>
  </r>
  <r>
    <x v="4"/>
    <n v="7"/>
    <n v="2006"/>
    <n v="1"/>
    <n v="4"/>
    <n v="28"/>
    <n v="28"/>
    <m/>
    <d v="2006-04-01T00:00:00"/>
  </r>
  <r>
    <x v="4"/>
    <n v="7"/>
    <n v="2006"/>
    <n v="2"/>
    <n v="4"/>
    <n v="23.9"/>
    <n v="23.9"/>
    <m/>
    <d v="2006-04-02T00:00:00"/>
  </r>
  <r>
    <x v="4"/>
    <n v="7"/>
    <n v="2006"/>
    <n v="3"/>
    <n v="4"/>
    <n v="23.1"/>
    <n v="23.1"/>
    <m/>
    <d v="2006-04-03T00:00:00"/>
  </r>
  <r>
    <x v="4"/>
    <n v="7"/>
    <n v="2006"/>
    <n v="4"/>
    <n v="4"/>
    <n v="20.9"/>
    <n v="20.9"/>
    <m/>
    <d v="2006-04-04T00:00:00"/>
  </r>
  <r>
    <x v="4"/>
    <n v="7"/>
    <n v="2006"/>
    <n v="5"/>
    <n v="4"/>
    <n v="23.2"/>
    <n v="23.2"/>
    <m/>
    <d v="2006-04-05T00:00:00"/>
  </r>
  <r>
    <x v="4"/>
    <n v="7"/>
    <n v="2006"/>
    <n v="6"/>
    <n v="4"/>
    <n v="20.7"/>
    <n v="20.7"/>
    <m/>
    <d v="2006-04-06T00:00:00"/>
  </r>
  <r>
    <x v="4"/>
    <n v="7"/>
    <n v="2006"/>
    <n v="7"/>
    <n v="4"/>
    <n v="18.8"/>
    <n v="18.8"/>
    <m/>
    <d v="2006-04-07T00:00:00"/>
  </r>
  <r>
    <x v="4"/>
    <n v="7"/>
    <n v="2006"/>
    <n v="8"/>
    <n v="4"/>
    <n v="23.8"/>
    <n v="23.8"/>
    <m/>
    <d v="2006-04-08T00:00:00"/>
  </r>
  <r>
    <x v="4"/>
    <n v="7"/>
    <n v="2006"/>
    <n v="9"/>
    <n v="4"/>
    <n v="19.899999999999999"/>
    <n v="19.899999999999999"/>
    <m/>
    <d v="2006-04-09T00:00:00"/>
  </r>
  <r>
    <x v="4"/>
    <n v="7"/>
    <n v="2006"/>
    <n v="10"/>
    <n v="4"/>
    <n v="20.5"/>
    <n v="20.5"/>
    <m/>
    <d v="2006-04-10T00:00:00"/>
  </r>
  <r>
    <x v="4"/>
    <n v="7"/>
    <n v="2006"/>
    <n v="11"/>
    <n v="4"/>
    <n v="18.100000000000001"/>
    <n v="18.100000000000001"/>
    <m/>
    <d v="2006-04-11T00:00:00"/>
  </r>
  <r>
    <x v="4"/>
    <n v="7"/>
    <n v="2006"/>
    <n v="12"/>
    <n v="4"/>
    <n v="16.8"/>
    <n v="16.8"/>
    <m/>
    <d v="2006-04-12T00:00:00"/>
  </r>
  <r>
    <x v="4"/>
    <n v="7"/>
    <n v="2006"/>
    <n v="13"/>
    <n v="4"/>
    <n v="15.7"/>
    <n v="15.7"/>
    <m/>
    <d v="2006-04-13T00:00:00"/>
  </r>
  <r>
    <x v="4"/>
    <n v="7"/>
    <n v="2006"/>
    <n v="14"/>
    <n v="4"/>
    <n v="24.3"/>
    <n v="24.3"/>
    <m/>
    <d v="2006-04-14T00:00:00"/>
  </r>
  <r>
    <x v="4"/>
    <n v="7"/>
    <n v="2006"/>
    <n v="15"/>
    <n v="4"/>
    <n v="33.9"/>
    <n v="33.9"/>
    <m/>
    <d v="2006-04-15T00:00:00"/>
  </r>
  <r>
    <x v="4"/>
    <n v="7"/>
    <n v="2006"/>
    <n v="16"/>
    <n v="4"/>
    <n v="35.200000000000003"/>
    <n v="35.200000000000003"/>
    <m/>
    <d v="2006-04-16T00:00:00"/>
  </r>
  <r>
    <x v="4"/>
    <n v="7"/>
    <n v="2006"/>
    <n v="17"/>
    <n v="4"/>
    <n v="32.6"/>
    <n v="32.6"/>
    <m/>
    <d v="2006-04-17T00:00:00"/>
  </r>
  <r>
    <x v="4"/>
    <n v="7"/>
    <n v="2006"/>
    <n v="18"/>
    <n v="4"/>
    <n v="29.7"/>
    <n v="29.7"/>
    <m/>
    <d v="2006-04-18T00:00:00"/>
  </r>
  <r>
    <x v="4"/>
    <n v="7"/>
    <n v="2006"/>
    <n v="19"/>
    <n v="4"/>
    <n v="28"/>
    <n v="28"/>
    <m/>
    <d v="2006-04-19T00:00:00"/>
  </r>
  <r>
    <x v="4"/>
    <n v="7"/>
    <n v="2006"/>
    <n v="20"/>
    <n v="4"/>
    <n v="26.4"/>
    <n v="26.4"/>
    <m/>
    <d v="2006-04-20T00:00:00"/>
  </r>
  <r>
    <x v="4"/>
    <n v="7"/>
    <n v="2006"/>
    <n v="21"/>
    <n v="4"/>
    <n v="24.1"/>
    <n v="24.1"/>
    <m/>
    <d v="2006-04-21T00:00:00"/>
  </r>
  <r>
    <x v="4"/>
    <n v="7"/>
    <n v="2006"/>
    <n v="22"/>
    <n v="4"/>
    <n v="21.1"/>
    <n v="21.1"/>
    <m/>
    <d v="2006-04-22T00:00:00"/>
  </r>
  <r>
    <x v="4"/>
    <n v="7"/>
    <n v="2006"/>
    <n v="23"/>
    <n v="4"/>
    <n v="18.899999999999999"/>
    <n v="18.899999999999999"/>
    <m/>
    <d v="2006-04-23T00:00:00"/>
  </r>
  <r>
    <x v="4"/>
    <n v="7"/>
    <n v="2006"/>
    <n v="24"/>
    <n v="4"/>
    <n v="17.7"/>
    <n v="17.7"/>
    <m/>
    <d v="2006-04-24T00:00:00"/>
  </r>
  <r>
    <x v="4"/>
    <n v="7"/>
    <n v="2006"/>
    <n v="25"/>
    <n v="4"/>
    <n v="16.600000000000001"/>
    <n v="16.600000000000001"/>
    <m/>
    <d v="2006-04-25T00:00:00"/>
  </r>
  <r>
    <x v="4"/>
    <n v="7"/>
    <n v="2006"/>
    <n v="26"/>
    <n v="4"/>
    <n v="15.8"/>
    <n v="15.8"/>
    <m/>
    <d v="2006-04-26T00:00:00"/>
  </r>
  <r>
    <x v="4"/>
    <n v="7"/>
    <n v="2006"/>
    <n v="27"/>
    <n v="4"/>
    <n v="15"/>
    <n v="15"/>
    <m/>
    <d v="2006-04-27T00:00:00"/>
  </r>
  <r>
    <x v="4"/>
    <n v="7"/>
    <n v="2006"/>
    <n v="28"/>
    <n v="4"/>
    <n v="13.9"/>
    <n v="13.9"/>
    <m/>
    <d v="2006-04-28T00:00:00"/>
  </r>
  <r>
    <x v="4"/>
    <n v="7"/>
    <n v="2006"/>
    <n v="29"/>
    <n v="4"/>
    <n v="14.6"/>
    <n v="14.6"/>
    <m/>
    <d v="2006-04-29T00:00:00"/>
  </r>
  <r>
    <x v="4"/>
    <n v="7"/>
    <n v="2006"/>
    <n v="30"/>
    <n v="4"/>
    <n v="14"/>
    <n v="14"/>
    <m/>
    <d v="2006-04-30T00:00:00"/>
  </r>
  <r>
    <x v="4"/>
    <n v="8"/>
    <n v="2006"/>
    <n v="1"/>
    <n v="5"/>
    <n v="12.3"/>
    <n v="12.3"/>
    <m/>
    <d v="2006-05-01T00:00:00"/>
  </r>
  <r>
    <x v="4"/>
    <n v="8"/>
    <n v="2006"/>
    <n v="2"/>
    <n v="5"/>
    <n v="11.2"/>
    <n v="11.2"/>
    <m/>
    <d v="2006-05-02T00:00:00"/>
  </r>
  <r>
    <x v="4"/>
    <n v="8"/>
    <n v="2006"/>
    <n v="3"/>
    <n v="5"/>
    <n v="10.7"/>
    <n v="10.7"/>
    <m/>
    <d v="2006-05-03T00:00:00"/>
  </r>
  <r>
    <x v="4"/>
    <n v="8"/>
    <n v="2006"/>
    <n v="4"/>
    <n v="5"/>
    <n v="10.4"/>
    <n v="10.4"/>
    <m/>
    <d v="2006-05-04T00:00:00"/>
  </r>
  <r>
    <x v="4"/>
    <n v="8"/>
    <n v="2006"/>
    <n v="5"/>
    <n v="5"/>
    <n v="9.69"/>
    <n v="9.69"/>
    <m/>
    <d v="2006-05-05T00:00:00"/>
  </r>
  <r>
    <x v="4"/>
    <n v="8"/>
    <n v="2006"/>
    <n v="6"/>
    <n v="5"/>
    <n v="9.06"/>
    <n v="9.06"/>
    <m/>
    <d v="2006-05-06T00:00:00"/>
  </r>
  <r>
    <x v="4"/>
    <n v="8"/>
    <n v="2006"/>
    <n v="7"/>
    <n v="5"/>
    <n v="10.5"/>
    <n v="10.5"/>
    <m/>
    <d v="2006-05-07T00:00:00"/>
  </r>
  <r>
    <x v="4"/>
    <n v="8"/>
    <n v="2006"/>
    <n v="8"/>
    <n v="5"/>
    <n v="10.6"/>
    <n v="10.6"/>
    <m/>
    <d v="2006-05-08T00:00:00"/>
  </r>
  <r>
    <x v="4"/>
    <n v="8"/>
    <n v="2006"/>
    <n v="9"/>
    <n v="5"/>
    <n v="8.49"/>
    <n v="8.49"/>
    <m/>
    <d v="2006-05-09T00:00:00"/>
  </r>
  <r>
    <x v="4"/>
    <n v="8"/>
    <n v="2006"/>
    <n v="10"/>
    <n v="5"/>
    <n v="7.61"/>
    <n v="7.61"/>
    <m/>
    <d v="2006-05-10T00:00:00"/>
  </r>
  <r>
    <x v="4"/>
    <n v="8"/>
    <n v="2006"/>
    <n v="11"/>
    <n v="5"/>
    <n v="7.46"/>
    <n v="7.46"/>
    <m/>
    <d v="2006-05-11T00:00:00"/>
  </r>
  <r>
    <x v="4"/>
    <n v="8"/>
    <n v="2006"/>
    <n v="12"/>
    <n v="5"/>
    <n v="6.95"/>
    <n v="6.95"/>
    <m/>
    <d v="2006-05-12T00:00:00"/>
  </r>
  <r>
    <x v="4"/>
    <n v="8"/>
    <n v="2006"/>
    <n v="13"/>
    <n v="5"/>
    <n v="6.42"/>
    <n v="6.42"/>
    <m/>
    <d v="2006-05-13T00:00:00"/>
  </r>
  <r>
    <x v="4"/>
    <n v="8"/>
    <n v="2006"/>
    <n v="14"/>
    <n v="5"/>
    <n v="5.97"/>
    <n v="5.97"/>
    <m/>
    <d v="2006-05-14T00:00:00"/>
  </r>
  <r>
    <x v="4"/>
    <n v="8"/>
    <n v="2006"/>
    <n v="15"/>
    <n v="5"/>
    <n v="5.83"/>
    <n v="5.83"/>
    <m/>
    <d v="2006-05-15T00:00:00"/>
  </r>
  <r>
    <x v="4"/>
    <n v="8"/>
    <n v="2006"/>
    <n v="16"/>
    <n v="5"/>
    <n v="5.19"/>
    <n v="5.19"/>
    <m/>
    <d v="2006-05-16T00:00:00"/>
  </r>
  <r>
    <x v="4"/>
    <n v="8"/>
    <n v="2006"/>
    <n v="17"/>
    <n v="5"/>
    <n v="4.67"/>
    <n v="4.67"/>
    <m/>
    <d v="2006-05-17T00:00:00"/>
  </r>
  <r>
    <x v="4"/>
    <n v="8"/>
    <n v="2006"/>
    <n v="18"/>
    <n v="5"/>
    <n v="4.55"/>
    <n v="4.55"/>
    <m/>
    <d v="2006-05-18T00:00:00"/>
  </r>
  <r>
    <x v="4"/>
    <n v="8"/>
    <n v="2006"/>
    <n v="19"/>
    <n v="5"/>
    <n v="4.83"/>
    <n v="4.83"/>
    <m/>
    <d v="2006-05-19T00:00:00"/>
  </r>
  <r>
    <x v="4"/>
    <n v="8"/>
    <n v="2006"/>
    <n v="20"/>
    <n v="5"/>
    <n v="5.58"/>
    <n v="5.58"/>
    <m/>
    <d v="2006-05-20T00:00:00"/>
  </r>
  <r>
    <x v="4"/>
    <n v="8"/>
    <n v="2006"/>
    <n v="21"/>
    <n v="5"/>
    <n v="6.55"/>
    <n v="6.55"/>
    <m/>
    <d v="2006-05-21T00:00:00"/>
  </r>
  <r>
    <x v="4"/>
    <n v="8"/>
    <n v="2006"/>
    <n v="22"/>
    <n v="5"/>
    <n v="16.600000000000001"/>
    <n v="16.600000000000001"/>
    <m/>
    <d v="2006-05-22T00:00:00"/>
  </r>
  <r>
    <x v="4"/>
    <n v="8"/>
    <n v="2006"/>
    <n v="23"/>
    <n v="5"/>
    <n v="17.899999999999999"/>
    <n v="17.899999999999999"/>
    <m/>
    <d v="2006-05-23T00:00:00"/>
  </r>
  <r>
    <x v="4"/>
    <n v="8"/>
    <n v="2006"/>
    <n v="24"/>
    <n v="5"/>
    <n v="17.899999999999999"/>
    <n v="17.899999999999999"/>
    <m/>
    <d v="2006-05-24T00:00:00"/>
  </r>
  <r>
    <x v="4"/>
    <n v="8"/>
    <n v="2006"/>
    <n v="25"/>
    <n v="5"/>
    <n v="12.4"/>
    <n v="12.4"/>
    <m/>
    <d v="2006-05-25T00:00:00"/>
  </r>
  <r>
    <x v="4"/>
    <n v="8"/>
    <n v="2006"/>
    <n v="26"/>
    <n v="5"/>
    <n v="13"/>
    <n v="13"/>
    <m/>
    <d v="2006-05-26T00:00:00"/>
  </r>
  <r>
    <x v="4"/>
    <n v="8"/>
    <n v="2006"/>
    <n v="27"/>
    <n v="5"/>
    <n v="15.8"/>
    <n v="15.8"/>
    <m/>
    <d v="2006-05-27T00:00:00"/>
  </r>
  <r>
    <x v="4"/>
    <n v="8"/>
    <n v="2006"/>
    <n v="28"/>
    <n v="5"/>
    <n v="15.6"/>
    <n v="15.6"/>
    <m/>
    <d v="2006-05-28T00:00:00"/>
  </r>
  <r>
    <x v="4"/>
    <n v="8"/>
    <n v="2006"/>
    <n v="29"/>
    <n v="5"/>
    <n v="11.5"/>
    <n v="11.5"/>
    <m/>
    <d v="2006-05-29T00:00:00"/>
  </r>
  <r>
    <x v="4"/>
    <n v="8"/>
    <n v="2006"/>
    <n v="30"/>
    <n v="5"/>
    <n v="9.49"/>
    <n v="9.49"/>
    <m/>
    <d v="2006-05-30T00:00:00"/>
  </r>
  <r>
    <x v="4"/>
    <n v="8"/>
    <n v="2006"/>
    <n v="31"/>
    <n v="5"/>
    <n v="8.59"/>
    <n v="8.59"/>
    <m/>
    <d v="2006-05-31T00:00:00"/>
  </r>
  <r>
    <x v="4"/>
    <n v="9"/>
    <n v="2006"/>
    <n v="1"/>
    <n v="6"/>
    <n v="13.3"/>
    <n v="13.3"/>
    <m/>
    <d v="2006-06-01T00:00:00"/>
  </r>
  <r>
    <x v="4"/>
    <n v="9"/>
    <n v="2006"/>
    <n v="2"/>
    <n v="6"/>
    <n v="15.4"/>
    <n v="15.4"/>
    <m/>
    <d v="2006-06-02T00:00:00"/>
  </r>
  <r>
    <x v="4"/>
    <n v="9"/>
    <n v="2006"/>
    <n v="3"/>
    <n v="6"/>
    <n v="9.43"/>
    <n v="9.43"/>
    <m/>
    <d v="2006-06-03T00:00:00"/>
  </r>
  <r>
    <x v="4"/>
    <n v="9"/>
    <n v="2006"/>
    <n v="4"/>
    <n v="6"/>
    <n v="12.7"/>
    <n v="12.7"/>
    <m/>
    <d v="2006-06-04T00:00:00"/>
  </r>
  <r>
    <x v="4"/>
    <n v="9"/>
    <n v="2006"/>
    <n v="5"/>
    <n v="6"/>
    <n v="9.39"/>
    <n v="9.39"/>
    <m/>
    <d v="2006-06-05T00:00:00"/>
  </r>
  <r>
    <x v="4"/>
    <n v="9"/>
    <n v="2006"/>
    <n v="6"/>
    <n v="6"/>
    <n v="7.56"/>
    <n v="7.56"/>
    <m/>
    <d v="2006-06-06T00:00:00"/>
  </r>
  <r>
    <x v="4"/>
    <n v="9"/>
    <n v="2006"/>
    <n v="7"/>
    <n v="6"/>
    <n v="6.64"/>
    <n v="6.64"/>
    <m/>
    <d v="2006-06-07T00:00:00"/>
  </r>
  <r>
    <x v="4"/>
    <n v="9"/>
    <n v="2006"/>
    <n v="8"/>
    <n v="6"/>
    <n v="6.21"/>
    <n v="6.21"/>
    <m/>
    <d v="2006-06-08T00:00:00"/>
  </r>
  <r>
    <x v="4"/>
    <n v="9"/>
    <n v="2006"/>
    <n v="9"/>
    <n v="6"/>
    <n v="5.99"/>
    <n v="5.99"/>
    <m/>
    <d v="2006-06-09T00:00:00"/>
  </r>
  <r>
    <x v="4"/>
    <n v="9"/>
    <n v="2006"/>
    <n v="10"/>
    <n v="6"/>
    <n v="6.09"/>
    <n v="6.09"/>
    <m/>
    <d v="2006-06-10T00:00:00"/>
  </r>
  <r>
    <x v="4"/>
    <n v="9"/>
    <n v="2006"/>
    <n v="11"/>
    <n v="6"/>
    <n v="5.64"/>
    <n v="5.64"/>
    <m/>
    <d v="2006-06-11T00:00:00"/>
  </r>
  <r>
    <x v="4"/>
    <n v="9"/>
    <n v="2006"/>
    <n v="12"/>
    <n v="6"/>
    <n v="5.89"/>
    <n v="5.89"/>
    <m/>
    <d v="2006-06-12T00:00:00"/>
  </r>
  <r>
    <x v="4"/>
    <n v="9"/>
    <n v="2006"/>
    <n v="13"/>
    <n v="6"/>
    <n v="6.03"/>
    <n v="6.03"/>
    <m/>
    <d v="2006-06-13T00:00:00"/>
  </r>
  <r>
    <x v="4"/>
    <n v="9"/>
    <n v="2006"/>
    <n v="14"/>
    <n v="6"/>
    <n v="5.85"/>
    <n v="5.85"/>
    <m/>
    <d v="2006-06-14T00:00:00"/>
  </r>
  <r>
    <x v="4"/>
    <n v="9"/>
    <n v="2006"/>
    <n v="15"/>
    <n v="6"/>
    <n v="5.4"/>
    <n v="5.4"/>
    <m/>
    <d v="2006-06-15T00:00:00"/>
  </r>
  <r>
    <x v="4"/>
    <n v="9"/>
    <n v="2006"/>
    <n v="16"/>
    <n v="6"/>
    <n v="5.33"/>
    <n v="5.33"/>
    <m/>
    <d v="2006-06-16T00:00:00"/>
  </r>
  <r>
    <x v="4"/>
    <n v="9"/>
    <n v="2006"/>
    <n v="17"/>
    <n v="6"/>
    <n v="5.33"/>
    <n v="5.33"/>
    <m/>
    <d v="2006-06-17T00:00:00"/>
  </r>
  <r>
    <x v="4"/>
    <n v="9"/>
    <n v="2006"/>
    <n v="18"/>
    <n v="6"/>
    <n v="4.78"/>
    <n v="4.78"/>
    <m/>
    <d v="2006-06-18T00:00:00"/>
  </r>
  <r>
    <x v="4"/>
    <n v="9"/>
    <n v="2006"/>
    <n v="19"/>
    <n v="6"/>
    <n v="4.3899999999999997"/>
    <n v="4.3899999999999997"/>
    <m/>
    <d v="2006-06-19T00:00:00"/>
  </r>
  <r>
    <x v="4"/>
    <n v="9"/>
    <n v="2006"/>
    <n v="20"/>
    <n v="6"/>
    <n v="4.07"/>
    <n v="4.07"/>
    <m/>
    <d v="2006-06-20T00:00:00"/>
  </r>
  <r>
    <x v="4"/>
    <n v="9"/>
    <n v="2006"/>
    <n v="21"/>
    <n v="6"/>
    <n v="3.85"/>
    <n v="3.85"/>
    <m/>
    <d v="2006-06-21T00:00:00"/>
  </r>
  <r>
    <x v="4"/>
    <n v="9"/>
    <n v="2006"/>
    <n v="22"/>
    <n v="6"/>
    <n v="3.55"/>
    <n v="3.55"/>
    <m/>
    <d v="2006-06-22T00:00:00"/>
  </r>
  <r>
    <x v="4"/>
    <n v="9"/>
    <n v="2006"/>
    <n v="23"/>
    <n v="6"/>
    <n v="3.22"/>
    <n v="3.22"/>
    <m/>
    <d v="2006-06-23T00:00:00"/>
  </r>
  <r>
    <x v="4"/>
    <n v="9"/>
    <n v="2006"/>
    <n v="24"/>
    <n v="6"/>
    <n v="3.3"/>
    <n v="3.3"/>
    <m/>
    <d v="2006-06-24T00:00:00"/>
  </r>
  <r>
    <x v="4"/>
    <n v="9"/>
    <n v="2006"/>
    <n v="25"/>
    <n v="6"/>
    <n v="3.39"/>
    <n v="3.39"/>
    <m/>
    <d v="2006-06-25T00:00:00"/>
  </r>
  <r>
    <x v="4"/>
    <n v="9"/>
    <n v="2006"/>
    <n v="26"/>
    <n v="6"/>
    <n v="3.32"/>
    <n v="3.32"/>
    <m/>
    <d v="2006-06-26T00:00:00"/>
  </r>
  <r>
    <x v="4"/>
    <n v="9"/>
    <n v="2006"/>
    <n v="27"/>
    <n v="6"/>
    <n v="2.95"/>
    <n v="2.95"/>
    <m/>
    <d v="2006-06-27T00:00:00"/>
  </r>
  <r>
    <x v="4"/>
    <n v="9"/>
    <n v="2006"/>
    <n v="28"/>
    <n v="6"/>
    <n v="2.5"/>
    <n v="2.5"/>
    <m/>
    <d v="2006-06-28T00:00:00"/>
  </r>
  <r>
    <x v="4"/>
    <n v="9"/>
    <n v="2006"/>
    <n v="29"/>
    <n v="6"/>
    <n v="2.4900000000000002"/>
    <n v="2.4900000000000002"/>
    <m/>
    <d v="2006-06-29T00:00:00"/>
  </r>
  <r>
    <x v="4"/>
    <n v="9"/>
    <n v="2006"/>
    <n v="30"/>
    <n v="6"/>
    <n v="2.82"/>
    <n v="2.82"/>
    <m/>
    <d v="2006-06-30T00:00:00"/>
  </r>
  <r>
    <x v="4"/>
    <n v="10"/>
    <n v="2006"/>
    <n v="1"/>
    <n v="7"/>
    <n v="2.2599999999999998"/>
    <n v="2.2599999999999998"/>
    <m/>
    <d v="2006-07-01T00:00:00"/>
  </r>
  <r>
    <x v="4"/>
    <n v="10"/>
    <n v="2006"/>
    <n v="2"/>
    <n v="7"/>
    <n v="2.33"/>
    <n v="2.33"/>
    <m/>
    <d v="2006-07-02T00:00:00"/>
  </r>
  <r>
    <x v="4"/>
    <n v="10"/>
    <n v="2006"/>
    <n v="3"/>
    <n v="7"/>
    <n v="2.34"/>
    <n v="2.34"/>
    <m/>
    <d v="2006-07-03T00:00:00"/>
  </r>
  <r>
    <x v="4"/>
    <n v="10"/>
    <n v="2006"/>
    <n v="4"/>
    <n v="7"/>
    <n v="2.5499999999999998"/>
    <n v="2.5499999999999998"/>
    <m/>
    <d v="2006-07-04T00:00:00"/>
  </r>
  <r>
    <x v="4"/>
    <n v="10"/>
    <n v="2006"/>
    <n v="5"/>
    <n v="7"/>
    <n v="2.52"/>
    <n v="2.52"/>
    <m/>
    <d v="2006-07-05T00:00:00"/>
  </r>
  <r>
    <x v="4"/>
    <n v="10"/>
    <n v="2006"/>
    <n v="6"/>
    <n v="7"/>
    <n v="3.05"/>
    <n v="3.05"/>
    <m/>
    <d v="2006-07-06T00:00:00"/>
  </r>
  <r>
    <x v="4"/>
    <n v="10"/>
    <n v="2006"/>
    <n v="7"/>
    <n v="7"/>
    <n v="2.83"/>
    <n v="2.83"/>
    <m/>
    <d v="2006-07-07T00:00:00"/>
  </r>
  <r>
    <x v="4"/>
    <n v="10"/>
    <n v="2006"/>
    <n v="8"/>
    <n v="7"/>
    <n v="2.72"/>
    <n v="2.72"/>
    <m/>
    <d v="2006-07-08T00:00:00"/>
  </r>
  <r>
    <x v="4"/>
    <n v="10"/>
    <n v="2006"/>
    <n v="9"/>
    <n v="7"/>
    <n v="2.81"/>
    <n v="2.81"/>
    <m/>
    <d v="2006-07-09T00:00:00"/>
  </r>
  <r>
    <x v="4"/>
    <n v="10"/>
    <n v="2006"/>
    <n v="10"/>
    <n v="7"/>
    <n v="2.77"/>
    <n v="2.77"/>
    <m/>
    <d v="2006-07-10T00:00:00"/>
  </r>
  <r>
    <x v="4"/>
    <n v="10"/>
    <n v="2006"/>
    <n v="11"/>
    <n v="7"/>
    <n v="2.7"/>
    <n v="2.7"/>
    <m/>
    <d v="2006-07-11T00:00:00"/>
  </r>
  <r>
    <x v="4"/>
    <n v="10"/>
    <n v="2006"/>
    <n v="12"/>
    <n v="7"/>
    <n v="3.29"/>
    <n v="3.29"/>
    <m/>
    <d v="2006-07-12T00:00:00"/>
  </r>
  <r>
    <x v="4"/>
    <n v="10"/>
    <n v="2006"/>
    <n v="13"/>
    <n v="7"/>
    <n v="3.28"/>
    <n v="3.28"/>
    <m/>
    <d v="2006-07-13T00:00:00"/>
  </r>
  <r>
    <x v="4"/>
    <n v="10"/>
    <n v="2006"/>
    <n v="14"/>
    <n v="7"/>
    <n v="2.71"/>
    <n v="2.71"/>
    <m/>
    <d v="2006-07-14T00:00:00"/>
  </r>
  <r>
    <x v="4"/>
    <n v="10"/>
    <n v="2006"/>
    <n v="15"/>
    <n v="7"/>
    <n v="2.4900000000000002"/>
    <n v="2.4900000000000002"/>
    <m/>
    <d v="2006-07-15T00:00:00"/>
  </r>
  <r>
    <x v="4"/>
    <n v="10"/>
    <n v="2006"/>
    <n v="16"/>
    <n v="7"/>
    <n v="2.36"/>
    <n v="2.36"/>
    <m/>
    <d v="2006-07-16T00:00:00"/>
  </r>
  <r>
    <x v="4"/>
    <n v="10"/>
    <n v="2006"/>
    <n v="17"/>
    <n v="7"/>
    <n v="2.25"/>
    <n v="2.25"/>
    <m/>
    <d v="2006-07-17T00:00:00"/>
  </r>
  <r>
    <x v="4"/>
    <n v="10"/>
    <n v="2006"/>
    <n v="18"/>
    <n v="7"/>
    <n v="2.09"/>
    <n v="2.09"/>
    <m/>
    <d v="2006-07-18T00:00:00"/>
  </r>
  <r>
    <x v="4"/>
    <n v="10"/>
    <n v="2006"/>
    <n v="19"/>
    <n v="7"/>
    <n v="2.02"/>
    <n v="2.02"/>
    <m/>
    <d v="2006-07-19T00:00:00"/>
  </r>
  <r>
    <x v="4"/>
    <n v="10"/>
    <n v="2006"/>
    <n v="20"/>
    <n v="7"/>
    <n v="2.12"/>
    <n v="2.12"/>
    <m/>
    <d v="2006-07-20T00:00:00"/>
  </r>
  <r>
    <x v="4"/>
    <n v="10"/>
    <n v="2006"/>
    <n v="21"/>
    <n v="7"/>
    <n v="2.16"/>
    <n v="2.16"/>
    <m/>
    <d v="2006-07-21T00:00:00"/>
  </r>
  <r>
    <x v="4"/>
    <n v="10"/>
    <n v="2006"/>
    <n v="22"/>
    <n v="7"/>
    <n v="2.25"/>
    <n v="2.25"/>
    <m/>
    <d v="2006-07-22T00:00:00"/>
  </r>
  <r>
    <x v="4"/>
    <n v="10"/>
    <n v="2006"/>
    <n v="23"/>
    <n v="7"/>
    <n v="2.4"/>
    <n v="2.4"/>
    <m/>
    <d v="2006-07-23T00:00:00"/>
  </r>
  <r>
    <x v="4"/>
    <n v="10"/>
    <n v="2006"/>
    <n v="24"/>
    <n v="7"/>
    <n v="2.02"/>
    <n v="2.02"/>
    <m/>
    <d v="2006-07-24T00:00:00"/>
  </r>
  <r>
    <x v="4"/>
    <n v="10"/>
    <n v="2006"/>
    <n v="25"/>
    <n v="7"/>
    <n v="1.72"/>
    <n v="1.72"/>
    <m/>
    <d v="2006-07-25T00:00:00"/>
  </r>
  <r>
    <x v="4"/>
    <n v="10"/>
    <n v="2006"/>
    <n v="26"/>
    <n v="7"/>
    <n v="1.69"/>
    <n v="1.69"/>
    <m/>
    <d v="2006-07-26T00:00:00"/>
  </r>
  <r>
    <x v="4"/>
    <n v="10"/>
    <n v="2006"/>
    <n v="27"/>
    <n v="7"/>
    <n v="1.66"/>
    <n v="1.66"/>
    <m/>
    <d v="2006-07-27T00:00:00"/>
  </r>
  <r>
    <x v="4"/>
    <n v="10"/>
    <n v="2006"/>
    <n v="28"/>
    <n v="7"/>
    <n v="1.56"/>
    <n v="1.56"/>
    <m/>
    <d v="2006-07-28T00:00:00"/>
  </r>
  <r>
    <x v="4"/>
    <n v="10"/>
    <n v="2006"/>
    <n v="29"/>
    <n v="7"/>
    <n v="1.51"/>
    <n v="1.51"/>
    <m/>
    <d v="2006-07-29T00:00:00"/>
  </r>
  <r>
    <x v="4"/>
    <n v="10"/>
    <n v="2006"/>
    <n v="30"/>
    <n v="7"/>
    <n v="1.93"/>
    <n v="1.93"/>
    <m/>
    <d v="2006-07-30T00:00:00"/>
  </r>
  <r>
    <x v="4"/>
    <n v="10"/>
    <n v="2006"/>
    <n v="31"/>
    <n v="7"/>
    <n v="1.91"/>
    <n v="1.91"/>
    <m/>
    <d v="2006-07-31T00:00:00"/>
  </r>
  <r>
    <x v="4"/>
    <n v="11"/>
    <n v="2006"/>
    <n v="1"/>
    <n v="8"/>
    <n v="1.76"/>
    <n v="1.76"/>
    <m/>
    <d v="2006-08-01T00:00:00"/>
  </r>
  <r>
    <x v="4"/>
    <n v="11"/>
    <n v="2006"/>
    <n v="2"/>
    <n v="8"/>
    <n v="1.65"/>
    <n v="1.65"/>
    <m/>
    <d v="2006-08-02T00:00:00"/>
  </r>
  <r>
    <x v="4"/>
    <n v="11"/>
    <n v="2006"/>
    <n v="3"/>
    <n v="8"/>
    <n v="1.78"/>
    <n v="1.78"/>
    <m/>
    <d v="2006-08-03T00:00:00"/>
  </r>
  <r>
    <x v="4"/>
    <n v="11"/>
    <n v="2006"/>
    <n v="4"/>
    <n v="8"/>
    <n v="1.59"/>
    <n v="1.59"/>
    <m/>
    <d v="2006-08-04T00:00:00"/>
  </r>
  <r>
    <x v="4"/>
    <n v="11"/>
    <n v="2006"/>
    <n v="5"/>
    <n v="8"/>
    <n v="1.61"/>
    <n v="1.61"/>
    <m/>
    <d v="2006-08-05T00:00:00"/>
  </r>
  <r>
    <x v="4"/>
    <n v="11"/>
    <n v="2006"/>
    <n v="6"/>
    <n v="8"/>
    <n v="1.79"/>
    <n v="1.79"/>
    <m/>
    <d v="2006-08-06T00:00:00"/>
  </r>
  <r>
    <x v="4"/>
    <n v="11"/>
    <n v="2006"/>
    <n v="7"/>
    <n v="8"/>
    <n v="1.68"/>
    <n v="1.68"/>
    <m/>
    <d v="2006-08-07T00:00:00"/>
  </r>
  <r>
    <x v="4"/>
    <n v="11"/>
    <n v="2006"/>
    <n v="8"/>
    <n v="8"/>
    <n v="1.57"/>
    <n v="1.57"/>
    <m/>
    <d v="2006-08-08T00:00:00"/>
  </r>
  <r>
    <x v="4"/>
    <n v="11"/>
    <n v="2006"/>
    <n v="9"/>
    <n v="8"/>
    <n v="1.62"/>
    <n v="1.62"/>
    <m/>
    <d v="2006-08-09T00:00:00"/>
  </r>
  <r>
    <x v="4"/>
    <n v="11"/>
    <n v="2006"/>
    <n v="10"/>
    <n v="8"/>
    <n v="1.68"/>
    <n v="1.68"/>
    <m/>
    <d v="2006-08-10T00:00:00"/>
  </r>
  <r>
    <x v="4"/>
    <n v="11"/>
    <n v="2006"/>
    <n v="11"/>
    <n v="8"/>
    <n v="1.55"/>
    <n v="1.55"/>
    <m/>
    <d v="2006-08-11T00:00:00"/>
  </r>
  <r>
    <x v="4"/>
    <n v="11"/>
    <n v="2006"/>
    <n v="12"/>
    <n v="8"/>
    <n v="1.64"/>
    <n v="1.64"/>
    <m/>
    <d v="2006-08-12T00:00:00"/>
  </r>
  <r>
    <x v="4"/>
    <n v="11"/>
    <n v="2006"/>
    <n v="13"/>
    <n v="8"/>
    <n v="1.7"/>
    <n v="1.7"/>
    <m/>
    <d v="2006-08-13T00:00:00"/>
  </r>
  <r>
    <x v="4"/>
    <n v="11"/>
    <n v="2006"/>
    <n v="14"/>
    <n v="8"/>
    <n v="1.55"/>
    <n v="1.55"/>
    <m/>
    <d v="2006-08-14T00:00:00"/>
  </r>
  <r>
    <x v="4"/>
    <n v="11"/>
    <n v="2006"/>
    <n v="15"/>
    <n v="8"/>
    <n v="1.2"/>
    <n v="1.2"/>
    <m/>
    <d v="2006-08-15T00:00:00"/>
  </r>
  <r>
    <x v="4"/>
    <n v="11"/>
    <n v="2006"/>
    <n v="16"/>
    <n v="8"/>
    <n v="1.03"/>
    <n v="1.03"/>
    <m/>
    <d v="2006-08-16T00:00:00"/>
  </r>
  <r>
    <x v="4"/>
    <n v="11"/>
    <n v="2006"/>
    <n v="17"/>
    <n v="8"/>
    <n v="1.1599999999999999"/>
    <n v="1.1599999999999999"/>
    <m/>
    <d v="2006-08-17T00:00:00"/>
  </r>
  <r>
    <x v="4"/>
    <n v="11"/>
    <n v="2006"/>
    <n v="18"/>
    <n v="8"/>
    <n v="1.36"/>
    <n v="1.36"/>
    <m/>
    <d v="2006-08-18T00:00:00"/>
  </r>
  <r>
    <x v="4"/>
    <n v="11"/>
    <n v="2006"/>
    <n v="19"/>
    <n v="8"/>
    <n v="1.26"/>
    <n v="1.26"/>
    <m/>
    <d v="2006-08-19T00:00:00"/>
  </r>
  <r>
    <x v="4"/>
    <n v="11"/>
    <n v="2006"/>
    <n v="20"/>
    <n v="8"/>
    <n v="1.21"/>
    <n v="1.21"/>
    <m/>
    <d v="2006-08-20T00:00:00"/>
  </r>
  <r>
    <x v="4"/>
    <n v="11"/>
    <n v="2006"/>
    <n v="21"/>
    <n v="8"/>
    <n v="1.06"/>
    <n v="1.06"/>
    <m/>
    <d v="2006-08-21T00:00:00"/>
  </r>
  <r>
    <x v="4"/>
    <n v="11"/>
    <n v="2006"/>
    <n v="22"/>
    <n v="8"/>
    <n v="1.17"/>
    <n v="1.17"/>
    <m/>
    <d v="2006-08-22T00:00:00"/>
  </r>
  <r>
    <x v="4"/>
    <n v="11"/>
    <n v="2006"/>
    <n v="23"/>
    <n v="8"/>
    <n v="1.1100000000000001"/>
    <n v="1.1100000000000001"/>
    <m/>
    <d v="2006-08-23T00:00:00"/>
  </r>
  <r>
    <x v="4"/>
    <n v="11"/>
    <n v="2006"/>
    <n v="24"/>
    <n v="8"/>
    <n v="1.24"/>
    <n v="1.24"/>
    <m/>
    <d v="2006-08-24T00:00:00"/>
  </r>
  <r>
    <x v="4"/>
    <n v="11"/>
    <n v="2006"/>
    <n v="25"/>
    <n v="8"/>
    <n v="1.36"/>
    <n v="1.36"/>
    <m/>
    <d v="2006-08-25T00:00:00"/>
  </r>
  <r>
    <x v="4"/>
    <n v="11"/>
    <n v="2006"/>
    <n v="26"/>
    <n v="8"/>
    <n v="1.47"/>
    <n v="1.47"/>
    <m/>
    <d v="2006-08-26T00:00:00"/>
  </r>
  <r>
    <x v="4"/>
    <n v="11"/>
    <n v="2006"/>
    <n v="27"/>
    <n v="8"/>
    <n v="1.41"/>
    <n v="1.41"/>
    <m/>
    <d v="2006-08-27T00:00:00"/>
  </r>
  <r>
    <x v="4"/>
    <n v="11"/>
    <n v="2006"/>
    <n v="28"/>
    <n v="8"/>
    <n v="1.36"/>
    <n v="1.36"/>
    <m/>
    <d v="2006-08-28T00:00:00"/>
  </r>
  <r>
    <x v="4"/>
    <n v="11"/>
    <n v="2006"/>
    <n v="29"/>
    <n v="8"/>
    <n v="1.04"/>
    <n v="1.04"/>
    <m/>
    <d v="2006-08-29T00:00:00"/>
  </r>
  <r>
    <x v="4"/>
    <n v="11"/>
    <n v="2006"/>
    <n v="30"/>
    <n v="8"/>
    <n v="1.57"/>
    <n v="1.57"/>
    <m/>
    <d v="2006-08-30T00:00:00"/>
  </r>
  <r>
    <x v="4"/>
    <n v="11"/>
    <n v="2006"/>
    <n v="31"/>
    <n v="8"/>
    <n v="1.42"/>
    <n v="1.42"/>
    <m/>
    <d v="2006-08-31T00:00:00"/>
  </r>
  <r>
    <x v="4"/>
    <n v="12"/>
    <n v="2006"/>
    <n v="1"/>
    <n v="9"/>
    <n v="1.2"/>
    <n v="1.2"/>
    <m/>
    <d v="2006-09-01T00:00:00"/>
  </r>
  <r>
    <x v="4"/>
    <n v="12"/>
    <n v="2006"/>
    <n v="2"/>
    <n v="9"/>
    <n v="1.1599999999999999"/>
    <n v="1.1599999999999999"/>
    <m/>
    <d v="2006-09-02T00:00:00"/>
  </r>
  <r>
    <x v="4"/>
    <n v="12"/>
    <n v="2006"/>
    <n v="3"/>
    <n v="9"/>
    <n v="1.36"/>
    <n v="1.36"/>
    <m/>
    <d v="2006-09-03T00:00:00"/>
  </r>
  <r>
    <x v="4"/>
    <n v="12"/>
    <n v="2006"/>
    <n v="4"/>
    <n v="9"/>
    <n v="1.34"/>
    <n v="1.34"/>
    <m/>
    <d v="2006-09-04T00:00:00"/>
  </r>
  <r>
    <x v="4"/>
    <n v="12"/>
    <n v="2006"/>
    <n v="5"/>
    <n v="9"/>
    <n v="1.35"/>
    <n v="1.35"/>
    <m/>
    <d v="2006-09-05T00:00:00"/>
  </r>
  <r>
    <x v="4"/>
    <n v="12"/>
    <n v="2006"/>
    <n v="6"/>
    <n v="9"/>
    <n v="1.31"/>
    <n v="1.31"/>
    <m/>
    <d v="2006-09-06T00:00:00"/>
  </r>
  <r>
    <x v="4"/>
    <n v="12"/>
    <n v="2006"/>
    <n v="7"/>
    <n v="9"/>
    <n v="1.1499999999999999"/>
    <n v="1.1499999999999999"/>
    <m/>
    <d v="2006-09-07T00:00:00"/>
  </r>
  <r>
    <x v="4"/>
    <n v="12"/>
    <n v="2006"/>
    <n v="8"/>
    <n v="9"/>
    <n v="1.72"/>
    <n v="1.72"/>
    <m/>
    <d v="2006-09-08T00:00:00"/>
  </r>
  <r>
    <x v="4"/>
    <n v="12"/>
    <n v="2006"/>
    <n v="9"/>
    <n v="9"/>
    <n v="1.2"/>
    <n v="1.2"/>
    <m/>
    <d v="2006-09-09T00:00:00"/>
  </r>
  <r>
    <x v="4"/>
    <n v="12"/>
    <n v="2006"/>
    <n v="10"/>
    <n v="9"/>
    <n v="1.57"/>
    <n v="1.57"/>
    <m/>
    <d v="2006-09-10T00:00:00"/>
  </r>
  <r>
    <x v="4"/>
    <n v="12"/>
    <n v="2006"/>
    <n v="11"/>
    <n v="9"/>
    <n v="1.1399999999999999"/>
    <n v="1.1399999999999999"/>
    <m/>
    <d v="2006-09-11T00:00:00"/>
  </r>
  <r>
    <x v="4"/>
    <n v="12"/>
    <n v="2006"/>
    <n v="12"/>
    <n v="9"/>
    <n v="1.03"/>
    <n v="1.03"/>
    <m/>
    <d v="2006-09-12T00:00:00"/>
  </r>
  <r>
    <x v="4"/>
    <n v="12"/>
    <n v="2006"/>
    <n v="13"/>
    <n v="9"/>
    <n v="0.99"/>
    <n v="0.99"/>
    <m/>
    <d v="2006-09-13T00:00:00"/>
  </r>
  <r>
    <x v="4"/>
    <n v="12"/>
    <n v="2006"/>
    <n v="14"/>
    <n v="9"/>
    <n v="2.2400000000000002"/>
    <n v="2.2400000000000002"/>
    <m/>
    <d v="2006-09-14T00:00:00"/>
  </r>
  <r>
    <x v="4"/>
    <n v="12"/>
    <n v="2006"/>
    <n v="15"/>
    <n v="9"/>
    <n v="1.63"/>
    <n v="1.63"/>
    <m/>
    <d v="2006-09-15T00:00:00"/>
  </r>
  <r>
    <x v="4"/>
    <n v="12"/>
    <n v="2006"/>
    <n v="16"/>
    <n v="9"/>
    <n v="1.48"/>
    <n v="1.48"/>
    <m/>
    <d v="2006-09-16T00:00:00"/>
  </r>
  <r>
    <x v="4"/>
    <n v="12"/>
    <n v="2006"/>
    <n v="17"/>
    <n v="9"/>
    <n v="1.29"/>
    <n v="1.29"/>
    <m/>
    <d v="2006-09-17T00:00:00"/>
  </r>
  <r>
    <x v="4"/>
    <n v="12"/>
    <n v="2006"/>
    <n v="18"/>
    <n v="9"/>
    <n v="2.14"/>
    <n v="2.14"/>
    <m/>
    <d v="2006-09-18T00:00:00"/>
  </r>
  <r>
    <x v="4"/>
    <n v="12"/>
    <n v="2006"/>
    <n v="19"/>
    <n v="9"/>
    <n v="1.9"/>
    <n v="1.9"/>
    <m/>
    <d v="2006-09-19T00:00:00"/>
  </r>
  <r>
    <x v="4"/>
    <n v="12"/>
    <n v="2006"/>
    <n v="20"/>
    <n v="9"/>
    <n v="1.47"/>
    <n v="1.47"/>
    <m/>
    <d v="2006-09-20T00:00:00"/>
  </r>
  <r>
    <x v="4"/>
    <n v="12"/>
    <n v="2006"/>
    <n v="21"/>
    <n v="9"/>
    <n v="1.74"/>
    <n v="1.74"/>
    <m/>
    <d v="2006-09-21T00:00:00"/>
  </r>
  <r>
    <x v="4"/>
    <n v="12"/>
    <n v="2006"/>
    <n v="22"/>
    <n v="9"/>
    <n v="1.4"/>
    <n v="1.4"/>
    <m/>
    <d v="2006-09-22T00:00:00"/>
  </r>
  <r>
    <x v="4"/>
    <n v="12"/>
    <n v="2006"/>
    <n v="23"/>
    <n v="9"/>
    <n v="1.22"/>
    <n v="1.22"/>
    <m/>
    <d v="2006-09-23T00:00:00"/>
  </r>
  <r>
    <x v="4"/>
    <n v="12"/>
    <n v="2006"/>
    <n v="24"/>
    <n v="9"/>
    <n v="1.23"/>
    <n v="1.23"/>
    <m/>
    <d v="2006-09-24T00:00:00"/>
  </r>
  <r>
    <x v="4"/>
    <n v="12"/>
    <n v="2006"/>
    <n v="25"/>
    <n v="9"/>
    <n v="1.1000000000000001"/>
    <n v="1.1000000000000001"/>
    <m/>
    <d v="2006-09-25T00:00:00"/>
  </r>
  <r>
    <x v="4"/>
    <n v="12"/>
    <n v="2006"/>
    <n v="26"/>
    <n v="9"/>
    <n v="1.01"/>
    <n v="1.01"/>
    <m/>
    <d v="2006-09-26T00:00:00"/>
  </r>
  <r>
    <x v="4"/>
    <n v="12"/>
    <n v="2006"/>
    <n v="27"/>
    <n v="9"/>
    <n v="0.92"/>
    <n v="0.92"/>
    <m/>
    <d v="2006-09-27T00:00:00"/>
  </r>
  <r>
    <x v="4"/>
    <n v="12"/>
    <n v="2006"/>
    <n v="28"/>
    <n v="9"/>
    <n v="0.91"/>
    <n v="0.91"/>
    <m/>
    <d v="2006-09-28T00:00:00"/>
  </r>
  <r>
    <x v="4"/>
    <n v="12"/>
    <n v="2006"/>
    <n v="29"/>
    <n v="9"/>
    <n v="0.96"/>
    <n v="0.96"/>
    <m/>
    <d v="2006-09-29T00:00:00"/>
  </r>
  <r>
    <x v="4"/>
    <n v="12"/>
    <n v="2006"/>
    <n v="30"/>
    <n v="9"/>
    <n v="0.87"/>
    <n v="0.87"/>
    <m/>
    <d v="2006-09-30T00:00:00"/>
  </r>
  <r>
    <x v="5"/>
    <n v="1"/>
    <n v="2006"/>
    <n v="1"/>
    <n v="10"/>
    <n v="1.05"/>
    <n v="1.05"/>
    <m/>
    <d v="2006-10-01T00:00:00"/>
  </r>
  <r>
    <x v="5"/>
    <n v="1"/>
    <n v="2006"/>
    <n v="2"/>
    <n v="10"/>
    <n v="0.98"/>
    <n v="0.98"/>
    <m/>
    <d v="2006-10-02T00:00:00"/>
  </r>
  <r>
    <x v="5"/>
    <n v="1"/>
    <n v="2006"/>
    <n v="3"/>
    <n v="10"/>
    <n v="1.1000000000000001"/>
    <n v="1.1000000000000001"/>
    <m/>
    <d v="2006-10-03T00:00:00"/>
  </r>
  <r>
    <x v="5"/>
    <n v="1"/>
    <n v="2006"/>
    <n v="4"/>
    <n v="10"/>
    <n v="1.31"/>
    <n v="1.31"/>
    <m/>
    <d v="2006-10-04T00:00:00"/>
  </r>
  <r>
    <x v="5"/>
    <n v="1"/>
    <n v="2006"/>
    <n v="5"/>
    <n v="10"/>
    <n v="1.4"/>
    <n v="1.4"/>
    <m/>
    <d v="2006-10-05T00:00:00"/>
  </r>
  <r>
    <x v="5"/>
    <n v="1"/>
    <n v="2006"/>
    <n v="6"/>
    <n v="10"/>
    <n v="1.54"/>
    <n v="1.54"/>
    <m/>
    <d v="2006-10-06T00:00:00"/>
  </r>
  <r>
    <x v="5"/>
    <n v="1"/>
    <n v="2006"/>
    <n v="7"/>
    <n v="10"/>
    <n v="1.47"/>
    <n v="1.47"/>
    <m/>
    <d v="2006-10-07T00:00:00"/>
  </r>
  <r>
    <x v="5"/>
    <n v="1"/>
    <n v="2006"/>
    <n v="8"/>
    <n v="10"/>
    <n v="1.45"/>
    <n v="1.45"/>
    <m/>
    <d v="2006-10-08T00:00:00"/>
  </r>
  <r>
    <x v="5"/>
    <n v="1"/>
    <n v="2006"/>
    <n v="9"/>
    <n v="10"/>
    <n v="1.78"/>
    <n v="1.78"/>
    <m/>
    <d v="2006-10-09T00:00:00"/>
  </r>
  <r>
    <x v="5"/>
    <n v="1"/>
    <n v="2006"/>
    <n v="10"/>
    <n v="10"/>
    <n v="2.7"/>
    <n v="2.7"/>
    <m/>
    <d v="2006-10-10T00:00:00"/>
  </r>
  <r>
    <x v="5"/>
    <n v="1"/>
    <n v="2006"/>
    <n v="11"/>
    <n v="10"/>
    <n v="2.86"/>
    <n v="2.86"/>
    <m/>
    <d v="2006-10-11T00:00:00"/>
  </r>
  <r>
    <x v="5"/>
    <n v="1"/>
    <n v="2006"/>
    <n v="12"/>
    <n v="10"/>
    <n v="2.72"/>
    <n v="2.72"/>
    <m/>
    <d v="2006-10-12T00:00:00"/>
  </r>
  <r>
    <x v="5"/>
    <n v="1"/>
    <n v="2006"/>
    <n v="13"/>
    <n v="10"/>
    <n v="2.84"/>
    <n v="2.84"/>
    <m/>
    <d v="2006-10-13T00:00:00"/>
  </r>
  <r>
    <x v="5"/>
    <n v="1"/>
    <n v="2006"/>
    <n v="14"/>
    <n v="10"/>
    <n v="2.0099999999999998"/>
    <n v="2.0099999999999998"/>
    <m/>
    <d v="2006-10-14T00:00:00"/>
  </r>
  <r>
    <x v="5"/>
    <n v="1"/>
    <n v="2006"/>
    <n v="15"/>
    <n v="10"/>
    <n v="5.33"/>
    <n v="5.33"/>
    <m/>
    <d v="2006-10-15T00:00:00"/>
  </r>
  <r>
    <x v="5"/>
    <n v="1"/>
    <n v="2006"/>
    <n v="16"/>
    <n v="10"/>
    <n v="6.76"/>
    <n v="6.76"/>
    <m/>
    <d v="2006-10-16T00:00:00"/>
  </r>
  <r>
    <x v="5"/>
    <n v="1"/>
    <n v="2006"/>
    <n v="17"/>
    <n v="10"/>
    <n v="2.5"/>
    <n v="2.5"/>
    <m/>
    <d v="2006-10-17T00:00:00"/>
  </r>
  <r>
    <x v="5"/>
    <n v="1"/>
    <n v="2006"/>
    <n v="18"/>
    <n v="10"/>
    <n v="1.82"/>
    <n v="1.82"/>
    <m/>
    <d v="2006-10-18T00:00:00"/>
  </r>
  <r>
    <x v="5"/>
    <n v="1"/>
    <n v="2006"/>
    <n v="19"/>
    <n v="10"/>
    <n v="4.96"/>
    <n v="4.96"/>
    <m/>
    <d v="2006-10-19T00:00:00"/>
  </r>
  <r>
    <x v="5"/>
    <n v="1"/>
    <n v="2006"/>
    <n v="20"/>
    <n v="10"/>
    <n v="2.59"/>
    <n v="2.59"/>
    <m/>
    <d v="2006-10-20T00:00:00"/>
  </r>
  <r>
    <x v="5"/>
    <n v="1"/>
    <n v="2006"/>
    <n v="21"/>
    <n v="10"/>
    <n v="2.19"/>
    <n v="2.19"/>
    <m/>
    <d v="2006-10-21T00:00:00"/>
  </r>
  <r>
    <x v="5"/>
    <n v="1"/>
    <n v="2006"/>
    <n v="22"/>
    <n v="10"/>
    <n v="2.78"/>
    <n v="2.78"/>
    <m/>
    <d v="2006-10-22T00:00:00"/>
  </r>
  <r>
    <x v="5"/>
    <n v="1"/>
    <n v="2006"/>
    <n v="23"/>
    <n v="10"/>
    <n v="2.73"/>
    <n v="2.73"/>
    <m/>
    <d v="2006-10-23T00:00:00"/>
  </r>
  <r>
    <x v="5"/>
    <n v="1"/>
    <n v="2006"/>
    <n v="24"/>
    <n v="10"/>
    <n v="3.55"/>
    <n v="3.55"/>
    <m/>
    <d v="2006-10-24T00:00:00"/>
  </r>
  <r>
    <x v="5"/>
    <n v="1"/>
    <n v="2006"/>
    <n v="25"/>
    <n v="10"/>
    <n v="3.35"/>
    <n v="3.35"/>
    <m/>
    <d v="2006-10-25T00:00:00"/>
  </r>
  <r>
    <x v="5"/>
    <n v="1"/>
    <n v="2006"/>
    <n v="26"/>
    <n v="10"/>
    <n v="4.47"/>
    <n v="4.47"/>
    <m/>
    <d v="2006-10-26T00:00:00"/>
  </r>
  <r>
    <x v="5"/>
    <n v="1"/>
    <n v="2006"/>
    <n v="27"/>
    <n v="10"/>
    <n v="1.75"/>
    <n v="1.75"/>
    <m/>
    <d v="2006-10-27T00:00:00"/>
  </r>
  <r>
    <x v="5"/>
    <n v="1"/>
    <n v="2006"/>
    <n v="28"/>
    <n v="10"/>
    <n v="1.83"/>
    <n v="1.83"/>
    <m/>
    <d v="2006-10-28T00:00:00"/>
  </r>
  <r>
    <x v="5"/>
    <n v="1"/>
    <n v="2006"/>
    <n v="29"/>
    <n v="10"/>
    <n v="2.4700000000000002"/>
    <n v="2.4700000000000002"/>
    <m/>
    <d v="2006-10-29T00:00:00"/>
  </r>
  <r>
    <x v="5"/>
    <n v="1"/>
    <n v="2006"/>
    <n v="30"/>
    <n v="10"/>
    <n v="3.34"/>
    <n v="3.34"/>
    <m/>
    <d v="2006-10-30T00:00:00"/>
  </r>
  <r>
    <x v="5"/>
    <n v="1"/>
    <n v="2006"/>
    <n v="31"/>
    <n v="10"/>
    <n v="4.21"/>
    <n v="4.21"/>
    <m/>
    <d v="2006-10-31T00:00:00"/>
  </r>
  <r>
    <x v="5"/>
    <n v="2"/>
    <n v="2006"/>
    <n v="1"/>
    <n v="11"/>
    <n v="4.58"/>
    <n v="4.58"/>
    <m/>
    <d v="2006-11-01T00:00:00"/>
  </r>
  <r>
    <x v="5"/>
    <n v="2"/>
    <n v="2006"/>
    <n v="2"/>
    <n v="11"/>
    <n v="20.8"/>
    <n v="20.8"/>
    <m/>
    <d v="2006-11-02T00:00:00"/>
  </r>
  <r>
    <x v="5"/>
    <n v="2"/>
    <n v="2006"/>
    <n v="3"/>
    <n v="11"/>
    <n v="21.4"/>
    <n v="21.4"/>
    <m/>
    <d v="2006-11-03T00:00:00"/>
  </r>
  <r>
    <x v="5"/>
    <n v="2"/>
    <n v="2006"/>
    <n v="4"/>
    <n v="11"/>
    <n v="22.8"/>
    <n v="22.8"/>
    <m/>
    <d v="2006-11-04T00:00:00"/>
  </r>
  <r>
    <x v="5"/>
    <n v="2"/>
    <n v="2006"/>
    <n v="5"/>
    <n v="11"/>
    <n v="33.4"/>
    <n v="33.4"/>
    <m/>
    <d v="2006-11-05T00:00:00"/>
  </r>
  <r>
    <x v="5"/>
    <n v="2"/>
    <n v="2006"/>
    <n v="6"/>
    <n v="11"/>
    <n v="88.3"/>
    <n v="88.3"/>
    <m/>
    <d v="2006-11-06T00:00:00"/>
  </r>
  <r>
    <x v="5"/>
    <n v="2"/>
    <n v="2006"/>
    <n v="7"/>
    <n v="11"/>
    <n v="290"/>
    <n v="290"/>
    <m/>
    <d v="2006-11-07T00:00:00"/>
  </r>
  <r>
    <x v="5"/>
    <n v="2"/>
    <n v="2006"/>
    <n v="8"/>
    <n v="11"/>
    <n v="51.9"/>
    <n v="51.9"/>
    <m/>
    <d v="2006-11-08T00:00:00"/>
  </r>
  <r>
    <x v="5"/>
    <n v="2"/>
    <n v="2006"/>
    <n v="9"/>
    <n v="11"/>
    <n v="43"/>
    <n v="43"/>
    <m/>
    <d v="2006-11-09T00:00:00"/>
  </r>
  <r>
    <x v="5"/>
    <n v="2"/>
    <n v="2006"/>
    <n v="10"/>
    <n v="11"/>
    <n v="46.5"/>
    <n v="46.5"/>
    <m/>
    <d v="2006-11-10T00:00:00"/>
  </r>
  <r>
    <x v="5"/>
    <n v="2"/>
    <n v="2006"/>
    <n v="11"/>
    <n v="11"/>
    <n v="62.3"/>
    <n v="62.3"/>
    <m/>
    <d v="2006-11-11T00:00:00"/>
  </r>
  <r>
    <x v="5"/>
    <n v="2"/>
    <n v="2006"/>
    <n v="12"/>
    <n v="11"/>
    <n v="56.1"/>
    <n v="56.1"/>
    <m/>
    <d v="2006-11-12T00:00:00"/>
  </r>
  <r>
    <x v="5"/>
    <n v="2"/>
    <n v="2006"/>
    <n v="13"/>
    <n v="11"/>
    <n v="86"/>
    <n v="86"/>
    <m/>
    <d v="2006-11-13T00:00:00"/>
  </r>
  <r>
    <x v="5"/>
    <n v="2"/>
    <n v="2006"/>
    <n v="14"/>
    <n v="11"/>
    <n v="46.7"/>
    <n v="46.7"/>
    <m/>
    <d v="2006-11-14T00:00:00"/>
  </r>
  <r>
    <x v="5"/>
    <n v="2"/>
    <n v="2006"/>
    <n v="15"/>
    <n v="11"/>
    <n v="47.7"/>
    <n v="47.7"/>
    <m/>
    <d v="2006-11-15T00:00:00"/>
  </r>
  <r>
    <x v="5"/>
    <n v="2"/>
    <n v="2006"/>
    <n v="16"/>
    <n v="11"/>
    <n v="68.3"/>
    <n v="68.3"/>
    <m/>
    <d v="2006-11-16T00:00:00"/>
  </r>
  <r>
    <x v="5"/>
    <n v="2"/>
    <n v="2006"/>
    <n v="17"/>
    <n v="11"/>
    <n v="40.4"/>
    <n v="40.4"/>
    <m/>
    <d v="2006-11-17T00:00:00"/>
  </r>
  <r>
    <x v="5"/>
    <n v="2"/>
    <n v="2006"/>
    <n v="18"/>
    <n v="11"/>
    <n v="32.6"/>
    <n v="32.6"/>
    <m/>
    <d v="2006-11-18T00:00:00"/>
  </r>
  <r>
    <x v="5"/>
    <n v="2"/>
    <n v="2006"/>
    <n v="19"/>
    <n v="11"/>
    <n v="40.799999999999997"/>
    <n v="40.799999999999997"/>
    <m/>
    <d v="2006-11-19T00:00:00"/>
  </r>
  <r>
    <x v="5"/>
    <n v="2"/>
    <n v="2006"/>
    <n v="20"/>
    <n v="11"/>
    <n v="38.700000000000003"/>
    <n v="38.700000000000003"/>
    <m/>
    <d v="2006-11-20T00:00:00"/>
  </r>
  <r>
    <x v="5"/>
    <n v="2"/>
    <n v="2006"/>
    <n v="21"/>
    <n v="11"/>
    <n v="42.4"/>
    <n v="42.4"/>
    <m/>
    <d v="2006-11-21T00:00:00"/>
  </r>
  <r>
    <x v="5"/>
    <n v="2"/>
    <n v="2006"/>
    <n v="22"/>
    <n v="11"/>
    <n v="146"/>
    <n v="146"/>
    <m/>
    <d v="2006-11-22T00:00:00"/>
  </r>
  <r>
    <x v="5"/>
    <n v="2"/>
    <n v="2006"/>
    <n v="23"/>
    <n v="11"/>
    <n v="153"/>
    <n v="153"/>
    <m/>
    <d v="2006-11-23T00:00:00"/>
  </r>
  <r>
    <x v="5"/>
    <n v="2"/>
    <n v="2006"/>
    <n v="24"/>
    <n v="11"/>
    <n v="175"/>
    <n v="175"/>
    <m/>
    <d v="2006-11-24T00:00:00"/>
  </r>
  <r>
    <x v="5"/>
    <n v="2"/>
    <n v="2006"/>
    <n v="25"/>
    <n v="11"/>
    <n v="151"/>
    <n v="151"/>
    <m/>
    <d v="2006-11-25T00:00:00"/>
  </r>
  <r>
    <x v="5"/>
    <n v="2"/>
    <n v="2006"/>
    <n v="26"/>
    <n v="11"/>
    <n v="170"/>
    <n v="170"/>
    <m/>
    <d v="2006-11-26T00:00:00"/>
  </r>
  <r>
    <x v="5"/>
    <n v="2"/>
    <n v="2006"/>
    <n v="27"/>
    <n v="11"/>
    <n v="137"/>
    <n v="137"/>
    <m/>
    <d v="2006-11-27T00:00:00"/>
  </r>
  <r>
    <x v="5"/>
    <n v="2"/>
    <n v="2006"/>
    <n v="28"/>
    <n v="11"/>
    <n v="83.4"/>
    <n v="83.4"/>
    <m/>
    <d v="2006-11-28T00:00:00"/>
  </r>
  <r>
    <x v="5"/>
    <n v="2"/>
    <n v="2006"/>
    <n v="29"/>
    <n v="11"/>
    <n v="57.8"/>
    <n v="57.8"/>
    <m/>
    <d v="2006-11-29T00:00:00"/>
  </r>
  <r>
    <x v="5"/>
    <n v="2"/>
    <n v="2006"/>
    <n v="30"/>
    <n v="11"/>
    <n v="57.3"/>
    <n v="57.3"/>
    <m/>
    <d v="2006-11-30T00:00:00"/>
  </r>
  <r>
    <x v="5"/>
    <n v="3"/>
    <n v="2006"/>
    <n v="1"/>
    <n v="12"/>
    <n v="44.4"/>
    <n v="44.4"/>
    <m/>
    <d v="2006-12-01T00:00:00"/>
  </r>
  <r>
    <x v="5"/>
    <n v="3"/>
    <n v="2006"/>
    <n v="2"/>
    <n v="12"/>
    <n v="38.6"/>
    <n v="38.6"/>
    <m/>
    <d v="2006-12-02T00:00:00"/>
  </r>
  <r>
    <x v="5"/>
    <n v="3"/>
    <n v="2006"/>
    <n v="3"/>
    <n v="12"/>
    <n v="35"/>
    <n v="35"/>
    <m/>
    <d v="2006-12-03T00:00:00"/>
  </r>
  <r>
    <x v="5"/>
    <n v="3"/>
    <n v="2006"/>
    <n v="4"/>
    <n v="12"/>
    <n v="31.3"/>
    <n v="31.3"/>
    <m/>
    <d v="2006-12-04T00:00:00"/>
  </r>
  <r>
    <x v="5"/>
    <n v="3"/>
    <n v="2006"/>
    <n v="5"/>
    <n v="12"/>
    <n v="28"/>
    <n v="28"/>
    <m/>
    <d v="2006-12-05T00:00:00"/>
  </r>
  <r>
    <x v="5"/>
    <n v="3"/>
    <n v="2006"/>
    <n v="6"/>
    <n v="12"/>
    <n v="25"/>
    <n v="25"/>
    <m/>
    <d v="2006-12-06T00:00:00"/>
  </r>
  <r>
    <x v="5"/>
    <n v="3"/>
    <n v="2006"/>
    <n v="7"/>
    <n v="12"/>
    <n v="22.5"/>
    <n v="22.5"/>
    <m/>
    <d v="2006-12-07T00:00:00"/>
  </r>
  <r>
    <x v="5"/>
    <n v="3"/>
    <n v="2006"/>
    <n v="8"/>
    <n v="12"/>
    <n v="21.1"/>
    <n v="21.1"/>
    <m/>
    <d v="2006-12-08T00:00:00"/>
  </r>
  <r>
    <x v="5"/>
    <n v="3"/>
    <n v="2006"/>
    <n v="9"/>
    <n v="12"/>
    <n v="24.6"/>
    <n v="24.6"/>
    <m/>
    <d v="2006-12-09T00:00:00"/>
  </r>
  <r>
    <x v="5"/>
    <n v="3"/>
    <n v="2006"/>
    <n v="10"/>
    <n v="12"/>
    <n v="21.1"/>
    <n v="21.1"/>
    <m/>
    <d v="2006-12-10T00:00:00"/>
  </r>
  <r>
    <x v="5"/>
    <n v="3"/>
    <n v="2006"/>
    <n v="11"/>
    <n v="12"/>
    <n v="40.700000000000003"/>
    <n v="40.700000000000003"/>
    <m/>
    <d v="2006-12-11T00:00:00"/>
  </r>
  <r>
    <x v="5"/>
    <n v="3"/>
    <n v="2006"/>
    <n v="12"/>
    <n v="12"/>
    <n v="55.2"/>
    <n v="55.2"/>
    <m/>
    <d v="2006-12-12T00:00:00"/>
  </r>
  <r>
    <x v="5"/>
    <n v="3"/>
    <n v="2006"/>
    <n v="13"/>
    <n v="12"/>
    <n v="152"/>
    <n v="152"/>
    <m/>
    <d v="2006-12-13T00:00:00"/>
  </r>
  <r>
    <x v="5"/>
    <n v="3"/>
    <n v="2006"/>
    <n v="14"/>
    <n v="12"/>
    <n v="282"/>
    <n v="282"/>
    <m/>
    <d v="2006-12-14T00:00:00"/>
  </r>
  <r>
    <x v="5"/>
    <n v="3"/>
    <n v="2006"/>
    <n v="15"/>
    <n v="12"/>
    <n v="216"/>
    <n v="216"/>
    <m/>
    <d v="2006-12-15T00:00:00"/>
  </r>
  <r>
    <x v="5"/>
    <n v="3"/>
    <n v="2006"/>
    <n v="16"/>
    <n v="12"/>
    <n v="174"/>
    <n v="174"/>
    <m/>
    <d v="2006-12-16T00:00:00"/>
  </r>
  <r>
    <x v="5"/>
    <n v="3"/>
    <n v="2006"/>
    <n v="17"/>
    <n v="12"/>
    <n v="130"/>
    <n v="130"/>
    <m/>
    <d v="2006-12-17T00:00:00"/>
  </r>
  <r>
    <x v="5"/>
    <n v="3"/>
    <n v="2006"/>
    <n v="18"/>
    <n v="12"/>
    <n v="80.599999999999994"/>
    <n v="80.599999999999994"/>
    <m/>
    <d v="2006-12-18T00:00:00"/>
  </r>
  <r>
    <x v="5"/>
    <n v="3"/>
    <n v="2006"/>
    <n v="19"/>
    <n v="12"/>
    <n v="62.4"/>
    <n v="62.4"/>
    <m/>
    <d v="2006-12-19T00:00:00"/>
  </r>
  <r>
    <x v="5"/>
    <n v="3"/>
    <n v="2006"/>
    <n v="20"/>
    <n v="12"/>
    <n v="54.2"/>
    <n v="54.2"/>
    <m/>
    <d v="2006-12-20T00:00:00"/>
  </r>
  <r>
    <x v="5"/>
    <n v="3"/>
    <n v="2006"/>
    <n v="21"/>
    <n v="12"/>
    <n v="69.3"/>
    <n v="69.3"/>
    <m/>
    <d v="2006-12-21T00:00:00"/>
  </r>
  <r>
    <x v="5"/>
    <n v="3"/>
    <n v="2006"/>
    <n v="22"/>
    <n v="12"/>
    <n v="51.8"/>
    <n v="51.8"/>
    <m/>
    <d v="2006-12-22T00:00:00"/>
  </r>
  <r>
    <x v="5"/>
    <n v="3"/>
    <n v="2006"/>
    <n v="23"/>
    <n v="12"/>
    <n v="88.3"/>
    <n v="88.3"/>
    <m/>
    <d v="2006-12-23T00:00:00"/>
  </r>
  <r>
    <x v="5"/>
    <n v="3"/>
    <n v="2006"/>
    <n v="24"/>
    <n v="12"/>
    <n v="80.5"/>
    <n v="80.5"/>
    <m/>
    <d v="2006-12-24T00:00:00"/>
  </r>
  <r>
    <x v="5"/>
    <n v="3"/>
    <n v="2006"/>
    <n v="25"/>
    <n v="12"/>
    <n v="100"/>
    <n v="100"/>
    <m/>
    <d v="2006-12-25T00:00:00"/>
  </r>
  <r>
    <x v="5"/>
    <n v="3"/>
    <n v="2006"/>
    <n v="26"/>
    <n v="12"/>
    <n v="181"/>
    <n v="181"/>
    <m/>
    <d v="2006-12-26T00:00:00"/>
  </r>
  <r>
    <x v="5"/>
    <n v="3"/>
    <n v="2006"/>
    <n v="27"/>
    <n v="12"/>
    <n v="140"/>
    <n v="140"/>
    <m/>
    <d v="2006-12-27T00:00:00"/>
  </r>
  <r>
    <x v="5"/>
    <n v="3"/>
    <n v="2006"/>
    <n v="28"/>
    <n v="12"/>
    <n v="138"/>
    <n v="138"/>
    <m/>
    <d v="2006-12-28T00:00:00"/>
  </r>
  <r>
    <x v="5"/>
    <n v="3"/>
    <n v="2006"/>
    <n v="29"/>
    <n v="12"/>
    <n v="92.9"/>
    <n v="92.9"/>
    <m/>
    <d v="2006-12-29T00:00:00"/>
  </r>
  <r>
    <x v="5"/>
    <n v="3"/>
    <n v="2006"/>
    <n v="30"/>
    <n v="12"/>
    <n v="68.3"/>
    <n v="68.3"/>
    <m/>
    <d v="2006-12-30T00:00:00"/>
  </r>
  <r>
    <x v="5"/>
    <n v="3"/>
    <n v="2006"/>
    <n v="31"/>
    <n v="12"/>
    <n v="56.8"/>
    <n v="56.8"/>
    <m/>
    <d v="2006-12-31T00:00:00"/>
  </r>
  <r>
    <x v="5"/>
    <n v="4"/>
    <n v="2007"/>
    <n v="1"/>
    <n v="1"/>
    <n v="51"/>
    <n v="51"/>
    <m/>
    <d v="2007-01-01T00:00:00"/>
  </r>
  <r>
    <x v="5"/>
    <n v="4"/>
    <n v="2007"/>
    <n v="2"/>
    <n v="1"/>
    <s v="e83"/>
    <n v="83"/>
    <s v="e"/>
    <d v="2007-01-02T00:00:00"/>
  </r>
  <r>
    <x v="5"/>
    <n v="4"/>
    <n v="2007"/>
    <n v="3"/>
    <n v="1"/>
    <s v="e313"/>
    <n v="313"/>
    <s v="e"/>
    <d v="2007-01-03T00:00:00"/>
  </r>
  <r>
    <x v="5"/>
    <n v="4"/>
    <n v="2007"/>
    <n v="4"/>
    <n v="1"/>
    <s v="e188"/>
    <n v="188"/>
    <s v="e"/>
    <d v="2007-01-04T00:00:00"/>
  </r>
  <r>
    <x v="5"/>
    <n v="4"/>
    <n v="2007"/>
    <n v="5"/>
    <n v="1"/>
    <s v="e176"/>
    <n v="176"/>
    <s v="e"/>
    <d v="2007-01-05T00:00:00"/>
  </r>
  <r>
    <x v="5"/>
    <n v="4"/>
    <n v="2007"/>
    <n v="6"/>
    <n v="1"/>
    <s v="e260"/>
    <n v="260"/>
    <s v="e"/>
    <d v="2007-01-06T00:00:00"/>
  </r>
  <r>
    <x v="5"/>
    <n v="4"/>
    <n v="2007"/>
    <n v="7"/>
    <n v="1"/>
    <s v="e213"/>
    <n v="213"/>
    <s v="e"/>
    <d v="2007-01-07T00:00:00"/>
  </r>
  <r>
    <x v="5"/>
    <n v="4"/>
    <n v="2007"/>
    <n v="8"/>
    <n v="1"/>
    <s v="e168"/>
    <n v="168"/>
    <s v="e"/>
    <d v="2007-01-08T00:00:00"/>
  </r>
  <r>
    <x v="5"/>
    <n v="4"/>
    <n v="2007"/>
    <n v="9"/>
    <n v="1"/>
    <n v="127"/>
    <n v="127"/>
    <m/>
    <d v="2007-01-09T00:00:00"/>
  </r>
  <r>
    <x v="5"/>
    <n v="4"/>
    <n v="2007"/>
    <n v="10"/>
    <n v="1"/>
    <n v="100"/>
    <n v="100"/>
    <m/>
    <d v="2007-01-10T00:00:00"/>
  </r>
  <r>
    <x v="5"/>
    <n v="4"/>
    <n v="2007"/>
    <n v="11"/>
    <n v="1"/>
    <n v="71"/>
    <n v="71"/>
    <m/>
    <d v="2007-01-11T00:00:00"/>
  </r>
  <r>
    <x v="5"/>
    <n v="4"/>
    <n v="2007"/>
    <n v="12"/>
    <n v="1"/>
    <n v="56"/>
    <n v="56"/>
    <m/>
    <d v="2007-01-12T00:00:00"/>
  </r>
  <r>
    <x v="5"/>
    <n v="4"/>
    <n v="2007"/>
    <n v="13"/>
    <n v="1"/>
    <n v="49"/>
    <n v="49"/>
    <m/>
    <d v="2007-01-13T00:00:00"/>
  </r>
  <r>
    <x v="5"/>
    <n v="4"/>
    <n v="2007"/>
    <n v="14"/>
    <n v="1"/>
    <n v="44"/>
    <n v="44"/>
    <m/>
    <d v="2007-01-14T00:00:00"/>
  </r>
  <r>
    <x v="5"/>
    <n v="4"/>
    <n v="2007"/>
    <n v="15"/>
    <n v="1"/>
    <n v="40"/>
    <n v="40"/>
    <m/>
    <d v="2007-01-15T00:00:00"/>
  </r>
  <r>
    <x v="5"/>
    <n v="4"/>
    <n v="2007"/>
    <n v="16"/>
    <n v="1"/>
    <n v="38"/>
    <n v="38"/>
    <m/>
    <d v="2007-01-16T00:00:00"/>
  </r>
  <r>
    <x v="5"/>
    <n v="4"/>
    <n v="2007"/>
    <n v="17"/>
    <n v="1"/>
    <n v="35"/>
    <n v="35"/>
    <m/>
    <d v="2007-01-17T00:00:00"/>
  </r>
  <r>
    <x v="5"/>
    <n v="4"/>
    <n v="2007"/>
    <n v="18"/>
    <n v="1"/>
    <n v="34"/>
    <n v="34"/>
    <m/>
    <d v="2007-01-18T00:00:00"/>
  </r>
  <r>
    <x v="5"/>
    <n v="4"/>
    <n v="2007"/>
    <n v="19"/>
    <n v="1"/>
    <n v="35"/>
    <n v="35"/>
    <m/>
    <d v="2007-01-19T00:00:00"/>
  </r>
  <r>
    <x v="5"/>
    <n v="4"/>
    <n v="2007"/>
    <n v="20"/>
    <n v="1"/>
    <n v="35"/>
    <n v="35"/>
    <m/>
    <d v="2007-01-20T00:00:00"/>
  </r>
  <r>
    <x v="5"/>
    <n v="4"/>
    <n v="2007"/>
    <n v="21"/>
    <n v="1"/>
    <n v="31"/>
    <n v="31"/>
    <m/>
    <d v="2007-01-21T00:00:00"/>
  </r>
  <r>
    <x v="5"/>
    <n v="4"/>
    <n v="2007"/>
    <n v="22"/>
    <n v="1"/>
    <n v="30"/>
    <n v="30"/>
    <m/>
    <d v="2007-01-22T00:00:00"/>
  </r>
  <r>
    <x v="5"/>
    <n v="4"/>
    <n v="2007"/>
    <n v="23"/>
    <n v="1"/>
    <n v="29"/>
    <n v="29"/>
    <m/>
    <d v="2007-01-23T00:00:00"/>
  </r>
  <r>
    <x v="5"/>
    <n v="4"/>
    <n v="2007"/>
    <n v="24"/>
    <n v="1"/>
    <n v="29"/>
    <n v="29"/>
    <m/>
    <d v="2007-01-24T00:00:00"/>
  </r>
  <r>
    <x v="5"/>
    <n v="4"/>
    <n v="2007"/>
    <n v="25"/>
    <n v="1"/>
    <n v="28"/>
    <n v="28"/>
    <m/>
    <d v="2007-01-25T00:00:00"/>
  </r>
  <r>
    <x v="5"/>
    <n v="4"/>
    <n v="2007"/>
    <n v="26"/>
    <n v="1"/>
    <n v="27"/>
    <n v="27"/>
    <m/>
    <d v="2007-01-26T00:00:00"/>
  </r>
  <r>
    <x v="5"/>
    <n v="4"/>
    <n v="2007"/>
    <n v="27"/>
    <n v="1"/>
    <n v="26"/>
    <n v="26"/>
    <m/>
    <d v="2007-01-27T00:00:00"/>
  </r>
  <r>
    <x v="5"/>
    <n v="4"/>
    <n v="2007"/>
    <n v="28"/>
    <n v="1"/>
    <n v="24"/>
    <n v="24"/>
    <m/>
    <d v="2007-01-28T00:00:00"/>
  </r>
  <r>
    <x v="5"/>
    <n v="4"/>
    <n v="2007"/>
    <n v="29"/>
    <n v="1"/>
    <n v="23"/>
    <n v="23"/>
    <m/>
    <d v="2007-01-29T00:00:00"/>
  </r>
  <r>
    <x v="5"/>
    <n v="4"/>
    <n v="2007"/>
    <n v="30"/>
    <n v="1"/>
    <n v="22"/>
    <n v="22"/>
    <m/>
    <d v="2007-01-30T00:00:00"/>
  </r>
  <r>
    <x v="5"/>
    <n v="4"/>
    <n v="2007"/>
    <n v="31"/>
    <n v="1"/>
    <n v="21"/>
    <n v="21"/>
    <m/>
    <d v="2007-01-31T00:00:00"/>
  </r>
  <r>
    <x v="5"/>
    <n v="5"/>
    <n v="2007"/>
    <n v="1"/>
    <n v="2"/>
    <n v="20"/>
    <n v="20"/>
    <m/>
    <d v="2007-02-01T00:00:00"/>
  </r>
  <r>
    <x v="5"/>
    <n v="5"/>
    <n v="2007"/>
    <n v="2"/>
    <n v="2"/>
    <n v="19"/>
    <n v="19"/>
    <m/>
    <d v="2007-02-02T00:00:00"/>
  </r>
  <r>
    <x v="5"/>
    <n v="5"/>
    <n v="2007"/>
    <n v="3"/>
    <n v="2"/>
    <n v="18"/>
    <n v="18"/>
    <m/>
    <d v="2007-02-03T00:00:00"/>
  </r>
  <r>
    <x v="5"/>
    <n v="5"/>
    <n v="2007"/>
    <n v="4"/>
    <n v="2"/>
    <n v="18"/>
    <n v="18"/>
    <m/>
    <d v="2007-02-04T00:00:00"/>
  </r>
  <r>
    <x v="5"/>
    <n v="5"/>
    <n v="2007"/>
    <n v="5"/>
    <n v="2"/>
    <n v="17"/>
    <n v="17"/>
    <m/>
    <d v="2007-02-05T00:00:00"/>
  </r>
  <r>
    <x v="5"/>
    <n v="5"/>
    <n v="2007"/>
    <n v="6"/>
    <n v="2"/>
    <n v="17"/>
    <n v="17"/>
    <m/>
    <d v="2007-02-06T00:00:00"/>
  </r>
  <r>
    <x v="5"/>
    <n v="5"/>
    <n v="2007"/>
    <n v="7"/>
    <n v="2"/>
    <n v="17"/>
    <n v="17"/>
    <m/>
    <d v="2007-02-07T00:00:00"/>
  </r>
  <r>
    <x v="5"/>
    <n v="5"/>
    <n v="2007"/>
    <n v="8"/>
    <n v="2"/>
    <n v="19"/>
    <n v="19"/>
    <m/>
    <d v="2007-02-08T00:00:00"/>
  </r>
  <r>
    <x v="5"/>
    <n v="5"/>
    <n v="2007"/>
    <n v="9"/>
    <n v="2"/>
    <n v="23"/>
    <n v="23"/>
    <m/>
    <d v="2007-02-09T00:00:00"/>
  </r>
  <r>
    <x v="5"/>
    <n v="5"/>
    <n v="2007"/>
    <n v="10"/>
    <n v="2"/>
    <n v="20"/>
    <n v="20"/>
    <m/>
    <d v="2007-02-10T00:00:00"/>
  </r>
  <r>
    <x v="5"/>
    <n v="5"/>
    <n v="2007"/>
    <n v="11"/>
    <n v="2"/>
    <n v="26"/>
    <n v="26"/>
    <m/>
    <d v="2007-02-11T00:00:00"/>
  </r>
  <r>
    <x v="5"/>
    <n v="5"/>
    <n v="2007"/>
    <n v="12"/>
    <n v="2"/>
    <n v="22"/>
    <n v="22"/>
    <m/>
    <d v="2007-02-12T00:00:00"/>
  </r>
  <r>
    <x v="5"/>
    <n v="5"/>
    <n v="2007"/>
    <n v="13"/>
    <n v="2"/>
    <n v="21"/>
    <n v="21"/>
    <m/>
    <d v="2007-02-13T00:00:00"/>
  </r>
  <r>
    <x v="5"/>
    <n v="5"/>
    <n v="2007"/>
    <n v="14"/>
    <n v="2"/>
    <n v="23"/>
    <n v="23"/>
    <m/>
    <d v="2007-02-14T00:00:00"/>
  </r>
  <r>
    <x v="5"/>
    <n v="5"/>
    <n v="2007"/>
    <n v="15"/>
    <n v="2"/>
    <n v="50"/>
    <n v="50"/>
    <m/>
    <d v="2007-02-15T00:00:00"/>
  </r>
  <r>
    <x v="5"/>
    <n v="5"/>
    <n v="2007"/>
    <n v="16"/>
    <n v="2"/>
    <n v="77"/>
    <n v="77"/>
    <m/>
    <d v="2007-02-16T00:00:00"/>
  </r>
  <r>
    <x v="5"/>
    <n v="5"/>
    <n v="2007"/>
    <n v="17"/>
    <n v="2"/>
    <n v="72"/>
    <n v="72"/>
    <m/>
    <d v="2007-02-17T00:00:00"/>
  </r>
  <r>
    <x v="5"/>
    <n v="5"/>
    <n v="2007"/>
    <n v="18"/>
    <n v="2"/>
    <n v="63"/>
    <n v="63"/>
    <m/>
    <d v="2007-02-18T00:00:00"/>
  </r>
  <r>
    <x v="5"/>
    <n v="5"/>
    <n v="2007"/>
    <n v="19"/>
    <n v="2"/>
    <n v="58"/>
    <n v="58"/>
    <m/>
    <d v="2007-02-19T00:00:00"/>
  </r>
  <r>
    <x v="5"/>
    <n v="5"/>
    <n v="2007"/>
    <n v="20"/>
    <n v="2"/>
    <s v="e131"/>
    <n v="131"/>
    <s v="e"/>
    <d v="2007-02-20T00:00:00"/>
  </r>
  <r>
    <x v="5"/>
    <n v="5"/>
    <n v="2007"/>
    <n v="21"/>
    <n v="2"/>
    <n v="95"/>
    <n v="95"/>
    <m/>
    <d v="2007-02-21T00:00:00"/>
  </r>
  <r>
    <x v="5"/>
    <n v="5"/>
    <n v="2007"/>
    <n v="22"/>
    <n v="2"/>
    <n v="92"/>
    <n v="92"/>
    <m/>
    <d v="2007-02-22T00:00:00"/>
  </r>
  <r>
    <x v="5"/>
    <n v="5"/>
    <n v="2007"/>
    <n v="23"/>
    <n v="2"/>
    <n v="75"/>
    <n v="75"/>
    <m/>
    <d v="2007-02-23T00:00:00"/>
  </r>
  <r>
    <x v="5"/>
    <n v="5"/>
    <n v="2007"/>
    <n v="24"/>
    <n v="2"/>
    <s v="e127"/>
    <n v="127"/>
    <s v="e"/>
    <d v="2007-02-24T00:00:00"/>
  </r>
  <r>
    <x v="5"/>
    <n v="5"/>
    <n v="2007"/>
    <n v="25"/>
    <n v="2"/>
    <s v="e197"/>
    <n v="197"/>
    <s v="e"/>
    <d v="2007-02-25T00:00:00"/>
  </r>
  <r>
    <x v="5"/>
    <n v="5"/>
    <n v="2007"/>
    <n v="26"/>
    <n v="2"/>
    <s v="e200"/>
    <n v="200"/>
    <s v="e"/>
    <d v="2007-02-26T00:00:00"/>
  </r>
  <r>
    <x v="5"/>
    <n v="5"/>
    <n v="2007"/>
    <n v="27"/>
    <n v="2"/>
    <s v="e228"/>
    <n v="228"/>
    <s v="e"/>
    <d v="2007-02-27T00:00:00"/>
  </r>
  <r>
    <x v="5"/>
    <n v="5"/>
    <n v="2007"/>
    <n v="28"/>
    <n v="2"/>
    <s v="e183"/>
    <n v="183"/>
    <s v="e"/>
    <d v="2007-02-28T00:00:00"/>
  </r>
  <r>
    <x v="5"/>
    <n v="6"/>
    <n v="2007"/>
    <n v="1"/>
    <n v="3"/>
    <n v="127"/>
    <n v="127"/>
    <m/>
    <d v="2007-03-01T00:00:00"/>
  </r>
  <r>
    <x v="5"/>
    <n v="6"/>
    <n v="2007"/>
    <n v="2"/>
    <n v="3"/>
    <n v="132"/>
    <n v="132"/>
    <m/>
    <d v="2007-03-02T00:00:00"/>
  </r>
  <r>
    <x v="5"/>
    <n v="6"/>
    <n v="2007"/>
    <n v="3"/>
    <n v="3"/>
    <n v="122"/>
    <n v="122"/>
    <m/>
    <d v="2007-03-03T00:00:00"/>
  </r>
  <r>
    <x v="5"/>
    <n v="6"/>
    <n v="2007"/>
    <n v="4"/>
    <n v="3"/>
    <n v="99"/>
    <n v="99"/>
    <m/>
    <d v="2007-03-04T00:00:00"/>
  </r>
  <r>
    <x v="5"/>
    <n v="6"/>
    <n v="2007"/>
    <n v="5"/>
    <n v="3"/>
    <n v="79"/>
    <n v="79"/>
    <m/>
    <d v="2007-03-05T00:00:00"/>
  </r>
  <r>
    <x v="5"/>
    <n v="6"/>
    <n v="2007"/>
    <n v="6"/>
    <n v="3"/>
    <n v="66"/>
    <n v="66"/>
    <m/>
    <d v="2007-03-06T00:00:00"/>
  </r>
  <r>
    <x v="5"/>
    <n v="6"/>
    <n v="2007"/>
    <n v="7"/>
    <n v="3"/>
    <n v="63"/>
    <n v="63"/>
    <m/>
    <d v="2007-03-07T00:00:00"/>
  </r>
  <r>
    <x v="5"/>
    <n v="6"/>
    <n v="2007"/>
    <n v="8"/>
    <n v="3"/>
    <n v="53"/>
    <n v="53"/>
    <m/>
    <d v="2007-03-08T00:00:00"/>
  </r>
  <r>
    <x v="5"/>
    <n v="6"/>
    <n v="2007"/>
    <n v="9"/>
    <n v="3"/>
    <n v="48"/>
    <n v="48"/>
    <m/>
    <d v="2007-03-09T00:00:00"/>
  </r>
  <r>
    <x v="5"/>
    <n v="6"/>
    <n v="2007"/>
    <n v="10"/>
    <n v="3"/>
    <n v="44"/>
    <n v="44"/>
    <m/>
    <d v="2007-03-10T00:00:00"/>
  </r>
  <r>
    <x v="5"/>
    <n v="6"/>
    <n v="2007"/>
    <n v="11"/>
    <n v="3"/>
    <n v="41"/>
    <n v="41"/>
    <m/>
    <d v="2007-03-11T00:00:00"/>
  </r>
  <r>
    <x v="5"/>
    <n v="6"/>
    <n v="2007"/>
    <n v="12"/>
    <n v="3"/>
    <n v="42"/>
    <n v="42"/>
    <m/>
    <d v="2007-03-12T00:00:00"/>
  </r>
  <r>
    <x v="5"/>
    <n v="6"/>
    <n v="2007"/>
    <n v="13"/>
    <n v="3"/>
    <n v="36"/>
    <n v="36"/>
    <m/>
    <d v="2007-03-13T00:00:00"/>
  </r>
  <r>
    <x v="5"/>
    <n v="6"/>
    <n v="2007"/>
    <n v="14"/>
    <n v="3"/>
    <n v="34"/>
    <n v="34"/>
    <m/>
    <d v="2007-03-14T00:00:00"/>
  </r>
  <r>
    <x v="5"/>
    <n v="6"/>
    <n v="2007"/>
    <n v="15"/>
    <n v="3"/>
    <n v="31"/>
    <n v="31"/>
    <m/>
    <d v="2007-03-15T00:00:00"/>
  </r>
  <r>
    <x v="5"/>
    <n v="6"/>
    <n v="2007"/>
    <n v="16"/>
    <n v="3"/>
    <n v="30"/>
    <n v="30"/>
    <m/>
    <d v="2007-03-16T00:00:00"/>
  </r>
  <r>
    <x v="5"/>
    <n v="6"/>
    <n v="2007"/>
    <n v="17"/>
    <n v="3"/>
    <n v="30"/>
    <n v="30"/>
    <m/>
    <d v="2007-03-17T00:00:00"/>
  </r>
  <r>
    <x v="5"/>
    <n v="6"/>
    <n v="2007"/>
    <n v="18"/>
    <n v="3"/>
    <n v="28"/>
    <n v="28"/>
    <m/>
    <d v="2007-03-18T00:00:00"/>
  </r>
  <r>
    <x v="5"/>
    <n v="6"/>
    <n v="2007"/>
    <n v="19"/>
    <n v="3"/>
    <n v="31"/>
    <n v="31"/>
    <m/>
    <d v="2007-03-19T00:00:00"/>
  </r>
  <r>
    <x v="5"/>
    <n v="6"/>
    <n v="2007"/>
    <n v="20"/>
    <n v="3"/>
    <n v="34"/>
    <n v="34"/>
    <m/>
    <d v="2007-03-20T00:00:00"/>
  </r>
  <r>
    <x v="5"/>
    <n v="6"/>
    <n v="2007"/>
    <n v="21"/>
    <n v="3"/>
    <n v="26"/>
    <n v="26"/>
    <m/>
    <d v="2007-03-21T00:00:00"/>
  </r>
  <r>
    <x v="5"/>
    <n v="6"/>
    <n v="2007"/>
    <n v="22"/>
    <n v="3"/>
    <n v="24"/>
    <n v="24"/>
    <m/>
    <d v="2007-03-22T00:00:00"/>
  </r>
  <r>
    <x v="5"/>
    <n v="6"/>
    <n v="2007"/>
    <n v="23"/>
    <n v="3"/>
    <n v="22"/>
    <n v="22"/>
    <m/>
    <d v="2007-03-23T00:00:00"/>
  </r>
  <r>
    <x v="5"/>
    <n v="6"/>
    <n v="2007"/>
    <n v="24"/>
    <n v="3"/>
    <n v="31"/>
    <n v="31"/>
    <m/>
    <d v="2007-03-24T00:00:00"/>
  </r>
  <r>
    <x v="5"/>
    <n v="6"/>
    <n v="2007"/>
    <n v="25"/>
    <n v="3"/>
    <n v="48"/>
    <n v="48"/>
    <m/>
    <d v="2007-03-25T00:00:00"/>
  </r>
  <r>
    <x v="5"/>
    <n v="6"/>
    <n v="2007"/>
    <n v="26"/>
    <n v="3"/>
    <n v="35"/>
    <n v="35"/>
    <m/>
    <d v="2007-03-26T00:00:00"/>
  </r>
  <r>
    <x v="5"/>
    <n v="6"/>
    <n v="2007"/>
    <n v="27"/>
    <n v="3"/>
    <n v="34"/>
    <n v="34"/>
    <m/>
    <d v="2007-03-27T00:00:00"/>
  </r>
  <r>
    <x v="5"/>
    <n v="6"/>
    <n v="2007"/>
    <n v="28"/>
    <n v="3"/>
    <n v="30"/>
    <n v="30"/>
    <m/>
    <d v="2007-03-28T00:00:00"/>
  </r>
  <r>
    <x v="5"/>
    <n v="6"/>
    <n v="2007"/>
    <n v="29"/>
    <n v="3"/>
    <n v="27"/>
    <n v="27"/>
    <m/>
    <d v="2007-03-29T00:00:00"/>
  </r>
  <r>
    <x v="5"/>
    <n v="6"/>
    <n v="2007"/>
    <n v="30"/>
    <n v="3"/>
    <n v="26"/>
    <n v="26"/>
    <m/>
    <d v="2007-03-30T00:00:00"/>
  </r>
  <r>
    <x v="5"/>
    <n v="6"/>
    <n v="2007"/>
    <n v="31"/>
    <n v="3"/>
    <n v="29"/>
    <n v="29"/>
    <m/>
    <d v="2007-03-31T00:00:00"/>
  </r>
  <r>
    <x v="5"/>
    <n v="7"/>
    <n v="2007"/>
    <n v="1"/>
    <n v="4"/>
    <n v="26"/>
    <n v="26"/>
    <m/>
    <d v="2007-04-01T00:00:00"/>
  </r>
  <r>
    <x v="5"/>
    <n v="7"/>
    <n v="2007"/>
    <n v="2"/>
    <n v="4"/>
    <n v="23"/>
    <n v="23"/>
    <m/>
    <d v="2007-04-02T00:00:00"/>
  </r>
  <r>
    <x v="5"/>
    <n v="7"/>
    <n v="2007"/>
    <n v="3"/>
    <n v="4"/>
    <n v="21"/>
    <n v="21"/>
    <m/>
    <d v="2007-04-03T00:00:00"/>
  </r>
  <r>
    <x v="5"/>
    <n v="7"/>
    <n v="2007"/>
    <n v="4"/>
    <n v="4"/>
    <n v="21"/>
    <n v="21"/>
    <m/>
    <d v="2007-04-04T00:00:00"/>
  </r>
  <r>
    <x v="5"/>
    <n v="7"/>
    <n v="2007"/>
    <n v="5"/>
    <n v="4"/>
    <n v="20"/>
    <n v="20"/>
    <m/>
    <d v="2007-04-05T00:00:00"/>
  </r>
  <r>
    <x v="5"/>
    <n v="7"/>
    <n v="2007"/>
    <n v="6"/>
    <n v="4"/>
    <n v="19"/>
    <n v="19"/>
    <m/>
    <d v="2007-04-06T00:00:00"/>
  </r>
  <r>
    <x v="5"/>
    <n v="7"/>
    <n v="2007"/>
    <n v="7"/>
    <n v="4"/>
    <n v="34"/>
    <n v="34"/>
    <m/>
    <d v="2007-04-07T00:00:00"/>
  </r>
  <r>
    <x v="5"/>
    <n v="7"/>
    <n v="2007"/>
    <n v="8"/>
    <n v="4"/>
    <n v="30"/>
    <n v="30"/>
    <m/>
    <d v="2007-04-08T00:00:00"/>
  </r>
  <r>
    <x v="5"/>
    <n v="7"/>
    <n v="2007"/>
    <n v="9"/>
    <n v="4"/>
    <n v="42"/>
    <n v="42"/>
    <m/>
    <d v="2007-04-09T00:00:00"/>
  </r>
  <r>
    <x v="5"/>
    <n v="7"/>
    <n v="2007"/>
    <n v="10"/>
    <n v="4"/>
    <n v="36"/>
    <n v="36"/>
    <m/>
    <d v="2007-04-10T00:00:00"/>
  </r>
  <r>
    <x v="5"/>
    <n v="7"/>
    <n v="2007"/>
    <n v="11"/>
    <n v="4"/>
    <n v="36"/>
    <n v="36"/>
    <m/>
    <d v="2007-04-11T00:00:00"/>
  </r>
  <r>
    <x v="5"/>
    <n v="7"/>
    <n v="2007"/>
    <n v="12"/>
    <n v="4"/>
    <n v="34"/>
    <n v="34"/>
    <m/>
    <d v="2007-04-12T00:00:00"/>
  </r>
  <r>
    <x v="5"/>
    <n v="7"/>
    <n v="2007"/>
    <n v="13"/>
    <n v="4"/>
    <n v="31"/>
    <n v="31"/>
    <m/>
    <d v="2007-04-13T00:00:00"/>
  </r>
  <r>
    <x v="5"/>
    <n v="7"/>
    <n v="2007"/>
    <n v="14"/>
    <n v="4"/>
    <n v="30"/>
    <n v="30"/>
    <m/>
    <d v="2007-04-14T00:00:00"/>
  </r>
  <r>
    <x v="5"/>
    <n v="7"/>
    <n v="2007"/>
    <n v="15"/>
    <n v="4"/>
    <n v="26"/>
    <n v="26"/>
    <m/>
    <d v="2007-04-15T00:00:00"/>
  </r>
  <r>
    <x v="5"/>
    <n v="7"/>
    <n v="2007"/>
    <n v="16"/>
    <n v="4"/>
    <n v="24"/>
    <n v="24"/>
    <m/>
    <d v="2007-04-16T00:00:00"/>
  </r>
  <r>
    <x v="5"/>
    <n v="7"/>
    <n v="2007"/>
    <n v="17"/>
    <n v="4"/>
    <n v="31"/>
    <n v="31"/>
    <m/>
    <d v="2007-04-17T00:00:00"/>
  </r>
  <r>
    <x v="5"/>
    <n v="7"/>
    <n v="2007"/>
    <n v="18"/>
    <n v="4"/>
    <n v="35"/>
    <n v="35"/>
    <m/>
    <d v="2007-04-18T00:00:00"/>
  </r>
  <r>
    <x v="5"/>
    <n v="7"/>
    <n v="2007"/>
    <n v="19"/>
    <n v="4"/>
    <n v="31"/>
    <n v="31"/>
    <m/>
    <d v="2007-04-19T00:00:00"/>
  </r>
  <r>
    <x v="5"/>
    <n v="7"/>
    <n v="2007"/>
    <n v="20"/>
    <n v="4"/>
    <n v="30"/>
    <n v="30"/>
    <m/>
    <d v="2007-04-20T00:00:00"/>
  </r>
  <r>
    <x v="5"/>
    <n v="7"/>
    <n v="2007"/>
    <n v="21"/>
    <n v="4"/>
    <n v="34"/>
    <n v="34"/>
    <m/>
    <d v="2007-04-21T00:00:00"/>
  </r>
  <r>
    <x v="5"/>
    <n v="7"/>
    <n v="2007"/>
    <n v="22"/>
    <n v="4"/>
    <n v="33"/>
    <n v="33"/>
    <m/>
    <d v="2007-04-22T00:00:00"/>
  </r>
  <r>
    <x v="5"/>
    <n v="7"/>
    <n v="2007"/>
    <n v="23"/>
    <n v="4"/>
    <n v="27"/>
    <n v="27"/>
    <m/>
    <d v="2007-04-23T00:00:00"/>
  </r>
  <r>
    <x v="5"/>
    <n v="7"/>
    <n v="2007"/>
    <n v="24"/>
    <n v="4"/>
    <n v="25"/>
    <n v="25"/>
    <m/>
    <d v="2007-04-24T00:00:00"/>
  </r>
  <r>
    <x v="5"/>
    <n v="7"/>
    <n v="2007"/>
    <n v="25"/>
    <n v="4"/>
    <n v="23"/>
    <n v="23"/>
    <m/>
    <d v="2007-04-25T00:00:00"/>
  </r>
  <r>
    <x v="5"/>
    <n v="7"/>
    <n v="2007"/>
    <n v="26"/>
    <n v="4"/>
    <n v="21"/>
    <n v="21"/>
    <m/>
    <d v="2007-04-26T00:00:00"/>
  </r>
  <r>
    <x v="5"/>
    <n v="7"/>
    <n v="2007"/>
    <n v="27"/>
    <n v="4"/>
    <n v="20"/>
    <n v="20"/>
    <m/>
    <d v="2007-04-27T00:00:00"/>
  </r>
  <r>
    <x v="5"/>
    <n v="7"/>
    <n v="2007"/>
    <n v="28"/>
    <n v="4"/>
    <n v="19"/>
    <n v="19"/>
    <m/>
    <d v="2007-04-28T00:00:00"/>
  </r>
  <r>
    <x v="5"/>
    <n v="7"/>
    <n v="2007"/>
    <n v="29"/>
    <n v="4"/>
    <n v="18"/>
    <n v="18"/>
    <m/>
    <d v="2007-04-29T00:00:00"/>
  </r>
  <r>
    <x v="5"/>
    <n v="7"/>
    <n v="2007"/>
    <n v="30"/>
    <n v="4"/>
    <n v="16"/>
    <n v="16"/>
    <m/>
    <d v="2007-04-30T00:00:00"/>
  </r>
  <r>
    <x v="5"/>
    <n v="8"/>
    <n v="2007"/>
    <n v="1"/>
    <n v="5"/>
    <n v="16"/>
    <n v="16"/>
    <m/>
    <d v="2007-05-01T00:00:00"/>
  </r>
  <r>
    <x v="5"/>
    <n v="8"/>
    <n v="2007"/>
    <n v="2"/>
    <n v="5"/>
    <n v="27"/>
    <n v="27"/>
    <m/>
    <d v="2007-05-02T00:00:00"/>
  </r>
  <r>
    <x v="5"/>
    <n v="8"/>
    <n v="2007"/>
    <n v="3"/>
    <n v="5"/>
    <n v="25"/>
    <n v="25"/>
    <m/>
    <d v="2007-05-03T00:00:00"/>
  </r>
  <r>
    <x v="5"/>
    <n v="8"/>
    <n v="2007"/>
    <n v="4"/>
    <n v="5"/>
    <n v="32"/>
    <n v="32"/>
    <m/>
    <d v="2007-05-04T00:00:00"/>
  </r>
  <r>
    <x v="5"/>
    <n v="8"/>
    <n v="2007"/>
    <n v="5"/>
    <n v="5"/>
    <n v="24"/>
    <n v="24"/>
    <m/>
    <d v="2007-05-05T00:00:00"/>
  </r>
  <r>
    <x v="5"/>
    <n v="8"/>
    <n v="2007"/>
    <n v="6"/>
    <n v="5"/>
    <n v="20"/>
    <n v="20"/>
    <m/>
    <d v="2007-05-06T00:00:00"/>
  </r>
  <r>
    <x v="5"/>
    <n v="8"/>
    <n v="2007"/>
    <n v="7"/>
    <n v="5"/>
    <n v="18"/>
    <n v="18"/>
    <m/>
    <d v="2007-05-07T00:00:00"/>
  </r>
  <r>
    <x v="5"/>
    <n v="8"/>
    <n v="2007"/>
    <n v="8"/>
    <n v="5"/>
    <n v="18"/>
    <n v="18"/>
    <m/>
    <d v="2007-05-08T00:00:00"/>
  </r>
  <r>
    <x v="5"/>
    <n v="8"/>
    <n v="2007"/>
    <n v="9"/>
    <n v="5"/>
    <n v="16"/>
    <n v="16"/>
    <m/>
    <d v="2007-05-09T00:00:00"/>
  </r>
  <r>
    <x v="5"/>
    <n v="8"/>
    <n v="2007"/>
    <n v="10"/>
    <n v="5"/>
    <n v="15"/>
    <n v="15"/>
    <m/>
    <d v="2007-05-10T00:00:00"/>
  </r>
  <r>
    <x v="5"/>
    <n v="8"/>
    <n v="2007"/>
    <n v="11"/>
    <n v="5"/>
    <n v="14"/>
    <n v="14"/>
    <m/>
    <d v="2007-05-11T00:00:00"/>
  </r>
  <r>
    <x v="5"/>
    <n v="8"/>
    <n v="2007"/>
    <n v="12"/>
    <n v="5"/>
    <n v="13"/>
    <n v="13"/>
    <m/>
    <d v="2007-05-12T00:00:00"/>
  </r>
  <r>
    <x v="5"/>
    <n v="8"/>
    <n v="2007"/>
    <n v="13"/>
    <n v="5"/>
    <n v="13"/>
    <n v="13"/>
    <m/>
    <d v="2007-05-13T00:00:00"/>
  </r>
  <r>
    <x v="5"/>
    <n v="8"/>
    <n v="2007"/>
    <n v="14"/>
    <n v="5"/>
    <n v="12"/>
    <n v="12"/>
    <m/>
    <d v="2007-05-14T00:00:00"/>
  </r>
  <r>
    <x v="5"/>
    <n v="8"/>
    <n v="2007"/>
    <n v="15"/>
    <n v="5"/>
    <n v="11"/>
    <n v="11"/>
    <m/>
    <d v="2007-05-15T00:00:00"/>
  </r>
  <r>
    <x v="5"/>
    <n v="8"/>
    <n v="2007"/>
    <n v="16"/>
    <n v="5"/>
    <n v="10"/>
    <n v="10"/>
    <m/>
    <d v="2007-05-16T00:00:00"/>
  </r>
  <r>
    <x v="5"/>
    <n v="8"/>
    <n v="2007"/>
    <n v="17"/>
    <n v="5"/>
    <n v="9.8000000000000007"/>
    <n v="9.8000000000000007"/>
    <m/>
    <d v="2007-05-17T00:00:00"/>
  </r>
  <r>
    <x v="5"/>
    <n v="8"/>
    <n v="2007"/>
    <n v="18"/>
    <n v="5"/>
    <n v="9.1"/>
    <n v="9.1"/>
    <m/>
    <d v="2007-05-18T00:00:00"/>
  </r>
  <r>
    <x v="5"/>
    <n v="8"/>
    <n v="2007"/>
    <n v="19"/>
    <n v="5"/>
    <n v="9.6999999999999993"/>
    <n v="9.6999999999999993"/>
    <m/>
    <d v="2007-05-19T00:00:00"/>
  </r>
  <r>
    <x v="5"/>
    <n v="8"/>
    <n v="2007"/>
    <n v="20"/>
    <n v="5"/>
    <n v="11"/>
    <n v="11"/>
    <m/>
    <d v="2007-05-20T00:00:00"/>
  </r>
  <r>
    <x v="5"/>
    <n v="8"/>
    <n v="2007"/>
    <n v="21"/>
    <n v="5"/>
    <n v="11"/>
    <n v="11"/>
    <m/>
    <d v="2007-05-21T00:00:00"/>
  </r>
  <r>
    <x v="5"/>
    <n v="8"/>
    <n v="2007"/>
    <n v="22"/>
    <n v="5"/>
    <n v="9.1999999999999993"/>
    <n v="9.1999999999999993"/>
    <m/>
    <d v="2007-05-22T00:00:00"/>
  </r>
  <r>
    <x v="5"/>
    <n v="8"/>
    <n v="2007"/>
    <n v="23"/>
    <n v="5"/>
    <n v="8.4"/>
    <n v="8.4"/>
    <m/>
    <d v="2007-05-23T00:00:00"/>
  </r>
  <r>
    <x v="5"/>
    <n v="8"/>
    <n v="2007"/>
    <n v="24"/>
    <n v="5"/>
    <n v="8.3000000000000007"/>
    <n v="8.3000000000000007"/>
    <m/>
    <d v="2007-05-24T00:00:00"/>
  </r>
  <r>
    <x v="5"/>
    <n v="8"/>
    <n v="2007"/>
    <n v="25"/>
    <n v="5"/>
    <n v="8"/>
    <n v="8"/>
    <m/>
    <d v="2007-05-25T00:00:00"/>
  </r>
  <r>
    <x v="5"/>
    <n v="8"/>
    <n v="2007"/>
    <n v="26"/>
    <n v="5"/>
    <n v="7.5"/>
    <n v="7.5"/>
    <m/>
    <d v="2007-05-26T00:00:00"/>
  </r>
  <r>
    <x v="5"/>
    <n v="8"/>
    <n v="2007"/>
    <n v="27"/>
    <n v="5"/>
    <n v="7.1"/>
    <n v="7.1"/>
    <m/>
    <d v="2007-05-27T00:00:00"/>
  </r>
  <r>
    <x v="5"/>
    <n v="8"/>
    <n v="2007"/>
    <n v="28"/>
    <n v="5"/>
    <n v="7"/>
    <n v="7"/>
    <m/>
    <d v="2007-05-28T00:00:00"/>
  </r>
  <r>
    <x v="5"/>
    <n v="8"/>
    <n v="2007"/>
    <n v="29"/>
    <n v="5"/>
    <n v="6.7"/>
    <n v="6.7"/>
    <m/>
    <d v="2007-05-29T00:00:00"/>
  </r>
  <r>
    <x v="5"/>
    <n v="8"/>
    <n v="2007"/>
    <n v="30"/>
    <n v="5"/>
    <n v="6.1"/>
    <n v="6.1"/>
    <m/>
    <d v="2007-05-30T00:00:00"/>
  </r>
  <r>
    <x v="5"/>
    <n v="8"/>
    <n v="2007"/>
    <n v="31"/>
    <n v="5"/>
    <n v="5.4"/>
    <n v="5.4"/>
    <m/>
    <d v="2007-05-31T00:00:00"/>
  </r>
  <r>
    <x v="5"/>
    <n v="9"/>
    <n v="2007"/>
    <n v="1"/>
    <n v="6"/>
    <n v="5.6"/>
    <n v="5.6"/>
    <m/>
    <d v="2007-06-01T00:00:00"/>
  </r>
  <r>
    <x v="5"/>
    <n v="9"/>
    <n v="2007"/>
    <n v="2"/>
    <n v="6"/>
    <n v="5.5"/>
    <n v="5.5"/>
    <m/>
    <d v="2007-06-02T00:00:00"/>
  </r>
  <r>
    <x v="5"/>
    <n v="9"/>
    <n v="2007"/>
    <n v="3"/>
    <n v="6"/>
    <n v="5.3"/>
    <n v="5.3"/>
    <m/>
    <d v="2007-06-03T00:00:00"/>
  </r>
  <r>
    <x v="5"/>
    <n v="9"/>
    <n v="2007"/>
    <n v="4"/>
    <n v="6"/>
    <n v="5.7"/>
    <n v="5.7"/>
    <m/>
    <d v="2007-06-04T00:00:00"/>
  </r>
  <r>
    <x v="5"/>
    <n v="9"/>
    <n v="2007"/>
    <n v="5"/>
    <n v="6"/>
    <n v="7.9"/>
    <n v="7.9"/>
    <m/>
    <d v="2007-06-05T00:00:00"/>
  </r>
  <r>
    <x v="5"/>
    <n v="9"/>
    <n v="2007"/>
    <n v="6"/>
    <n v="6"/>
    <n v="7"/>
    <n v="7"/>
    <m/>
    <d v="2007-06-06T00:00:00"/>
  </r>
  <r>
    <x v="5"/>
    <n v="9"/>
    <n v="2007"/>
    <n v="7"/>
    <n v="6"/>
    <n v="6.5"/>
    <n v="6.5"/>
    <m/>
    <d v="2007-06-07T00:00:00"/>
  </r>
  <r>
    <x v="5"/>
    <n v="9"/>
    <n v="2007"/>
    <n v="8"/>
    <n v="6"/>
    <n v="5.8"/>
    <n v="5.8"/>
    <m/>
    <d v="2007-06-08T00:00:00"/>
  </r>
  <r>
    <x v="5"/>
    <n v="9"/>
    <n v="2007"/>
    <n v="9"/>
    <n v="6"/>
    <n v="9"/>
    <n v="9"/>
    <m/>
    <d v="2007-06-09T00:00:00"/>
  </r>
  <r>
    <x v="5"/>
    <n v="9"/>
    <n v="2007"/>
    <n v="10"/>
    <n v="6"/>
    <n v="9.6"/>
    <n v="9.6"/>
    <m/>
    <d v="2007-06-10T00:00:00"/>
  </r>
  <r>
    <x v="5"/>
    <n v="9"/>
    <n v="2007"/>
    <n v="11"/>
    <n v="6"/>
    <n v="6.6"/>
    <n v="6.6"/>
    <m/>
    <d v="2007-06-11T00:00:00"/>
  </r>
  <r>
    <x v="5"/>
    <n v="9"/>
    <n v="2007"/>
    <n v="12"/>
    <n v="6"/>
    <n v="5.7"/>
    <n v="5.7"/>
    <m/>
    <d v="2007-06-12T00:00:00"/>
  </r>
  <r>
    <x v="5"/>
    <n v="9"/>
    <n v="2007"/>
    <n v="13"/>
    <n v="6"/>
    <n v="5"/>
    <n v="5"/>
    <m/>
    <d v="2007-06-13T00:00:00"/>
  </r>
  <r>
    <x v="5"/>
    <n v="9"/>
    <n v="2007"/>
    <n v="14"/>
    <n v="6"/>
    <n v="5"/>
    <n v="5"/>
    <m/>
    <d v="2007-06-14T00:00:00"/>
  </r>
  <r>
    <x v="5"/>
    <n v="9"/>
    <n v="2007"/>
    <n v="15"/>
    <n v="6"/>
    <n v="4.8"/>
    <n v="4.8"/>
    <m/>
    <d v="2007-06-15T00:00:00"/>
  </r>
  <r>
    <x v="5"/>
    <n v="9"/>
    <n v="2007"/>
    <n v="16"/>
    <n v="6"/>
    <n v="4.8"/>
    <n v="4.8"/>
    <m/>
    <d v="2007-06-16T00:00:00"/>
  </r>
  <r>
    <x v="5"/>
    <n v="9"/>
    <n v="2007"/>
    <n v="17"/>
    <n v="6"/>
    <n v="4.8"/>
    <n v="4.8"/>
    <m/>
    <d v="2007-06-17T00:00:00"/>
  </r>
  <r>
    <x v="5"/>
    <n v="9"/>
    <n v="2007"/>
    <n v="18"/>
    <n v="6"/>
    <n v="4.5"/>
    <n v="4.5"/>
    <m/>
    <d v="2007-06-18T00:00:00"/>
  </r>
  <r>
    <x v="5"/>
    <n v="9"/>
    <n v="2007"/>
    <n v="19"/>
    <n v="6"/>
    <n v="4.0999999999999996"/>
    <n v="4.0999999999999996"/>
    <m/>
    <d v="2007-06-19T00:00:00"/>
  </r>
  <r>
    <x v="5"/>
    <n v="9"/>
    <n v="2007"/>
    <n v="20"/>
    <n v="6"/>
    <n v="3.7"/>
    <n v="3.7"/>
    <m/>
    <d v="2007-06-20T00:00:00"/>
  </r>
  <r>
    <x v="5"/>
    <n v="9"/>
    <n v="2007"/>
    <n v="21"/>
    <n v="6"/>
    <n v="3.4"/>
    <n v="3.4"/>
    <m/>
    <d v="2007-06-21T00:00:00"/>
  </r>
  <r>
    <x v="5"/>
    <n v="9"/>
    <n v="2007"/>
    <n v="22"/>
    <n v="6"/>
    <n v="3.5"/>
    <n v="3.5"/>
    <m/>
    <d v="2007-06-22T00:00:00"/>
  </r>
  <r>
    <x v="5"/>
    <n v="9"/>
    <n v="2007"/>
    <n v="23"/>
    <n v="6"/>
    <n v="3.2"/>
    <n v="3.2"/>
    <m/>
    <d v="2007-06-23T00:00:00"/>
  </r>
  <r>
    <x v="5"/>
    <n v="9"/>
    <n v="2007"/>
    <n v="24"/>
    <n v="6"/>
    <n v="4.3"/>
    <n v="4.3"/>
    <m/>
    <d v="2007-06-24T00:00:00"/>
  </r>
  <r>
    <x v="5"/>
    <n v="9"/>
    <n v="2007"/>
    <n v="25"/>
    <n v="6"/>
    <n v="4.4000000000000004"/>
    <n v="4.4000000000000004"/>
    <m/>
    <d v="2007-06-25T00:00:00"/>
  </r>
  <r>
    <x v="5"/>
    <n v="9"/>
    <n v="2007"/>
    <n v="26"/>
    <n v="6"/>
    <n v="3.8"/>
    <n v="3.8"/>
    <m/>
    <d v="2007-06-26T00:00:00"/>
  </r>
  <r>
    <x v="5"/>
    <n v="9"/>
    <n v="2007"/>
    <n v="27"/>
    <n v="6"/>
    <n v="3.3"/>
    <n v="3.3"/>
    <m/>
    <d v="2007-06-27T00:00:00"/>
  </r>
  <r>
    <x v="5"/>
    <n v="9"/>
    <n v="2007"/>
    <n v="28"/>
    <n v="6"/>
    <n v="3.9"/>
    <n v="3.9"/>
    <m/>
    <d v="2007-06-28T00:00:00"/>
  </r>
  <r>
    <x v="5"/>
    <n v="9"/>
    <n v="2007"/>
    <n v="29"/>
    <n v="6"/>
    <n v="4.5"/>
    <n v="4.5"/>
    <m/>
    <d v="2007-06-29T00:00:00"/>
  </r>
  <r>
    <x v="5"/>
    <n v="9"/>
    <n v="2007"/>
    <n v="30"/>
    <n v="6"/>
    <n v="3.6"/>
    <n v="3.6"/>
    <m/>
    <d v="2007-06-30T00:00:00"/>
  </r>
  <r>
    <x v="5"/>
    <n v="10"/>
    <n v="2007"/>
    <n v="1"/>
    <n v="7"/>
    <n v="3.2"/>
    <n v="3.2"/>
    <m/>
    <d v="2007-07-01T00:00:00"/>
  </r>
  <r>
    <x v="5"/>
    <n v="10"/>
    <n v="2007"/>
    <n v="2"/>
    <n v="7"/>
    <n v="3"/>
    <n v="3"/>
    <m/>
    <d v="2007-07-02T00:00:00"/>
  </r>
  <r>
    <x v="5"/>
    <n v="10"/>
    <n v="2007"/>
    <n v="3"/>
    <n v="7"/>
    <n v="2.5"/>
    <n v="2.5"/>
    <m/>
    <d v="2007-07-03T00:00:00"/>
  </r>
  <r>
    <x v="5"/>
    <n v="10"/>
    <n v="2007"/>
    <n v="4"/>
    <n v="7"/>
    <n v="2.4"/>
    <n v="2.4"/>
    <m/>
    <d v="2007-07-04T00:00:00"/>
  </r>
  <r>
    <x v="5"/>
    <n v="10"/>
    <n v="2007"/>
    <n v="5"/>
    <n v="7"/>
    <n v="2.5"/>
    <n v="2.5"/>
    <m/>
    <d v="2007-07-05T00:00:00"/>
  </r>
  <r>
    <x v="5"/>
    <n v="10"/>
    <n v="2007"/>
    <n v="6"/>
    <n v="7"/>
    <n v="2.1"/>
    <n v="2.1"/>
    <m/>
    <d v="2007-07-06T00:00:00"/>
  </r>
  <r>
    <x v="5"/>
    <n v="10"/>
    <n v="2007"/>
    <n v="7"/>
    <n v="7"/>
    <n v="2.2000000000000002"/>
    <n v="2.2000000000000002"/>
    <m/>
    <d v="2007-07-07T00:00:00"/>
  </r>
  <r>
    <x v="5"/>
    <n v="10"/>
    <n v="2007"/>
    <n v="8"/>
    <n v="7"/>
    <n v="2.2999999999999998"/>
    <n v="2.2999999999999998"/>
    <m/>
    <d v="2007-07-08T00:00:00"/>
  </r>
  <r>
    <x v="5"/>
    <n v="10"/>
    <n v="2007"/>
    <n v="9"/>
    <n v="7"/>
    <n v="2.2000000000000002"/>
    <n v="2.2000000000000002"/>
    <m/>
    <d v="2007-07-09T00:00:00"/>
  </r>
  <r>
    <x v="5"/>
    <n v="10"/>
    <n v="2007"/>
    <n v="10"/>
    <n v="7"/>
    <n v="2.1"/>
    <n v="2.1"/>
    <m/>
    <d v="2007-07-10T00:00:00"/>
  </r>
  <r>
    <x v="5"/>
    <n v="10"/>
    <n v="2007"/>
    <n v="11"/>
    <n v="7"/>
    <n v="2.1"/>
    <n v="2.1"/>
    <m/>
    <d v="2007-07-11T00:00:00"/>
  </r>
  <r>
    <x v="5"/>
    <n v="10"/>
    <n v="2007"/>
    <n v="12"/>
    <n v="7"/>
    <n v="2.2000000000000002"/>
    <n v="2.2000000000000002"/>
    <m/>
    <d v="2007-07-12T00:00:00"/>
  </r>
  <r>
    <x v="5"/>
    <n v="10"/>
    <n v="2007"/>
    <n v="13"/>
    <n v="7"/>
    <n v="2.9"/>
    <n v="2.9"/>
    <m/>
    <d v="2007-07-13T00:00:00"/>
  </r>
  <r>
    <x v="5"/>
    <n v="10"/>
    <n v="2007"/>
    <n v="14"/>
    <n v="7"/>
    <n v="2.2000000000000002"/>
    <n v="2.2000000000000002"/>
    <m/>
    <d v="2007-07-14T00:00:00"/>
  </r>
  <r>
    <x v="5"/>
    <n v="10"/>
    <n v="2007"/>
    <n v="15"/>
    <n v="7"/>
    <n v="2.2000000000000002"/>
    <n v="2.2000000000000002"/>
    <m/>
    <d v="2007-07-15T00:00:00"/>
  </r>
  <r>
    <x v="5"/>
    <n v="10"/>
    <n v="2007"/>
    <n v="16"/>
    <n v="7"/>
    <n v="2.2999999999999998"/>
    <n v="2.2999999999999998"/>
    <m/>
    <d v="2007-07-16T00:00:00"/>
  </r>
  <r>
    <x v="5"/>
    <n v="10"/>
    <n v="2007"/>
    <n v="17"/>
    <n v="7"/>
    <n v="2.8"/>
    <n v="2.8"/>
    <m/>
    <d v="2007-07-17T00:00:00"/>
  </r>
  <r>
    <x v="5"/>
    <n v="10"/>
    <n v="2007"/>
    <n v="18"/>
    <n v="7"/>
    <n v="4.9000000000000004"/>
    <n v="4.9000000000000004"/>
    <m/>
    <d v="2007-07-18T00:00:00"/>
  </r>
  <r>
    <x v="5"/>
    <n v="10"/>
    <n v="2007"/>
    <n v="19"/>
    <n v="7"/>
    <n v="2.9"/>
    <n v="2.9"/>
    <m/>
    <d v="2007-07-19T00:00:00"/>
  </r>
  <r>
    <x v="5"/>
    <n v="10"/>
    <n v="2007"/>
    <n v="20"/>
    <n v="7"/>
    <n v="2.5"/>
    <n v="2.5"/>
    <m/>
    <d v="2007-07-20T00:00:00"/>
  </r>
  <r>
    <x v="5"/>
    <n v="10"/>
    <n v="2007"/>
    <n v="21"/>
    <n v="7"/>
    <n v="2.9"/>
    <n v="2.9"/>
    <m/>
    <d v="2007-07-21T00:00:00"/>
  </r>
  <r>
    <x v="5"/>
    <n v="10"/>
    <n v="2007"/>
    <n v="22"/>
    <n v="7"/>
    <n v="2.6"/>
    <n v="2.6"/>
    <m/>
    <d v="2007-07-22T00:00:00"/>
  </r>
  <r>
    <x v="5"/>
    <n v="10"/>
    <n v="2007"/>
    <n v="23"/>
    <n v="7"/>
    <n v="2.2999999999999998"/>
    <n v="2.2999999999999998"/>
    <m/>
    <d v="2007-07-23T00:00:00"/>
  </r>
  <r>
    <x v="5"/>
    <n v="10"/>
    <n v="2007"/>
    <n v="24"/>
    <n v="7"/>
    <n v="2.1"/>
    <n v="2.1"/>
    <m/>
    <d v="2007-07-24T00:00:00"/>
  </r>
  <r>
    <x v="5"/>
    <n v="10"/>
    <n v="2007"/>
    <n v="25"/>
    <n v="7"/>
    <n v="1.8"/>
    <n v="1.8"/>
    <m/>
    <d v="2007-07-25T00:00:00"/>
  </r>
  <r>
    <x v="5"/>
    <n v="10"/>
    <n v="2007"/>
    <n v="26"/>
    <n v="7"/>
    <n v="1.7"/>
    <n v="1.7"/>
    <m/>
    <d v="2007-07-26T00:00:00"/>
  </r>
  <r>
    <x v="5"/>
    <n v="10"/>
    <n v="2007"/>
    <n v="27"/>
    <n v="7"/>
    <n v="1.7"/>
    <n v="1.7"/>
    <m/>
    <d v="2007-07-27T00:00:00"/>
  </r>
  <r>
    <x v="5"/>
    <n v="10"/>
    <n v="2007"/>
    <n v="28"/>
    <n v="7"/>
    <n v="1.9"/>
    <n v="1.9"/>
    <m/>
    <d v="2007-07-28T00:00:00"/>
  </r>
  <r>
    <x v="5"/>
    <n v="10"/>
    <n v="2007"/>
    <n v="29"/>
    <n v="7"/>
    <n v="2"/>
    <n v="2"/>
    <m/>
    <d v="2007-07-29T00:00:00"/>
  </r>
  <r>
    <x v="5"/>
    <n v="10"/>
    <n v="2007"/>
    <n v="30"/>
    <n v="7"/>
    <n v="1.9"/>
    <n v="1.9"/>
    <m/>
    <d v="2007-07-30T00:00:00"/>
  </r>
  <r>
    <x v="5"/>
    <n v="10"/>
    <n v="2007"/>
    <n v="31"/>
    <n v="7"/>
    <n v="1.4"/>
    <n v="1.4"/>
    <m/>
    <d v="2007-07-31T00:00:00"/>
  </r>
  <r>
    <x v="5"/>
    <n v="11"/>
    <n v="2007"/>
    <n v="1"/>
    <n v="8"/>
    <n v="1.3"/>
    <n v="1.3"/>
    <m/>
    <d v="2007-08-01T00:00:00"/>
  </r>
  <r>
    <x v="5"/>
    <n v="11"/>
    <n v="2007"/>
    <n v="2"/>
    <n v="8"/>
    <n v="1.3"/>
    <n v="1.3"/>
    <m/>
    <d v="2007-08-02T00:00:00"/>
  </r>
  <r>
    <x v="5"/>
    <n v="11"/>
    <n v="2007"/>
    <n v="3"/>
    <n v="8"/>
    <n v="1.4"/>
    <n v="1.4"/>
    <m/>
    <d v="2007-08-03T00:00:00"/>
  </r>
  <r>
    <x v="5"/>
    <n v="11"/>
    <n v="2007"/>
    <n v="4"/>
    <n v="8"/>
    <n v="1.6"/>
    <n v="1.6"/>
    <m/>
    <d v="2007-08-04T00:00:00"/>
  </r>
  <r>
    <x v="5"/>
    <n v="11"/>
    <n v="2007"/>
    <n v="5"/>
    <n v="8"/>
    <n v="1.7"/>
    <n v="1.7"/>
    <m/>
    <d v="2007-08-05T00:00:00"/>
  </r>
  <r>
    <x v="5"/>
    <n v="11"/>
    <n v="2007"/>
    <n v="6"/>
    <n v="8"/>
    <n v="2"/>
    <n v="2"/>
    <m/>
    <d v="2007-08-06T00:00:00"/>
  </r>
  <r>
    <x v="5"/>
    <n v="11"/>
    <n v="2007"/>
    <n v="7"/>
    <n v="8"/>
    <n v="1.9"/>
    <n v="1.9"/>
    <m/>
    <d v="2007-08-07T00:00:00"/>
  </r>
  <r>
    <x v="5"/>
    <n v="11"/>
    <n v="2007"/>
    <n v="8"/>
    <n v="8"/>
    <n v="1.8"/>
    <n v="1.8"/>
    <m/>
    <d v="2007-08-08T00:00:00"/>
  </r>
  <r>
    <x v="5"/>
    <n v="11"/>
    <n v="2007"/>
    <n v="9"/>
    <n v="8"/>
    <n v="1.9"/>
    <n v="1.9"/>
    <m/>
    <d v="2007-08-09T00:00:00"/>
  </r>
  <r>
    <x v="5"/>
    <n v="11"/>
    <n v="2007"/>
    <n v="10"/>
    <n v="8"/>
    <n v="1.6"/>
    <n v="1.6"/>
    <m/>
    <d v="2007-08-10T00:00:00"/>
  </r>
  <r>
    <x v="5"/>
    <n v="11"/>
    <n v="2007"/>
    <n v="11"/>
    <n v="8"/>
    <n v="1.6"/>
    <n v="1.6"/>
    <m/>
    <d v="2007-08-11T00:00:00"/>
  </r>
  <r>
    <x v="5"/>
    <n v="11"/>
    <n v="2007"/>
    <n v="12"/>
    <n v="8"/>
    <n v="1.7"/>
    <n v="1.7"/>
    <m/>
    <d v="2007-08-12T00:00:00"/>
  </r>
  <r>
    <x v="5"/>
    <n v="11"/>
    <n v="2007"/>
    <n v="13"/>
    <n v="8"/>
    <n v="1.7"/>
    <n v="1.7"/>
    <m/>
    <d v="2007-08-13T00:00:00"/>
  </r>
  <r>
    <x v="5"/>
    <n v="11"/>
    <n v="2007"/>
    <n v="14"/>
    <n v="8"/>
    <n v="1.6"/>
    <n v="1.6"/>
    <m/>
    <d v="2007-08-14T00:00:00"/>
  </r>
  <r>
    <x v="5"/>
    <n v="11"/>
    <n v="2007"/>
    <n v="15"/>
    <n v="8"/>
    <n v="2.4"/>
    <n v="2.4"/>
    <m/>
    <d v="2007-08-15T00:00:00"/>
  </r>
  <r>
    <x v="5"/>
    <n v="11"/>
    <n v="2007"/>
    <n v="16"/>
    <n v="8"/>
    <n v="1.5"/>
    <n v="1.5"/>
    <m/>
    <d v="2007-08-16T00:00:00"/>
  </r>
  <r>
    <x v="5"/>
    <n v="11"/>
    <n v="2007"/>
    <n v="17"/>
    <n v="8"/>
    <n v="1.4"/>
    <n v="1.4"/>
    <m/>
    <d v="2007-08-17T00:00:00"/>
  </r>
  <r>
    <x v="5"/>
    <n v="11"/>
    <n v="2007"/>
    <n v="18"/>
    <n v="8"/>
    <n v="1.5"/>
    <n v="1.5"/>
    <m/>
    <d v="2007-08-18T00:00:00"/>
  </r>
  <r>
    <x v="5"/>
    <n v="11"/>
    <n v="2007"/>
    <n v="19"/>
    <n v="8"/>
    <n v="6.6"/>
    <n v="6.6"/>
    <m/>
    <d v="2007-08-19T00:00:00"/>
  </r>
  <r>
    <x v="5"/>
    <n v="11"/>
    <n v="2007"/>
    <n v="20"/>
    <n v="8"/>
    <n v="7.4"/>
    <n v="7.4"/>
    <m/>
    <d v="2007-08-20T00:00:00"/>
  </r>
  <r>
    <x v="5"/>
    <n v="11"/>
    <n v="2007"/>
    <n v="21"/>
    <n v="8"/>
    <n v="4.8"/>
    <n v="4.8"/>
    <m/>
    <d v="2007-08-21T00:00:00"/>
  </r>
  <r>
    <x v="5"/>
    <n v="11"/>
    <n v="2007"/>
    <n v="22"/>
    <n v="8"/>
    <n v="2.8"/>
    <n v="2.8"/>
    <m/>
    <d v="2007-08-22T00:00:00"/>
  </r>
  <r>
    <x v="5"/>
    <n v="11"/>
    <n v="2007"/>
    <n v="23"/>
    <n v="8"/>
    <n v="2.6"/>
    <n v="2.6"/>
    <m/>
    <d v="2007-08-23T00:00:00"/>
  </r>
  <r>
    <x v="5"/>
    <n v="11"/>
    <n v="2007"/>
    <n v="24"/>
    <n v="8"/>
    <n v="2.7"/>
    <n v="2.7"/>
    <m/>
    <d v="2007-08-24T00:00:00"/>
  </r>
  <r>
    <x v="5"/>
    <n v="11"/>
    <n v="2007"/>
    <n v="25"/>
    <n v="8"/>
    <n v="2.7"/>
    <n v="2.7"/>
    <m/>
    <d v="2007-08-25T00:00:00"/>
  </r>
  <r>
    <x v="5"/>
    <n v="11"/>
    <n v="2007"/>
    <n v="26"/>
    <n v="8"/>
    <n v="2.6"/>
    <n v="2.6"/>
    <m/>
    <d v="2007-08-26T00:00:00"/>
  </r>
  <r>
    <x v="5"/>
    <n v="11"/>
    <n v="2007"/>
    <n v="27"/>
    <n v="8"/>
    <n v="2.6"/>
    <n v="2.6"/>
    <m/>
    <d v="2007-08-27T00:00:00"/>
  </r>
  <r>
    <x v="5"/>
    <n v="11"/>
    <n v="2007"/>
    <n v="28"/>
    <n v="8"/>
    <n v="2.5"/>
    <n v="2.5"/>
    <m/>
    <d v="2007-08-28T00:00:00"/>
  </r>
  <r>
    <x v="5"/>
    <n v="11"/>
    <n v="2007"/>
    <n v="29"/>
    <n v="8"/>
    <n v="2.4"/>
    <n v="2.4"/>
    <m/>
    <d v="2007-08-29T00:00:00"/>
  </r>
  <r>
    <x v="5"/>
    <n v="11"/>
    <n v="2007"/>
    <n v="30"/>
    <n v="8"/>
    <n v="2.2999999999999998"/>
    <n v="2.2999999999999998"/>
    <m/>
    <d v="2007-08-30T00:00:00"/>
  </r>
  <r>
    <x v="5"/>
    <n v="11"/>
    <n v="2007"/>
    <n v="31"/>
    <n v="8"/>
    <n v="2.5"/>
    <n v="2.5"/>
    <m/>
    <d v="2007-08-31T00:00:00"/>
  </r>
  <r>
    <x v="5"/>
    <n v="12"/>
    <n v="2007"/>
    <n v="1"/>
    <n v="9"/>
    <n v="2.5"/>
    <n v="2.5"/>
    <m/>
    <d v="2007-09-01T00:00:00"/>
  </r>
  <r>
    <x v="5"/>
    <n v="12"/>
    <n v="2007"/>
    <n v="2"/>
    <n v="9"/>
    <n v="2.6"/>
    <n v="2.6"/>
    <m/>
    <d v="2007-09-02T00:00:00"/>
  </r>
  <r>
    <x v="5"/>
    <n v="12"/>
    <n v="2007"/>
    <n v="3"/>
    <n v="9"/>
    <n v="2.6"/>
    <n v="2.6"/>
    <m/>
    <d v="2007-09-03T00:00:00"/>
  </r>
  <r>
    <x v="5"/>
    <n v="12"/>
    <n v="2007"/>
    <n v="4"/>
    <n v="9"/>
    <n v="4.5"/>
    <n v="4.5"/>
    <m/>
    <d v="2007-09-04T00:00:00"/>
  </r>
  <r>
    <x v="5"/>
    <n v="12"/>
    <n v="2007"/>
    <n v="5"/>
    <n v="9"/>
    <n v="3.5"/>
    <n v="3.5"/>
    <m/>
    <d v="2007-09-05T00:00:00"/>
  </r>
  <r>
    <x v="5"/>
    <n v="12"/>
    <n v="2007"/>
    <n v="6"/>
    <n v="9"/>
    <n v="3.4"/>
    <n v="3.4"/>
    <m/>
    <d v="2007-09-06T00:00:00"/>
  </r>
  <r>
    <x v="5"/>
    <n v="12"/>
    <n v="2007"/>
    <n v="7"/>
    <n v="9"/>
    <n v="3"/>
    <n v="3"/>
    <m/>
    <d v="2007-09-07T00:00:00"/>
  </r>
  <r>
    <x v="5"/>
    <n v="12"/>
    <n v="2007"/>
    <n v="8"/>
    <n v="9"/>
    <n v="3.1"/>
    <n v="3.1"/>
    <m/>
    <d v="2007-09-08T00:00:00"/>
  </r>
  <r>
    <x v="5"/>
    <n v="12"/>
    <n v="2007"/>
    <n v="9"/>
    <n v="9"/>
    <n v="2.1"/>
    <n v="2.1"/>
    <m/>
    <d v="2007-09-09T00:00:00"/>
  </r>
  <r>
    <x v="5"/>
    <n v="12"/>
    <n v="2007"/>
    <n v="10"/>
    <n v="9"/>
    <n v="1.3"/>
    <n v="1.3"/>
    <m/>
    <d v="2007-09-10T00:00:00"/>
  </r>
  <r>
    <x v="5"/>
    <n v="12"/>
    <n v="2007"/>
    <n v="11"/>
    <n v="9"/>
    <n v="1.4"/>
    <n v="1.4"/>
    <m/>
    <d v="2007-09-11T00:00:00"/>
  </r>
  <r>
    <x v="5"/>
    <n v="12"/>
    <n v="2007"/>
    <n v="12"/>
    <n v="9"/>
    <n v="1.6"/>
    <n v="1.6"/>
    <m/>
    <d v="2007-09-12T00:00:00"/>
  </r>
  <r>
    <x v="5"/>
    <n v="12"/>
    <n v="2007"/>
    <n v="13"/>
    <n v="9"/>
    <n v="1.8"/>
    <n v="1.8"/>
    <m/>
    <d v="2007-09-13T00:00:00"/>
  </r>
  <r>
    <x v="5"/>
    <n v="12"/>
    <n v="2007"/>
    <n v="14"/>
    <n v="9"/>
    <n v="2.1"/>
    <n v="2.1"/>
    <m/>
    <d v="2007-09-14T00:00:00"/>
  </r>
  <r>
    <x v="5"/>
    <n v="12"/>
    <n v="2007"/>
    <n v="15"/>
    <n v="9"/>
    <n v="2.1"/>
    <n v="2.1"/>
    <m/>
    <d v="2007-09-15T00:00:00"/>
  </r>
  <r>
    <x v="5"/>
    <n v="12"/>
    <n v="2007"/>
    <n v="16"/>
    <n v="9"/>
    <s v="e2.1"/>
    <n v="2.1"/>
    <s v="e"/>
    <d v="2007-09-16T00:00:00"/>
  </r>
  <r>
    <x v="5"/>
    <n v="12"/>
    <n v="2007"/>
    <n v="17"/>
    <n v="9"/>
    <s v="e3.5"/>
    <n v="3.5"/>
    <s v="e"/>
    <d v="2007-09-17T00:00:00"/>
  </r>
  <r>
    <x v="5"/>
    <n v="12"/>
    <n v="2007"/>
    <n v="18"/>
    <n v="9"/>
    <s v="e2.5"/>
    <n v="2.5"/>
    <s v="e"/>
    <d v="2007-09-18T00:00:00"/>
  </r>
  <r>
    <x v="5"/>
    <n v="12"/>
    <n v="2007"/>
    <n v="19"/>
    <n v="9"/>
    <s v="e2.3"/>
    <n v="2.2999999999999998"/>
    <s v="e"/>
    <d v="2007-09-19T00:00:00"/>
  </r>
  <r>
    <x v="5"/>
    <n v="12"/>
    <n v="2007"/>
    <n v="20"/>
    <n v="9"/>
    <s v="e2.7"/>
    <n v="2.7"/>
    <s v="e"/>
    <d v="2007-09-20T00:00:00"/>
  </r>
  <r>
    <x v="5"/>
    <n v="12"/>
    <n v="2007"/>
    <n v="21"/>
    <n v="9"/>
    <s v="e3.9"/>
    <n v="3.9"/>
    <s v="e"/>
    <d v="2007-09-21T00:00:00"/>
  </r>
  <r>
    <x v="5"/>
    <n v="12"/>
    <n v="2007"/>
    <n v="22"/>
    <n v="9"/>
    <s v="e3.8"/>
    <n v="3.8"/>
    <s v="e"/>
    <d v="2007-09-22T00:00:00"/>
  </r>
  <r>
    <x v="5"/>
    <n v="12"/>
    <n v="2007"/>
    <n v="23"/>
    <n v="9"/>
    <s v="e4.2"/>
    <n v="4.2"/>
    <s v="e"/>
    <d v="2007-09-23T00:00:00"/>
  </r>
  <r>
    <x v="5"/>
    <n v="12"/>
    <n v="2007"/>
    <n v="24"/>
    <n v="9"/>
    <s v="e5.8"/>
    <n v="5.8"/>
    <s v="e"/>
    <d v="2007-09-24T00:00:00"/>
  </r>
  <r>
    <x v="5"/>
    <n v="12"/>
    <n v="2007"/>
    <n v="25"/>
    <n v="9"/>
    <s v="e6.5"/>
    <n v="6.5"/>
    <s v="e"/>
    <d v="2007-09-25T00:00:00"/>
  </r>
  <r>
    <x v="5"/>
    <n v="12"/>
    <n v="2007"/>
    <n v="26"/>
    <n v="9"/>
    <s v="e6.6"/>
    <n v="6.6"/>
    <s v="e"/>
    <d v="2007-09-26T00:00:00"/>
  </r>
  <r>
    <x v="5"/>
    <n v="12"/>
    <n v="2007"/>
    <n v="27"/>
    <n v="9"/>
    <s v="e6.9"/>
    <n v="6.9"/>
    <s v="e"/>
    <d v="2007-09-27T00:00:00"/>
  </r>
  <r>
    <x v="5"/>
    <n v="12"/>
    <n v="2007"/>
    <n v="28"/>
    <n v="9"/>
    <s v="e24"/>
    <n v="24"/>
    <s v="e"/>
    <d v="2007-09-28T00:00:00"/>
  </r>
  <r>
    <x v="5"/>
    <n v="12"/>
    <n v="2007"/>
    <n v="29"/>
    <n v="9"/>
    <s v="e12"/>
    <n v="12"/>
    <s v="e"/>
    <d v="2007-09-29T00:00:00"/>
  </r>
  <r>
    <x v="5"/>
    <n v="12"/>
    <n v="2007"/>
    <n v="30"/>
    <n v="9"/>
    <s v="e30"/>
    <n v="30"/>
    <s v="e"/>
    <d v="2007-09-30T00:00:00"/>
  </r>
  <r>
    <x v="6"/>
    <n v="1"/>
    <n v="2007"/>
    <n v="1"/>
    <n v="10"/>
    <s v="e18"/>
    <n v="18"/>
    <s v="e"/>
    <d v="2007-10-01T00:00:00"/>
  </r>
  <r>
    <x v="6"/>
    <n v="1"/>
    <n v="2007"/>
    <n v="2"/>
    <n v="10"/>
    <s v="e17"/>
    <n v="17"/>
    <s v="e"/>
    <d v="2007-10-02T00:00:00"/>
  </r>
  <r>
    <x v="6"/>
    <n v="1"/>
    <n v="2007"/>
    <n v="3"/>
    <n v="10"/>
    <s v="e25"/>
    <n v="25"/>
    <s v="e"/>
    <d v="2007-10-03T00:00:00"/>
  </r>
  <r>
    <x v="6"/>
    <n v="1"/>
    <n v="2007"/>
    <n v="4"/>
    <n v="10"/>
    <s v="e16"/>
    <n v="16"/>
    <s v="e"/>
    <d v="2007-10-04T00:00:00"/>
  </r>
  <r>
    <x v="6"/>
    <n v="1"/>
    <n v="2007"/>
    <n v="5"/>
    <n v="10"/>
    <s v="e13"/>
    <n v="13"/>
    <s v="e"/>
    <d v="2007-10-05T00:00:00"/>
  </r>
  <r>
    <x v="6"/>
    <n v="1"/>
    <n v="2007"/>
    <n v="6"/>
    <n v="10"/>
    <s v="e11"/>
    <n v="11"/>
    <s v="e"/>
    <d v="2007-10-06T00:00:00"/>
  </r>
  <r>
    <x v="6"/>
    <n v="1"/>
    <n v="2007"/>
    <n v="7"/>
    <n v="10"/>
    <s v="e13"/>
    <n v="13"/>
    <s v="e"/>
    <d v="2007-10-07T00:00:00"/>
  </r>
  <r>
    <x v="6"/>
    <n v="1"/>
    <n v="2007"/>
    <n v="8"/>
    <n v="10"/>
    <s v="e15"/>
    <n v="15"/>
    <s v="e"/>
    <d v="2007-10-08T00:00:00"/>
  </r>
  <r>
    <x v="6"/>
    <n v="1"/>
    <n v="2007"/>
    <n v="9"/>
    <n v="10"/>
    <s v="e14"/>
    <n v="14"/>
    <s v="e"/>
    <d v="2007-10-09T00:00:00"/>
  </r>
  <r>
    <x v="6"/>
    <n v="1"/>
    <n v="2007"/>
    <n v="10"/>
    <n v="10"/>
    <s v="e18"/>
    <n v="18"/>
    <s v="e"/>
    <d v="2007-10-10T00:00:00"/>
  </r>
  <r>
    <x v="6"/>
    <n v="1"/>
    <n v="2007"/>
    <n v="11"/>
    <n v="10"/>
    <s v="e13"/>
    <n v="13"/>
    <s v="e"/>
    <d v="2007-10-11T00:00:00"/>
  </r>
  <r>
    <x v="6"/>
    <n v="1"/>
    <n v="2007"/>
    <n v="12"/>
    <n v="10"/>
    <n v="12"/>
    <n v="12"/>
    <m/>
    <d v="2007-10-12T00:00:00"/>
  </r>
  <r>
    <x v="6"/>
    <n v="1"/>
    <n v="2007"/>
    <n v="13"/>
    <n v="10"/>
    <n v="11"/>
    <n v="11"/>
    <m/>
    <d v="2007-10-13T00:00:00"/>
  </r>
  <r>
    <x v="6"/>
    <n v="1"/>
    <n v="2007"/>
    <n v="14"/>
    <n v="10"/>
    <n v="11"/>
    <n v="11"/>
    <m/>
    <d v="2007-10-14T00:00:00"/>
  </r>
  <r>
    <x v="6"/>
    <n v="1"/>
    <n v="2007"/>
    <n v="15"/>
    <n v="10"/>
    <n v="12"/>
    <n v="12"/>
    <m/>
    <d v="2007-10-15T00:00:00"/>
  </r>
  <r>
    <x v="6"/>
    <n v="1"/>
    <n v="2007"/>
    <n v="16"/>
    <n v="10"/>
    <n v="20"/>
    <n v="20"/>
    <m/>
    <d v="2007-10-16T00:00:00"/>
  </r>
  <r>
    <x v="6"/>
    <n v="1"/>
    <n v="2007"/>
    <n v="17"/>
    <n v="10"/>
    <n v="21"/>
    <n v="21"/>
    <m/>
    <d v="2007-10-17T00:00:00"/>
  </r>
  <r>
    <x v="6"/>
    <n v="1"/>
    <n v="2007"/>
    <n v="18"/>
    <n v="10"/>
    <n v="32"/>
    <n v="32"/>
    <m/>
    <d v="2007-10-18T00:00:00"/>
  </r>
  <r>
    <x v="6"/>
    <n v="1"/>
    <n v="2007"/>
    <n v="19"/>
    <n v="10"/>
    <n v="53"/>
    <n v="53"/>
    <m/>
    <d v="2007-10-19T00:00:00"/>
  </r>
  <r>
    <x v="6"/>
    <n v="1"/>
    <n v="2007"/>
    <n v="20"/>
    <n v="10"/>
    <n v="107"/>
    <n v="107"/>
    <m/>
    <d v="2007-10-20T00:00:00"/>
  </r>
  <r>
    <x v="6"/>
    <n v="1"/>
    <n v="2007"/>
    <n v="21"/>
    <n v="10"/>
    <n v="38"/>
    <n v="38"/>
    <m/>
    <d v="2007-10-21T00:00:00"/>
  </r>
  <r>
    <x v="6"/>
    <n v="1"/>
    <n v="2007"/>
    <n v="22"/>
    <n v="10"/>
    <n v="26"/>
    <n v="26"/>
    <m/>
    <d v="2007-10-22T00:00:00"/>
  </r>
  <r>
    <x v="6"/>
    <n v="1"/>
    <n v="2007"/>
    <n v="23"/>
    <n v="10"/>
    <n v="22"/>
    <n v="22"/>
    <m/>
    <d v="2007-10-23T00:00:00"/>
  </r>
  <r>
    <x v="6"/>
    <n v="1"/>
    <n v="2007"/>
    <n v="24"/>
    <n v="10"/>
    <n v="22"/>
    <n v="22"/>
    <m/>
    <d v="2007-10-24T00:00:00"/>
  </r>
  <r>
    <x v="6"/>
    <n v="1"/>
    <n v="2007"/>
    <n v="25"/>
    <n v="10"/>
    <n v="23"/>
    <n v="23"/>
    <m/>
    <d v="2007-10-25T00:00:00"/>
  </r>
  <r>
    <x v="6"/>
    <n v="1"/>
    <n v="2007"/>
    <n v="26"/>
    <n v="10"/>
    <n v="20"/>
    <n v="20"/>
    <m/>
    <d v="2007-10-26T00:00:00"/>
  </r>
  <r>
    <x v="6"/>
    <n v="1"/>
    <n v="2007"/>
    <n v="27"/>
    <n v="10"/>
    <n v="21"/>
    <n v="21"/>
    <m/>
    <d v="2007-10-27T00:00:00"/>
  </r>
  <r>
    <x v="6"/>
    <n v="1"/>
    <n v="2007"/>
    <n v="28"/>
    <n v="10"/>
    <n v="21"/>
    <n v="21"/>
    <m/>
    <d v="2007-10-28T00:00:00"/>
  </r>
  <r>
    <x v="6"/>
    <n v="1"/>
    <n v="2007"/>
    <n v="29"/>
    <n v="10"/>
    <n v="21"/>
    <n v="21"/>
    <m/>
    <d v="2007-10-29T00:00:00"/>
  </r>
  <r>
    <x v="6"/>
    <n v="1"/>
    <n v="2007"/>
    <n v="30"/>
    <n v="10"/>
    <n v="22"/>
    <n v="22"/>
    <m/>
    <d v="2007-10-30T00:00:00"/>
  </r>
  <r>
    <x v="6"/>
    <n v="1"/>
    <n v="2007"/>
    <n v="31"/>
    <n v="10"/>
    <n v="21"/>
    <n v="21"/>
    <m/>
    <d v="2007-10-31T00:00:00"/>
  </r>
  <r>
    <x v="6"/>
    <n v="2"/>
    <n v="2007"/>
    <n v="1"/>
    <n v="11"/>
    <n v="22"/>
    <n v="22"/>
    <m/>
    <d v="2007-11-01T00:00:00"/>
  </r>
  <r>
    <x v="6"/>
    <n v="2"/>
    <n v="2007"/>
    <n v="2"/>
    <n v="11"/>
    <n v="21"/>
    <n v="21"/>
    <m/>
    <d v="2007-11-02T00:00:00"/>
  </r>
  <r>
    <x v="6"/>
    <n v="2"/>
    <n v="2007"/>
    <n v="3"/>
    <n v="11"/>
    <n v="21"/>
    <n v="21"/>
    <m/>
    <d v="2007-11-03T00:00:00"/>
  </r>
  <r>
    <x v="6"/>
    <n v="2"/>
    <n v="2007"/>
    <n v="4"/>
    <n v="11"/>
    <n v="22"/>
    <n v="22"/>
    <m/>
    <d v="2007-11-04T00:00:00"/>
  </r>
  <r>
    <x v="6"/>
    <n v="2"/>
    <n v="2007"/>
    <n v="5"/>
    <n v="11"/>
    <n v="21"/>
    <n v="21"/>
    <m/>
    <d v="2007-11-05T00:00:00"/>
  </r>
  <r>
    <x v="6"/>
    <n v="2"/>
    <n v="2007"/>
    <n v="6"/>
    <n v="11"/>
    <n v="21"/>
    <n v="21"/>
    <m/>
    <d v="2007-11-06T00:00:00"/>
  </r>
  <r>
    <x v="6"/>
    <n v="2"/>
    <n v="2007"/>
    <n v="7"/>
    <n v="11"/>
    <n v="21"/>
    <n v="21"/>
    <m/>
    <d v="2007-11-07T00:00:00"/>
  </r>
  <r>
    <x v="6"/>
    <n v="2"/>
    <n v="2007"/>
    <n v="8"/>
    <n v="11"/>
    <n v="22"/>
    <n v="22"/>
    <m/>
    <d v="2007-11-08T00:00:00"/>
  </r>
  <r>
    <x v="6"/>
    <n v="2"/>
    <n v="2007"/>
    <n v="9"/>
    <n v="11"/>
    <n v="22"/>
    <n v="22"/>
    <m/>
    <d v="2007-11-09T00:00:00"/>
  </r>
  <r>
    <x v="6"/>
    <n v="2"/>
    <n v="2007"/>
    <n v="10"/>
    <n v="11"/>
    <n v="33"/>
    <n v="33"/>
    <m/>
    <d v="2007-11-10T00:00:00"/>
  </r>
  <r>
    <x v="6"/>
    <n v="2"/>
    <n v="2007"/>
    <n v="11"/>
    <n v="11"/>
    <n v="27"/>
    <n v="27"/>
    <m/>
    <d v="2007-11-11T00:00:00"/>
  </r>
  <r>
    <x v="6"/>
    <n v="2"/>
    <n v="2007"/>
    <n v="12"/>
    <n v="11"/>
    <n v="35"/>
    <n v="35"/>
    <m/>
    <d v="2007-11-12T00:00:00"/>
  </r>
  <r>
    <x v="6"/>
    <n v="2"/>
    <n v="2007"/>
    <n v="13"/>
    <n v="11"/>
    <n v="31"/>
    <n v="31"/>
    <m/>
    <d v="2007-11-13T00:00:00"/>
  </r>
  <r>
    <x v="6"/>
    <n v="2"/>
    <n v="2007"/>
    <n v="14"/>
    <n v="11"/>
    <n v="27"/>
    <n v="27"/>
    <m/>
    <d v="2007-11-14T00:00:00"/>
  </r>
  <r>
    <x v="6"/>
    <n v="2"/>
    <n v="2007"/>
    <n v="15"/>
    <n v="11"/>
    <n v="26"/>
    <n v="26"/>
    <m/>
    <d v="2007-11-15T00:00:00"/>
  </r>
  <r>
    <x v="6"/>
    <n v="2"/>
    <n v="2007"/>
    <n v="16"/>
    <n v="11"/>
    <n v="53"/>
    <n v="53"/>
    <m/>
    <d v="2007-11-16T00:00:00"/>
  </r>
  <r>
    <x v="6"/>
    <n v="2"/>
    <n v="2007"/>
    <n v="17"/>
    <n v="11"/>
    <n v="85"/>
    <n v="85"/>
    <m/>
    <d v="2007-11-17T00:00:00"/>
  </r>
  <r>
    <x v="6"/>
    <n v="2"/>
    <n v="2007"/>
    <n v="18"/>
    <n v="11"/>
    <n v="67"/>
    <n v="67"/>
    <m/>
    <d v="2007-11-18T00:00:00"/>
  </r>
  <r>
    <x v="6"/>
    <n v="2"/>
    <n v="2007"/>
    <n v="19"/>
    <n v="11"/>
    <n v="74"/>
    <n v="74"/>
    <m/>
    <d v="2007-11-19T00:00:00"/>
  </r>
  <r>
    <x v="6"/>
    <n v="2"/>
    <n v="2007"/>
    <n v="20"/>
    <n v="11"/>
    <n v="55"/>
    <n v="55"/>
    <m/>
    <d v="2007-11-20T00:00:00"/>
  </r>
  <r>
    <x v="6"/>
    <n v="2"/>
    <n v="2007"/>
    <n v="21"/>
    <n v="11"/>
    <n v="45"/>
    <n v="45"/>
    <m/>
    <d v="2007-11-21T00:00:00"/>
  </r>
  <r>
    <x v="6"/>
    <n v="2"/>
    <n v="2007"/>
    <n v="22"/>
    <n v="11"/>
    <n v="39"/>
    <n v="39"/>
    <m/>
    <d v="2007-11-22T00:00:00"/>
  </r>
  <r>
    <x v="6"/>
    <n v="2"/>
    <n v="2007"/>
    <n v="23"/>
    <n v="11"/>
    <n v="34"/>
    <n v="34"/>
    <m/>
    <d v="2007-11-23T00:00:00"/>
  </r>
  <r>
    <x v="6"/>
    <n v="2"/>
    <n v="2007"/>
    <n v="24"/>
    <n v="11"/>
    <n v="31"/>
    <n v="31"/>
    <m/>
    <d v="2007-11-24T00:00:00"/>
  </r>
  <r>
    <x v="6"/>
    <n v="2"/>
    <n v="2007"/>
    <n v="25"/>
    <n v="11"/>
    <n v="28"/>
    <n v="28"/>
    <m/>
    <d v="2007-11-25T00:00:00"/>
  </r>
  <r>
    <x v="6"/>
    <n v="2"/>
    <n v="2007"/>
    <n v="26"/>
    <n v="11"/>
    <n v="30"/>
    <n v="30"/>
    <m/>
    <d v="2007-11-26T00:00:00"/>
  </r>
  <r>
    <x v="6"/>
    <n v="2"/>
    <n v="2007"/>
    <n v="27"/>
    <n v="11"/>
    <n v="35"/>
    <n v="35"/>
    <m/>
    <d v="2007-11-27T00:00:00"/>
  </r>
  <r>
    <x v="6"/>
    <n v="2"/>
    <n v="2007"/>
    <n v="28"/>
    <n v="11"/>
    <n v="32"/>
    <n v="32"/>
    <m/>
    <d v="2007-11-28T00:00:00"/>
  </r>
  <r>
    <x v="6"/>
    <n v="2"/>
    <n v="2007"/>
    <n v="29"/>
    <n v="11"/>
    <n v="39"/>
    <n v="39"/>
    <m/>
    <d v="2007-11-29T00:00:00"/>
  </r>
  <r>
    <x v="6"/>
    <n v="2"/>
    <n v="2007"/>
    <n v="30"/>
    <n v="11"/>
    <n v="35"/>
    <n v="35"/>
    <m/>
    <d v="2007-11-30T00:00:00"/>
  </r>
  <r>
    <x v="6"/>
    <n v="3"/>
    <n v="2007"/>
    <n v="1"/>
    <n v="12"/>
    <n v="38"/>
    <n v="38"/>
    <m/>
    <d v="2007-12-01T00:00:00"/>
  </r>
  <r>
    <x v="6"/>
    <n v="3"/>
    <n v="2007"/>
    <n v="2"/>
    <n v="12"/>
    <s v="e166"/>
    <n v="166"/>
    <s v="e"/>
    <d v="2007-12-02T00:00:00"/>
  </r>
  <r>
    <x v="6"/>
    <n v="3"/>
    <n v="2007"/>
    <n v="3"/>
    <n v="12"/>
    <s v="e407"/>
    <n v="407"/>
    <s v="e"/>
    <d v="2007-12-03T00:00:00"/>
  </r>
  <r>
    <x v="6"/>
    <n v="3"/>
    <n v="2007"/>
    <n v="4"/>
    <n v="12"/>
    <s v="e381"/>
    <n v="381"/>
    <s v="e"/>
    <d v="2007-12-04T00:00:00"/>
  </r>
  <r>
    <x v="6"/>
    <n v="3"/>
    <n v="2007"/>
    <n v="5"/>
    <n v="12"/>
    <s v="e221"/>
    <n v="221"/>
    <s v="e"/>
    <d v="2007-12-05T00:00:00"/>
  </r>
  <r>
    <x v="6"/>
    <n v="3"/>
    <n v="2007"/>
    <n v="6"/>
    <n v="12"/>
    <s v="e141"/>
    <n v="141"/>
    <s v="e"/>
    <d v="2007-12-06T00:00:00"/>
  </r>
  <r>
    <x v="6"/>
    <n v="3"/>
    <n v="2007"/>
    <n v="7"/>
    <n v="12"/>
    <n v="81"/>
    <n v="81"/>
    <m/>
    <d v="2007-12-07T00:00:00"/>
  </r>
  <r>
    <x v="6"/>
    <n v="3"/>
    <n v="2007"/>
    <n v="8"/>
    <n v="12"/>
    <n v="61"/>
    <n v="61"/>
    <m/>
    <d v="2007-12-08T00:00:00"/>
  </r>
  <r>
    <x v="6"/>
    <n v="3"/>
    <n v="2007"/>
    <n v="9"/>
    <n v="12"/>
    <n v="52"/>
    <n v="52"/>
    <m/>
    <d v="2007-12-09T00:00:00"/>
  </r>
  <r>
    <x v="6"/>
    <n v="3"/>
    <n v="2007"/>
    <n v="10"/>
    <n v="12"/>
    <n v="48"/>
    <n v="48"/>
    <m/>
    <d v="2007-12-10T00:00:00"/>
  </r>
  <r>
    <x v="6"/>
    <n v="3"/>
    <n v="2007"/>
    <n v="11"/>
    <n v="12"/>
    <n v="43"/>
    <n v="43"/>
    <m/>
    <d v="2007-12-11T00:00:00"/>
  </r>
  <r>
    <x v="6"/>
    <n v="3"/>
    <n v="2007"/>
    <n v="12"/>
    <n v="12"/>
    <n v="39"/>
    <n v="39"/>
    <m/>
    <d v="2007-12-12T00:00:00"/>
  </r>
  <r>
    <x v="6"/>
    <n v="3"/>
    <n v="2007"/>
    <n v="13"/>
    <n v="12"/>
    <n v="35"/>
    <n v="35"/>
    <m/>
    <d v="2007-12-13T00:00:00"/>
  </r>
  <r>
    <x v="6"/>
    <n v="3"/>
    <n v="2007"/>
    <n v="14"/>
    <n v="12"/>
    <n v="33"/>
    <n v="33"/>
    <m/>
    <d v="2007-12-14T00:00:00"/>
  </r>
  <r>
    <x v="6"/>
    <n v="3"/>
    <n v="2007"/>
    <n v="15"/>
    <n v="12"/>
    <n v="35"/>
    <n v="35"/>
    <m/>
    <d v="2007-12-15T00:00:00"/>
  </r>
  <r>
    <x v="6"/>
    <n v="3"/>
    <n v="2007"/>
    <n v="16"/>
    <n v="12"/>
    <n v="33"/>
    <n v="33"/>
    <m/>
    <d v="2007-12-16T00:00:00"/>
  </r>
  <r>
    <x v="6"/>
    <n v="3"/>
    <n v="2007"/>
    <n v="17"/>
    <n v="12"/>
    <n v="36"/>
    <n v="36"/>
    <m/>
    <d v="2007-12-17T00:00:00"/>
  </r>
  <r>
    <x v="6"/>
    <n v="3"/>
    <n v="2007"/>
    <n v="18"/>
    <n v="12"/>
    <n v="44"/>
    <n v="44"/>
    <m/>
    <d v="2007-12-18T00:00:00"/>
  </r>
  <r>
    <x v="6"/>
    <n v="3"/>
    <n v="2007"/>
    <n v="19"/>
    <n v="12"/>
    <n v="58"/>
    <n v="58"/>
    <m/>
    <d v="2007-12-19T00:00:00"/>
  </r>
  <r>
    <x v="6"/>
    <n v="3"/>
    <n v="2007"/>
    <n v="20"/>
    <n v="12"/>
    <n v="94"/>
    <n v="94"/>
    <m/>
    <d v="2007-12-20T00:00:00"/>
  </r>
  <r>
    <x v="6"/>
    <n v="3"/>
    <n v="2007"/>
    <n v="21"/>
    <n v="12"/>
    <n v="62"/>
    <n v="62"/>
    <m/>
    <d v="2007-12-21T00:00:00"/>
  </r>
  <r>
    <x v="6"/>
    <n v="3"/>
    <n v="2007"/>
    <n v="22"/>
    <n v="12"/>
    <n v="59"/>
    <n v="59"/>
    <m/>
    <d v="2007-12-22T00:00:00"/>
  </r>
  <r>
    <x v="6"/>
    <n v="3"/>
    <n v="2007"/>
    <n v="23"/>
    <n v="12"/>
    <s v="e86"/>
    <n v="86"/>
    <s v="e"/>
    <d v="2007-12-23T00:00:00"/>
  </r>
  <r>
    <x v="6"/>
    <n v="3"/>
    <n v="2007"/>
    <n v="24"/>
    <n v="12"/>
    <s v="e146"/>
    <n v="146"/>
    <s v="e"/>
    <d v="2007-12-24T00:00:00"/>
  </r>
  <r>
    <x v="6"/>
    <n v="3"/>
    <n v="2007"/>
    <n v="25"/>
    <n v="12"/>
    <n v="93"/>
    <n v="93"/>
    <m/>
    <d v="2007-12-25T00:00:00"/>
  </r>
  <r>
    <x v="6"/>
    <n v="3"/>
    <n v="2007"/>
    <n v="26"/>
    <n v="12"/>
    <n v="109"/>
    <n v="109"/>
    <m/>
    <d v="2007-12-26T00:00:00"/>
  </r>
  <r>
    <x v="6"/>
    <n v="3"/>
    <n v="2007"/>
    <n v="27"/>
    <n v="12"/>
    <s v="e122"/>
    <n v="122"/>
    <s v="e"/>
    <d v="2007-12-27T00:00:00"/>
  </r>
  <r>
    <x v="6"/>
    <n v="3"/>
    <n v="2007"/>
    <n v="28"/>
    <n v="12"/>
    <s v="e178"/>
    <n v="178"/>
    <s v="e"/>
    <d v="2007-12-28T00:00:00"/>
  </r>
  <r>
    <x v="6"/>
    <n v="3"/>
    <n v="2007"/>
    <n v="29"/>
    <n v="12"/>
    <n v="108"/>
    <n v="108"/>
    <m/>
    <d v="2007-12-29T00:00:00"/>
  </r>
  <r>
    <x v="6"/>
    <n v="3"/>
    <n v="2007"/>
    <n v="30"/>
    <n v="12"/>
    <n v="82"/>
    <n v="82"/>
    <m/>
    <d v="2007-12-30T00:00:00"/>
  </r>
  <r>
    <x v="6"/>
    <n v="3"/>
    <n v="2007"/>
    <n v="31"/>
    <n v="12"/>
    <n v="61"/>
    <n v="61"/>
    <m/>
    <d v="2007-12-31T00:00:00"/>
  </r>
  <r>
    <x v="6"/>
    <n v="4"/>
    <n v="2008"/>
    <n v="1"/>
    <n v="1"/>
    <n v="55"/>
    <n v="55"/>
    <m/>
    <d v="2008-01-01T00:00:00"/>
  </r>
  <r>
    <x v="6"/>
    <n v="4"/>
    <n v="2008"/>
    <n v="2"/>
    <n v="1"/>
    <s v="e73"/>
    <n v="73"/>
    <s v="e"/>
    <d v="2008-01-02T00:00:00"/>
  </r>
  <r>
    <x v="6"/>
    <n v="4"/>
    <n v="2008"/>
    <n v="3"/>
    <n v="1"/>
    <s v="e194"/>
    <n v="194"/>
    <s v="e"/>
    <d v="2008-01-03T00:00:00"/>
  </r>
  <r>
    <x v="6"/>
    <n v="4"/>
    <n v="2008"/>
    <n v="4"/>
    <n v="1"/>
    <s v="e156"/>
    <n v="156"/>
    <s v="e"/>
    <d v="2008-01-04T00:00:00"/>
  </r>
  <r>
    <x v="6"/>
    <n v="4"/>
    <n v="2008"/>
    <n v="5"/>
    <n v="1"/>
    <s v="e202"/>
    <n v="202"/>
    <s v="e"/>
    <d v="2008-01-05T00:00:00"/>
  </r>
  <r>
    <x v="6"/>
    <n v="4"/>
    <n v="2008"/>
    <n v="6"/>
    <n v="1"/>
    <s v="e107"/>
    <n v="107"/>
    <s v="e"/>
    <d v="2008-01-06T00:00:00"/>
  </r>
  <r>
    <x v="6"/>
    <n v="4"/>
    <n v="2008"/>
    <n v="7"/>
    <n v="1"/>
    <s v="e82"/>
    <n v="82"/>
    <s v="e"/>
    <d v="2008-01-07T00:00:00"/>
  </r>
  <r>
    <x v="6"/>
    <n v="4"/>
    <n v="2008"/>
    <n v="8"/>
    <n v="1"/>
    <s v="e202"/>
    <n v="202"/>
    <s v="e"/>
    <d v="2008-01-08T00:00:00"/>
  </r>
  <r>
    <x v="6"/>
    <n v="4"/>
    <n v="2008"/>
    <n v="9"/>
    <n v="1"/>
    <s v="e146"/>
    <n v="146"/>
    <s v="e"/>
    <d v="2008-01-09T00:00:00"/>
  </r>
  <r>
    <x v="6"/>
    <n v="4"/>
    <n v="2008"/>
    <n v="10"/>
    <n v="1"/>
    <s v="e176"/>
    <n v="176"/>
    <s v="e"/>
    <d v="2008-01-10T00:00:00"/>
  </r>
  <r>
    <x v="6"/>
    <n v="4"/>
    <n v="2008"/>
    <n v="11"/>
    <n v="1"/>
    <s v="e143"/>
    <n v="143"/>
    <s v="e"/>
    <d v="2008-01-11T00:00:00"/>
  </r>
  <r>
    <x v="6"/>
    <n v="4"/>
    <n v="2008"/>
    <n v="12"/>
    <n v="1"/>
    <s v="e151"/>
    <n v="151"/>
    <s v="e"/>
    <d v="2008-01-12T00:00:00"/>
  </r>
  <r>
    <x v="6"/>
    <n v="4"/>
    <n v="2008"/>
    <n v="13"/>
    <n v="1"/>
    <s v="e80"/>
    <n v="80"/>
    <s v="e"/>
    <d v="2008-01-13T00:00:00"/>
  </r>
  <r>
    <x v="6"/>
    <n v="4"/>
    <n v="2008"/>
    <n v="14"/>
    <n v="1"/>
    <s v="e89"/>
    <n v="89"/>
    <s v="e"/>
    <d v="2008-01-14T00:00:00"/>
  </r>
  <r>
    <x v="6"/>
    <n v="4"/>
    <n v="2008"/>
    <n v="15"/>
    <n v="1"/>
    <n v="102"/>
    <n v="102"/>
    <m/>
    <d v="2008-01-15T00:00:00"/>
  </r>
  <r>
    <x v="6"/>
    <n v="4"/>
    <n v="2008"/>
    <n v="16"/>
    <n v="1"/>
    <n v="61"/>
    <n v="61"/>
    <m/>
    <d v="2008-01-16T00:00:00"/>
  </r>
  <r>
    <x v="6"/>
    <n v="4"/>
    <n v="2008"/>
    <n v="17"/>
    <n v="1"/>
    <n v="55"/>
    <n v="55"/>
    <m/>
    <d v="2008-01-17T00:00:00"/>
  </r>
  <r>
    <x v="6"/>
    <n v="4"/>
    <n v="2008"/>
    <n v="18"/>
    <n v="1"/>
    <n v="51"/>
    <n v="51"/>
    <m/>
    <d v="2008-01-18T00:00:00"/>
  </r>
  <r>
    <x v="6"/>
    <n v="4"/>
    <n v="2008"/>
    <n v="19"/>
    <n v="1"/>
    <n v="47"/>
    <n v="47"/>
    <m/>
    <d v="2008-01-19T00:00:00"/>
  </r>
  <r>
    <x v="6"/>
    <n v="4"/>
    <n v="2008"/>
    <n v="20"/>
    <n v="1"/>
    <n v="45"/>
    <n v="45"/>
    <m/>
    <d v="2008-01-20T00:00:00"/>
  </r>
  <r>
    <x v="6"/>
    <n v="4"/>
    <n v="2008"/>
    <n v="21"/>
    <n v="1"/>
    <n v="40"/>
    <n v="40"/>
    <m/>
    <d v="2008-01-21T00:00:00"/>
  </r>
  <r>
    <x v="6"/>
    <n v="4"/>
    <n v="2008"/>
    <n v="22"/>
    <n v="1"/>
    <n v="36"/>
    <n v="36"/>
    <m/>
    <d v="2008-01-22T00:00:00"/>
  </r>
  <r>
    <x v="6"/>
    <n v="4"/>
    <n v="2008"/>
    <n v="23"/>
    <n v="1"/>
    <n v="34"/>
    <n v="34"/>
    <m/>
    <d v="2008-01-23T00:00:00"/>
  </r>
  <r>
    <x v="6"/>
    <n v="4"/>
    <n v="2008"/>
    <n v="24"/>
    <n v="1"/>
    <n v="33"/>
    <n v="33"/>
    <m/>
    <d v="2008-01-24T00:00:00"/>
  </r>
  <r>
    <x v="6"/>
    <n v="4"/>
    <n v="2008"/>
    <n v="25"/>
    <n v="1"/>
    <n v="32"/>
    <n v="32"/>
    <m/>
    <d v="2008-01-25T00:00:00"/>
  </r>
  <r>
    <x v="6"/>
    <n v="4"/>
    <n v="2008"/>
    <n v="26"/>
    <n v="1"/>
    <n v="39"/>
    <n v="39"/>
    <m/>
    <d v="2008-01-26T00:00:00"/>
  </r>
  <r>
    <x v="6"/>
    <n v="4"/>
    <n v="2008"/>
    <n v="27"/>
    <n v="1"/>
    <n v="50"/>
    <n v="50"/>
    <m/>
    <d v="2008-01-27T00:00:00"/>
  </r>
  <r>
    <x v="6"/>
    <n v="4"/>
    <n v="2008"/>
    <n v="28"/>
    <n v="1"/>
    <n v="42"/>
    <n v="42"/>
    <m/>
    <d v="2008-01-28T00:00:00"/>
  </r>
  <r>
    <x v="6"/>
    <n v="4"/>
    <n v="2008"/>
    <n v="29"/>
    <n v="1"/>
    <n v="54"/>
    <n v="54"/>
    <m/>
    <d v="2008-01-29T00:00:00"/>
  </r>
  <r>
    <x v="6"/>
    <n v="4"/>
    <n v="2008"/>
    <n v="30"/>
    <n v="1"/>
    <n v="61"/>
    <n v="61"/>
    <m/>
    <d v="2008-01-30T00:00:00"/>
  </r>
  <r>
    <x v="6"/>
    <n v="4"/>
    <n v="2008"/>
    <n v="31"/>
    <n v="1"/>
    <n v="195"/>
    <n v="195"/>
    <m/>
    <d v="2008-01-31T00:00:00"/>
  </r>
  <r>
    <x v="6"/>
    <n v="5"/>
    <n v="2008"/>
    <n v="1"/>
    <n v="2"/>
    <s v="e113"/>
    <n v="113"/>
    <s v="e"/>
    <d v="2008-02-01T00:00:00"/>
  </r>
  <r>
    <x v="6"/>
    <n v="5"/>
    <n v="2008"/>
    <n v="2"/>
    <n v="2"/>
    <s v="e185"/>
    <n v="185"/>
    <s v="e"/>
    <d v="2008-02-02T00:00:00"/>
  </r>
  <r>
    <x v="6"/>
    <n v="5"/>
    <n v="2008"/>
    <n v="3"/>
    <n v="2"/>
    <s v="e121"/>
    <n v="121"/>
    <s v="e"/>
    <d v="2008-02-03T00:00:00"/>
  </r>
  <r>
    <x v="6"/>
    <n v="5"/>
    <n v="2008"/>
    <n v="4"/>
    <n v="2"/>
    <s v="e48"/>
    <n v="48"/>
    <s v="e"/>
    <d v="2008-02-04T00:00:00"/>
  </r>
  <r>
    <x v="6"/>
    <n v="5"/>
    <n v="2008"/>
    <n v="5"/>
    <n v="2"/>
    <s v="e46"/>
    <n v="46"/>
    <s v="e"/>
    <d v="2008-02-05T00:00:00"/>
  </r>
  <r>
    <x v="6"/>
    <n v="5"/>
    <n v="2008"/>
    <n v="6"/>
    <n v="2"/>
    <s v="e61"/>
    <n v="61"/>
    <s v="e"/>
    <d v="2008-02-06T00:00:00"/>
  </r>
  <r>
    <x v="6"/>
    <n v="5"/>
    <n v="2008"/>
    <n v="7"/>
    <n v="2"/>
    <s v="e257"/>
    <n v="257"/>
    <s v="e"/>
    <d v="2008-02-07T00:00:00"/>
  </r>
  <r>
    <x v="6"/>
    <n v="5"/>
    <n v="2008"/>
    <n v="8"/>
    <n v="2"/>
    <s v="e116"/>
    <n v="116"/>
    <s v="e"/>
    <d v="2008-02-08T00:00:00"/>
  </r>
  <r>
    <x v="6"/>
    <n v="5"/>
    <n v="2008"/>
    <n v="9"/>
    <n v="2"/>
    <n v="100"/>
    <n v="100"/>
    <m/>
    <d v="2008-02-09T00:00:00"/>
  </r>
  <r>
    <x v="6"/>
    <n v="5"/>
    <n v="2008"/>
    <n v="10"/>
    <n v="2"/>
    <n v="79"/>
    <n v="79"/>
    <m/>
    <d v="2008-02-10T00:00:00"/>
  </r>
  <r>
    <x v="6"/>
    <n v="5"/>
    <n v="2008"/>
    <n v="11"/>
    <n v="2"/>
    <n v="65"/>
    <n v="65"/>
    <m/>
    <d v="2008-02-11T00:00:00"/>
  </r>
  <r>
    <x v="6"/>
    <n v="5"/>
    <n v="2008"/>
    <n v="12"/>
    <n v="2"/>
    <n v="58"/>
    <n v="58"/>
    <m/>
    <d v="2008-02-12T00:00:00"/>
  </r>
  <r>
    <x v="6"/>
    <n v="5"/>
    <n v="2008"/>
    <n v="13"/>
    <n v="2"/>
    <n v="53"/>
    <n v="53"/>
    <m/>
    <d v="2008-02-13T00:00:00"/>
  </r>
  <r>
    <x v="6"/>
    <n v="5"/>
    <n v="2008"/>
    <n v="14"/>
    <n v="2"/>
    <n v="48"/>
    <n v="48"/>
    <m/>
    <d v="2008-02-14T00:00:00"/>
  </r>
  <r>
    <x v="6"/>
    <n v="5"/>
    <n v="2008"/>
    <n v="15"/>
    <n v="2"/>
    <n v="44"/>
    <n v="44"/>
    <m/>
    <d v="2008-02-15T00:00:00"/>
  </r>
  <r>
    <x v="6"/>
    <n v="5"/>
    <n v="2008"/>
    <n v="16"/>
    <n v="2"/>
    <n v="41"/>
    <n v="41"/>
    <m/>
    <d v="2008-02-16T00:00:00"/>
  </r>
  <r>
    <x v="6"/>
    <n v="5"/>
    <n v="2008"/>
    <n v="17"/>
    <n v="2"/>
    <n v="38"/>
    <n v="38"/>
    <m/>
    <d v="2008-02-17T00:00:00"/>
  </r>
  <r>
    <x v="6"/>
    <n v="5"/>
    <n v="2008"/>
    <n v="18"/>
    <n v="2"/>
    <n v="36"/>
    <n v="36"/>
    <m/>
    <d v="2008-02-18T00:00:00"/>
  </r>
  <r>
    <x v="6"/>
    <n v="5"/>
    <n v="2008"/>
    <n v="19"/>
    <n v="2"/>
    <n v="34"/>
    <n v="34"/>
    <m/>
    <d v="2008-02-19T00:00:00"/>
  </r>
  <r>
    <x v="6"/>
    <n v="5"/>
    <n v="2008"/>
    <n v="20"/>
    <n v="2"/>
    <n v="33"/>
    <n v="33"/>
    <m/>
    <d v="2008-02-20T00:00:00"/>
  </r>
  <r>
    <x v="6"/>
    <n v="5"/>
    <n v="2008"/>
    <n v="21"/>
    <n v="2"/>
    <n v="31"/>
    <n v="31"/>
    <m/>
    <d v="2008-02-21T00:00:00"/>
  </r>
  <r>
    <x v="6"/>
    <n v="5"/>
    <n v="2008"/>
    <n v="22"/>
    <n v="2"/>
    <n v="30"/>
    <n v="30"/>
    <m/>
    <d v="2008-02-22T00:00:00"/>
  </r>
  <r>
    <x v="6"/>
    <n v="5"/>
    <n v="2008"/>
    <n v="23"/>
    <n v="2"/>
    <n v="28"/>
    <n v="28"/>
    <m/>
    <d v="2008-02-23T00:00:00"/>
  </r>
  <r>
    <x v="6"/>
    <n v="5"/>
    <n v="2008"/>
    <n v="24"/>
    <n v="2"/>
    <n v="28"/>
    <n v="28"/>
    <m/>
    <d v="2008-02-24T00:00:00"/>
  </r>
  <r>
    <x v="6"/>
    <n v="5"/>
    <n v="2008"/>
    <n v="25"/>
    <n v="2"/>
    <n v="26"/>
    <n v="26"/>
    <m/>
    <d v="2008-02-25T00:00:00"/>
  </r>
  <r>
    <x v="6"/>
    <n v="5"/>
    <n v="2008"/>
    <n v="26"/>
    <n v="2"/>
    <n v="24"/>
    <n v="24"/>
    <m/>
    <d v="2008-02-26T00:00:00"/>
  </r>
  <r>
    <x v="6"/>
    <n v="5"/>
    <n v="2008"/>
    <n v="27"/>
    <n v="2"/>
    <n v="23"/>
    <n v="23"/>
    <m/>
    <d v="2008-02-27T00:00:00"/>
  </r>
  <r>
    <x v="6"/>
    <n v="5"/>
    <n v="2008"/>
    <n v="28"/>
    <n v="2"/>
    <n v="22"/>
    <n v="22"/>
    <m/>
    <d v="2008-02-28T00:00:00"/>
  </r>
  <r>
    <x v="6"/>
    <n v="5"/>
    <n v="2008"/>
    <n v="29"/>
    <n v="2"/>
    <n v="24"/>
    <n v="24"/>
    <m/>
    <d v="2008-02-29T00:00:00"/>
  </r>
  <r>
    <x v="6"/>
    <n v="6"/>
    <n v="2008"/>
    <n v="1"/>
    <n v="3"/>
    <n v="26"/>
    <n v="26"/>
    <m/>
    <d v="2008-03-01T00:00:00"/>
  </r>
  <r>
    <x v="6"/>
    <n v="6"/>
    <n v="2008"/>
    <n v="2"/>
    <n v="3"/>
    <n v="22"/>
    <n v="22"/>
    <m/>
    <d v="2008-03-02T00:00:00"/>
  </r>
  <r>
    <x v="6"/>
    <n v="6"/>
    <n v="2008"/>
    <n v="3"/>
    <n v="3"/>
    <n v="21"/>
    <n v="21"/>
    <m/>
    <d v="2008-03-03T00:00:00"/>
  </r>
  <r>
    <x v="6"/>
    <n v="6"/>
    <n v="2008"/>
    <n v="4"/>
    <n v="3"/>
    <n v="20"/>
    <n v="20"/>
    <m/>
    <d v="2008-03-04T00:00:00"/>
  </r>
  <r>
    <x v="6"/>
    <n v="6"/>
    <n v="2008"/>
    <n v="5"/>
    <n v="3"/>
    <n v="19"/>
    <n v="19"/>
    <m/>
    <d v="2008-03-05T00:00:00"/>
  </r>
  <r>
    <x v="6"/>
    <n v="6"/>
    <n v="2008"/>
    <n v="6"/>
    <n v="3"/>
    <n v="19"/>
    <n v="19"/>
    <m/>
    <d v="2008-03-06T00:00:00"/>
  </r>
  <r>
    <x v="6"/>
    <n v="6"/>
    <n v="2008"/>
    <n v="7"/>
    <n v="3"/>
    <n v="18"/>
    <n v="18"/>
    <m/>
    <d v="2008-03-07T00:00:00"/>
  </r>
  <r>
    <x v="6"/>
    <n v="6"/>
    <n v="2008"/>
    <n v="8"/>
    <n v="3"/>
    <n v="27"/>
    <n v="27"/>
    <m/>
    <d v="2008-03-08T00:00:00"/>
  </r>
  <r>
    <x v="6"/>
    <n v="6"/>
    <n v="2008"/>
    <n v="9"/>
    <n v="3"/>
    <n v="21"/>
    <n v="21"/>
    <m/>
    <d v="2008-03-09T00:00:00"/>
  </r>
  <r>
    <x v="6"/>
    <n v="6"/>
    <n v="2008"/>
    <n v="10"/>
    <n v="3"/>
    <n v="20"/>
    <n v="20"/>
    <m/>
    <d v="2008-03-10T00:00:00"/>
  </r>
  <r>
    <x v="6"/>
    <n v="6"/>
    <n v="2008"/>
    <n v="11"/>
    <n v="3"/>
    <n v="21"/>
    <n v="21"/>
    <m/>
    <d v="2008-03-11T00:00:00"/>
  </r>
  <r>
    <x v="6"/>
    <n v="6"/>
    <n v="2008"/>
    <n v="12"/>
    <n v="3"/>
    <n v="20"/>
    <n v="20"/>
    <m/>
    <d v="2008-03-12T00:00:00"/>
  </r>
  <r>
    <x v="6"/>
    <n v="6"/>
    <n v="2008"/>
    <n v="13"/>
    <n v="3"/>
    <n v="41"/>
    <n v="41"/>
    <m/>
    <d v="2008-03-13T00:00:00"/>
  </r>
  <r>
    <x v="6"/>
    <n v="6"/>
    <n v="2008"/>
    <n v="14"/>
    <n v="3"/>
    <n v="61"/>
    <n v="61"/>
    <m/>
    <d v="2008-03-14T00:00:00"/>
  </r>
  <r>
    <x v="6"/>
    <n v="6"/>
    <n v="2008"/>
    <n v="15"/>
    <n v="3"/>
    <s v="e66"/>
    <n v="66"/>
    <s v="e"/>
    <d v="2008-03-15T00:00:00"/>
  </r>
  <r>
    <x v="6"/>
    <n v="6"/>
    <n v="2008"/>
    <n v="16"/>
    <n v="3"/>
    <s v="e50"/>
    <n v="50"/>
    <s v="e"/>
    <d v="2008-03-16T00:00:00"/>
  </r>
  <r>
    <x v="6"/>
    <n v="6"/>
    <n v="2008"/>
    <n v="17"/>
    <n v="3"/>
    <s v="e47"/>
    <n v="47"/>
    <s v="e"/>
    <d v="2008-03-17T00:00:00"/>
  </r>
  <r>
    <x v="6"/>
    <n v="6"/>
    <n v="2008"/>
    <n v="18"/>
    <n v="3"/>
    <s v="e78"/>
    <n v="78"/>
    <s v="e"/>
    <d v="2008-03-18T00:00:00"/>
  </r>
  <r>
    <x v="6"/>
    <n v="6"/>
    <n v="2008"/>
    <n v="19"/>
    <n v="3"/>
    <s v="e48"/>
    <n v="48"/>
    <s v="e"/>
    <d v="2008-03-19T00:00:00"/>
  </r>
  <r>
    <x v="6"/>
    <n v="6"/>
    <n v="2008"/>
    <n v="20"/>
    <n v="3"/>
    <s v="e46"/>
    <n v="46"/>
    <s v="e"/>
    <d v="2008-03-20T00:00:00"/>
  </r>
  <r>
    <x v="6"/>
    <n v="6"/>
    <n v="2008"/>
    <n v="21"/>
    <n v="3"/>
    <s v="e49"/>
    <n v="49"/>
    <s v="e"/>
    <d v="2008-03-21T00:00:00"/>
  </r>
  <r>
    <x v="6"/>
    <n v="6"/>
    <n v="2008"/>
    <n v="22"/>
    <n v="3"/>
    <s v="e36"/>
    <n v="36"/>
    <s v="e"/>
    <d v="2008-03-22T00:00:00"/>
  </r>
  <r>
    <x v="6"/>
    <n v="6"/>
    <n v="2008"/>
    <n v="23"/>
    <n v="3"/>
    <s v="e50"/>
    <n v="50"/>
    <s v="e"/>
    <d v="2008-03-23T00:00:00"/>
  </r>
  <r>
    <x v="6"/>
    <n v="6"/>
    <n v="2008"/>
    <n v="24"/>
    <n v="3"/>
    <s v="e44"/>
    <n v="44"/>
    <s v="e"/>
    <d v="2008-03-24T00:00:00"/>
  </r>
  <r>
    <x v="6"/>
    <n v="6"/>
    <n v="2008"/>
    <n v="25"/>
    <n v="3"/>
    <s v="e35"/>
    <n v="35"/>
    <s v="e"/>
    <d v="2008-03-25T00:00:00"/>
  </r>
  <r>
    <x v="6"/>
    <n v="6"/>
    <n v="2008"/>
    <n v="26"/>
    <n v="3"/>
    <s v="e64"/>
    <n v="64"/>
    <s v="e"/>
    <d v="2008-03-26T00:00:00"/>
  </r>
  <r>
    <x v="6"/>
    <n v="6"/>
    <n v="2008"/>
    <n v="27"/>
    <n v="3"/>
    <s v="e44"/>
    <n v="44"/>
    <s v="e"/>
    <d v="2008-03-27T00:00:00"/>
  </r>
  <r>
    <x v="6"/>
    <n v="6"/>
    <n v="2008"/>
    <n v="28"/>
    <n v="3"/>
    <s v="e53"/>
    <n v="53"/>
    <s v="e"/>
    <d v="2008-03-28T00:00:00"/>
  </r>
  <r>
    <x v="6"/>
    <n v="6"/>
    <n v="2008"/>
    <n v="29"/>
    <n v="3"/>
    <s v="e51"/>
    <n v="51"/>
    <s v="e"/>
    <d v="2008-03-29T00:00:00"/>
  </r>
  <r>
    <x v="6"/>
    <n v="6"/>
    <n v="2008"/>
    <n v="30"/>
    <n v="3"/>
    <s v="e48"/>
    <n v="48"/>
    <s v="e"/>
    <d v="2008-03-30T00:00:00"/>
  </r>
  <r>
    <x v="6"/>
    <n v="6"/>
    <n v="2008"/>
    <n v="31"/>
    <n v="3"/>
    <s v="e42"/>
    <n v="42"/>
    <s v="e"/>
    <d v="2008-03-31T00:00:00"/>
  </r>
  <r>
    <x v="6"/>
    <n v="7"/>
    <n v="2008"/>
    <n v="1"/>
    <n v="4"/>
    <s v="e35"/>
    <n v="35"/>
    <s v="e"/>
    <d v="2008-04-01T00:00:00"/>
  </r>
  <r>
    <x v="6"/>
    <n v="7"/>
    <n v="2008"/>
    <n v="2"/>
    <n v="4"/>
    <s v="e32"/>
    <n v="32"/>
    <s v="e"/>
    <d v="2008-04-02T00:00:00"/>
  </r>
  <r>
    <x v="6"/>
    <n v="7"/>
    <n v="2008"/>
    <n v="3"/>
    <n v="4"/>
    <s v="e29"/>
    <n v="29"/>
    <s v="e"/>
    <d v="2008-04-03T00:00:00"/>
  </r>
  <r>
    <x v="6"/>
    <n v="7"/>
    <n v="2008"/>
    <n v="4"/>
    <n v="4"/>
    <s v="e35"/>
    <n v="35"/>
    <s v="e"/>
    <d v="2008-04-04T00:00:00"/>
  </r>
  <r>
    <x v="6"/>
    <n v="7"/>
    <n v="2008"/>
    <n v="5"/>
    <n v="4"/>
    <s v="e32"/>
    <n v="32"/>
    <s v="e"/>
    <d v="2008-04-05T00:00:00"/>
  </r>
  <r>
    <x v="6"/>
    <n v="7"/>
    <n v="2008"/>
    <n v="6"/>
    <n v="4"/>
    <s v="e33"/>
    <n v="33"/>
    <s v="e"/>
    <d v="2008-04-06T00:00:00"/>
  </r>
  <r>
    <x v="6"/>
    <n v="7"/>
    <n v="2008"/>
    <n v="7"/>
    <n v="4"/>
    <s v="e33"/>
    <n v="33"/>
    <s v="e"/>
    <d v="2008-04-07T00:00:00"/>
  </r>
  <r>
    <x v="6"/>
    <n v="7"/>
    <n v="2008"/>
    <n v="8"/>
    <n v="4"/>
    <s v="e28"/>
    <n v="28"/>
    <s v="e"/>
    <d v="2008-04-08T00:00:00"/>
  </r>
  <r>
    <x v="6"/>
    <n v="7"/>
    <n v="2008"/>
    <n v="9"/>
    <n v="4"/>
    <s v="e34"/>
    <n v="34"/>
    <s v="e"/>
    <d v="2008-04-09T00:00:00"/>
  </r>
  <r>
    <x v="6"/>
    <n v="7"/>
    <n v="2008"/>
    <n v="10"/>
    <n v="4"/>
    <s v="e30"/>
    <n v="30"/>
    <s v="e"/>
    <d v="2008-04-10T00:00:00"/>
  </r>
  <r>
    <x v="6"/>
    <n v="7"/>
    <n v="2008"/>
    <n v="11"/>
    <n v="4"/>
    <s v="e25"/>
    <n v="25"/>
    <s v="e"/>
    <d v="2008-04-11T00:00:00"/>
  </r>
  <r>
    <x v="6"/>
    <n v="7"/>
    <n v="2008"/>
    <n v="12"/>
    <n v="4"/>
    <s v="e24"/>
    <n v="24"/>
    <s v="e"/>
    <d v="2008-04-12T00:00:00"/>
  </r>
  <r>
    <x v="6"/>
    <n v="7"/>
    <n v="2008"/>
    <n v="13"/>
    <n v="4"/>
    <s v="e23"/>
    <n v="23"/>
    <s v="e"/>
    <d v="2008-04-13T00:00:00"/>
  </r>
  <r>
    <x v="6"/>
    <n v="7"/>
    <n v="2008"/>
    <n v="14"/>
    <n v="4"/>
    <s v="e24"/>
    <n v="24"/>
    <s v="e"/>
    <d v="2008-04-14T00:00:00"/>
  </r>
  <r>
    <x v="6"/>
    <n v="7"/>
    <n v="2008"/>
    <n v="15"/>
    <n v="4"/>
    <s v="e25"/>
    <n v="25"/>
    <s v="e"/>
    <d v="2008-04-15T00:00:00"/>
  </r>
  <r>
    <x v="6"/>
    <n v="7"/>
    <n v="2008"/>
    <n v="16"/>
    <n v="4"/>
    <s v="e26"/>
    <n v="26"/>
    <s v="e"/>
    <d v="2008-04-16T00:00:00"/>
  </r>
  <r>
    <x v="6"/>
    <n v="7"/>
    <n v="2008"/>
    <n v="17"/>
    <n v="4"/>
    <s v="e22"/>
    <n v="22"/>
    <s v="e"/>
    <d v="2008-04-17T00:00:00"/>
  </r>
  <r>
    <x v="6"/>
    <n v="7"/>
    <n v="2008"/>
    <n v="18"/>
    <n v="4"/>
    <s v="e21"/>
    <n v="21"/>
    <s v="e"/>
    <d v="2008-04-18T00:00:00"/>
  </r>
  <r>
    <x v="6"/>
    <n v="7"/>
    <n v="2008"/>
    <n v="19"/>
    <n v="4"/>
    <s v="e20"/>
    <n v="20"/>
    <s v="e"/>
    <d v="2008-04-19T00:00:00"/>
  </r>
  <r>
    <x v="6"/>
    <n v="7"/>
    <n v="2008"/>
    <n v="20"/>
    <n v="4"/>
    <s v="e20"/>
    <n v="20"/>
    <s v="e"/>
    <d v="2008-04-20T00:00:00"/>
  </r>
  <r>
    <x v="6"/>
    <n v="7"/>
    <n v="2008"/>
    <n v="21"/>
    <n v="4"/>
    <s v="e20"/>
    <n v="20"/>
    <s v="e"/>
    <d v="2008-04-21T00:00:00"/>
  </r>
  <r>
    <x v="6"/>
    <n v="7"/>
    <n v="2008"/>
    <n v="22"/>
    <n v="4"/>
    <s v="e35"/>
    <n v="35"/>
    <s v="e"/>
    <d v="2008-04-22T00:00:00"/>
  </r>
  <r>
    <x v="6"/>
    <n v="7"/>
    <n v="2008"/>
    <n v="23"/>
    <n v="4"/>
    <s v="e56"/>
    <n v="56"/>
    <s v="e"/>
    <d v="2008-04-23T00:00:00"/>
  </r>
  <r>
    <x v="6"/>
    <n v="7"/>
    <n v="2008"/>
    <n v="24"/>
    <n v="4"/>
    <s v="e35"/>
    <n v="35"/>
    <s v="e"/>
    <d v="2008-04-24T00:00:00"/>
  </r>
  <r>
    <x v="6"/>
    <n v="7"/>
    <n v="2008"/>
    <n v="25"/>
    <n v="4"/>
    <s v="e27"/>
    <n v="27"/>
    <s v="e"/>
    <d v="2008-04-25T00:00:00"/>
  </r>
  <r>
    <x v="6"/>
    <n v="7"/>
    <n v="2008"/>
    <n v="26"/>
    <n v="4"/>
    <s v="e22"/>
    <n v="22"/>
    <s v="e"/>
    <d v="2008-04-26T00:00:00"/>
  </r>
  <r>
    <x v="6"/>
    <n v="7"/>
    <n v="2008"/>
    <n v="27"/>
    <n v="4"/>
    <s v="e20"/>
    <n v="20"/>
    <s v="e"/>
    <d v="2008-04-27T00:00:00"/>
  </r>
  <r>
    <x v="6"/>
    <n v="7"/>
    <n v="2008"/>
    <n v="28"/>
    <n v="4"/>
    <s v="e20"/>
    <n v="20"/>
    <s v="e"/>
    <d v="2008-04-28T00:00:00"/>
  </r>
  <r>
    <x v="6"/>
    <n v="7"/>
    <n v="2008"/>
    <n v="29"/>
    <n v="4"/>
    <s v="e28"/>
    <n v="28"/>
    <s v="e"/>
    <d v="2008-04-29T00:00:00"/>
  </r>
  <r>
    <x v="6"/>
    <n v="7"/>
    <n v="2008"/>
    <n v="30"/>
    <n v="4"/>
    <s v="e30"/>
    <n v="30"/>
    <s v="e"/>
    <d v="2008-04-30T00:00:00"/>
  </r>
  <r>
    <x v="6"/>
    <n v="8"/>
    <n v="2008"/>
    <n v="1"/>
    <n v="5"/>
    <s v="e21"/>
    <n v="21"/>
    <s v="e"/>
    <d v="2008-05-01T00:00:00"/>
  </r>
  <r>
    <x v="6"/>
    <n v="8"/>
    <n v="2008"/>
    <n v="2"/>
    <n v="5"/>
    <s v="e18"/>
    <n v="18"/>
    <s v="e"/>
    <d v="2008-05-02T00:00:00"/>
  </r>
  <r>
    <x v="6"/>
    <n v="8"/>
    <n v="2008"/>
    <n v="3"/>
    <n v="5"/>
    <s v="e19"/>
    <n v="19"/>
    <s v="e"/>
    <d v="2008-05-03T00:00:00"/>
  </r>
  <r>
    <x v="6"/>
    <n v="8"/>
    <n v="2008"/>
    <n v="4"/>
    <n v="5"/>
    <s v="e18"/>
    <n v="18"/>
    <s v="e"/>
    <d v="2008-05-04T00:00:00"/>
  </r>
  <r>
    <x v="6"/>
    <n v="8"/>
    <n v="2008"/>
    <n v="5"/>
    <n v="5"/>
    <s v="e16"/>
    <n v="16"/>
    <s v="e"/>
    <d v="2008-05-05T00:00:00"/>
  </r>
  <r>
    <x v="6"/>
    <n v="8"/>
    <n v="2008"/>
    <n v="6"/>
    <n v="5"/>
    <s v="e15"/>
    <n v="15"/>
    <s v="e"/>
    <d v="2008-05-06T00:00:00"/>
  </r>
  <r>
    <x v="6"/>
    <n v="8"/>
    <n v="2008"/>
    <n v="7"/>
    <n v="5"/>
    <s v="e15"/>
    <n v="15"/>
    <s v="e"/>
    <d v="2008-05-07T00:00:00"/>
  </r>
  <r>
    <x v="6"/>
    <n v="8"/>
    <n v="2008"/>
    <n v="8"/>
    <n v="5"/>
    <s v="e15"/>
    <n v="15"/>
    <s v="e"/>
    <d v="2008-05-08T00:00:00"/>
  </r>
  <r>
    <x v="6"/>
    <n v="8"/>
    <n v="2008"/>
    <n v="9"/>
    <n v="5"/>
    <s v="e15"/>
    <n v="15"/>
    <s v="e"/>
    <d v="2008-05-09T00:00:00"/>
  </r>
  <r>
    <x v="6"/>
    <n v="8"/>
    <n v="2008"/>
    <n v="10"/>
    <n v="5"/>
    <s v="e14"/>
    <n v="14"/>
    <s v="e"/>
    <d v="2008-05-10T00:00:00"/>
  </r>
  <r>
    <x v="6"/>
    <n v="8"/>
    <n v="2008"/>
    <n v="11"/>
    <n v="5"/>
    <s v="e14"/>
    <n v="14"/>
    <s v="e"/>
    <d v="2008-05-11T00:00:00"/>
  </r>
  <r>
    <x v="6"/>
    <n v="8"/>
    <n v="2008"/>
    <n v="12"/>
    <n v="5"/>
    <s v="e13"/>
    <n v="13"/>
    <s v="e"/>
    <d v="2008-05-12T00:00:00"/>
  </r>
  <r>
    <x v="6"/>
    <n v="8"/>
    <n v="2008"/>
    <n v="13"/>
    <n v="5"/>
    <s v="e14"/>
    <n v="14"/>
    <s v="e"/>
    <d v="2008-05-13T00:00:00"/>
  </r>
  <r>
    <x v="6"/>
    <n v="8"/>
    <n v="2008"/>
    <n v="14"/>
    <n v="5"/>
    <s v="e14"/>
    <n v="14"/>
    <s v="e"/>
    <d v="2008-05-14T00:00:00"/>
  </r>
  <r>
    <x v="6"/>
    <n v="8"/>
    <n v="2008"/>
    <n v="15"/>
    <n v="5"/>
    <s v="e13"/>
    <n v="13"/>
    <s v="e"/>
    <d v="2008-05-15T00:00:00"/>
  </r>
  <r>
    <x v="6"/>
    <n v="8"/>
    <n v="2008"/>
    <n v="16"/>
    <n v="5"/>
    <s v="e12"/>
    <n v="12"/>
    <s v="e"/>
    <d v="2008-05-16T00:00:00"/>
  </r>
  <r>
    <x v="6"/>
    <n v="8"/>
    <n v="2008"/>
    <n v="17"/>
    <n v="5"/>
    <s v="e11"/>
    <n v="11"/>
    <s v="e"/>
    <d v="2008-05-17T00:00:00"/>
  </r>
  <r>
    <x v="6"/>
    <n v="8"/>
    <n v="2008"/>
    <n v="18"/>
    <n v="5"/>
    <s v="e11"/>
    <n v="11"/>
    <s v="e"/>
    <d v="2008-05-18T00:00:00"/>
  </r>
  <r>
    <x v="6"/>
    <n v="8"/>
    <n v="2008"/>
    <n v="19"/>
    <n v="5"/>
    <s v="e10"/>
    <n v="10"/>
    <s v="e"/>
    <d v="2008-05-19T00:00:00"/>
  </r>
  <r>
    <x v="6"/>
    <n v="8"/>
    <n v="2008"/>
    <n v="20"/>
    <n v="5"/>
    <s v="e12"/>
    <n v="12"/>
    <s v="e"/>
    <d v="2008-05-20T00:00:00"/>
  </r>
  <r>
    <x v="6"/>
    <n v="8"/>
    <n v="2008"/>
    <n v="21"/>
    <n v="5"/>
    <s v="e15"/>
    <n v="15"/>
    <s v="e"/>
    <d v="2008-05-21T00:00:00"/>
  </r>
  <r>
    <x v="6"/>
    <n v="8"/>
    <n v="2008"/>
    <n v="22"/>
    <n v="5"/>
    <s v="e14"/>
    <n v="14"/>
    <s v="e"/>
    <d v="2008-05-22T00:00:00"/>
  </r>
  <r>
    <x v="6"/>
    <n v="8"/>
    <n v="2008"/>
    <n v="23"/>
    <n v="5"/>
    <s v="e14"/>
    <n v="14"/>
    <s v="e"/>
    <d v="2008-05-23T00:00:00"/>
  </r>
  <r>
    <x v="6"/>
    <n v="8"/>
    <n v="2008"/>
    <n v="24"/>
    <n v="5"/>
    <s v="e15"/>
    <n v="15"/>
    <s v="e"/>
    <d v="2008-05-24T00:00:00"/>
  </r>
  <r>
    <x v="6"/>
    <n v="8"/>
    <n v="2008"/>
    <n v="25"/>
    <n v="5"/>
    <s v="e22"/>
    <n v="22"/>
    <s v="e"/>
    <d v="2008-05-25T00:00:00"/>
  </r>
  <r>
    <x v="6"/>
    <n v="8"/>
    <n v="2008"/>
    <n v="26"/>
    <n v="5"/>
    <s v="e19"/>
    <n v="19"/>
    <s v="e"/>
    <d v="2008-05-26T00:00:00"/>
  </r>
  <r>
    <x v="6"/>
    <n v="8"/>
    <n v="2008"/>
    <n v="27"/>
    <n v="5"/>
    <s v="e15"/>
    <n v="15"/>
    <s v="e"/>
    <d v="2008-05-27T00:00:00"/>
  </r>
  <r>
    <x v="6"/>
    <n v="8"/>
    <n v="2008"/>
    <n v="28"/>
    <n v="5"/>
    <s v="e14"/>
    <n v="14"/>
    <s v="e"/>
    <d v="2008-05-28T00:00:00"/>
  </r>
  <r>
    <x v="6"/>
    <n v="8"/>
    <n v="2008"/>
    <n v="29"/>
    <n v="5"/>
    <s v="e21"/>
    <n v="21"/>
    <s v="e"/>
    <d v="2008-05-29T00:00:00"/>
  </r>
  <r>
    <x v="6"/>
    <n v="8"/>
    <n v="2008"/>
    <n v="30"/>
    <n v="5"/>
    <s v="e14"/>
    <n v="14"/>
    <s v="e"/>
    <d v="2008-05-30T00:00:00"/>
  </r>
  <r>
    <x v="6"/>
    <n v="8"/>
    <n v="2008"/>
    <n v="31"/>
    <n v="5"/>
    <s v="e12"/>
    <n v="12"/>
    <s v="e"/>
    <d v="2008-05-31T00:00:00"/>
  </r>
  <r>
    <x v="6"/>
    <n v="9"/>
    <n v="2008"/>
    <n v="1"/>
    <n v="6"/>
    <s v="e11"/>
    <n v="11"/>
    <s v="e"/>
    <d v="2008-06-01T00:00:00"/>
  </r>
  <r>
    <x v="6"/>
    <n v="9"/>
    <n v="2008"/>
    <n v="2"/>
    <n v="6"/>
    <s v="e11"/>
    <n v="11"/>
    <s v="e"/>
    <d v="2008-06-02T00:00:00"/>
  </r>
  <r>
    <x v="6"/>
    <n v="9"/>
    <n v="2008"/>
    <n v="3"/>
    <n v="6"/>
    <s v="e39"/>
    <n v="39"/>
    <s v="e"/>
    <d v="2008-06-03T00:00:00"/>
  </r>
  <r>
    <x v="6"/>
    <n v="9"/>
    <n v="2008"/>
    <n v="4"/>
    <n v="6"/>
    <s v="e18"/>
    <n v="18"/>
    <s v="e"/>
    <d v="2008-06-04T00:00:00"/>
  </r>
  <r>
    <x v="6"/>
    <n v="9"/>
    <n v="2008"/>
    <n v="5"/>
    <n v="6"/>
    <s v="e13"/>
    <n v="13"/>
    <s v="e"/>
    <d v="2008-06-05T00:00:00"/>
  </r>
  <r>
    <x v="6"/>
    <n v="9"/>
    <n v="2008"/>
    <n v="6"/>
    <n v="6"/>
    <s v="e12"/>
    <n v="12"/>
    <s v="e"/>
    <d v="2008-06-06T00:00:00"/>
  </r>
  <r>
    <x v="6"/>
    <n v="9"/>
    <n v="2008"/>
    <n v="7"/>
    <n v="6"/>
    <s v="e11"/>
    <n v="11"/>
    <s v="e"/>
    <d v="2008-06-07T00:00:00"/>
  </r>
  <r>
    <x v="6"/>
    <n v="9"/>
    <n v="2008"/>
    <n v="8"/>
    <n v="6"/>
    <s v="e10"/>
    <n v="10"/>
    <s v="e"/>
    <d v="2008-06-08T00:00:00"/>
  </r>
  <r>
    <x v="6"/>
    <n v="9"/>
    <n v="2008"/>
    <n v="9"/>
    <n v="6"/>
    <s v="e9.8"/>
    <n v="9.8000000000000007"/>
    <s v="e"/>
    <d v="2008-06-09T00:00:00"/>
  </r>
  <r>
    <x v="6"/>
    <n v="9"/>
    <n v="2008"/>
    <n v="10"/>
    <n v="6"/>
    <s v="e9.4"/>
    <n v="9.4"/>
    <s v="e"/>
    <d v="2008-06-10T00:00:00"/>
  </r>
  <r>
    <x v="6"/>
    <n v="9"/>
    <n v="2008"/>
    <n v="11"/>
    <n v="6"/>
    <s v="e8.8"/>
    <n v="8.8000000000000007"/>
    <s v="e"/>
    <d v="2008-06-11T00:00:00"/>
  </r>
  <r>
    <x v="6"/>
    <n v="9"/>
    <n v="2008"/>
    <n v="12"/>
    <n v="6"/>
    <s v="e8.5"/>
    <n v="8.5"/>
    <s v="e"/>
    <d v="2008-06-12T00:00:00"/>
  </r>
  <r>
    <x v="6"/>
    <n v="9"/>
    <n v="2008"/>
    <n v="13"/>
    <n v="6"/>
    <s v="e7.9"/>
    <n v="7.9"/>
    <s v="e"/>
    <d v="2008-06-13T00:00:00"/>
  </r>
  <r>
    <x v="6"/>
    <n v="9"/>
    <n v="2008"/>
    <n v="14"/>
    <n v="6"/>
    <s v="e7.4"/>
    <n v="7.4"/>
    <s v="e"/>
    <d v="2008-06-14T00:00:00"/>
  </r>
  <r>
    <x v="6"/>
    <n v="9"/>
    <n v="2008"/>
    <n v="15"/>
    <n v="6"/>
    <s v="e7.0"/>
    <n v="7"/>
    <s v="e"/>
    <d v="2008-06-15T00:00:00"/>
  </r>
  <r>
    <x v="6"/>
    <n v="9"/>
    <n v="2008"/>
    <n v="16"/>
    <n v="6"/>
    <s v="e6.7"/>
    <n v="6.7"/>
    <s v="e"/>
    <d v="2008-06-16T00:00:00"/>
  </r>
  <r>
    <x v="6"/>
    <n v="9"/>
    <n v="2008"/>
    <n v="17"/>
    <n v="6"/>
    <s v="e6.4"/>
    <n v="6.4"/>
    <s v="e"/>
    <d v="2008-06-17T00:00:00"/>
  </r>
  <r>
    <x v="6"/>
    <n v="9"/>
    <n v="2008"/>
    <n v="18"/>
    <n v="6"/>
    <s v="e6.0"/>
    <n v="6"/>
    <s v="e"/>
    <d v="2008-06-18T00:00:00"/>
  </r>
  <r>
    <x v="6"/>
    <n v="9"/>
    <n v="2008"/>
    <n v="19"/>
    <n v="6"/>
    <s v="e5.9"/>
    <n v="5.9"/>
    <s v="e"/>
    <d v="2008-06-19T00:00:00"/>
  </r>
  <r>
    <x v="6"/>
    <n v="9"/>
    <n v="2008"/>
    <n v="20"/>
    <n v="6"/>
    <s v="e5.9"/>
    <n v="5.9"/>
    <s v="e"/>
    <d v="2008-06-20T00:00:00"/>
  </r>
  <r>
    <x v="6"/>
    <n v="9"/>
    <n v="2008"/>
    <n v="21"/>
    <n v="6"/>
    <s v="e5.7"/>
    <n v="5.7"/>
    <s v="e"/>
    <d v="2008-06-21T00:00:00"/>
  </r>
  <r>
    <x v="6"/>
    <n v="9"/>
    <n v="2008"/>
    <n v="22"/>
    <n v="6"/>
    <s v="e5.4"/>
    <n v="5.4"/>
    <s v="e"/>
    <d v="2008-06-22T00:00:00"/>
  </r>
  <r>
    <x v="6"/>
    <n v="9"/>
    <n v="2008"/>
    <n v="23"/>
    <n v="6"/>
    <s v="e5.2"/>
    <n v="5.2"/>
    <s v="e"/>
    <d v="2008-06-23T00:00:00"/>
  </r>
  <r>
    <x v="6"/>
    <n v="9"/>
    <n v="2008"/>
    <n v="24"/>
    <n v="6"/>
    <s v="e5.1"/>
    <n v="5.0999999999999996"/>
    <s v="e"/>
    <d v="2008-06-24T00:00:00"/>
  </r>
  <r>
    <x v="6"/>
    <n v="9"/>
    <n v="2008"/>
    <n v="25"/>
    <n v="6"/>
    <s v="e5.7"/>
    <n v="5.7"/>
    <s v="e"/>
    <d v="2008-06-25T00:00:00"/>
  </r>
  <r>
    <x v="6"/>
    <n v="9"/>
    <n v="2008"/>
    <n v="26"/>
    <n v="6"/>
    <s v="e5.2"/>
    <n v="5.2"/>
    <s v="e"/>
    <d v="2008-06-26T00:00:00"/>
  </r>
  <r>
    <x v="6"/>
    <n v="9"/>
    <n v="2008"/>
    <n v="27"/>
    <n v="6"/>
    <s v="e4.7"/>
    <n v="4.7"/>
    <s v="e"/>
    <d v="2008-06-27T00:00:00"/>
  </r>
  <r>
    <x v="6"/>
    <n v="9"/>
    <n v="2008"/>
    <n v="28"/>
    <n v="6"/>
    <s v="e4.3"/>
    <n v="4.3"/>
    <s v="e"/>
    <d v="2008-06-28T00:00:00"/>
  </r>
  <r>
    <x v="6"/>
    <n v="9"/>
    <n v="2008"/>
    <n v="29"/>
    <n v="6"/>
    <s v="e6.2"/>
    <n v="6.2"/>
    <s v="e"/>
    <d v="2008-06-29T00:00:00"/>
  </r>
  <r>
    <x v="6"/>
    <n v="9"/>
    <n v="2008"/>
    <n v="30"/>
    <n v="6"/>
    <s v="e10"/>
    <n v="10"/>
    <s v="e"/>
    <d v="2008-06-30T00:00:00"/>
  </r>
  <r>
    <x v="6"/>
    <n v="10"/>
    <n v="2008"/>
    <n v="1"/>
    <n v="7"/>
    <s v="e5.7"/>
    <n v="5.7"/>
    <s v="e"/>
    <d v="2008-07-01T00:00:00"/>
  </r>
  <r>
    <x v="6"/>
    <n v="10"/>
    <n v="2008"/>
    <n v="2"/>
    <n v="7"/>
    <s v="e4.8"/>
    <n v="4.8"/>
    <s v="e"/>
    <d v="2008-07-02T00:00:00"/>
  </r>
  <r>
    <x v="6"/>
    <n v="10"/>
    <n v="2008"/>
    <n v="3"/>
    <n v="7"/>
    <s v="e7.2"/>
    <n v="7.2"/>
    <s v="e"/>
    <d v="2008-07-03T00:00:00"/>
  </r>
  <r>
    <x v="6"/>
    <n v="10"/>
    <n v="2008"/>
    <n v="4"/>
    <n v="7"/>
    <s v="e5.6"/>
    <n v="5.6"/>
    <s v="e"/>
    <d v="2008-07-04T00:00:00"/>
  </r>
  <r>
    <x v="6"/>
    <n v="10"/>
    <n v="2008"/>
    <n v="5"/>
    <n v="7"/>
    <s v="e4.9"/>
    <n v="4.9000000000000004"/>
    <s v="e"/>
    <d v="2008-07-05T00:00:00"/>
  </r>
  <r>
    <x v="6"/>
    <n v="10"/>
    <n v="2008"/>
    <n v="6"/>
    <n v="7"/>
    <s v="e4.6"/>
    <n v="4.5999999999999996"/>
    <s v="e"/>
    <d v="2008-07-06T00:00:00"/>
  </r>
  <r>
    <x v="6"/>
    <n v="10"/>
    <n v="2008"/>
    <n v="7"/>
    <n v="7"/>
    <s v="e4.3"/>
    <n v="4.3"/>
    <s v="e"/>
    <d v="2008-07-07T00:00:00"/>
  </r>
  <r>
    <x v="6"/>
    <n v="10"/>
    <n v="2008"/>
    <n v="8"/>
    <n v="7"/>
    <s v="e4.3"/>
    <n v="4.3"/>
    <s v="e"/>
    <d v="2008-07-08T00:00:00"/>
  </r>
  <r>
    <x v="6"/>
    <n v="10"/>
    <n v="2008"/>
    <n v="9"/>
    <n v="7"/>
    <s v="e3.9"/>
    <n v="3.9"/>
    <s v="e"/>
    <d v="2008-07-09T00:00:00"/>
  </r>
  <r>
    <x v="6"/>
    <n v="10"/>
    <n v="2008"/>
    <n v="10"/>
    <n v="7"/>
    <s v="e3.7"/>
    <n v="3.7"/>
    <s v="e"/>
    <d v="2008-07-10T00:00:00"/>
  </r>
  <r>
    <x v="6"/>
    <n v="10"/>
    <n v="2008"/>
    <n v="11"/>
    <n v="7"/>
    <s v="e3.4"/>
    <n v="3.4"/>
    <s v="e"/>
    <d v="2008-07-11T00:00:00"/>
  </r>
  <r>
    <x v="6"/>
    <n v="10"/>
    <n v="2008"/>
    <n v="12"/>
    <n v="7"/>
    <s v="e3.3"/>
    <n v="3.3"/>
    <s v="e"/>
    <d v="2008-07-12T00:00:00"/>
  </r>
  <r>
    <x v="6"/>
    <n v="10"/>
    <n v="2008"/>
    <n v="13"/>
    <n v="7"/>
    <s v="e3.2"/>
    <n v="3.2"/>
    <s v="e"/>
    <d v="2008-07-13T00:00:00"/>
  </r>
  <r>
    <x v="6"/>
    <n v="10"/>
    <n v="2008"/>
    <n v="14"/>
    <n v="7"/>
    <s v="e3.1"/>
    <n v="3.1"/>
    <s v="e"/>
    <d v="2008-07-14T00:00:00"/>
  </r>
  <r>
    <x v="6"/>
    <n v="10"/>
    <n v="2008"/>
    <n v="15"/>
    <n v="7"/>
    <s v="e3.0"/>
    <n v="3"/>
    <s v="e"/>
    <d v="2008-07-15T00:00:00"/>
  </r>
  <r>
    <x v="6"/>
    <n v="10"/>
    <n v="2008"/>
    <n v="16"/>
    <n v="7"/>
    <s v="e2.9"/>
    <n v="2.9"/>
    <s v="e"/>
    <d v="2008-07-16T00:00:00"/>
  </r>
  <r>
    <x v="6"/>
    <n v="10"/>
    <n v="2008"/>
    <n v="17"/>
    <n v="7"/>
    <s v="e2.7"/>
    <n v="2.7"/>
    <s v="e"/>
    <d v="2008-07-17T00:00:00"/>
  </r>
  <r>
    <x v="6"/>
    <n v="10"/>
    <n v="2008"/>
    <n v="18"/>
    <n v="7"/>
    <s v="e2.5"/>
    <n v="2.5"/>
    <s v="e"/>
    <d v="2008-07-18T00:00:00"/>
  </r>
  <r>
    <x v="6"/>
    <n v="10"/>
    <n v="2008"/>
    <n v="19"/>
    <n v="7"/>
    <s v="e2.5"/>
    <n v="2.5"/>
    <s v="e"/>
    <d v="2008-07-19T00:00:00"/>
  </r>
  <r>
    <x v="6"/>
    <n v="10"/>
    <n v="2008"/>
    <n v="20"/>
    <n v="7"/>
    <s v="e2.5"/>
    <n v="2.5"/>
    <s v="e"/>
    <d v="2008-07-20T00:00:00"/>
  </r>
  <r>
    <x v="6"/>
    <n v="10"/>
    <n v="2008"/>
    <n v="21"/>
    <n v="7"/>
    <s v="e2.5"/>
    <n v="2.5"/>
    <s v="e"/>
    <d v="2008-07-21T00:00:00"/>
  </r>
  <r>
    <x v="6"/>
    <n v="10"/>
    <n v="2008"/>
    <n v="22"/>
    <n v="7"/>
    <s v="e2.4"/>
    <n v="2.4"/>
    <s v="e"/>
    <d v="2008-07-22T00:00:00"/>
  </r>
  <r>
    <x v="6"/>
    <n v="10"/>
    <n v="2008"/>
    <n v="23"/>
    <n v="7"/>
    <s v="e2.2"/>
    <n v="2.2000000000000002"/>
    <s v="e"/>
    <d v="2008-07-23T00:00:00"/>
  </r>
  <r>
    <x v="6"/>
    <n v="10"/>
    <n v="2008"/>
    <n v="24"/>
    <n v="7"/>
    <s v="e2.3"/>
    <n v="2.2999999999999998"/>
    <s v="e"/>
    <d v="2008-07-24T00:00:00"/>
  </r>
  <r>
    <x v="6"/>
    <n v="10"/>
    <n v="2008"/>
    <n v="25"/>
    <n v="7"/>
    <n v="1.9"/>
    <n v="1.9"/>
    <m/>
    <d v="2008-07-25T00:00:00"/>
  </r>
  <r>
    <x v="6"/>
    <n v="10"/>
    <n v="2008"/>
    <n v="26"/>
    <n v="7"/>
    <n v="1.8"/>
    <n v="1.8"/>
    <m/>
    <d v="2008-07-26T00:00:00"/>
  </r>
  <r>
    <x v="6"/>
    <n v="10"/>
    <n v="2008"/>
    <n v="27"/>
    <n v="7"/>
    <n v="2.2000000000000002"/>
    <n v="2.2000000000000002"/>
    <m/>
    <d v="2008-07-27T00:00:00"/>
  </r>
  <r>
    <x v="6"/>
    <n v="10"/>
    <n v="2008"/>
    <n v="28"/>
    <n v="7"/>
    <n v="2.1"/>
    <n v="2.1"/>
    <m/>
    <d v="2008-07-28T00:00:00"/>
  </r>
  <r>
    <x v="6"/>
    <n v="10"/>
    <n v="2008"/>
    <n v="29"/>
    <n v="7"/>
    <n v="2.2000000000000002"/>
    <n v="2.2000000000000002"/>
    <m/>
    <d v="2008-07-29T00:00:00"/>
  </r>
  <r>
    <x v="6"/>
    <n v="10"/>
    <n v="2008"/>
    <n v="30"/>
    <n v="7"/>
    <n v="2.8"/>
    <n v="2.8"/>
    <m/>
    <d v="2008-07-30T00:00:00"/>
  </r>
  <r>
    <x v="6"/>
    <n v="10"/>
    <n v="2008"/>
    <n v="31"/>
    <n v="7"/>
    <n v="2.5"/>
    <n v="2.5"/>
    <m/>
    <d v="2008-07-31T00:00:00"/>
  </r>
  <r>
    <x v="6"/>
    <n v="11"/>
    <n v="2008"/>
    <n v="1"/>
    <n v="8"/>
    <n v="3.2"/>
    <n v="3.2"/>
    <m/>
    <d v="2008-08-01T00:00:00"/>
  </r>
  <r>
    <x v="6"/>
    <n v="11"/>
    <n v="2008"/>
    <n v="2"/>
    <n v="8"/>
    <n v="2.7"/>
    <n v="2.7"/>
    <m/>
    <d v="2008-08-02T00:00:00"/>
  </r>
  <r>
    <x v="6"/>
    <n v="11"/>
    <n v="2008"/>
    <n v="3"/>
    <n v="8"/>
    <n v="2.9"/>
    <n v="2.9"/>
    <m/>
    <d v="2008-08-03T00:00:00"/>
  </r>
  <r>
    <x v="6"/>
    <n v="11"/>
    <n v="2008"/>
    <n v="4"/>
    <n v="8"/>
    <n v="2.5"/>
    <n v="2.5"/>
    <m/>
    <d v="2008-08-04T00:00:00"/>
  </r>
  <r>
    <x v="6"/>
    <n v="11"/>
    <n v="2008"/>
    <n v="5"/>
    <n v="8"/>
    <n v="2.4"/>
    <n v="2.4"/>
    <m/>
    <d v="2008-08-05T00:00:00"/>
  </r>
  <r>
    <x v="6"/>
    <n v="11"/>
    <n v="2008"/>
    <n v="6"/>
    <n v="8"/>
    <n v="2.2000000000000002"/>
    <n v="2.2000000000000002"/>
    <m/>
    <d v="2008-08-06T00:00:00"/>
  </r>
  <r>
    <x v="6"/>
    <n v="11"/>
    <n v="2008"/>
    <n v="7"/>
    <n v="8"/>
    <n v="2.2000000000000002"/>
    <n v="2.2000000000000002"/>
    <m/>
    <d v="2008-08-07T00:00:00"/>
  </r>
  <r>
    <x v="6"/>
    <n v="11"/>
    <n v="2008"/>
    <n v="8"/>
    <n v="8"/>
    <n v="2.6"/>
    <n v="2.6"/>
    <m/>
    <d v="2008-08-08T00:00:00"/>
  </r>
  <r>
    <x v="6"/>
    <n v="11"/>
    <n v="2008"/>
    <n v="9"/>
    <n v="8"/>
    <n v="3.2"/>
    <n v="3.2"/>
    <m/>
    <d v="2008-08-09T00:00:00"/>
  </r>
  <r>
    <x v="6"/>
    <n v="11"/>
    <n v="2008"/>
    <n v="10"/>
    <n v="8"/>
    <n v="3"/>
    <n v="3"/>
    <m/>
    <d v="2008-08-10T00:00:00"/>
  </r>
  <r>
    <x v="6"/>
    <n v="11"/>
    <n v="2008"/>
    <n v="11"/>
    <n v="8"/>
    <n v="3.1"/>
    <n v="3.1"/>
    <m/>
    <d v="2008-08-11T00:00:00"/>
  </r>
  <r>
    <x v="6"/>
    <n v="11"/>
    <n v="2008"/>
    <n v="12"/>
    <n v="8"/>
    <n v="2.9"/>
    <n v="2.9"/>
    <m/>
    <d v="2008-08-12T00:00:00"/>
  </r>
  <r>
    <x v="6"/>
    <n v="11"/>
    <n v="2008"/>
    <n v="13"/>
    <n v="8"/>
    <n v="2.7"/>
    <n v="2.7"/>
    <m/>
    <d v="2008-08-13T00:00:00"/>
  </r>
  <r>
    <x v="6"/>
    <n v="11"/>
    <n v="2008"/>
    <n v="14"/>
    <n v="8"/>
    <n v="2.8"/>
    <n v="2.8"/>
    <m/>
    <d v="2008-08-14T00:00:00"/>
  </r>
  <r>
    <x v="6"/>
    <n v="11"/>
    <n v="2008"/>
    <n v="15"/>
    <n v="8"/>
    <n v="2.6"/>
    <n v="2.6"/>
    <m/>
    <d v="2008-08-15T00:00:00"/>
  </r>
  <r>
    <x v="6"/>
    <n v="11"/>
    <n v="2008"/>
    <n v="16"/>
    <n v="8"/>
    <n v="2.4"/>
    <n v="2.4"/>
    <m/>
    <d v="2008-08-16T00:00:00"/>
  </r>
  <r>
    <x v="6"/>
    <n v="11"/>
    <n v="2008"/>
    <n v="17"/>
    <n v="8"/>
    <n v="3.1"/>
    <n v="3.1"/>
    <m/>
    <d v="2008-08-17T00:00:00"/>
  </r>
  <r>
    <x v="6"/>
    <n v="11"/>
    <n v="2008"/>
    <n v="18"/>
    <n v="8"/>
    <n v="3.8"/>
    <n v="3.8"/>
    <m/>
    <d v="2008-08-18T00:00:00"/>
  </r>
  <r>
    <x v="6"/>
    <n v="11"/>
    <n v="2008"/>
    <n v="19"/>
    <n v="8"/>
    <n v="5.3"/>
    <n v="5.3"/>
    <m/>
    <d v="2008-08-19T00:00:00"/>
  </r>
  <r>
    <x v="6"/>
    <n v="11"/>
    <n v="2008"/>
    <n v="20"/>
    <n v="8"/>
    <n v="11"/>
    <n v="11"/>
    <m/>
    <d v="2008-08-20T00:00:00"/>
  </r>
  <r>
    <x v="6"/>
    <n v="11"/>
    <n v="2008"/>
    <n v="21"/>
    <n v="8"/>
    <n v="7.9"/>
    <n v="7.9"/>
    <m/>
    <d v="2008-08-21T00:00:00"/>
  </r>
  <r>
    <x v="6"/>
    <n v="11"/>
    <n v="2008"/>
    <n v="22"/>
    <n v="8"/>
    <n v="4.4000000000000004"/>
    <n v="4.4000000000000004"/>
    <m/>
    <d v="2008-08-22T00:00:00"/>
  </r>
  <r>
    <x v="6"/>
    <n v="11"/>
    <n v="2008"/>
    <n v="23"/>
    <n v="8"/>
    <n v="3.6"/>
    <n v="3.6"/>
    <m/>
    <d v="2008-08-23T00:00:00"/>
  </r>
  <r>
    <x v="6"/>
    <n v="11"/>
    <n v="2008"/>
    <n v="24"/>
    <n v="8"/>
    <n v="4.2"/>
    <n v="4.2"/>
    <m/>
    <d v="2008-08-24T00:00:00"/>
  </r>
  <r>
    <x v="6"/>
    <n v="11"/>
    <n v="2008"/>
    <n v="25"/>
    <n v="8"/>
    <n v="8.6999999999999993"/>
    <n v="8.6999999999999993"/>
    <m/>
    <d v="2008-08-25T00:00:00"/>
  </r>
  <r>
    <x v="6"/>
    <n v="11"/>
    <n v="2008"/>
    <n v="26"/>
    <n v="8"/>
    <n v="4.5"/>
    <n v="4.5"/>
    <m/>
    <d v="2008-08-26T00:00:00"/>
  </r>
  <r>
    <x v="6"/>
    <n v="11"/>
    <n v="2008"/>
    <n v="27"/>
    <n v="8"/>
    <n v="3.6"/>
    <n v="3.6"/>
    <m/>
    <d v="2008-08-27T00:00:00"/>
  </r>
  <r>
    <x v="6"/>
    <n v="11"/>
    <n v="2008"/>
    <n v="28"/>
    <n v="8"/>
    <n v="3.5"/>
    <n v="3.5"/>
    <m/>
    <d v="2008-08-28T00:00:00"/>
  </r>
  <r>
    <x v="6"/>
    <n v="11"/>
    <n v="2008"/>
    <n v="29"/>
    <n v="8"/>
    <n v="3.7"/>
    <n v="3.7"/>
    <m/>
    <d v="2008-08-29T00:00:00"/>
  </r>
  <r>
    <x v="6"/>
    <n v="11"/>
    <n v="2008"/>
    <n v="30"/>
    <n v="8"/>
    <n v="3.7"/>
    <n v="3.7"/>
    <m/>
    <d v="2008-08-30T00:00:00"/>
  </r>
  <r>
    <x v="6"/>
    <n v="11"/>
    <n v="2008"/>
    <n v="31"/>
    <n v="8"/>
    <n v="5.9"/>
    <n v="5.9"/>
    <m/>
    <d v="2008-08-31T00:00:00"/>
  </r>
  <r>
    <x v="6"/>
    <n v="12"/>
    <n v="2008"/>
    <n v="1"/>
    <n v="9"/>
    <n v="4.9000000000000004"/>
    <n v="4.9000000000000004"/>
    <m/>
    <d v="2008-09-01T00:00:00"/>
  </r>
  <r>
    <x v="6"/>
    <n v="12"/>
    <n v="2008"/>
    <n v="2"/>
    <n v="9"/>
    <n v="5.7"/>
    <n v="5.7"/>
    <m/>
    <d v="2008-09-02T00:00:00"/>
  </r>
  <r>
    <x v="6"/>
    <n v="12"/>
    <n v="2008"/>
    <n v="3"/>
    <n v="9"/>
    <n v="3.1"/>
    <n v="3.1"/>
    <m/>
    <d v="2008-09-03T00:00:00"/>
  </r>
  <r>
    <x v="6"/>
    <n v="12"/>
    <n v="2008"/>
    <n v="4"/>
    <n v="9"/>
    <n v="3"/>
    <n v="3"/>
    <m/>
    <d v="2008-09-04T00:00:00"/>
  </r>
  <r>
    <x v="6"/>
    <n v="12"/>
    <n v="2008"/>
    <n v="5"/>
    <n v="9"/>
    <n v="3.1"/>
    <n v="3.1"/>
    <m/>
    <d v="2008-09-05T00:00:00"/>
  </r>
  <r>
    <x v="6"/>
    <n v="12"/>
    <n v="2008"/>
    <n v="6"/>
    <n v="9"/>
    <n v="3.1"/>
    <n v="3.1"/>
    <m/>
    <d v="2008-09-06T00:00:00"/>
  </r>
  <r>
    <x v="6"/>
    <n v="12"/>
    <n v="2008"/>
    <n v="7"/>
    <n v="9"/>
    <n v="3.3"/>
    <n v="3.3"/>
    <m/>
    <d v="2008-09-07T00:00:00"/>
  </r>
  <r>
    <x v="6"/>
    <n v="12"/>
    <n v="2008"/>
    <n v="8"/>
    <n v="9"/>
    <n v="3.5"/>
    <n v="3.5"/>
    <m/>
    <d v="2008-09-08T00:00:00"/>
  </r>
  <r>
    <x v="6"/>
    <n v="12"/>
    <n v="2008"/>
    <n v="9"/>
    <n v="9"/>
    <n v="3.5"/>
    <n v="3.5"/>
    <m/>
    <d v="2008-09-09T00:00:00"/>
  </r>
  <r>
    <x v="6"/>
    <n v="12"/>
    <n v="2008"/>
    <n v="10"/>
    <n v="9"/>
    <n v="3.3"/>
    <n v="3.3"/>
    <m/>
    <d v="2008-09-10T00:00:00"/>
  </r>
  <r>
    <x v="6"/>
    <n v="12"/>
    <n v="2008"/>
    <n v="11"/>
    <n v="9"/>
    <n v="3.5"/>
    <n v="3.5"/>
    <m/>
    <d v="2008-09-11T00:00:00"/>
  </r>
  <r>
    <x v="6"/>
    <n v="12"/>
    <n v="2008"/>
    <n v="12"/>
    <n v="9"/>
    <n v="3.6"/>
    <n v="3.6"/>
    <m/>
    <d v="2008-09-12T00:00:00"/>
  </r>
  <r>
    <x v="6"/>
    <n v="12"/>
    <n v="2008"/>
    <n v="13"/>
    <n v="9"/>
    <n v="3"/>
    <n v="3"/>
    <m/>
    <d v="2008-09-13T00:00:00"/>
  </r>
  <r>
    <x v="6"/>
    <n v="12"/>
    <n v="2008"/>
    <n v="14"/>
    <n v="9"/>
    <n v="3.2"/>
    <n v="3.2"/>
    <m/>
    <d v="2008-09-14T00:00:00"/>
  </r>
  <r>
    <x v="6"/>
    <n v="12"/>
    <n v="2008"/>
    <n v="15"/>
    <n v="9"/>
    <n v="3.2"/>
    <n v="3.2"/>
    <m/>
    <d v="2008-09-15T00:00:00"/>
  </r>
  <r>
    <x v="6"/>
    <n v="12"/>
    <n v="2008"/>
    <n v="16"/>
    <n v="9"/>
    <n v="3.5"/>
    <n v="3.5"/>
    <m/>
    <d v="2008-09-16T00:00:00"/>
  </r>
  <r>
    <x v="6"/>
    <n v="12"/>
    <n v="2008"/>
    <n v="17"/>
    <n v="9"/>
    <n v="4.5999999999999996"/>
    <n v="4.5999999999999996"/>
    <m/>
    <d v="2008-09-17T00:00:00"/>
  </r>
  <r>
    <x v="6"/>
    <n v="12"/>
    <n v="2008"/>
    <n v="18"/>
    <n v="9"/>
    <n v="3"/>
    <n v="3"/>
    <m/>
    <d v="2008-09-18T00:00:00"/>
  </r>
  <r>
    <x v="6"/>
    <n v="12"/>
    <n v="2008"/>
    <n v="19"/>
    <n v="9"/>
    <n v="3"/>
    <n v="3"/>
    <m/>
    <d v="2008-09-19T00:00:00"/>
  </r>
  <r>
    <x v="6"/>
    <n v="12"/>
    <n v="2008"/>
    <n v="20"/>
    <n v="9"/>
    <n v="3.1"/>
    <n v="3.1"/>
    <m/>
    <d v="2008-09-20T00:00:00"/>
  </r>
  <r>
    <x v="6"/>
    <n v="12"/>
    <n v="2008"/>
    <n v="21"/>
    <n v="9"/>
    <n v="4.3"/>
    <n v="4.3"/>
    <m/>
    <d v="2008-09-21T00:00:00"/>
  </r>
  <r>
    <x v="6"/>
    <n v="12"/>
    <n v="2008"/>
    <n v="22"/>
    <n v="9"/>
    <n v="5.8"/>
    <n v="5.8"/>
    <m/>
    <d v="2008-09-22T00:00:00"/>
  </r>
  <r>
    <x v="6"/>
    <n v="12"/>
    <n v="2008"/>
    <n v="23"/>
    <n v="9"/>
    <n v="4.2"/>
    <n v="4.2"/>
    <m/>
    <d v="2008-09-23T00:00:00"/>
  </r>
  <r>
    <x v="6"/>
    <n v="12"/>
    <n v="2008"/>
    <n v="24"/>
    <n v="9"/>
    <n v="4.0999999999999996"/>
    <n v="4.0999999999999996"/>
    <m/>
    <d v="2008-09-24T00:00:00"/>
  </r>
  <r>
    <x v="6"/>
    <n v="12"/>
    <n v="2008"/>
    <n v="25"/>
    <n v="9"/>
    <n v="4.2"/>
    <n v="4.2"/>
    <m/>
    <d v="2008-09-25T00:00:00"/>
  </r>
  <r>
    <x v="6"/>
    <n v="12"/>
    <n v="2008"/>
    <n v="26"/>
    <n v="9"/>
    <n v="4.3"/>
    <n v="4.3"/>
    <m/>
    <d v="2008-09-26T00:00:00"/>
  </r>
  <r>
    <x v="6"/>
    <n v="12"/>
    <n v="2008"/>
    <n v="27"/>
    <n v="9"/>
    <n v="4.3"/>
    <n v="4.3"/>
    <m/>
    <d v="2008-09-27T00:00:00"/>
  </r>
  <r>
    <x v="6"/>
    <n v="12"/>
    <n v="2008"/>
    <n v="28"/>
    <n v="9"/>
    <n v="4.0999999999999996"/>
    <n v="4.0999999999999996"/>
    <m/>
    <d v="2008-09-28T00:00:00"/>
  </r>
  <r>
    <x v="6"/>
    <n v="12"/>
    <n v="2008"/>
    <n v="29"/>
    <n v="9"/>
    <n v="4"/>
    <n v="4"/>
    <m/>
    <d v="2008-09-29T00:00:00"/>
  </r>
  <r>
    <x v="6"/>
    <n v="12"/>
    <n v="2008"/>
    <n v="30"/>
    <n v="9"/>
    <n v="4.4000000000000004"/>
    <n v="4.4000000000000004"/>
    <m/>
    <d v="2008-09-30T00:00:00"/>
  </r>
  <r>
    <x v="7"/>
    <n v="1"/>
    <n v="2008"/>
    <n v="1"/>
    <n v="10"/>
    <n v="4.7"/>
    <n v="4.7"/>
    <m/>
    <d v="2008-10-01T00:00:00"/>
  </r>
  <r>
    <x v="7"/>
    <n v="1"/>
    <n v="2008"/>
    <n v="2"/>
    <n v="10"/>
    <n v="5.2"/>
    <n v="5.2"/>
    <m/>
    <d v="2008-10-02T00:00:00"/>
  </r>
  <r>
    <x v="7"/>
    <n v="1"/>
    <n v="2008"/>
    <n v="3"/>
    <n v="10"/>
    <n v="11"/>
    <n v="11"/>
    <m/>
    <d v="2008-10-03T00:00:00"/>
  </r>
  <r>
    <x v="7"/>
    <n v="1"/>
    <n v="2008"/>
    <n v="4"/>
    <n v="10"/>
    <n v="21"/>
    <n v="21"/>
    <m/>
    <d v="2008-10-04T00:00:00"/>
  </r>
  <r>
    <x v="7"/>
    <n v="1"/>
    <n v="2008"/>
    <n v="5"/>
    <n v="10"/>
    <n v="8"/>
    <n v="8"/>
    <m/>
    <d v="2008-10-05T00:00:00"/>
  </r>
  <r>
    <x v="7"/>
    <n v="1"/>
    <n v="2008"/>
    <n v="6"/>
    <n v="10"/>
    <n v="6.7"/>
    <n v="6.7"/>
    <m/>
    <d v="2008-10-06T00:00:00"/>
  </r>
  <r>
    <x v="7"/>
    <n v="1"/>
    <n v="2008"/>
    <n v="7"/>
    <n v="10"/>
    <n v="8.6"/>
    <n v="8.6"/>
    <m/>
    <d v="2008-10-07T00:00:00"/>
  </r>
  <r>
    <x v="7"/>
    <n v="1"/>
    <n v="2008"/>
    <n v="8"/>
    <n v="10"/>
    <n v="5.3"/>
    <n v="5.3"/>
    <m/>
    <d v="2008-10-08T00:00:00"/>
  </r>
  <r>
    <x v="7"/>
    <n v="1"/>
    <n v="2008"/>
    <n v="9"/>
    <n v="10"/>
    <n v="4.8"/>
    <n v="4.8"/>
    <m/>
    <d v="2008-10-09T00:00:00"/>
  </r>
  <r>
    <x v="7"/>
    <n v="1"/>
    <n v="2008"/>
    <n v="10"/>
    <n v="10"/>
    <n v="5.6"/>
    <n v="5.6"/>
    <m/>
    <d v="2008-10-10T00:00:00"/>
  </r>
  <r>
    <x v="7"/>
    <n v="1"/>
    <n v="2008"/>
    <n v="11"/>
    <n v="10"/>
    <n v="4.4000000000000004"/>
    <n v="4.4000000000000004"/>
    <m/>
    <d v="2008-10-11T00:00:00"/>
  </r>
  <r>
    <x v="7"/>
    <n v="1"/>
    <n v="2008"/>
    <n v="12"/>
    <n v="10"/>
    <n v="3.6"/>
    <n v="3.6"/>
    <m/>
    <d v="2008-10-12T00:00:00"/>
  </r>
  <r>
    <x v="7"/>
    <n v="1"/>
    <n v="2008"/>
    <n v="13"/>
    <n v="10"/>
    <n v="3.2"/>
    <n v="3.2"/>
    <m/>
    <d v="2008-10-13T00:00:00"/>
  </r>
  <r>
    <x v="7"/>
    <n v="1"/>
    <n v="2008"/>
    <n v="14"/>
    <n v="10"/>
    <n v="3.1"/>
    <n v="3.1"/>
    <m/>
    <d v="2008-10-14T00:00:00"/>
  </r>
  <r>
    <x v="7"/>
    <n v="1"/>
    <n v="2008"/>
    <n v="15"/>
    <n v="10"/>
    <n v="2.9"/>
    <n v="2.9"/>
    <m/>
    <d v="2008-10-15T00:00:00"/>
  </r>
  <r>
    <x v="7"/>
    <n v="1"/>
    <n v="2008"/>
    <n v="16"/>
    <n v="10"/>
    <n v="2.8"/>
    <n v="2.8"/>
    <m/>
    <d v="2008-10-16T00:00:00"/>
  </r>
  <r>
    <x v="7"/>
    <n v="1"/>
    <n v="2008"/>
    <n v="17"/>
    <n v="10"/>
    <n v="2.7"/>
    <n v="2.7"/>
    <m/>
    <d v="2008-10-17T00:00:00"/>
  </r>
  <r>
    <x v="7"/>
    <n v="1"/>
    <n v="2008"/>
    <n v="18"/>
    <n v="10"/>
    <n v="2.6"/>
    <n v="2.6"/>
    <m/>
    <d v="2008-10-18T00:00:00"/>
  </r>
  <r>
    <x v="7"/>
    <n v="1"/>
    <n v="2008"/>
    <n v="19"/>
    <n v="10"/>
    <n v="1.7"/>
    <n v="1.7"/>
    <m/>
    <d v="2008-10-19T00:00:00"/>
  </r>
  <r>
    <x v="7"/>
    <n v="1"/>
    <n v="2008"/>
    <n v="20"/>
    <n v="10"/>
    <n v="3.3"/>
    <n v="3.3"/>
    <m/>
    <d v="2008-10-20T00:00:00"/>
  </r>
  <r>
    <x v="7"/>
    <n v="1"/>
    <n v="2008"/>
    <n v="21"/>
    <n v="10"/>
    <n v="2.4"/>
    <n v="2.4"/>
    <m/>
    <d v="2008-10-21T00:00:00"/>
  </r>
  <r>
    <x v="7"/>
    <n v="1"/>
    <n v="2008"/>
    <n v="22"/>
    <n v="10"/>
    <n v="1.6"/>
    <n v="1.6"/>
    <m/>
    <d v="2008-10-22T00:00:00"/>
  </r>
  <r>
    <x v="7"/>
    <n v="1"/>
    <n v="2008"/>
    <n v="23"/>
    <n v="10"/>
    <n v="1.4"/>
    <n v="1.4"/>
    <m/>
    <d v="2008-10-23T00:00:00"/>
  </r>
  <r>
    <x v="7"/>
    <n v="1"/>
    <n v="2008"/>
    <n v="24"/>
    <n v="10"/>
    <n v="1.3"/>
    <n v="1.3"/>
    <m/>
    <d v="2008-10-24T00:00:00"/>
  </r>
  <r>
    <x v="7"/>
    <n v="1"/>
    <n v="2008"/>
    <n v="25"/>
    <n v="10"/>
    <n v="1.7"/>
    <n v="1.7"/>
    <m/>
    <d v="2008-10-25T00:00:00"/>
  </r>
  <r>
    <x v="7"/>
    <n v="1"/>
    <n v="2008"/>
    <n v="26"/>
    <n v="10"/>
    <n v="4.3"/>
    <n v="4.3"/>
    <m/>
    <d v="2008-10-26T00:00:00"/>
  </r>
  <r>
    <x v="7"/>
    <n v="1"/>
    <n v="2008"/>
    <n v="27"/>
    <n v="10"/>
    <n v="6.7"/>
    <n v="6.7"/>
    <m/>
    <d v="2008-10-27T00:00:00"/>
  </r>
  <r>
    <x v="7"/>
    <n v="1"/>
    <n v="2008"/>
    <n v="28"/>
    <n v="10"/>
    <n v="6.3"/>
    <n v="6.3"/>
    <m/>
    <d v="2008-10-28T00:00:00"/>
  </r>
  <r>
    <x v="7"/>
    <n v="1"/>
    <n v="2008"/>
    <n v="29"/>
    <n v="10"/>
    <n v="6.5"/>
    <n v="6.5"/>
    <m/>
    <d v="2008-10-29T00:00:00"/>
  </r>
  <r>
    <x v="7"/>
    <n v="1"/>
    <n v="2008"/>
    <n v="30"/>
    <n v="10"/>
    <n v="7.4"/>
    <n v="7.4"/>
    <m/>
    <d v="2008-10-30T00:00:00"/>
  </r>
  <r>
    <x v="7"/>
    <n v="1"/>
    <n v="2008"/>
    <n v="31"/>
    <n v="10"/>
    <n v="9.9"/>
    <n v="9.9"/>
    <m/>
    <d v="2008-10-31T00:00:00"/>
  </r>
  <r>
    <x v="7"/>
    <n v="2"/>
    <n v="2008"/>
    <n v="1"/>
    <n v="11"/>
    <n v="7.9"/>
    <n v="7.9"/>
    <m/>
    <d v="2008-11-01T00:00:00"/>
  </r>
  <r>
    <x v="7"/>
    <n v="2"/>
    <n v="2008"/>
    <n v="2"/>
    <n v="11"/>
    <n v="12"/>
    <n v="12"/>
    <m/>
    <d v="2008-11-02T00:00:00"/>
  </r>
  <r>
    <x v="7"/>
    <n v="2"/>
    <n v="2008"/>
    <n v="3"/>
    <n v="11"/>
    <n v="16"/>
    <n v="16"/>
    <m/>
    <d v="2008-11-03T00:00:00"/>
  </r>
  <r>
    <x v="7"/>
    <n v="2"/>
    <n v="2008"/>
    <n v="4"/>
    <n v="11"/>
    <n v="23"/>
    <n v="23"/>
    <m/>
    <d v="2008-11-04T00:00:00"/>
  </r>
  <r>
    <x v="7"/>
    <n v="2"/>
    <n v="2008"/>
    <n v="5"/>
    <n v="11"/>
    <n v="9.9"/>
    <n v="9.9"/>
    <m/>
    <d v="2008-11-05T00:00:00"/>
  </r>
  <r>
    <x v="7"/>
    <n v="2"/>
    <n v="2008"/>
    <n v="6"/>
    <n v="11"/>
    <n v="21"/>
    <n v="21"/>
    <m/>
    <d v="2008-11-06T00:00:00"/>
  </r>
  <r>
    <x v="7"/>
    <n v="2"/>
    <n v="2008"/>
    <n v="7"/>
    <n v="11"/>
    <n v="8.6999999999999993"/>
    <n v="8.6999999999999993"/>
    <m/>
    <d v="2008-11-07T00:00:00"/>
  </r>
  <r>
    <x v="7"/>
    <n v="2"/>
    <n v="2008"/>
    <n v="8"/>
    <n v="11"/>
    <n v="10"/>
    <n v="10"/>
    <m/>
    <d v="2008-11-08T00:00:00"/>
  </r>
  <r>
    <x v="7"/>
    <n v="2"/>
    <n v="2008"/>
    <n v="9"/>
    <n v="11"/>
    <n v="7.3"/>
    <n v="7.3"/>
    <m/>
    <d v="2008-11-09T00:00:00"/>
  </r>
  <r>
    <x v="7"/>
    <n v="2"/>
    <n v="2008"/>
    <n v="10"/>
    <n v="11"/>
    <n v="6.9"/>
    <n v="6.9"/>
    <m/>
    <d v="2008-11-10T00:00:00"/>
  </r>
  <r>
    <x v="7"/>
    <n v="2"/>
    <n v="2008"/>
    <n v="11"/>
    <n v="11"/>
    <n v="16"/>
    <n v="16"/>
    <m/>
    <d v="2008-11-11T00:00:00"/>
  </r>
  <r>
    <x v="7"/>
    <n v="2"/>
    <n v="2008"/>
    <n v="12"/>
    <n v="11"/>
    <n v="40"/>
    <n v="40"/>
    <m/>
    <d v="2008-11-12T00:00:00"/>
  </r>
  <r>
    <x v="7"/>
    <n v="2"/>
    <n v="2008"/>
    <n v="13"/>
    <n v="11"/>
    <s v="e49"/>
    <n v="49"/>
    <s v="e"/>
    <d v="2008-11-13T00:00:00"/>
  </r>
  <r>
    <x v="7"/>
    <n v="2"/>
    <n v="2008"/>
    <n v="14"/>
    <n v="11"/>
    <n v="14"/>
    <n v="14"/>
    <m/>
    <d v="2008-11-14T00:00:00"/>
  </r>
  <r>
    <x v="7"/>
    <n v="2"/>
    <n v="2008"/>
    <n v="15"/>
    <n v="11"/>
    <n v="10"/>
    <n v="10"/>
    <m/>
    <d v="2008-11-15T00:00:00"/>
  </r>
  <r>
    <x v="7"/>
    <n v="2"/>
    <n v="2008"/>
    <n v="16"/>
    <n v="11"/>
    <n v="8"/>
    <n v="8"/>
    <m/>
    <d v="2008-11-16T00:00:00"/>
  </r>
  <r>
    <x v="7"/>
    <n v="2"/>
    <n v="2008"/>
    <n v="17"/>
    <n v="11"/>
    <n v="6.5"/>
    <n v="6.5"/>
    <m/>
    <d v="2008-11-17T00:00:00"/>
  </r>
  <r>
    <x v="7"/>
    <n v="2"/>
    <n v="2008"/>
    <n v="18"/>
    <n v="11"/>
    <n v="5.5"/>
    <n v="5.5"/>
    <m/>
    <d v="2008-11-18T00:00:00"/>
  </r>
  <r>
    <x v="7"/>
    <n v="2"/>
    <n v="2008"/>
    <n v="19"/>
    <n v="11"/>
    <n v="4.8"/>
    <n v="4.8"/>
    <m/>
    <d v="2008-11-19T00:00:00"/>
  </r>
  <r>
    <x v="7"/>
    <n v="2"/>
    <n v="2008"/>
    <n v="20"/>
    <n v="11"/>
    <n v="15"/>
    <n v="15"/>
    <m/>
    <d v="2008-11-20T00:00:00"/>
  </r>
  <r>
    <x v="7"/>
    <n v="2"/>
    <n v="2008"/>
    <n v="21"/>
    <n v="11"/>
    <n v="11"/>
    <n v="11"/>
    <m/>
    <d v="2008-11-21T00:00:00"/>
  </r>
  <r>
    <x v="7"/>
    <n v="2"/>
    <n v="2008"/>
    <n v="22"/>
    <n v="11"/>
    <n v="6.9"/>
    <n v="6.9"/>
    <m/>
    <d v="2008-11-22T00:00:00"/>
  </r>
  <r>
    <x v="7"/>
    <n v="2"/>
    <n v="2008"/>
    <n v="23"/>
    <n v="11"/>
    <n v="5.3"/>
    <n v="5.3"/>
    <m/>
    <d v="2008-11-23T00:00:00"/>
  </r>
  <r>
    <x v="7"/>
    <n v="2"/>
    <n v="2008"/>
    <n v="24"/>
    <n v="11"/>
    <n v="4.3"/>
    <n v="4.3"/>
    <m/>
    <d v="2008-11-24T00:00:00"/>
  </r>
  <r>
    <x v="7"/>
    <n v="2"/>
    <n v="2008"/>
    <n v="25"/>
    <n v="11"/>
    <n v="5.4"/>
    <n v="5.4"/>
    <m/>
    <d v="2008-11-25T00:00:00"/>
  </r>
  <r>
    <x v="7"/>
    <n v="2"/>
    <n v="2008"/>
    <n v="26"/>
    <n v="11"/>
    <n v="5.4"/>
    <n v="5.4"/>
    <m/>
    <d v="2008-11-26T00:00:00"/>
  </r>
  <r>
    <x v="7"/>
    <n v="2"/>
    <n v="2008"/>
    <n v="27"/>
    <n v="11"/>
    <n v="3.9"/>
    <n v="3.9"/>
    <m/>
    <d v="2008-11-27T00:00:00"/>
  </r>
  <r>
    <x v="7"/>
    <n v="2"/>
    <n v="2008"/>
    <n v="28"/>
    <n v="11"/>
    <n v="3.7"/>
    <n v="3.7"/>
    <m/>
    <d v="2008-11-28T00:00:00"/>
  </r>
  <r>
    <x v="7"/>
    <n v="2"/>
    <n v="2008"/>
    <n v="29"/>
    <n v="11"/>
    <n v="3.5"/>
    <n v="3.5"/>
    <m/>
    <d v="2008-11-29T00:00:00"/>
  </r>
  <r>
    <x v="7"/>
    <n v="2"/>
    <n v="2008"/>
    <n v="30"/>
    <n v="11"/>
    <n v="3.4"/>
    <n v="3.4"/>
    <m/>
    <d v="2008-11-30T00:00:00"/>
  </r>
  <r>
    <x v="7"/>
    <n v="3"/>
    <n v="2008"/>
    <n v="1"/>
    <n v="12"/>
    <n v="3.9"/>
    <n v="3.9"/>
    <m/>
    <d v="2008-12-01T00:00:00"/>
  </r>
  <r>
    <x v="7"/>
    <n v="3"/>
    <n v="2008"/>
    <n v="2"/>
    <n v="12"/>
    <n v="14"/>
    <n v="14"/>
    <m/>
    <d v="2008-12-02T00:00:00"/>
  </r>
  <r>
    <x v="7"/>
    <n v="3"/>
    <n v="2008"/>
    <n v="3"/>
    <n v="12"/>
    <n v="6.9"/>
    <n v="6.9"/>
    <m/>
    <d v="2008-12-03T00:00:00"/>
  </r>
  <r>
    <x v="7"/>
    <n v="3"/>
    <n v="2008"/>
    <n v="4"/>
    <n v="12"/>
    <n v="4.7"/>
    <n v="4.7"/>
    <m/>
    <d v="2008-12-04T00:00:00"/>
  </r>
  <r>
    <x v="7"/>
    <n v="3"/>
    <n v="2008"/>
    <n v="5"/>
    <n v="12"/>
    <n v="4"/>
    <n v="4"/>
    <m/>
    <d v="2008-12-05T00:00:00"/>
  </r>
  <r>
    <x v="7"/>
    <n v="3"/>
    <n v="2008"/>
    <n v="6"/>
    <n v="12"/>
    <n v="3.2"/>
    <n v="3.2"/>
    <m/>
    <d v="2008-12-06T00:00:00"/>
  </r>
  <r>
    <x v="7"/>
    <n v="3"/>
    <n v="2008"/>
    <n v="7"/>
    <n v="12"/>
    <n v="4.0999999999999996"/>
    <n v="4.0999999999999996"/>
    <m/>
    <d v="2008-12-07T00:00:00"/>
  </r>
  <r>
    <x v="7"/>
    <n v="3"/>
    <n v="2008"/>
    <n v="8"/>
    <n v="12"/>
    <n v="4"/>
    <n v="4"/>
    <m/>
    <d v="2008-12-08T00:00:00"/>
  </r>
  <r>
    <x v="7"/>
    <n v="3"/>
    <n v="2008"/>
    <n v="9"/>
    <n v="12"/>
    <n v="3.3"/>
    <n v="3.3"/>
    <m/>
    <d v="2008-12-09T00:00:00"/>
  </r>
  <r>
    <x v="7"/>
    <n v="3"/>
    <n v="2008"/>
    <n v="10"/>
    <n v="12"/>
    <n v="2.8"/>
    <n v="2.8"/>
    <m/>
    <d v="2008-12-10T00:00:00"/>
  </r>
  <r>
    <x v="7"/>
    <n v="3"/>
    <n v="2008"/>
    <n v="11"/>
    <n v="12"/>
    <n v="2.7"/>
    <n v="2.7"/>
    <m/>
    <d v="2008-12-11T00:00:00"/>
  </r>
  <r>
    <x v="7"/>
    <n v="3"/>
    <n v="2008"/>
    <n v="12"/>
    <n v="12"/>
    <n v="8.1"/>
    <n v="8.1"/>
    <m/>
    <d v="2008-12-12T00:00:00"/>
  </r>
  <r>
    <x v="7"/>
    <n v="3"/>
    <n v="2008"/>
    <n v="13"/>
    <n v="12"/>
    <n v="13"/>
    <n v="13"/>
    <m/>
    <d v="2008-12-13T00:00:00"/>
  </r>
  <r>
    <x v="7"/>
    <n v="3"/>
    <n v="2008"/>
    <n v="14"/>
    <n v="12"/>
    <n v="8.6999999999999993"/>
    <n v="8.6999999999999993"/>
    <m/>
    <d v="2008-12-14T00:00:00"/>
  </r>
  <r>
    <x v="7"/>
    <n v="3"/>
    <n v="2008"/>
    <n v="15"/>
    <n v="12"/>
    <n v="6.3"/>
    <n v="6.3"/>
    <m/>
    <d v="2008-12-15T00:00:00"/>
  </r>
  <r>
    <x v="7"/>
    <n v="3"/>
    <n v="2008"/>
    <n v="16"/>
    <n v="12"/>
    <n v="4.4000000000000004"/>
    <n v="4.4000000000000004"/>
    <m/>
    <d v="2008-12-16T00:00:00"/>
  </r>
  <r>
    <x v="7"/>
    <n v="3"/>
    <n v="2008"/>
    <n v="17"/>
    <n v="12"/>
    <n v="5.3"/>
    <n v="5.3"/>
    <m/>
    <d v="2008-12-17T00:00:00"/>
  </r>
  <r>
    <x v="7"/>
    <n v="3"/>
    <n v="2008"/>
    <n v="18"/>
    <n v="12"/>
    <n v="17"/>
    <n v="17"/>
    <m/>
    <d v="2008-12-18T00:00:00"/>
  </r>
  <r>
    <x v="7"/>
    <n v="3"/>
    <n v="2008"/>
    <n v="19"/>
    <n v="12"/>
    <n v="12"/>
    <n v="12"/>
    <m/>
    <d v="2008-12-19T00:00:00"/>
  </r>
  <r>
    <x v="7"/>
    <n v="3"/>
    <n v="2008"/>
    <n v="20"/>
    <n v="12"/>
    <n v="9.1"/>
    <n v="9.1"/>
    <m/>
    <d v="2008-12-20T00:00:00"/>
  </r>
  <r>
    <x v="7"/>
    <n v="3"/>
    <n v="2008"/>
    <n v="21"/>
    <n v="12"/>
    <n v="9.6999999999999993"/>
    <n v="9.6999999999999993"/>
    <m/>
    <d v="2008-12-21T00:00:00"/>
  </r>
  <r>
    <x v="7"/>
    <n v="3"/>
    <n v="2008"/>
    <n v="22"/>
    <n v="12"/>
    <n v="9.1999999999999993"/>
    <n v="9.1999999999999993"/>
    <m/>
    <d v="2008-12-22T00:00:00"/>
  </r>
  <r>
    <x v="7"/>
    <n v="3"/>
    <n v="2008"/>
    <n v="23"/>
    <n v="12"/>
    <n v="7.8"/>
    <n v="7.8"/>
    <m/>
    <d v="2008-12-23T00:00:00"/>
  </r>
  <r>
    <x v="7"/>
    <n v="3"/>
    <n v="2008"/>
    <n v="24"/>
    <n v="12"/>
    <n v="16"/>
    <n v="16"/>
    <m/>
    <d v="2008-12-24T00:00:00"/>
  </r>
  <r>
    <x v="7"/>
    <n v="3"/>
    <n v="2008"/>
    <n v="25"/>
    <n v="12"/>
    <n v="38"/>
    <n v="38"/>
    <m/>
    <d v="2008-12-25T00:00:00"/>
  </r>
  <r>
    <x v="7"/>
    <n v="3"/>
    <n v="2008"/>
    <n v="26"/>
    <n v="12"/>
    <n v="30"/>
    <n v="30"/>
    <m/>
    <d v="2008-12-26T00:00:00"/>
  </r>
  <r>
    <x v="7"/>
    <n v="3"/>
    <n v="2008"/>
    <n v="27"/>
    <n v="12"/>
    <s v="e75"/>
    <n v="75"/>
    <s v="e"/>
    <d v="2008-12-27T00:00:00"/>
  </r>
  <r>
    <x v="7"/>
    <n v="3"/>
    <n v="2008"/>
    <n v="28"/>
    <n v="12"/>
    <s v="e143"/>
    <n v="143"/>
    <s v="e"/>
    <d v="2008-12-28T00:00:00"/>
  </r>
  <r>
    <x v="7"/>
    <n v="3"/>
    <n v="2008"/>
    <n v="29"/>
    <n v="12"/>
    <s v="e173"/>
    <n v="173"/>
    <s v="e"/>
    <d v="2008-12-29T00:00:00"/>
  </r>
  <r>
    <x v="7"/>
    <n v="3"/>
    <n v="2008"/>
    <n v="30"/>
    <n v="12"/>
    <s v="e150"/>
    <n v="150"/>
    <s v="e"/>
    <d v="2008-12-30T00:00:00"/>
  </r>
  <r>
    <x v="7"/>
    <n v="3"/>
    <n v="2008"/>
    <n v="31"/>
    <n v="12"/>
    <n v="104"/>
    <n v="104"/>
    <m/>
    <d v="2008-12-31T00:00:00"/>
  </r>
  <r>
    <x v="7"/>
    <n v="4"/>
    <n v="2009"/>
    <n v="1"/>
    <n v="1"/>
    <n v="113"/>
    <n v="113"/>
    <m/>
    <d v="2009-01-01T00:00:00"/>
  </r>
  <r>
    <x v="7"/>
    <n v="4"/>
    <n v="2009"/>
    <n v="2"/>
    <n v="1"/>
    <s v="e713"/>
    <n v="113"/>
    <s v="e - 713 in data report, however this seems like a typo so I have changed this to 113"/>
    <d v="2009-01-02T00:00:00"/>
  </r>
  <r>
    <x v="7"/>
    <n v="4"/>
    <n v="2009"/>
    <n v="3"/>
    <n v="1"/>
    <s v="e152"/>
    <n v="152"/>
    <s v="e"/>
    <d v="2009-01-03T00:00:00"/>
  </r>
  <r>
    <x v="7"/>
    <n v="4"/>
    <n v="2009"/>
    <n v="4"/>
    <n v="1"/>
    <s v="e70"/>
    <n v="70"/>
    <s v="e"/>
    <d v="2009-01-04T00:00:00"/>
  </r>
  <r>
    <x v="7"/>
    <n v="4"/>
    <n v="2009"/>
    <n v="5"/>
    <n v="1"/>
    <s v="e108"/>
    <n v="108"/>
    <s v="e"/>
    <d v="2009-01-05T00:00:00"/>
  </r>
  <r>
    <x v="7"/>
    <n v="4"/>
    <n v="2009"/>
    <n v="6"/>
    <n v="1"/>
    <s v="e77"/>
    <n v="77"/>
    <s v="e"/>
    <d v="2009-01-06T00:00:00"/>
  </r>
  <r>
    <x v="7"/>
    <n v="4"/>
    <n v="2009"/>
    <n v="7"/>
    <n v="1"/>
    <s v="e103"/>
    <n v="103"/>
    <s v="e"/>
    <d v="2009-01-07T00:00:00"/>
  </r>
  <r>
    <x v="7"/>
    <n v="4"/>
    <n v="2009"/>
    <n v="8"/>
    <n v="1"/>
    <s v="e147"/>
    <n v="147"/>
    <s v="e"/>
    <d v="2009-01-08T00:00:00"/>
  </r>
  <r>
    <x v="7"/>
    <n v="4"/>
    <n v="2009"/>
    <n v="9"/>
    <n v="1"/>
    <s v="e60"/>
    <n v="60"/>
    <s v="e"/>
    <d v="2009-01-09T00:00:00"/>
  </r>
  <r>
    <x v="7"/>
    <n v="4"/>
    <n v="2009"/>
    <n v="10"/>
    <n v="1"/>
    <s v="e45"/>
    <n v="45"/>
    <s v="e"/>
    <d v="2009-01-10T00:00:00"/>
  </r>
  <r>
    <x v="7"/>
    <n v="4"/>
    <n v="2009"/>
    <n v="11"/>
    <n v="1"/>
    <s v="e39"/>
    <n v="39"/>
    <s v="e"/>
    <d v="2009-01-11T00:00:00"/>
  </r>
  <r>
    <x v="7"/>
    <n v="4"/>
    <n v="2009"/>
    <n v="12"/>
    <n v="1"/>
    <s v="e34"/>
    <n v="34"/>
    <s v="e"/>
    <d v="2009-01-12T00:00:00"/>
  </r>
  <r>
    <x v="7"/>
    <n v="4"/>
    <n v="2009"/>
    <n v="13"/>
    <n v="1"/>
    <s v="e28"/>
    <n v="28"/>
    <s v="e"/>
    <d v="2009-01-13T00:00:00"/>
  </r>
  <r>
    <x v="7"/>
    <n v="4"/>
    <n v="2009"/>
    <n v="14"/>
    <n v="1"/>
    <s v="e25"/>
    <n v="25"/>
    <s v="e"/>
    <d v="2009-01-14T00:00:00"/>
  </r>
  <r>
    <x v="7"/>
    <n v="4"/>
    <n v="2009"/>
    <n v="15"/>
    <n v="1"/>
    <s v="e23"/>
    <n v="23"/>
    <s v="e"/>
    <d v="2009-01-15T00:00:00"/>
  </r>
  <r>
    <x v="7"/>
    <n v="4"/>
    <n v="2009"/>
    <n v="16"/>
    <n v="1"/>
    <s v="e21"/>
    <n v="21"/>
    <s v="e"/>
    <d v="2009-01-16T00:00:00"/>
  </r>
  <r>
    <x v="7"/>
    <n v="4"/>
    <n v="2009"/>
    <n v="17"/>
    <n v="1"/>
    <s v="e19"/>
    <n v="19"/>
    <s v="e"/>
    <d v="2009-01-17T00:00:00"/>
  </r>
  <r>
    <x v="7"/>
    <n v="4"/>
    <n v="2009"/>
    <n v="18"/>
    <n v="1"/>
    <s v="e18"/>
    <n v="18"/>
    <s v="e"/>
    <d v="2009-01-18T00:00:00"/>
  </r>
  <r>
    <x v="7"/>
    <n v="4"/>
    <n v="2009"/>
    <n v="19"/>
    <n v="1"/>
    <s v="e17"/>
    <n v="17"/>
    <s v="e"/>
    <d v="2009-01-19T00:00:00"/>
  </r>
  <r>
    <x v="7"/>
    <n v="4"/>
    <n v="2009"/>
    <n v="20"/>
    <n v="1"/>
    <s v="e16"/>
    <n v="16"/>
    <s v="e"/>
    <d v="2009-01-20T00:00:00"/>
  </r>
  <r>
    <x v="7"/>
    <n v="4"/>
    <n v="2009"/>
    <n v="21"/>
    <n v="1"/>
    <s v="e15"/>
    <n v="15"/>
    <s v="e"/>
    <d v="2009-01-21T00:00:00"/>
  </r>
  <r>
    <x v="7"/>
    <n v="4"/>
    <n v="2009"/>
    <n v="22"/>
    <n v="1"/>
    <s v="e15"/>
    <n v="15"/>
    <s v="e"/>
    <d v="2009-01-22T00:00:00"/>
  </r>
  <r>
    <x v="7"/>
    <n v="4"/>
    <n v="2009"/>
    <n v="23"/>
    <n v="1"/>
    <s v="e14"/>
    <n v="14"/>
    <s v="e"/>
    <d v="2009-01-23T00:00:00"/>
  </r>
  <r>
    <x v="7"/>
    <n v="4"/>
    <n v="2009"/>
    <n v="24"/>
    <n v="1"/>
    <s v="e14"/>
    <n v="14"/>
    <s v="e"/>
    <d v="2009-01-24T00:00:00"/>
  </r>
  <r>
    <x v="7"/>
    <n v="4"/>
    <n v="2009"/>
    <n v="25"/>
    <n v="1"/>
    <n v="18"/>
    <n v="18"/>
    <m/>
    <d v="2009-01-25T00:00:00"/>
  </r>
  <r>
    <x v="7"/>
    <n v="4"/>
    <n v="2009"/>
    <n v="26"/>
    <n v="1"/>
    <n v="15"/>
    <n v="15"/>
    <m/>
    <d v="2009-01-26T00:00:00"/>
  </r>
  <r>
    <x v="7"/>
    <n v="4"/>
    <n v="2009"/>
    <n v="27"/>
    <n v="1"/>
    <n v="16"/>
    <n v="16"/>
    <m/>
    <d v="2009-01-27T00:00:00"/>
  </r>
  <r>
    <x v="7"/>
    <n v="4"/>
    <n v="2009"/>
    <n v="28"/>
    <n v="1"/>
    <n v="15"/>
    <n v="15"/>
    <m/>
    <d v="2009-01-28T00:00:00"/>
  </r>
  <r>
    <x v="7"/>
    <n v="4"/>
    <n v="2009"/>
    <n v="29"/>
    <n v="1"/>
    <n v="14"/>
    <n v="14"/>
    <m/>
    <d v="2009-01-29T00:00:00"/>
  </r>
  <r>
    <x v="7"/>
    <n v="4"/>
    <n v="2009"/>
    <n v="30"/>
    <n v="1"/>
    <n v="13"/>
    <n v="13"/>
    <m/>
    <d v="2009-01-30T00:00:00"/>
  </r>
  <r>
    <x v="7"/>
    <n v="4"/>
    <n v="2009"/>
    <n v="31"/>
    <n v="1"/>
    <n v="12"/>
    <n v="12"/>
    <m/>
    <d v="2009-01-31T00:00:00"/>
  </r>
  <r>
    <x v="7"/>
    <n v="5"/>
    <n v="2009"/>
    <n v="1"/>
    <n v="2"/>
    <n v="12"/>
    <n v="12"/>
    <m/>
    <d v="2009-02-01T00:00:00"/>
  </r>
  <r>
    <x v="7"/>
    <n v="5"/>
    <n v="2009"/>
    <n v="2"/>
    <n v="2"/>
    <n v="12"/>
    <n v="12"/>
    <m/>
    <d v="2009-02-02T00:00:00"/>
  </r>
  <r>
    <x v="7"/>
    <n v="5"/>
    <n v="2009"/>
    <n v="3"/>
    <n v="2"/>
    <n v="12"/>
    <n v="12"/>
    <m/>
    <d v="2009-02-03T00:00:00"/>
  </r>
  <r>
    <x v="7"/>
    <n v="5"/>
    <n v="2009"/>
    <n v="4"/>
    <n v="2"/>
    <n v="11"/>
    <n v="11"/>
    <m/>
    <d v="2009-02-04T00:00:00"/>
  </r>
  <r>
    <x v="7"/>
    <n v="5"/>
    <n v="2009"/>
    <n v="5"/>
    <n v="2"/>
    <n v="11"/>
    <n v="11"/>
    <m/>
    <d v="2009-02-05T00:00:00"/>
  </r>
  <r>
    <x v="7"/>
    <n v="5"/>
    <n v="2009"/>
    <n v="6"/>
    <n v="2"/>
    <n v="13"/>
    <n v="13"/>
    <m/>
    <d v="2009-02-06T00:00:00"/>
  </r>
  <r>
    <x v="7"/>
    <n v="5"/>
    <n v="2009"/>
    <n v="7"/>
    <n v="2"/>
    <n v="12"/>
    <n v="12"/>
    <m/>
    <d v="2009-02-07T00:00:00"/>
  </r>
  <r>
    <x v="7"/>
    <n v="5"/>
    <n v="2009"/>
    <n v="8"/>
    <n v="2"/>
    <n v="11"/>
    <n v="11"/>
    <m/>
    <d v="2009-02-08T00:00:00"/>
  </r>
  <r>
    <x v="7"/>
    <n v="5"/>
    <n v="2009"/>
    <n v="9"/>
    <n v="2"/>
    <n v="12"/>
    <n v="12"/>
    <m/>
    <d v="2009-02-09T00:00:00"/>
  </r>
  <r>
    <x v="7"/>
    <n v="5"/>
    <n v="2009"/>
    <n v="10"/>
    <n v="2"/>
    <n v="15"/>
    <n v="15"/>
    <m/>
    <d v="2009-02-10T00:00:00"/>
  </r>
  <r>
    <x v="7"/>
    <n v="5"/>
    <n v="2009"/>
    <n v="11"/>
    <n v="2"/>
    <n v="14"/>
    <n v="14"/>
    <m/>
    <d v="2009-02-11T00:00:00"/>
  </r>
  <r>
    <x v="7"/>
    <n v="5"/>
    <n v="2009"/>
    <n v="12"/>
    <n v="2"/>
    <n v="11"/>
    <n v="11"/>
    <m/>
    <d v="2009-02-12T00:00:00"/>
  </r>
  <r>
    <x v="7"/>
    <n v="5"/>
    <n v="2009"/>
    <n v="13"/>
    <n v="2"/>
    <n v="12"/>
    <n v="12"/>
    <m/>
    <d v="2009-02-13T00:00:00"/>
  </r>
  <r>
    <x v="7"/>
    <n v="5"/>
    <n v="2009"/>
    <n v="14"/>
    <n v="2"/>
    <n v="12"/>
    <n v="12"/>
    <m/>
    <d v="2009-02-14T00:00:00"/>
  </r>
  <r>
    <x v="7"/>
    <n v="5"/>
    <n v="2009"/>
    <n v="15"/>
    <n v="2"/>
    <n v="12"/>
    <n v="12"/>
    <m/>
    <d v="2009-02-15T00:00:00"/>
  </r>
  <r>
    <x v="7"/>
    <n v="5"/>
    <n v="2009"/>
    <n v="16"/>
    <n v="2"/>
    <n v="12"/>
    <n v="12"/>
    <m/>
    <d v="2009-02-16T00:00:00"/>
  </r>
  <r>
    <x v="7"/>
    <n v="5"/>
    <n v="2009"/>
    <n v="17"/>
    <n v="2"/>
    <n v="11"/>
    <n v="11"/>
    <m/>
    <d v="2009-02-17T00:00:00"/>
  </r>
  <r>
    <x v="7"/>
    <n v="5"/>
    <n v="2009"/>
    <n v="18"/>
    <n v="2"/>
    <n v="10"/>
    <n v="10"/>
    <m/>
    <d v="2009-02-18T00:00:00"/>
  </r>
  <r>
    <x v="7"/>
    <n v="5"/>
    <n v="2009"/>
    <n v="19"/>
    <n v="2"/>
    <n v="10"/>
    <n v="10"/>
    <m/>
    <d v="2009-02-19T00:00:00"/>
  </r>
  <r>
    <x v="7"/>
    <n v="5"/>
    <n v="2009"/>
    <n v="20"/>
    <n v="2"/>
    <n v="9.6"/>
    <n v="9.6"/>
    <m/>
    <d v="2009-02-20T00:00:00"/>
  </r>
  <r>
    <x v="7"/>
    <n v="5"/>
    <n v="2009"/>
    <n v="21"/>
    <n v="2"/>
    <n v="9.6"/>
    <n v="9.6"/>
    <m/>
    <d v="2009-02-21T00:00:00"/>
  </r>
  <r>
    <x v="7"/>
    <n v="5"/>
    <n v="2009"/>
    <n v="22"/>
    <n v="2"/>
    <n v="10"/>
    <n v="10"/>
    <m/>
    <d v="2009-02-22T00:00:00"/>
  </r>
  <r>
    <x v="7"/>
    <n v="5"/>
    <n v="2009"/>
    <n v="23"/>
    <n v="2"/>
    <n v="18"/>
    <n v="18"/>
    <m/>
    <d v="2009-02-23T00:00:00"/>
  </r>
  <r>
    <x v="7"/>
    <n v="5"/>
    <n v="2009"/>
    <n v="24"/>
    <n v="2"/>
    <n v="31"/>
    <n v="31"/>
    <m/>
    <d v="2009-02-24T00:00:00"/>
  </r>
  <r>
    <x v="7"/>
    <n v="5"/>
    <n v="2009"/>
    <n v="25"/>
    <n v="2"/>
    <s v="e28"/>
    <n v="28"/>
    <s v="e"/>
    <d v="2009-02-25T00:00:00"/>
  </r>
  <r>
    <x v="7"/>
    <n v="5"/>
    <n v="2009"/>
    <n v="26"/>
    <n v="2"/>
    <s v="e22"/>
    <n v="22"/>
    <s v="e"/>
    <d v="2009-02-26T00:00:00"/>
  </r>
  <r>
    <x v="7"/>
    <n v="5"/>
    <n v="2009"/>
    <n v="27"/>
    <n v="2"/>
    <s v="e18"/>
    <n v="18"/>
    <s v="e"/>
    <d v="2009-02-27T00:00:00"/>
  </r>
  <r>
    <x v="7"/>
    <n v="5"/>
    <n v="2009"/>
    <n v="28"/>
    <n v="2"/>
    <s v="e16"/>
    <n v="16"/>
    <s v="e"/>
    <d v="2009-02-28T00:00:00"/>
  </r>
  <r>
    <x v="7"/>
    <n v="6"/>
    <n v="2009"/>
    <n v="1"/>
    <n v="3"/>
    <s v="e16"/>
    <n v="16"/>
    <s v="e"/>
    <d v="2009-03-01T00:00:00"/>
  </r>
  <r>
    <x v="7"/>
    <n v="6"/>
    <n v="2009"/>
    <n v="2"/>
    <n v="3"/>
    <s v="e24"/>
    <n v="24"/>
    <s v="e"/>
    <d v="2009-03-02T00:00:00"/>
  </r>
  <r>
    <x v="7"/>
    <n v="6"/>
    <n v="2009"/>
    <n v="3"/>
    <n v="3"/>
    <s v="e30"/>
    <n v="30"/>
    <s v="e"/>
    <d v="2009-03-03T00:00:00"/>
  </r>
  <r>
    <x v="7"/>
    <n v="6"/>
    <n v="2009"/>
    <n v="4"/>
    <n v="3"/>
    <s v="e26"/>
    <n v="26"/>
    <s v="e"/>
    <d v="2009-03-04T00:00:00"/>
  </r>
  <r>
    <x v="7"/>
    <n v="6"/>
    <n v="2009"/>
    <n v="5"/>
    <n v="3"/>
    <s v="e25"/>
    <n v="25"/>
    <s v="e"/>
    <d v="2009-03-05T00:00:00"/>
  </r>
  <r>
    <x v="7"/>
    <n v="6"/>
    <n v="2009"/>
    <n v="6"/>
    <n v="3"/>
    <s v="e21"/>
    <n v="21"/>
    <s v="e"/>
    <d v="2009-03-06T00:00:00"/>
  </r>
  <r>
    <x v="7"/>
    <n v="6"/>
    <n v="2009"/>
    <n v="7"/>
    <n v="3"/>
    <s v="e16"/>
    <n v="16"/>
    <s v="e"/>
    <d v="2009-03-07T00:00:00"/>
  </r>
  <r>
    <x v="7"/>
    <n v="6"/>
    <n v="2009"/>
    <n v="8"/>
    <n v="3"/>
    <s v="e15"/>
    <n v="15"/>
    <s v="e"/>
    <d v="2009-03-08T00:00:00"/>
  </r>
  <r>
    <x v="7"/>
    <n v="6"/>
    <n v="2009"/>
    <n v="9"/>
    <n v="3"/>
    <s v="e17"/>
    <n v="17"/>
    <s v="e"/>
    <d v="2009-03-09T00:00:00"/>
  </r>
  <r>
    <x v="7"/>
    <n v="6"/>
    <n v="2009"/>
    <n v="10"/>
    <n v="3"/>
    <s v="e18"/>
    <n v="18"/>
    <s v="e"/>
    <d v="2009-03-10T00:00:00"/>
  </r>
  <r>
    <x v="7"/>
    <n v="6"/>
    <n v="2009"/>
    <n v="11"/>
    <n v="3"/>
    <s v="e15"/>
    <n v="15"/>
    <s v="e"/>
    <d v="2009-03-11T00:00:00"/>
  </r>
  <r>
    <x v="7"/>
    <n v="6"/>
    <n v="2009"/>
    <n v="12"/>
    <n v="3"/>
    <s v="e13"/>
    <n v="13"/>
    <s v="e"/>
    <d v="2009-03-12T00:00:00"/>
  </r>
  <r>
    <x v="7"/>
    <n v="6"/>
    <n v="2009"/>
    <n v="13"/>
    <n v="3"/>
    <s v="e12"/>
    <n v="12"/>
    <s v="e"/>
    <d v="2009-03-13T00:00:00"/>
  </r>
  <r>
    <x v="7"/>
    <n v="6"/>
    <n v="2009"/>
    <n v="14"/>
    <n v="3"/>
    <n v="22"/>
    <n v="22"/>
    <m/>
    <d v="2009-03-14T00:00:00"/>
  </r>
  <r>
    <x v="7"/>
    <n v="6"/>
    <n v="2009"/>
    <n v="15"/>
    <n v="3"/>
    <n v="80"/>
    <n v="80"/>
    <m/>
    <d v="2009-03-15T00:00:00"/>
  </r>
  <r>
    <x v="7"/>
    <n v="6"/>
    <n v="2009"/>
    <n v="16"/>
    <n v="3"/>
    <n v="55"/>
    <n v="55"/>
    <m/>
    <d v="2009-03-16T00:00:00"/>
  </r>
  <r>
    <x v="7"/>
    <n v="6"/>
    <n v="2009"/>
    <n v="17"/>
    <n v="3"/>
    <s v="e38"/>
    <n v="38"/>
    <s v="e"/>
    <d v="2009-03-17T00:00:00"/>
  </r>
  <r>
    <x v="7"/>
    <n v="6"/>
    <n v="2009"/>
    <n v="18"/>
    <n v="3"/>
    <s v="e29"/>
    <n v="29"/>
    <s v="e"/>
    <d v="2009-03-18T00:00:00"/>
  </r>
  <r>
    <x v="7"/>
    <n v="6"/>
    <n v="2009"/>
    <n v="19"/>
    <n v="3"/>
    <s v="e24"/>
    <n v="24"/>
    <s v="e"/>
    <d v="2009-03-19T00:00:00"/>
  </r>
  <r>
    <x v="7"/>
    <n v="6"/>
    <n v="2009"/>
    <n v="20"/>
    <n v="3"/>
    <s v="e21"/>
    <n v="21"/>
    <s v="e"/>
    <d v="2009-03-20T00:00:00"/>
  </r>
  <r>
    <x v="7"/>
    <n v="6"/>
    <n v="2009"/>
    <n v="21"/>
    <n v="3"/>
    <s v="e20"/>
    <n v="20"/>
    <s v="e"/>
    <d v="2009-03-21T00:00:00"/>
  </r>
  <r>
    <x v="7"/>
    <n v="6"/>
    <n v="2009"/>
    <n v="22"/>
    <n v="3"/>
    <s v="e19"/>
    <n v="19"/>
    <s v="e"/>
    <d v="2009-03-22T00:00:00"/>
  </r>
  <r>
    <x v="7"/>
    <n v="6"/>
    <n v="2009"/>
    <n v="23"/>
    <n v="3"/>
    <s v="e18"/>
    <n v="18"/>
    <s v="e"/>
    <d v="2009-03-23T00:00:00"/>
  </r>
  <r>
    <x v="7"/>
    <n v="6"/>
    <n v="2009"/>
    <n v="24"/>
    <n v="3"/>
    <s v="e19"/>
    <n v="19"/>
    <s v="e"/>
    <d v="2009-03-24T00:00:00"/>
  </r>
  <r>
    <x v="7"/>
    <n v="6"/>
    <n v="2009"/>
    <n v="25"/>
    <n v="3"/>
    <n v="20"/>
    <n v="20"/>
    <m/>
    <d v="2009-03-25T00:00:00"/>
  </r>
  <r>
    <x v="7"/>
    <n v="6"/>
    <n v="2009"/>
    <n v="26"/>
    <n v="3"/>
    <n v="18"/>
    <n v="18"/>
    <m/>
    <d v="2009-03-26T00:00:00"/>
  </r>
  <r>
    <x v="7"/>
    <n v="6"/>
    <n v="2009"/>
    <n v="27"/>
    <n v="3"/>
    <n v="16"/>
    <n v="16"/>
    <m/>
    <d v="2009-03-27T00:00:00"/>
  </r>
  <r>
    <x v="7"/>
    <n v="6"/>
    <n v="2009"/>
    <n v="28"/>
    <n v="3"/>
    <n v="22"/>
    <n v="22"/>
    <m/>
    <d v="2009-03-28T00:00:00"/>
  </r>
  <r>
    <x v="7"/>
    <n v="6"/>
    <n v="2009"/>
    <n v="29"/>
    <n v="3"/>
    <n v="22"/>
    <n v="22"/>
    <m/>
    <d v="2009-03-29T00:00:00"/>
  </r>
  <r>
    <x v="7"/>
    <n v="6"/>
    <n v="2009"/>
    <n v="30"/>
    <n v="3"/>
    <n v="17"/>
    <n v="17"/>
    <m/>
    <d v="2009-03-30T00:00:00"/>
  </r>
  <r>
    <x v="7"/>
    <n v="6"/>
    <n v="2009"/>
    <n v="31"/>
    <n v="3"/>
    <n v="17"/>
    <n v="17"/>
    <m/>
    <d v="2009-03-31T00:00:00"/>
  </r>
  <r>
    <x v="7"/>
    <n v="7"/>
    <n v="2009"/>
    <n v="1"/>
    <n v="4"/>
    <n v="18"/>
    <n v="18"/>
    <m/>
    <d v="2009-04-01T00:00:00"/>
  </r>
  <r>
    <x v="7"/>
    <n v="7"/>
    <n v="2009"/>
    <n v="2"/>
    <n v="4"/>
    <n v="26"/>
    <n v="26"/>
    <m/>
    <d v="2009-04-02T00:00:00"/>
  </r>
  <r>
    <x v="7"/>
    <n v="7"/>
    <n v="2009"/>
    <n v="3"/>
    <n v="4"/>
    <n v="21"/>
    <n v="21"/>
    <m/>
    <d v="2009-04-03T00:00:00"/>
  </r>
  <r>
    <x v="7"/>
    <n v="7"/>
    <n v="2009"/>
    <n v="4"/>
    <n v="4"/>
    <s v="e17"/>
    <n v="17"/>
    <s v="e"/>
    <d v="2009-04-04T00:00:00"/>
  </r>
  <r>
    <x v="7"/>
    <n v="7"/>
    <n v="2009"/>
    <n v="5"/>
    <n v="4"/>
    <s v="e16"/>
    <n v="16"/>
    <s v="e"/>
    <d v="2009-04-05T00:00:00"/>
  </r>
  <r>
    <x v="7"/>
    <n v="7"/>
    <n v="2009"/>
    <n v="6"/>
    <n v="4"/>
    <s v="e15"/>
    <n v="15"/>
    <s v="e"/>
    <d v="2009-04-06T00:00:00"/>
  </r>
  <r>
    <x v="7"/>
    <n v="7"/>
    <n v="2009"/>
    <n v="7"/>
    <n v="4"/>
    <s v="e14"/>
    <n v="14"/>
    <s v="e"/>
    <d v="2009-04-07T00:00:00"/>
  </r>
  <r>
    <x v="7"/>
    <n v="7"/>
    <n v="2009"/>
    <n v="8"/>
    <n v="4"/>
    <s v="e14"/>
    <n v="14"/>
    <s v="e"/>
    <d v="2009-04-08T00:00:00"/>
  </r>
  <r>
    <x v="7"/>
    <n v="7"/>
    <n v="2009"/>
    <n v="9"/>
    <n v="4"/>
    <s v="e14"/>
    <n v="14"/>
    <s v="e"/>
    <d v="2009-04-09T00:00:00"/>
  </r>
  <r>
    <x v="7"/>
    <n v="7"/>
    <n v="2009"/>
    <n v="10"/>
    <n v="4"/>
    <n v="15"/>
    <n v="15"/>
    <m/>
    <d v="2009-04-10T00:00:00"/>
  </r>
  <r>
    <x v="7"/>
    <n v="7"/>
    <n v="2009"/>
    <n v="11"/>
    <n v="4"/>
    <n v="13"/>
    <n v="13"/>
    <m/>
    <d v="2009-04-11T00:00:00"/>
  </r>
  <r>
    <x v="7"/>
    <n v="7"/>
    <n v="2009"/>
    <n v="12"/>
    <n v="4"/>
    <n v="15"/>
    <n v="15"/>
    <m/>
    <d v="2009-04-12T00:00:00"/>
  </r>
  <r>
    <x v="7"/>
    <n v="7"/>
    <n v="2009"/>
    <n v="13"/>
    <n v="4"/>
    <n v="17"/>
    <n v="17"/>
    <m/>
    <d v="2009-04-13T00:00:00"/>
  </r>
  <r>
    <x v="7"/>
    <n v="7"/>
    <n v="2009"/>
    <n v="14"/>
    <n v="4"/>
    <n v="14"/>
    <n v="14"/>
    <m/>
    <d v="2009-04-14T00:00:00"/>
  </r>
  <r>
    <x v="7"/>
    <n v="7"/>
    <n v="2009"/>
    <n v="15"/>
    <n v="4"/>
    <n v="13"/>
    <n v="13"/>
    <m/>
    <d v="2009-04-15T00:00:00"/>
  </r>
  <r>
    <x v="7"/>
    <n v="7"/>
    <n v="2009"/>
    <n v="16"/>
    <n v="4"/>
    <n v="11"/>
    <n v="11"/>
    <m/>
    <d v="2009-04-16T00:00:00"/>
  </r>
  <r>
    <x v="7"/>
    <n v="7"/>
    <n v="2009"/>
    <n v="17"/>
    <n v="4"/>
    <n v="13"/>
    <n v="13"/>
    <m/>
    <d v="2009-04-17T00:00:00"/>
  </r>
  <r>
    <x v="7"/>
    <n v="7"/>
    <n v="2009"/>
    <n v="18"/>
    <n v="4"/>
    <n v="11"/>
    <n v="11"/>
    <m/>
    <d v="2009-04-18T00:00:00"/>
  </r>
  <r>
    <x v="7"/>
    <n v="7"/>
    <n v="2009"/>
    <n v="19"/>
    <n v="4"/>
    <n v="11"/>
    <n v="11"/>
    <m/>
    <d v="2009-04-19T00:00:00"/>
  </r>
  <r>
    <x v="7"/>
    <n v="7"/>
    <n v="2009"/>
    <n v="20"/>
    <n v="4"/>
    <n v="11"/>
    <n v="11"/>
    <m/>
    <d v="2009-04-20T00:00:00"/>
  </r>
  <r>
    <x v="7"/>
    <n v="7"/>
    <n v="2009"/>
    <n v="21"/>
    <n v="4"/>
    <n v="11"/>
    <n v="11"/>
    <m/>
    <d v="2009-04-21T00:00:00"/>
  </r>
  <r>
    <x v="7"/>
    <n v="7"/>
    <n v="2009"/>
    <n v="22"/>
    <n v="4"/>
    <n v="10"/>
    <n v="10"/>
    <m/>
    <d v="2009-04-22T00:00:00"/>
  </r>
  <r>
    <x v="7"/>
    <n v="7"/>
    <n v="2009"/>
    <n v="23"/>
    <n v="4"/>
    <n v="9.6"/>
    <n v="9.6"/>
    <m/>
    <d v="2009-04-23T00:00:00"/>
  </r>
  <r>
    <x v="7"/>
    <n v="7"/>
    <n v="2009"/>
    <n v="24"/>
    <n v="4"/>
    <n v="9.1"/>
    <n v="9.1"/>
    <m/>
    <d v="2009-04-24T00:00:00"/>
  </r>
  <r>
    <x v="7"/>
    <n v="7"/>
    <n v="2009"/>
    <n v="25"/>
    <n v="4"/>
    <n v="8.6"/>
    <n v="8.6"/>
    <m/>
    <d v="2009-04-25T00:00:00"/>
  </r>
  <r>
    <x v="7"/>
    <n v="7"/>
    <n v="2009"/>
    <n v="26"/>
    <n v="4"/>
    <n v="8.1999999999999993"/>
    <n v="8.1999999999999993"/>
    <m/>
    <d v="2009-04-26T00:00:00"/>
  </r>
  <r>
    <x v="7"/>
    <n v="7"/>
    <n v="2009"/>
    <n v="27"/>
    <n v="4"/>
    <n v="10"/>
    <n v="10"/>
    <m/>
    <d v="2009-04-27T00:00:00"/>
  </r>
  <r>
    <x v="7"/>
    <n v="7"/>
    <n v="2009"/>
    <n v="28"/>
    <n v="4"/>
    <n v="18"/>
    <n v="18"/>
    <m/>
    <d v="2009-04-28T00:00:00"/>
  </r>
  <r>
    <x v="7"/>
    <n v="7"/>
    <n v="2009"/>
    <n v="29"/>
    <n v="4"/>
    <n v="11"/>
    <n v="11"/>
    <m/>
    <d v="2009-04-29T00:00:00"/>
  </r>
  <r>
    <x v="7"/>
    <n v="7"/>
    <n v="2009"/>
    <n v="30"/>
    <n v="4"/>
    <n v="9.3000000000000007"/>
    <n v="9.3000000000000007"/>
    <m/>
    <d v="2009-04-30T00:00:00"/>
  </r>
  <r>
    <x v="7"/>
    <n v="8"/>
    <n v="2009"/>
    <n v="1"/>
    <n v="5"/>
    <n v="8.8000000000000007"/>
    <n v="8.8000000000000007"/>
    <m/>
    <d v="2009-05-01T00:00:00"/>
  </r>
  <r>
    <x v="7"/>
    <n v="8"/>
    <n v="2009"/>
    <n v="2"/>
    <n v="5"/>
    <n v="31"/>
    <n v="31"/>
    <m/>
    <d v="2009-05-02T00:00:00"/>
  </r>
  <r>
    <x v="7"/>
    <n v="8"/>
    <n v="2009"/>
    <n v="3"/>
    <n v="5"/>
    <n v="20"/>
    <n v="20"/>
    <m/>
    <d v="2009-05-03T00:00:00"/>
  </r>
  <r>
    <x v="7"/>
    <n v="8"/>
    <n v="2009"/>
    <n v="4"/>
    <n v="5"/>
    <n v="28"/>
    <n v="28"/>
    <m/>
    <d v="2009-05-04T00:00:00"/>
  </r>
  <r>
    <x v="7"/>
    <n v="8"/>
    <n v="2009"/>
    <n v="5"/>
    <n v="5"/>
    <n v="67"/>
    <n v="67"/>
    <m/>
    <d v="2009-05-05T00:00:00"/>
  </r>
  <r>
    <x v="7"/>
    <n v="8"/>
    <n v="2009"/>
    <n v="6"/>
    <n v="5"/>
    <s v="e51"/>
    <n v="51"/>
    <s v="e"/>
    <d v="2009-05-06T00:00:00"/>
  </r>
  <r>
    <x v="7"/>
    <n v="8"/>
    <n v="2009"/>
    <n v="7"/>
    <n v="5"/>
    <s v="e40"/>
    <n v="40"/>
    <s v="e"/>
    <d v="2009-05-07T00:00:00"/>
  </r>
  <r>
    <x v="7"/>
    <n v="8"/>
    <n v="2009"/>
    <n v="8"/>
    <n v="5"/>
    <s v="e31"/>
    <n v="31"/>
    <s v="e"/>
    <d v="2009-05-08T00:00:00"/>
  </r>
  <r>
    <x v="7"/>
    <n v="8"/>
    <n v="2009"/>
    <n v="9"/>
    <n v="5"/>
    <s v="e25"/>
    <n v="25"/>
    <s v="e"/>
    <d v="2009-05-09T00:00:00"/>
  </r>
  <r>
    <x v="7"/>
    <n v="8"/>
    <n v="2009"/>
    <n v="10"/>
    <n v="5"/>
    <s v="e22"/>
    <n v="22"/>
    <s v="e"/>
    <d v="2009-05-10T00:00:00"/>
  </r>
  <r>
    <x v="7"/>
    <n v="8"/>
    <n v="2009"/>
    <n v="11"/>
    <n v="5"/>
    <s v="e21"/>
    <n v="21"/>
    <s v="e"/>
    <d v="2009-05-11T00:00:00"/>
  </r>
  <r>
    <x v="7"/>
    <n v="8"/>
    <n v="2009"/>
    <n v="12"/>
    <n v="5"/>
    <s v="e22"/>
    <n v="22"/>
    <s v="e"/>
    <d v="2009-05-12T00:00:00"/>
  </r>
  <r>
    <x v="7"/>
    <n v="8"/>
    <n v="2009"/>
    <n v="13"/>
    <n v="5"/>
    <s v="e26"/>
    <n v="26"/>
    <s v="e"/>
    <d v="2009-05-13T00:00:00"/>
  </r>
  <r>
    <x v="7"/>
    <n v="8"/>
    <n v="2009"/>
    <n v="14"/>
    <n v="5"/>
    <s v="e33"/>
    <n v="33"/>
    <s v="e"/>
    <d v="2009-05-14T00:00:00"/>
  </r>
  <r>
    <x v="7"/>
    <n v="8"/>
    <n v="2009"/>
    <n v="15"/>
    <n v="5"/>
    <s v="e24"/>
    <n v="24"/>
    <s v="e"/>
    <d v="2009-05-15T00:00:00"/>
  </r>
  <r>
    <x v="7"/>
    <n v="8"/>
    <n v="2009"/>
    <n v="16"/>
    <n v="5"/>
    <s v="e17"/>
    <n v="17"/>
    <s v="e"/>
    <d v="2009-05-16T00:00:00"/>
  </r>
  <r>
    <x v="7"/>
    <n v="8"/>
    <n v="2009"/>
    <n v="17"/>
    <n v="5"/>
    <s v="e15"/>
    <n v="15"/>
    <s v="e"/>
    <d v="2009-05-17T00:00:00"/>
  </r>
  <r>
    <x v="7"/>
    <n v="8"/>
    <n v="2009"/>
    <n v="18"/>
    <n v="5"/>
    <s v="e14"/>
    <n v="14"/>
    <s v="e"/>
    <d v="2009-05-18T00:00:00"/>
  </r>
  <r>
    <x v="7"/>
    <n v="8"/>
    <n v="2009"/>
    <n v="19"/>
    <n v="5"/>
    <n v="20"/>
    <n v="20"/>
    <m/>
    <d v="2009-05-19T00:00:00"/>
  </r>
  <r>
    <x v="7"/>
    <n v="8"/>
    <n v="2009"/>
    <n v="20"/>
    <n v="5"/>
    <n v="17"/>
    <n v="17"/>
    <m/>
    <d v="2009-05-20T00:00:00"/>
  </r>
  <r>
    <x v="7"/>
    <n v="8"/>
    <n v="2009"/>
    <n v="21"/>
    <n v="5"/>
    <n v="15"/>
    <n v="15"/>
    <m/>
    <d v="2009-05-21T00:00:00"/>
  </r>
  <r>
    <x v="7"/>
    <n v="8"/>
    <n v="2009"/>
    <n v="22"/>
    <n v="5"/>
    <n v="14"/>
    <n v="14"/>
    <m/>
    <d v="2009-05-22T00:00:00"/>
  </r>
  <r>
    <x v="7"/>
    <n v="8"/>
    <n v="2009"/>
    <n v="23"/>
    <n v="5"/>
    <n v="13"/>
    <n v="13"/>
    <m/>
    <d v="2009-05-23T00:00:00"/>
  </r>
  <r>
    <x v="7"/>
    <n v="8"/>
    <n v="2009"/>
    <n v="24"/>
    <n v="5"/>
    <n v="13"/>
    <n v="13"/>
    <m/>
    <d v="2009-05-24T00:00:00"/>
  </r>
  <r>
    <x v="7"/>
    <n v="8"/>
    <n v="2009"/>
    <n v="25"/>
    <n v="5"/>
    <n v="12"/>
    <n v="12"/>
    <m/>
    <d v="2009-05-25T00:00:00"/>
  </r>
  <r>
    <x v="7"/>
    <n v="8"/>
    <n v="2009"/>
    <n v="26"/>
    <n v="5"/>
    <n v="11"/>
    <n v="11"/>
    <m/>
    <d v="2009-05-26T00:00:00"/>
  </r>
  <r>
    <x v="7"/>
    <n v="8"/>
    <n v="2009"/>
    <n v="27"/>
    <n v="5"/>
    <n v="11"/>
    <n v="11"/>
    <m/>
    <d v="2009-05-27T00:00:00"/>
  </r>
  <r>
    <x v="7"/>
    <n v="8"/>
    <n v="2009"/>
    <n v="28"/>
    <n v="5"/>
    <n v="10"/>
    <n v="10"/>
    <m/>
    <d v="2009-05-28T00:00:00"/>
  </r>
  <r>
    <x v="7"/>
    <n v="8"/>
    <n v="2009"/>
    <n v="29"/>
    <n v="5"/>
    <n v="9.8000000000000007"/>
    <n v="9.8000000000000007"/>
    <m/>
    <d v="2009-05-29T00:00:00"/>
  </r>
  <r>
    <x v="7"/>
    <n v="8"/>
    <n v="2009"/>
    <n v="30"/>
    <n v="5"/>
    <n v="10"/>
    <n v="10"/>
    <m/>
    <d v="2009-05-30T00:00:00"/>
  </r>
  <r>
    <x v="7"/>
    <n v="8"/>
    <n v="2009"/>
    <n v="31"/>
    <n v="5"/>
    <n v="9.1999999999999993"/>
    <n v="9.1999999999999993"/>
    <m/>
    <d v="2009-05-31T00:00:00"/>
  </r>
  <r>
    <x v="7"/>
    <n v="9"/>
    <n v="2009"/>
    <n v="1"/>
    <n v="6"/>
    <n v="9"/>
    <n v="9"/>
    <m/>
    <d v="2009-06-01T00:00:00"/>
  </r>
  <r>
    <x v="7"/>
    <n v="9"/>
    <n v="2009"/>
    <n v="2"/>
    <n v="6"/>
    <n v="8.6"/>
    <n v="8.6"/>
    <m/>
    <d v="2009-06-02T00:00:00"/>
  </r>
  <r>
    <x v="7"/>
    <n v="9"/>
    <n v="2009"/>
    <n v="3"/>
    <n v="6"/>
    <n v="8.3000000000000007"/>
    <n v="8.3000000000000007"/>
    <m/>
    <d v="2009-06-03T00:00:00"/>
  </r>
  <r>
    <x v="7"/>
    <n v="9"/>
    <n v="2009"/>
    <n v="4"/>
    <n v="6"/>
    <n v="8.4"/>
    <n v="8.4"/>
    <m/>
    <d v="2009-06-04T00:00:00"/>
  </r>
  <r>
    <x v="7"/>
    <n v="9"/>
    <n v="2009"/>
    <n v="5"/>
    <n v="6"/>
    <n v="11"/>
    <n v="11"/>
    <m/>
    <d v="2009-06-05T00:00:00"/>
  </r>
  <r>
    <x v="7"/>
    <n v="9"/>
    <n v="2009"/>
    <n v="6"/>
    <n v="6"/>
    <n v="11"/>
    <n v="11"/>
    <m/>
    <d v="2009-06-06T00:00:00"/>
  </r>
  <r>
    <x v="7"/>
    <n v="9"/>
    <n v="2009"/>
    <n v="7"/>
    <n v="6"/>
    <n v="9.6999999999999993"/>
    <n v="9.6999999999999993"/>
    <m/>
    <d v="2009-06-07T00:00:00"/>
  </r>
  <r>
    <x v="7"/>
    <n v="9"/>
    <n v="2009"/>
    <n v="8"/>
    <n v="6"/>
    <n v="8.8000000000000007"/>
    <n v="8.8000000000000007"/>
    <m/>
    <d v="2009-06-08T00:00:00"/>
  </r>
  <r>
    <x v="7"/>
    <n v="9"/>
    <n v="2009"/>
    <n v="9"/>
    <n v="6"/>
    <n v="8.1999999999999993"/>
    <n v="8.1999999999999993"/>
    <m/>
    <d v="2009-06-09T00:00:00"/>
  </r>
  <r>
    <x v="7"/>
    <n v="9"/>
    <n v="2009"/>
    <n v="10"/>
    <n v="6"/>
    <n v="8.1999999999999993"/>
    <n v="8.1999999999999993"/>
    <m/>
    <d v="2009-06-10T00:00:00"/>
  </r>
  <r>
    <x v="7"/>
    <n v="9"/>
    <n v="2009"/>
    <n v="11"/>
    <n v="6"/>
    <n v="8.1999999999999993"/>
    <n v="8.1999999999999993"/>
    <m/>
    <d v="2009-06-11T00:00:00"/>
  </r>
  <r>
    <x v="7"/>
    <n v="9"/>
    <n v="2009"/>
    <n v="12"/>
    <n v="6"/>
    <n v="8"/>
    <n v="8"/>
    <m/>
    <d v="2009-06-12T00:00:00"/>
  </r>
  <r>
    <x v="7"/>
    <n v="9"/>
    <n v="2009"/>
    <n v="13"/>
    <n v="6"/>
    <n v="10"/>
    <n v="10"/>
    <m/>
    <d v="2009-06-13T00:00:00"/>
  </r>
  <r>
    <x v="7"/>
    <n v="9"/>
    <n v="2009"/>
    <n v="14"/>
    <n v="6"/>
    <n v="13"/>
    <n v="13"/>
    <m/>
    <d v="2009-06-14T00:00:00"/>
  </r>
  <r>
    <x v="7"/>
    <n v="9"/>
    <n v="2009"/>
    <n v="15"/>
    <n v="6"/>
    <n v="7.4"/>
    <n v="7.4"/>
    <m/>
    <d v="2009-06-15T00:00:00"/>
  </r>
  <r>
    <x v="7"/>
    <n v="9"/>
    <n v="2009"/>
    <n v="16"/>
    <n v="6"/>
    <n v="6.3"/>
    <n v="6.3"/>
    <m/>
    <d v="2009-06-16T00:00:00"/>
  </r>
  <r>
    <x v="7"/>
    <n v="9"/>
    <n v="2009"/>
    <n v="17"/>
    <n v="6"/>
    <n v="5.5"/>
    <n v="5.5"/>
    <m/>
    <d v="2009-06-17T00:00:00"/>
  </r>
  <r>
    <x v="7"/>
    <n v="9"/>
    <n v="2009"/>
    <n v="18"/>
    <n v="6"/>
    <n v="4.9000000000000004"/>
    <n v="4.9000000000000004"/>
    <m/>
    <d v="2009-06-18T00:00:00"/>
  </r>
  <r>
    <x v="7"/>
    <n v="9"/>
    <n v="2009"/>
    <n v="19"/>
    <n v="6"/>
    <n v="6.1"/>
    <n v="6.1"/>
    <m/>
    <d v="2009-06-19T00:00:00"/>
  </r>
  <r>
    <x v="7"/>
    <n v="9"/>
    <n v="2009"/>
    <n v="20"/>
    <n v="6"/>
    <n v="5.9"/>
    <n v="5.9"/>
    <m/>
    <d v="2009-06-20T00:00:00"/>
  </r>
  <r>
    <x v="7"/>
    <n v="9"/>
    <n v="2009"/>
    <n v="21"/>
    <n v="6"/>
    <n v="6.1"/>
    <n v="6.1"/>
    <m/>
    <d v="2009-06-21T00:00:00"/>
  </r>
  <r>
    <x v="7"/>
    <n v="9"/>
    <n v="2009"/>
    <n v="22"/>
    <n v="6"/>
    <n v="4.9000000000000004"/>
    <n v="4.9000000000000004"/>
    <m/>
    <d v="2009-06-22T00:00:00"/>
  </r>
  <r>
    <x v="7"/>
    <n v="9"/>
    <n v="2009"/>
    <n v="23"/>
    <n v="6"/>
    <n v="4.0999999999999996"/>
    <n v="4.0999999999999996"/>
    <m/>
    <d v="2009-06-23T00:00:00"/>
  </r>
  <r>
    <x v="7"/>
    <n v="9"/>
    <n v="2009"/>
    <n v="24"/>
    <n v="6"/>
    <n v="3.8"/>
    <n v="3.8"/>
    <m/>
    <d v="2009-06-24T00:00:00"/>
  </r>
  <r>
    <x v="7"/>
    <n v="9"/>
    <n v="2009"/>
    <n v="25"/>
    <n v="6"/>
    <n v="4.7"/>
    <n v="4.7"/>
    <m/>
    <d v="2009-06-25T00:00:00"/>
  </r>
  <r>
    <x v="7"/>
    <n v="9"/>
    <n v="2009"/>
    <n v="26"/>
    <n v="6"/>
    <n v="6.4"/>
    <n v="6.4"/>
    <m/>
    <d v="2009-06-26T00:00:00"/>
  </r>
  <r>
    <x v="7"/>
    <n v="9"/>
    <n v="2009"/>
    <n v="27"/>
    <n v="6"/>
    <n v="5.5"/>
    <n v="5.5"/>
    <m/>
    <d v="2009-06-27T00:00:00"/>
  </r>
  <r>
    <x v="7"/>
    <n v="9"/>
    <n v="2009"/>
    <n v="28"/>
    <n v="6"/>
    <n v="5.3"/>
    <n v="5.3"/>
    <m/>
    <d v="2009-06-28T00:00:00"/>
  </r>
  <r>
    <x v="7"/>
    <n v="9"/>
    <n v="2009"/>
    <n v="29"/>
    <n v="6"/>
    <n v="4.5999999999999996"/>
    <n v="4.5999999999999996"/>
    <m/>
    <d v="2009-06-29T00:00:00"/>
  </r>
  <r>
    <x v="7"/>
    <n v="9"/>
    <n v="2009"/>
    <n v="30"/>
    <n v="6"/>
    <n v="3.9"/>
    <n v="3.9"/>
    <m/>
    <d v="2009-06-30T00:00:00"/>
  </r>
  <r>
    <x v="7"/>
    <n v="10"/>
    <n v="2009"/>
    <n v="1"/>
    <n v="7"/>
    <n v="2.5"/>
    <n v="2.5"/>
    <m/>
    <d v="2009-07-01T00:00:00"/>
  </r>
  <r>
    <x v="7"/>
    <n v="10"/>
    <n v="2009"/>
    <n v="2"/>
    <n v="7"/>
    <n v="2.7"/>
    <n v="2.7"/>
    <m/>
    <d v="2009-07-02T00:00:00"/>
  </r>
  <r>
    <x v="7"/>
    <n v="10"/>
    <n v="2009"/>
    <n v="3"/>
    <n v="7"/>
    <n v="2.2000000000000002"/>
    <n v="2.2000000000000002"/>
    <m/>
    <d v="2009-07-03T00:00:00"/>
  </r>
  <r>
    <x v="7"/>
    <n v="10"/>
    <n v="2009"/>
    <n v="4"/>
    <n v="7"/>
    <n v="2.2999999999999998"/>
    <n v="2.2999999999999998"/>
    <m/>
    <d v="2009-07-04T00:00:00"/>
  </r>
  <r>
    <x v="7"/>
    <n v="10"/>
    <n v="2009"/>
    <n v="5"/>
    <n v="7"/>
    <n v="2.6"/>
    <n v="2.6"/>
    <m/>
    <d v="2009-07-05T00:00:00"/>
  </r>
  <r>
    <x v="7"/>
    <n v="10"/>
    <n v="2009"/>
    <n v="6"/>
    <n v="7"/>
    <n v="2.6"/>
    <n v="2.6"/>
    <m/>
    <d v="2009-07-06T00:00:00"/>
  </r>
  <r>
    <x v="7"/>
    <n v="10"/>
    <n v="2009"/>
    <n v="7"/>
    <n v="7"/>
    <n v="2.2999999999999998"/>
    <n v="2.2999999999999998"/>
    <m/>
    <d v="2009-07-07T00:00:00"/>
  </r>
  <r>
    <x v="7"/>
    <n v="10"/>
    <n v="2009"/>
    <n v="8"/>
    <n v="7"/>
    <n v="2.2000000000000002"/>
    <n v="2.2000000000000002"/>
    <m/>
    <d v="2009-07-08T00:00:00"/>
  </r>
  <r>
    <x v="7"/>
    <n v="10"/>
    <n v="2009"/>
    <n v="9"/>
    <n v="7"/>
    <n v="2.7"/>
    <n v="2.7"/>
    <m/>
    <d v="2009-07-09T00:00:00"/>
  </r>
  <r>
    <x v="7"/>
    <n v="10"/>
    <n v="2009"/>
    <n v="10"/>
    <n v="7"/>
    <n v="2.1"/>
    <n v="2.1"/>
    <m/>
    <d v="2009-07-10T00:00:00"/>
  </r>
  <r>
    <x v="7"/>
    <n v="10"/>
    <n v="2009"/>
    <n v="11"/>
    <n v="7"/>
    <n v="2.8"/>
    <n v="2.8"/>
    <m/>
    <d v="2009-07-11T00:00:00"/>
  </r>
  <r>
    <x v="7"/>
    <n v="10"/>
    <n v="2009"/>
    <n v="12"/>
    <n v="7"/>
    <n v="3.2"/>
    <n v="3.2"/>
    <m/>
    <d v="2009-07-12T00:00:00"/>
  </r>
  <r>
    <x v="7"/>
    <n v="10"/>
    <n v="2009"/>
    <n v="13"/>
    <n v="7"/>
    <n v="5.4"/>
    <n v="5.4"/>
    <m/>
    <d v="2009-07-13T00:00:00"/>
  </r>
  <r>
    <x v="7"/>
    <n v="10"/>
    <n v="2009"/>
    <n v="14"/>
    <n v="7"/>
    <n v="4.5"/>
    <n v="4.5"/>
    <m/>
    <d v="2009-07-14T00:00:00"/>
  </r>
  <r>
    <x v="7"/>
    <n v="10"/>
    <n v="2009"/>
    <n v="15"/>
    <n v="7"/>
    <n v="3"/>
    <n v="3"/>
    <m/>
    <d v="2009-07-15T00:00:00"/>
  </r>
  <r>
    <x v="7"/>
    <n v="10"/>
    <n v="2009"/>
    <n v="16"/>
    <n v="7"/>
    <n v="2.4"/>
    <n v="2.4"/>
    <m/>
    <d v="2009-07-16T00:00:00"/>
  </r>
  <r>
    <x v="7"/>
    <n v="10"/>
    <n v="2009"/>
    <n v="17"/>
    <n v="7"/>
    <n v="2.9"/>
    <n v="2.9"/>
    <m/>
    <d v="2009-07-17T00:00:00"/>
  </r>
  <r>
    <x v="7"/>
    <n v="10"/>
    <n v="2009"/>
    <n v="18"/>
    <n v="7"/>
    <n v="1.9"/>
    <n v="1.9"/>
    <m/>
    <d v="2009-07-18T00:00:00"/>
  </r>
  <r>
    <x v="7"/>
    <n v="10"/>
    <n v="2009"/>
    <n v="19"/>
    <n v="7"/>
    <n v="1.9"/>
    <n v="1.9"/>
    <m/>
    <d v="2009-07-19T00:00:00"/>
  </r>
  <r>
    <x v="7"/>
    <n v="10"/>
    <n v="2009"/>
    <n v="20"/>
    <n v="7"/>
    <n v="2.2999999999999998"/>
    <n v="2.2999999999999998"/>
    <m/>
    <d v="2009-07-20T00:00:00"/>
  </r>
  <r>
    <x v="7"/>
    <n v="10"/>
    <n v="2009"/>
    <n v="21"/>
    <n v="7"/>
    <n v="2"/>
    <n v="2"/>
    <m/>
    <d v="2009-07-21T00:00:00"/>
  </r>
  <r>
    <x v="7"/>
    <n v="10"/>
    <n v="2009"/>
    <n v="22"/>
    <n v="7"/>
    <n v="1.7"/>
    <n v="1.7"/>
    <m/>
    <d v="2009-07-22T00:00:00"/>
  </r>
  <r>
    <x v="7"/>
    <n v="10"/>
    <n v="2009"/>
    <n v="23"/>
    <n v="7"/>
    <n v="1.7"/>
    <n v="1.7"/>
    <m/>
    <d v="2009-07-23T00:00:00"/>
  </r>
  <r>
    <x v="7"/>
    <n v="10"/>
    <n v="2009"/>
    <n v="24"/>
    <n v="7"/>
    <n v="2.2999999999999998"/>
    <n v="2.2999999999999998"/>
    <m/>
    <d v="2009-07-24T00:00:00"/>
  </r>
  <r>
    <x v="7"/>
    <n v="10"/>
    <n v="2009"/>
    <n v="25"/>
    <n v="7"/>
    <n v="2.4"/>
    <n v="2.4"/>
    <m/>
    <d v="2009-07-25T00:00:00"/>
  </r>
  <r>
    <x v="7"/>
    <n v="10"/>
    <n v="2009"/>
    <n v="26"/>
    <n v="7"/>
    <n v="2.2999999999999998"/>
    <n v="2.2999999999999998"/>
    <m/>
    <d v="2009-07-26T00:00:00"/>
  </r>
  <r>
    <x v="7"/>
    <n v="10"/>
    <n v="2009"/>
    <n v="27"/>
    <n v="7"/>
    <n v="2.2999999999999998"/>
    <n v="2.2999999999999998"/>
    <m/>
    <d v="2009-07-27T00:00:00"/>
  </r>
  <r>
    <x v="7"/>
    <n v="10"/>
    <n v="2009"/>
    <n v="28"/>
    <n v="7"/>
    <n v="2.2999999999999998"/>
    <n v="2.2999999999999998"/>
    <m/>
    <d v="2009-07-28T00:00:00"/>
  </r>
  <r>
    <x v="7"/>
    <n v="10"/>
    <n v="2009"/>
    <n v="29"/>
    <n v="7"/>
    <n v="3.3"/>
    <n v="3.3"/>
    <m/>
    <d v="2009-07-29T00:00:00"/>
  </r>
  <r>
    <x v="7"/>
    <n v="10"/>
    <n v="2009"/>
    <n v="30"/>
    <n v="7"/>
    <n v="4.0999999999999996"/>
    <n v="4.0999999999999996"/>
    <m/>
    <d v="2009-07-30T00:00:00"/>
  </r>
  <r>
    <x v="7"/>
    <n v="10"/>
    <n v="2009"/>
    <n v="31"/>
    <n v="7"/>
    <n v="3"/>
    <n v="3"/>
    <m/>
    <d v="2009-07-31T00:00:00"/>
  </r>
  <r>
    <x v="7"/>
    <n v="11"/>
    <n v="2009"/>
    <n v="1"/>
    <n v="8"/>
    <n v="3.8"/>
    <n v="3.8"/>
    <m/>
    <d v="2009-08-01T00:00:00"/>
  </r>
  <r>
    <x v="7"/>
    <n v="11"/>
    <n v="2009"/>
    <n v="2"/>
    <n v="8"/>
    <n v="2.4"/>
    <n v="2.4"/>
    <m/>
    <d v="2009-08-02T00:00:00"/>
  </r>
  <r>
    <x v="7"/>
    <n v="11"/>
    <n v="2009"/>
    <n v="3"/>
    <n v="8"/>
    <n v="2.2000000000000002"/>
    <n v="2.2000000000000002"/>
    <m/>
    <d v="2009-08-03T00:00:00"/>
  </r>
  <r>
    <x v="7"/>
    <n v="11"/>
    <n v="2009"/>
    <n v="4"/>
    <n v="8"/>
    <n v="2.4"/>
    <n v="2.4"/>
    <m/>
    <d v="2009-08-04T00:00:00"/>
  </r>
  <r>
    <x v="7"/>
    <n v="11"/>
    <n v="2009"/>
    <n v="5"/>
    <n v="8"/>
    <n v="1.5"/>
    <n v="1.5"/>
    <m/>
    <d v="2009-08-05T00:00:00"/>
  </r>
  <r>
    <x v="7"/>
    <n v="11"/>
    <n v="2009"/>
    <n v="6"/>
    <n v="8"/>
    <n v="0.94"/>
    <n v="0.94"/>
    <m/>
    <d v="2009-08-06T00:00:00"/>
  </r>
  <r>
    <x v="7"/>
    <n v="11"/>
    <n v="2009"/>
    <n v="7"/>
    <n v="8"/>
    <n v="1"/>
    <n v="1"/>
    <m/>
    <d v="2009-08-07T00:00:00"/>
  </r>
  <r>
    <x v="7"/>
    <n v="11"/>
    <n v="2009"/>
    <n v="8"/>
    <n v="8"/>
    <n v="1.2"/>
    <n v="1.2"/>
    <m/>
    <d v="2009-08-08T00:00:00"/>
  </r>
  <r>
    <x v="7"/>
    <n v="11"/>
    <n v="2009"/>
    <n v="9"/>
    <n v="8"/>
    <n v="1.2"/>
    <n v="1.2"/>
    <m/>
    <d v="2009-08-09T00:00:00"/>
  </r>
  <r>
    <x v="7"/>
    <n v="11"/>
    <n v="2009"/>
    <n v="10"/>
    <n v="8"/>
    <n v="0.89"/>
    <n v="0.89"/>
    <m/>
    <d v="2009-08-10T00:00:00"/>
  </r>
  <r>
    <x v="7"/>
    <n v="11"/>
    <n v="2009"/>
    <n v="11"/>
    <n v="8"/>
    <n v="1.6"/>
    <n v="1.6"/>
    <m/>
    <d v="2009-08-11T00:00:00"/>
  </r>
  <r>
    <x v="7"/>
    <n v="11"/>
    <n v="2009"/>
    <n v="12"/>
    <n v="8"/>
    <n v="11"/>
    <n v="11"/>
    <m/>
    <d v="2009-08-12T00:00:00"/>
  </r>
  <r>
    <x v="7"/>
    <n v="11"/>
    <n v="2009"/>
    <n v="13"/>
    <n v="8"/>
    <n v="3"/>
    <n v="3"/>
    <m/>
    <d v="2009-08-13T00:00:00"/>
  </r>
  <r>
    <x v="7"/>
    <n v="11"/>
    <n v="2009"/>
    <n v="14"/>
    <n v="8"/>
    <n v="2.2999999999999998"/>
    <n v="2.2999999999999998"/>
    <m/>
    <d v="2009-08-14T00:00:00"/>
  </r>
  <r>
    <x v="7"/>
    <n v="11"/>
    <n v="2009"/>
    <n v="15"/>
    <n v="8"/>
    <n v="1.8"/>
    <n v="1.8"/>
    <m/>
    <d v="2009-08-15T00:00:00"/>
  </r>
  <r>
    <x v="7"/>
    <n v="11"/>
    <n v="2009"/>
    <n v="16"/>
    <n v="8"/>
    <n v="1.6"/>
    <n v="1.6"/>
    <m/>
    <d v="2009-08-16T00:00:00"/>
  </r>
  <r>
    <x v="7"/>
    <n v="11"/>
    <n v="2009"/>
    <n v="17"/>
    <n v="8"/>
    <n v="1.6"/>
    <n v="1.6"/>
    <m/>
    <d v="2009-08-17T00:00:00"/>
  </r>
  <r>
    <x v="7"/>
    <n v="11"/>
    <n v="2009"/>
    <n v="18"/>
    <n v="8"/>
    <n v="1.5"/>
    <n v="1.5"/>
    <m/>
    <d v="2009-08-18T00:00:00"/>
  </r>
  <r>
    <x v="7"/>
    <n v="11"/>
    <n v="2009"/>
    <n v="19"/>
    <n v="8"/>
    <n v="1.5"/>
    <n v="1.5"/>
    <m/>
    <d v="2009-08-19T00:00:00"/>
  </r>
  <r>
    <x v="7"/>
    <n v="11"/>
    <n v="2009"/>
    <n v="20"/>
    <n v="8"/>
    <n v="1.7"/>
    <n v="1.7"/>
    <m/>
    <d v="2009-08-20T00:00:00"/>
  </r>
  <r>
    <x v="7"/>
    <n v="11"/>
    <n v="2009"/>
    <n v="21"/>
    <n v="8"/>
    <n v="1.8"/>
    <n v="1.8"/>
    <m/>
    <d v="2009-08-21T00:00:00"/>
  </r>
  <r>
    <x v="7"/>
    <n v="11"/>
    <n v="2009"/>
    <n v="22"/>
    <n v="8"/>
    <n v="1.1000000000000001"/>
    <n v="1.1000000000000001"/>
    <m/>
    <d v="2009-08-22T00:00:00"/>
  </r>
  <r>
    <x v="7"/>
    <n v="11"/>
    <n v="2009"/>
    <n v="23"/>
    <n v="8"/>
    <n v="1.5"/>
    <n v="1.5"/>
    <m/>
    <d v="2009-08-23T00:00:00"/>
  </r>
  <r>
    <x v="7"/>
    <n v="11"/>
    <n v="2009"/>
    <n v="24"/>
    <n v="8"/>
    <n v="1.3"/>
    <n v="1.3"/>
    <m/>
    <d v="2009-08-24T00:00:00"/>
  </r>
  <r>
    <x v="7"/>
    <n v="11"/>
    <n v="2009"/>
    <n v="25"/>
    <n v="8"/>
    <n v="1.4"/>
    <n v="1.4"/>
    <m/>
    <d v="2009-08-25T00:00:00"/>
  </r>
  <r>
    <x v="7"/>
    <n v="11"/>
    <n v="2009"/>
    <n v="26"/>
    <n v="8"/>
    <n v="1.4"/>
    <n v="1.4"/>
    <m/>
    <d v="2009-08-26T00:00:00"/>
  </r>
  <r>
    <x v="7"/>
    <n v="11"/>
    <n v="2009"/>
    <n v="27"/>
    <n v="8"/>
    <n v="1.1000000000000001"/>
    <n v="1.1000000000000001"/>
    <m/>
    <d v="2009-08-27T00:00:00"/>
  </r>
  <r>
    <x v="7"/>
    <n v="11"/>
    <n v="2009"/>
    <n v="28"/>
    <n v="8"/>
    <n v="1.1000000000000001"/>
    <n v="1.1000000000000001"/>
    <m/>
    <d v="2009-08-28T00:00:00"/>
  </r>
  <r>
    <x v="7"/>
    <n v="11"/>
    <n v="2009"/>
    <n v="29"/>
    <n v="8"/>
    <n v="1.2"/>
    <n v="1.2"/>
    <m/>
    <d v="2009-08-29T00:00:00"/>
  </r>
  <r>
    <x v="7"/>
    <n v="11"/>
    <n v="2009"/>
    <n v="30"/>
    <n v="8"/>
    <n v="1.5"/>
    <n v="1.5"/>
    <m/>
    <d v="2009-08-30T00:00:00"/>
  </r>
  <r>
    <x v="7"/>
    <n v="11"/>
    <n v="2009"/>
    <n v="31"/>
    <n v="8"/>
    <n v="1.6"/>
    <n v="1.6"/>
    <m/>
    <d v="2009-08-31T00:00:00"/>
  </r>
  <r>
    <x v="7"/>
    <n v="12"/>
    <n v="2009"/>
    <n v="1"/>
    <n v="9"/>
    <n v="1.4"/>
    <n v="1.4"/>
    <m/>
    <d v="2009-09-01T00:00:00"/>
  </r>
  <r>
    <x v="7"/>
    <n v="12"/>
    <n v="2009"/>
    <n v="2"/>
    <n v="9"/>
    <n v="0.97"/>
    <n v="0.97"/>
    <m/>
    <d v="2009-09-02T00:00:00"/>
  </r>
  <r>
    <x v="7"/>
    <n v="12"/>
    <n v="2009"/>
    <n v="3"/>
    <n v="9"/>
    <n v="1.2"/>
    <n v="1.2"/>
    <m/>
    <d v="2009-09-03T00:00:00"/>
  </r>
  <r>
    <x v="7"/>
    <n v="12"/>
    <n v="2009"/>
    <n v="4"/>
    <n v="9"/>
    <n v="1.3"/>
    <n v="1.3"/>
    <m/>
    <d v="2009-09-04T00:00:00"/>
  </r>
  <r>
    <x v="7"/>
    <n v="12"/>
    <n v="2009"/>
    <n v="5"/>
    <n v="9"/>
    <n v="9.6999999999999993"/>
    <n v="9.6999999999999993"/>
    <m/>
    <d v="2009-09-05T00:00:00"/>
  </r>
  <r>
    <x v="7"/>
    <n v="12"/>
    <n v="2009"/>
    <n v="6"/>
    <n v="9"/>
    <n v="9.5"/>
    <n v="9.5"/>
    <m/>
    <d v="2009-09-06T00:00:00"/>
  </r>
  <r>
    <x v="7"/>
    <n v="12"/>
    <n v="2009"/>
    <n v="7"/>
    <n v="9"/>
    <n v="5.6"/>
    <n v="5.6"/>
    <m/>
    <d v="2009-09-07T00:00:00"/>
  </r>
  <r>
    <x v="7"/>
    <n v="12"/>
    <n v="2009"/>
    <n v="8"/>
    <n v="9"/>
    <n v="2.8"/>
    <n v="2.8"/>
    <m/>
    <d v="2009-09-08T00:00:00"/>
  </r>
  <r>
    <x v="7"/>
    <n v="12"/>
    <n v="2009"/>
    <n v="9"/>
    <n v="9"/>
    <n v="2"/>
    <n v="2"/>
    <m/>
    <d v="2009-09-09T00:00:00"/>
  </r>
  <r>
    <x v="7"/>
    <n v="12"/>
    <n v="2009"/>
    <n v="10"/>
    <n v="9"/>
    <n v="1.7"/>
    <n v="1.7"/>
    <m/>
    <d v="2009-09-10T00:00:00"/>
  </r>
  <r>
    <x v="7"/>
    <n v="12"/>
    <n v="2009"/>
    <n v="11"/>
    <n v="9"/>
    <n v="1.7"/>
    <n v="1.7"/>
    <m/>
    <d v="2009-09-11T00:00:00"/>
  </r>
  <r>
    <x v="7"/>
    <n v="12"/>
    <n v="2009"/>
    <n v="12"/>
    <n v="9"/>
    <n v="1.7"/>
    <n v="1.7"/>
    <m/>
    <d v="2009-09-12T00:00:00"/>
  </r>
  <r>
    <x v="7"/>
    <n v="12"/>
    <n v="2009"/>
    <n v="13"/>
    <n v="9"/>
    <n v="1.8"/>
    <n v="1.8"/>
    <m/>
    <d v="2009-09-13T00:00:00"/>
  </r>
  <r>
    <x v="7"/>
    <n v="12"/>
    <n v="2009"/>
    <n v="14"/>
    <n v="9"/>
    <n v="2"/>
    <n v="2"/>
    <m/>
    <d v="2009-09-14T00:00:00"/>
  </r>
  <r>
    <x v="7"/>
    <n v="12"/>
    <n v="2009"/>
    <n v="15"/>
    <n v="9"/>
    <n v="1.8"/>
    <n v="1.8"/>
    <m/>
    <d v="2009-09-15T00:00:00"/>
  </r>
  <r>
    <x v="7"/>
    <n v="12"/>
    <n v="2009"/>
    <n v="16"/>
    <n v="9"/>
    <n v="1.5"/>
    <n v="1.5"/>
    <m/>
    <d v="2009-09-16T00:00:00"/>
  </r>
  <r>
    <x v="7"/>
    <n v="12"/>
    <n v="2009"/>
    <n v="17"/>
    <n v="9"/>
    <n v="2"/>
    <n v="2"/>
    <m/>
    <d v="2009-09-17T00:00:00"/>
  </r>
  <r>
    <x v="7"/>
    <n v="12"/>
    <n v="2009"/>
    <n v="18"/>
    <n v="9"/>
    <n v="1.5"/>
    <n v="1.5"/>
    <m/>
    <d v="2009-09-18T00:00:00"/>
  </r>
  <r>
    <x v="7"/>
    <n v="12"/>
    <n v="2009"/>
    <n v="19"/>
    <n v="9"/>
    <n v="2.7"/>
    <n v="2.7"/>
    <m/>
    <d v="2009-09-19T00:00:00"/>
  </r>
  <r>
    <x v="7"/>
    <n v="12"/>
    <n v="2009"/>
    <n v="20"/>
    <n v="9"/>
    <n v="2.2000000000000002"/>
    <n v="2.2000000000000002"/>
    <m/>
    <d v="2009-09-20T00:00:00"/>
  </r>
  <r>
    <x v="7"/>
    <n v="12"/>
    <n v="2009"/>
    <n v="21"/>
    <n v="9"/>
    <n v="1.5"/>
    <n v="1.5"/>
    <m/>
    <d v="2009-09-21T00:00:00"/>
  </r>
  <r>
    <x v="7"/>
    <n v="12"/>
    <n v="2009"/>
    <n v="22"/>
    <n v="9"/>
    <n v="2.1"/>
    <n v="2.1"/>
    <m/>
    <d v="2009-09-22T00:00:00"/>
  </r>
  <r>
    <x v="7"/>
    <n v="12"/>
    <n v="2009"/>
    <n v="23"/>
    <n v="9"/>
    <n v="2"/>
    <n v="2"/>
    <m/>
    <d v="2009-09-23T00:00:00"/>
  </r>
  <r>
    <x v="7"/>
    <n v="12"/>
    <n v="2009"/>
    <n v="24"/>
    <n v="9"/>
    <n v="2.2000000000000002"/>
    <n v="2.2000000000000002"/>
    <m/>
    <d v="2009-09-24T00:00:00"/>
  </r>
  <r>
    <x v="7"/>
    <n v="12"/>
    <n v="2009"/>
    <n v="25"/>
    <n v="9"/>
    <n v="2.4"/>
    <n v="2.4"/>
    <m/>
    <d v="2009-09-25T00:00:00"/>
  </r>
  <r>
    <x v="7"/>
    <n v="12"/>
    <n v="2009"/>
    <n v="26"/>
    <n v="9"/>
    <n v="2.5"/>
    <n v="2.5"/>
    <m/>
    <d v="2009-09-26T00:00:00"/>
  </r>
  <r>
    <x v="7"/>
    <n v="12"/>
    <n v="2009"/>
    <n v="27"/>
    <n v="9"/>
    <n v="3"/>
    <n v="3"/>
    <m/>
    <d v="2009-09-27T00:00:00"/>
  </r>
  <r>
    <x v="7"/>
    <n v="12"/>
    <n v="2009"/>
    <n v="28"/>
    <n v="9"/>
    <n v="3.4"/>
    <n v="3.4"/>
    <m/>
    <d v="2009-09-28T00:00:00"/>
  </r>
  <r>
    <x v="7"/>
    <n v="12"/>
    <n v="2009"/>
    <n v="29"/>
    <n v="9"/>
    <n v="3.2"/>
    <n v="3.2"/>
    <m/>
    <d v="2009-09-29T00:00:00"/>
  </r>
  <r>
    <x v="7"/>
    <n v="12"/>
    <n v="2009"/>
    <n v="30"/>
    <n v="9"/>
    <n v="2.9"/>
    <n v="2.9"/>
    <m/>
    <d v="2009-09-30T00:00:00"/>
  </r>
  <r>
    <x v="8"/>
    <n v="1"/>
    <n v="2009"/>
    <n v="1"/>
    <n v="10"/>
    <n v="3"/>
    <n v="3"/>
    <m/>
    <d v="2009-10-01T00:00:00"/>
  </r>
  <r>
    <x v="8"/>
    <n v="1"/>
    <n v="2009"/>
    <n v="2"/>
    <n v="10"/>
    <n v="2.9"/>
    <n v="2.9"/>
    <m/>
    <d v="2009-10-02T00:00:00"/>
  </r>
  <r>
    <x v="8"/>
    <n v="1"/>
    <n v="2009"/>
    <n v="3"/>
    <n v="10"/>
    <n v="3"/>
    <n v="3"/>
    <m/>
    <d v="2009-10-03T00:00:00"/>
  </r>
  <r>
    <x v="8"/>
    <n v="1"/>
    <n v="2009"/>
    <n v="4"/>
    <n v="10"/>
    <n v="3.8"/>
    <n v="3.8"/>
    <m/>
    <d v="2009-10-04T00:00:00"/>
  </r>
  <r>
    <x v="8"/>
    <n v="1"/>
    <n v="2009"/>
    <n v="5"/>
    <n v="10"/>
    <n v="3"/>
    <n v="3"/>
    <m/>
    <d v="2009-10-05T00:00:00"/>
  </r>
  <r>
    <x v="8"/>
    <n v="1"/>
    <n v="2009"/>
    <n v="6"/>
    <n v="10"/>
    <n v="2.8"/>
    <n v="2.8"/>
    <m/>
    <d v="2009-10-06T00:00:00"/>
  </r>
  <r>
    <x v="8"/>
    <n v="1"/>
    <n v="2009"/>
    <n v="7"/>
    <n v="10"/>
    <n v="2.6"/>
    <n v="2.6"/>
    <m/>
    <d v="2009-10-07T00:00:00"/>
  </r>
  <r>
    <x v="8"/>
    <n v="1"/>
    <n v="2009"/>
    <n v="8"/>
    <n v="10"/>
    <n v="2.6"/>
    <n v="2.6"/>
    <m/>
    <d v="2009-10-08T00:00:00"/>
  </r>
  <r>
    <x v="8"/>
    <n v="1"/>
    <n v="2009"/>
    <n v="9"/>
    <n v="10"/>
    <n v="2.7"/>
    <n v="2.7"/>
    <m/>
    <d v="2009-10-09T00:00:00"/>
  </r>
  <r>
    <x v="8"/>
    <n v="1"/>
    <n v="2009"/>
    <n v="10"/>
    <n v="10"/>
    <n v="2.9"/>
    <n v="2.9"/>
    <m/>
    <d v="2009-10-10T00:00:00"/>
  </r>
  <r>
    <x v="8"/>
    <n v="1"/>
    <n v="2009"/>
    <n v="11"/>
    <n v="10"/>
    <n v="3"/>
    <n v="3"/>
    <m/>
    <d v="2009-10-11T00:00:00"/>
  </r>
  <r>
    <x v="8"/>
    <n v="1"/>
    <n v="2009"/>
    <n v="12"/>
    <n v="10"/>
    <n v="4.2"/>
    <n v="4.2"/>
    <m/>
    <d v="2009-10-12T00:00:00"/>
  </r>
  <r>
    <x v="8"/>
    <n v="1"/>
    <n v="2009"/>
    <n v="13"/>
    <n v="10"/>
    <n v="6.9"/>
    <n v="6.9"/>
    <m/>
    <d v="2009-10-13T00:00:00"/>
  </r>
  <r>
    <x v="8"/>
    <n v="1"/>
    <n v="2009"/>
    <n v="14"/>
    <n v="10"/>
    <n v="7.7"/>
    <n v="7.7"/>
    <m/>
    <d v="2009-10-14T00:00:00"/>
  </r>
  <r>
    <x v="8"/>
    <n v="1"/>
    <n v="2009"/>
    <n v="15"/>
    <n v="10"/>
    <n v="3.6"/>
    <n v="3.6"/>
    <m/>
    <d v="2009-10-15T00:00:00"/>
  </r>
  <r>
    <x v="8"/>
    <n v="1"/>
    <n v="2009"/>
    <n v="16"/>
    <n v="10"/>
    <n v="3"/>
    <n v="3"/>
    <m/>
    <d v="2009-10-16T00:00:00"/>
  </r>
  <r>
    <x v="8"/>
    <n v="1"/>
    <n v="2009"/>
    <n v="17"/>
    <n v="10"/>
    <n v="9"/>
    <n v="9"/>
    <m/>
    <d v="2009-10-17T00:00:00"/>
  </r>
  <r>
    <x v="8"/>
    <n v="1"/>
    <n v="2009"/>
    <n v="18"/>
    <n v="10"/>
    <n v="5"/>
    <n v="5"/>
    <m/>
    <d v="2009-10-18T00:00:00"/>
  </r>
  <r>
    <x v="8"/>
    <n v="1"/>
    <n v="2009"/>
    <n v="19"/>
    <n v="10"/>
    <n v="2.8"/>
    <n v="2.8"/>
    <m/>
    <d v="2009-10-19T00:00:00"/>
  </r>
  <r>
    <x v="8"/>
    <n v="1"/>
    <n v="2009"/>
    <n v="20"/>
    <n v="10"/>
    <n v="2.2000000000000002"/>
    <n v="2.2000000000000002"/>
    <m/>
    <d v="2009-10-20T00:00:00"/>
  </r>
  <r>
    <x v="8"/>
    <n v="1"/>
    <n v="2009"/>
    <n v="21"/>
    <n v="10"/>
    <n v="8.6999999999999993"/>
    <n v="8.6999999999999993"/>
    <m/>
    <d v="2009-10-21T00:00:00"/>
  </r>
  <r>
    <x v="8"/>
    <n v="1"/>
    <n v="2009"/>
    <n v="22"/>
    <n v="10"/>
    <n v="4.8"/>
    <n v="4.8"/>
    <m/>
    <d v="2009-10-22T00:00:00"/>
  </r>
  <r>
    <x v="8"/>
    <n v="1"/>
    <n v="2009"/>
    <n v="23"/>
    <n v="10"/>
    <n v="11"/>
    <n v="11"/>
    <m/>
    <d v="2009-10-23T00:00:00"/>
  </r>
  <r>
    <x v="8"/>
    <n v="1"/>
    <n v="2009"/>
    <n v="24"/>
    <n v="10"/>
    <n v="7.4"/>
    <n v="7.4"/>
    <m/>
    <d v="2009-10-24T00:00:00"/>
  </r>
  <r>
    <x v="8"/>
    <n v="1"/>
    <n v="2009"/>
    <n v="25"/>
    <n v="10"/>
    <n v="4.4000000000000004"/>
    <n v="4.4000000000000004"/>
    <m/>
    <d v="2009-10-25T00:00:00"/>
  </r>
  <r>
    <x v="8"/>
    <n v="1"/>
    <n v="2009"/>
    <n v="26"/>
    <n v="10"/>
    <n v="18"/>
    <n v="18"/>
    <m/>
    <d v="2009-10-26T00:00:00"/>
  </r>
  <r>
    <x v="8"/>
    <n v="1"/>
    <n v="2009"/>
    <n v="27"/>
    <n v="10"/>
    <n v="10"/>
    <n v="10"/>
    <m/>
    <d v="2009-10-27T00:00:00"/>
  </r>
  <r>
    <x v="8"/>
    <n v="1"/>
    <n v="2009"/>
    <n v="28"/>
    <n v="10"/>
    <n v="4.8"/>
    <n v="4.8"/>
    <m/>
    <d v="2009-10-28T00:00:00"/>
  </r>
  <r>
    <x v="8"/>
    <n v="1"/>
    <n v="2009"/>
    <n v="29"/>
    <n v="10"/>
    <n v="13"/>
    <n v="13"/>
    <m/>
    <d v="2009-10-29T00:00:00"/>
  </r>
  <r>
    <x v="8"/>
    <n v="1"/>
    <n v="2009"/>
    <n v="30"/>
    <n v="10"/>
    <n v="7.6"/>
    <n v="7.6"/>
    <m/>
    <d v="2009-10-30T00:00:00"/>
  </r>
  <r>
    <x v="8"/>
    <n v="1"/>
    <n v="2009"/>
    <n v="31"/>
    <n v="10"/>
    <n v="9.5"/>
    <n v="9.5"/>
    <m/>
    <d v="2009-10-31T00:00:00"/>
  </r>
  <r>
    <x v="8"/>
    <n v="2"/>
    <n v="2009"/>
    <n v="1"/>
    <n v="11"/>
    <n v="6.2"/>
    <n v="6.2"/>
    <m/>
    <d v="2009-11-01T00:00:00"/>
  </r>
  <r>
    <x v="8"/>
    <n v="2"/>
    <n v="2009"/>
    <n v="2"/>
    <n v="11"/>
    <n v="5.0999999999999996"/>
    <n v="5.0999999999999996"/>
    <m/>
    <d v="2009-11-02T00:00:00"/>
  </r>
  <r>
    <x v="8"/>
    <n v="2"/>
    <n v="2009"/>
    <n v="3"/>
    <n v="11"/>
    <n v="5.7"/>
    <n v="5.7"/>
    <m/>
    <d v="2009-11-03T00:00:00"/>
  </r>
  <r>
    <x v="8"/>
    <n v="2"/>
    <n v="2009"/>
    <n v="4"/>
    <n v="11"/>
    <n v="5.8"/>
    <n v="5.8"/>
    <m/>
    <d v="2009-11-04T00:00:00"/>
  </r>
  <r>
    <x v="8"/>
    <n v="2"/>
    <n v="2009"/>
    <n v="5"/>
    <n v="11"/>
    <n v="9.8000000000000007"/>
    <n v="9.8000000000000007"/>
    <m/>
    <d v="2009-11-05T00:00:00"/>
  </r>
  <r>
    <x v="8"/>
    <n v="2"/>
    <n v="2009"/>
    <n v="6"/>
    <n v="11"/>
    <n v="32"/>
    <n v="32"/>
    <m/>
    <d v="2009-11-06T00:00:00"/>
  </r>
  <r>
    <x v="8"/>
    <n v="2"/>
    <n v="2009"/>
    <n v="7"/>
    <n v="11"/>
    <s v="e75"/>
    <n v="75"/>
    <s v="e"/>
    <d v="2009-11-07T00:00:00"/>
  </r>
  <r>
    <x v="8"/>
    <n v="2"/>
    <n v="2009"/>
    <n v="8"/>
    <n v="11"/>
    <s v="e55"/>
    <n v="55"/>
    <s v="e"/>
    <d v="2009-11-08T00:00:00"/>
  </r>
  <r>
    <x v="8"/>
    <n v="2"/>
    <n v="2009"/>
    <n v="9"/>
    <n v="11"/>
    <n v="24"/>
    <n v="24"/>
    <m/>
    <d v="2009-11-09T00:00:00"/>
  </r>
  <r>
    <x v="8"/>
    <n v="2"/>
    <n v="2009"/>
    <n v="10"/>
    <n v="11"/>
    <n v="20"/>
    <n v="20"/>
    <m/>
    <d v="2009-11-10T00:00:00"/>
  </r>
  <r>
    <x v="8"/>
    <n v="2"/>
    <n v="2009"/>
    <n v="11"/>
    <n v="11"/>
    <n v="18"/>
    <n v="18"/>
    <m/>
    <d v="2009-11-11T00:00:00"/>
  </r>
  <r>
    <x v="8"/>
    <n v="2"/>
    <n v="2009"/>
    <n v="12"/>
    <n v="11"/>
    <n v="27"/>
    <n v="27"/>
    <m/>
    <d v="2009-11-12T00:00:00"/>
  </r>
  <r>
    <x v="8"/>
    <n v="2"/>
    <n v="2009"/>
    <n v="13"/>
    <n v="11"/>
    <n v="27"/>
    <n v="27"/>
    <m/>
    <d v="2009-11-13T00:00:00"/>
  </r>
  <r>
    <x v="8"/>
    <n v="2"/>
    <n v="2009"/>
    <n v="14"/>
    <n v="11"/>
    <n v="17"/>
    <n v="17"/>
    <m/>
    <d v="2009-11-14T00:00:00"/>
  </r>
  <r>
    <x v="8"/>
    <n v="2"/>
    <n v="2009"/>
    <n v="15"/>
    <n v="11"/>
    <n v="13"/>
    <n v="13"/>
    <m/>
    <d v="2009-11-15T00:00:00"/>
  </r>
  <r>
    <x v="8"/>
    <n v="2"/>
    <n v="2009"/>
    <n v="16"/>
    <n v="11"/>
    <n v="11"/>
    <n v="11"/>
    <m/>
    <d v="2009-11-16T00:00:00"/>
  </r>
  <r>
    <x v="8"/>
    <n v="2"/>
    <n v="2009"/>
    <n v="17"/>
    <n v="11"/>
    <n v="23"/>
    <n v="23"/>
    <m/>
    <d v="2009-11-17T00:00:00"/>
  </r>
  <r>
    <x v="8"/>
    <n v="2"/>
    <n v="2009"/>
    <n v="18"/>
    <n v="11"/>
    <n v="15"/>
    <n v="15"/>
    <m/>
    <d v="2009-11-18T00:00:00"/>
  </r>
  <r>
    <x v="8"/>
    <n v="2"/>
    <n v="2009"/>
    <n v="19"/>
    <n v="11"/>
    <n v="20"/>
    <n v="20"/>
    <m/>
    <d v="2009-11-19T00:00:00"/>
  </r>
  <r>
    <x v="8"/>
    <n v="2"/>
    <n v="2009"/>
    <n v="20"/>
    <n v="11"/>
    <n v="25"/>
    <n v="25"/>
    <m/>
    <d v="2009-11-20T00:00:00"/>
  </r>
  <r>
    <x v="8"/>
    <n v="2"/>
    <n v="2009"/>
    <n v="21"/>
    <n v="11"/>
    <n v="25"/>
    <n v="25"/>
    <m/>
    <d v="2009-11-21T00:00:00"/>
  </r>
  <r>
    <x v="8"/>
    <n v="2"/>
    <n v="2009"/>
    <n v="22"/>
    <n v="11"/>
    <n v="47"/>
    <n v="47"/>
    <m/>
    <d v="2009-11-22T00:00:00"/>
  </r>
  <r>
    <x v="8"/>
    <n v="2"/>
    <n v="2009"/>
    <n v="23"/>
    <n v="11"/>
    <n v="25"/>
    <n v="25"/>
    <m/>
    <d v="2009-11-23T00:00:00"/>
  </r>
  <r>
    <x v="8"/>
    <n v="2"/>
    <n v="2009"/>
    <n v="24"/>
    <n v="11"/>
    <n v="20"/>
    <n v="20"/>
    <m/>
    <d v="2009-11-24T00:00:00"/>
  </r>
  <r>
    <x v="8"/>
    <n v="2"/>
    <n v="2009"/>
    <n v="25"/>
    <n v="11"/>
    <n v="17"/>
    <n v="17"/>
    <m/>
    <d v="2009-11-25T00:00:00"/>
  </r>
  <r>
    <x v="8"/>
    <n v="2"/>
    <n v="2009"/>
    <n v="26"/>
    <n v="11"/>
    <n v="33"/>
    <n v="33"/>
    <m/>
    <d v="2009-11-26T00:00:00"/>
  </r>
  <r>
    <x v="8"/>
    <n v="2"/>
    <n v="2009"/>
    <n v="27"/>
    <n v="11"/>
    <n v="43"/>
    <n v="43"/>
    <m/>
    <d v="2009-11-27T00:00:00"/>
  </r>
  <r>
    <x v="8"/>
    <n v="2"/>
    <n v="2009"/>
    <n v="28"/>
    <n v="11"/>
    <n v="26"/>
    <n v="26"/>
    <m/>
    <d v="2009-11-28T00:00:00"/>
  </r>
  <r>
    <x v="8"/>
    <n v="2"/>
    <n v="2009"/>
    <n v="29"/>
    <n v="11"/>
    <n v="22"/>
    <n v="22"/>
    <m/>
    <d v="2009-11-29T00:00:00"/>
  </r>
  <r>
    <x v="8"/>
    <n v="2"/>
    <n v="2009"/>
    <n v="30"/>
    <n v="11"/>
    <n v="19"/>
    <n v="19"/>
    <m/>
    <d v="2009-11-30T00:00:00"/>
  </r>
  <r>
    <x v="8"/>
    <n v="3"/>
    <n v="2009"/>
    <n v="1"/>
    <n v="12"/>
    <n v="17"/>
    <n v="17"/>
    <m/>
    <d v="2009-12-01T00:00:00"/>
  </r>
  <r>
    <x v="8"/>
    <n v="3"/>
    <n v="2009"/>
    <n v="2"/>
    <n v="12"/>
    <n v="15"/>
    <n v="15"/>
    <m/>
    <d v="2009-12-02T00:00:00"/>
  </r>
  <r>
    <x v="8"/>
    <n v="3"/>
    <n v="2009"/>
    <n v="3"/>
    <n v="12"/>
    <n v="13"/>
    <n v="13"/>
    <m/>
    <d v="2009-12-03T00:00:00"/>
  </r>
  <r>
    <x v="8"/>
    <n v="3"/>
    <n v="2009"/>
    <n v="4"/>
    <n v="12"/>
    <n v="11"/>
    <n v="11"/>
    <m/>
    <d v="2009-12-04T00:00:00"/>
  </r>
  <r>
    <x v="8"/>
    <n v="3"/>
    <n v="2009"/>
    <n v="5"/>
    <n v="12"/>
    <n v="11"/>
    <n v="11"/>
    <m/>
    <d v="2009-12-05T00:00:00"/>
  </r>
  <r>
    <x v="8"/>
    <n v="3"/>
    <n v="2009"/>
    <n v="6"/>
    <n v="12"/>
    <n v="9.9"/>
    <n v="9.9"/>
    <m/>
    <d v="2009-12-06T00:00:00"/>
  </r>
  <r>
    <x v="8"/>
    <n v="3"/>
    <n v="2009"/>
    <n v="7"/>
    <n v="12"/>
    <n v="8.8000000000000007"/>
    <n v="8.8000000000000007"/>
    <m/>
    <d v="2009-12-07T00:00:00"/>
  </r>
  <r>
    <x v="8"/>
    <n v="3"/>
    <n v="2009"/>
    <n v="8"/>
    <n v="12"/>
    <n v="8"/>
    <n v="8"/>
    <m/>
    <d v="2009-12-08T00:00:00"/>
  </r>
  <r>
    <x v="8"/>
    <n v="3"/>
    <n v="2009"/>
    <n v="9"/>
    <n v="12"/>
    <n v="6.9"/>
    <n v="6.9"/>
    <m/>
    <d v="2009-12-09T00:00:00"/>
  </r>
  <r>
    <x v="8"/>
    <n v="3"/>
    <n v="2009"/>
    <n v="10"/>
    <n v="12"/>
    <n v="6.7"/>
    <n v="6.7"/>
    <m/>
    <d v="2009-12-10T00:00:00"/>
  </r>
  <r>
    <x v="8"/>
    <n v="3"/>
    <n v="2009"/>
    <n v="11"/>
    <n v="12"/>
    <n v="6.4"/>
    <n v="6.4"/>
    <m/>
    <d v="2009-12-11T00:00:00"/>
  </r>
  <r>
    <x v="8"/>
    <n v="3"/>
    <n v="2009"/>
    <n v="12"/>
    <n v="12"/>
    <n v="7.4"/>
    <n v="7.4"/>
    <m/>
    <d v="2009-12-12T00:00:00"/>
  </r>
  <r>
    <x v="8"/>
    <n v="3"/>
    <n v="2009"/>
    <n v="13"/>
    <n v="12"/>
    <n v="7.6"/>
    <n v="7.6"/>
    <m/>
    <d v="2009-12-13T00:00:00"/>
  </r>
  <r>
    <x v="8"/>
    <n v="3"/>
    <n v="2009"/>
    <n v="14"/>
    <n v="12"/>
    <n v="13"/>
    <n v="13"/>
    <m/>
    <d v="2009-12-14T00:00:00"/>
  </r>
  <r>
    <x v="8"/>
    <n v="3"/>
    <n v="2009"/>
    <n v="15"/>
    <n v="12"/>
    <s v="e80"/>
    <n v="80"/>
    <s v="e"/>
    <d v="2009-12-15T00:00:00"/>
  </r>
  <r>
    <x v="8"/>
    <n v="3"/>
    <n v="2009"/>
    <n v="16"/>
    <n v="12"/>
    <s v="e125"/>
    <n v="125"/>
    <s v="e"/>
    <d v="2009-12-16T00:00:00"/>
  </r>
  <r>
    <x v="8"/>
    <n v="3"/>
    <n v="2009"/>
    <n v="17"/>
    <n v="12"/>
    <n v="80"/>
    <n v="80"/>
    <m/>
    <d v="2009-12-17T00:00:00"/>
  </r>
  <r>
    <x v="8"/>
    <n v="3"/>
    <n v="2009"/>
    <n v="18"/>
    <n v="12"/>
    <n v="50"/>
    <n v="50"/>
    <m/>
    <d v="2009-12-18T00:00:00"/>
  </r>
  <r>
    <x v="8"/>
    <n v="3"/>
    <n v="2009"/>
    <n v="19"/>
    <n v="12"/>
    <n v="37"/>
    <n v="37"/>
    <m/>
    <d v="2009-12-19T00:00:00"/>
  </r>
  <r>
    <x v="8"/>
    <n v="3"/>
    <n v="2009"/>
    <n v="20"/>
    <n v="12"/>
    <n v="37"/>
    <n v="37"/>
    <m/>
    <d v="2009-12-20T00:00:00"/>
  </r>
  <r>
    <x v="8"/>
    <n v="3"/>
    <n v="2009"/>
    <n v="21"/>
    <n v="12"/>
    <n v="58"/>
    <n v="58"/>
    <m/>
    <d v="2009-12-21T00:00:00"/>
  </r>
  <r>
    <x v="8"/>
    <n v="3"/>
    <n v="2009"/>
    <n v="22"/>
    <n v="12"/>
    <n v="44"/>
    <n v="44"/>
    <m/>
    <d v="2009-12-22T00:00:00"/>
  </r>
  <r>
    <x v="8"/>
    <n v="3"/>
    <n v="2009"/>
    <n v="23"/>
    <n v="12"/>
    <n v="33"/>
    <n v="33"/>
    <m/>
    <d v="2009-12-23T00:00:00"/>
  </r>
  <r>
    <x v="8"/>
    <n v="3"/>
    <n v="2009"/>
    <n v="24"/>
    <n v="12"/>
    <n v="27"/>
    <n v="27"/>
    <m/>
    <d v="2009-12-24T00:00:00"/>
  </r>
  <r>
    <x v="8"/>
    <n v="3"/>
    <n v="2009"/>
    <n v="25"/>
    <n v="12"/>
    <n v="23"/>
    <n v="23"/>
    <m/>
    <d v="2009-12-25T00:00:00"/>
  </r>
  <r>
    <x v="8"/>
    <n v="3"/>
    <n v="2009"/>
    <n v="26"/>
    <n v="12"/>
    <n v="20"/>
    <n v="20"/>
    <m/>
    <d v="2009-12-26T00:00:00"/>
  </r>
  <r>
    <x v="8"/>
    <n v="3"/>
    <n v="2009"/>
    <n v="27"/>
    <n v="12"/>
    <n v="17"/>
    <n v="17"/>
    <m/>
    <d v="2009-12-27T00:00:00"/>
  </r>
  <r>
    <x v="8"/>
    <n v="3"/>
    <n v="2009"/>
    <n v="28"/>
    <n v="12"/>
    <n v="14"/>
    <n v="14"/>
    <m/>
    <d v="2009-12-28T00:00:00"/>
  </r>
  <r>
    <x v="8"/>
    <n v="3"/>
    <n v="2009"/>
    <n v="29"/>
    <n v="12"/>
    <n v="13"/>
    <n v="13"/>
    <m/>
    <d v="2009-12-29T00:00:00"/>
  </r>
  <r>
    <x v="8"/>
    <n v="3"/>
    <n v="2009"/>
    <n v="30"/>
    <n v="12"/>
    <n v="20"/>
    <n v="20"/>
    <m/>
    <d v="2009-12-30T00:00:00"/>
  </r>
  <r>
    <x v="8"/>
    <n v="3"/>
    <n v="2009"/>
    <n v="31"/>
    <n v="12"/>
    <n v="61"/>
    <n v="61"/>
    <m/>
    <d v="2009-12-31T00:00:00"/>
  </r>
  <r>
    <x v="8"/>
    <n v="4"/>
    <n v="2010"/>
    <n v="1"/>
    <n v="1"/>
    <s v="e120"/>
    <n v="120"/>
    <s v="e"/>
    <d v="2010-01-01T00:00:00"/>
  </r>
  <r>
    <x v="8"/>
    <n v="4"/>
    <n v="2010"/>
    <n v="2"/>
    <n v="1"/>
    <n v="117"/>
    <n v="117"/>
    <m/>
    <d v="2010-01-02T00:00:00"/>
  </r>
  <r>
    <x v="8"/>
    <n v="4"/>
    <n v="2010"/>
    <n v="3"/>
    <n v="1"/>
    <n v="91"/>
    <n v="91"/>
    <m/>
    <d v="2010-01-03T00:00:00"/>
  </r>
  <r>
    <x v="8"/>
    <n v="4"/>
    <n v="2010"/>
    <n v="4"/>
    <n v="1"/>
    <n v="71"/>
    <n v="71"/>
    <m/>
    <d v="2010-01-04T00:00:00"/>
  </r>
  <r>
    <x v="8"/>
    <n v="4"/>
    <n v="2010"/>
    <n v="5"/>
    <n v="1"/>
    <n v="61"/>
    <n v="61"/>
    <m/>
    <d v="2010-01-05T00:00:00"/>
  </r>
  <r>
    <x v="8"/>
    <n v="4"/>
    <n v="2010"/>
    <n v="6"/>
    <n v="1"/>
    <s v="e110"/>
    <n v="110"/>
    <s v="e"/>
    <d v="2010-01-06T00:00:00"/>
  </r>
  <r>
    <x v="8"/>
    <n v="4"/>
    <n v="2010"/>
    <n v="7"/>
    <n v="1"/>
    <n v="91"/>
    <n v="91"/>
    <m/>
    <d v="2010-01-07T00:00:00"/>
  </r>
  <r>
    <x v="8"/>
    <n v="4"/>
    <n v="2010"/>
    <n v="8"/>
    <n v="1"/>
    <n v="76"/>
    <n v="76"/>
    <m/>
    <d v="2010-01-08T00:00:00"/>
  </r>
  <r>
    <x v="8"/>
    <n v="4"/>
    <n v="2010"/>
    <n v="9"/>
    <n v="1"/>
    <n v="85"/>
    <n v="85"/>
    <m/>
    <d v="2010-01-09T00:00:00"/>
  </r>
  <r>
    <x v="8"/>
    <n v="4"/>
    <n v="2010"/>
    <n v="10"/>
    <n v="1"/>
    <n v="57"/>
    <n v="57"/>
    <m/>
    <d v="2010-01-10T00:00:00"/>
  </r>
  <r>
    <x v="8"/>
    <n v="4"/>
    <n v="2010"/>
    <n v="11"/>
    <n v="1"/>
    <n v="46"/>
    <n v="46"/>
    <m/>
    <d v="2010-01-11T00:00:00"/>
  </r>
  <r>
    <x v="8"/>
    <n v="4"/>
    <n v="2010"/>
    <n v="12"/>
    <n v="1"/>
    <n v="65"/>
    <n v="65"/>
    <m/>
    <d v="2010-01-12T00:00:00"/>
  </r>
  <r>
    <x v="8"/>
    <n v="4"/>
    <n v="2010"/>
    <n v="13"/>
    <n v="1"/>
    <n v="63"/>
    <n v="63"/>
    <m/>
    <d v="2010-01-13T00:00:00"/>
  </r>
  <r>
    <x v="8"/>
    <n v="4"/>
    <n v="2010"/>
    <n v="14"/>
    <n v="1"/>
    <n v="55"/>
    <n v="55"/>
    <m/>
    <d v="2010-01-14T00:00:00"/>
  </r>
  <r>
    <x v="8"/>
    <n v="4"/>
    <n v="2010"/>
    <n v="15"/>
    <n v="1"/>
    <s v="e72"/>
    <n v="72"/>
    <s v="e"/>
    <d v="2010-01-15T00:00:00"/>
  </r>
  <r>
    <x v="8"/>
    <n v="4"/>
    <n v="2010"/>
    <n v="16"/>
    <n v="1"/>
    <s v="e115"/>
    <n v="115"/>
    <s v="e"/>
    <d v="2010-01-16T00:00:00"/>
  </r>
  <r>
    <x v="8"/>
    <n v="4"/>
    <n v="2010"/>
    <n v="17"/>
    <n v="1"/>
    <s v="e116"/>
    <n v="116"/>
    <s v="e"/>
    <d v="2010-01-17T00:00:00"/>
  </r>
  <r>
    <x v="8"/>
    <n v="4"/>
    <n v="2010"/>
    <n v="18"/>
    <n v="1"/>
    <s v="e108"/>
    <n v="108"/>
    <s v="e"/>
    <d v="2010-01-18T00:00:00"/>
  </r>
  <r>
    <x v="8"/>
    <n v="4"/>
    <n v="2010"/>
    <n v="19"/>
    <n v="1"/>
    <n v="97"/>
    <n v="97"/>
    <m/>
    <d v="2010-01-19T00:00:00"/>
  </r>
  <r>
    <x v="8"/>
    <n v="4"/>
    <n v="2010"/>
    <n v="20"/>
    <n v="1"/>
    <n v="73"/>
    <n v="73"/>
    <m/>
    <d v="2010-01-20T00:00:00"/>
  </r>
  <r>
    <x v="8"/>
    <n v="4"/>
    <n v="2010"/>
    <n v="21"/>
    <n v="1"/>
    <n v="59"/>
    <n v="59"/>
    <m/>
    <d v="2010-01-21T00:00:00"/>
  </r>
  <r>
    <x v="8"/>
    <n v="4"/>
    <n v="2010"/>
    <n v="22"/>
    <n v="1"/>
    <n v="53"/>
    <n v="53"/>
    <m/>
    <d v="2010-01-22T00:00:00"/>
  </r>
  <r>
    <x v="8"/>
    <n v="4"/>
    <n v="2010"/>
    <n v="23"/>
    <n v="1"/>
    <n v="45"/>
    <n v="45"/>
    <m/>
    <d v="2010-01-23T00:00:00"/>
  </r>
  <r>
    <x v="8"/>
    <n v="4"/>
    <n v="2010"/>
    <n v="24"/>
    <n v="1"/>
    <n v="62"/>
    <n v="62"/>
    <m/>
    <d v="2010-01-24T00:00:00"/>
  </r>
  <r>
    <x v="8"/>
    <n v="4"/>
    <n v="2010"/>
    <n v="25"/>
    <n v="1"/>
    <n v="81"/>
    <n v="81"/>
    <m/>
    <d v="2010-01-25T00:00:00"/>
  </r>
  <r>
    <x v="8"/>
    <n v="4"/>
    <n v="2010"/>
    <n v="26"/>
    <n v="1"/>
    <n v="67"/>
    <n v="67"/>
    <m/>
    <d v="2010-01-26T00:00:00"/>
  </r>
  <r>
    <x v="8"/>
    <n v="4"/>
    <n v="2010"/>
    <n v="27"/>
    <n v="1"/>
    <n v="57"/>
    <n v="57"/>
    <m/>
    <d v="2010-01-27T00:00:00"/>
  </r>
  <r>
    <x v="8"/>
    <n v="4"/>
    <n v="2010"/>
    <n v="28"/>
    <n v="1"/>
    <n v="50"/>
    <n v="50"/>
    <m/>
    <d v="2010-01-28T00:00:00"/>
  </r>
  <r>
    <x v="8"/>
    <n v="4"/>
    <n v="2010"/>
    <n v="29"/>
    <n v="1"/>
    <n v="45"/>
    <n v="45"/>
    <m/>
    <d v="2010-01-29T00:00:00"/>
  </r>
  <r>
    <x v="8"/>
    <n v="4"/>
    <n v="2010"/>
    <n v="30"/>
    <n v="1"/>
    <n v="41"/>
    <n v="41"/>
    <m/>
    <d v="2010-01-30T00:00:00"/>
  </r>
  <r>
    <x v="8"/>
    <n v="4"/>
    <n v="2010"/>
    <n v="31"/>
    <n v="1"/>
    <n v="39"/>
    <n v="39"/>
    <m/>
    <d v="2010-01-31T00:00:00"/>
  </r>
  <r>
    <x v="8"/>
    <n v="5"/>
    <n v="2010"/>
    <n v="1"/>
    <n v="2"/>
    <n v="38"/>
    <n v="38"/>
    <m/>
    <d v="2010-02-01T00:00:00"/>
  </r>
  <r>
    <x v="8"/>
    <n v="5"/>
    <n v="2010"/>
    <n v="2"/>
    <n v="2"/>
    <n v="37"/>
    <n v="37"/>
    <m/>
    <d v="2010-02-02T00:00:00"/>
  </r>
  <r>
    <x v="8"/>
    <n v="5"/>
    <n v="2010"/>
    <n v="3"/>
    <n v="2"/>
    <n v="38"/>
    <n v="38"/>
    <m/>
    <d v="2010-02-03T00:00:00"/>
  </r>
  <r>
    <x v="8"/>
    <n v="5"/>
    <n v="2010"/>
    <n v="4"/>
    <n v="2"/>
    <n v="36"/>
    <n v="36"/>
    <m/>
    <d v="2010-02-04T00:00:00"/>
  </r>
  <r>
    <x v="8"/>
    <n v="5"/>
    <n v="2010"/>
    <n v="5"/>
    <n v="2"/>
    <n v="36"/>
    <n v="36"/>
    <m/>
    <d v="2010-02-05T00:00:00"/>
  </r>
  <r>
    <x v="8"/>
    <n v="5"/>
    <n v="2010"/>
    <n v="6"/>
    <n v="2"/>
    <n v="34"/>
    <n v="34"/>
    <m/>
    <d v="2010-02-06T00:00:00"/>
  </r>
  <r>
    <x v="8"/>
    <n v="5"/>
    <n v="2010"/>
    <n v="7"/>
    <n v="2"/>
    <n v="33"/>
    <n v="33"/>
    <m/>
    <d v="2010-02-07T00:00:00"/>
  </r>
  <r>
    <x v="8"/>
    <n v="5"/>
    <n v="2010"/>
    <n v="8"/>
    <n v="2"/>
    <n v="31"/>
    <n v="31"/>
    <m/>
    <d v="2010-02-08T00:00:00"/>
  </r>
  <r>
    <x v="8"/>
    <n v="5"/>
    <n v="2010"/>
    <n v="9"/>
    <n v="2"/>
    <n v="30"/>
    <n v="30"/>
    <m/>
    <d v="2010-02-09T00:00:00"/>
  </r>
  <r>
    <x v="8"/>
    <n v="5"/>
    <n v="2010"/>
    <n v="10"/>
    <n v="2"/>
    <n v="32"/>
    <n v="32"/>
    <m/>
    <d v="2010-02-10T00:00:00"/>
  </r>
  <r>
    <x v="8"/>
    <n v="5"/>
    <n v="2010"/>
    <n v="11"/>
    <n v="2"/>
    <n v="34"/>
    <n v="34"/>
    <m/>
    <d v="2010-02-11T00:00:00"/>
  </r>
  <r>
    <x v="8"/>
    <n v="5"/>
    <n v="2010"/>
    <n v="12"/>
    <n v="2"/>
    <n v="40"/>
    <n v="40"/>
    <m/>
    <d v="2010-02-12T00:00:00"/>
  </r>
  <r>
    <x v="8"/>
    <n v="5"/>
    <n v="2010"/>
    <n v="13"/>
    <n v="2"/>
    <n v="36"/>
    <n v="36"/>
    <m/>
    <d v="2010-02-13T00:00:00"/>
  </r>
  <r>
    <x v="8"/>
    <n v="5"/>
    <n v="2010"/>
    <n v="14"/>
    <n v="2"/>
    <n v="46"/>
    <n v="46"/>
    <m/>
    <d v="2010-02-14T00:00:00"/>
  </r>
  <r>
    <x v="8"/>
    <n v="5"/>
    <n v="2010"/>
    <n v="15"/>
    <n v="2"/>
    <n v="43"/>
    <n v="43"/>
    <m/>
    <d v="2010-02-15T00:00:00"/>
  </r>
  <r>
    <x v="8"/>
    <n v="5"/>
    <n v="2010"/>
    <n v="16"/>
    <n v="2"/>
    <n v="49"/>
    <n v="49"/>
    <m/>
    <d v="2010-02-16T00:00:00"/>
  </r>
  <r>
    <x v="8"/>
    <n v="5"/>
    <n v="2010"/>
    <n v="17"/>
    <n v="2"/>
    <n v="45"/>
    <n v="45"/>
    <m/>
    <d v="2010-02-17T00:00:00"/>
  </r>
  <r>
    <x v="8"/>
    <n v="5"/>
    <n v="2010"/>
    <n v="18"/>
    <n v="2"/>
    <n v="43"/>
    <n v="43"/>
    <m/>
    <d v="2010-02-18T00:00:00"/>
  </r>
  <r>
    <x v="8"/>
    <n v="5"/>
    <n v="2010"/>
    <n v="19"/>
    <n v="2"/>
    <n v="40"/>
    <n v="40"/>
    <m/>
    <d v="2010-02-19T00:00:00"/>
  </r>
  <r>
    <x v="8"/>
    <n v="5"/>
    <n v="2010"/>
    <n v="20"/>
    <n v="2"/>
    <n v="37"/>
    <n v="37"/>
    <m/>
    <d v="2010-02-20T00:00:00"/>
  </r>
  <r>
    <x v="8"/>
    <n v="5"/>
    <n v="2010"/>
    <n v="21"/>
    <n v="2"/>
    <n v="34"/>
    <n v="34"/>
    <m/>
    <d v="2010-02-21T00:00:00"/>
  </r>
  <r>
    <x v="8"/>
    <n v="5"/>
    <n v="2010"/>
    <n v="22"/>
    <n v="2"/>
    <n v="31"/>
    <n v="31"/>
    <m/>
    <d v="2010-02-22T00:00:00"/>
  </r>
  <r>
    <x v="8"/>
    <n v="5"/>
    <n v="2010"/>
    <n v="23"/>
    <n v="2"/>
    <n v="34"/>
    <n v="34"/>
    <m/>
    <d v="2010-02-23T00:00:00"/>
  </r>
  <r>
    <x v="8"/>
    <n v="5"/>
    <n v="2010"/>
    <n v="24"/>
    <n v="2"/>
    <n v="42"/>
    <n v="42"/>
    <m/>
    <d v="2010-02-24T00:00:00"/>
  </r>
  <r>
    <x v="8"/>
    <n v="5"/>
    <n v="2010"/>
    <n v="25"/>
    <n v="2"/>
    <n v="35"/>
    <n v="35"/>
    <m/>
    <d v="2010-02-25T00:00:00"/>
  </r>
  <r>
    <x v="8"/>
    <n v="5"/>
    <n v="2010"/>
    <n v="26"/>
    <n v="2"/>
    <n v="59"/>
    <n v="59"/>
    <m/>
    <d v="2010-02-26T00:00:00"/>
  </r>
  <r>
    <x v="8"/>
    <n v="5"/>
    <n v="2010"/>
    <n v="27"/>
    <n v="2"/>
    <n v="58"/>
    <n v="58"/>
    <m/>
    <d v="2010-02-27T00:00:00"/>
  </r>
  <r>
    <x v="8"/>
    <n v="5"/>
    <n v="2010"/>
    <n v="28"/>
    <n v="2"/>
    <n v="53"/>
    <n v="53"/>
    <m/>
    <d v="2010-02-28T00:00:00"/>
  </r>
  <r>
    <x v="8"/>
    <n v="6"/>
    <n v="2010"/>
    <n v="1"/>
    <n v="3"/>
    <n v="48"/>
    <n v="48"/>
    <m/>
    <d v="2010-03-01T00:00:00"/>
  </r>
  <r>
    <x v="8"/>
    <n v="6"/>
    <n v="2010"/>
    <n v="2"/>
    <n v="3"/>
    <n v="44"/>
    <n v="44"/>
    <m/>
    <d v="2010-03-02T00:00:00"/>
  </r>
  <r>
    <x v="8"/>
    <n v="6"/>
    <n v="2010"/>
    <n v="3"/>
    <n v="3"/>
    <n v="40"/>
    <n v="40"/>
    <m/>
    <d v="2010-03-03T00:00:00"/>
  </r>
  <r>
    <x v="8"/>
    <n v="6"/>
    <n v="2010"/>
    <n v="4"/>
    <n v="3"/>
    <n v="36"/>
    <n v="36"/>
    <m/>
    <d v="2010-03-04T00:00:00"/>
  </r>
  <r>
    <x v="8"/>
    <n v="6"/>
    <n v="2010"/>
    <n v="5"/>
    <n v="3"/>
    <n v="33"/>
    <n v="33"/>
    <m/>
    <d v="2010-03-05T00:00:00"/>
  </r>
  <r>
    <x v="8"/>
    <n v="6"/>
    <n v="2010"/>
    <n v="6"/>
    <n v="3"/>
    <n v="31"/>
    <n v="31"/>
    <m/>
    <d v="2010-03-06T00:00:00"/>
  </r>
  <r>
    <x v="8"/>
    <n v="6"/>
    <n v="2010"/>
    <n v="7"/>
    <n v="3"/>
    <n v="29"/>
    <n v="29"/>
    <m/>
    <d v="2010-03-07T00:00:00"/>
  </r>
  <r>
    <x v="8"/>
    <n v="6"/>
    <n v="2010"/>
    <n v="8"/>
    <n v="3"/>
    <n v="29"/>
    <n v="29"/>
    <m/>
    <d v="2010-03-08T00:00:00"/>
  </r>
  <r>
    <x v="8"/>
    <n v="6"/>
    <n v="2010"/>
    <n v="9"/>
    <n v="3"/>
    <n v="28"/>
    <n v="28"/>
    <m/>
    <d v="2010-03-09T00:00:00"/>
  </r>
  <r>
    <x v="8"/>
    <n v="6"/>
    <n v="2010"/>
    <n v="10"/>
    <n v="3"/>
    <n v="27"/>
    <n v="27"/>
    <m/>
    <d v="2010-03-10T00:00:00"/>
  </r>
  <r>
    <x v="8"/>
    <n v="6"/>
    <n v="2010"/>
    <n v="11"/>
    <n v="3"/>
    <n v="36"/>
    <n v="36"/>
    <m/>
    <d v="2010-03-11T00:00:00"/>
  </r>
  <r>
    <x v="8"/>
    <n v="6"/>
    <n v="2010"/>
    <n v="12"/>
    <n v="3"/>
    <n v="61"/>
    <n v="61"/>
    <m/>
    <d v="2010-03-12T00:00:00"/>
  </r>
  <r>
    <x v="8"/>
    <n v="6"/>
    <n v="2010"/>
    <n v="13"/>
    <n v="3"/>
    <n v="48"/>
    <n v="48"/>
    <m/>
    <d v="2010-03-13T00:00:00"/>
  </r>
  <r>
    <x v="8"/>
    <n v="6"/>
    <n v="2010"/>
    <n v="14"/>
    <n v="3"/>
    <n v="44"/>
    <n v="44"/>
    <m/>
    <d v="2010-03-14T00:00:00"/>
  </r>
  <r>
    <x v="8"/>
    <n v="6"/>
    <n v="2010"/>
    <n v="15"/>
    <n v="3"/>
    <n v="42"/>
    <n v="42"/>
    <m/>
    <d v="2010-03-15T00:00:00"/>
  </r>
  <r>
    <x v="8"/>
    <n v="6"/>
    <n v="2010"/>
    <n v="16"/>
    <n v="3"/>
    <n v="38"/>
    <n v="38"/>
    <m/>
    <d v="2010-03-16T00:00:00"/>
  </r>
  <r>
    <x v="8"/>
    <n v="6"/>
    <n v="2010"/>
    <n v="17"/>
    <n v="3"/>
    <n v="34"/>
    <n v="34"/>
    <m/>
    <d v="2010-03-17T00:00:00"/>
  </r>
  <r>
    <x v="8"/>
    <n v="6"/>
    <n v="2010"/>
    <n v="18"/>
    <n v="3"/>
    <n v="31"/>
    <n v="31"/>
    <m/>
    <d v="2010-03-18T00:00:00"/>
  </r>
  <r>
    <x v="8"/>
    <n v="6"/>
    <n v="2010"/>
    <n v="19"/>
    <n v="3"/>
    <n v="30"/>
    <n v="30"/>
    <m/>
    <d v="2010-03-19T00:00:00"/>
  </r>
  <r>
    <x v="8"/>
    <n v="6"/>
    <n v="2010"/>
    <n v="20"/>
    <n v="3"/>
    <n v="28"/>
    <n v="28"/>
    <m/>
    <d v="2010-03-20T00:00:00"/>
  </r>
  <r>
    <x v="8"/>
    <n v="6"/>
    <n v="2010"/>
    <n v="21"/>
    <n v="3"/>
    <n v="27"/>
    <n v="27"/>
    <m/>
    <d v="2010-03-21T00:00:00"/>
  </r>
  <r>
    <x v="8"/>
    <n v="6"/>
    <n v="2010"/>
    <n v="22"/>
    <n v="3"/>
    <n v="26"/>
    <n v="26"/>
    <m/>
    <d v="2010-03-22T00:00:00"/>
  </r>
  <r>
    <x v="8"/>
    <n v="6"/>
    <n v="2010"/>
    <n v="23"/>
    <n v="3"/>
    <n v="24"/>
    <n v="24"/>
    <m/>
    <d v="2010-03-23T00:00:00"/>
  </r>
  <r>
    <x v="8"/>
    <n v="6"/>
    <n v="2010"/>
    <n v="24"/>
    <n v="3"/>
    <n v="23"/>
    <n v="23"/>
    <m/>
    <d v="2010-03-24T00:00:00"/>
  </r>
  <r>
    <x v="8"/>
    <n v="6"/>
    <n v="2010"/>
    <n v="25"/>
    <n v="3"/>
    <n v="37"/>
    <n v="37"/>
    <m/>
    <d v="2010-03-25T00:00:00"/>
  </r>
  <r>
    <x v="8"/>
    <n v="6"/>
    <n v="2010"/>
    <n v="26"/>
    <n v="3"/>
    <n v="58"/>
    <n v="58"/>
    <m/>
    <d v="2010-03-26T00:00:00"/>
  </r>
  <r>
    <x v="8"/>
    <n v="6"/>
    <n v="2010"/>
    <n v="27"/>
    <n v="3"/>
    <n v="44"/>
    <n v="44"/>
    <m/>
    <d v="2010-03-27T00:00:00"/>
  </r>
  <r>
    <x v="8"/>
    <n v="6"/>
    <n v="2010"/>
    <n v="28"/>
    <n v="3"/>
    <n v="60"/>
    <n v="60"/>
    <m/>
    <d v="2010-03-28T00:00:00"/>
  </r>
  <r>
    <x v="8"/>
    <n v="6"/>
    <n v="2010"/>
    <n v="29"/>
    <n v="3"/>
    <s v="e130"/>
    <n v="130"/>
    <s v="e"/>
    <d v="2010-03-29T00:00:00"/>
  </r>
  <r>
    <x v="8"/>
    <n v="6"/>
    <n v="2010"/>
    <n v="30"/>
    <n v="3"/>
    <s v="e190"/>
    <n v="190"/>
    <s v="e"/>
    <d v="2010-03-30T00:00:00"/>
  </r>
  <r>
    <x v="8"/>
    <n v="6"/>
    <n v="2010"/>
    <n v="31"/>
    <n v="3"/>
    <s v="e116"/>
    <n v="116"/>
    <s v="e"/>
    <d v="2010-03-31T00:00:00"/>
  </r>
  <r>
    <x v="8"/>
    <n v="7"/>
    <n v="2010"/>
    <n v="1"/>
    <n v="4"/>
    <n v="90"/>
    <n v="90"/>
    <m/>
    <d v="2010-04-01T00:00:00"/>
  </r>
  <r>
    <x v="8"/>
    <n v="7"/>
    <n v="2010"/>
    <n v="2"/>
    <n v="4"/>
    <s v="e90"/>
    <n v="90"/>
    <s v="e"/>
    <d v="2010-04-02T00:00:00"/>
  </r>
  <r>
    <x v="8"/>
    <n v="7"/>
    <n v="2010"/>
    <n v="3"/>
    <n v="4"/>
    <s v="e105"/>
    <n v="105"/>
    <s v="e"/>
    <d v="2010-04-03T00:00:00"/>
  </r>
  <r>
    <x v="8"/>
    <n v="7"/>
    <n v="2010"/>
    <n v="4"/>
    <n v="4"/>
    <s v="e111"/>
    <n v="111"/>
    <s v="e"/>
    <d v="2010-04-04T00:00:00"/>
  </r>
  <r>
    <x v="8"/>
    <n v="7"/>
    <n v="2010"/>
    <n v="5"/>
    <n v="4"/>
    <n v="92"/>
    <n v="92"/>
    <m/>
    <d v="2010-04-05T00:00:00"/>
  </r>
  <r>
    <x v="8"/>
    <n v="7"/>
    <n v="2010"/>
    <n v="6"/>
    <n v="4"/>
    <n v="83"/>
    <n v="83"/>
    <m/>
    <d v="2010-04-06T00:00:00"/>
  </r>
  <r>
    <x v="8"/>
    <n v="7"/>
    <n v="2010"/>
    <n v="7"/>
    <n v="4"/>
    <n v="59"/>
    <n v="59"/>
    <m/>
    <d v="2010-04-07T00:00:00"/>
  </r>
  <r>
    <x v="8"/>
    <n v="7"/>
    <n v="2010"/>
    <n v="8"/>
    <n v="4"/>
    <n v="58"/>
    <n v="58"/>
    <m/>
    <d v="2010-04-08T00:00:00"/>
  </r>
  <r>
    <x v="8"/>
    <n v="7"/>
    <n v="2010"/>
    <n v="9"/>
    <n v="4"/>
    <n v="45"/>
    <n v="45"/>
    <m/>
    <d v="2010-04-09T00:00:00"/>
  </r>
  <r>
    <x v="8"/>
    <n v="7"/>
    <n v="2010"/>
    <n v="10"/>
    <n v="4"/>
    <n v="41"/>
    <n v="41"/>
    <m/>
    <d v="2010-04-10T00:00:00"/>
  </r>
  <r>
    <x v="8"/>
    <n v="7"/>
    <n v="2010"/>
    <n v="11"/>
    <n v="4"/>
    <n v="37"/>
    <n v="37"/>
    <m/>
    <d v="2010-04-11T00:00:00"/>
  </r>
  <r>
    <x v="8"/>
    <n v="7"/>
    <n v="2010"/>
    <n v="12"/>
    <n v="4"/>
    <n v="41"/>
    <n v="41"/>
    <m/>
    <d v="2010-04-12T00:00:00"/>
  </r>
  <r>
    <x v="8"/>
    <n v="7"/>
    <n v="2010"/>
    <n v="13"/>
    <n v="4"/>
    <n v="31"/>
    <n v="31"/>
    <m/>
    <d v="2010-04-13T00:00:00"/>
  </r>
  <r>
    <x v="8"/>
    <n v="7"/>
    <n v="2010"/>
    <n v="14"/>
    <n v="4"/>
    <n v="26"/>
    <n v="26"/>
    <m/>
    <d v="2010-04-14T00:00:00"/>
  </r>
  <r>
    <x v="8"/>
    <n v="7"/>
    <n v="2010"/>
    <n v="15"/>
    <n v="4"/>
    <n v="28"/>
    <n v="28"/>
    <m/>
    <d v="2010-04-15T00:00:00"/>
  </r>
  <r>
    <x v="8"/>
    <n v="7"/>
    <n v="2010"/>
    <n v="16"/>
    <n v="4"/>
    <n v="24"/>
    <n v="24"/>
    <m/>
    <d v="2010-04-16T00:00:00"/>
  </r>
  <r>
    <x v="8"/>
    <n v="7"/>
    <n v="2010"/>
    <n v="17"/>
    <n v="4"/>
    <n v="23"/>
    <n v="23"/>
    <m/>
    <d v="2010-04-17T00:00:00"/>
  </r>
  <r>
    <x v="8"/>
    <n v="7"/>
    <n v="2010"/>
    <n v="18"/>
    <n v="4"/>
    <n v="21"/>
    <n v="21"/>
    <m/>
    <d v="2010-04-18T00:00:00"/>
  </r>
  <r>
    <x v="8"/>
    <n v="7"/>
    <n v="2010"/>
    <n v="19"/>
    <n v="4"/>
    <n v="21"/>
    <n v="21"/>
    <m/>
    <d v="2010-04-19T00:00:00"/>
  </r>
  <r>
    <x v="8"/>
    <n v="7"/>
    <n v="2010"/>
    <n v="20"/>
    <n v="4"/>
    <n v="20"/>
    <n v="20"/>
    <m/>
    <d v="2010-04-20T00:00:00"/>
  </r>
  <r>
    <x v="8"/>
    <n v="7"/>
    <n v="2010"/>
    <n v="21"/>
    <n v="4"/>
    <n v="18"/>
    <n v="18"/>
    <m/>
    <d v="2010-04-21T00:00:00"/>
  </r>
  <r>
    <x v="8"/>
    <n v="7"/>
    <n v="2010"/>
    <n v="22"/>
    <n v="4"/>
    <n v="16"/>
    <n v="16"/>
    <m/>
    <d v="2010-04-22T00:00:00"/>
  </r>
  <r>
    <x v="8"/>
    <n v="7"/>
    <n v="2010"/>
    <n v="23"/>
    <n v="4"/>
    <n v="15"/>
    <n v="15"/>
    <m/>
    <d v="2010-04-23T00:00:00"/>
  </r>
  <r>
    <x v="8"/>
    <n v="7"/>
    <n v="2010"/>
    <n v="24"/>
    <n v="4"/>
    <n v="14"/>
    <n v="14"/>
    <m/>
    <d v="2010-04-24T00:00:00"/>
  </r>
  <r>
    <x v="8"/>
    <n v="7"/>
    <n v="2010"/>
    <n v="25"/>
    <n v="4"/>
    <n v="13"/>
    <n v="13"/>
    <m/>
    <d v="2010-04-25T00:00:00"/>
  </r>
  <r>
    <x v="8"/>
    <n v="7"/>
    <n v="2010"/>
    <n v="26"/>
    <n v="4"/>
    <n v="17"/>
    <n v="17"/>
    <m/>
    <d v="2010-04-26T00:00:00"/>
  </r>
  <r>
    <x v="8"/>
    <n v="7"/>
    <n v="2010"/>
    <n v="27"/>
    <n v="4"/>
    <n v="44"/>
    <n v="44"/>
    <m/>
    <d v="2010-04-27T00:00:00"/>
  </r>
  <r>
    <x v="8"/>
    <n v="7"/>
    <n v="2010"/>
    <n v="28"/>
    <n v="4"/>
    <n v="28"/>
    <n v="28"/>
    <m/>
    <d v="2010-04-28T00:00:00"/>
  </r>
  <r>
    <x v="8"/>
    <n v="7"/>
    <n v="2010"/>
    <n v="29"/>
    <n v="4"/>
    <n v="23"/>
    <n v="23"/>
    <m/>
    <d v="2010-04-29T00:00:00"/>
  </r>
  <r>
    <x v="8"/>
    <n v="7"/>
    <n v="2010"/>
    <n v="30"/>
    <n v="4"/>
    <n v="21"/>
    <n v="21"/>
    <m/>
    <d v="2010-04-30T00:00:00"/>
  </r>
  <r>
    <x v="8"/>
    <n v="8"/>
    <n v="2010"/>
    <n v="1"/>
    <n v="5"/>
    <n v="19"/>
    <n v="19"/>
    <m/>
    <d v="2010-05-01T00:00:00"/>
  </r>
  <r>
    <x v="8"/>
    <n v="8"/>
    <n v="2010"/>
    <n v="2"/>
    <n v="5"/>
    <n v="17"/>
    <n v="17"/>
    <m/>
    <d v="2010-05-02T00:00:00"/>
  </r>
  <r>
    <x v="8"/>
    <n v="8"/>
    <n v="2010"/>
    <n v="3"/>
    <n v="5"/>
    <n v="21"/>
    <n v="21"/>
    <m/>
    <d v="2010-05-03T00:00:00"/>
  </r>
  <r>
    <x v="8"/>
    <n v="8"/>
    <n v="2010"/>
    <n v="4"/>
    <n v="5"/>
    <n v="18"/>
    <n v="18"/>
    <m/>
    <d v="2010-05-04T00:00:00"/>
  </r>
  <r>
    <x v="8"/>
    <n v="8"/>
    <n v="2010"/>
    <n v="5"/>
    <n v="5"/>
    <n v="20"/>
    <n v="20"/>
    <m/>
    <d v="2010-05-05T00:00:00"/>
  </r>
  <r>
    <x v="8"/>
    <n v="8"/>
    <n v="2010"/>
    <n v="6"/>
    <n v="5"/>
    <n v="16"/>
    <n v="16"/>
    <m/>
    <d v="2010-05-06T00:00:00"/>
  </r>
  <r>
    <x v="8"/>
    <n v="8"/>
    <n v="2010"/>
    <n v="7"/>
    <n v="5"/>
    <n v="14"/>
    <n v="14"/>
    <m/>
    <d v="2010-05-07T00:00:00"/>
  </r>
  <r>
    <x v="8"/>
    <n v="8"/>
    <n v="2010"/>
    <n v="8"/>
    <n v="5"/>
    <n v="13"/>
    <n v="13"/>
    <m/>
    <d v="2010-05-08T00:00:00"/>
  </r>
  <r>
    <x v="8"/>
    <n v="8"/>
    <n v="2010"/>
    <n v="9"/>
    <n v="5"/>
    <n v="12"/>
    <n v="12"/>
    <m/>
    <d v="2010-05-09T00:00:00"/>
  </r>
  <r>
    <x v="8"/>
    <n v="8"/>
    <n v="2010"/>
    <n v="10"/>
    <n v="5"/>
    <n v="14"/>
    <n v="14"/>
    <m/>
    <d v="2010-05-10T00:00:00"/>
  </r>
  <r>
    <x v="8"/>
    <n v="8"/>
    <n v="2010"/>
    <n v="11"/>
    <n v="5"/>
    <n v="12"/>
    <n v="12"/>
    <m/>
    <d v="2010-05-11T00:00:00"/>
  </r>
  <r>
    <x v="8"/>
    <n v="8"/>
    <n v="2010"/>
    <n v="12"/>
    <n v="5"/>
    <n v="11"/>
    <n v="11"/>
    <m/>
    <d v="2010-05-12T00:00:00"/>
  </r>
  <r>
    <x v="8"/>
    <n v="8"/>
    <n v="2010"/>
    <n v="13"/>
    <n v="5"/>
    <n v="9.8000000000000007"/>
    <n v="9.8000000000000007"/>
    <m/>
    <d v="2010-05-13T00:00:00"/>
  </r>
  <r>
    <x v="8"/>
    <n v="8"/>
    <n v="2010"/>
    <n v="14"/>
    <n v="5"/>
    <n v="9.1999999999999993"/>
    <n v="9.1999999999999993"/>
    <m/>
    <d v="2010-05-14T00:00:00"/>
  </r>
  <r>
    <x v="8"/>
    <n v="8"/>
    <n v="2010"/>
    <n v="15"/>
    <n v="5"/>
    <n v="8.9"/>
    <n v="8.9"/>
    <m/>
    <d v="2010-05-15T00:00:00"/>
  </r>
  <r>
    <x v="8"/>
    <n v="8"/>
    <n v="2010"/>
    <n v="16"/>
    <n v="5"/>
    <n v="8.1999999999999993"/>
    <n v="8.1999999999999993"/>
    <m/>
    <d v="2010-05-16T00:00:00"/>
  </r>
  <r>
    <x v="8"/>
    <n v="8"/>
    <n v="2010"/>
    <n v="17"/>
    <n v="5"/>
    <n v="8.9"/>
    <n v="8.9"/>
    <m/>
    <d v="2010-05-17T00:00:00"/>
  </r>
  <r>
    <x v="8"/>
    <n v="8"/>
    <n v="2010"/>
    <n v="18"/>
    <n v="5"/>
    <n v="8.8000000000000007"/>
    <n v="8.8000000000000007"/>
    <m/>
    <d v="2010-05-18T00:00:00"/>
  </r>
  <r>
    <x v="8"/>
    <n v="8"/>
    <n v="2010"/>
    <n v="19"/>
    <n v="5"/>
    <n v="13"/>
    <n v="13"/>
    <m/>
    <d v="2010-05-19T00:00:00"/>
  </r>
  <r>
    <x v="8"/>
    <n v="8"/>
    <n v="2010"/>
    <n v="20"/>
    <n v="5"/>
    <n v="21"/>
    <n v="21"/>
    <m/>
    <d v="2010-05-20T00:00:00"/>
  </r>
  <r>
    <x v="8"/>
    <n v="8"/>
    <n v="2010"/>
    <n v="21"/>
    <n v="5"/>
    <n v="24"/>
    <n v="24"/>
    <m/>
    <d v="2010-05-21T00:00:00"/>
  </r>
  <r>
    <x v="8"/>
    <n v="8"/>
    <n v="2010"/>
    <n v="22"/>
    <n v="5"/>
    <n v="45"/>
    <n v="45"/>
    <m/>
    <d v="2010-05-22T00:00:00"/>
  </r>
  <r>
    <x v="8"/>
    <n v="8"/>
    <n v="2010"/>
    <n v="23"/>
    <n v="5"/>
    <n v="28"/>
    <n v="28"/>
    <m/>
    <d v="2010-05-23T00:00:00"/>
  </r>
  <r>
    <x v="8"/>
    <n v="8"/>
    <n v="2010"/>
    <n v="24"/>
    <n v="5"/>
    <n v="24"/>
    <n v="24"/>
    <m/>
    <d v="2010-05-24T00:00:00"/>
  </r>
  <r>
    <x v="8"/>
    <n v="8"/>
    <n v="2010"/>
    <n v="25"/>
    <n v="5"/>
    <n v="22"/>
    <n v="22"/>
    <m/>
    <d v="2010-05-25T00:00:00"/>
  </r>
  <r>
    <x v="8"/>
    <n v="8"/>
    <n v="2010"/>
    <n v="26"/>
    <n v="5"/>
    <n v="22"/>
    <n v="22"/>
    <m/>
    <d v="2010-05-26T00:00:00"/>
  </r>
  <r>
    <x v="8"/>
    <n v="8"/>
    <n v="2010"/>
    <n v="27"/>
    <n v="5"/>
    <n v="19"/>
    <n v="19"/>
    <m/>
    <d v="2010-05-27T00:00:00"/>
  </r>
  <r>
    <x v="8"/>
    <n v="8"/>
    <n v="2010"/>
    <n v="28"/>
    <n v="5"/>
    <n v="17"/>
    <n v="17"/>
    <m/>
    <d v="2010-05-28T00:00:00"/>
  </r>
  <r>
    <x v="8"/>
    <n v="8"/>
    <n v="2010"/>
    <n v="29"/>
    <n v="5"/>
    <n v="16"/>
    <n v="16"/>
    <m/>
    <d v="2010-05-29T00:00:00"/>
  </r>
  <r>
    <x v="8"/>
    <n v="8"/>
    <n v="2010"/>
    <n v="30"/>
    <n v="5"/>
    <n v="14"/>
    <n v="14"/>
    <m/>
    <d v="2010-05-30T00:00:00"/>
  </r>
  <r>
    <x v="8"/>
    <n v="8"/>
    <n v="2010"/>
    <n v="31"/>
    <n v="5"/>
    <n v="18"/>
    <n v="18"/>
    <m/>
    <d v="2010-05-31T00:00:00"/>
  </r>
  <r>
    <x v="8"/>
    <n v="9"/>
    <n v="2010"/>
    <n v="1"/>
    <n v="6"/>
    <n v="14"/>
    <n v="14"/>
    <m/>
    <d v="2010-06-01T00:00:00"/>
  </r>
  <r>
    <x v="8"/>
    <n v="9"/>
    <n v="2010"/>
    <n v="2"/>
    <n v="6"/>
    <n v="34"/>
    <n v="34"/>
    <m/>
    <d v="2010-06-02T00:00:00"/>
  </r>
  <r>
    <x v="8"/>
    <n v="9"/>
    <n v="2010"/>
    <n v="3"/>
    <n v="6"/>
    <n v="29"/>
    <n v="29"/>
    <m/>
    <d v="2010-06-03T00:00:00"/>
  </r>
  <r>
    <x v="8"/>
    <n v="9"/>
    <n v="2010"/>
    <n v="4"/>
    <n v="6"/>
    <n v="59"/>
    <n v="59"/>
    <m/>
    <d v="2010-06-04T00:00:00"/>
  </r>
  <r>
    <x v="8"/>
    <n v="9"/>
    <n v="2010"/>
    <n v="5"/>
    <n v="6"/>
    <n v="46"/>
    <n v="46"/>
    <m/>
    <d v="2010-06-05T00:00:00"/>
  </r>
  <r>
    <x v="8"/>
    <n v="9"/>
    <n v="2010"/>
    <n v="6"/>
    <n v="6"/>
    <s v="e80"/>
    <n v="80"/>
    <s v="e"/>
    <d v="2010-06-06T00:00:00"/>
  </r>
  <r>
    <x v="8"/>
    <n v="9"/>
    <n v="2010"/>
    <n v="7"/>
    <n v="6"/>
    <n v="71"/>
    <n v="71"/>
    <m/>
    <d v="2010-06-07T00:00:00"/>
  </r>
  <r>
    <x v="8"/>
    <n v="9"/>
    <n v="2010"/>
    <n v="8"/>
    <n v="6"/>
    <n v="53"/>
    <n v="53"/>
    <m/>
    <d v="2010-06-08T00:00:00"/>
  </r>
  <r>
    <x v="8"/>
    <n v="9"/>
    <n v="2010"/>
    <n v="9"/>
    <n v="6"/>
    <n v="50"/>
    <n v="50"/>
    <m/>
    <d v="2010-06-09T00:00:00"/>
  </r>
  <r>
    <x v="8"/>
    <n v="9"/>
    <n v="2010"/>
    <n v="10"/>
    <n v="6"/>
    <n v="43"/>
    <n v="43"/>
    <m/>
    <d v="2010-06-10T00:00:00"/>
  </r>
  <r>
    <x v="8"/>
    <n v="9"/>
    <n v="2010"/>
    <n v="11"/>
    <n v="6"/>
    <n v="35"/>
    <n v="35"/>
    <m/>
    <d v="2010-06-11T00:00:00"/>
  </r>
  <r>
    <x v="8"/>
    <n v="9"/>
    <n v="2010"/>
    <n v="12"/>
    <n v="6"/>
    <n v="30"/>
    <n v="30"/>
    <m/>
    <d v="2010-06-12T00:00:00"/>
  </r>
  <r>
    <x v="8"/>
    <n v="9"/>
    <n v="2010"/>
    <n v="13"/>
    <n v="6"/>
    <n v="26"/>
    <n v="26"/>
    <m/>
    <d v="2010-06-13T00:00:00"/>
  </r>
  <r>
    <x v="8"/>
    <n v="9"/>
    <n v="2010"/>
    <n v="14"/>
    <n v="6"/>
    <n v="23"/>
    <n v="23"/>
    <m/>
    <d v="2010-06-14T00:00:00"/>
  </r>
  <r>
    <x v="8"/>
    <n v="9"/>
    <n v="2010"/>
    <n v="15"/>
    <n v="6"/>
    <n v="23"/>
    <n v="23"/>
    <m/>
    <d v="2010-06-15T00:00:00"/>
  </r>
  <r>
    <x v="8"/>
    <n v="9"/>
    <n v="2010"/>
    <n v="16"/>
    <n v="6"/>
    <n v="23"/>
    <n v="23"/>
    <m/>
    <d v="2010-06-16T00:00:00"/>
  </r>
  <r>
    <x v="8"/>
    <n v="9"/>
    <n v="2010"/>
    <n v="17"/>
    <n v="6"/>
    <n v="20"/>
    <n v="20"/>
    <m/>
    <d v="2010-06-17T00:00:00"/>
  </r>
  <r>
    <x v="8"/>
    <n v="9"/>
    <n v="2010"/>
    <n v="18"/>
    <n v="6"/>
    <n v="18"/>
    <n v="18"/>
    <m/>
    <d v="2010-06-18T00:00:00"/>
  </r>
  <r>
    <x v="8"/>
    <n v="9"/>
    <n v="2010"/>
    <n v="19"/>
    <n v="6"/>
    <n v="16"/>
    <n v="16"/>
    <m/>
    <d v="2010-06-19T00:00:00"/>
  </r>
  <r>
    <x v="8"/>
    <n v="9"/>
    <n v="2010"/>
    <n v="20"/>
    <n v="6"/>
    <n v="15"/>
    <n v="15"/>
    <m/>
    <d v="2010-06-20T00:00:00"/>
  </r>
  <r>
    <x v="8"/>
    <n v="9"/>
    <n v="2010"/>
    <n v="21"/>
    <n v="6"/>
    <n v="14"/>
    <n v="14"/>
    <m/>
    <d v="2010-06-21T00:00:00"/>
  </r>
  <r>
    <x v="8"/>
    <n v="9"/>
    <n v="2010"/>
    <n v="22"/>
    <n v="6"/>
    <n v="13"/>
    <n v="13"/>
    <m/>
    <d v="2010-06-22T00:00:00"/>
  </r>
  <r>
    <x v="8"/>
    <n v="9"/>
    <n v="2010"/>
    <n v="23"/>
    <n v="6"/>
    <n v="12"/>
    <n v="12"/>
    <m/>
    <d v="2010-06-23T00:00:00"/>
  </r>
  <r>
    <x v="8"/>
    <n v="9"/>
    <n v="2010"/>
    <n v="24"/>
    <n v="6"/>
    <n v="11"/>
    <n v="11"/>
    <m/>
    <d v="2010-06-24T00:00:00"/>
  </r>
  <r>
    <x v="8"/>
    <n v="9"/>
    <n v="2010"/>
    <n v="25"/>
    <n v="6"/>
    <n v="10"/>
    <n v="10"/>
    <m/>
    <d v="2010-06-25T00:00:00"/>
  </r>
  <r>
    <x v="8"/>
    <n v="9"/>
    <n v="2010"/>
    <n v="26"/>
    <n v="6"/>
    <n v="9.6999999999999993"/>
    <n v="9.6999999999999993"/>
    <m/>
    <d v="2010-06-26T00:00:00"/>
  </r>
  <r>
    <x v="8"/>
    <n v="9"/>
    <n v="2010"/>
    <n v="27"/>
    <n v="6"/>
    <n v="9.3000000000000007"/>
    <n v="9.3000000000000007"/>
    <m/>
    <d v="2010-06-27T00:00:00"/>
  </r>
  <r>
    <x v="8"/>
    <n v="9"/>
    <n v="2010"/>
    <n v="28"/>
    <n v="6"/>
    <n v="8.9"/>
    <n v="8.9"/>
    <m/>
    <d v="2010-06-28T00:00:00"/>
  </r>
  <r>
    <x v="8"/>
    <n v="9"/>
    <n v="2010"/>
    <n v="29"/>
    <n v="6"/>
    <n v="8.3000000000000007"/>
    <n v="8.3000000000000007"/>
    <m/>
    <d v="2010-06-29T00:00:00"/>
  </r>
  <r>
    <x v="8"/>
    <n v="9"/>
    <n v="2010"/>
    <n v="30"/>
    <n v="6"/>
    <n v="7.8"/>
    <n v="7.8"/>
    <m/>
    <d v="2010-06-30T00:00:00"/>
  </r>
  <r>
    <x v="8"/>
    <n v="10"/>
    <n v="2010"/>
    <n v="1"/>
    <n v="7"/>
    <n v="8.1"/>
    <n v="8.1"/>
    <m/>
    <d v="2010-07-01T00:00:00"/>
  </r>
  <r>
    <x v="8"/>
    <n v="10"/>
    <n v="2010"/>
    <n v="2"/>
    <n v="7"/>
    <n v="9.4"/>
    <n v="9.4"/>
    <m/>
    <d v="2010-07-02T00:00:00"/>
  </r>
  <r>
    <x v="8"/>
    <n v="10"/>
    <n v="2010"/>
    <n v="3"/>
    <n v="7"/>
    <n v="8.5"/>
    <n v="8.5"/>
    <m/>
    <d v="2010-07-03T00:00:00"/>
  </r>
  <r>
    <x v="8"/>
    <n v="10"/>
    <n v="2010"/>
    <n v="4"/>
    <n v="7"/>
    <n v="7.4"/>
    <n v="7.4"/>
    <m/>
    <d v="2010-07-04T00:00:00"/>
  </r>
  <r>
    <x v="8"/>
    <n v="10"/>
    <n v="2010"/>
    <n v="5"/>
    <n v="7"/>
    <n v="7.1"/>
    <n v="7.1"/>
    <m/>
    <d v="2010-07-05T00:00:00"/>
  </r>
  <r>
    <x v="8"/>
    <n v="10"/>
    <n v="2010"/>
    <n v="6"/>
    <n v="7"/>
    <n v="6.5"/>
    <n v="6.5"/>
    <m/>
    <d v="2010-07-06T00:00:00"/>
  </r>
  <r>
    <x v="8"/>
    <n v="10"/>
    <n v="2010"/>
    <n v="7"/>
    <n v="7"/>
    <n v="6.1"/>
    <n v="6.1"/>
    <m/>
    <d v="2010-07-07T00:00:00"/>
  </r>
  <r>
    <x v="8"/>
    <n v="10"/>
    <n v="2010"/>
    <n v="8"/>
    <n v="7"/>
    <n v="5.9"/>
    <n v="5.9"/>
    <m/>
    <d v="2010-07-08T00:00:00"/>
  </r>
  <r>
    <x v="8"/>
    <n v="10"/>
    <n v="2010"/>
    <n v="9"/>
    <n v="7"/>
    <n v="5.6"/>
    <n v="5.6"/>
    <m/>
    <d v="2010-07-09T00:00:00"/>
  </r>
  <r>
    <x v="8"/>
    <n v="10"/>
    <n v="2010"/>
    <n v="10"/>
    <n v="7"/>
    <n v="4.9000000000000004"/>
    <n v="4.9000000000000004"/>
    <m/>
    <d v="2010-07-10T00:00:00"/>
  </r>
  <r>
    <x v="8"/>
    <n v="10"/>
    <n v="2010"/>
    <n v="11"/>
    <n v="7"/>
    <n v="4.9000000000000004"/>
    <n v="4.9000000000000004"/>
    <m/>
    <d v="2010-07-11T00:00:00"/>
  </r>
  <r>
    <x v="8"/>
    <n v="10"/>
    <n v="2010"/>
    <n v="12"/>
    <n v="7"/>
    <n v="4.5"/>
    <n v="4.5"/>
    <m/>
    <d v="2010-07-12T00:00:00"/>
  </r>
  <r>
    <x v="8"/>
    <n v="10"/>
    <n v="2010"/>
    <n v="13"/>
    <n v="7"/>
    <n v="4.3"/>
    <n v="4.3"/>
    <m/>
    <d v="2010-07-13T00:00:00"/>
  </r>
  <r>
    <x v="8"/>
    <n v="10"/>
    <n v="2010"/>
    <n v="14"/>
    <n v="7"/>
    <n v="5.2"/>
    <n v="5.2"/>
    <m/>
    <d v="2010-07-14T00:00:00"/>
  </r>
  <r>
    <x v="8"/>
    <n v="10"/>
    <n v="2010"/>
    <n v="15"/>
    <n v="7"/>
    <n v="4.0999999999999996"/>
    <n v="4.0999999999999996"/>
    <m/>
    <d v="2010-07-15T00:00:00"/>
  </r>
  <r>
    <x v="8"/>
    <n v="10"/>
    <n v="2010"/>
    <n v="16"/>
    <n v="7"/>
    <n v="3.6"/>
    <n v="3.6"/>
    <m/>
    <d v="2010-07-16T00:00:00"/>
  </r>
  <r>
    <x v="8"/>
    <n v="10"/>
    <n v="2010"/>
    <n v="17"/>
    <n v="7"/>
    <n v="3.6"/>
    <n v="3.6"/>
    <m/>
    <d v="2010-07-17T00:00:00"/>
  </r>
  <r>
    <x v="8"/>
    <n v="10"/>
    <n v="2010"/>
    <n v="18"/>
    <n v="7"/>
    <n v="3.8"/>
    <n v="3.8"/>
    <m/>
    <d v="2010-07-18T00:00:00"/>
  </r>
  <r>
    <x v="8"/>
    <n v="10"/>
    <n v="2010"/>
    <n v="19"/>
    <n v="7"/>
    <n v="3.6"/>
    <n v="3.6"/>
    <m/>
    <d v="2010-07-19T00:00:00"/>
  </r>
  <r>
    <x v="8"/>
    <n v="10"/>
    <n v="2010"/>
    <n v="20"/>
    <n v="7"/>
    <n v="3.6"/>
    <n v="3.6"/>
    <m/>
    <d v="2010-07-20T00:00:00"/>
  </r>
  <r>
    <x v="8"/>
    <n v="10"/>
    <n v="2010"/>
    <n v="21"/>
    <n v="7"/>
    <n v="3.7"/>
    <n v="3.7"/>
    <m/>
    <d v="2010-07-21T00:00:00"/>
  </r>
  <r>
    <x v="8"/>
    <n v="10"/>
    <n v="2010"/>
    <n v="22"/>
    <n v="7"/>
    <n v="4.0999999999999996"/>
    <n v="4.0999999999999996"/>
    <m/>
    <d v="2010-07-22T00:00:00"/>
  </r>
  <r>
    <x v="8"/>
    <n v="10"/>
    <n v="2010"/>
    <n v="23"/>
    <n v="7"/>
    <n v="3.2"/>
    <n v="3.2"/>
    <m/>
    <d v="2010-07-23T00:00:00"/>
  </r>
  <r>
    <x v="8"/>
    <n v="10"/>
    <n v="2010"/>
    <n v="24"/>
    <n v="7"/>
    <n v="2.9"/>
    <n v="2.9"/>
    <m/>
    <d v="2010-07-24T00:00:00"/>
  </r>
  <r>
    <x v="8"/>
    <n v="10"/>
    <n v="2010"/>
    <n v="25"/>
    <n v="7"/>
    <n v="2.8"/>
    <n v="2.8"/>
    <m/>
    <d v="2010-07-25T00:00:00"/>
  </r>
  <r>
    <x v="8"/>
    <n v="10"/>
    <n v="2010"/>
    <n v="26"/>
    <n v="7"/>
    <n v="2.2000000000000002"/>
    <n v="2.2000000000000002"/>
    <m/>
    <d v="2010-07-26T00:00:00"/>
  </r>
  <r>
    <x v="8"/>
    <n v="10"/>
    <n v="2010"/>
    <n v="27"/>
    <n v="7"/>
    <n v="2.2999999999999998"/>
    <n v="2.2999999999999998"/>
    <m/>
    <d v="2010-07-27T00:00:00"/>
  </r>
  <r>
    <x v="8"/>
    <n v="10"/>
    <n v="2010"/>
    <n v="28"/>
    <n v="7"/>
    <n v="2.2000000000000002"/>
    <n v="2.2000000000000002"/>
    <m/>
    <d v="2010-07-28T00:00:00"/>
  </r>
  <r>
    <x v="8"/>
    <n v="10"/>
    <n v="2010"/>
    <n v="29"/>
    <n v="7"/>
    <n v="2.2999999999999998"/>
    <n v="2.2999999999999998"/>
    <m/>
    <d v="2010-07-29T00:00:00"/>
  </r>
  <r>
    <x v="8"/>
    <n v="10"/>
    <n v="2010"/>
    <n v="30"/>
    <n v="7"/>
    <n v="2.5"/>
    <n v="2.5"/>
    <m/>
    <d v="2010-07-30T00:00:00"/>
  </r>
  <r>
    <x v="8"/>
    <n v="10"/>
    <n v="2010"/>
    <n v="31"/>
    <n v="7"/>
    <n v="2.2999999999999998"/>
    <n v="2.2999999999999998"/>
    <m/>
    <d v="2010-07-31T00:00:00"/>
  </r>
  <r>
    <x v="8"/>
    <n v="11"/>
    <n v="2010"/>
    <n v="1"/>
    <n v="8"/>
    <n v="2.5"/>
    <n v="2.5"/>
    <m/>
    <d v="2010-08-01T00:00:00"/>
  </r>
  <r>
    <x v="8"/>
    <n v="11"/>
    <n v="2010"/>
    <n v="2"/>
    <n v="8"/>
    <n v="2.4"/>
    <n v="2.4"/>
    <m/>
    <d v="2010-08-02T00:00:00"/>
  </r>
  <r>
    <x v="8"/>
    <n v="11"/>
    <n v="2010"/>
    <n v="3"/>
    <n v="8"/>
    <n v="1.9"/>
    <n v="1.9"/>
    <m/>
    <d v="2010-08-03T00:00:00"/>
  </r>
  <r>
    <x v="8"/>
    <n v="11"/>
    <n v="2010"/>
    <n v="4"/>
    <n v="8"/>
    <n v="2"/>
    <n v="2"/>
    <m/>
    <d v="2010-08-04T00:00:00"/>
  </r>
  <r>
    <x v="8"/>
    <n v="11"/>
    <n v="2010"/>
    <n v="5"/>
    <n v="8"/>
    <n v="2"/>
    <n v="2"/>
    <m/>
    <d v="2010-08-05T00:00:00"/>
  </r>
  <r>
    <x v="8"/>
    <n v="11"/>
    <n v="2010"/>
    <n v="6"/>
    <n v="8"/>
    <n v="1.6"/>
    <n v="1.6"/>
    <m/>
    <d v="2010-08-06T00:00:00"/>
  </r>
  <r>
    <x v="8"/>
    <n v="11"/>
    <n v="2010"/>
    <n v="7"/>
    <n v="8"/>
    <n v="1.7"/>
    <n v="1.7"/>
    <m/>
    <d v="2010-08-07T00:00:00"/>
  </r>
  <r>
    <x v="8"/>
    <n v="11"/>
    <n v="2010"/>
    <n v="8"/>
    <n v="8"/>
    <n v="2.2000000000000002"/>
    <n v="2.2000000000000002"/>
    <m/>
    <d v="2010-08-08T00:00:00"/>
  </r>
  <r>
    <x v="8"/>
    <n v="11"/>
    <n v="2010"/>
    <n v="9"/>
    <n v="8"/>
    <n v="2"/>
    <n v="2"/>
    <m/>
    <d v="2010-08-09T00:00:00"/>
  </r>
  <r>
    <x v="8"/>
    <n v="11"/>
    <n v="2010"/>
    <n v="10"/>
    <n v="8"/>
    <n v="1.8"/>
    <n v="1.8"/>
    <m/>
    <d v="2010-08-10T00:00:00"/>
  </r>
  <r>
    <x v="8"/>
    <n v="11"/>
    <n v="2010"/>
    <n v="11"/>
    <n v="8"/>
    <n v="1.7"/>
    <n v="1.7"/>
    <m/>
    <d v="2010-08-11T00:00:00"/>
  </r>
  <r>
    <x v="8"/>
    <n v="11"/>
    <n v="2010"/>
    <n v="12"/>
    <n v="8"/>
    <n v="1.7"/>
    <n v="1.7"/>
    <m/>
    <d v="2010-08-12T00:00:00"/>
  </r>
  <r>
    <x v="8"/>
    <n v="11"/>
    <n v="2010"/>
    <n v="13"/>
    <n v="8"/>
    <n v="1.7"/>
    <n v="1.7"/>
    <m/>
    <d v="2010-08-13T00:00:00"/>
  </r>
  <r>
    <x v="8"/>
    <n v="11"/>
    <n v="2010"/>
    <n v="14"/>
    <n v="8"/>
    <n v="2.5"/>
    <n v="2.5"/>
    <m/>
    <d v="2010-08-14T00:00:00"/>
  </r>
  <r>
    <x v="8"/>
    <n v="11"/>
    <n v="2010"/>
    <n v="15"/>
    <n v="8"/>
    <n v="2"/>
    <n v="2"/>
    <m/>
    <d v="2010-08-15T00:00:00"/>
  </r>
  <r>
    <x v="8"/>
    <n v="11"/>
    <n v="2010"/>
    <n v="16"/>
    <n v="8"/>
    <n v="1.9"/>
    <n v="1.9"/>
    <m/>
    <d v="2010-08-16T00:00:00"/>
  </r>
  <r>
    <x v="8"/>
    <n v="11"/>
    <n v="2010"/>
    <n v="17"/>
    <n v="8"/>
    <n v="1.9"/>
    <n v="1.9"/>
    <m/>
    <d v="2010-08-17T00:00:00"/>
  </r>
  <r>
    <x v="8"/>
    <n v="11"/>
    <n v="2010"/>
    <n v="18"/>
    <n v="8"/>
    <n v="1.8"/>
    <n v="1.8"/>
    <m/>
    <d v="2010-08-18T00:00:00"/>
  </r>
  <r>
    <x v="8"/>
    <n v="11"/>
    <n v="2010"/>
    <n v="19"/>
    <n v="8"/>
    <n v="1.9"/>
    <n v="1.9"/>
    <m/>
    <d v="2010-08-19T00:00:00"/>
  </r>
  <r>
    <x v="8"/>
    <n v="11"/>
    <n v="2010"/>
    <n v="20"/>
    <n v="8"/>
    <n v="1.9"/>
    <n v="1.9"/>
    <m/>
    <d v="2010-08-20T00:00:00"/>
  </r>
  <r>
    <x v="8"/>
    <n v="11"/>
    <n v="2010"/>
    <n v="21"/>
    <n v="8"/>
    <n v="1.7"/>
    <n v="1.7"/>
    <m/>
    <d v="2010-08-21T00:00:00"/>
  </r>
  <r>
    <x v="8"/>
    <n v="11"/>
    <n v="2010"/>
    <n v="22"/>
    <n v="8"/>
    <n v="1.9"/>
    <n v="1.9"/>
    <m/>
    <d v="2010-08-22T00:00:00"/>
  </r>
  <r>
    <x v="8"/>
    <n v="11"/>
    <n v="2010"/>
    <n v="23"/>
    <n v="8"/>
    <n v="1.8"/>
    <n v="1.8"/>
    <m/>
    <d v="2010-08-23T00:00:00"/>
  </r>
  <r>
    <x v="8"/>
    <n v="11"/>
    <n v="2010"/>
    <n v="24"/>
    <n v="8"/>
    <n v="1.7"/>
    <n v="1.7"/>
    <m/>
    <d v="2010-08-24T00:00:00"/>
  </r>
  <r>
    <x v="8"/>
    <n v="11"/>
    <n v="2010"/>
    <n v="25"/>
    <n v="8"/>
    <n v="1.4"/>
    <n v="1.4"/>
    <m/>
    <d v="2010-08-25T00:00:00"/>
  </r>
  <r>
    <x v="8"/>
    <n v="11"/>
    <n v="2010"/>
    <n v="26"/>
    <n v="8"/>
    <n v="1.4"/>
    <n v="1.4"/>
    <m/>
    <d v="2010-08-26T00:00:00"/>
  </r>
  <r>
    <x v="8"/>
    <n v="11"/>
    <n v="2010"/>
    <n v="27"/>
    <n v="8"/>
    <n v="1.4"/>
    <n v="1.4"/>
    <m/>
    <d v="2010-08-27T00:00:00"/>
  </r>
  <r>
    <x v="8"/>
    <n v="11"/>
    <n v="2010"/>
    <n v="28"/>
    <n v="8"/>
    <n v="1.8"/>
    <n v="1.8"/>
    <m/>
    <d v="2010-08-28T00:00:00"/>
  </r>
  <r>
    <x v="8"/>
    <n v="11"/>
    <n v="2010"/>
    <n v="29"/>
    <n v="8"/>
    <n v="1.7"/>
    <n v="1.7"/>
    <m/>
    <d v="2010-08-29T00:00:00"/>
  </r>
  <r>
    <x v="8"/>
    <n v="11"/>
    <n v="2010"/>
    <n v="30"/>
    <n v="8"/>
    <n v="1.9"/>
    <n v="1.9"/>
    <m/>
    <d v="2010-08-30T00:00:00"/>
  </r>
  <r>
    <x v="8"/>
    <n v="11"/>
    <n v="2010"/>
    <n v="31"/>
    <n v="8"/>
    <n v="1.6"/>
    <n v="1.6"/>
    <m/>
    <d v="2010-08-31T00:00:00"/>
  </r>
  <r>
    <x v="8"/>
    <n v="12"/>
    <n v="2010"/>
    <n v="1"/>
    <n v="9"/>
    <n v="2.4"/>
    <n v="2.4"/>
    <m/>
    <d v="2010-09-01T00:00:00"/>
  </r>
  <r>
    <x v="8"/>
    <n v="12"/>
    <n v="2010"/>
    <n v="2"/>
    <n v="9"/>
    <n v="2.2000000000000002"/>
    <n v="2.2000000000000002"/>
    <m/>
    <d v="2010-09-02T00:00:00"/>
  </r>
  <r>
    <x v="8"/>
    <n v="12"/>
    <n v="2010"/>
    <n v="3"/>
    <n v="9"/>
    <n v="2.1"/>
    <n v="2.1"/>
    <m/>
    <d v="2010-09-03T00:00:00"/>
  </r>
  <r>
    <x v="8"/>
    <n v="12"/>
    <n v="2010"/>
    <n v="4"/>
    <n v="9"/>
    <n v="2.6"/>
    <n v="2.6"/>
    <m/>
    <d v="2010-09-04T00:00:00"/>
  </r>
  <r>
    <x v="8"/>
    <n v="12"/>
    <n v="2010"/>
    <n v="5"/>
    <n v="9"/>
    <n v="2.2000000000000002"/>
    <n v="2.2000000000000002"/>
    <m/>
    <d v="2010-09-05T00:00:00"/>
  </r>
  <r>
    <x v="8"/>
    <n v="12"/>
    <n v="2010"/>
    <n v="6"/>
    <n v="9"/>
    <n v="1.8"/>
    <n v="1.8"/>
    <m/>
    <d v="2010-09-06T00:00:00"/>
  </r>
  <r>
    <x v="8"/>
    <n v="12"/>
    <n v="2010"/>
    <n v="7"/>
    <n v="9"/>
    <n v="7.3"/>
    <n v="7.3"/>
    <m/>
    <d v="2010-09-07T00:00:00"/>
  </r>
  <r>
    <x v="8"/>
    <n v="12"/>
    <n v="2010"/>
    <n v="8"/>
    <n v="9"/>
    <n v="7.8"/>
    <n v="7.8"/>
    <m/>
    <d v="2010-09-08T00:00:00"/>
  </r>
  <r>
    <x v="8"/>
    <n v="12"/>
    <n v="2010"/>
    <n v="9"/>
    <n v="9"/>
    <n v="2.7"/>
    <n v="2.7"/>
    <m/>
    <d v="2010-09-09T00:00:00"/>
  </r>
  <r>
    <x v="8"/>
    <n v="12"/>
    <n v="2010"/>
    <n v="10"/>
    <n v="9"/>
    <n v="2"/>
    <n v="2"/>
    <m/>
    <d v="2010-09-10T00:00:00"/>
  </r>
  <r>
    <x v="8"/>
    <n v="12"/>
    <n v="2010"/>
    <n v="11"/>
    <n v="9"/>
    <n v="1.7"/>
    <n v="1.7"/>
    <m/>
    <d v="2010-09-11T00:00:00"/>
  </r>
  <r>
    <x v="8"/>
    <n v="12"/>
    <n v="2010"/>
    <n v="12"/>
    <n v="9"/>
    <n v="1.6"/>
    <n v="1.6"/>
    <m/>
    <d v="2010-09-12T00:00:00"/>
  </r>
  <r>
    <x v="8"/>
    <n v="12"/>
    <n v="2010"/>
    <n v="13"/>
    <n v="9"/>
    <n v="1.7"/>
    <n v="1.7"/>
    <m/>
    <d v="2010-09-13T00:00:00"/>
  </r>
  <r>
    <x v="8"/>
    <n v="12"/>
    <n v="2010"/>
    <n v="14"/>
    <n v="9"/>
    <n v="1.6"/>
    <n v="1.6"/>
    <m/>
    <d v="2010-09-14T00:00:00"/>
  </r>
  <r>
    <x v="8"/>
    <n v="12"/>
    <n v="2010"/>
    <n v="15"/>
    <n v="9"/>
    <n v="2.5"/>
    <n v="2.5"/>
    <m/>
    <d v="2010-09-15T00:00:00"/>
  </r>
  <r>
    <x v="8"/>
    <n v="12"/>
    <n v="2010"/>
    <n v="16"/>
    <n v="9"/>
    <n v="6.7"/>
    <n v="6.7"/>
    <m/>
    <d v="2010-09-16T00:00:00"/>
  </r>
  <r>
    <x v="8"/>
    <n v="12"/>
    <n v="2010"/>
    <n v="17"/>
    <n v="9"/>
    <n v="4.2"/>
    <n v="4.2"/>
    <m/>
    <d v="2010-09-17T00:00:00"/>
  </r>
  <r>
    <x v="8"/>
    <n v="12"/>
    <n v="2010"/>
    <n v="18"/>
    <n v="9"/>
    <n v="13"/>
    <n v="13"/>
    <m/>
    <d v="2010-09-18T00:00:00"/>
  </r>
  <r>
    <x v="8"/>
    <n v="12"/>
    <n v="2010"/>
    <n v="19"/>
    <n v="9"/>
    <n v="25"/>
    <n v="25"/>
    <m/>
    <d v="2010-09-19T00:00:00"/>
  </r>
  <r>
    <x v="8"/>
    <n v="12"/>
    <n v="2010"/>
    <n v="20"/>
    <n v="9"/>
    <n v="7.6"/>
    <n v="7.6"/>
    <m/>
    <d v="2010-09-20T00:00:00"/>
  </r>
  <r>
    <x v="8"/>
    <n v="12"/>
    <n v="2010"/>
    <n v="21"/>
    <n v="9"/>
    <n v="4.5"/>
    <n v="4.5"/>
    <m/>
    <d v="2010-09-21T00:00:00"/>
  </r>
  <r>
    <x v="8"/>
    <n v="12"/>
    <n v="2010"/>
    <n v="22"/>
    <n v="9"/>
    <n v="3.5"/>
    <n v="3.5"/>
    <m/>
    <d v="2010-09-22T00:00:00"/>
  </r>
  <r>
    <x v="8"/>
    <n v="12"/>
    <n v="2010"/>
    <n v="23"/>
    <n v="9"/>
    <n v="3.1"/>
    <n v="3.1"/>
    <m/>
    <d v="2010-09-23T00:00:00"/>
  </r>
  <r>
    <x v="8"/>
    <n v="12"/>
    <n v="2010"/>
    <n v="24"/>
    <n v="9"/>
    <n v="3.1"/>
    <n v="3.1"/>
    <m/>
    <d v="2010-09-24T00:00:00"/>
  </r>
  <r>
    <x v="8"/>
    <n v="12"/>
    <n v="2010"/>
    <n v="25"/>
    <n v="9"/>
    <n v="2.8"/>
    <n v="2.8"/>
    <m/>
    <d v="2010-09-25T00:00:00"/>
  </r>
  <r>
    <x v="8"/>
    <n v="12"/>
    <n v="2010"/>
    <n v="26"/>
    <n v="9"/>
    <n v="3"/>
    <n v="3"/>
    <m/>
    <d v="2010-09-26T00:00:00"/>
  </r>
  <r>
    <x v="8"/>
    <n v="12"/>
    <n v="2010"/>
    <n v="27"/>
    <n v="9"/>
    <n v="3.1"/>
    <n v="3.1"/>
    <m/>
    <d v="2010-09-27T00:00:00"/>
  </r>
  <r>
    <x v="8"/>
    <n v="12"/>
    <n v="2010"/>
    <n v="28"/>
    <n v="9"/>
    <n v="3"/>
    <n v="3"/>
    <m/>
    <d v="2010-09-28T00:00:00"/>
  </r>
  <r>
    <x v="8"/>
    <n v="12"/>
    <n v="2010"/>
    <n v="29"/>
    <n v="9"/>
    <n v="2.9"/>
    <n v="2.9"/>
    <m/>
    <d v="2010-09-29T00:00:00"/>
  </r>
  <r>
    <x v="8"/>
    <n v="12"/>
    <n v="2010"/>
    <n v="30"/>
    <n v="9"/>
    <n v="2.8"/>
    <n v="2.8"/>
    <m/>
    <d v="2010-09-30T00:00:00"/>
  </r>
  <r>
    <x v="9"/>
    <n v="1"/>
    <n v="2010"/>
    <n v="1"/>
    <n v="10"/>
    <n v="2.7"/>
    <n v="2.7"/>
    <m/>
    <d v="2010-10-01T00:00:00"/>
  </r>
  <r>
    <x v="9"/>
    <n v="1"/>
    <n v="2010"/>
    <n v="2"/>
    <n v="10"/>
    <n v="2.8"/>
    <n v="2.8"/>
    <m/>
    <d v="2010-10-02T00:00:00"/>
  </r>
  <r>
    <x v="9"/>
    <n v="1"/>
    <n v="2010"/>
    <n v="3"/>
    <n v="10"/>
    <n v="2.9"/>
    <n v="2.9"/>
    <m/>
    <d v="2010-10-03T00:00:00"/>
  </r>
  <r>
    <x v="9"/>
    <n v="1"/>
    <n v="2010"/>
    <n v="4"/>
    <n v="10"/>
    <n v="2.9"/>
    <n v="2.9"/>
    <m/>
    <d v="2010-10-04T00:00:00"/>
  </r>
  <r>
    <x v="9"/>
    <n v="1"/>
    <n v="2010"/>
    <n v="5"/>
    <n v="10"/>
    <n v="2.7"/>
    <n v="2.7"/>
    <m/>
    <d v="2010-10-05T00:00:00"/>
  </r>
  <r>
    <x v="9"/>
    <n v="1"/>
    <n v="2010"/>
    <n v="6"/>
    <n v="10"/>
    <n v="2.7"/>
    <n v="2.7"/>
    <m/>
    <d v="2010-10-06T00:00:00"/>
  </r>
  <r>
    <x v="9"/>
    <n v="1"/>
    <n v="2010"/>
    <n v="7"/>
    <n v="10"/>
    <n v="2.7"/>
    <n v="2.7"/>
    <m/>
    <d v="2010-10-07T00:00:00"/>
  </r>
  <r>
    <x v="9"/>
    <n v="1"/>
    <n v="2010"/>
    <n v="8"/>
    <n v="10"/>
    <n v="3.3"/>
    <n v="3.3"/>
    <m/>
    <d v="2010-10-08T00:00:00"/>
  </r>
  <r>
    <x v="9"/>
    <n v="1"/>
    <n v="2010"/>
    <n v="9"/>
    <n v="10"/>
    <n v="12"/>
    <n v="12"/>
    <m/>
    <d v="2010-10-09T00:00:00"/>
  </r>
  <r>
    <x v="9"/>
    <n v="1"/>
    <n v="2010"/>
    <n v="10"/>
    <n v="10"/>
    <n v="21"/>
    <n v="21"/>
    <m/>
    <d v="2010-10-10T00:00:00"/>
  </r>
  <r>
    <x v="9"/>
    <n v="1"/>
    <n v="2010"/>
    <n v="11"/>
    <n v="10"/>
    <n v="11"/>
    <n v="11"/>
    <m/>
    <d v="2010-10-11T00:00:00"/>
  </r>
  <r>
    <x v="9"/>
    <n v="1"/>
    <n v="2010"/>
    <n v="12"/>
    <n v="10"/>
    <n v="6"/>
    <n v="6"/>
    <m/>
    <d v="2010-10-12T00:00:00"/>
  </r>
  <r>
    <x v="9"/>
    <n v="1"/>
    <n v="2010"/>
    <n v="13"/>
    <n v="10"/>
    <n v="4.8"/>
    <n v="4.8"/>
    <m/>
    <d v="2010-10-13T00:00:00"/>
  </r>
  <r>
    <x v="9"/>
    <n v="1"/>
    <n v="2010"/>
    <n v="14"/>
    <n v="10"/>
    <n v="4.5999999999999996"/>
    <n v="4.5999999999999996"/>
    <m/>
    <d v="2010-10-14T00:00:00"/>
  </r>
  <r>
    <x v="9"/>
    <n v="1"/>
    <n v="2010"/>
    <n v="15"/>
    <n v="10"/>
    <n v="3.9"/>
    <n v="3.9"/>
    <m/>
    <d v="2010-10-15T00:00:00"/>
  </r>
  <r>
    <x v="9"/>
    <n v="1"/>
    <n v="2010"/>
    <n v="16"/>
    <n v="10"/>
    <n v="3.7"/>
    <n v="3.7"/>
    <m/>
    <d v="2010-10-16T00:00:00"/>
  </r>
  <r>
    <x v="9"/>
    <n v="1"/>
    <n v="2010"/>
    <n v="17"/>
    <n v="10"/>
    <n v="4.3"/>
    <n v="4.3"/>
    <m/>
    <d v="2010-10-17T00:00:00"/>
  </r>
  <r>
    <x v="9"/>
    <n v="1"/>
    <n v="2010"/>
    <n v="18"/>
    <n v="10"/>
    <n v="3.3"/>
    <n v="3.3"/>
    <m/>
    <d v="2010-10-18T00:00:00"/>
  </r>
  <r>
    <x v="9"/>
    <n v="1"/>
    <n v="2010"/>
    <n v="19"/>
    <n v="10"/>
    <n v="3.4"/>
    <n v="3.4"/>
    <m/>
    <d v="2010-10-19T00:00:00"/>
  </r>
  <r>
    <x v="9"/>
    <n v="1"/>
    <n v="2010"/>
    <n v="20"/>
    <n v="10"/>
    <n v="3.4"/>
    <n v="3.4"/>
    <m/>
    <d v="2010-10-20T00:00:00"/>
  </r>
  <r>
    <x v="9"/>
    <n v="1"/>
    <n v="2010"/>
    <n v="21"/>
    <n v="10"/>
    <n v="3.7"/>
    <n v="3.7"/>
    <m/>
    <d v="2010-10-21T00:00:00"/>
  </r>
  <r>
    <x v="9"/>
    <n v="1"/>
    <n v="2010"/>
    <n v="22"/>
    <n v="10"/>
    <n v="4"/>
    <n v="4"/>
    <m/>
    <d v="2010-10-22T00:00:00"/>
  </r>
  <r>
    <x v="9"/>
    <n v="1"/>
    <n v="2010"/>
    <n v="23"/>
    <n v="10"/>
    <n v="7.8"/>
    <n v="7.8"/>
    <m/>
    <d v="2010-10-23T00:00:00"/>
  </r>
  <r>
    <x v="9"/>
    <n v="1"/>
    <n v="2010"/>
    <n v="24"/>
    <n v="10"/>
    <n v="49"/>
    <n v="49"/>
    <m/>
    <d v="2010-10-24T00:00:00"/>
  </r>
  <r>
    <x v="9"/>
    <n v="1"/>
    <n v="2010"/>
    <n v="25"/>
    <n v="10"/>
    <n v="38"/>
    <n v="38"/>
    <m/>
    <d v="2010-10-25T00:00:00"/>
  </r>
  <r>
    <x v="9"/>
    <n v="1"/>
    <n v="2010"/>
    <n v="26"/>
    <n v="10"/>
    <n v="21"/>
    <n v="21"/>
    <m/>
    <d v="2010-10-26T00:00:00"/>
  </r>
  <r>
    <x v="9"/>
    <n v="1"/>
    <n v="2010"/>
    <n v="27"/>
    <n v="10"/>
    <n v="15"/>
    <n v="15"/>
    <m/>
    <d v="2010-10-27T00:00:00"/>
  </r>
  <r>
    <x v="9"/>
    <n v="1"/>
    <n v="2010"/>
    <n v="28"/>
    <n v="10"/>
    <n v="14"/>
    <n v="14"/>
    <m/>
    <d v="2010-10-28T00:00:00"/>
  </r>
  <r>
    <x v="9"/>
    <n v="1"/>
    <n v="2010"/>
    <n v="29"/>
    <n v="10"/>
    <n v="18"/>
    <n v="18"/>
    <m/>
    <d v="2010-10-29T00:00:00"/>
  </r>
  <r>
    <x v="9"/>
    <n v="1"/>
    <n v="2010"/>
    <n v="30"/>
    <n v="10"/>
    <n v="13"/>
    <n v="13"/>
    <m/>
    <d v="2010-10-30T00:00:00"/>
  </r>
  <r>
    <x v="9"/>
    <n v="1"/>
    <n v="2010"/>
    <n v="31"/>
    <n v="10"/>
    <n v="28"/>
    <n v="28"/>
    <m/>
    <d v="2010-10-31T00:00:00"/>
  </r>
  <r>
    <x v="9"/>
    <n v="2"/>
    <n v="2010"/>
    <n v="1"/>
    <n v="11"/>
    <n v="21"/>
    <n v="21"/>
    <m/>
    <d v="2010-11-01T00:00:00"/>
  </r>
  <r>
    <x v="9"/>
    <n v="2"/>
    <n v="2010"/>
    <n v="2"/>
    <n v="11"/>
    <n v="26"/>
    <n v="26"/>
    <m/>
    <d v="2010-11-02T00:00:00"/>
  </r>
  <r>
    <x v="9"/>
    <n v="2"/>
    <n v="2010"/>
    <n v="3"/>
    <n v="11"/>
    <n v="17"/>
    <n v="17"/>
    <m/>
    <d v="2010-11-03T00:00:00"/>
  </r>
  <r>
    <x v="9"/>
    <n v="2"/>
    <n v="2010"/>
    <n v="4"/>
    <n v="11"/>
    <n v="14"/>
    <n v="14"/>
    <m/>
    <d v="2010-11-04T00:00:00"/>
  </r>
  <r>
    <x v="9"/>
    <n v="2"/>
    <n v="2010"/>
    <n v="5"/>
    <n v="11"/>
    <n v="12"/>
    <n v="12"/>
    <m/>
    <d v="2010-11-05T00:00:00"/>
  </r>
  <r>
    <x v="9"/>
    <n v="2"/>
    <n v="2010"/>
    <n v="6"/>
    <n v="11"/>
    <n v="15"/>
    <n v="15"/>
    <m/>
    <d v="2010-11-06T00:00:00"/>
  </r>
  <r>
    <x v="9"/>
    <n v="2"/>
    <n v="2010"/>
    <n v="7"/>
    <n v="11"/>
    <n v="36"/>
    <n v="36"/>
    <m/>
    <d v="2010-11-07T00:00:00"/>
  </r>
  <r>
    <x v="9"/>
    <n v="2"/>
    <n v="2010"/>
    <n v="8"/>
    <n v="11"/>
    <n v="26"/>
    <n v="26"/>
    <m/>
    <d v="2010-11-08T00:00:00"/>
  </r>
  <r>
    <x v="9"/>
    <n v="2"/>
    <n v="2010"/>
    <n v="9"/>
    <n v="11"/>
    <n v="32"/>
    <n v="32"/>
    <m/>
    <d v="2010-11-09T00:00:00"/>
  </r>
  <r>
    <x v="9"/>
    <n v="2"/>
    <n v="2010"/>
    <n v="10"/>
    <n v="11"/>
    <n v="31"/>
    <n v="31"/>
    <m/>
    <d v="2010-11-10T00:00:00"/>
  </r>
  <r>
    <x v="9"/>
    <n v="2"/>
    <n v="2010"/>
    <n v="11"/>
    <n v="11"/>
    <n v="24"/>
    <n v="24"/>
    <m/>
    <d v="2010-11-11T00:00:00"/>
  </r>
  <r>
    <x v="9"/>
    <n v="2"/>
    <n v="2010"/>
    <n v="12"/>
    <n v="11"/>
    <n v="21"/>
    <n v="21"/>
    <m/>
    <d v="2010-11-12T00:00:00"/>
  </r>
  <r>
    <x v="9"/>
    <n v="2"/>
    <n v="2010"/>
    <n v="13"/>
    <n v="11"/>
    <n v="18"/>
    <n v="18"/>
    <m/>
    <d v="2010-11-13T00:00:00"/>
  </r>
  <r>
    <x v="9"/>
    <n v="2"/>
    <n v="2010"/>
    <n v="14"/>
    <n v="11"/>
    <n v="18"/>
    <n v="18"/>
    <m/>
    <d v="2010-11-14T00:00:00"/>
  </r>
  <r>
    <x v="9"/>
    <n v="2"/>
    <n v="2010"/>
    <n v="15"/>
    <n v="11"/>
    <n v="16"/>
    <n v="16"/>
    <m/>
    <d v="2010-11-15T00:00:00"/>
  </r>
  <r>
    <x v="9"/>
    <n v="2"/>
    <n v="2010"/>
    <n v="16"/>
    <n v="11"/>
    <n v="15"/>
    <n v="15"/>
    <m/>
    <d v="2010-11-16T00:00:00"/>
  </r>
  <r>
    <x v="9"/>
    <n v="2"/>
    <n v="2010"/>
    <n v="17"/>
    <n v="11"/>
    <n v="29"/>
    <n v="29"/>
    <m/>
    <d v="2010-11-17T00:00:00"/>
  </r>
  <r>
    <x v="9"/>
    <n v="2"/>
    <n v="2010"/>
    <n v="18"/>
    <n v="11"/>
    <s v="e85"/>
    <n v="85"/>
    <s v="e"/>
    <d v="2010-11-18T00:00:00"/>
  </r>
  <r>
    <x v="9"/>
    <n v="2"/>
    <n v="2010"/>
    <n v="19"/>
    <n v="11"/>
    <n v="66"/>
    <n v="66"/>
    <m/>
    <d v="2010-11-19T00:00:00"/>
  </r>
  <r>
    <x v="9"/>
    <n v="2"/>
    <n v="2010"/>
    <n v="20"/>
    <n v="11"/>
    <n v="80"/>
    <n v="80"/>
    <m/>
    <d v="2010-11-20T00:00:00"/>
  </r>
  <r>
    <x v="9"/>
    <n v="2"/>
    <n v="2010"/>
    <n v="21"/>
    <n v="11"/>
    <n v="58"/>
    <n v="58"/>
    <m/>
    <d v="2010-11-21T00:00:00"/>
  </r>
  <r>
    <x v="9"/>
    <n v="2"/>
    <n v="2010"/>
    <n v="22"/>
    <n v="11"/>
    <n v="65"/>
    <n v="65"/>
    <m/>
    <d v="2010-11-22T00:00:00"/>
  </r>
  <r>
    <x v="9"/>
    <n v="2"/>
    <n v="2010"/>
    <n v="23"/>
    <n v="11"/>
    <n v="56"/>
    <n v="56"/>
    <m/>
    <d v="2010-11-23T00:00:00"/>
  </r>
  <r>
    <x v="9"/>
    <n v="2"/>
    <n v="2010"/>
    <n v="24"/>
    <n v="11"/>
    <n v="41"/>
    <n v="41"/>
    <m/>
    <d v="2010-11-24T00:00:00"/>
  </r>
  <r>
    <x v="9"/>
    <n v="2"/>
    <n v="2010"/>
    <n v="25"/>
    <n v="11"/>
    <n v="35"/>
    <n v="35"/>
    <m/>
    <d v="2010-11-25T00:00:00"/>
  </r>
  <r>
    <x v="9"/>
    <n v="2"/>
    <n v="2010"/>
    <n v="26"/>
    <n v="11"/>
    <n v="32"/>
    <n v="32"/>
    <m/>
    <d v="2010-11-26T00:00:00"/>
  </r>
  <r>
    <x v="9"/>
    <n v="2"/>
    <n v="2010"/>
    <n v="27"/>
    <n v="11"/>
    <n v="31"/>
    <n v="31"/>
    <m/>
    <d v="2010-11-27T00:00:00"/>
  </r>
  <r>
    <x v="9"/>
    <n v="2"/>
    <n v="2010"/>
    <n v="28"/>
    <n v="11"/>
    <n v="26"/>
    <n v="26"/>
    <m/>
    <d v="2010-11-28T00:00:00"/>
  </r>
  <r>
    <x v="9"/>
    <n v="2"/>
    <n v="2010"/>
    <n v="29"/>
    <n v="11"/>
    <n v="23"/>
    <n v="23"/>
    <m/>
    <d v="2010-11-29T00:00:00"/>
  </r>
  <r>
    <x v="9"/>
    <n v="2"/>
    <n v="2010"/>
    <n v="30"/>
    <n v="11"/>
    <n v="62"/>
    <n v="62"/>
    <m/>
    <d v="2010-11-30T00:00:00"/>
  </r>
  <r>
    <x v="9"/>
    <n v="3"/>
    <n v="2010"/>
    <n v="1"/>
    <n v="12"/>
    <n v="77"/>
    <n v="77"/>
    <m/>
    <d v="2010-12-01T00:00:00"/>
  </r>
  <r>
    <x v="9"/>
    <n v="3"/>
    <n v="2010"/>
    <n v="2"/>
    <n v="12"/>
    <n v="60"/>
    <n v="60"/>
    <m/>
    <d v="2010-12-02T00:00:00"/>
  </r>
  <r>
    <x v="9"/>
    <n v="3"/>
    <n v="2010"/>
    <n v="3"/>
    <n v="12"/>
    <n v="47"/>
    <n v="47"/>
    <m/>
    <d v="2010-12-03T00:00:00"/>
  </r>
  <r>
    <x v="9"/>
    <n v="3"/>
    <n v="2010"/>
    <n v="4"/>
    <n v="12"/>
    <n v="39"/>
    <n v="39"/>
    <m/>
    <d v="2010-12-04T00:00:00"/>
  </r>
  <r>
    <x v="9"/>
    <n v="3"/>
    <n v="2010"/>
    <n v="5"/>
    <n v="12"/>
    <n v="34"/>
    <n v="34"/>
    <m/>
    <d v="2010-12-05T00:00:00"/>
  </r>
  <r>
    <x v="9"/>
    <n v="3"/>
    <n v="2010"/>
    <n v="6"/>
    <n v="12"/>
    <n v="31"/>
    <n v="31"/>
    <m/>
    <d v="2010-12-06T00:00:00"/>
  </r>
  <r>
    <x v="9"/>
    <n v="3"/>
    <n v="2010"/>
    <n v="7"/>
    <n v="12"/>
    <n v="29"/>
    <n v="29"/>
    <m/>
    <d v="2010-12-07T00:00:00"/>
  </r>
  <r>
    <x v="9"/>
    <n v="3"/>
    <n v="2010"/>
    <n v="8"/>
    <n v="12"/>
    <n v="40"/>
    <n v="40"/>
    <m/>
    <d v="2010-12-08T00:00:00"/>
  </r>
  <r>
    <x v="9"/>
    <n v="3"/>
    <n v="2010"/>
    <n v="9"/>
    <n v="12"/>
    <s v="e140"/>
    <n v="140"/>
    <s v="e"/>
    <d v="2010-12-09T00:00:00"/>
  </r>
  <r>
    <x v="9"/>
    <n v="3"/>
    <n v="2010"/>
    <n v="10"/>
    <n v="12"/>
    <s v="e195"/>
    <n v="195"/>
    <s v="e"/>
    <d v="2010-12-10T00:00:00"/>
  </r>
  <r>
    <x v="9"/>
    <n v="3"/>
    <n v="2010"/>
    <n v="11"/>
    <n v="12"/>
    <s v="e170"/>
    <n v="170"/>
    <s v="e"/>
    <d v="2010-12-11T00:00:00"/>
  </r>
  <r>
    <x v="9"/>
    <n v="3"/>
    <n v="2010"/>
    <n v="12"/>
    <n v="12"/>
    <s v="e170"/>
    <n v="170"/>
    <s v="e"/>
    <d v="2010-12-12T00:00:00"/>
  </r>
  <r>
    <x v="9"/>
    <n v="3"/>
    <n v="2010"/>
    <n v="13"/>
    <n v="12"/>
    <s v="e114"/>
    <n v="114"/>
    <s v="e"/>
    <d v="2010-12-13T00:00:00"/>
  </r>
  <r>
    <x v="9"/>
    <n v="3"/>
    <n v="2010"/>
    <n v="14"/>
    <n v="12"/>
    <s v="e120"/>
    <n v="120"/>
    <s v="e"/>
    <d v="2010-12-14T00:00:00"/>
  </r>
  <r>
    <x v="9"/>
    <n v="3"/>
    <n v="2010"/>
    <n v="15"/>
    <n v="12"/>
    <s v="e110"/>
    <n v="110"/>
    <s v="e"/>
    <d v="2010-12-15T00:00:00"/>
  </r>
  <r>
    <x v="9"/>
    <n v="3"/>
    <n v="2010"/>
    <n v="16"/>
    <n v="12"/>
    <s v="e98"/>
    <n v="98"/>
    <s v="e"/>
    <d v="2010-12-16T00:00:00"/>
  </r>
  <r>
    <x v="9"/>
    <n v="3"/>
    <n v="2010"/>
    <n v="17"/>
    <n v="12"/>
    <n v="102"/>
    <n v="102"/>
    <m/>
    <d v="2010-12-17T00:00:00"/>
  </r>
  <r>
    <x v="9"/>
    <n v="3"/>
    <n v="2010"/>
    <n v="18"/>
    <n v="12"/>
    <n v="92"/>
    <n v="92"/>
    <m/>
    <d v="2010-12-18T00:00:00"/>
  </r>
  <r>
    <x v="9"/>
    <n v="3"/>
    <n v="2010"/>
    <n v="19"/>
    <n v="12"/>
    <n v="70"/>
    <n v="70"/>
    <m/>
    <d v="2010-12-19T00:00:00"/>
  </r>
  <r>
    <x v="9"/>
    <n v="3"/>
    <n v="2010"/>
    <n v="20"/>
    <n v="12"/>
    <n v="78"/>
    <n v="78"/>
    <m/>
    <d v="2010-12-20T00:00:00"/>
  </r>
  <r>
    <x v="9"/>
    <n v="3"/>
    <n v="2010"/>
    <n v="21"/>
    <n v="12"/>
    <n v="62"/>
    <n v="62"/>
    <m/>
    <d v="2010-12-21T00:00:00"/>
  </r>
  <r>
    <x v="9"/>
    <n v="3"/>
    <n v="2010"/>
    <n v="22"/>
    <n v="12"/>
    <n v="54"/>
    <n v="54"/>
    <m/>
    <d v="2010-12-22T00:00:00"/>
  </r>
  <r>
    <x v="9"/>
    <n v="3"/>
    <n v="2010"/>
    <n v="23"/>
    <n v="12"/>
    <n v="48"/>
    <n v="48"/>
    <m/>
    <d v="2010-12-23T00:00:00"/>
  </r>
  <r>
    <x v="9"/>
    <n v="3"/>
    <n v="2010"/>
    <n v="24"/>
    <n v="12"/>
    <n v="44"/>
    <n v="44"/>
    <m/>
    <d v="2010-12-24T00:00:00"/>
  </r>
  <r>
    <x v="9"/>
    <n v="3"/>
    <n v="2010"/>
    <n v="25"/>
    <n v="12"/>
    <n v="42"/>
    <n v="42"/>
    <m/>
    <d v="2010-12-25T00:00:00"/>
  </r>
  <r>
    <x v="9"/>
    <n v="3"/>
    <n v="2010"/>
    <n v="26"/>
    <n v="12"/>
    <n v="51"/>
    <n v="51"/>
    <m/>
    <d v="2010-12-26T00:00:00"/>
  </r>
  <r>
    <x v="9"/>
    <n v="3"/>
    <n v="2010"/>
    <n v="27"/>
    <n v="12"/>
    <s v="e40"/>
    <n v="40"/>
    <s v="e"/>
    <d v="2010-12-27T00:00:00"/>
  </r>
  <r>
    <x v="9"/>
    <n v="3"/>
    <n v="2010"/>
    <n v="28"/>
    <n v="12"/>
    <s v="e225"/>
    <n v="225"/>
    <s v="e"/>
    <d v="2010-12-28T00:00:00"/>
  </r>
  <r>
    <x v="9"/>
    <n v="3"/>
    <n v="2010"/>
    <n v="29"/>
    <n v="12"/>
    <s v="e240"/>
    <n v="240"/>
    <s v="e"/>
    <d v="2010-12-29T00:00:00"/>
  </r>
  <r>
    <x v="9"/>
    <n v="3"/>
    <n v="2010"/>
    <n v="30"/>
    <n v="12"/>
    <s v="e180"/>
    <n v="180"/>
    <s v="e"/>
    <d v="2010-12-30T00:00:00"/>
  </r>
  <r>
    <x v="9"/>
    <n v="3"/>
    <n v="2010"/>
    <n v="31"/>
    <n v="12"/>
    <s v="e125"/>
    <n v="125"/>
    <s v="e"/>
    <d v="2010-12-31T00:00:00"/>
  </r>
  <r>
    <x v="9"/>
    <n v="4"/>
    <n v="2011"/>
    <n v="1"/>
    <n v="1"/>
    <s v="e70"/>
    <n v="70"/>
    <s v="e"/>
    <d v="2011-01-01T00:00:00"/>
  </r>
  <r>
    <x v="9"/>
    <n v="4"/>
    <n v="2011"/>
    <n v="2"/>
    <n v="1"/>
    <s v="e62"/>
    <n v="62"/>
    <s v="e"/>
    <d v="2011-01-02T00:00:00"/>
  </r>
  <r>
    <x v="9"/>
    <n v="4"/>
    <n v="2011"/>
    <n v="3"/>
    <n v="1"/>
    <n v="59"/>
    <n v="59"/>
    <m/>
    <d v="2011-01-03T00:00:00"/>
  </r>
  <r>
    <x v="9"/>
    <n v="4"/>
    <n v="2011"/>
    <n v="4"/>
    <n v="1"/>
    <n v="52"/>
    <n v="52"/>
    <m/>
    <d v="2011-01-04T00:00:00"/>
  </r>
  <r>
    <x v="9"/>
    <n v="4"/>
    <n v="2011"/>
    <n v="5"/>
    <n v="1"/>
    <n v="52"/>
    <n v="52"/>
    <m/>
    <d v="2011-01-05T00:00:00"/>
  </r>
  <r>
    <x v="9"/>
    <n v="4"/>
    <n v="2011"/>
    <n v="6"/>
    <n v="1"/>
    <n v="48"/>
    <n v="48"/>
    <m/>
    <d v="2011-01-06T00:00:00"/>
  </r>
  <r>
    <x v="9"/>
    <n v="4"/>
    <n v="2011"/>
    <n v="7"/>
    <n v="1"/>
    <n v="44"/>
    <n v="44"/>
    <m/>
    <d v="2011-01-07T00:00:00"/>
  </r>
  <r>
    <x v="9"/>
    <n v="4"/>
    <n v="2011"/>
    <n v="8"/>
    <n v="1"/>
    <n v="42"/>
    <n v="42"/>
    <m/>
    <d v="2011-01-08T00:00:00"/>
  </r>
  <r>
    <x v="9"/>
    <n v="4"/>
    <n v="2011"/>
    <n v="9"/>
    <n v="1"/>
    <n v="38"/>
    <n v="38"/>
    <m/>
    <d v="2011-01-09T00:00:00"/>
  </r>
  <r>
    <x v="9"/>
    <n v="4"/>
    <n v="2011"/>
    <n v="10"/>
    <n v="1"/>
    <n v="36"/>
    <n v="36"/>
    <m/>
    <d v="2011-01-10T00:00:00"/>
  </r>
  <r>
    <x v="9"/>
    <n v="4"/>
    <n v="2011"/>
    <n v="11"/>
    <n v="1"/>
    <n v="34"/>
    <n v="34"/>
    <m/>
    <d v="2011-01-11T00:00:00"/>
  </r>
  <r>
    <x v="9"/>
    <n v="4"/>
    <n v="2011"/>
    <n v="12"/>
    <n v="1"/>
    <n v="46"/>
    <n v="46"/>
    <m/>
    <d v="2011-01-12T00:00:00"/>
  </r>
  <r>
    <x v="9"/>
    <n v="4"/>
    <n v="2011"/>
    <n v="13"/>
    <n v="1"/>
    <n v="86"/>
    <n v="86"/>
    <m/>
    <d v="2011-01-13T00:00:00"/>
  </r>
  <r>
    <x v="9"/>
    <n v="4"/>
    <n v="2011"/>
    <n v="14"/>
    <n v="1"/>
    <n v="92"/>
    <n v="92"/>
    <m/>
    <d v="2011-01-14T00:00:00"/>
  </r>
  <r>
    <x v="9"/>
    <n v="4"/>
    <n v="2011"/>
    <n v="15"/>
    <n v="1"/>
    <n v="111"/>
    <n v="111"/>
    <m/>
    <d v="2011-01-15T00:00:00"/>
  </r>
  <r>
    <x v="9"/>
    <n v="4"/>
    <n v="2011"/>
    <n v="16"/>
    <n v="1"/>
    <s v="e275"/>
    <n v="275"/>
    <s v="e"/>
    <d v="2011-01-16T00:00:00"/>
  </r>
  <r>
    <x v="9"/>
    <n v="4"/>
    <n v="2011"/>
    <n v="17"/>
    <n v="1"/>
    <n v="231"/>
    <n v="231"/>
    <m/>
    <d v="2011-01-17T00:00:00"/>
  </r>
  <r>
    <x v="9"/>
    <n v="4"/>
    <n v="2011"/>
    <n v="18"/>
    <n v="1"/>
    <n v="160"/>
    <n v="160"/>
    <m/>
    <d v="2011-01-18T00:00:00"/>
  </r>
  <r>
    <x v="9"/>
    <n v="4"/>
    <n v="2011"/>
    <n v="19"/>
    <n v="1"/>
    <n v="130"/>
    <n v="130"/>
    <m/>
    <d v="2011-01-19T00:00:00"/>
  </r>
  <r>
    <x v="9"/>
    <n v="4"/>
    <n v="2011"/>
    <n v="20"/>
    <n v="1"/>
    <n v="91"/>
    <n v="91"/>
    <m/>
    <d v="2011-01-20T00:00:00"/>
  </r>
  <r>
    <x v="9"/>
    <n v="4"/>
    <n v="2011"/>
    <n v="21"/>
    <n v="1"/>
    <n v="98"/>
    <n v="98"/>
    <m/>
    <d v="2011-01-21T00:00:00"/>
  </r>
  <r>
    <x v="9"/>
    <n v="4"/>
    <n v="2011"/>
    <n v="22"/>
    <n v="1"/>
    <n v="73"/>
    <n v="73"/>
    <m/>
    <d v="2011-01-22T00:00:00"/>
  </r>
  <r>
    <x v="9"/>
    <n v="4"/>
    <n v="2011"/>
    <n v="23"/>
    <n v="1"/>
    <n v="63"/>
    <n v="63"/>
    <m/>
    <d v="2011-01-23T00:00:00"/>
  </r>
  <r>
    <x v="9"/>
    <n v="4"/>
    <n v="2011"/>
    <n v="24"/>
    <n v="1"/>
    <n v="56"/>
    <n v="56"/>
    <m/>
    <d v="2011-01-24T00:00:00"/>
  </r>
  <r>
    <x v="9"/>
    <n v="4"/>
    <n v="2011"/>
    <n v="25"/>
    <n v="1"/>
    <n v="49"/>
    <n v="49"/>
    <m/>
    <d v="2011-01-25T00:00:00"/>
  </r>
  <r>
    <x v="9"/>
    <n v="4"/>
    <n v="2011"/>
    <n v="26"/>
    <n v="1"/>
    <n v="45"/>
    <n v="45"/>
    <m/>
    <d v="2011-01-26T00:00:00"/>
  </r>
  <r>
    <x v="9"/>
    <n v="4"/>
    <n v="2011"/>
    <n v="27"/>
    <n v="1"/>
    <n v="41"/>
    <n v="41"/>
    <m/>
    <d v="2011-01-27T00:00:00"/>
  </r>
  <r>
    <x v="9"/>
    <n v="4"/>
    <n v="2011"/>
    <n v="28"/>
    <n v="1"/>
    <n v="39"/>
    <n v="39"/>
    <m/>
    <d v="2011-01-28T00:00:00"/>
  </r>
  <r>
    <x v="9"/>
    <n v="4"/>
    <n v="2011"/>
    <n v="29"/>
    <n v="1"/>
    <n v="37"/>
    <n v="37"/>
    <m/>
    <d v="2011-01-29T00:00:00"/>
  </r>
  <r>
    <x v="9"/>
    <n v="4"/>
    <n v="2011"/>
    <n v="30"/>
    <n v="1"/>
    <n v="34"/>
    <n v="34"/>
    <m/>
    <d v="2011-01-30T00:00:00"/>
  </r>
  <r>
    <x v="9"/>
    <n v="4"/>
    <n v="2011"/>
    <n v="31"/>
    <n v="1"/>
    <n v="32"/>
    <n v="32"/>
    <m/>
    <d v="2011-01-31T00:00:00"/>
  </r>
  <r>
    <x v="9"/>
    <n v="5"/>
    <n v="2011"/>
    <n v="1"/>
    <n v="2"/>
    <n v="29"/>
    <n v="29"/>
    <m/>
    <d v="2011-02-01T00:00:00"/>
  </r>
  <r>
    <x v="9"/>
    <n v="5"/>
    <n v="2011"/>
    <n v="2"/>
    <n v="2"/>
    <n v="27"/>
    <n v="27"/>
    <m/>
    <d v="2011-02-02T00:00:00"/>
  </r>
  <r>
    <x v="9"/>
    <n v="5"/>
    <n v="2011"/>
    <n v="3"/>
    <n v="2"/>
    <n v="26"/>
    <n v="26"/>
    <m/>
    <d v="2011-02-03T00:00:00"/>
  </r>
  <r>
    <x v="9"/>
    <n v="5"/>
    <n v="2011"/>
    <n v="4"/>
    <n v="2"/>
    <n v="25"/>
    <n v="25"/>
    <m/>
    <d v="2011-02-04T00:00:00"/>
  </r>
  <r>
    <x v="9"/>
    <n v="5"/>
    <n v="2011"/>
    <n v="5"/>
    <n v="2"/>
    <n v="25"/>
    <n v="25"/>
    <m/>
    <d v="2011-02-05T00:00:00"/>
  </r>
  <r>
    <x v="9"/>
    <n v="5"/>
    <n v="2011"/>
    <n v="6"/>
    <n v="2"/>
    <n v="24"/>
    <n v="24"/>
    <m/>
    <d v="2011-02-06T00:00:00"/>
  </r>
  <r>
    <x v="9"/>
    <n v="5"/>
    <n v="2011"/>
    <n v="7"/>
    <n v="2"/>
    <n v="26"/>
    <n v="26"/>
    <m/>
    <d v="2011-02-07T00:00:00"/>
  </r>
  <r>
    <x v="9"/>
    <n v="5"/>
    <n v="2011"/>
    <n v="8"/>
    <n v="2"/>
    <n v="24"/>
    <n v="24"/>
    <m/>
    <d v="2011-02-08T00:00:00"/>
  </r>
  <r>
    <x v="9"/>
    <n v="5"/>
    <n v="2011"/>
    <n v="9"/>
    <n v="2"/>
    <n v="22"/>
    <n v="22"/>
    <m/>
    <d v="2011-02-09T00:00:00"/>
  </r>
  <r>
    <x v="9"/>
    <n v="5"/>
    <n v="2011"/>
    <n v="10"/>
    <n v="2"/>
    <n v="22"/>
    <n v="22"/>
    <m/>
    <d v="2011-02-10T00:00:00"/>
  </r>
  <r>
    <x v="9"/>
    <n v="5"/>
    <n v="2011"/>
    <n v="11"/>
    <n v="2"/>
    <n v="22"/>
    <n v="22"/>
    <m/>
    <d v="2011-02-11T00:00:00"/>
  </r>
  <r>
    <x v="9"/>
    <n v="5"/>
    <n v="2011"/>
    <n v="12"/>
    <n v="2"/>
    <n v="26"/>
    <n v="26"/>
    <m/>
    <d v="2011-02-12T00:00:00"/>
  </r>
  <r>
    <x v="9"/>
    <n v="5"/>
    <n v="2011"/>
    <n v="13"/>
    <n v="2"/>
    <n v="31"/>
    <n v="31"/>
    <m/>
    <d v="2011-02-13T00:00:00"/>
  </r>
  <r>
    <x v="9"/>
    <n v="5"/>
    <n v="2011"/>
    <n v="14"/>
    <n v="2"/>
    <n v="33"/>
    <n v="33"/>
    <m/>
    <d v="2011-02-14T00:00:00"/>
  </r>
  <r>
    <x v="9"/>
    <n v="5"/>
    <n v="2011"/>
    <n v="15"/>
    <n v="2"/>
    <n v="76"/>
    <n v="76"/>
    <m/>
    <d v="2011-02-15T00:00:00"/>
  </r>
  <r>
    <x v="9"/>
    <n v="5"/>
    <n v="2011"/>
    <n v="16"/>
    <n v="2"/>
    <n v="83"/>
    <n v="83"/>
    <m/>
    <d v="2011-02-16T00:00:00"/>
  </r>
  <r>
    <x v="9"/>
    <n v="5"/>
    <n v="2011"/>
    <n v="17"/>
    <n v="2"/>
    <n v="75"/>
    <n v="75"/>
    <m/>
    <d v="2011-02-17T00:00:00"/>
  </r>
  <r>
    <x v="9"/>
    <n v="5"/>
    <n v="2011"/>
    <n v="18"/>
    <n v="2"/>
    <n v="70"/>
    <n v="70"/>
    <m/>
    <d v="2011-02-18T00:00:00"/>
  </r>
  <r>
    <x v="9"/>
    <n v="5"/>
    <n v="2011"/>
    <n v="19"/>
    <n v="2"/>
    <n v="65"/>
    <n v="65"/>
    <m/>
    <d v="2011-02-19T00:00:00"/>
  </r>
  <r>
    <x v="9"/>
    <n v="5"/>
    <n v="2011"/>
    <n v="20"/>
    <n v="2"/>
    <n v="55"/>
    <n v="55"/>
    <m/>
    <d v="2011-02-20T00:00:00"/>
  </r>
  <r>
    <x v="9"/>
    <n v="5"/>
    <n v="2011"/>
    <n v="21"/>
    <n v="2"/>
    <n v="50"/>
    <n v="50"/>
    <m/>
    <d v="2011-02-21T00:00:00"/>
  </r>
  <r>
    <x v="9"/>
    <n v="5"/>
    <n v="2011"/>
    <n v="22"/>
    <n v="2"/>
    <n v="45"/>
    <n v="45"/>
    <m/>
    <d v="2011-02-22T00:00:00"/>
  </r>
  <r>
    <x v="9"/>
    <n v="5"/>
    <n v="2011"/>
    <n v="23"/>
    <n v="2"/>
    <n v="42"/>
    <n v="42"/>
    <m/>
    <d v="2011-02-23T00:00:00"/>
  </r>
  <r>
    <x v="9"/>
    <n v="5"/>
    <n v="2011"/>
    <n v="24"/>
    <n v="2"/>
    <n v="41"/>
    <n v="41"/>
    <m/>
    <d v="2011-02-24T00:00:00"/>
  </r>
  <r>
    <x v="9"/>
    <n v="5"/>
    <n v="2011"/>
    <n v="25"/>
    <n v="2"/>
    <n v="37"/>
    <n v="37"/>
    <m/>
    <d v="2011-02-25T00:00:00"/>
  </r>
  <r>
    <x v="9"/>
    <n v="5"/>
    <n v="2011"/>
    <n v="26"/>
    <n v="2"/>
    <n v="34"/>
    <n v="34"/>
    <m/>
    <d v="2011-02-26T00:00:00"/>
  </r>
  <r>
    <x v="9"/>
    <n v="5"/>
    <n v="2011"/>
    <n v="27"/>
    <n v="2"/>
    <n v="35"/>
    <n v="35"/>
    <m/>
    <d v="2011-02-27T00:00:00"/>
  </r>
  <r>
    <x v="9"/>
    <n v="5"/>
    <n v="2011"/>
    <n v="28"/>
    <n v="2"/>
    <n v="200"/>
    <n v="200"/>
    <m/>
    <d v="2011-02-28T00:00:00"/>
  </r>
  <r>
    <x v="9"/>
    <n v="6"/>
    <n v="2011"/>
    <n v="1"/>
    <n v="3"/>
    <s v="e264"/>
    <n v="264"/>
    <s v="e"/>
    <d v="2011-03-01T00:00:00"/>
  </r>
  <r>
    <x v="9"/>
    <n v="6"/>
    <n v="2011"/>
    <n v="2"/>
    <n v="3"/>
    <n v="207"/>
    <n v="207"/>
    <m/>
    <d v="2011-03-02T00:00:00"/>
  </r>
  <r>
    <x v="9"/>
    <n v="6"/>
    <n v="2011"/>
    <n v="3"/>
    <n v="3"/>
    <n v="136"/>
    <n v="136"/>
    <m/>
    <d v="2011-03-03T00:00:00"/>
  </r>
  <r>
    <x v="9"/>
    <n v="6"/>
    <n v="2011"/>
    <n v="4"/>
    <n v="3"/>
    <n v="105"/>
    <n v="105"/>
    <m/>
    <d v="2011-03-04T00:00:00"/>
  </r>
  <r>
    <x v="9"/>
    <n v="6"/>
    <n v="2011"/>
    <n v="5"/>
    <n v="3"/>
    <n v="97"/>
    <n v="97"/>
    <m/>
    <d v="2011-03-05T00:00:00"/>
  </r>
  <r>
    <x v="9"/>
    <n v="6"/>
    <n v="2011"/>
    <n v="6"/>
    <n v="3"/>
    <n v="72"/>
    <n v="72"/>
    <m/>
    <d v="2011-03-06T00:00:00"/>
  </r>
  <r>
    <x v="9"/>
    <n v="6"/>
    <n v="2011"/>
    <n v="7"/>
    <n v="3"/>
    <n v="62"/>
    <n v="62"/>
    <m/>
    <d v="2011-03-07T00:00:00"/>
  </r>
  <r>
    <x v="9"/>
    <n v="6"/>
    <n v="2011"/>
    <n v="8"/>
    <n v="3"/>
    <n v="59"/>
    <n v="59"/>
    <m/>
    <d v="2011-03-08T00:00:00"/>
  </r>
  <r>
    <x v="9"/>
    <n v="6"/>
    <n v="2011"/>
    <n v="9"/>
    <n v="3"/>
    <n v="64"/>
    <n v="64"/>
    <m/>
    <d v="2011-03-09T00:00:00"/>
  </r>
  <r>
    <x v="9"/>
    <n v="6"/>
    <n v="2011"/>
    <n v="10"/>
    <n v="3"/>
    <n v="189"/>
    <n v="189"/>
    <m/>
    <d v="2011-03-10T00:00:00"/>
  </r>
  <r>
    <x v="9"/>
    <n v="6"/>
    <n v="2011"/>
    <n v="11"/>
    <n v="3"/>
    <n v="126"/>
    <n v="126"/>
    <m/>
    <d v="2011-03-11T00:00:00"/>
  </r>
  <r>
    <x v="9"/>
    <n v="6"/>
    <n v="2011"/>
    <n v="12"/>
    <n v="3"/>
    <n v="99"/>
    <n v="99"/>
    <m/>
    <d v="2011-03-12T00:00:00"/>
  </r>
  <r>
    <x v="9"/>
    <n v="6"/>
    <n v="2011"/>
    <n v="13"/>
    <n v="3"/>
    <n v="103"/>
    <n v="103"/>
    <m/>
    <d v="2011-03-13T00:00:00"/>
  </r>
  <r>
    <x v="9"/>
    <n v="6"/>
    <n v="2011"/>
    <n v="14"/>
    <n v="3"/>
    <n v="110"/>
    <n v="110"/>
    <m/>
    <d v="2011-03-14T00:00:00"/>
  </r>
  <r>
    <x v="9"/>
    <n v="6"/>
    <n v="2011"/>
    <n v="15"/>
    <n v="3"/>
    <n v="126"/>
    <n v="126"/>
    <m/>
    <d v="2011-03-15T00:00:00"/>
  </r>
  <r>
    <x v="9"/>
    <n v="6"/>
    <n v="2011"/>
    <n v="16"/>
    <n v="3"/>
    <n v="145"/>
    <n v="145"/>
    <m/>
    <d v="2011-03-16T00:00:00"/>
  </r>
  <r>
    <x v="9"/>
    <n v="6"/>
    <n v="2011"/>
    <n v="17"/>
    <n v="3"/>
    <n v="187"/>
    <n v="187"/>
    <m/>
    <d v="2011-03-17T00:00:00"/>
  </r>
  <r>
    <x v="9"/>
    <n v="6"/>
    <n v="2011"/>
    <n v="18"/>
    <n v="3"/>
    <n v="143"/>
    <n v="143"/>
    <m/>
    <d v="2011-03-18T00:00:00"/>
  </r>
  <r>
    <x v="9"/>
    <n v="6"/>
    <n v="2011"/>
    <n v="19"/>
    <n v="3"/>
    <n v="100"/>
    <n v="100"/>
    <m/>
    <d v="2011-03-19T00:00:00"/>
  </r>
  <r>
    <x v="9"/>
    <n v="6"/>
    <n v="2011"/>
    <n v="20"/>
    <n v="3"/>
    <n v="76"/>
    <n v="76"/>
    <m/>
    <d v="2011-03-20T00:00:00"/>
  </r>
  <r>
    <x v="9"/>
    <n v="6"/>
    <n v="2011"/>
    <n v="21"/>
    <n v="3"/>
    <n v="59"/>
    <n v="59"/>
    <m/>
    <d v="2011-03-21T00:00:00"/>
  </r>
  <r>
    <x v="9"/>
    <n v="6"/>
    <n v="2011"/>
    <n v="22"/>
    <n v="3"/>
    <n v="49"/>
    <n v="49"/>
    <m/>
    <d v="2011-03-22T00:00:00"/>
  </r>
  <r>
    <x v="9"/>
    <n v="6"/>
    <n v="2011"/>
    <n v="23"/>
    <n v="3"/>
    <n v="45"/>
    <n v="45"/>
    <m/>
    <d v="2011-03-23T00:00:00"/>
  </r>
  <r>
    <x v="9"/>
    <n v="6"/>
    <n v="2011"/>
    <n v="24"/>
    <n v="3"/>
    <n v="48"/>
    <n v="48"/>
    <m/>
    <d v="2011-03-24T00:00:00"/>
  </r>
  <r>
    <x v="9"/>
    <n v="6"/>
    <n v="2011"/>
    <n v="25"/>
    <n v="3"/>
    <n v="43"/>
    <n v="43"/>
    <m/>
    <d v="2011-03-25T00:00:00"/>
  </r>
  <r>
    <x v="9"/>
    <n v="6"/>
    <n v="2011"/>
    <n v="26"/>
    <n v="3"/>
    <n v="46"/>
    <n v="46"/>
    <m/>
    <d v="2011-03-26T00:00:00"/>
  </r>
  <r>
    <x v="9"/>
    <n v="6"/>
    <n v="2011"/>
    <n v="27"/>
    <n v="3"/>
    <n v="45"/>
    <n v="45"/>
    <m/>
    <d v="2011-03-27T00:00:00"/>
  </r>
  <r>
    <x v="9"/>
    <n v="6"/>
    <n v="2011"/>
    <n v="28"/>
    <n v="3"/>
    <n v="42"/>
    <n v="42"/>
    <m/>
    <d v="2011-03-28T00:00:00"/>
  </r>
  <r>
    <x v="9"/>
    <n v="6"/>
    <n v="2011"/>
    <n v="29"/>
    <n v="3"/>
    <n v="48"/>
    <n v="48"/>
    <m/>
    <d v="2011-03-29T00:00:00"/>
  </r>
  <r>
    <x v="9"/>
    <n v="6"/>
    <n v="2011"/>
    <n v="30"/>
    <n v="3"/>
    <n v="49"/>
    <n v="49"/>
    <m/>
    <d v="2011-03-30T00:00:00"/>
  </r>
  <r>
    <x v="9"/>
    <n v="6"/>
    <n v="2011"/>
    <n v="31"/>
    <n v="3"/>
    <n v="47"/>
    <n v="47"/>
    <m/>
    <d v="2011-03-31T00:00:00"/>
  </r>
  <r>
    <x v="9"/>
    <n v="7"/>
    <n v="2011"/>
    <n v="1"/>
    <n v="4"/>
    <n v="45"/>
    <n v="45"/>
    <m/>
    <d v="2011-04-01T00:00:00"/>
  </r>
  <r>
    <x v="9"/>
    <n v="7"/>
    <n v="2011"/>
    <n v="2"/>
    <n v="4"/>
    <n v="48"/>
    <n v="48"/>
    <m/>
    <d v="2011-04-02T00:00:00"/>
  </r>
  <r>
    <x v="9"/>
    <n v="7"/>
    <n v="2011"/>
    <n v="3"/>
    <n v="4"/>
    <n v="39"/>
    <n v="39"/>
    <m/>
    <d v="2011-04-03T00:00:00"/>
  </r>
  <r>
    <x v="9"/>
    <n v="7"/>
    <n v="2011"/>
    <n v="4"/>
    <n v="4"/>
    <n v="44"/>
    <n v="44"/>
    <m/>
    <d v="2011-04-04T00:00:00"/>
  </r>
  <r>
    <x v="9"/>
    <n v="7"/>
    <n v="2011"/>
    <n v="5"/>
    <n v="4"/>
    <n v="44"/>
    <n v="44"/>
    <m/>
    <d v="2011-04-05T00:00:00"/>
  </r>
  <r>
    <x v="9"/>
    <n v="7"/>
    <n v="2011"/>
    <n v="6"/>
    <n v="4"/>
    <n v="45"/>
    <n v="45"/>
    <m/>
    <d v="2011-04-06T00:00:00"/>
  </r>
  <r>
    <x v="9"/>
    <n v="7"/>
    <n v="2011"/>
    <n v="7"/>
    <n v="4"/>
    <n v="47"/>
    <n v="47"/>
    <m/>
    <d v="2011-04-07T00:00:00"/>
  </r>
  <r>
    <x v="9"/>
    <n v="7"/>
    <n v="2011"/>
    <n v="8"/>
    <n v="4"/>
    <n v="40"/>
    <n v="40"/>
    <m/>
    <d v="2011-04-08T00:00:00"/>
  </r>
  <r>
    <x v="9"/>
    <n v="7"/>
    <n v="2011"/>
    <n v="9"/>
    <n v="4"/>
    <n v="39"/>
    <n v="39"/>
    <m/>
    <d v="2011-04-09T00:00:00"/>
  </r>
  <r>
    <x v="9"/>
    <n v="7"/>
    <n v="2011"/>
    <n v="10"/>
    <n v="4"/>
    <n v="37"/>
    <n v="37"/>
    <m/>
    <d v="2011-04-10T00:00:00"/>
  </r>
  <r>
    <x v="9"/>
    <n v="7"/>
    <n v="2011"/>
    <n v="11"/>
    <n v="4"/>
    <n v="37"/>
    <n v="37"/>
    <m/>
    <d v="2011-04-11T00:00:00"/>
  </r>
  <r>
    <x v="9"/>
    <n v="7"/>
    <n v="2011"/>
    <n v="12"/>
    <n v="4"/>
    <n v="31"/>
    <n v="31"/>
    <m/>
    <d v="2011-04-12T00:00:00"/>
  </r>
  <r>
    <x v="9"/>
    <n v="7"/>
    <n v="2011"/>
    <n v="13"/>
    <n v="4"/>
    <n v="31"/>
    <n v="31"/>
    <m/>
    <d v="2011-04-13T00:00:00"/>
  </r>
  <r>
    <x v="9"/>
    <n v="7"/>
    <n v="2011"/>
    <n v="14"/>
    <n v="4"/>
    <n v="55"/>
    <n v="55"/>
    <m/>
    <d v="2011-04-14T00:00:00"/>
  </r>
  <r>
    <x v="9"/>
    <n v="7"/>
    <n v="2011"/>
    <n v="15"/>
    <n v="4"/>
    <n v="137"/>
    <n v="137"/>
    <m/>
    <d v="2011-04-15T00:00:00"/>
  </r>
  <r>
    <x v="9"/>
    <n v="7"/>
    <n v="2011"/>
    <n v="16"/>
    <n v="4"/>
    <n v="155"/>
    <n v="155"/>
    <m/>
    <d v="2011-04-16T00:00:00"/>
  </r>
  <r>
    <x v="9"/>
    <n v="7"/>
    <n v="2011"/>
    <n v="17"/>
    <n v="4"/>
    <n v="96"/>
    <n v="96"/>
    <m/>
    <d v="2011-04-17T00:00:00"/>
  </r>
  <r>
    <x v="9"/>
    <n v="7"/>
    <n v="2011"/>
    <n v="18"/>
    <n v="4"/>
    <n v="65"/>
    <n v="65"/>
    <m/>
    <d v="2011-04-18T00:00:00"/>
  </r>
  <r>
    <x v="9"/>
    <n v="7"/>
    <n v="2011"/>
    <n v="19"/>
    <n v="4"/>
    <n v="51"/>
    <n v="51"/>
    <m/>
    <d v="2011-04-19T00:00:00"/>
  </r>
  <r>
    <x v="9"/>
    <n v="7"/>
    <n v="2011"/>
    <n v="20"/>
    <n v="4"/>
    <n v="44"/>
    <n v="44"/>
    <m/>
    <d v="2011-04-20T00:00:00"/>
  </r>
  <r>
    <x v="9"/>
    <n v="7"/>
    <n v="2011"/>
    <n v="21"/>
    <n v="4"/>
    <n v="39"/>
    <n v="39"/>
    <m/>
    <d v="2011-04-21T00:00:00"/>
  </r>
  <r>
    <x v="9"/>
    <n v="7"/>
    <n v="2011"/>
    <n v="22"/>
    <n v="4"/>
    <n v="34"/>
    <n v="34"/>
    <m/>
    <d v="2011-04-22T00:00:00"/>
  </r>
  <r>
    <x v="9"/>
    <n v="7"/>
    <n v="2011"/>
    <n v="23"/>
    <n v="4"/>
    <n v="31"/>
    <n v="31"/>
    <m/>
    <d v="2011-04-23T00:00:00"/>
  </r>
  <r>
    <x v="9"/>
    <n v="7"/>
    <n v="2011"/>
    <n v="24"/>
    <n v="4"/>
    <n v="29"/>
    <n v="29"/>
    <m/>
    <d v="2011-04-24T00:00:00"/>
  </r>
  <r>
    <x v="9"/>
    <n v="7"/>
    <n v="2011"/>
    <n v="25"/>
    <n v="4"/>
    <n v="45"/>
    <n v="45"/>
    <m/>
    <d v="2011-04-25T00:00:00"/>
  </r>
  <r>
    <x v="9"/>
    <n v="7"/>
    <n v="2011"/>
    <n v="26"/>
    <n v="4"/>
    <n v="35"/>
    <n v="35"/>
    <m/>
    <d v="2011-04-26T00:00:00"/>
  </r>
  <r>
    <x v="9"/>
    <n v="7"/>
    <n v="2011"/>
    <n v="27"/>
    <n v="4"/>
    <n v="30"/>
    <n v="30"/>
    <m/>
    <d v="2011-04-27T00:00:00"/>
  </r>
  <r>
    <x v="9"/>
    <n v="7"/>
    <n v="2011"/>
    <n v="28"/>
    <n v="4"/>
    <n v="30"/>
    <n v="30"/>
    <m/>
    <d v="2011-04-28T00:00:00"/>
  </r>
  <r>
    <x v="9"/>
    <n v="7"/>
    <n v="2011"/>
    <n v="29"/>
    <n v="4"/>
    <n v="29"/>
    <n v="29"/>
    <m/>
    <d v="2011-04-29T00:00:00"/>
  </r>
  <r>
    <x v="9"/>
    <n v="7"/>
    <n v="2011"/>
    <n v="30"/>
    <n v="4"/>
    <n v="26"/>
    <n v="26"/>
    <m/>
    <d v="2011-04-30T00:00:00"/>
  </r>
  <r>
    <x v="9"/>
    <n v="8"/>
    <n v="2011"/>
    <n v="1"/>
    <n v="5"/>
    <n v="24"/>
    <n v="24"/>
    <m/>
    <d v="2011-05-01T00:00:00"/>
  </r>
  <r>
    <x v="9"/>
    <n v="8"/>
    <n v="2011"/>
    <n v="2"/>
    <n v="5"/>
    <n v="23"/>
    <n v="23"/>
    <m/>
    <d v="2011-05-02T00:00:00"/>
  </r>
  <r>
    <x v="9"/>
    <n v="8"/>
    <n v="2011"/>
    <n v="3"/>
    <n v="5"/>
    <n v="21"/>
    <n v="21"/>
    <m/>
    <d v="2011-05-03T00:00:00"/>
  </r>
  <r>
    <x v="9"/>
    <n v="8"/>
    <n v="2011"/>
    <n v="4"/>
    <n v="5"/>
    <n v="20"/>
    <n v="20"/>
    <m/>
    <d v="2011-05-04T00:00:00"/>
  </r>
  <r>
    <x v="9"/>
    <n v="8"/>
    <n v="2011"/>
    <n v="5"/>
    <n v="5"/>
    <n v="20"/>
    <n v="20"/>
    <m/>
    <d v="2011-05-05T00:00:00"/>
  </r>
  <r>
    <x v="9"/>
    <n v="8"/>
    <n v="2011"/>
    <n v="6"/>
    <n v="5"/>
    <n v="22"/>
    <n v="22"/>
    <m/>
    <d v="2011-05-06T00:00:00"/>
  </r>
  <r>
    <x v="9"/>
    <n v="8"/>
    <n v="2011"/>
    <n v="7"/>
    <n v="5"/>
    <n v="23"/>
    <n v="23"/>
    <m/>
    <d v="2011-05-07T00:00:00"/>
  </r>
  <r>
    <x v="9"/>
    <n v="8"/>
    <n v="2011"/>
    <n v="8"/>
    <n v="5"/>
    <n v="22"/>
    <n v="22"/>
    <m/>
    <d v="2011-05-08T00:00:00"/>
  </r>
  <r>
    <x v="9"/>
    <n v="8"/>
    <n v="2011"/>
    <n v="9"/>
    <n v="5"/>
    <n v="21"/>
    <n v="21"/>
    <m/>
    <d v="2011-05-09T00:00:00"/>
  </r>
  <r>
    <x v="9"/>
    <n v="8"/>
    <n v="2011"/>
    <n v="10"/>
    <n v="5"/>
    <n v="18"/>
    <n v="18"/>
    <m/>
    <d v="2011-05-10T00:00:00"/>
  </r>
  <r>
    <x v="9"/>
    <n v="8"/>
    <n v="2011"/>
    <n v="11"/>
    <n v="5"/>
    <n v="21"/>
    <n v="21"/>
    <m/>
    <d v="2011-05-11T00:00:00"/>
  </r>
  <r>
    <x v="9"/>
    <n v="8"/>
    <n v="2011"/>
    <n v="12"/>
    <n v="5"/>
    <n v="21"/>
    <n v="21"/>
    <m/>
    <d v="2011-05-12T00:00:00"/>
  </r>
  <r>
    <x v="9"/>
    <n v="8"/>
    <n v="2011"/>
    <n v="13"/>
    <n v="5"/>
    <n v="17"/>
    <n v="17"/>
    <m/>
    <d v="2011-05-13T00:00:00"/>
  </r>
  <r>
    <x v="9"/>
    <n v="8"/>
    <n v="2011"/>
    <n v="14"/>
    <n v="5"/>
    <n v="16"/>
    <n v="16"/>
    <m/>
    <d v="2011-05-14T00:00:00"/>
  </r>
  <r>
    <x v="9"/>
    <n v="8"/>
    <n v="2011"/>
    <n v="15"/>
    <n v="5"/>
    <n v="27"/>
    <n v="27"/>
    <m/>
    <d v="2011-05-15T00:00:00"/>
  </r>
  <r>
    <x v="9"/>
    <n v="8"/>
    <n v="2011"/>
    <n v="16"/>
    <n v="5"/>
    <n v="21"/>
    <n v="21"/>
    <m/>
    <d v="2011-05-16T00:00:00"/>
  </r>
  <r>
    <x v="9"/>
    <n v="8"/>
    <n v="2011"/>
    <n v="17"/>
    <n v="5"/>
    <n v="19"/>
    <n v="19"/>
    <m/>
    <d v="2011-05-17T00:00:00"/>
  </r>
  <r>
    <x v="9"/>
    <n v="8"/>
    <n v="2011"/>
    <n v="18"/>
    <n v="5"/>
    <n v="18"/>
    <n v="18"/>
    <m/>
    <d v="2011-05-18T00:00:00"/>
  </r>
  <r>
    <x v="9"/>
    <n v="8"/>
    <n v="2011"/>
    <n v="19"/>
    <n v="5"/>
    <n v="16"/>
    <n v="16"/>
    <m/>
    <d v="2011-05-19T00:00:00"/>
  </r>
  <r>
    <x v="9"/>
    <n v="8"/>
    <n v="2011"/>
    <n v="20"/>
    <n v="5"/>
    <n v="14"/>
    <n v="14"/>
    <m/>
    <d v="2011-05-20T00:00:00"/>
  </r>
  <r>
    <x v="9"/>
    <n v="8"/>
    <n v="2011"/>
    <n v="21"/>
    <n v="5"/>
    <n v="14"/>
    <n v="14"/>
    <m/>
    <d v="2011-05-21T00:00:00"/>
  </r>
  <r>
    <x v="9"/>
    <n v="8"/>
    <n v="2011"/>
    <n v="22"/>
    <n v="5"/>
    <n v="14"/>
    <n v="14"/>
    <m/>
    <d v="2011-05-22T00:00:00"/>
  </r>
  <r>
    <x v="9"/>
    <n v="8"/>
    <n v="2011"/>
    <n v="23"/>
    <n v="5"/>
    <n v="15"/>
    <n v="15"/>
    <m/>
    <d v="2011-05-23T00:00:00"/>
  </r>
  <r>
    <x v="9"/>
    <n v="8"/>
    <n v="2011"/>
    <n v="24"/>
    <n v="5"/>
    <n v="15"/>
    <n v="15"/>
    <m/>
    <d v="2011-05-24T00:00:00"/>
  </r>
  <r>
    <x v="9"/>
    <n v="8"/>
    <n v="2011"/>
    <n v="25"/>
    <n v="5"/>
    <n v="17"/>
    <n v="17"/>
    <m/>
    <d v="2011-05-25T00:00:00"/>
  </r>
  <r>
    <x v="9"/>
    <n v="8"/>
    <n v="2011"/>
    <n v="26"/>
    <n v="5"/>
    <n v="19"/>
    <n v="19"/>
    <m/>
    <d v="2011-05-26T00:00:00"/>
  </r>
  <r>
    <x v="9"/>
    <n v="8"/>
    <n v="2011"/>
    <n v="27"/>
    <n v="5"/>
    <n v="22"/>
    <n v="22"/>
    <m/>
    <d v="2011-05-27T00:00:00"/>
  </r>
  <r>
    <x v="9"/>
    <n v="8"/>
    <n v="2011"/>
    <n v="28"/>
    <n v="5"/>
    <n v="18"/>
    <n v="18"/>
    <m/>
    <d v="2011-05-28T00:00:00"/>
  </r>
  <r>
    <x v="9"/>
    <n v="8"/>
    <n v="2011"/>
    <n v="29"/>
    <n v="5"/>
    <n v="16"/>
    <n v="16"/>
    <m/>
    <d v="2011-05-29T00:00:00"/>
  </r>
  <r>
    <x v="9"/>
    <n v="8"/>
    <n v="2011"/>
    <n v="30"/>
    <n v="5"/>
    <n v="15"/>
    <n v="15"/>
    <m/>
    <d v="2011-05-30T00:00:00"/>
  </r>
  <r>
    <x v="9"/>
    <n v="8"/>
    <n v="2011"/>
    <n v="31"/>
    <n v="5"/>
    <n v="17"/>
    <n v="17"/>
    <m/>
    <d v="2011-05-31T00:00:00"/>
  </r>
  <r>
    <x v="9"/>
    <n v="9"/>
    <n v="2011"/>
    <n v="1"/>
    <n v="6"/>
    <n v="44"/>
    <n v="44"/>
    <m/>
    <d v="2011-06-01T00:00:00"/>
  </r>
  <r>
    <x v="9"/>
    <n v="9"/>
    <n v="2011"/>
    <n v="2"/>
    <n v="6"/>
    <n v="33"/>
    <n v="33"/>
    <m/>
    <d v="2011-06-02T00:00:00"/>
  </r>
  <r>
    <x v="9"/>
    <n v="9"/>
    <n v="2011"/>
    <n v="3"/>
    <n v="6"/>
    <n v="31"/>
    <n v="31"/>
    <m/>
    <d v="2011-06-03T00:00:00"/>
  </r>
  <r>
    <x v="9"/>
    <n v="9"/>
    <n v="2011"/>
    <n v="4"/>
    <n v="6"/>
    <n v="28"/>
    <n v="28"/>
    <m/>
    <d v="2011-06-04T00:00:00"/>
  </r>
  <r>
    <x v="9"/>
    <n v="9"/>
    <n v="2011"/>
    <n v="5"/>
    <n v="6"/>
    <n v="25"/>
    <n v="25"/>
    <m/>
    <d v="2011-06-05T00:00:00"/>
  </r>
  <r>
    <x v="9"/>
    <n v="9"/>
    <n v="2011"/>
    <n v="6"/>
    <n v="6"/>
    <n v="21"/>
    <n v="21"/>
    <m/>
    <d v="2011-06-06T00:00:00"/>
  </r>
  <r>
    <x v="9"/>
    <n v="9"/>
    <n v="2011"/>
    <n v="7"/>
    <n v="6"/>
    <n v="19"/>
    <n v="19"/>
    <m/>
    <d v="2011-06-07T00:00:00"/>
  </r>
  <r>
    <x v="9"/>
    <n v="9"/>
    <n v="2011"/>
    <n v="8"/>
    <n v="6"/>
    <n v="16"/>
    <n v="16"/>
    <m/>
    <d v="2011-06-08T00:00:00"/>
  </r>
  <r>
    <x v="9"/>
    <n v="9"/>
    <n v="2011"/>
    <n v="9"/>
    <n v="6"/>
    <n v="15"/>
    <n v="15"/>
    <m/>
    <d v="2011-06-09T00:00:00"/>
  </r>
  <r>
    <x v="9"/>
    <n v="9"/>
    <n v="2011"/>
    <n v="10"/>
    <n v="6"/>
    <n v="14"/>
    <n v="14"/>
    <m/>
    <d v="2011-06-10T00:00:00"/>
  </r>
  <r>
    <x v="9"/>
    <n v="9"/>
    <n v="2011"/>
    <n v="11"/>
    <n v="6"/>
    <n v="13"/>
    <n v="13"/>
    <m/>
    <d v="2011-06-11T00:00:00"/>
  </r>
  <r>
    <x v="9"/>
    <n v="9"/>
    <n v="2011"/>
    <n v="12"/>
    <n v="6"/>
    <n v="13"/>
    <n v="13"/>
    <m/>
    <d v="2011-06-12T00:00:00"/>
  </r>
  <r>
    <x v="9"/>
    <n v="9"/>
    <n v="2011"/>
    <n v="13"/>
    <n v="6"/>
    <n v="13"/>
    <n v="13"/>
    <m/>
    <d v="2011-06-13T00:00:00"/>
  </r>
  <r>
    <x v="9"/>
    <n v="9"/>
    <n v="2011"/>
    <n v="14"/>
    <n v="6"/>
    <n v="11"/>
    <n v="11"/>
    <m/>
    <d v="2011-06-14T00:00:00"/>
  </r>
  <r>
    <x v="9"/>
    <n v="9"/>
    <n v="2011"/>
    <n v="15"/>
    <n v="6"/>
    <n v="11"/>
    <n v="11"/>
    <m/>
    <d v="2011-06-15T00:00:00"/>
  </r>
  <r>
    <x v="9"/>
    <n v="9"/>
    <n v="2011"/>
    <n v="16"/>
    <n v="6"/>
    <n v="10"/>
    <n v="10"/>
    <m/>
    <d v="2011-06-16T00:00:00"/>
  </r>
  <r>
    <x v="9"/>
    <n v="9"/>
    <n v="2011"/>
    <n v="17"/>
    <n v="6"/>
    <n v="9.1"/>
    <n v="9.1"/>
    <m/>
    <d v="2011-06-17T00:00:00"/>
  </r>
  <r>
    <x v="9"/>
    <n v="9"/>
    <n v="2011"/>
    <n v="18"/>
    <n v="6"/>
    <n v="9.1"/>
    <n v="9.1"/>
    <m/>
    <d v="2011-06-18T00:00:00"/>
  </r>
  <r>
    <x v="9"/>
    <n v="9"/>
    <n v="2011"/>
    <n v="19"/>
    <n v="6"/>
    <n v="9.1"/>
    <n v="9.1"/>
    <m/>
    <d v="2011-06-19T00:00:00"/>
  </r>
  <r>
    <x v="9"/>
    <n v="9"/>
    <n v="2011"/>
    <n v="20"/>
    <n v="6"/>
    <n v="8.8000000000000007"/>
    <n v="8.8000000000000007"/>
    <m/>
    <d v="2011-06-20T00:00:00"/>
  </r>
  <r>
    <x v="9"/>
    <n v="9"/>
    <n v="2011"/>
    <n v="21"/>
    <n v="6"/>
    <n v="8.1999999999999993"/>
    <n v="8.1999999999999993"/>
    <m/>
    <d v="2011-06-21T00:00:00"/>
  </r>
  <r>
    <x v="9"/>
    <n v="9"/>
    <n v="2011"/>
    <n v="22"/>
    <n v="6"/>
    <n v="7.2"/>
    <n v="7.2"/>
    <m/>
    <d v="2011-06-22T00:00:00"/>
  </r>
  <r>
    <x v="9"/>
    <n v="9"/>
    <n v="2011"/>
    <n v="23"/>
    <n v="6"/>
    <n v="6.9"/>
    <n v="6.9"/>
    <m/>
    <d v="2011-06-23T00:00:00"/>
  </r>
  <r>
    <x v="9"/>
    <n v="9"/>
    <n v="2011"/>
    <n v="24"/>
    <n v="6"/>
    <n v="6.4"/>
    <n v="6.4"/>
    <m/>
    <d v="2011-06-24T00:00:00"/>
  </r>
  <r>
    <x v="9"/>
    <n v="9"/>
    <n v="2011"/>
    <n v="25"/>
    <n v="6"/>
    <n v="6.2"/>
    <n v="6.2"/>
    <m/>
    <d v="2011-06-25T00:00:00"/>
  </r>
  <r>
    <x v="9"/>
    <n v="9"/>
    <n v="2011"/>
    <n v="26"/>
    <n v="6"/>
    <n v="6.2"/>
    <n v="6.2"/>
    <m/>
    <d v="2011-06-26T00:00:00"/>
  </r>
  <r>
    <x v="9"/>
    <n v="9"/>
    <n v="2011"/>
    <n v="27"/>
    <n v="6"/>
    <n v="6.1"/>
    <n v="6.1"/>
    <m/>
    <d v="2011-06-27T00:00:00"/>
  </r>
  <r>
    <x v="9"/>
    <n v="9"/>
    <n v="2011"/>
    <n v="28"/>
    <n v="6"/>
    <n v="8.9"/>
    <n v="8.9"/>
    <m/>
    <d v="2011-06-28T00:00:00"/>
  </r>
  <r>
    <x v="9"/>
    <n v="9"/>
    <n v="2011"/>
    <n v="29"/>
    <n v="6"/>
    <n v="8.9"/>
    <n v="8.9"/>
    <m/>
    <d v="2011-06-29T00:00:00"/>
  </r>
  <r>
    <x v="9"/>
    <n v="9"/>
    <n v="2011"/>
    <n v="30"/>
    <n v="6"/>
    <n v="7.9"/>
    <n v="7.9"/>
    <m/>
    <d v="2011-06-30T00:00:00"/>
  </r>
  <r>
    <x v="9"/>
    <n v="10"/>
    <n v="2011"/>
    <n v="1"/>
    <n v="7"/>
    <n v="7.5"/>
    <n v="7.5"/>
    <m/>
    <d v="2011-07-01T00:00:00"/>
  </r>
  <r>
    <x v="9"/>
    <n v="10"/>
    <n v="2011"/>
    <n v="2"/>
    <n v="7"/>
    <n v="7"/>
    <n v="7"/>
    <m/>
    <d v="2011-07-02T00:00:00"/>
  </r>
  <r>
    <x v="9"/>
    <n v="10"/>
    <n v="2011"/>
    <n v="3"/>
    <n v="7"/>
    <n v="6.7"/>
    <n v="6.7"/>
    <m/>
    <d v="2011-07-03T00:00:00"/>
  </r>
  <r>
    <x v="9"/>
    <n v="10"/>
    <n v="2011"/>
    <n v="4"/>
    <n v="7"/>
    <n v="6.4"/>
    <n v="6.4"/>
    <m/>
    <d v="2011-07-04T00:00:00"/>
  </r>
  <r>
    <x v="9"/>
    <n v="10"/>
    <n v="2011"/>
    <n v="5"/>
    <n v="7"/>
    <n v="5.9"/>
    <n v="5.9"/>
    <m/>
    <d v="2011-07-05T00:00:00"/>
  </r>
  <r>
    <x v="9"/>
    <n v="10"/>
    <n v="2011"/>
    <n v="6"/>
    <n v="7"/>
    <n v="5.7"/>
    <n v="5.7"/>
    <m/>
    <d v="2011-07-06T00:00:00"/>
  </r>
  <r>
    <x v="9"/>
    <n v="10"/>
    <n v="2011"/>
    <n v="7"/>
    <n v="7"/>
    <n v="5.3"/>
    <n v="5.3"/>
    <m/>
    <d v="2011-07-07T00:00:00"/>
  </r>
  <r>
    <x v="9"/>
    <n v="10"/>
    <n v="2011"/>
    <n v="8"/>
    <n v="7"/>
    <n v="5.4"/>
    <n v="5.4"/>
    <m/>
    <d v="2011-07-08T00:00:00"/>
  </r>
  <r>
    <x v="9"/>
    <n v="10"/>
    <n v="2011"/>
    <n v="9"/>
    <n v="7"/>
    <n v="5.0999999999999996"/>
    <n v="5.0999999999999996"/>
    <m/>
    <d v="2011-07-09T00:00:00"/>
  </r>
  <r>
    <x v="9"/>
    <n v="10"/>
    <n v="2011"/>
    <n v="10"/>
    <n v="7"/>
    <n v="5.3"/>
    <n v="5.3"/>
    <m/>
    <d v="2011-07-10T00:00:00"/>
  </r>
  <r>
    <x v="9"/>
    <n v="10"/>
    <n v="2011"/>
    <n v="11"/>
    <n v="7"/>
    <n v="5.6"/>
    <n v="5.6"/>
    <m/>
    <d v="2011-07-11T00:00:00"/>
  </r>
  <r>
    <x v="9"/>
    <n v="10"/>
    <n v="2011"/>
    <n v="12"/>
    <n v="7"/>
    <n v="5.6"/>
    <n v="5.6"/>
    <m/>
    <d v="2011-07-12T00:00:00"/>
  </r>
  <r>
    <x v="9"/>
    <n v="10"/>
    <n v="2011"/>
    <n v="13"/>
    <n v="7"/>
    <n v="5.6"/>
    <n v="5.6"/>
    <m/>
    <d v="2011-07-13T00:00:00"/>
  </r>
  <r>
    <x v="9"/>
    <n v="10"/>
    <n v="2011"/>
    <n v="14"/>
    <n v="7"/>
    <n v="5.5"/>
    <n v="5.5"/>
    <m/>
    <d v="2011-07-14T00:00:00"/>
  </r>
  <r>
    <x v="9"/>
    <n v="10"/>
    <n v="2011"/>
    <n v="15"/>
    <n v="7"/>
    <n v="5.2"/>
    <n v="5.2"/>
    <m/>
    <d v="2011-07-15T00:00:00"/>
  </r>
  <r>
    <x v="9"/>
    <n v="10"/>
    <n v="2011"/>
    <n v="16"/>
    <n v="7"/>
    <n v="5.4"/>
    <n v="5.4"/>
    <m/>
    <d v="2011-07-16T00:00:00"/>
  </r>
  <r>
    <x v="9"/>
    <n v="10"/>
    <n v="2011"/>
    <n v="17"/>
    <n v="7"/>
    <n v="16"/>
    <n v="16"/>
    <m/>
    <d v="2011-07-17T00:00:00"/>
  </r>
  <r>
    <x v="9"/>
    <n v="10"/>
    <n v="2011"/>
    <n v="18"/>
    <n v="7"/>
    <n v="11"/>
    <n v="11"/>
    <m/>
    <d v="2011-07-18T00:00:00"/>
  </r>
  <r>
    <x v="9"/>
    <n v="10"/>
    <n v="2011"/>
    <n v="19"/>
    <n v="7"/>
    <n v="9"/>
    <n v="9"/>
    <m/>
    <d v="2011-07-19T00:00:00"/>
  </r>
  <r>
    <x v="9"/>
    <n v="10"/>
    <n v="2011"/>
    <n v="20"/>
    <n v="7"/>
    <n v="7.2"/>
    <n v="7.2"/>
    <m/>
    <d v="2011-07-20T00:00:00"/>
  </r>
  <r>
    <x v="9"/>
    <n v="10"/>
    <n v="2011"/>
    <n v="21"/>
    <n v="7"/>
    <n v="6.7"/>
    <n v="6.7"/>
    <m/>
    <d v="2011-07-21T00:00:00"/>
  </r>
  <r>
    <x v="9"/>
    <n v="10"/>
    <n v="2011"/>
    <n v="22"/>
    <n v="7"/>
    <n v="6.3"/>
    <n v="6.3"/>
    <m/>
    <d v="2011-07-22T00:00:00"/>
  </r>
  <r>
    <x v="9"/>
    <n v="10"/>
    <n v="2011"/>
    <n v="23"/>
    <n v="7"/>
    <n v="5.6"/>
    <n v="5.6"/>
    <m/>
    <d v="2011-07-23T00:00:00"/>
  </r>
  <r>
    <x v="9"/>
    <n v="10"/>
    <n v="2011"/>
    <n v="24"/>
    <n v="7"/>
    <n v="5.3"/>
    <n v="5.3"/>
    <m/>
    <d v="2011-07-24T00:00:00"/>
  </r>
  <r>
    <x v="9"/>
    <n v="10"/>
    <n v="2011"/>
    <n v="25"/>
    <n v="7"/>
    <n v="5.4"/>
    <n v="5.4"/>
    <m/>
    <d v="2011-07-25T00:00:00"/>
  </r>
  <r>
    <x v="9"/>
    <n v="10"/>
    <n v="2011"/>
    <n v="26"/>
    <n v="7"/>
    <n v="4.5999999999999996"/>
    <n v="4.5999999999999996"/>
    <m/>
    <d v="2011-07-26T00:00:00"/>
  </r>
  <r>
    <x v="9"/>
    <n v="10"/>
    <n v="2011"/>
    <n v="27"/>
    <n v="7"/>
    <n v="4.2"/>
    <n v="4.2"/>
    <m/>
    <d v="2011-07-27T00:00:00"/>
  </r>
  <r>
    <x v="9"/>
    <n v="10"/>
    <n v="2011"/>
    <n v="28"/>
    <n v="7"/>
    <n v="3.8"/>
    <n v="3.8"/>
    <m/>
    <d v="2011-07-28T00:00:00"/>
  </r>
  <r>
    <x v="9"/>
    <n v="10"/>
    <n v="2011"/>
    <n v="29"/>
    <n v="7"/>
    <n v="3.4"/>
    <n v="3.4"/>
    <m/>
    <d v="2011-07-29T00:00:00"/>
  </r>
  <r>
    <x v="9"/>
    <n v="10"/>
    <n v="2011"/>
    <n v="30"/>
    <n v="7"/>
    <n v="3.7"/>
    <n v="3.7"/>
    <m/>
    <d v="2011-07-30T00:00:00"/>
  </r>
  <r>
    <x v="9"/>
    <n v="10"/>
    <n v="2011"/>
    <n v="31"/>
    <n v="7"/>
    <n v="3.8"/>
    <n v="3.8"/>
    <m/>
    <d v="2011-07-31T00:00:00"/>
  </r>
  <r>
    <x v="9"/>
    <n v="11"/>
    <n v="2011"/>
    <n v="1"/>
    <n v="8"/>
    <n v="2.9"/>
    <n v="2.9"/>
    <m/>
    <d v="2011-08-01T00:00:00"/>
  </r>
  <r>
    <x v="9"/>
    <n v="11"/>
    <n v="2011"/>
    <n v="2"/>
    <n v="8"/>
    <n v="3"/>
    <n v="3"/>
    <m/>
    <d v="2011-08-02T00:00:00"/>
  </r>
  <r>
    <x v="9"/>
    <n v="11"/>
    <n v="2011"/>
    <n v="3"/>
    <n v="8"/>
    <n v="3.2"/>
    <n v="3.2"/>
    <m/>
    <d v="2011-08-03T00:00:00"/>
  </r>
  <r>
    <x v="9"/>
    <n v="11"/>
    <n v="2011"/>
    <n v="4"/>
    <n v="8"/>
    <n v="3"/>
    <n v="3"/>
    <m/>
    <d v="2011-08-04T00:00:00"/>
  </r>
  <r>
    <x v="9"/>
    <n v="11"/>
    <n v="2011"/>
    <n v="5"/>
    <n v="8"/>
    <n v="3.1"/>
    <n v="3.1"/>
    <m/>
    <d v="2011-08-05T00:00:00"/>
  </r>
  <r>
    <x v="9"/>
    <n v="11"/>
    <n v="2011"/>
    <n v="6"/>
    <n v="8"/>
    <n v="2.9"/>
    <n v="2.9"/>
    <m/>
    <d v="2011-08-06T00:00:00"/>
  </r>
  <r>
    <x v="9"/>
    <n v="11"/>
    <n v="2011"/>
    <n v="7"/>
    <n v="8"/>
    <n v="2.8"/>
    <n v="2.8"/>
    <m/>
    <d v="2011-08-07T00:00:00"/>
  </r>
  <r>
    <x v="9"/>
    <n v="11"/>
    <n v="2011"/>
    <n v="8"/>
    <n v="8"/>
    <n v="2.8"/>
    <n v="2.8"/>
    <m/>
    <d v="2011-08-08T00:00:00"/>
  </r>
  <r>
    <x v="9"/>
    <n v="11"/>
    <n v="2011"/>
    <n v="9"/>
    <n v="8"/>
    <n v="2.8"/>
    <n v="2.8"/>
    <m/>
    <d v="2011-08-09T00:00:00"/>
  </r>
  <r>
    <x v="9"/>
    <n v="11"/>
    <n v="2011"/>
    <n v="10"/>
    <n v="8"/>
    <n v="2.4"/>
    <n v="2.4"/>
    <m/>
    <d v="2011-08-10T00:00:00"/>
  </r>
  <r>
    <x v="9"/>
    <n v="11"/>
    <n v="2011"/>
    <n v="11"/>
    <n v="8"/>
    <n v="2.2999999999999998"/>
    <n v="2.2999999999999998"/>
    <m/>
    <d v="2011-08-11T00:00:00"/>
  </r>
  <r>
    <x v="9"/>
    <n v="11"/>
    <n v="2011"/>
    <n v="12"/>
    <n v="8"/>
    <n v="2.2000000000000002"/>
    <n v="2.2000000000000002"/>
    <m/>
    <d v="2011-08-12T00:00:00"/>
  </r>
  <r>
    <x v="9"/>
    <n v="11"/>
    <n v="2011"/>
    <n v="13"/>
    <n v="8"/>
    <n v="2.2000000000000002"/>
    <n v="2.2000000000000002"/>
    <m/>
    <d v="2011-08-13T00:00:00"/>
  </r>
  <r>
    <x v="9"/>
    <n v="11"/>
    <n v="2011"/>
    <n v="14"/>
    <n v="8"/>
    <n v="2.4"/>
    <n v="2.4"/>
    <m/>
    <d v="2011-08-14T00:00:00"/>
  </r>
  <r>
    <x v="9"/>
    <n v="11"/>
    <n v="2011"/>
    <n v="15"/>
    <n v="8"/>
    <n v="2.2999999999999998"/>
    <n v="2.2999999999999998"/>
    <m/>
    <d v="2011-08-15T00:00:00"/>
  </r>
  <r>
    <x v="9"/>
    <n v="11"/>
    <n v="2011"/>
    <n v="16"/>
    <n v="8"/>
    <n v="1.9"/>
    <n v="1.9"/>
    <m/>
    <d v="2011-08-16T00:00:00"/>
  </r>
  <r>
    <x v="9"/>
    <n v="11"/>
    <n v="2011"/>
    <n v="17"/>
    <n v="8"/>
    <n v="1.7"/>
    <n v="1.7"/>
    <m/>
    <d v="2011-08-17T00:00:00"/>
  </r>
  <r>
    <x v="9"/>
    <n v="11"/>
    <n v="2011"/>
    <n v="18"/>
    <n v="8"/>
    <n v="1.7"/>
    <n v="1.7"/>
    <m/>
    <d v="2011-08-18T00:00:00"/>
  </r>
  <r>
    <x v="9"/>
    <n v="11"/>
    <n v="2011"/>
    <n v="19"/>
    <n v="8"/>
    <n v="1.9"/>
    <n v="1.9"/>
    <m/>
    <d v="2011-08-19T00:00:00"/>
  </r>
  <r>
    <x v="9"/>
    <n v="11"/>
    <n v="2011"/>
    <n v="20"/>
    <n v="8"/>
    <n v="1.9"/>
    <n v="1.9"/>
    <m/>
    <d v="2011-08-20T00:00:00"/>
  </r>
  <r>
    <x v="9"/>
    <n v="11"/>
    <n v="2011"/>
    <n v="21"/>
    <n v="8"/>
    <n v="1.5"/>
    <n v="1.5"/>
    <m/>
    <d v="2011-08-21T00:00:00"/>
  </r>
  <r>
    <x v="9"/>
    <n v="11"/>
    <n v="2011"/>
    <n v="22"/>
    <n v="8"/>
    <n v="1.5"/>
    <n v="1.5"/>
    <m/>
    <d v="2011-08-22T00:00:00"/>
  </r>
  <r>
    <x v="9"/>
    <n v="11"/>
    <n v="2011"/>
    <n v="23"/>
    <n v="8"/>
    <n v="1.6"/>
    <n v="1.6"/>
    <m/>
    <d v="2011-08-23T00:00:00"/>
  </r>
  <r>
    <x v="9"/>
    <n v="11"/>
    <n v="2011"/>
    <n v="24"/>
    <n v="8"/>
    <n v="1.7"/>
    <n v="1.7"/>
    <m/>
    <d v="2011-08-24T00:00:00"/>
  </r>
  <r>
    <x v="9"/>
    <n v="11"/>
    <n v="2011"/>
    <n v="25"/>
    <n v="8"/>
    <n v="1.5"/>
    <n v="1.5"/>
    <m/>
    <d v="2011-08-25T00:00:00"/>
  </r>
  <r>
    <x v="9"/>
    <n v="11"/>
    <n v="2011"/>
    <n v="26"/>
    <n v="8"/>
    <n v="1.3"/>
    <n v="1.3"/>
    <m/>
    <d v="2011-08-26T00:00:00"/>
  </r>
  <r>
    <x v="9"/>
    <n v="11"/>
    <n v="2011"/>
    <n v="27"/>
    <n v="8"/>
    <n v="1.3"/>
    <n v="1.3"/>
    <m/>
    <d v="2011-08-27T00:00:00"/>
  </r>
  <r>
    <x v="9"/>
    <n v="11"/>
    <n v="2011"/>
    <n v="28"/>
    <n v="8"/>
    <n v="1.6"/>
    <n v="1.6"/>
    <m/>
    <d v="2011-08-28T00:00:00"/>
  </r>
  <r>
    <x v="9"/>
    <n v="11"/>
    <n v="2011"/>
    <n v="29"/>
    <n v="8"/>
    <n v="1.1000000000000001"/>
    <n v="1.1000000000000001"/>
    <m/>
    <d v="2011-08-29T00:00:00"/>
  </r>
  <r>
    <x v="9"/>
    <n v="11"/>
    <n v="2011"/>
    <n v="30"/>
    <n v="8"/>
    <n v="1.6"/>
    <n v="1.6"/>
    <m/>
    <d v="2011-08-30T00:00:00"/>
  </r>
  <r>
    <x v="9"/>
    <n v="11"/>
    <n v="2011"/>
    <n v="31"/>
    <n v="8"/>
    <n v="0.95"/>
    <n v="0.95"/>
    <m/>
    <d v="2011-08-31T00:00:00"/>
  </r>
  <r>
    <x v="9"/>
    <n v="12"/>
    <n v="2011"/>
    <n v="1"/>
    <n v="9"/>
    <n v="1.1000000000000001"/>
    <n v="1.1000000000000001"/>
    <m/>
    <d v="2011-09-01T00:00:00"/>
  </r>
  <r>
    <x v="9"/>
    <n v="12"/>
    <n v="2011"/>
    <n v="2"/>
    <n v="9"/>
    <n v="1.3"/>
    <n v="1.3"/>
    <m/>
    <d v="2011-09-02T00:00:00"/>
  </r>
  <r>
    <x v="9"/>
    <n v="12"/>
    <n v="2011"/>
    <n v="3"/>
    <n v="9"/>
    <n v="1"/>
    <n v="1"/>
    <m/>
    <d v="2011-09-03T00:00:00"/>
  </r>
  <r>
    <x v="9"/>
    <n v="12"/>
    <n v="2011"/>
    <n v="4"/>
    <n v="9"/>
    <n v="2.2000000000000002"/>
    <n v="2.2000000000000002"/>
    <m/>
    <d v="2011-09-04T00:00:00"/>
  </r>
  <r>
    <x v="9"/>
    <n v="12"/>
    <n v="2011"/>
    <n v="5"/>
    <n v="9"/>
    <n v="2"/>
    <n v="2"/>
    <m/>
    <d v="2011-09-05T00:00:00"/>
  </r>
  <r>
    <x v="9"/>
    <n v="12"/>
    <n v="2011"/>
    <n v="6"/>
    <n v="9"/>
    <n v="2.4"/>
    <n v="2.4"/>
    <m/>
    <d v="2011-09-06T00:00:00"/>
  </r>
  <r>
    <x v="9"/>
    <n v="12"/>
    <n v="2011"/>
    <n v="7"/>
    <n v="9"/>
    <n v="1.5"/>
    <n v="1.5"/>
    <m/>
    <d v="2011-09-07T00:00:00"/>
  </r>
  <r>
    <x v="9"/>
    <n v="12"/>
    <n v="2011"/>
    <n v="8"/>
    <n v="9"/>
    <n v="1.4"/>
    <n v="1.4"/>
    <m/>
    <d v="2011-09-08T00:00:00"/>
  </r>
  <r>
    <x v="9"/>
    <n v="12"/>
    <n v="2011"/>
    <n v="9"/>
    <n v="9"/>
    <n v="1.8"/>
    <n v="1.8"/>
    <m/>
    <d v="2011-09-09T00:00:00"/>
  </r>
  <r>
    <x v="9"/>
    <n v="12"/>
    <n v="2011"/>
    <n v="10"/>
    <n v="9"/>
    <n v="2.1"/>
    <n v="2.1"/>
    <m/>
    <d v="2011-09-10T00:00:00"/>
  </r>
  <r>
    <x v="9"/>
    <n v="12"/>
    <n v="2011"/>
    <n v="11"/>
    <n v="9"/>
    <n v="2.1"/>
    <n v="2.1"/>
    <m/>
    <d v="2011-09-11T00:00:00"/>
  </r>
  <r>
    <x v="9"/>
    <n v="12"/>
    <n v="2011"/>
    <n v="12"/>
    <n v="9"/>
    <n v="2.1"/>
    <n v="2.1"/>
    <m/>
    <d v="2011-09-12T00:00:00"/>
  </r>
  <r>
    <x v="9"/>
    <n v="12"/>
    <n v="2011"/>
    <n v="13"/>
    <n v="9"/>
    <n v="2.2000000000000002"/>
    <n v="2.2000000000000002"/>
    <m/>
    <d v="2011-09-13T00:00:00"/>
  </r>
  <r>
    <x v="9"/>
    <n v="12"/>
    <n v="2011"/>
    <n v="14"/>
    <n v="9"/>
    <n v="2.2999999999999998"/>
    <n v="2.2999999999999998"/>
    <m/>
    <d v="2011-09-14T00:00:00"/>
  </r>
  <r>
    <x v="9"/>
    <n v="12"/>
    <n v="2011"/>
    <n v="15"/>
    <n v="9"/>
    <n v="1.9"/>
    <n v="1.9"/>
    <m/>
    <d v="2011-09-15T00:00:00"/>
  </r>
  <r>
    <x v="9"/>
    <n v="12"/>
    <n v="2011"/>
    <n v="16"/>
    <n v="9"/>
    <n v="1.9"/>
    <n v="1.9"/>
    <m/>
    <d v="2011-09-16T00:00:00"/>
  </r>
  <r>
    <x v="9"/>
    <n v="12"/>
    <n v="2011"/>
    <n v="17"/>
    <n v="9"/>
    <n v="2"/>
    <n v="2"/>
    <m/>
    <d v="2011-09-17T00:00:00"/>
  </r>
  <r>
    <x v="9"/>
    <n v="12"/>
    <n v="2011"/>
    <n v="18"/>
    <n v="9"/>
    <n v="2.6"/>
    <n v="2.6"/>
    <m/>
    <d v="2011-09-18T00:00:00"/>
  </r>
  <r>
    <x v="9"/>
    <n v="12"/>
    <n v="2011"/>
    <n v="19"/>
    <n v="9"/>
    <n v="2.8"/>
    <n v="2.8"/>
    <m/>
    <d v="2011-09-19T00:00:00"/>
  </r>
  <r>
    <x v="9"/>
    <n v="12"/>
    <n v="2011"/>
    <n v="20"/>
    <n v="9"/>
    <n v="2.2999999999999998"/>
    <n v="2.2999999999999998"/>
    <m/>
    <d v="2011-09-20T00:00:00"/>
  </r>
  <r>
    <x v="9"/>
    <n v="12"/>
    <n v="2011"/>
    <n v="21"/>
    <n v="9"/>
    <n v="1.9"/>
    <n v="1.9"/>
    <m/>
    <d v="2011-09-21T00:00:00"/>
  </r>
  <r>
    <x v="9"/>
    <n v="12"/>
    <n v="2011"/>
    <n v="22"/>
    <n v="9"/>
    <n v="2.1"/>
    <n v="2.1"/>
    <m/>
    <d v="2011-09-22T00:00:00"/>
  </r>
  <r>
    <x v="9"/>
    <n v="12"/>
    <n v="2011"/>
    <n v="23"/>
    <n v="9"/>
    <n v="1.8"/>
    <n v="1.8"/>
    <m/>
    <d v="2011-09-23T00:00:00"/>
  </r>
  <r>
    <x v="9"/>
    <n v="12"/>
    <n v="2011"/>
    <n v="24"/>
    <n v="9"/>
    <n v="1.6"/>
    <n v="1.6"/>
    <m/>
    <d v="2011-09-24T00:00:00"/>
  </r>
  <r>
    <x v="9"/>
    <n v="12"/>
    <n v="2011"/>
    <n v="25"/>
    <n v="9"/>
    <n v="2.6"/>
    <n v="2.6"/>
    <m/>
    <d v="2011-09-25T00:00:00"/>
  </r>
  <r>
    <x v="9"/>
    <n v="12"/>
    <n v="2011"/>
    <n v="26"/>
    <n v="9"/>
    <n v="3.5"/>
    <n v="3.5"/>
    <m/>
    <d v="2011-09-26T00:00:00"/>
  </r>
  <r>
    <x v="9"/>
    <n v="12"/>
    <n v="2011"/>
    <n v="27"/>
    <n v="9"/>
    <n v="5.5"/>
    <n v="5.5"/>
    <m/>
    <d v="2011-09-27T00:00:00"/>
  </r>
  <r>
    <x v="9"/>
    <n v="12"/>
    <n v="2011"/>
    <n v="28"/>
    <n v="9"/>
    <n v="2.9"/>
    <n v="2.9"/>
    <m/>
    <d v="2011-09-28T00:00:00"/>
  </r>
  <r>
    <x v="9"/>
    <n v="12"/>
    <n v="2011"/>
    <n v="29"/>
    <n v="9"/>
    <n v="2.2999999999999998"/>
    <n v="2.2999999999999998"/>
    <m/>
    <d v="2011-09-29T00:00:00"/>
  </r>
  <r>
    <x v="9"/>
    <n v="12"/>
    <n v="2011"/>
    <n v="30"/>
    <n v="9"/>
    <n v="2.2999999999999998"/>
    <n v="2.2999999999999998"/>
    <m/>
    <d v="2011-09-30T00:00:00"/>
  </r>
  <r>
    <x v="10"/>
    <n v="1"/>
    <n v="2011"/>
    <n v="1"/>
    <n v="10"/>
    <n v="2.4"/>
    <n v="2.4"/>
    <m/>
    <d v="2011-10-01T00:00:00"/>
  </r>
  <r>
    <x v="10"/>
    <n v="1"/>
    <n v="2011"/>
    <n v="2"/>
    <n v="10"/>
    <n v="3.5"/>
    <n v="3.5"/>
    <m/>
    <d v="2011-10-02T00:00:00"/>
  </r>
  <r>
    <x v="10"/>
    <n v="1"/>
    <n v="2011"/>
    <n v="3"/>
    <n v="10"/>
    <n v="11"/>
    <n v="11"/>
    <m/>
    <d v="2011-10-03T00:00:00"/>
  </r>
  <r>
    <x v="10"/>
    <n v="1"/>
    <n v="2011"/>
    <n v="4"/>
    <n v="10"/>
    <n v="9.3000000000000007"/>
    <n v="9.3000000000000007"/>
    <m/>
    <d v="2011-10-04T00:00:00"/>
  </r>
  <r>
    <x v="10"/>
    <n v="1"/>
    <n v="2011"/>
    <n v="5"/>
    <n v="10"/>
    <n v="9.4"/>
    <n v="9.4"/>
    <m/>
    <d v="2011-10-05T00:00:00"/>
  </r>
  <r>
    <x v="10"/>
    <n v="1"/>
    <n v="2011"/>
    <n v="6"/>
    <n v="10"/>
    <n v="6.3"/>
    <n v="6.3"/>
    <m/>
    <d v="2011-10-06T00:00:00"/>
  </r>
  <r>
    <x v="10"/>
    <n v="1"/>
    <n v="2011"/>
    <n v="7"/>
    <n v="10"/>
    <n v="4.5"/>
    <n v="4.5"/>
    <m/>
    <d v="2011-10-07T00:00:00"/>
  </r>
  <r>
    <x v="10"/>
    <n v="1"/>
    <n v="2011"/>
    <n v="8"/>
    <n v="10"/>
    <n v="3.6"/>
    <n v="3.6"/>
    <m/>
    <d v="2011-10-08T00:00:00"/>
  </r>
  <r>
    <x v="10"/>
    <n v="1"/>
    <n v="2011"/>
    <n v="9"/>
    <n v="10"/>
    <n v="3.5"/>
    <n v="3.5"/>
    <m/>
    <d v="2011-10-09T00:00:00"/>
  </r>
  <r>
    <x v="10"/>
    <n v="1"/>
    <n v="2011"/>
    <n v="10"/>
    <n v="10"/>
    <n v="9.1"/>
    <n v="9.1"/>
    <m/>
    <d v="2011-10-10T00:00:00"/>
  </r>
  <r>
    <x v="10"/>
    <n v="1"/>
    <n v="2011"/>
    <n v="11"/>
    <n v="10"/>
    <n v="16"/>
    <n v="16"/>
    <m/>
    <d v="2011-10-11T00:00:00"/>
  </r>
  <r>
    <x v="10"/>
    <n v="1"/>
    <n v="2011"/>
    <n v="12"/>
    <n v="10"/>
    <n v="9.3000000000000007"/>
    <n v="9.3000000000000007"/>
    <m/>
    <d v="2011-10-12T00:00:00"/>
  </r>
  <r>
    <x v="10"/>
    <n v="1"/>
    <n v="2011"/>
    <n v="13"/>
    <n v="10"/>
    <n v="6"/>
    <n v="6"/>
    <m/>
    <d v="2011-10-13T00:00:00"/>
  </r>
  <r>
    <x v="10"/>
    <n v="1"/>
    <n v="2011"/>
    <n v="14"/>
    <n v="10"/>
    <n v="5.2"/>
    <n v="5.2"/>
    <m/>
    <d v="2011-10-14T00:00:00"/>
  </r>
  <r>
    <x v="10"/>
    <n v="1"/>
    <n v="2011"/>
    <n v="15"/>
    <n v="10"/>
    <n v="4.7"/>
    <n v="4.7"/>
    <m/>
    <d v="2011-10-15T00:00:00"/>
  </r>
  <r>
    <x v="10"/>
    <n v="1"/>
    <n v="2011"/>
    <n v="16"/>
    <n v="10"/>
    <n v="4.3"/>
    <n v="4.3"/>
    <m/>
    <d v="2011-10-16T00:00:00"/>
  </r>
  <r>
    <x v="10"/>
    <n v="1"/>
    <n v="2011"/>
    <n v="17"/>
    <n v="10"/>
    <n v="3.6"/>
    <n v="3.6"/>
    <m/>
    <d v="2011-10-17T00:00:00"/>
  </r>
  <r>
    <x v="10"/>
    <n v="1"/>
    <n v="2011"/>
    <n v="18"/>
    <n v="10"/>
    <n v="2.9"/>
    <n v="2.9"/>
    <m/>
    <d v="2011-10-18T00:00:00"/>
  </r>
  <r>
    <x v="10"/>
    <n v="1"/>
    <n v="2011"/>
    <n v="19"/>
    <n v="10"/>
    <n v="3"/>
    <n v="3"/>
    <m/>
    <d v="2011-10-19T00:00:00"/>
  </r>
  <r>
    <x v="10"/>
    <n v="1"/>
    <n v="2011"/>
    <n v="20"/>
    <n v="10"/>
    <n v="3.9"/>
    <n v="3.9"/>
    <m/>
    <d v="2011-10-20T00:00:00"/>
  </r>
  <r>
    <x v="10"/>
    <n v="1"/>
    <n v="2011"/>
    <n v="21"/>
    <n v="10"/>
    <n v="4.5"/>
    <n v="4.5"/>
    <m/>
    <d v="2011-10-21T00:00:00"/>
  </r>
  <r>
    <x v="10"/>
    <n v="1"/>
    <n v="2011"/>
    <n v="22"/>
    <n v="10"/>
    <n v="4.4000000000000004"/>
    <n v="4.4000000000000004"/>
    <m/>
    <d v="2011-10-22T00:00:00"/>
  </r>
  <r>
    <x v="10"/>
    <n v="1"/>
    <n v="2011"/>
    <n v="23"/>
    <n v="10"/>
    <n v="3.3"/>
    <n v="3.3"/>
    <m/>
    <d v="2011-10-23T00:00:00"/>
  </r>
  <r>
    <x v="10"/>
    <n v="1"/>
    <n v="2011"/>
    <n v="24"/>
    <n v="10"/>
    <n v="3.7"/>
    <n v="3.7"/>
    <m/>
    <d v="2011-10-24T00:00:00"/>
  </r>
  <r>
    <x v="10"/>
    <n v="1"/>
    <n v="2011"/>
    <n v="25"/>
    <n v="10"/>
    <n v="4.0999999999999996"/>
    <n v="4.0999999999999996"/>
    <m/>
    <d v="2011-10-25T00:00:00"/>
  </r>
  <r>
    <x v="10"/>
    <n v="1"/>
    <n v="2011"/>
    <n v="26"/>
    <n v="10"/>
    <n v="2.9"/>
    <n v="2.9"/>
    <m/>
    <d v="2011-10-26T00:00:00"/>
  </r>
  <r>
    <x v="10"/>
    <n v="1"/>
    <n v="2011"/>
    <n v="27"/>
    <n v="10"/>
    <n v="3"/>
    <n v="3"/>
    <m/>
    <d v="2011-10-27T00:00:00"/>
  </r>
  <r>
    <x v="10"/>
    <n v="1"/>
    <n v="2011"/>
    <n v="28"/>
    <n v="10"/>
    <n v="4.5999999999999996"/>
    <n v="4.5999999999999996"/>
    <m/>
    <d v="2011-10-28T00:00:00"/>
  </r>
  <r>
    <x v="10"/>
    <n v="1"/>
    <n v="2011"/>
    <n v="29"/>
    <n v="10"/>
    <n v="7.4"/>
    <n v="7.4"/>
    <m/>
    <d v="2011-10-29T00:00:00"/>
  </r>
  <r>
    <x v="10"/>
    <n v="1"/>
    <n v="2011"/>
    <n v="30"/>
    <n v="10"/>
    <n v="6.1"/>
    <n v="6.1"/>
    <m/>
    <d v="2011-10-30T00:00:00"/>
  </r>
  <r>
    <x v="10"/>
    <n v="1"/>
    <n v="2011"/>
    <n v="31"/>
    <n v="10"/>
    <n v="5.6"/>
    <n v="5.6"/>
    <m/>
    <d v="2011-10-31T00:00:00"/>
  </r>
  <r>
    <x v="10"/>
    <n v="2"/>
    <n v="2011"/>
    <n v="1"/>
    <n v="11"/>
    <n v="4.8"/>
    <n v="4.8"/>
    <m/>
    <d v="2011-11-01T00:00:00"/>
  </r>
  <r>
    <x v="10"/>
    <n v="2"/>
    <n v="2011"/>
    <n v="2"/>
    <n v="11"/>
    <n v="7.2"/>
    <n v="7.2"/>
    <m/>
    <d v="2011-11-02T00:00:00"/>
  </r>
  <r>
    <x v="10"/>
    <n v="2"/>
    <n v="2011"/>
    <n v="3"/>
    <n v="11"/>
    <n v="16"/>
    <n v="16"/>
    <m/>
    <d v="2011-11-03T00:00:00"/>
  </r>
  <r>
    <x v="10"/>
    <n v="2"/>
    <n v="2011"/>
    <n v="4"/>
    <n v="11"/>
    <n v="7.1"/>
    <n v="7.1"/>
    <m/>
    <d v="2011-11-04T00:00:00"/>
  </r>
  <r>
    <x v="10"/>
    <n v="2"/>
    <n v="2011"/>
    <n v="5"/>
    <n v="11"/>
    <n v="7.4"/>
    <n v="7.4"/>
    <m/>
    <d v="2011-11-05T00:00:00"/>
  </r>
  <r>
    <x v="10"/>
    <n v="2"/>
    <n v="2011"/>
    <n v="6"/>
    <n v="11"/>
    <n v="6"/>
    <n v="6"/>
    <m/>
    <d v="2011-11-06T00:00:00"/>
  </r>
  <r>
    <x v="10"/>
    <n v="2"/>
    <n v="2011"/>
    <n v="7"/>
    <n v="11"/>
    <n v="4.2"/>
    <n v="4.2"/>
    <m/>
    <d v="2011-11-07T00:00:00"/>
  </r>
  <r>
    <x v="10"/>
    <n v="2"/>
    <n v="2011"/>
    <n v="8"/>
    <n v="11"/>
    <n v="3.7"/>
    <n v="3.7"/>
    <m/>
    <d v="2011-11-08T00:00:00"/>
  </r>
  <r>
    <x v="10"/>
    <n v="2"/>
    <n v="2011"/>
    <n v="9"/>
    <n v="11"/>
    <n v="3.9"/>
    <n v="3.9"/>
    <m/>
    <d v="2011-11-09T00:00:00"/>
  </r>
  <r>
    <x v="10"/>
    <n v="2"/>
    <n v="2011"/>
    <n v="10"/>
    <n v="11"/>
    <n v="3.4"/>
    <n v="3.4"/>
    <m/>
    <d v="2011-11-10T00:00:00"/>
  </r>
  <r>
    <x v="10"/>
    <n v="2"/>
    <n v="2011"/>
    <n v="11"/>
    <n v="11"/>
    <n v="5.2"/>
    <n v="5.2"/>
    <m/>
    <d v="2011-11-11T00:00:00"/>
  </r>
  <r>
    <x v="10"/>
    <n v="2"/>
    <n v="2011"/>
    <n v="12"/>
    <n v="11"/>
    <n v="7"/>
    <n v="7"/>
    <m/>
    <d v="2011-11-12T00:00:00"/>
  </r>
  <r>
    <x v="10"/>
    <n v="2"/>
    <n v="2011"/>
    <n v="13"/>
    <n v="11"/>
    <n v="11"/>
    <n v="11"/>
    <m/>
    <d v="2011-11-13T00:00:00"/>
  </r>
  <r>
    <x v="10"/>
    <n v="2"/>
    <n v="2011"/>
    <n v="14"/>
    <n v="11"/>
    <n v="6.3"/>
    <n v="6.3"/>
    <m/>
    <d v="2011-11-14T00:00:00"/>
  </r>
  <r>
    <x v="10"/>
    <n v="2"/>
    <n v="2011"/>
    <n v="15"/>
    <n v="11"/>
    <n v="4.2"/>
    <n v="4.2"/>
    <m/>
    <d v="2011-11-15T00:00:00"/>
  </r>
  <r>
    <x v="10"/>
    <n v="2"/>
    <n v="2011"/>
    <n v="16"/>
    <n v="11"/>
    <n v="7.2"/>
    <n v="7.2"/>
    <m/>
    <d v="2011-11-16T00:00:00"/>
  </r>
  <r>
    <x v="10"/>
    <n v="2"/>
    <n v="2011"/>
    <n v="17"/>
    <n v="11"/>
    <n v="19"/>
    <n v="19"/>
    <m/>
    <d v="2011-11-17T00:00:00"/>
  </r>
  <r>
    <x v="10"/>
    <n v="2"/>
    <n v="2011"/>
    <n v="18"/>
    <n v="11"/>
    <n v="22"/>
    <n v="22"/>
    <m/>
    <d v="2011-11-18T00:00:00"/>
  </r>
  <r>
    <x v="10"/>
    <n v="2"/>
    <n v="2011"/>
    <n v="19"/>
    <n v="11"/>
    <n v="13"/>
    <n v="13"/>
    <m/>
    <d v="2011-11-19T00:00:00"/>
  </r>
  <r>
    <x v="10"/>
    <n v="2"/>
    <n v="2011"/>
    <n v="20"/>
    <n v="11"/>
    <n v="7.4"/>
    <n v="7.4"/>
    <m/>
    <d v="2011-11-20T00:00:00"/>
  </r>
  <r>
    <x v="10"/>
    <n v="2"/>
    <n v="2011"/>
    <n v="21"/>
    <n v="11"/>
    <n v="15"/>
    <n v="15"/>
    <m/>
    <d v="2011-11-21T00:00:00"/>
  </r>
  <r>
    <x v="10"/>
    <n v="2"/>
    <n v="2011"/>
    <n v="22"/>
    <n v="11"/>
    <n v="123"/>
    <n v="123"/>
    <m/>
    <d v="2011-11-22T00:00:00"/>
  </r>
  <r>
    <x v="10"/>
    <n v="2"/>
    <n v="2011"/>
    <n v="23"/>
    <n v="11"/>
    <n v="86"/>
    <n v="86"/>
    <m/>
    <d v="2011-11-23T00:00:00"/>
  </r>
  <r>
    <x v="10"/>
    <n v="2"/>
    <n v="2011"/>
    <n v="24"/>
    <n v="11"/>
    <n v="46"/>
    <n v="46"/>
    <m/>
    <d v="2011-11-24T00:00:00"/>
  </r>
  <r>
    <x v="10"/>
    <n v="2"/>
    <n v="2011"/>
    <n v="25"/>
    <n v="11"/>
    <n v="36"/>
    <n v="36"/>
    <m/>
    <d v="2011-11-25T00:00:00"/>
  </r>
  <r>
    <x v="10"/>
    <n v="2"/>
    <n v="2011"/>
    <n v="26"/>
    <n v="11"/>
    <n v="26"/>
    <n v="26"/>
    <m/>
    <d v="2011-11-26T00:00:00"/>
  </r>
  <r>
    <x v="10"/>
    <n v="2"/>
    <n v="2011"/>
    <n v="27"/>
    <n v="11"/>
    <n v="27"/>
    <n v="27"/>
    <m/>
    <d v="2011-11-27T00:00:00"/>
  </r>
  <r>
    <x v="10"/>
    <n v="2"/>
    <n v="2011"/>
    <n v="28"/>
    <n v="11"/>
    <n v="25"/>
    <n v="25"/>
    <m/>
    <d v="2011-11-28T00:00:00"/>
  </r>
  <r>
    <x v="10"/>
    <n v="2"/>
    <n v="2011"/>
    <n v="29"/>
    <n v="11"/>
    <n v="19"/>
    <n v="19"/>
    <m/>
    <d v="2011-11-29T00:00:00"/>
  </r>
  <r>
    <x v="10"/>
    <n v="2"/>
    <n v="2011"/>
    <n v="30"/>
    <n v="11"/>
    <n v="18"/>
    <n v="18"/>
    <m/>
    <d v="2011-11-30T00:00:00"/>
  </r>
  <r>
    <x v="10"/>
    <n v="3"/>
    <n v="2011"/>
    <n v="1"/>
    <n v="12"/>
    <n v="14"/>
    <n v="14"/>
    <m/>
    <d v="2011-12-01T00:00:00"/>
  </r>
  <r>
    <x v="10"/>
    <n v="3"/>
    <n v="2011"/>
    <n v="2"/>
    <n v="12"/>
    <n v="12"/>
    <n v="12"/>
    <m/>
    <d v="2011-12-02T00:00:00"/>
  </r>
  <r>
    <x v="10"/>
    <n v="3"/>
    <n v="2011"/>
    <n v="3"/>
    <n v="12"/>
    <n v="11"/>
    <n v="11"/>
    <m/>
    <d v="2011-12-03T00:00:00"/>
  </r>
  <r>
    <x v="10"/>
    <n v="3"/>
    <n v="2011"/>
    <n v="4"/>
    <n v="12"/>
    <n v="9.6"/>
    <n v="9.6"/>
    <m/>
    <d v="2011-12-04T00:00:00"/>
  </r>
  <r>
    <x v="10"/>
    <n v="3"/>
    <n v="2011"/>
    <n v="5"/>
    <n v="12"/>
    <n v="8.8000000000000007"/>
    <n v="8.8000000000000007"/>
    <m/>
    <d v="2011-12-05T00:00:00"/>
  </r>
  <r>
    <x v="10"/>
    <n v="3"/>
    <n v="2011"/>
    <n v="6"/>
    <n v="12"/>
    <n v="8"/>
    <n v="8"/>
    <m/>
    <d v="2011-12-06T00:00:00"/>
  </r>
  <r>
    <x v="10"/>
    <n v="3"/>
    <n v="2011"/>
    <n v="7"/>
    <n v="12"/>
    <n v="7.3"/>
    <n v="7.3"/>
    <m/>
    <d v="2011-12-07T00:00:00"/>
  </r>
  <r>
    <x v="10"/>
    <n v="3"/>
    <n v="2011"/>
    <n v="8"/>
    <n v="12"/>
    <n v="6.6"/>
    <n v="6.6"/>
    <m/>
    <d v="2011-12-08T00:00:00"/>
  </r>
  <r>
    <x v="10"/>
    <n v="3"/>
    <n v="2011"/>
    <n v="9"/>
    <n v="12"/>
    <n v="6"/>
    <n v="6"/>
    <m/>
    <d v="2011-12-09T00:00:00"/>
  </r>
  <r>
    <x v="10"/>
    <n v="3"/>
    <n v="2011"/>
    <n v="10"/>
    <n v="12"/>
    <n v="5.9"/>
    <n v="5.9"/>
    <m/>
    <d v="2011-12-10T00:00:00"/>
  </r>
  <r>
    <x v="10"/>
    <n v="3"/>
    <n v="2011"/>
    <n v="11"/>
    <n v="12"/>
    <n v="5.9"/>
    <n v="5.9"/>
    <m/>
    <d v="2011-12-11T00:00:00"/>
  </r>
  <r>
    <x v="10"/>
    <n v="3"/>
    <n v="2011"/>
    <n v="12"/>
    <n v="12"/>
    <n v="5.4"/>
    <n v="5.4"/>
    <m/>
    <d v="2011-12-12T00:00:00"/>
  </r>
  <r>
    <x v="10"/>
    <n v="3"/>
    <n v="2011"/>
    <n v="13"/>
    <n v="12"/>
    <n v="4.8"/>
    <n v="4.8"/>
    <m/>
    <d v="2011-12-13T00:00:00"/>
  </r>
  <r>
    <x v="10"/>
    <n v="3"/>
    <n v="2011"/>
    <n v="14"/>
    <n v="12"/>
    <n v="4.7"/>
    <n v="4.7"/>
    <m/>
    <d v="2011-12-14T00:00:00"/>
  </r>
  <r>
    <x v="10"/>
    <n v="3"/>
    <n v="2011"/>
    <n v="15"/>
    <n v="12"/>
    <n v="6"/>
    <n v="6"/>
    <m/>
    <d v="2011-12-15T00:00:00"/>
  </r>
  <r>
    <x v="10"/>
    <n v="3"/>
    <n v="2011"/>
    <n v="16"/>
    <n v="12"/>
    <n v="5.0999999999999996"/>
    <n v="5.0999999999999996"/>
    <m/>
    <d v="2011-12-16T00:00:00"/>
  </r>
  <r>
    <x v="10"/>
    <n v="3"/>
    <n v="2011"/>
    <n v="17"/>
    <n v="12"/>
    <n v="4.5999999999999996"/>
    <n v="4.5999999999999996"/>
    <m/>
    <d v="2011-12-17T00:00:00"/>
  </r>
  <r>
    <x v="10"/>
    <n v="3"/>
    <n v="2011"/>
    <n v="18"/>
    <n v="12"/>
    <n v="4.7"/>
    <n v="4.7"/>
    <m/>
    <d v="2011-12-18T00:00:00"/>
  </r>
  <r>
    <x v="10"/>
    <n v="3"/>
    <n v="2011"/>
    <n v="19"/>
    <n v="12"/>
    <n v="4.0999999999999996"/>
    <n v="4.0999999999999996"/>
    <m/>
    <d v="2011-12-19T00:00:00"/>
  </r>
  <r>
    <x v="10"/>
    <n v="3"/>
    <n v="2011"/>
    <n v="20"/>
    <n v="12"/>
    <n v="3.7"/>
    <n v="3.7"/>
    <m/>
    <d v="2011-12-20T00:00:00"/>
  </r>
  <r>
    <x v="10"/>
    <n v="3"/>
    <n v="2011"/>
    <n v="21"/>
    <n v="12"/>
    <n v="3.7"/>
    <n v="3.7"/>
    <m/>
    <d v="2011-12-21T00:00:00"/>
  </r>
  <r>
    <x v="10"/>
    <n v="3"/>
    <n v="2011"/>
    <n v="22"/>
    <n v="12"/>
    <n v="3.3"/>
    <n v="3.3"/>
    <m/>
    <d v="2011-12-22T00:00:00"/>
  </r>
  <r>
    <x v="10"/>
    <n v="3"/>
    <n v="2011"/>
    <n v="23"/>
    <n v="12"/>
    <n v="3.3"/>
    <n v="3.3"/>
    <m/>
    <d v="2011-12-23T00:00:00"/>
  </r>
  <r>
    <x v="10"/>
    <n v="3"/>
    <n v="2011"/>
    <n v="24"/>
    <n v="12"/>
    <n v="3.4"/>
    <n v="3.4"/>
    <m/>
    <d v="2011-12-24T00:00:00"/>
  </r>
  <r>
    <x v="10"/>
    <n v="3"/>
    <n v="2011"/>
    <n v="25"/>
    <n v="12"/>
    <n v="3.8"/>
    <n v="3.8"/>
    <m/>
    <d v="2011-12-25T00:00:00"/>
  </r>
  <r>
    <x v="10"/>
    <n v="3"/>
    <n v="2011"/>
    <n v="26"/>
    <n v="12"/>
    <n v="3.6"/>
    <n v="3.6"/>
    <m/>
    <d v="2011-12-26T00:00:00"/>
  </r>
  <r>
    <x v="10"/>
    <n v="3"/>
    <n v="2011"/>
    <n v="27"/>
    <n v="12"/>
    <n v="8.4"/>
    <n v="8.4"/>
    <m/>
    <d v="2011-12-27T00:00:00"/>
  </r>
  <r>
    <x v="10"/>
    <n v="3"/>
    <n v="2011"/>
    <n v="28"/>
    <n v="12"/>
    <n v="56"/>
    <n v="56"/>
    <m/>
    <d v="2011-12-28T00:00:00"/>
  </r>
  <r>
    <x v="10"/>
    <n v="3"/>
    <n v="2011"/>
    <n v="29"/>
    <n v="12"/>
    <n v="62"/>
    <n v="62"/>
    <m/>
    <d v="2011-12-29T00:00:00"/>
  </r>
  <r>
    <x v="10"/>
    <n v="3"/>
    <n v="2011"/>
    <n v="30"/>
    <n v="12"/>
    <n v="176"/>
    <n v="176"/>
    <m/>
    <d v="2011-12-30T00:00:00"/>
  </r>
  <r>
    <x v="10"/>
    <n v="3"/>
    <n v="2011"/>
    <n v="31"/>
    <n v="12"/>
    <n v="72"/>
    <n v="72"/>
    <m/>
    <d v="2011-12-31T00:00:00"/>
  </r>
  <r>
    <x v="10"/>
    <n v="4"/>
    <n v="2012"/>
    <n v="1"/>
    <n v="1"/>
    <n v="48"/>
    <n v="48"/>
    <m/>
    <d v="2012-01-01T00:00:00"/>
  </r>
  <r>
    <x v="10"/>
    <n v="4"/>
    <n v="2012"/>
    <n v="2"/>
    <n v="1"/>
    <n v="39"/>
    <n v="39"/>
    <m/>
    <d v="2012-01-02T00:00:00"/>
  </r>
  <r>
    <x v="10"/>
    <n v="4"/>
    <n v="2012"/>
    <n v="3"/>
    <n v="1"/>
    <n v="33"/>
    <n v="33"/>
    <m/>
    <d v="2012-01-03T00:00:00"/>
  </r>
  <r>
    <x v="10"/>
    <n v="4"/>
    <n v="2012"/>
    <n v="4"/>
    <n v="1"/>
    <n v="29"/>
    <n v="29"/>
    <m/>
    <d v="2012-01-04T00:00:00"/>
  </r>
  <r>
    <x v="10"/>
    <n v="4"/>
    <n v="2012"/>
    <n v="5"/>
    <n v="1"/>
    <n v="29"/>
    <n v="29"/>
    <m/>
    <d v="2012-01-05T00:00:00"/>
  </r>
  <r>
    <x v="10"/>
    <n v="4"/>
    <n v="2012"/>
    <n v="6"/>
    <n v="1"/>
    <n v="24"/>
    <n v="24"/>
    <m/>
    <d v="2012-01-06T00:00:00"/>
  </r>
  <r>
    <x v="10"/>
    <n v="4"/>
    <n v="2012"/>
    <n v="7"/>
    <n v="1"/>
    <n v="22"/>
    <n v="22"/>
    <m/>
    <d v="2012-01-07T00:00:00"/>
  </r>
  <r>
    <x v="10"/>
    <n v="4"/>
    <n v="2012"/>
    <n v="8"/>
    <n v="1"/>
    <n v="20"/>
    <n v="20"/>
    <m/>
    <d v="2012-01-08T00:00:00"/>
  </r>
  <r>
    <x v="10"/>
    <n v="4"/>
    <n v="2012"/>
    <n v="9"/>
    <n v="1"/>
    <n v="20"/>
    <n v="20"/>
    <m/>
    <d v="2012-01-09T00:00:00"/>
  </r>
  <r>
    <x v="10"/>
    <n v="4"/>
    <n v="2012"/>
    <n v="10"/>
    <n v="1"/>
    <n v="29"/>
    <n v="29"/>
    <m/>
    <d v="2012-01-10T00:00:00"/>
  </r>
  <r>
    <x v="10"/>
    <n v="4"/>
    <n v="2012"/>
    <n v="11"/>
    <n v="1"/>
    <n v="23"/>
    <n v="23"/>
    <m/>
    <d v="2012-01-11T00:00:00"/>
  </r>
  <r>
    <x v="10"/>
    <n v="4"/>
    <n v="2012"/>
    <n v="12"/>
    <n v="1"/>
    <n v="22"/>
    <n v="22"/>
    <m/>
    <d v="2012-01-12T00:00:00"/>
  </r>
  <r>
    <x v="10"/>
    <n v="4"/>
    <n v="2012"/>
    <n v="13"/>
    <n v="1"/>
    <n v="20"/>
    <n v="20"/>
    <m/>
    <d v="2012-01-13T00:00:00"/>
  </r>
  <r>
    <x v="10"/>
    <n v="4"/>
    <n v="2012"/>
    <n v="14"/>
    <n v="1"/>
    <n v="20"/>
    <n v="20"/>
    <m/>
    <d v="2012-01-14T00:00:00"/>
  </r>
  <r>
    <x v="10"/>
    <n v="4"/>
    <n v="2012"/>
    <n v="15"/>
    <n v="1"/>
    <n v="20"/>
    <n v="20"/>
    <m/>
    <d v="2012-01-15T00:00:00"/>
  </r>
  <r>
    <x v="10"/>
    <n v="4"/>
    <n v="2012"/>
    <n v="16"/>
    <n v="1"/>
    <n v="17"/>
    <n v="17"/>
    <m/>
    <d v="2012-01-16T00:00:00"/>
  </r>
  <r>
    <x v="10"/>
    <n v="4"/>
    <n v="2012"/>
    <n v="17"/>
    <n v="1"/>
    <n v="40"/>
    <n v="40"/>
    <m/>
    <d v="2012-01-17T00:00:00"/>
  </r>
  <r>
    <x v="10"/>
    <n v="4"/>
    <n v="2012"/>
    <n v="18"/>
    <n v="1"/>
    <s v="e275"/>
    <n v="275"/>
    <s v="e"/>
    <d v="2012-01-18T00:00:00"/>
  </r>
  <r>
    <x v="10"/>
    <n v="4"/>
    <n v="2012"/>
    <n v="19"/>
    <n v="1"/>
    <s v="e392"/>
    <n v="392"/>
    <s v="e"/>
    <d v="2012-01-19T00:00:00"/>
  </r>
  <r>
    <x v="10"/>
    <n v="4"/>
    <n v="2012"/>
    <n v="20"/>
    <n v="1"/>
    <s v="e301"/>
    <n v="301"/>
    <s v="e"/>
    <d v="2012-01-20T00:00:00"/>
  </r>
  <r>
    <x v="10"/>
    <n v="4"/>
    <n v="2012"/>
    <n v="21"/>
    <n v="1"/>
    <n v="267"/>
    <n v="267"/>
    <m/>
    <d v="2012-01-21T00:00:00"/>
  </r>
  <r>
    <x v="10"/>
    <n v="4"/>
    <n v="2012"/>
    <n v="22"/>
    <n v="1"/>
    <n v="192"/>
    <n v="192"/>
    <m/>
    <d v="2012-01-22T00:00:00"/>
  </r>
  <r>
    <x v="10"/>
    <n v="4"/>
    <n v="2012"/>
    <n v="23"/>
    <n v="1"/>
    <n v="136"/>
    <n v="136"/>
    <m/>
    <d v="2012-01-23T00:00:00"/>
  </r>
  <r>
    <x v="10"/>
    <n v="4"/>
    <n v="2012"/>
    <n v="24"/>
    <n v="1"/>
    <n v="179"/>
    <n v="179"/>
    <m/>
    <d v="2012-01-24T00:00:00"/>
  </r>
  <r>
    <x v="10"/>
    <n v="4"/>
    <n v="2012"/>
    <n v="25"/>
    <n v="1"/>
    <n v="188"/>
    <n v="188"/>
    <m/>
    <d v="2012-01-25T00:00:00"/>
  </r>
  <r>
    <x v="10"/>
    <n v="4"/>
    <n v="2012"/>
    <n v="26"/>
    <n v="1"/>
    <n v="126"/>
    <n v="126"/>
    <m/>
    <d v="2012-01-26T00:00:00"/>
  </r>
  <r>
    <x v="10"/>
    <n v="4"/>
    <n v="2012"/>
    <n v="27"/>
    <n v="1"/>
    <n v="83"/>
    <n v="83"/>
    <m/>
    <d v="2012-01-27T00:00:00"/>
  </r>
  <r>
    <x v="10"/>
    <n v="4"/>
    <n v="2012"/>
    <n v="28"/>
    <n v="1"/>
    <n v="63"/>
    <n v="63"/>
    <m/>
    <d v="2012-01-28T00:00:00"/>
  </r>
  <r>
    <x v="10"/>
    <n v="4"/>
    <n v="2012"/>
    <n v="29"/>
    <n v="1"/>
    <n v="62"/>
    <n v="62"/>
    <m/>
    <d v="2012-01-29T00:00:00"/>
  </r>
  <r>
    <x v="10"/>
    <n v="4"/>
    <n v="2012"/>
    <n v="30"/>
    <n v="1"/>
    <n v="66"/>
    <n v="66"/>
    <m/>
    <d v="2012-01-30T00:00:00"/>
  </r>
  <r>
    <x v="10"/>
    <n v="4"/>
    <n v="2012"/>
    <n v="31"/>
    <n v="1"/>
    <n v="52"/>
    <n v="52"/>
    <m/>
    <d v="2012-01-31T00:00:00"/>
  </r>
  <r>
    <x v="10"/>
    <n v="5"/>
    <n v="2012"/>
    <n v="1"/>
    <n v="2"/>
    <n v="48"/>
    <n v="48"/>
    <m/>
    <d v="2012-02-01T00:00:00"/>
  </r>
  <r>
    <x v="10"/>
    <n v="5"/>
    <n v="2012"/>
    <n v="2"/>
    <n v="2"/>
    <n v="43"/>
    <n v="43"/>
    <m/>
    <d v="2012-02-02T00:00:00"/>
  </r>
  <r>
    <x v="10"/>
    <n v="5"/>
    <n v="2012"/>
    <n v="3"/>
    <n v="2"/>
    <n v="40"/>
    <n v="40"/>
    <m/>
    <d v="2012-02-03T00:00:00"/>
  </r>
  <r>
    <x v="10"/>
    <n v="5"/>
    <n v="2012"/>
    <n v="4"/>
    <n v="2"/>
    <n v="36"/>
    <n v="36"/>
    <m/>
    <d v="2012-02-04T00:00:00"/>
  </r>
  <r>
    <x v="10"/>
    <n v="5"/>
    <n v="2012"/>
    <n v="5"/>
    <n v="2"/>
    <n v="34"/>
    <n v="34"/>
    <m/>
    <d v="2012-02-05T00:00:00"/>
  </r>
  <r>
    <x v="10"/>
    <n v="5"/>
    <n v="2012"/>
    <n v="6"/>
    <n v="2"/>
    <n v="31"/>
    <n v="31"/>
    <m/>
    <d v="2012-02-06T00:00:00"/>
  </r>
  <r>
    <x v="10"/>
    <n v="5"/>
    <n v="2012"/>
    <n v="7"/>
    <n v="2"/>
    <n v="30"/>
    <n v="30"/>
    <m/>
    <d v="2012-02-07T00:00:00"/>
  </r>
  <r>
    <x v="10"/>
    <n v="5"/>
    <n v="2012"/>
    <n v="8"/>
    <n v="2"/>
    <n v="31"/>
    <n v="31"/>
    <m/>
    <d v="2012-02-08T00:00:00"/>
  </r>
  <r>
    <x v="10"/>
    <n v="5"/>
    <n v="2012"/>
    <n v="9"/>
    <n v="2"/>
    <n v="37"/>
    <n v="37"/>
    <m/>
    <d v="2012-02-09T00:00:00"/>
  </r>
  <r>
    <x v="10"/>
    <n v="5"/>
    <n v="2012"/>
    <n v="10"/>
    <n v="2"/>
    <n v="33"/>
    <n v="33"/>
    <m/>
    <d v="2012-02-10T00:00:00"/>
  </r>
  <r>
    <x v="10"/>
    <n v="5"/>
    <n v="2012"/>
    <n v="11"/>
    <n v="2"/>
    <n v="31"/>
    <n v="31"/>
    <m/>
    <d v="2012-02-11T00:00:00"/>
  </r>
  <r>
    <x v="10"/>
    <n v="5"/>
    <n v="2012"/>
    <n v="12"/>
    <n v="2"/>
    <n v="31"/>
    <n v="31"/>
    <m/>
    <d v="2012-02-12T00:00:00"/>
  </r>
  <r>
    <x v="10"/>
    <n v="5"/>
    <n v="2012"/>
    <n v="13"/>
    <n v="2"/>
    <n v="33"/>
    <n v="33"/>
    <m/>
    <d v="2012-02-13T00:00:00"/>
  </r>
  <r>
    <x v="10"/>
    <n v="5"/>
    <n v="2012"/>
    <n v="14"/>
    <n v="2"/>
    <n v="31"/>
    <n v="31"/>
    <m/>
    <d v="2012-02-14T00:00:00"/>
  </r>
  <r>
    <x v="10"/>
    <n v="5"/>
    <n v="2012"/>
    <n v="15"/>
    <n v="2"/>
    <n v="29"/>
    <n v="29"/>
    <m/>
    <d v="2012-02-15T00:00:00"/>
  </r>
  <r>
    <x v="10"/>
    <n v="5"/>
    <n v="2012"/>
    <n v="16"/>
    <n v="2"/>
    <n v="27"/>
    <n v="27"/>
    <m/>
    <d v="2012-02-16T00:00:00"/>
  </r>
  <r>
    <x v="10"/>
    <n v="5"/>
    <n v="2012"/>
    <n v="17"/>
    <n v="2"/>
    <n v="31"/>
    <n v="31"/>
    <m/>
    <d v="2012-02-17T00:00:00"/>
  </r>
  <r>
    <x v="10"/>
    <n v="5"/>
    <n v="2012"/>
    <n v="18"/>
    <n v="2"/>
    <n v="33"/>
    <n v="33"/>
    <m/>
    <d v="2012-02-18T00:00:00"/>
  </r>
  <r>
    <x v="10"/>
    <n v="5"/>
    <n v="2012"/>
    <n v="19"/>
    <n v="2"/>
    <n v="31"/>
    <n v="31"/>
    <m/>
    <d v="2012-02-19T00:00:00"/>
  </r>
  <r>
    <x v="10"/>
    <n v="5"/>
    <n v="2012"/>
    <n v="20"/>
    <n v="2"/>
    <n v="36"/>
    <n v="36"/>
    <m/>
    <d v="2012-02-20T00:00:00"/>
  </r>
  <r>
    <x v="10"/>
    <n v="5"/>
    <n v="2012"/>
    <n v="21"/>
    <n v="2"/>
    <n v="37"/>
    <n v="37"/>
    <m/>
    <d v="2012-02-21T00:00:00"/>
  </r>
  <r>
    <x v="10"/>
    <n v="5"/>
    <n v="2012"/>
    <n v="22"/>
    <n v="2"/>
    <n v="43"/>
    <n v="43"/>
    <m/>
    <d v="2012-02-22T00:00:00"/>
  </r>
  <r>
    <x v="10"/>
    <n v="5"/>
    <n v="2012"/>
    <n v="23"/>
    <n v="2"/>
    <n v="40"/>
    <n v="40"/>
    <m/>
    <d v="2012-02-23T00:00:00"/>
  </r>
  <r>
    <x v="10"/>
    <n v="5"/>
    <n v="2012"/>
    <n v="24"/>
    <n v="2"/>
    <n v="43"/>
    <n v="43"/>
    <m/>
    <d v="2012-02-24T00:00:00"/>
  </r>
  <r>
    <x v="10"/>
    <n v="5"/>
    <n v="2012"/>
    <n v="25"/>
    <n v="2"/>
    <n v="51"/>
    <n v="51"/>
    <m/>
    <d v="2012-02-25T00:00:00"/>
  </r>
  <r>
    <x v="10"/>
    <n v="5"/>
    <n v="2012"/>
    <n v="26"/>
    <n v="2"/>
    <n v="46"/>
    <n v="46"/>
    <m/>
    <d v="2012-02-26T00:00:00"/>
  </r>
  <r>
    <x v="10"/>
    <n v="5"/>
    <n v="2012"/>
    <n v="27"/>
    <n v="2"/>
    <n v="44"/>
    <n v="44"/>
    <m/>
    <d v="2012-02-27T00:00:00"/>
  </r>
  <r>
    <x v="10"/>
    <n v="5"/>
    <n v="2012"/>
    <n v="28"/>
    <n v="2"/>
    <n v="45"/>
    <n v="45"/>
    <m/>
    <d v="2012-02-28T00:00:00"/>
  </r>
  <r>
    <x v="10"/>
    <n v="5"/>
    <n v="2012"/>
    <n v="29"/>
    <n v="2"/>
    <n v="83"/>
    <n v="83"/>
    <m/>
    <d v="2012-02-29T00:00:00"/>
  </r>
  <r>
    <x v="10"/>
    <n v="6"/>
    <n v="2012"/>
    <n v="1"/>
    <n v="3"/>
    <n v="87"/>
    <n v="87"/>
    <m/>
    <d v="2012-03-01T00:00:00"/>
  </r>
  <r>
    <x v="10"/>
    <n v="6"/>
    <n v="2012"/>
    <n v="2"/>
    <n v="3"/>
    <n v="66"/>
    <n v="66"/>
    <m/>
    <d v="2012-03-02T00:00:00"/>
  </r>
  <r>
    <x v="10"/>
    <n v="6"/>
    <n v="2012"/>
    <n v="3"/>
    <n v="3"/>
    <n v="57"/>
    <n v="57"/>
    <m/>
    <d v="2012-03-03T00:00:00"/>
  </r>
  <r>
    <x v="10"/>
    <n v="6"/>
    <n v="2012"/>
    <n v="4"/>
    <n v="3"/>
    <n v="51"/>
    <n v="51"/>
    <m/>
    <d v="2012-03-04T00:00:00"/>
  </r>
  <r>
    <x v="10"/>
    <n v="6"/>
    <n v="2012"/>
    <n v="5"/>
    <n v="3"/>
    <n v="55"/>
    <n v="55"/>
    <m/>
    <d v="2012-03-05T00:00:00"/>
  </r>
  <r>
    <x v="10"/>
    <n v="6"/>
    <n v="2012"/>
    <n v="6"/>
    <n v="3"/>
    <n v="47"/>
    <n v="47"/>
    <m/>
    <d v="2012-03-06T00:00:00"/>
  </r>
  <r>
    <x v="10"/>
    <n v="6"/>
    <n v="2012"/>
    <n v="7"/>
    <n v="3"/>
    <n v="40"/>
    <n v="40"/>
    <m/>
    <d v="2012-03-07T00:00:00"/>
  </r>
  <r>
    <x v="10"/>
    <n v="6"/>
    <n v="2012"/>
    <n v="8"/>
    <n v="3"/>
    <n v="38"/>
    <n v="38"/>
    <m/>
    <d v="2012-03-08T00:00:00"/>
  </r>
  <r>
    <x v="10"/>
    <n v="6"/>
    <n v="2012"/>
    <n v="9"/>
    <n v="3"/>
    <n v="35"/>
    <n v="35"/>
    <m/>
    <d v="2012-03-09T00:00:00"/>
  </r>
  <r>
    <x v="10"/>
    <n v="6"/>
    <n v="2012"/>
    <n v="10"/>
    <n v="3"/>
    <n v="35"/>
    <n v="35"/>
    <m/>
    <d v="2012-03-10T00:00:00"/>
  </r>
  <r>
    <x v="10"/>
    <n v="6"/>
    <n v="2012"/>
    <n v="11"/>
    <n v="3"/>
    <n v="48"/>
    <n v="48"/>
    <m/>
    <d v="2012-03-11T00:00:00"/>
  </r>
  <r>
    <x v="10"/>
    <n v="6"/>
    <n v="2012"/>
    <n v="12"/>
    <n v="3"/>
    <n v="59"/>
    <n v="59"/>
    <m/>
    <d v="2012-03-12T00:00:00"/>
  </r>
  <r>
    <x v="10"/>
    <n v="6"/>
    <n v="2012"/>
    <n v="13"/>
    <n v="3"/>
    <n v="170"/>
    <n v="170"/>
    <m/>
    <d v="2012-03-13T00:00:00"/>
  </r>
  <r>
    <x v="10"/>
    <n v="6"/>
    <n v="2012"/>
    <n v="14"/>
    <n v="3"/>
    <n v="146"/>
    <n v="146"/>
    <m/>
    <d v="2012-03-14T00:00:00"/>
  </r>
  <r>
    <x v="10"/>
    <n v="6"/>
    <n v="2012"/>
    <n v="15"/>
    <n v="3"/>
    <n v="253"/>
    <n v="253"/>
    <m/>
    <d v="2012-03-15T00:00:00"/>
  </r>
  <r>
    <x v="10"/>
    <n v="6"/>
    <n v="2012"/>
    <n v="16"/>
    <n v="3"/>
    <n v="210"/>
    <n v="210"/>
    <m/>
    <d v="2012-03-16T00:00:00"/>
  </r>
  <r>
    <x v="10"/>
    <n v="6"/>
    <n v="2012"/>
    <n v="17"/>
    <n v="3"/>
    <n v="182"/>
    <n v="182"/>
    <m/>
    <d v="2012-03-17T00:00:00"/>
  </r>
  <r>
    <x v="10"/>
    <n v="6"/>
    <n v="2012"/>
    <n v="18"/>
    <n v="3"/>
    <n v="118"/>
    <n v="118"/>
    <m/>
    <d v="2012-03-18T00:00:00"/>
  </r>
  <r>
    <x v="10"/>
    <n v="6"/>
    <n v="2012"/>
    <n v="19"/>
    <n v="3"/>
    <n v="83"/>
    <n v="83"/>
    <m/>
    <d v="2012-03-19T00:00:00"/>
  </r>
  <r>
    <x v="10"/>
    <n v="6"/>
    <n v="2012"/>
    <n v="20"/>
    <n v="3"/>
    <n v="73"/>
    <n v="73"/>
    <m/>
    <d v="2012-03-20T00:00:00"/>
  </r>
  <r>
    <x v="10"/>
    <n v="6"/>
    <n v="2012"/>
    <n v="21"/>
    <n v="3"/>
    <n v="101"/>
    <n v="101"/>
    <m/>
    <d v="2012-03-21T00:00:00"/>
  </r>
  <r>
    <x v="10"/>
    <n v="6"/>
    <n v="2012"/>
    <n v="22"/>
    <n v="3"/>
    <n v="119"/>
    <n v="119"/>
    <m/>
    <d v="2012-03-22T00:00:00"/>
  </r>
  <r>
    <x v="10"/>
    <n v="6"/>
    <n v="2012"/>
    <n v="23"/>
    <n v="3"/>
    <n v="104"/>
    <n v="104"/>
    <m/>
    <d v="2012-03-23T00:00:00"/>
  </r>
  <r>
    <x v="10"/>
    <n v="6"/>
    <n v="2012"/>
    <n v="24"/>
    <n v="3"/>
    <n v="82"/>
    <n v="82"/>
    <m/>
    <d v="2012-03-24T00:00:00"/>
  </r>
  <r>
    <x v="10"/>
    <n v="6"/>
    <n v="2012"/>
    <n v="25"/>
    <n v="3"/>
    <n v="65"/>
    <n v="65"/>
    <m/>
    <d v="2012-03-25T00:00:00"/>
  </r>
  <r>
    <x v="10"/>
    <n v="6"/>
    <n v="2012"/>
    <n v="26"/>
    <n v="3"/>
    <n v="56"/>
    <n v="56"/>
    <m/>
    <d v="2012-03-26T00:00:00"/>
  </r>
  <r>
    <x v="10"/>
    <n v="6"/>
    <n v="2012"/>
    <n v="27"/>
    <n v="3"/>
    <n v="52"/>
    <n v="52"/>
    <m/>
    <d v="2012-03-27T00:00:00"/>
  </r>
  <r>
    <x v="10"/>
    <n v="6"/>
    <n v="2012"/>
    <n v="28"/>
    <n v="3"/>
    <n v="47"/>
    <n v="47"/>
    <m/>
    <d v="2012-03-28T00:00:00"/>
  </r>
  <r>
    <x v="10"/>
    <n v="6"/>
    <n v="2012"/>
    <n v="29"/>
    <n v="3"/>
    <n v="68"/>
    <n v="68"/>
    <m/>
    <d v="2012-03-29T00:00:00"/>
  </r>
  <r>
    <x v="10"/>
    <n v="6"/>
    <n v="2012"/>
    <n v="30"/>
    <n v="3"/>
    <n v="250"/>
    <n v="250"/>
    <m/>
    <d v="2012-03-30T00:00:00"/>
  </r>
  <r>
    <x v="10"/>
    <n v="6"/>
    <n v="2012"/>
    <n v="31"/>
    <n v="3"/>
    <n v="223"/>
    <n v="223"/>
    <m/>
    <d v="2012-03-31T00:00:00"/>
  </r>
  <r>
    <x v="10"/>
    <n v="7"/>
    <n v="2012"/>
    <n v="1"/>
    <n v="4"/>
    <n v="175"/>
    <n v="175"/>
    <m/>
    <d v="2012-04-01T00:00:00"/>
  </r>
  <r>
    <x v="10"/>
    <n v="7"/>
    <n v="2012"/>
    <n v="2"/>
    <n v="4"/>
    <n v="123"/>
    <n v="123"/>
    <m/>
    <d v="2012-04-02T00:00:00"/>
  </r>
  <r>
    <x v="10"/>
    <n v="7"/>
    <n v="2012"/>
    <n v="3"/>
    <n v="4"/>
    <n v="106"/>
    <n v="106"/>
    <m/>
    <d v="2012-04-03T00:00:00"/>
  </r>
  <r>
    <x v="10"/>
    <n v="7"/>
    <n v="2012"/>
    <n v="4"/>
    <n v="4"/>
    <n v="92"/>
    <n v="92"/>
    <m/>
    <d v="2012-04-04T00:00:00"/>
  </r>
  <r>
    <x v="10"/>
    <n v="7"/>
    <n v="2012"/>
    <n v="5"/>
    <n v="4"/>
    <n v="74"/>
    <n v="74"/>
    <m/>
    <d v="2012-04-05T00:00:00"/>
  </r>
  <r>
    <x v="10"/>
    <n v="7"/>
    <n v="2012"/>
    <n v="6"/>
    <n v="4"/>
    <n v="69"/>
    <n v="69"/>
    <m/>
    <d v="2012-04-06T00:00:00"/>
  </r>
  <r>
    <x v="10"/>
    <n v="7"/>
    <n v="2012"/>
    <n v="7"/>
    <n v="4"/>
    <n v="60"/>
    <n v="60"/>
    <m/>
    <d v="2012-04-07T00:00:00"/>
  </r>
  <r>
    <x v="10"/>
    <n v="7"/>
    <n v="2012"/>
    <n v="8"/>
    <n v="4"/>
    <n v="55"/>
    <n v="55"/>
    <m/>
    <d v="2012-04-08T00:00:00"/>
  </r>
  <r>
    <x v="10"/>
    <n v="7"/>
    <n v="2012"/>
    <n v="9"/>
    <n v="4"/>
    <n v="49"/>
    <n v="49"/>
    <m/>
    <d v="2012-04-09T00:00:00"/>
  </r>
  <r>
    <x v="10"/>
    <n v="7"/>
    <n v="2012"/>
    <n v="10"/>
    <n v="4"/>
    <n v="45"/>
    <n v="45"/>
    <m/>
    <d v="2012-04-10T00:00:00"/>
  </r>
  <r>
    <x v="10"/>
    <n v="7"/>
    <n v="2012"/>
    <n v="11"/>
    <n v="4"/>
    <n v="48"/>
    <n v="48"/>
    <m/>
    <d v="2012-04-11T00:00:00"/>
  </r>
  <r>
    <x v="10"/>
    <n v="7"/>
    <n v="2012"/>
    <n v="12"/>
    <n v="4"/>
    <n v="44"/>
    <n v="44"/>
    <m/>
    <d v="2012-04-12T00:00:00"/>
  </r>
  <r>
    <x v="10"/>
    <n v="7"/>
    <n v="2012"/>
    <n v="13"/>
    <n v="4"/>
    <n v="40"/>
    <n v="40"/>
    <m/>
    <d v="2012-04-13T00:00:00"/>
  </r>
  <r>
    <x v="10"/>
    <n v="7"/>
    <n v="2012"/>
    <n v="14"/>
    <n v="4"/>
    <n v="39"/>
    <n v="39"/>
    <m/>
    <d v="2012-04-14T00:00:00"/>
  </r>
  <r>
    <x v="10"/>
    <n v="7"/>
    <n v="2012"/>
    <n v="15"/>
    <n v="4"/>
    <n v="36"/>
    <n v="36"/>
    <m/>
    <d v="2012-04-15T00:00:00"/>
  </r>
  <r>
    <x v="10"/>
    <n v="7"/>
    <n v="2012"/>
    <n v="16"/>
    <n v="4"/>
    <n v="43"/>
    <n v="43"/>
    <m/>
    <d v="2012-04-16T00:00:00"/>
  </r>
  <r>
    <x v="10"/>
    <n v="7"/>
    <n v="2012"/>
    <n v="17"/>
    <n v="4"/>
    <n v="37"/>
    <n v="37"/>
    <m/>
    <d v="2012-04-17T00:00:00"/>
  </r>
  <r>
    <x v="10"/>
    <n v="7"/>
    <n v="2012"/>
    <n v="18"/>
    <n v="4"/>
    <n v="41"/>
    <n v="41"/>
    <m/>
    <d v="2012-04-18T00:00:00"/>
  </r>
  <r>
    <x v="10"/>
    <n v="7"/>
    <n v="2012"/>
    <n v="19"/>
    <n v="4"/>
    <n v="44"/>
    <n v="44"/>
    <m/>
    <d v="2012-04-19T00:00:00"/>
  </r>
  <r>
    <x v="10"/>
    <n v="7"/>
    <n v="2012"/>
    <n v="20"/>
    <n v="4"/>
    <n v="44"/>
    <n v="44"/>
    <m/>
    <d v="2012-04-20T00:00:00"/>
  </r>
  <r>
    <x v="10"/>
    <n v="7"/>
    <n v="2012"/>
    <n v="21"/>
    <n v="4"/>
    <n v="42"/>
    <n v="42"/>
    <m/>
    <d v="2012-04-21T00:00:00"/>
  </r>
  <r>
    <x v="10"/>
    <n v="7"/>
    <n v="2012"/>
    <n v="22"/>
    <n v="4"/>
    <n v="41"/>
    <n v="41"/>
    <m/>
    <d v="2012-04-22T00:00:00"/>
  </r>
  <r>
    <x v="10"/>
    <n v="7"/>
    <n v="2012"/>
    <n v="23"/>
    <n v="4"/>
    <n v="38"/>
    <n v="38"/>
    <m/>
    <d v="2012-04-23T00:00:00"/>
  </r>
  <r>
    <x v="10"/>
    <n v="7"/>
    <n v="2012"/>
    <n v="24"/>
    <n v="4"/>
    <n v="35"/>
    <n v="35"/>
    <m/>
    <d v="2012-04-24T00:00:00"/>
  </r>
  <r>
    <x v="10"/>
    <n v="7"/>
    <n v="2012"/>
    <n v="25"/>
    <n v="4"/>
    <n v="34"/>
    <n v="34"/>
    <m/>
    <d v="2012-04-25T00:00:00"/>
  </r>
  <r>
    <x v="10"/>
    <n v="7"/>
    <n v="2012"/>
    <n v="26"/>
    <n v="4"/>
    <n v="41"/>
    <n v="41"/>
    <m/>
    <d v="2012-04-26T00:00:00"/>
  </r>
  <r>
    <x v="10"/>
    <n v="7"/>
    <n v="2012"/>
    <n v="27"/>
    <n v="4"/>
    <n v="34"/>
    <n v="34"/>
    <m/>
    <d v="2012-04-27T00:00:00"/>
  </r>
  <r>
    <x v="10"/>
    <n v="7"/>
    <n v="2012"/>
    <n v="28"/>
    <n v="4"/>
    <n v="30"/>
    <n v="30"/>
    <m/>
    <d v="2012-04-28T00:00:00"/>
  </r>
  <r>
    <x v="10"/>
    <n v="7"/>
    <n v="2012"/>
    <n v="29"/>
    <n v="4"/>
    <n v="28"/>
    <n v="28"/>
    <m/>
    <d v="2012-04-29T00:00:00"/>
  </r>
  <r>
    <x v="10"/>
    <n v="7"/>
    <n v="2012"/>
    <n v="30"/>
    <n v="4"/>
    <n v="35"/>
    <n v="35"/>
    <m/>
    <d v="2012-04-30T00:00:00"/>
  </r>
  <r>
    <x v="10"/>
    <n v="8"/>
    <n v="2012"/>
    <n v="1"/>
    <n v="5"/>
    <n v="30"/>
    <n v="30"/>
    <m/>
    <d v="2012-05-01T00:00:00"/>
  </r>
  <r>
    <x v="10"/>
    <n v="8"/>
    <n v="2012"/>
    <n v="2"/>
    <n v="5"/>
    <n v="28"/>
    <n v="28"/>
    <m/>
    <d v="2012-05-02T00:00:00"/>
  </r>
  <r>
    <x v="10"/>
    <n v="8"/>
    <n v="2012"/>
    <n v="3"/>
    <n v="5"/>
    <n v="50"/>
    <n v="50"/>
    <m/>
    <d v="2012-05-03T00:00:00"/>
  </r>
  <r>
    <x v="10"/>
    <n v="8"/>
    <n v="2012"/>
    <n v="4"/>
    <n v="5"/>
    <n v="41"/>
    <n v="41"/>
    <m/>
    <d v="2012-05-04T00:00:00"/>
  </r>
  <r>
    <x v="10"/>
    <n v="8"/>
    <n v="2012"/>
    <n v="5"/>
    <n v="5"/>
    <n v="39"/>
    <n v="39"/>
    <m/>
    <d v="2012-05-05T00:00:00"/>
  </r>
  <r>
    <x v="10"/>
    <n v="8"/>
    <n v="2012"/>
    <n v="6"/>
    <n v="5"/>
    <n v="36"/>
    <n v="36"/>
    <m/>
    <d v="2012-05-06T00:00:00"/>
  </r>
  <r>
    <x v="10"/>
    <n v="8"/>
    <n v="2012"/>
    <n v="7"/>
    <n v="5"/>
    <n v="34"/>
    <n v="34"/>
    <m/>
    <d v="2012-05-07T00:00:00"/>
  </r>
  <r>
    <x v="10"/>
    <n v="8"/>
    <n v="2012"/>
    <n v="8"/>
    <n v="5"/>
    <n v="32"/>
    <n v="32"/>
    <m/>
    <d v="2012-05-08T00:00:00"/>
  </r>
  <r>
    <x v="10"/>
    <n v="8"/>
    <n v="2012"/>
    <n v="9"/>
    <n v="5"/>
    <n v="29"/>
    <n v="29"/>
    <m/>
    <d v="2012-05-09T00:00:00"/>
  </r>
  <r>
    <x v="10"/>
    <n v="8"/>
    <n v="2012"/>
    <n v="10"/>
    <n v="5"/>
    <n v="26"/>
    <n v="26"/>
    <m/>
    <d v="2012-05-10T00:00:00"/>
  </r>
  <r>
    <x v="10"/>
    <n v="8"/>
    <n v="2012"/>
    <n v="11"/>
    <n v="5"/>
    <n v="24"/>
    <n v="24"/>
    <m/>
    <d v="2012-05-11T00:00:00"/>
  </r>
  <r>
    <x v="10"/>
    <n v="8"/>
    <n v="2012"/>
    <n v="12"/>
    <n v="5"/>
    <n v="23"/>
    <n v="23"/>
    <m/>
    <d v="2012-05-12T00:00:00"/>
  </r>
  <r>
    <x v="10"/>
    <n v="8"/>
    <n v="2012"/>
    <n v="13"/>
    <n v="5"/>
    <n v="22"/>
    <n v="22"/>
    <m/>
    <d v="2012-05-13T00:00:00"/>
  </r>
  <r>
    <x v="10"/>
    <n v="8"/>
    <n v="2012"/>
    <n v="14"/>
    <n v="5"/>
    <n v="21"/>
    <n v="21"/>
    <m/>
    <d v="2012-05-14T00:00:00"/>
  </r>
  <r>
    <x v="10"/>
    <n v="8"/>
    <n v="2012"/>
    <n v="15"/>
    <n v="5"/>
    <n v="20"/>
    <n v="20"/>
    <m/>
    <d v="2012-05-15T00:00:00"/>
  </r>
  <r>
    <x v="10"/>
    <n v="8"/>
    <n v="2012"/>
    <n v="16"/>
    <n v="5"/>
    <n v="19"/>
    <n v="19"/>
    <m/>
    <d v="2012-05-16T00:00:00"/>
  </r>
  <r>
    <x v="10"/>
    <n v="8"/>
    <n v="2012"/>
    <n v="17"/>
    <n v="5"/>
    <n v="17"/>
    <n v="17"/>
    <m/>
    <d v="2012-05-17T00:00:00"/>
  </r>
  <r>
    <x v="10"/>
    <n v="8"/>
    <n v="2012"/>
    <n v="18"/>
    <n v="5"/>
    <n v="17"/>
    <n v="17"/>
    <m/>
    <d v="2012-05-18T00:00:00"/>
  </r>
  <r>
    <x v="10"/>
    <n v="8"/>
    <n v="2012"/>
    <n v="19"/>
    <n v="5"/>
    <n v="16"/>
    <n v="16"/>
    <m/>
    <d v="2012-05-19T00:00:00"/>
  </r>
  <r>
    <x v="10"/>
    <n v="8"/>
    <n v="2012"/>
    <n v="20"/>
    <n v="5"/>
    <n v="18"/>
    <n v="18"/>
    <m/>
    <d v="2012-05-20T00:00:00"/>
  </r>
  <r>
    <x v="10"/>
    <n v="8"/>
    <n v="2012"/>
    <n v="21"/>
    <n v="5"/>
    <n v="24"/>
    <n v="24"/>
    <m/>
    <d v="2012-05-21T00:00:00"/>
  </r>
  <r>
    <x v="10"/>
    <n v="8"/>
    <n v="2012"/>
    <n v="22"/>
    <n v="5"/>
    <n v="28"/>
    <n v="28"/>
    <m/>
    <d v="2012-05-22T00:00:00"/>
  </r>
  <r>
    <x v="10"/>
    <n v="8"/>
    <n v="2012"/>
    <n v="23"/>
    <n v="5"/>
    <n v="23"/>
    <n v="23"/>
    <m/>
    <d v="2012-05-23T00:00:00"/>
  </r>
  <r>
    <x v="10"/>
    <n v="8"/>
    <n v="2012"/>
    <n v="24"/>
    <n v="5"/>
    <n v="27"/>
    <n v="27"/>
    <m/>
    <d v="2012-05-24T00:00:00"/>
  </r>
  <r>
    <x v="10"/>
    <n v="8"/>
    <n v="2012"/>
    <n v="25"/>
    <n v="5"/>
    <n v="21"/>
    <n v="21"/>
    <m/>
    <d v="2012-05-25T00:00:00"/>
  </r>
  <r>
    <x v="10"/>
    <n v="8"/>
    <n v="2012"/>
    <n v="26"/>
    <n v="5"/>
    <n v="17"/>
    <n v="17"/>
    <m/>
    <d v="2012-05-26T00:00:00"/>
  </r>
  <r>
    <x v="10"/>
    <n v="8"/>
    <n v="2012"/>
    <n v="27"/>
    <n v="5"/>
    <n v="14"/>
    <n v="14"/>
    <m/>
    <d v="2012-05-27T00:00:00"/>
  </r>
  <r>
    <x v="10"/>
    <n v="8"/>
    <n v="2012"/>
    <n v="28"/>
    <n v="5"/>
    <n v="12"/>
    <n v="12"/>
    <m/>
    <d v="2012-05-28T00:00:00"/>
  </r>
  <r>
    <x v="10"/>
    <n v="8"/>
    <n v="2012"/>
    <n v="29"/>
    <n v="5"/>
    <n v="11"/>
    <n v="11"/>
    <m/>
    <d v="2012-05-29T00:00:00"/>
  </r>
  <r>
    <x v="10"/>
    <n v="8"/>
    <n v="2012"/>
    <n v="30"/>
    <n v="5"/>
    <n v="9.6999999999999993"/>
    <n v="9.6999999999999993"/>
    <m/>
    <d v="2012-05-30T00:00:00"/>
  </r>
  <r>
    <x v="10"/>
    <n v="8"/>
    <n v="2012"/>
    <n v="31"/>
    <n v="5"/>
    <n v="8.9"/>
    <n v="8.9"/>
    <m/>
    <d v="2012-05-31T00:00:00"/>
  </r>
  <r>
    <x v="10"/>
    <n v="9"/>
    <n v="2012"/>
    <n v="1"/>
    <n v="6"/>
    <n v="8.5"/>
    <n v="8.5"/>
    <m/>
    <d v="2012-06-01T00:00:00"/>
  </r>
  <r>
    <x v="10"/>
    <n v="9"/>
    <n v="2012"/>
    <n v="2"/>
    <n v="6"/>
    <n v="9.5"/>
    <n v="9.5"/>
    <m/>
    <d v="2012-06-02T00:00:00"/>
  </r>
  <r>
    <x v="10"/>
    <n v="9"/>
    <n v="2012"/>
    <n v="3"/>
    <n v="6"/>
    <n v="8"/>
    <n v="8"/>
    <m/>
    <d v="2012-06-03T00:00:00"/>
  </r>
  <r>
    <x v="10"/>
    <n v="9"/>
    <n v="2012"/>
    <n v="4"/>
    <n v="6"/>
    <n v="13"/>
    <n v="13"/>
    <m/>
    <d v="2012-06-04T00:00:00"/>
  </r>
  <r>
    <x v="10"/>
    <n v="9"/>
    <n v="2012"/>
    <n v="5"/>
    <n v="6"/>
    <n v="30"/>
    <n v="30"/>
    <m/>
    <d v="2012-06-05T00:00:00"/>
  </r>
  <r>
    <x v="10"/>
    <n v="9"/>
    <n v="2012"/>
    <n v="6"/>
    <n v="6"/>
    <n v="17"/>
    <n v="17"/>
    <m/>
    <d v="2012-06-06T00:00:00"/>
  </r>
  <r>
    <x v="10"/>
    <n v="9"/>
    <n v="2012"/>
    <n v="7"/>
    <n v="6"/>
    <n v="26"/>
    <n v="26"/>
    <m/>
    <d v="2012-06-07T00:00:00"/>
  </r>
  <r>
    <x v="10"/>
    <n v="9"/>
    <n v="2012"/>
    <n v="8"/>
    <n v="6"/>
    <n v="23"/>
    <n v="23"/>
    <m/>
    <d v="2012-06-08T00:00:00"/>
  </r>
  <r>
    <x v="10"/>
    <n v="9"/>
    <n v="2012"/>
    <n v="9"/>
    <n v="6"/>
    <n v="19"/>
    <n v="19"/>
    <m/>
    <d v="2012-06-09T00:00:00"/>
  </r>
  <r>
    <x v="10"/>
    <n v="9"/>
    <n v="2012"/>
    <n v="10"/>
    <n v="6"/>
    <n v="16"/>
    <n v="16"/>
    <m/>
    <d v="2012-06-10T00:00:00"/>
  </r>
  <r>
    <x v="10"/>
    <n v="9"/>
    <n v="2012"/>
    <n v="11"/>
    <n v="6"/>
    <n v="15"/>
    <n v="15"/>
    <m/>
    <d v="2012-06-11T00:00:00"/>
  </r>
  <r>
    <x v="10"/>
    <n v="9"/>
    <n v="2012"/>
    <n v="12"/>
    <n v="6"/>
    <n v="15"/>
    <n v="15"/>
    <m/>
    <d v="2012-06-12T00:00:00"/>
  </r>
  <r>
    <x v="10"/>
    <n v="9"/>
    <n v="2012"/>
    <n v="13"/>
    <n v="6"/>
    <n v="15"/>
    <n v="15"/>
    <m/>
    <d v="2012-06-13T00:00:00"/>
  </r>
  <r>
    <x v="10"/>
    <n v="9"/>
    <n v="2012"/>
    <n v="14"/>
    <n v="6"/>
    <n v="13"/>
    <n v="13"/>
    <m/>
    <d v="2012-06-14T00:00:00"/>
  </r>
  <r>
    <x v="10"/>
    <n v="9"/>
    <n v="2012"/>
    <n v="15"/>
    <n v="6"/>
    <n v="12"/>
    <n v="12"/>
    <m/>
    <d v="2012-06-15T00:00:00"/>
  </r>
  <r>
    <x v="10"/>
    <n v="9"/>
    <n v="2012"/>
    <n v="16"/>
    <n v="6"/>
    <n v="12"/>
    <n v="12"/>
    <m/>
    <d v="2012-06-16T00:00:00"/>
  </r>
  <r>
    <x v="10"/>
    <n v="9"/>
    <n v="2012"/>
    <n v="17"/>
    <n v="6"/>
    <n v="11"/>
    <n v="11"/>
    <m/>
    <d v="2012-06-17T00:00:00"/>
  </r>
  <r>
    <x v="10"/>
    <n v="9"/>
    <n v="2012"/>
    <n v="18"/>
    <n v="6"/>
    <n v="11"/>
    <n v="11"/>
    <m/>
    <d v="2012-06-18T00:00:00"/>
  </r>
  <r>
    <x v="10"/>
    <n v="9"/>
    <n v="2012"/>
    <n v="19"/>
    <n v="6"/>
    <n v="11"/>
    <n v="11"/>
    <m/>
    <d v="2012-06-19T00:00:00"/>
  </r>
  <r>
    <x v="10"/>
    <n v="9"/>
    <n v="2012"/>
    <n v="20"/>
    <n v="6"/>
    <n v="11"/>
    <n v="11"/>
    <m/>
    <d v="2012-06-20T00:00:00"/>
  </r>
  <r>
    <x v="10"/>
    <n v="9"/>
    <n v="2012"/>
    <n v="21"/>
    <n v="6"/>
    <n v="10"/>
    <n v="10"/>
    <m/>
    <d v="2012-06-21T00:00:00"/>
  </r>
  <r>
    <x v="10"/>
    <n v="9"/>
    <n v="2012"/>
    <n v="22"/>
    <n v="6"/>
    <n v="9.6999999999999993"/>
    <n v="9.6999999999999993"/>
    <m/>
    <d v="2012-06-22T00:00:00"/>
  </r>
  <r>
    <x v="10"/>
    <n v="9"/>
    <n v="2012"/>
    <n v="23"/>
    <n v="6"/>
    <n v="12"/>
    <n v="12"/>
    <m/>
    <d v="2012-06-23T00:00:00"/>
  </r>
  <r>
    <x v="10"/>
    <n v="9"/>
    <n v="2012"/>
    <n v="24"/>
    <n v="6"/>
    <n v="15"/>
    <n v="15"/>
    <m/>
    <d v="2012-06-24T00:00:00"/>
  </r>
  <r>
    <x v="10"/>
    <n v="9"/>
    <n v="2012"/>
    <n v="25"/>
    <n v="6"/>
    <n v="12"/>
    <n v="12"/>
    <m/>
    <d v="2012-06-25T00:00:00"/>
  </r>
  <r>
    <x v="10"/>
    <n v="9"/>
    <n v="2012"/>
    <n v="26"/>
    <n v="6"/>
    <n v="11"/>
    <n v="11"/>
    <m/>
    <d v="2012-06-26T00:00:00"/>
  </r>
  <r>
    <x v="10"/>
    <n v="9"/>
    <n v="2012"/>
    <n v="27"/>
    <n v="6"/>
    <n v="10"/>
    <n v="10"/>
    <m/>
    <d v="2012-06-27T00:00:00"/>
  </r>
  <r>
    <x v="10"/>
    <n v="9"/>
    <n v="2012"/>
    <n v="28"/>
    <n v="6"/>
    <n v="9.6999999999999993"/>
    <n v="9.6999999999999993"/>
    <m/>
    <d v="2012-06-28T00:00:00"/>
  </r>
  <r>
    <x v="10"/>
    <n v="9"/>
    <n v="2012"/>
    <n v="29"/>
    <n v="6"/>
    <n v="9.5"/>
    <n v="9.5"/>
    <m/>
    <d v="2012-06-29T00:00:00"/>
  </r>
  <r>
    <x v="10"/>
    <n v="9"/>
    <n v="2012"/>
    <n v="30"/>
    <n v="6"/>
    <n v="9.8000000000000007"/>
    <n v="9.8000000000000007"/>
    <m/>
    <d v="2012-06-30T00:00:00"/>
  </r>
  <r>
    <x v="10"/>
    <n v="10"/>
    <n v="2012"/>
    <n v="1"/>
    <n v="7"/>
    <n v="13"/>
    <n v="13"/>
    <m/>
    <d v="2012-07-01T00:00:00"/>
  </r>
  <r>
    <x v="10"/>
    <n v="10"/>
    <n v="2012"/>
    <n v="2"/>
    <n v="7"/>
    <n v="11"/>
    <n v="11"/>
    <m/>
    <d v="2012-07-02T00:00:00"/>
  </r>
  <r>
    <x v="10"/>
    <n v="10"/>
    <n v="2012"/>
    <n v="3"/>
    <n v="7"/>
    <n v="9.8000000000000007"/>
    <n v="9.8000000000000007"/>
    <m/>
    <d v="2012-07-03T00:00:00"/>
  </r>
  <r>
    <x v="10"/>
    <n v="10"/>
    <n v="2012"/>
    <n v="4"/>
    <n v="7"/>
    <n v="9"/>
    <n v="9"/>
    <m/>
    <d v="2012-07-04T00:00:00"/>
  </r>
  <r>
    <x v="10"/>
    <n v="10"/>
    <n v="2012"/>
    <n v="5"/>
    <n v="7"/>
    <n v="8.6"/>
    <n v="8.6"/>
    <m/>
    <d v="2012-07-05T00:00:00"/>
  </r>
  <r>
    <x v="10"/>
    <n v="10"/>
    <n v="2012"/>
    <n v="6"/>
    <n v="7"/>
    <n v="7.4"/>
    <n v="7.4"/>
    <m/>
    <d v="2012-07-06T00:00:00"/>
  </r>
  <r>
    <x v="10"/>
    <n v="10"/>
    <n v="2012"/>
    <n v="7"/>
    <n v="7"/>
    <n v="6.9"/>
    <n v="6.9"/>
    <m/>
    <d v="2012-07-07T00:00:00"/>
  </r>
  <r>
    <x v="10"/>
    <n v="10"/>
    <n v="2012"/>
    <n v="8"/>
    <n v="7"/>
    <n v="6.9"/>
    <n v="6.9"/>
    <m/>
    <d v="2012-07-08T00:00:00"/>
  </r>
  <r>
    <x v="10"/>
    <n v="10"/>
    <n v="2012"/>
    <n v="9"/>
    <n v="7"/>
    <n v="6.2"/>
    <n v="6.2"/>
    <m/>
    <d v="2012-07-09T00:00:00"/>
  </r>
  <r>
    <x v="10"/>
    <n v="10"/>
    <n v="2012"/>
    <n v="10"/>
    <n v="7"/>
    <n v="5.6"/>
    <n v="5.6"/>
    <m/>
    <d v="2012-07-10T00:00:00"/>
  </r>
  <r>
    <x v="10"/>
    <n v="10"/>
    <n v="2012"/>
    <n v="11"/>
    <n v="7"/>
    <n v="5.7"/>
    <n v="5.7"/>
    <m/>
    <d v="2012-07-11T00:00:00"/>
  </r>
  <r>
    <x v="10"/>
    <n v="10"/>
    <n v="2012"/>
    <n v="12"/>
    <n v="7"/>
    <n v="5.7"/>
    <n v="5.7"/>
    <m/>
    <d v="2012-07-12T00:00:00"/>
  </r>
  <r>
    <x v="10"/>
    <n v="10"/>
    <n v="2012"/>
    <n v="13"/>
    <n v="7"/>
    <n v="5.6"/>
    <n v="5.6"/>
    <m/>
    <d v="2012-07-13T00:00:00"/>
  </r>
  <r>
    <x v="10"/>
    <n v="10"/>
    <n v="2012"/>
    <n v="14"/>
    <n v="7"/>
    <n v="5.4"/>
    <n v="5.4"/>
    <m/>
    <d v="2012-07-14T00:00:00"/>
  </r>
  <r>
    <x v="10"/>
    <n v="10"/>
    <n v="2012"/>
    <n v="15"/>
    <n v="7"/>
    <n v="5.6"/>
    <n v="5.6"/>
    <m/>
    <d v="2012-07-15T00:00:00"/>
  </r>
  <r>
    <x v="10"/>
    <n v="10"/>
    <n v="2012"/>
    <n v="16"/>
    <n v="7"/>
    <n v="5.5"/>
    <n v="5.5"/>
    <m/>
    <d v="2012-07-16T00:00:00"/>
  </r>
  <r>
    <x v="10"/>
    <n v="10"/>
    <n v="2012"/>
    <n v="17"/>
    <n v="7"/>
    <n v="5.5"/>
    <n v="5.5"/>
    <m/>
    <d v="2012-07-17T00:00:00"/>
  </r>
  <r>
    <x v="10"/>
    <n v="10"/>
    <n v="2012"/>
    <n v="18"/>
    <n v="7"/>
    <n v="5.7"/>
    <n v="5.7"/>
    <m/>
    <d v="2012-07-18T00:00:00"/>
  </r>
  <r>
    <x v="10"/>
    <n v="10"/>
    <n v="2012"/>
    <n v="19"/>
    <n v="7"/>
    <n v="5.7"/>
    <n v="5.7"/>
    <m/>
    <d v="2012-07-19T00:00:00"/>
  </r>
  <r>
    <x v="10"/>
    <n v="10"/>
    <n v="2012"/>
    <n v="20"/>
    <n v="7"/>
    <n v="6"/>
    <n v="6"/>
    <m/>
    <d v="2012-07-20T00:00:00"/>
  </r>
  <r>
    <x v="10"/>
    <n v="10"/>
    <n v="2012"/>
    <n v="21"/>
    <n v="7"/>
    <n v="5.6"/>
    <n v="5.6"/>
    <m/>
    <d v="2012-07-21T00:00:00"/>
  </r>
  <r>
    <x v="10"/>
    <n v="10"/>
    <n v="2012"/>
    <n v="22"/>
    <n v="7"/>
    <n v="5.2"/>
    <n v="5.2"/>
    <m/>
    <d v="2012-07-22T00:00:00"/>
  </r>
  <r>
    <x v="10"/>
    <n v="10"/>
    <n v="2012"/>
    <n v="23"/>
    <n v="7"/>
    <n v="4.9000000000000004"/>
    <n v="4.9000000000000004"/>
    <m/>
    <d v="2012-07-23T00:00:00"/>
  </r>
  <r>
    <x v="10"/>
    <n v="10"/>
    <n v="2012"/>
    <n v="24"/>
    <n v="7"/>
    <n v="4.5999999999999996"/>
    <n v="4.5999999999999996"/>
    <m/>
    <d v="2012-07-24T00:00:00"/>
  </r>
  <r>
    <x v="10"/>
    <n v="10"/>
    <n v="2012"/>
    <n v="25"/>
    <n v="7"/>
    <n v="4.3"/>
    <n v="4.3"/>
    <m/>
    <d v="2012-07-25T00:00:00"/>
  </r>
  <r>
    <x v="10"/>
    <n v="10"/>
    <n v="2012"/>
    <n v="26"/>
    <n v="7"/>
    <n v="3.9"/>
    <n v="3.9"/>
    <m/>
    <d v="2012-07-26T00:00:00"/>
  </r>
  <r>
    <x v="10"/>
    <n v="10"/>
    <n v="2012"/>
    <n v="27"/>
    <n v="7"/>
    <n v="4.2"/>
    <n v="4.2"/>
    <m/>
    <d v="2012-07-27T00:00:00"/>
  </r>
  <r>
    <x v="10"/>
    <n v="10"/>
    <n v="2012"/>
    <n v="28"/>
    <n v="7"/>
    <n v="3.6"/>
    <n v="3.6"/>
    <m/>
    <d v="2012-07-28T00:00:00"/>
  </r>
  <r>
    <x v="10"/>
    <n v="10"/>
    <n v="2012"/>
    <n v="29"/>
    <n v="7"/>
    <n v="3.7"/>
    <n v="3.7"/>
    <m/>
    <d v="2012-07-29T00:00:00"/>
  </r>
  <r>
    <x v="10"/>
    <n v="10"/>
    <n v="2012"/>
    <n v="30"/>
    <n v="7"/>
    <n v="3.2"/>
    <n v="3.2"/>
    <m/>
    <d v="2012-07-30T00:00:00"/>
  </r>
  <r>
    <x v="10"/>
    <n v="10"/>
    <n v="2012"/>
    <n v="31"/>
    <n v="7"/>
    <n v="2.8"/>
    <n v="2.8"/>
    <m/>
    <d v="2012-07-31T00:00:00"/>
  </r>
  <r>
    <x v="10"/>
    <n v="11"/>
    <n v="2012"/>
    <n v="1"/>
    <n v="8"/>
    <n v="2.7"/>
    <n v="2.7"/>
    <m/>
    <d v="2012-08-01T00:00:00"/>
  </r>
  <r>
    <x v="10"/>
    <n v="11"/>
    <n v="2012"/>
    <n v="2"/>
    <n v="8"/>
    <n v="2.7"/>
    <n v="2.7"/>
    <m/>
    <d v="2012-08-02T00:00:00"/>
  </r>
  <r>
    <x v="10"/>
    <n v="11"/>
    <n v="2012"/>
    <n v="3"/>
    <n v="8"/>
    <n v="3"/>
    <n v="3"/>
    <m/>
    <d v="2012-08-03T00:00:00"/>
  </r>
  <r>
    <x v="10"/>
    <n v="11"/>
    <n v="2012"/>
    <n v="4"/>
    <n v="8"/>
    <n v="2.8"/>
    <n v="2.8"/>
    <m/>
    <d v="2012-08-04T00:00:00"/>
  </r>
  <r>
    <x v="10"/>
    <n v="11"/>
    <n v="2012"/>
    <n v="5"/>
    <n v="8"/>
    <n v="3"/>
    <n v="3"/>
    <m/>
    <d v="2012-08-05T00:00:00"/>
  </r>
  <r>
    <x v="10"/>
    <n v="11"/>
    <n v="2012"/>
    <n v="6"/>
    <n v="8"/>
    <n v="2.4"/>
    <n v="2.4"/>
    <m/>
    <d v="2012-08-06T00:00:00"/>
  </r>
  <r>
    <x v="10"/>
    <n v="11"/>
    <n v="2012"/>
    <n v="7"/>
    <n v="8"/>
    <n v="2.1"/>
    <n v="2.1"/>
    <m/>
    <d v="2012-08-07T00:00:00"/>
  </r>
  <r>
    <x v="10"/>
    <n v="11"/>
    <n v="2012"/>
    <n v="8"/>
    <n v="8"/>
    <n v="2.6"/>
    <n v="2.6"/>
    <m/>
    <d v="2012-08-08T00:00:00"/>
  </r>
  <r>
    <x v="10"/>
    <n v="11"/>
    <n v="2012"/>
    <n v="9"/>
    <n v="8"/>
    <n v="2.5"/>
    <n v="2.5"/>
    <m/>
    <d v="2012-08-09T00:00:00"/>
  </r>
  <r>
    <x v="10"/>
    <n v="11"/>
    <n v="2012"/>
    <n v="10"/>
    <n v="8"/>
    <n v="2.5"/>
    <n v="2.5"/>
    <m/>
    <d v="2012-08-10T00:00:00"/>
  </r>
  <r>
    <x v="10"/>
    <n v="11"/>
    <n v="2012"/>
    <n v="11"/>
    <n v="8"/>
    <n v="2.9"/>
    <n v="2.9"/>
    <m/>
    <d v="2012-08-11T00:00:00"/>
  </r>
  <r>
    <x v="10"/>
    <n v="11"/>
    <n v="2012"/>
    <n v="12"/>
    <n v="8"/>
    <n v="2.7"/>
    <n v="2.7"/>
    <m/>
    <d v="2012-08-12T00:00:00"/>
  </r>
  <r>
    <x v="10"/>
    <n v="11"/>
    <n v="2012"/>
    <n v="13"/>
    <n v="8"/>
    <n v="2.2000000000000002"/>
    <n v="2.2000000000000002"/>
    <m/>
    <d v="2012-08-13T00:00:00"/>
  </r>
  <r>
    <x v="10"/>
    <n v="11"/>
    <n v="2012"/>
    <n v="14"/>
    <n v="8"/>
    <n v="2.1"/>
    <n v="2.1"/>
    <m/>
    <d v="2012-08-14T00:00:00"/>
  </r>
  <r>
    <x v="10"/>
    <n v="11"/>
    <n v="2012"/>
    <n v="15"/>
    <n v="8"/>
    <n v="2.1"/>
    <n v="2.1"/>
    <m/>
    <d v="2012-08-15T00:00:00"/>
  </r>
  <r>
    <x v="10"/>
    <n v="11"/>
    <n v="2012"/>
    <n v="16"/>
    <n v="8"/>
    <n v="2"/>
    <n v="2"/>
    <m/>
    <d v="2012-08-16T00:00:00"/>
  </r>
  <r>
    <x v="10"/>
    <n v="11"/>
    <n v="2012"/>
    <n v="17"/>
    <n v="8"/>
    <n v="1.8"/>
    <n v="1.8"/>
    <m/>
    <d v="2012-08-17T00:00:00"/>
  </r>
  <r>
    <x v="10"/>
    <n v="11"/>
    <n v="2012"/>
    <n v="18"/>
    <n v="8"/>
    <n v="1.9"/>
    <n v="1.9"/>
    <m/>
    <d v="2012-08-18T00:00:00"/>
  </r>
  <r>
    <x v="10"/>
    <n v="11"/>
    <n v="2012"/>
    <n v="19"/>
    <n v="8"/>
    <n v="2.4"/>
    <n v="2.4"/>
    <m/>
    <d v="2012-08-19T00:00:00"/>
  </r>
  <r>
    <x v="10"/>
    <n v="11"/>
    <n v="2012"/>
    <n v="20"/>
    <n v="8"/>
    <n v="2.7"/>
    <n v="2.7"/>
    <m/>
    <d v="2012-08-20T00:00:00"/>
  </r>
  <r>
    <x v="10"/>
    <n v="11"/>
    <n v="2012"/>
    <n v="21"/>
    <n v="8"/>
    <n v="2.2000000000000002"/>
    <n v="2.2000000000000002"/>
    <m/>
    <d v="2012-08-21T00:00:00"/>
  </r>
  <r>
    <x v="10"/>
    <n v="11"/>
    <n v="2012"/>
    <n v="22"/>
    <n v="8"/>
    <n v="2"/>
    <n v="2"/>
    <m/>
    <d v="2012-08-22T00:00:00"/>
  </r>
  <r>
    <x v="10"/>
    <n v="11"/>
    <n v="2012"/>
    <n v="23"/>
    <n v="8"/>
    <n v="2.1"/>
    <n v="2.1"/>
    <m/>
    <d v="2012-08-23T00:00:00"/>
  </r>
  <r>
    <x v="10"/>
    <n v="11"/>
    <n v="2012"/>
    <n v="24"/>
    <n v="8"/>
    <n v="2.1"/>
    <n v="2.1"/>
    <m/>
    <d v="2012-08-24T00:00:00"/>
  </r>
  <r>
    <x v="10"/>
    <n v="11"/>
    <n v="2012"/>
    <n v="25"/>
    <n v="8"/>
    <n v="2.1"/>
    <n v="2.1"/>
    <m/>
    <d v="2012-08-25T00:00:00"/>
  </r>
  <r>
    <x v="10"/>
    <n v="11"/>
    <n v="2012"/>
    <n v="26"/>
    <n v="8"/>
    <n v="2.4"/>
    <n v="2.4"/>
    <m/>
    <d v="2012-08-26T00:00:00"/>
  </r>
  <r>
    <x v="10"/>
    <n v="11"/>
    <n v="2012"/>
    <n v="27"/>
    <n v="8"/>
    <n v="2.5"/>
    <n v="2.5"/>
    <m/>
    <d v="2012-08-27T00:00:00"/>
  </r>
  <r>
    <x v="10"/>
    <n v="11"/>
    <n v="2012"/>
    <n v="28"/>
    <n v="8"/>
    <n v="2.2999999999999998"/>
    <n v="2.2999999999999998"/>
    <m/>
    <d v="2012-08-28T00:00:00"/>
  </r>
  <r>
    <x v="10"/>
    <n v="11"/>
    <n v="2012"/>
    <n v="29"/>
    <n v="8"/>
    <n v="2.1"/>
    <n v="2.1"/>
    <m/>
    <d v="2012-08-29T00:00:00"/>
  </r>
  <r>
    <x v="10"/>
    <n v="11"/>
    <n v="2012"/>
    <n v="30"/>
    <n v="8"/>
    <n v="1.9"/>
    <n v="1.9"/>
    <m/>
    <d v="2012-08-30T00:00:00"/>
  </r>
  <r>
    <x v="10"/>
    <n v="11"/>
    <n v="2012"/>
    <n v="31"/>
    <n v="8"/>
    <n v="2.1"/>
    <n v="2.1"/>
    <m/>
    <d v="2012-08-31T00:00:00"/>
  </r>
  <r>
    <x v="10"/>
    <n v="12"/>
    <n v="2012"/>
    <n v="1"/>
    <n v="9"/>
    <n v="1.8"/>
    <n v="1.8"/>
    <m/>
    <d v="2012-09-01T00:00:00"/>
  </r>
  <r>
    <x v="10"/>
    <n v="12"/>
    <n v="2012"/>
    <n v="2"/>
    <n v="9"/>
    <n v="2"/>
    <n v="2"/>
    <m/>
    <d v="2012-09-02T00:00:00"/>
  </r>
  <r>
    <x v="10"/>
    <n v="12"/>
    <n v="2012"/>
    <n v="3"/>
    <n v="9"/>
    <n v="2.1"/>
    <n v="2.1"/>
    <m/>
    <d v="2012-09-03T00:00:00"/>
  </r>
  <r>
    <x v="10"/>
    <n v="12"/>
    <n v="2012"/>
    <n v="4"/>
    <n v="9"/>
    <n v="2.2999999999999998"/>
    <n v="2.2999999999999998"/>
    <m/>
    <d v="2012-09-04T00:00:00"/>
  </r>
  <r>
    <x v="10"/>
    <n v="12"/>
    <n v="2012"/>
    <n v="5"/>
    <n v="9"/>
    <n v="2.1"/>
    <n v="2.1"/>
    <m/>
    <d v="2012-09-05T00:00:00"/>
  </r>
  <r>
    <x v="10"/>
    <n v="12"/>
    <n v="2012"/>
    <n v="6"/>
    <n v="9"/>
    <n v="1.9"/>
    <n v="1.9"/>
    <m/>
    <d v="2012-09-06T00:00:00"/>
  </r>
  <r>
    <x v="10"/>
    <n v="12"/>
    <n v="2012"/>
    <n v="7"/>
    <n v="9"/>
    <n v="2"/>
    <n v="2"/>
    <m/>
    <d v="2012-09-07T00:00:00"/>
  </r>
  <r>
    <x v="10"/>
    <n v="12"/>
    <n v="2012"/>
    <n v="8"/>
    <n v="9"/>
    <n v="2"/>
    <n v="2"/>
    <m/>
    <d v="2012-09-08T00:00:00"/>
  </r>
  <r>
    <x v="10"/>
    <n v="12"/>
    <n v="2012"/>
    <n v="9"/>
    <n v="9"/>
    <s v="e1.9"/>
    <n v="1.9"/>
    <s v="e"/>
    <d v="2012-09-09T00:00:00"/>
  </r>
  <r>
    <x v="10"/>
    <n v="12"/>
    <n v="2012"/>
    <n v="10"/>
    <n v="9"/>
    <s v="e1.8"/>
    <n v="1.8"/>
    <s v="e"/>
    <d v="2012-09-10T00:00:00"/>
  </r>
  <r>
    <x v="10"/>
    <n v="12"/>
    <n v="2012"/>
    <n v="11"/>
    <n v="9"/>
    <s v="e1.8"/>
    <n v="1.8"/>
    <s v="e"/>
    <d v="2012-09-11T00:00:00"/>
  </r>
  <r>
    <x v="10"/>
    <n v="12"/>
    <n v="2012"/>
    <n v="12"/>
    <n v="9"/>
    <s v="e1.7"/>
    <n v="1.7"/>
    <s v="e"/>
    <d v="2012-09-12T00:00:00"/>
  </r>
  <r>
    <x v="10"/>
    <n v="12"/>
    <n v="2012"/>
    <n v="13"/>
    <n v="9"/>
    <s v="e1.7"/>
    <n v="1.7"/>
    <s v="e"/>
    <d v="2012-09-13T00:00:00"/>
  </r>
  <r>
    <x v="10"/>
    <n v="12"/>
    <n v="2012"/>
    <n v="14"/>
    <n v="9"/>
    <s v="e1.7"/>
    <n v="1.7"/>
    <s v="e"/>
    <d v="2012-09-14T00:00:00"/>
  </r>
  <r>
    <x v="10"/>
    <n v="12"/>
    <n v="2012"/>
    <n v="15"/>
    <n v="9"/>
    <s v="e1.8"/>
    <n v="1.8"/>
    <s v="e"/>
    <d v="2012-09-15T00:00:00"/>
  </r>
  <r>
    <x v="10"/>
    <n v="12"/>
    <n v="2012"/>
    <n v="16"/>
    <n v="9"/>
    <s v="e1.8"/>
    <n v="1.8"/>
    <s v="e"/>
    <d v="2012-09-16T00:00:00"/>
  </r>
  <r>
    <x v="10"/>
    <n v="12"/>
    <n v="2012"/>
    <n v="17"/>
    <n v="9"/>
    <s v="e1.8"/>
    <n v="1.8"/>
    <s v="e"/>
    <d v="2012-09-17T00:00:00"/>
  </r>
  <r>
    <x v="10"/>
    <n v="12"/>
    <n v="2012"/>
    <n v="18"/>
    <n v="9"/>
    <s v="e1.8"/>
    <n v="1.8"/>
    <s v="e"/>
    <d v="2012-09-18T00:00:00"/>
  </r>
  <r>
    <x v="10"/>
    <n v="12"/>
    <n v="2012"/>
    <n v="19"/>
    <n v="9"/>
    <s v="e1.8"/>
    <n v="1.8"/>
    <s v="e"/>
    <d v="2012-09-19T00:00:00"/>
  </r>
  <r>
    <x v="10"/>
    <n v="12"/>
    <n v="2012"/>
    <n v="20"/>
    <n v="9"/>
    <s v="e1.8"/>
    <n v="1.8"/>
    <s v="e"/>
    <d v="2012-09-20T00:00:00"/>
  </r>
  <r>
    <x v="10"/>
    <n v="12"/>
    <n v="2012"/>
    <n v="21"/>
    <n v="9"/>
    <s v="e2.0"/>
    <n v="2"/>
    <s v="e"/>
    <d v="2012-09-21T00:00:00"/>
  </r>
  <r>
    <x v="10"/>
    <n v="12"/>
    <n v="2012"/>
    <n v="22"/>
    <n v="9"/>
    <s v="e2.0"/>
    <n v="2"/>
    <s v="e"/>
    <d v="2012-09-22T00:00:00"/>
  </r>
  <r>
    <x v="10"/>
    <n v="12"/>
    <n v="2012"/>
    <n v="23"/>
    <n v="9"/>
    <s v="e1.9"/>
    <n v="1.9"/>
    <s v="e"/>
    <d v="2012-09-23T00:00:00"/>
  </r>
  <r>
    <x v="10"/>
    <n v="12"/>
    <n v="2012"/>
    <n v="24"/>
    <n v="9"/>
    <s v="e1.8"/>
    <n v="1.8"/>
    <s v="e"/>
    <d v="2012-09-24T00:00:00"/>
  </r>
  <r>
    <x v="10"/>
    <n v="12"/>
    <n v="2012"/>
    <n v="25"/>
    <n v="9"/>
    <s v="e1.8"/>
    <n v="1.8"/>
    <s v="e"/>
    <d v="2012-09-25T00:00:00"/>
  </r>
  <r>
    <x v="10"/>
    <n v="12"/>
    <n v="2012"/>
    <n v="26"/>
    <n v="9"/>
    <s v="e1.8"/>
    <n v="1.8"/>
    <s v="e"/>
    <d v="2012-09-26T00:00:00"/>
  </r>
  <r>
    <x v="10"/>
    <n v="12"/>
    <n v="2012"/>
    <n v="27"/>
    <n v="9"/>
    <s v="e1.9"/>
    <n v="1.9"/>
    <s v="e"/>
    <d v="2012-09-27T00:00:00"/>
  </r>
  <r>
    <x v="10"/>
    <n v="12"/>
    <n v="2012"/>
    <n v="28"/>
    <n v="9"/>
    <s v="e1.7"/>
    <n v="1.7"/>
    <s v="e"/>
    <d v="2012-09-28T00:00:00"/>
  </r>
  <r>
    <x v="10"/>
    <n v="12"/>
    <n v="2012"/>
    <n v="29"/>
    <n v="9"/>
    <s v="e1.7"/>
    <n v="1.7"/>
    <s v="e"/>
    <d v="2012-09-29T00:00:00"/>
  </r>
  <r>
    <x v="10"/>
    <n v="12"/>
    <n v="2012"/>
    <n v="30"/>
    <n v="9"/>
    <s v="e1.7"/>
    <n v="1.7"/>
    <s v="e"/>
    <d v="2012-09-30T00:00:00"/>
  </r>
  <r>
    <x v="11"/>
    <n v="1"/>
    <n v="2012"/>
    <n v="1"/>
    <n v="10"/>
    <s v="e1.7"/>
    <n v="1.7"/>
    <s v="e"/>
    <d v="2012-10-01T00:00:00"/>
  </r>
  <r>
    <x v="11"/>
    <n v="1"/>
    <n v="2012"/>
    <n v="2"/>
    <n v="10"/>
    <s v="e1.7"/>
    <n v="1.7"/>
    <s v="e"/>
    <d v="2012-10-02T00:00:00"/>
  </r>
  <r>
    <x v="11"/>
    <n v="1"/>
    <n v="2012"/>
    <n v="3"/>
    <n v="10"/>
    <s v="e1.7"/>
    <n v="1.7"/>
    <s v="e"/>
    <d v="2012-10-03T00:00:00"/>
  </r>
  <r>
    <x v="11"/>
    <n v="1"/>
    <n v="2012"/>
    <n v="4"/>
    <n v="10"/>
    <s v="e1.7"/>
    <n v="1.7"/>
    <s v="e"/>
    <d v="2012-10-04T00:00:00"/>
  </r>
  <r>
    <x v="11"/>
    <n v="1"/>
    <n v="2012"/>
    <n v="5"/>
    <n v="10"/>
    <s v="e1.7"/>
    <n v="1.7"/>
    <s v="e"/>
    <d v="2012-10-05T00:00:00"/>
  </r>
  <r>
    <x v="11"/>
    <n v="1"/>
    <n v="2012"/>
    <n v="6"/>
    <n v="10"/>
    <s v="e1.7"/>
    <n v="1.7"/>
    <s v="e"/>
    <d v="2012-10-06T00:00:00"/>
  </r>
  <r>
    <x v="11"/>
    <n v="1"/>
    <n v="2012"/>
    <n v="7"/>
    <n v="10"/>
    <s v="e1.7"/>
    <n v="1.7"/>
    <s v="e"/>
    <d v="2012-10-07T00:00:00"/>
  </r>
  <r>
    <x v="11"/>
    <n v="1"/>
    <n v="2012"/>
    <n v="8"/>
    <n v="10"/>
    <s v="e1.7"/>
    <n v="1.7"/>
    <s v="e"/>
    <d v="2012-10-08T00:00:00"/>
  </r>
  <r>
    <x v="11"/>
    <n v="1"/>
    <n v="2012"/>
    <n v="9"/>
    <n v="10"/>
    <s v="e1.9"/>
    <n v="1.9"/>
    <s v="e"/>
    <d v="2012-10-09T00:00:00"/>
  </r>
  <r>
    <x v="11"/>
    <n v="1"/>
    <n v="2012"/>
    <n v="10"/>
    <n v="10"/>
    <s v="e2.3"/>
    <n v="2.2999999999999998"/>
    <s v="e"/>
    <d v="2012-10-10T00:00:00"/>
  </r>
  <r>
    <x v="11"/>
    <n v="1"/>
    <n v="2012"/>
    <n v="11"/>
    <n v="10"/>
    <s v="e2.0"/>
    <n v="2"/>
    <s v="e"/>
    <d v="2012-10-11T00:00:00"/>
  </r>
  <r>
    <x v="11"/>
    <n v="1"/>
    <n v="2012"/>
    <n v="12"/>
    <n v="10"/>
    <s v="e31"/>
    <n v="31"/>
    <s v="e"/>
    <d v="2012-10-12T00:00:00"/>
  </r>
  <r>
    <x v="11"/>
    <n v="1"/>
    <n v="2012"/>
    <n v="13"/>
    <n v="10"/>
    <n v="11"/>
    <n v="11"/>
    <m/>
    <d v="2012-10-13T00:00:00"/>
  </r>
  <r>
    <x v="11"/>
    <n v="1"/>
    <n v="2012"/>
    <n v="14"/>
    <n v="10"/>
    <n v="6.2"/>
    <n v="6.2"/>
    <m/>
    <d v="2012-10-14T00:00:00"/>
  </r>
  <r>
    <x v="11"/>
    <n v="1"/>
    <n v="2012"/>
    <n v="15"/>
    <n v="10"/>
    <n v="22"/>
    <n v="22"/>
    <m/>
    <d v="2012-10-15T00:00:00"/>
  </r>
  <r>
    <x v="11"/>
    <n v="1"/>
    <n v="2012"/>
    <n v="16"/>
    <n v="10"/>
    <n v="18"/>
    <n v="18"/>
    <m/>
    <d v="2012-10-16T00:00:00"/>
  </r>
  <r>
    <x v="11"/>
    <n v="1"/>
    <n v="2012"/>
    <n v="17"/>
    <n v="10"/>
    <n v="8.4"/>
    <n v="8.4"/>
    <m/>
    <d v="2012-10-17T00:00:00"/>
  </r>
  <r>
    <x v="11"/>
    <n v="1"/>
    <n v="2012"/>
    <n v="18"/>
    <n v="10"/>
    <n v="5.5"/>
    <n v="5.5"/>
    <m/>
    <d v="2012-10-18T00:00:00"/>
  </r>
  <r>
    <x v="11"/>
    <n v="1"/>
    <n v="2012"/>
    <n v="19"/>
    <n v="10"/>
    <n v="8.8000000000000007"/>
    <n v="8.8000000000000007"/>
    <m/>
    <d v="2012-10-19T00:00:00"/>
  </r>
  <r>
    <x v="11"/>
    <n v="1"/>
    <n v="2012"/>
    <n v="20"/>
    <n v="10"/>
    <n v="16"/>
    <n v="16"/>
    <m/>
    <d v="2012-10-20T00:00:00"/>
  </r>
  <r>
    <x v="11"/>
    <n v="1"/>
    <n v="2012"/>
    <n v="21"/>
    <n v="10"/>
    <n v="12"/>
    <n v="12"/>
    <m/>
    <d v="2012-10-21T00:00:00"/>
  </r>
  <r>
    <x v="11"/>
    <n v="1"/>
    <n v="2012"/>
    <n v="22"/>
    <n v="10"/>
    <n v="17"/>
    <n v="17"/>
    <m/>
    <d v="2012-10-22T00:00:00"/>
  </r>
  <r>
    <x v="11"/>
    <n v="1"/>
    <n v="2012"/>
    <n v="23"/>
    <n v="10"/>
    <n v="12"/>
    <n v="12"/>
    <m/>
    <d v="2012-10-23T00:00:00"/>
  </r>
  <r>
    <x v="11"/>
    <n v="1"/>
    <n v="2012"/>
    <n v="24"/>
    <n v="10"/>
    <n v="13"/>
    <n v="13"/>
    <m/>
    <d v="2012-10-24T00:00:00"/>
  </r>
  <r>
    <x v="11"/>
    <n v="1"/>
    <n v="2012"/>
    <n v="25"/>
    <n v="10"/>
    <n v="20"/>
    <n v="20"/>
    <m/>
    <d v="2012-10-25T00:00:00"/>
  </r>
  <r>
    <x v="11"/>
    <n v="1"/>
    <n v="2012"/>
    <n v="26"/>
    <n v="10"/>
    <n v="10"/>
    <n v="10"/>
    <m/>
    <d v="2012-10-26T00:00:00"/>
  </r>
  <r>
    <x v="11"/>
    <n v="1"/>
    <n v="2012"/>
    <n v="27"/>
    <n v="10"/>
    <n v="16"/>
    <n v="16"/>
    <m/>
    <d v="2012-10-27T00:00:00"/>
  </r>
  <r>
    <x v="11"/>
    <n v="1"/>
    <n v="2012"/>
    <n v="28"/>
    <n v="10"/>
    <n v="36"/>
    <n v="36"/>
    <m/>
    <d v="2012-10-28T00:00:00"/>
  </r>
  <r>
    <x v="11"/>
    <n v="1"/>
    <n v="2012"/>
    <n v="29"/>
    <n v="10"/>
    <n v="34"/>
    <n v="34"/>
    <m/>
    <d v="2012-10-29T00:00:00"/>
  </r>
  <r>
    <x v="11"/>
    <n v="1"/>
    <n v="2012"/>
    <n v="30"/>
    <n v="10"/>
    <n v="36"/>
    <n v="36"/>
    <m/>
    <d v="2012-10-30T00:00:00"/>
  </r>
  <r>
    <x v="11"/>
    <n v="1"/>
    <n v="2012"/>
    <n v="31"/>
    <n v="10"/>
    <n v="31"/>
    <n v="31"/>
    <m/>
    <d v="2012-10-31T00:00:00"/>
  </r>
  <r>
    <x v="11"/>
    <n v="2"/>
    <n v="2012"/>
    <n v="1"/>
    <n v="11"/>
    <n v="32"/>
    <n v="32"/>
    <m/>
    <d v="2012-11-01T00:00:00"/>
  </r>
  <r>
    <x v="11"/>
    <n v="2"/>
    <n v="2012"/>
    <n v="2"/>
    <n v="11"/>
    <n v="23"/>
    <n v="23"/>
    <m/>
    <d v="2012-11-02T00:00:00"/>
  </r>
  <r>
    <x v="11"/>
    <n v="2"/>
    <n v="2012"/>
    <n v="3"/>
    <n v="11"/>
    <n v="23"/>
    <n v="23"/>
    <m/>
    <d v="2012-11-03T00:00:00"/>
  </r>
  <r>
    <x v="11"/>
    <n v="2"/>
    <n v="2012"/>
    <n v="4"/>
    <n v="11"/>
    <n v="18"/>
    <n v="18"/>
    <m/>
    <d v="2012-11-04T00:00:00"/>
  </r>
  <r>
    <x v="11"/>
    <n v="2"/>
    <n v="2012"/>
    <n v="5"/>
    <n v="11"/>
    <n v="16"/>
    <n v="16"/>
    <m/>
    <d v="2012-11-05T00:00:00"/>
  </r>
  <r>
    <x v="11"/>
    <n v="2"/>
    <n v="2012"/>
    <n v="6"/>
    <n v="11"/>
    <n v="14"/>
    <n v="14"/>
    <m/>
    <d v="2012-11-06T00:00:00"/>
  </r>
  <r>
    <x v="11"/>
    <n v="2"/>
    <n v="2012"/>
    <n v="7"/>
    <n v="11"/>
    <n v="13"/>
    <n v="13"/>
    <m/>
    <d v="2012-11-07T00:00:00"/>
  </r>
  <r>
    <x v="11"/>
    <n v="2"/>
    <n v="2012"/>
    <n v="8"/>
    <n v="11"/>
    <n v="12"/>
    <n v="12"/>
    <m/>
    <d v="2012-11-08T00:00:00"/>
  </r>
  <r>
    <x v="11"/>
    <n v="2"/>
    <n v="2012"/>
    <n v="9"/>
    <n v="11"/>
    <n v="12"/>
    <n v="12"/>
    <m/>
    <d v="2012-11-09T00:00:00"/>
  </r>
  <r>
    <x v="11"/>
    <n v="2"/>
    <n v="2012"/>
    <n v="10"/>
    <n v="11"/>
    <n v="11"/>
    <n v="11"/>
    <m/>
    <d v="2012-11-10T00:00:00"/>
  </r>
  <r>
    <x v="11"/>
    <n v="2"/>
    <n v="2012"/>
    <n v="11"/>
    <n v="11"/>
    <n v="14"/>
    <n v="14"/>
    <m/>
    <d v="2012-11-11T00:00:00"/>
  </r>
  <r>
    <x v="11"/>
    <n v="2"/>
    <n v="2012"/>
    <n v="12"/>
    <n v="11"/>
    <n v="28"/>
    <n v="28"/>
    <m/>
    <d v="2012-11-12T00:00:00"/>
  </r>
  <r>
    <x v="11"/>
    <n v="2"/>
    <n v="2012"/>
    <n v="13"/>
    <n v="11"/>
    <n v="12"/>
    <n v="12"/>
    <m/>
    <d v="2012-11-13T00:00:00"/>
  </r>
  <r>
    <x v="11"/>
    <n v="2"/>
    <n v="2012"/>
    <n v="14"/>
    <n v="11"/>
    <n v="7.9"/>
    <n v="7.9"/>
    <m/>
    <d v="2012-11-14T00:00:00"/>
  </r>
  <r>
    <x v="11"/>
    <n v="2"/>
    <n v="2012"/>
    <n v="15"/>
    <n v="11"/>
    <n v="6.2"/>
    <n v="6.2"/>
    <m/>
    <d v="2012-11-15T00:00:00"/>
  </r>
  <r>
    <x v="11"/>
    <n v="2"/>
    <n v="2012"/>
    <n v="16"/>
    <n v="11"/>
    <n v="5.2"/>
    <n v="5.2"/>
    <m/>
    <d v="2012-11-16T00:00:00"/>
  </r>
  <r>
    <x v="11"/>
    <n v="2"/>
    <n v="2012"/>
    <n v="17"/>
    <n v="11"/>
    <n v="15"/>
    <n v="15"/>
    <m/>
    <d v="2012-11-17T00:00:00"/>
  </r>
  <r>
    <x v="11"/>
    <n v="2"/>
    <n v="2012"/>
    <n v="18"/>
    <n v="11"/>
    <n v="29"/>
    <n v="29"/>
    <m/>
    <d v="2012-11-18T00:00:00"/>
  </r>
  <r>
    <x v="11"/>
    <n v="2"/>
    <n v="2012"/>
    <n v="19"/>
    <n v="11"/>
    <n v="126"/>
    <n v="126"/>
    <m/>
    <d v="2012-11-19T00:00:00"/>
  </r>
  <r>
    <x v="11"/>
    <n v="2"/>
    <n v="2012"/>
    <n v="20"/>
    <n v="11"/>
    <n v="271"/>
    <n v="271"/>
    <m/>
    <d v="2012-11-20T00:00:00"/>
  </r>
  <r>
    <x v="11"/>
    <n v="2"/>
    <n v="2012"/>
    <n v="21"/>
    <n v="11"/>
    <n v="177"/>
    <n v="177"/>
    <m/>
    <d v="2012-11-21T00:00:00"/>
  </r>
  <r>
    <x v="11"/>
    <n v="2"/>
    <n v="2012"/>
    <n v="22"/>
    <n v="11"/>
    <n v="89"/>
    <n v="89"/>
    <m/>
    <d v="2012-11-22T00:00:00"/>
  </r>
  <r>
    <x v="11"/>
    <n v="2"/>
    <n v="2012"/>
    <n v="23"/>
    <n v="11"/>
    <n v="92"/>
    <n v="92"/>
    <m/>
    <d v="2012-11-23T00:00:00"/>
  </r>
  <r>
    <x v="11"/>
    <n v="2"/>
    <n v="2012"/>
    <n v="24"/>
    <n v="11"/>
    <n v="197"/>
    <n v="197"/>
    <m/>
    <d v="2012-11-24T00:00:00"/>
  </r>
  <r>
    <x v="11"/>
    <n v="2"/>
    <n v="2012"/>
    <n v="25"/>
    <n v="11"/>
    <n v="103"/>
    <n v="103"/>
    <m/>
    <d v="2012-11-25T00:00:00"/>
  </r>
  <r>
    <x v="11"/>
    <n v="2"/>
    <n v="2012"/>
    <n v="26"/>
    <n v="11"/>
    <n v="61"/>
    <n v="61"/>
    <m/>
    <d v="2012-11-26T00:00:00"/>
  </r>
  <r>
    <x v="11"/>
    <n v="2"/>
    <n v="2012"/>
    <n v="27"/>
    <n v="11"/>
    <n v="46"/>
    <n v="46"/>
    <m/>
    <d v="2012-11-27T00:00:00"/>
  </r>
  <r>
    <x v="11"/>
    <n v="2"/>
    <n v="2012"/>
    <n v="28"/>
    <n v="11"/>
    <n v="39"/>
    <n v="39"/>
    <m/>
    <d v="2012-11-28T00:00:00"/>
  </r>
  <r>
    <x v="11"/>
    <n v="2"/>
    <n v="2012"/>
    <n v="29"/>
    <n v="11"/>
    <n v="36"/>
    <n v="36"/>
    <m/>
    <d v="2012-11-29T00:00:00"/>
  </r>
  <r>
    <x v="11"/>
    <n v="2"/>
    <n v="2012"/>
    <n v="30"/>
    <n v="11"/>
    <n v="44"/>
    <n v="44"/>
    <m/>
    <d v="2012-11-30T00:00:00"/>
  </r>
  <r>
    <x v="11"/>
    <n v="3"/>
    <n v="2012"/>
    <n v="1"/>
    <n v="12"/>
    <n v="102"/>
    <n v="102"/>
    <m/>
    <d v="2012-12-01T00:00:00"/>
  </r>
  <r>
    <x v="11"/>
    <n v="3"/>
    <n v="2012"/>
    <n v="2"/>
    <n v="12"/>
    <n v="204"/>
    <n v="204"/>
    <m/>
    <d v="2012-12-02T00:00:00"/>
  </r>
  <r>
    <x v="11"/>
    <n v="3"/>
    <n v="2012"/>
    <n v="3"/>
    <n v="12"/>
    <n v="175"/>
    <n v="175"/>
    <m/>
    <d v="2012-12-03T00:00:00"/>
  </r>
  <r>
    <x v="11"/>
    <n v="3"/>
    <n v="2012"/>
    <n v="4"/>
    <n v="12"/>
    <n v="257"/>
    <n v="257"/>
    <m/>
    <d v="2012-12-04T00:00:00"/>
  </r>
  <r>
    <x v="11"/>
    <n v="3"/>
    <n v="2012"/>
    <n v="5"/>
    <n v="12"/>
    <n v="257"/>
    <n v="257"/>
    <m/>
    <d v="2012-12-05T00:00:00"/>
  </r>
  <r>
    <x v="11"/>
    <n v="3"/>
    <n v="2012"/>
    <n v="6"/>
    <n v="12"/>
    <n v="156"/>
    <n v="156"/>
    <m/>
    <d v="2012-12-06T00:00:00"/>
  </r>
  <r>
    <x v="11"/>
    <n v="3"/>
    <n v="2012"/>
    <n v="7"/>
    <n v="12"/>
    <n v="100"/>
    <n v="100"/>
    <m/>
    <d v="2012-12-07T00:00:00"/>
  </r>
  <r>
    <x v="11"/>
    <n v="3"/>
    <n v="2012"/>
    <n v="8"/>
    <n v="12"/>
    <n v="66"/>
    <n v="66"/>
    <m/>
    <d v="2012-12-08T00:00:00"/>
  </r>
  <r>
    <x v="11"/>
    <n v="3"/>
    <n v="2012"/>
    <n v="9"/>
    <n v="12"/>
    <n v="52"/>
    <n v="52"/>
    <m/>
    <d v="2012-12-09T00:00:00"/>
  </r>
  <r>
    <x v="11"/>
    <n v="3"/>
    <n v="2012"/>
    <n v="10"/>
    <n v="12"/>
    <n v="43"/>
    <n v="43"/>
    <m/>
    <d v="2012-12-10T00:00:00"/>
  </r>
  <r>
    <x v="11"/>
    <n v="3"/>
    <n v="2012"/>
    <n v="11"/>
    <n v="12"/>
    <n v="43"/>
    <n v="43"/>
    <m/>
    <d v="2012-12-11T00:00:00"/>
  </r>
  <r>
    <x v="11"/>
    <n v="3"/>
    <n v="2012"/>
    <n v="12"/>
    <n v="12"/>
    <n v="40"/>
    <n v="40"/>
    <m/>
    <d v="2012-12-12T00:00:00"/>
  </r>
  <r>
    <x v="11"/>
    <n v="3"/>
    <n v="2012"/>
    <n v="13"/>
    <n v="12"/>
    <n v="34"/>
    <n v="34"/>
    <m/>
    <d v="2012-12-13T00:00:00"/>
  </r>
  <r>
    <x v="11"/>
    <n v="3"/>
    <n v="2012"/>
    <n v="14"/>
    <n v="12"/>
    <n v="35"/>
    <n v="35"/>
    <m/>
    <d v="2012-12-14T00:00:00"/>
  </r>
  <r>
    <x v="11"/>
    <n v="3"/>
    <n v="2012"/>
    <n v="15"/>
    <n v="12"/>
    <n v="40"/>
    <n v="40"/>
    <m/>
    <d v="2012-12-15T00:00:00"/>
  </r>
  <r>
    <x v="11"/>
    <n v="3"/>
    <n v="2012"/>
    <n v="16"/>
    <n v="12"/>
    <n v="77"/>
    <n v="77"/>
    <m/>
    <d v="2012-12-16T00:00:00"/>
  </r>
  <r>
    <x v="11"/>
    <n v="3"/>
    <n v="2012"/>
    <n v="17"/>
    <n v="12"/>
    <n v="220"/>
    <n v="220"/>
    <m/>
    <d v="2012-12-17T00:00:00"/>
  </r>
  <r>
    <x v="11"/>
    <n v="3"/>
    <n v="2012"/>
    <n v="18"/>
    <n v="12"/>
    <n v="176"/>
    <n v="176"/>
    <m/>
    <d v="2012-12-18T00:00:00"/>
  </r>
  <r>
    <x v="11"/>
    <n v="3"/>
    <n v="2012"/>
    <n v="19"/>
    <n v="12"/>
    <n v="139"/>
    <n v="139"/>
    <m/>
    <d v="2012-12-19T00:00:00"/>
  </r>
  <r>
    <x v="11"/>
    <n v="3"/>
    <n v="2012"/>
    <n v="20"/>
    <n v="12"/>
    <n v="229"/>
    <n v="229"/>
    <m/>
    <d v="2012-12-20T00:00:00"/>
  </r>
  <r>
    <x v="11"/>
    <n v="3"/>
    <n v="2012"/>
    <n v="21"/>
    <n v="12"/>
    <n v="207"/>
    <n v="207"/>
    <m/>
    <d v="2012-12-21T00:00:00"/>
  </r>
  <r>
    <x v="11"/>
    <n v="3"/>
    <n v="2012"/>
    <n v="22"/>
    <n v="12"/>
    <n v="144"/>
    <n v="144"/>
    <m/>
    <d v="2012-12-22T00:00:00"/>
  </r>
  <r>
    <x v="11"/>
    <n v="3"/>
    <n v="2012"/>
    <n v="23"/>
    <n v="12"/>
    <n v="115"/>
    <n v="115"/>
    <m/>
    <d v="2012-12-23T00:00:00"/>
  </r>
  <r>
    <x v="11"/>
    <n v="3"/>
    <n v="2012"/>
    <n v="24"/>
    <n v="12"/>
    <n v="107"/>
    <n v="107"/>
    <m/>
    <d v="2012-12-24T00:00:00"/>
  </r>
  <r>
    <x v="11"/>
    <n v="3"/>
    <n v="2012"/>
    <n v="25"/>
    <n v="12"/>
    <n v="136"/>
    <n v="136"/>
    <m/>
    <d v="2012-12-25T00:00:00"/>
  </r>
  <r>
    <x v="11"/>
    <n v="3"/>
    <n v="2012"/>
    <n v="26"/>
    <n v="12"/>
    <n v="131"/>
    <n v="131"/>
    <m/>
    <d v="2012-12-26T00:00:00"/>
  </r>
  <r>
    <x v="11"/>
    <n v="3"/>
    <n v="2012"/>
    <n v="27"/>
    <n v="12"/>
    <n v="91"/>
    <n v="91"/>
    <m/>
    <d v="2012-12-27T00:00:00"/>
  </r>
  <r>
    <x v="11"/>
    <n v="3"/>
    <n v="2012"/>
    <n v="28"/>
    <n v="12"/>
    <n v="66"/>
    <n v="66"/>
    <m/>
    <d v="2012-12-28T00:00:00"/>
  </r>
  <r>
    <x v="11"/>
    <n v="3"/>
    <n v="2012"/>
    <n v="29"/>
    <n v="12"/>
    <n v="53"/>
    <n v="53"/>
    <m/>
    <d v="2012-12-29T00:00:00"/>
  </r>
  <r>
    <x v="11"/>
    <n v="3"/>
    <n v="2012"/>
    <n v="30"/>
    <n v="12"/>
    <n v="45"/>
    <n v="45"/>
    <m/>
    <d v="2012-12-30T00:00:00"/>
  </r>
  <r>
    <x v="11"/>
    <n v="3"/>
    <n v="2012"/>
    <n v="31"/>
    <n v="12"/>
    <n v="40"/>
    <n v="40"/>
    <m/>
    <d v="2012-12-31T00:00:00"/>
  </r>
  <r>
    <x v="11"/>
    <n v="4"/>
    <n v="2013"/>
    <n v="1"/>
    <n v="1"/>
    <n v="35"/>
    <n v="35"/>
    <m/>
    <d v="2013-01-01T00:00:00"/>
  </r>
  <r>
    <x v="11"/>
    <n v="4"/>
    <n v="2013"/>
    <n v="2"/>
    <n v="1"/>
    <n v="32"/>
    <n v="32"/>
    <m/>
    <d v="2013-01-02T00:00:00"/>
  </r>
  <r>
    <x v="11"/>
    <n v="4"/>
    <n v="2013"/>
    <n v="3"/>
    <n v="1"/>
    <n v="29"/>
    <n v="29"/>
    <m/>
    <d v="2013-01-03T00:00:00"/>
  </r>
  <r>
    <x v="11"/>
    <n v="4"/>
    <n v="2013"/>
    <n v="4"/>
    <n v="1"/>
    <n v="27"/>
    <n v="27"/>
    <m/>
    <d v="2013-01-04T00:00:00"/>
  </r>
  <r>
    <x v="11"/>
    <n v="4"/>
    <n v="2013"/>
    <n v="5"/>
    <n v="1"/>
    <n v="25"/>
    <n v="25"/>
    <m/>
    <d v="2013-01-05T00:00:00"/>
  </r>
  <r>
    <x v="11"/>
    <n v="4"/>
    <n v="2013"/>
    <n v="6"/>
    <n v="1"/>
    <n v="23"/>
    <n v="23"/>
    <m/>
    <d v="2013-01-06T00:00:00"/>
  </r>
  <r>
    <x v="11"/>
    <n v="4"/>
    <n v="2013"/>
    <n v="7"/>
    <n v="1"/>
    <n v="26"/>
    <n v="26"/>
    <m/>
    <d v="2013-01-07T00:00:00"/>
  </r>
  <r>
    <x v="11"/>
    <n v="4"/>
    <n v="2013"/>
    <n v="8"/>
    <n v="1"/>
    <n v="24"/>
    <n v="24"/>
    <m/>
    <d v="2013-01-08T00:00:00"/>
  </r>
  <r>
    <x v="11"/>
    <n v="4"/>
    <n v="2013"/>
    <n v="9"/>
    <n v="1"/>
    <n v="25"/>
    <n v="25"/>
    <m/>
    <d v="2013-01-09T00:00:00"/>
  </r>
  <r>
    <x v="11"/>
    <n v="4"/>
    <n v="2013"/>
    <n v="10"/>
    <n v="1"/>
    <s v="e23"/>
    <n v="23"/>
    <s v="e"/>
    <d v="2013-01-10T00:00:00"/>
  </r>
  <r>
    <x v="11"/>
    <n v="4"/>
    <n v="2013"/>
    <n v="11"/>
    <n v="1"/>
    <s v="e20"/>
    <n v="20"/>
    <s v="e"/>
    <d v="2013-01-11T00:00:00"/>
  </r>
  <r>
    <x v="11"/>
    <n v="4"/>
    <n v="2013"/>
    <n v="12"/>
    <n v="1"/>
    <n v="19"/>
    <n v="19"/>
    <m/>
    <d v="2013-01-12T00:00:00"/>
  </r>
  <r>
    <x v="11"/>
    <n v="4"/>
    <n v="2013"/>
    <n v="13"/>
    <n v="1"/>
    <n v="18"/>
    <n v="18"/>
    <m/>
    <d v="2013-01-13T00:00:00"/>
  </r>
  <r>
    <x v="11"/>
    <n v="4"/>
    <n v="2013"/>
    <n v="14"/>
    <n v="1"/>
    <n v="18"/>
    <n v="18"/>
    <m/>
    <d v="2013-01-14T00:00:00"/>
  </r>
  <r>
    <x v="11"/>
    <n v="4"/>
    <n v="2013"/>
    <n v="15"/>
    <n v="1"/>
    <n v="17"/>
    <n v="17"/>
    <m/>
    <d v="2013-01-15T00:00:00"/>
  </r>
  <r>
    <x v="11"/>
    <n v="4"/>
    <n v="2013"/>
    <n v="16"/>
    <n v="1"/>
    <n v="16"/>
    <n v="16"/>
    <m/>
    <d v="2013-01-16T00:00:00"/>
  </r>
  <r>
    <x v="11"/>
    <n v="4"/>
    <n v="2013"/>
    <n v="17"/>
    <n v="1"/>
    <n v="16"/>
    <n v="16"/>
    <m/>
    <d v="2013-01-17T00:00:00"/>
  </r>
  <r>
    <x v="11"/>
    <n v="4"/>
    <n v="2013"/>
    <n v="18"/>
    <n v="1"/>
    <n v="16"/>
    <n v="16"/>
    <m/>
    <d v="2013-01-18T00:00:00"/>
  </r>
  <r>
    <x v="11"/>
    <n v="4"/>
    <n v="2013"/>
    <n v="19"/>
    <n v="1"/>
    <n v="15"/>
    <n v="15"/>
    <m/>
    <d v="2013-01-19T00:00:00"/>
  </r>
  <r>
    <x v="11"/>
    <n v="4"/>
    <n v="2013"/>
    <n v="20"/>
    <n v="1"/>
    <n v="15"/>
    <n v="15"/>
    <m/>
    <d v="2013-01-20T00:00:00"/>
  </r>
  <r>
    <x v="11"/>
    <n v="4"/>
    <n v="2013"/>
    <n v="21"/>
    <n v="1"/>
    <n v="14"/>
    <n v="14"/>
    <m/>
    <d v="2013-01-21T00:00:00"/>
  </r>
  <r>
    <x v="11"/>
    <n v="4"/>
    <n v="2013"/>
    <n v="22"/>
    <n v="1"/>
    <n v="14"/>
    <n v="14"/>
    <m/>
    <d v="2013-01-22T00:00:00"/>
  </r>
  <r>
    <x v="11"/>
    <n v="4"/>
    <n v="2013"/>
    <n v="23"/>
    <n v="1"/>
    <n v="16"/>
    <n v="16"/>
    <m/>
    <d v="2013-01-23T00:00:00"/>
  </r>
  <r>
    <x v="11"/>
    <n v="4"/>
    <n v="2013"/>
    <n v="24"/>
    <n v="1"/>
    <n v="17"/>
    <n v="17"/>
    <m/>
    <d v="2013-01-24T00:00:00"/>
  </r>
  <r>
    <x v="11"/>
    <n v="4"/>
    <n v="2013"/>
    <n v="25"/>
    <n v="1"/>
    <n v="18"/>
    <n v="18"/>
    <m/>
    <d v="2013-01-25T00:00:00"/>
  </r>
  <r>
    <x v="11"/>
    <n v="4"/>
    <n v="2013"/>
    <n v="26"/>
    <n v="1"/>
    <n v="17"/>
    <n v="17"/>
    <m/>
    <d v="2013-01-26T00:00:00"/>
  </r>
  <r>
    <x v="11"/>
    <n v="4"/>
    <n v="2013"/>
    <n v="27"/>
    <n v="1"/>
    <n v="18"/>
    <n v="18"/>
    <m/>
    <d v="2013-01-27T00:00:00"/>
  </r>
  <r>
    <x v="11"/>
    <n v="4"/>
    <n v="2013"/>
    <n v="28"/>
    <n v="1"/>
    <n v="20"/>
    <n v="20"/>
    <m/>
    <d v="2013-01-28T00:00:00"/>
  </r>
  <r>
    <x v="11"/>
    <n v="4"/>
    <n v="2013"/>
    <n v="29"/>
    <n v="1"/>
    <n v="22"/>
    <n v="22"/>
    <m/>
    <d v="2013-01-29T00:00:00"/>
  </r>
  <r>
    <x v="11"/>
    <n v="4"/>
    <n v="2013"/>
    <n v="30"/>
    <n v="1"/>
    <n v="21"/>
    <n v="21"/>
    <m/>
    <d v="2013-01-30T00:00:00"/>
  </r>
  <r>
    <x v="11"/>
    <n v="4"/>
    <n v="2013"/>
    <n v="31"/>
    <n v="1"/>
    <n v="22"/>
    <n v="22"/>
    <m/>
    <d v="2013-01-31T00:00:00"/>
  </r>
  <r>
    <x v="11"/>
    <n v="5"/>
    <n v="2013"/>
    <n v="1"/>
    <n v="2"/>
    <n v="21"/>
    <n v="21"/>
    <m/>
    <d v="2013-02-01T00:00:00"/>
  </r>
  <r>
    <x v="11"/>
    <n v="5"/>
    <n v="2013"/>
    <n v="2"/>
    <n v="2"/>
    <n v="21"/>
    <n v="21"/>
    <m/>
    <d v="2013-02-02T00:00:00"/>
  </r>
  <r>
    <x v="11"/>
    <n v="5"/>
    <n v="2013"/>
    <n v="3"/>
    <n v="2"/>
    <n v="20"/>
    <n v="20"/>
    <m/>
    <d v="2013-02-03T00:00:00"/>
  </r>
  <r>
    <x v="11"/>
    <n v="5"/>
    <n v="2013"/>
    <n v="4"/>
    <n v="2"/>
    <n v="19"/>
    <n v="19"/>
    <m/>
    <d v="2013-02-04T00:00:00"/>
  </r>
  <r>
    <x v="11"/>
    <n v="5"/>
    <n v="2013"/>
    <n v="5"/>
    <n v="2"/>
    <n v="19"/>
    <n v="19"/>
    <m/>
    <d v="2013-02-05T00:00:00"/>
  </r>
  <r>
    <x v="11"/>
    <n v="5"/>
    <n v="2013"/>
    <n v="6"/>
    <n v="2"/>
    <n v="18"/>
    <n v="18"/>
    <m/>
    <d v="2013-02-06T00:00:00"/>
  </r>
  <r>
    <x v="11"/>
    <n v="5"/>
    <n v="2013"/>
    <n v="7"/>
    <n v="2"/>
    <n v="18"/>
    <n v="18"/>
    <m/>
    <d v="2013-02-07T00:00:00"/>
  </r>
  <r>
    <x v="11"/>
    <n v="5"/>
    <n v="2013"/>
    <n v="8"/>
    <n v="2"/>
    <n v="16"/>
    <n v="16"/>
    <m/>
    <d v="2013-02-08T00:00:00"/>
  </r>
  <r>
    <x v="11"/>
    <n v="5"/>
    <n v="2013"/>
    <n v="9"/>
    <n v="2"/>
    <n v="15"/>
    <n v="15"/>
    <m/>
    <d v="2013-02-09T00:00:00"/>
  </r>
  <r>
    <x v="11"/>
    <n v="5"/>
    <n v="2013"/>
    <n v="10"/>
    <n v="2"/>
    <n v="14"/>
    <n v="14"/>
    <m/>
    <d v="2013-02-10T00:00:00"/>
  </r>
  <r>
    <x v="11"/>
    <n v="5"/>
    <n v="2013"/>
    <n v="11"/>
    <n v="2"/>
    <n v="13"/>
    <n v="13"/>
    <m/>
    <d v="2013-02-11T00:00:00"/>
  </r>
  <r>
    <x v="11"/>
    <n v="5"/>
    <n v="2013"/>
    <n v="12"/>
    <n v="2"/>
    <n v="13"/>
    <n v="13"/>
    <m/>
    <d v="2013-02-12T00:00:00"/>
  </r>
  <r>
    <x v="11"/>
    <n v="5"/>
    <n v="2013"/>
    <n v="13"/>
    <n v="2"/>
    <n v="12"/>
    <n v="12"/>
    <m/>
    <d v="2013-02-13T00:00:00"/>
  </r>
  <r>
    <x v="11"/>
    <n v="5"/>
    <n v="2013"/>
    <n v="14"/>
    <n v="2"/>
    <n v="12"/>
    <n v="12"/>
    <m/>
    <d v="2013-02-14T00:00:00"/>
  </r>
  <r>
    <x v="11"/>
    <n v="5"/>
    <n v="2013"/>
    <n v="15"/>
    <n v="2"/>
    <n v="11"/>
    <n v="11"/>
    <m/>
    <d v="2013-02-15T00:00:00"/>
  </r>
  <r>
    <x v="11"/>
    <n v="5"/>
    <n v="2013"/>
    <n v="16"/>
    <n v="2"/>
    <n v="11"/>
    <n v="11"/>
    <m/>
    <d v="2013-02-16T00:00:00"/>
  </r>
  <r>
    <x v="11"/>
    <n v="5"/>
    <n v="2013"/>
    <n v="17"/>
    <n v="2"/>
    <n v="11"/>
    <n v="11"/>
    <m/>
    <d v="2013-02-17T00:00:00"/>
  </r>
  <r>
    <x v="11"/>
    <n v="5"/>
    <n v="2013"/>
    <n v="18"/>
    <n v="2"/>
    <n v="11"/>
    <n v="11"/>
    <m/>
    <d v="2013-02-18T00:00:00"/>
  </r>
  <r>
    <x v="11"/>
    <n v="5"/>
    <n v="2013"/>
    <n v="19"/>
    <n v="2"/>
    <n v="12"/>
    <n v="12"/>
    <m/>
    <d v="2013-02-19T00:00:00"/>
  </r>
  <r>
    <x v="11"/>
    <n v="5"/>
    <n v="2013"/>
    <n v="20"/>
    <n v="2"/>
    <n v="11"/>
    <n v="11"/>
    <m/>
    <d v="2013-02-20T00:00:00"/>
  </r>
  <r>
    <x v="11"/>
    <n v="5"/>
    <n v="2013"/>
    <n v="21"/>
    <n v="2"/>
    <n v="11"/>
    <n v="11"/>
    <m/>
    <d v="2013-02-21T00:00:00"/>
  </r>
  <r>
    <x v="11"/>
    <n v="5"/>
    <n v="2013"/>
    <n v="22"/>
    <n v="2"/>
    <n v="23"/>
    <n v="23"/>
    <m/>
    <d v="2013-02-22T00:00:00"/>
  </r>
  <r>
    <x v="11"/>
    <n v="5"/>
    <n v="2013"/>
    <n v="23"/>
    <n v="2"/>
    <n v="24"/>
    <n v="24"/>
    <m/>
    <d v="2013-02-23T00:00:00"/>
  </r>
  <r>
    <x v="11"/>
    <n v="5"/>
    <n v="2013"/>
    <n v="24"/>
    <n v="2"/>
    <n v="18"/>
    <n v="18"/>
    <m/>
    <d v="2013-02-24T00:00:00"/>
  </r>
  <r>
    <x v="11"/>
    <n v="5"/>
    <n v="2013"/>
    <n v="25"/>
    <n v="2"/>
    <n v="22"/>
    <n v="22"/>
    <m/>
    <d v="2013-02-25T00:00:00"/>
  </r>
  <r>
    <x v="11"/>
    <n v="5"/>
    <n v="2013"/>
    <n v="26"/>
    <n v="2"/>
    <n v="18"/>
    <n v="18"/>
    <m/>
    <d v="2013-02-26T00:00:00"/>
  </r>
  <r>
    <x v="11"/>
    <n v="5"/>
    <n v="2013"/>
    <n v="27"/>
    <n v="2"/>
    <n v="18"/>
    <n v="18"/>
    <m/>
    <d v="2013-02-27T00:00:00"/>
  </r>
  <r>
    <x v="11"/>
    <n v="5"/>
    <n v="2013"/>
    <n v="28"/>
    <n v="2"/>
    <n v="18"/>
    <n v="18"/>
    <m/>
    <d v="2013-02-28T00:00:00"/>
  </r>
  <r>
    <x v="11"/>
    <n v="6"/>
    <n v="2013"/>
    <n v="1"/>
    <n v="3"/>
    <n v="17"/>
    <n v="17"/>
    <m/>
    <d v="2013-03-01T00:00:00"/>
  </r>
  <r>
    <x v="11"/>
    <n v="6"/>
    <n v="2013"/>
    <n v="2"/>
    <n v="3"/>
    <n v="16"/>
    <n v="16"/>
    <m/>
    <d v="2013-03-02T00:00:00"/>
  </r>
  <r>
    <x v="11"/>
    <n v="6"/>
    <n v="2013"/>
    <n v="3"/>
    <n v="3"/>
    <n v="15"/>
    <n v="15"/>
    <m/>
    <d v="2013-03-03T00:00:00"/>
  </r>
  <r>
    <x v="11"/>
    <n v="6"/>
    <n v="2013"/>
    <n v="4"/>
    <n v="3"/>
    <n v="14"/>
    <n v="14"/>
    <m/>
    <d v="2013-03-04T00:00:00"/>
  </r>
  <r>
    <x v="11"/>
    <n v="6"/>
    <n v="2013"/>
    <n v="5"/>
    <n v="3"/>
    <n v="17"/>
    <n v="17"/>
    <m/>
    <d v="2013-03-05T00:00:00"/>
  </r>
  <r>
    <x v="11"/>
    <n v="6"/>
    <n v="2013"/>
    <n v="6"/>
    <n v="3"/>
    <n v="26"/>
    <n v="26"/>
    <m/>
    <d v="2013-03-06T00:00:00"/>
  </r>
  <r>
    <x v="11"/>
    <n v="6"/>
    <n v="2013"/>
    <n v="7"/>
    <n v="3"/>
    <n v="23"/>
    <n v="23"/>
    <m/>
    <d v="2013-03-07T00:00:00"/>
  </r>
  <r>
    <x v="11"/>
    <n v="6"/>
    <n v="2013"/>
    <n v="8"/>
    <n v="3"/>
    <n v="22"/>
    <n v="22"/>
    <m/>
    <d v="2013-03-08T00:00:00"/>
  </r>
  <r>
    <x v="11"/>
    <n v="6"/>
    <n v="2013"/>
    <n v="9"/>
    <n v="3"/>
    <n v="21"/>
    <n v="21"/>
    <m/>
    <d v="2013-03-09T00:00:00"/>
  </r>
  <r>
    <x v="11"/>
    <n v="6"/>
    <n v="2013"/>
    <n v="10"/>
    <n v="3"/>
    <n v="19"/>
    <n v="19"/>
    <m/>
    <d v="2013-03-10T00:00:00"/>
  </r>
  <r>
    <x v="11"/>
    <n v="6"/>
    <n v="2013"/>
    <n v="11"/>
    <n v="3"/>
    <n v="18"/>
    <n v="18"/>
    <m/>
    <d v="2013-03-11T00:00:00"/>
  </r>
  <r>
    <x v="11"/>
    <n v="6"/>
    <n v="2013"/>
    <n v="12"/>
    <n v="3"/>
    <n v="17"/>
    <n v="17"/>
    <m/>
    <d v="2013-03-12T00:00:00"/>
  </r>
  <r>
    <x v="11"/>
    <n v="6"/>
    <n v="2013"/>
    <n v="13"/>
    <n v="3"/>
    <n v="16"/>
    <n v="16"/>
    <m/>
    <d v="2013-03-13T00:00:00"/>
  </r>
  <r>
    <x v="11"/>
    <n v="6"/>
    <n v="2013"/>
    <n v="14"/>
    <n v="3"/>
    <n v="15"/>
    <n v="15"/>
    <m/>
    <d v="2013-03-14T00:00:00"/>
  </r>
  <r>
    <x v="11"/>
    <n v="6"/>
    <n v="2013"/>
    <n v="15"/>
    <n v="3"/>
    <n v="14"/>
    <n v="14"/>
    <m/>
    <d v="2013-03-15T00:00:00"/>
  </r>
  <r>
    <x v="11"/>
    <n v="6"/>
    <n v="2013"/>
    <n v="16"/>
    <n v="3"/>
    <n v="14"/>
    <n v="14"/>
    <m/>
    <d v="2013-03-16T00:00:00"/>
  </r>
  <r>
    <x v="11"/>
    <n v="6"/>
    <n v="2013"/>
    <n v="17"/>
    <n v="3"/>
    <n v="14"/>
    <n v="14"/>
    <m/>
    <d v="2013-03-17T00:00:00"/>
  </r>
  <r>
    <x v="11"/>
    <n v="6"/>
    <n v="2013"/>
    <n v="18"/>
    <n v="3"/>
    <n v="12"/>
    <n v="12"/>
    <m/>
    <d v="2013-03-18T00:00:00"/>
  </r>
  <r>
    <x v="11"/>
    <n v="6"/>
    <n v="2013"/>
    <n v="19"/>
    <n v="3"/>
    <n v="14"/>
    <n v="14"/>
    <m/>
    <d v="2013-03-19T00:00:00"/>
  </r>
  <r>
    <x v="11"/>
    <n v="6"/>
    <n v="2013"/>
    <n v="20"/>
    <n v="3"/>
    <n v="40"/>
    <n v="40"/>
    <m/>
    <d v="2013-03-20T00:00:00"/>
  </r>
  <r>
    <x v="11"/>
    <n v="6"/>
    <n v="2013"/>
    <n v="21"/>
    <n v="3"/>
    <n v="27"/>
    <n v="27"/>
    <m/>
    <d v="2013-03-21T00:00:00"/>
  </r>
  <r>
    <x v="11"/>
    <n v="6"/>
    <n v="2013"/>
    <n v="22"/>
    <n v="3"/>
    <n v="26"/>
    <n v="26"/>
    <m/>
    <d v="2013-03-22T00:00:00"/>
  </r>
  <r>
    <x v="11"/>
    <n v="6"/>
    <n v="2013"/>
    <n v="23"/>
    <n v="3"/>
    <n v="24"/>
    <n v="24"/>
    <m/>
    <d v="2013-03-23T00:00:00"/>
  </r>
  <r>
    <x v="11"/>
    <n v="6"/>
    <n v="2013"/>
    <n v="24"/>
    <n v="3"/>
    <n v="22"/>
    <n v="22"/>
    <m/>
    <d v="2013-03-24T00:00:00"/>
  </r>
  <r>
    <x v="11"/>
    <n v="6"/>
    <n v="2013"/>
    <n v="25"/>
    <n v="3"/>
    <n v="21"/>
    <n v="21"/>
    <m/>
    <d v="2013-03-25T00:00:00"/>
  </r>
  <r>
    <x v="11"/>
    <n v="6"/>
    <n v="2013"/>
    <n v="26"/>
    <n v="3"/>
    <n v="20"/>
    <n v="20"/>
    <m/>
    <d v="2013-03-26T00:00:00"/>
  </r>
  <r>
    <x v="11"/>
    <n v="6"/>
    <n v="2013"/>
    <n v="27"/>
    <n v="3"/>
    <n v="18"/>
    <n v="18"/>
    <m/>
    <d v="2013-03-27T00:00:00"/>
  </r>
  <r>
    <x v="11"/>
    <n v="6"/>
    <n v="2013"/>
    <n v="28"/>
    <n v="3"/>
    <n v="16"/>
    <n v="16"/>
    <m/>
    <d v="2013-03-28T00:00:00"/>
  </r>
  <r>
    <x v="11"/>
    <n v="6"/>
    <n v="2013"/>
    <n v="29"/>
    <n v="3"/>
    <n v="15"/>
    <n v="15"/>
    <m/>
    <d v="2013-03-29T00:00:00"/>
  </r>
  <r>
    <x v="11"/>
    <n v="6"/>
    <n v="2013"/>
    <n v="30"/>
    <n v="3"/>
    <n v="14"/>
    <n v="14"/>
    <m/>
    <d v="2013-03-30T00:00:00"/>
  </r>
  <r>
    <x v="11"/>
    <n v="6"/>
    <n v="2013"/>
    <n v="31"/>
    <n v="3"/>
    <n v="13"/>
    <n v="13"/>
    <m/>
    <d v="2013-03-31T00:00:00"/>
  </r>
  <r>
    <x v="11"/>
    <n v="7"/>
    <n v="2013"/>
    <n v="1"/>
    <n v="4"/>
    <n v="12"/>
    <n v="12"/>
    <m/>
    <d v="2013-04-01T00:00:00"/>
  </r>
  <r>
    <x v="11"/>
    <n v="7"/>
    <n v="2013"/>
    <n v="2"/>
    <n v="4"/>
    <n v="11"/>
    <n v="11"/>
    <m/>
    <d v="2013-04-02T00:00:00"/>
  </r>
  <r>
    <x v="11"/>
    <n v="7"/>
    <n v="2013"/>
    <n v="3"/>
    <n v="4"/>
    <n v="11"/>
    <n v="11"/>
    <m/>
    <d v="2013-04-03T00:00:00"/>
  </r>
  <r>
    <x v="11"/>
    <n v="7"/>
    <n v="2013"/>
    <n v="4"/>
    <n v="4"/>
    <n v="13"/>
    <n v="13"/>
    <m/>
    <d v="2013-04-04T00:00:00"/>
  </r>
  <r>
    <x v="11"/>
    <n v="7"/>
    <n v="2013"/>
    <n v="5"/>
    <n v="4"/>
    <n v="15"/>
    <n v="15"/>
    <m/>
    <d v="2013-04-05T00:00:00"/>
  </r>
  <r>
    <x v="11"/>
    <n v="7"/>
    <n v="2013"/>
    <n v="6"/>
    <n v="4"/>
    <n v="28"/>
    <n v="28"/>
    <m/>
    <d v="2013-04-06T00:00:00"/>
  </r>
  <r>
    <x v="11"/>
    <n v="7"/>
    <n v="2013"/>
    <n v="7"/>
    <n v="4"/>
    <n v="39"/>
    <n v="39"/>
    <m/>
    <d v="2013-04-07T00:00:00"/>
  </r>
  <r>
    <x v="11"/>
    <n v="7"/>
    <n v="2013"/>
    <n v="8"/>
    <n v="4"/>
    <n v="27"/>
    <n v="27"/>
    <m/>
    <d v="2013-04-08T00:00:00"/>
  </r>
  <r>
    <x v="11"/>
    <n v="7"/>
    <n v="2013"/>
    <n v="9"/>
    <n v="4"/>
    <n v="24"/>
    <n v="24"/>
    <m/>
    <d v="2013-04-09T00:00:00"/>
  </r>
  <r>
    <x v="11"/>
    <n v="7"/>
    <n v="2013"/>
    <n v="10"/>
    <n v="4"/>
    <n v="23"/>
    <n v="23"/>
    <m/>
    <d v="2013-04-10T00:00:00"/>
  </r>
  <r>
    <x v="11"/>
    <n v="7"/>
    <n v="2013"/>
    <n v="11"/>
    <n v="4"/>
    <n v="20"/>
    <n v="20"/>
    <m/>
    <d v="2013-04-11T00:00:00"/>
  </r>
  <r>
    <x v="11"/>
    <n v="7"/>
    <n v="2013"/>
    <n v="12"/>
    <n v="4"/>
    <n v="18"/>
    <n v="18"/>
    <m/>
    <d v="2013-04-12T00:00:00"/>
  </r>
  <r>
    <x v="11"/>
    <n v="7"/>
    <n v="2013"/>
    <n v="13"/>
    <n v="4"/>
    <n v="18"/>
    <n v="18"/>
    <m/>
    <d v="2013-04-13T00:00:00"/>
  </r>
  <r>
    <x v="11"/>
    <n v="7"/>
    <n v="2013"/>
    <n v="14"/>
    <n v="4"/>
    <n v="18"/>
    <n v="18"/>
    <m/>
    <d v="2013-04-14T00:00:00"/>
  </r>
  <r>
    <x v="11"/>
    <n v="7"/>
    <n v="2013"/>
    <n v="15"/>
    <n v="4"/>
    <n v="17"/>
    <n v="17"/>
    <m/>
    <d v="2013-04-15T00:00:00"/>
  </r>
  <r>
    <x v="11"/>
    <n v="7"/>
    <n v="2013"/>
    <n v="16"/>
    <n v="4"/>
    <n v="15"/>
    <n v="15"/>
    <m/>
    <d v="2013-04-16T00:00:00"/>
  </r>
  <r>
    <x v="11"/>
    <n v="7"/>
    <n v="2013"/>
    <n v="17"/>
    <n v="4"/>
    <n v="14"/>
    <n v="14"/>
    <m/>
    <d v="2013-04-17T00:00:00"/>
  </r>
  <r>
    <x v="11"/>
    <n v="7"/>
    <n v="2013"/>
    <n v="18"/>
    <n v="4"/>
    <n v="14"/>
    <n v="14"/>
    <m/>
    <d v="2013-04-18T00:00:00"/>
  </r>
  <r>
    <x v="11"/>
    <n v="7"/>
    <n v="2013"/>
    <n v="19"/>
    <n v="4"/>
    <n v="17"/>
    <n v="17"/>
    <m/>
    <d v="2013-04-19T00:00:00"/>
  </r>
  <r>
    <x v="11"/>
    <n v="7"/>
    <n v="2013"/>
    <n v="20"/>
    <n v="4"/>
    <n v="15"/>
    <n v="15"/>
    <m/>
    <d v="2013-04-20T00:00:00"/>
  </r>
  <r>
    <x v="11"/>
    <n v="7"/>
    <n v="2013"/>
    <n v="21"/>
    <n v="4"/>
    <n v="13"/>
    <n v="13"/>
    <m/>
    <d v="2013-04-21T00:00:00"/>
  </r>
  <r>
    <x v="11"/>
    <n v="7"/>
    <n v="2013"/>
    <n v="22"/>
    <n v="4"/>
    <n v="13"/>
    <n v="13"/>
    <m/>
    <d v="2013-04-22T00:00:00"/>
  </r>
  <r>
    <x v="11"/>
    <n v="7"/>
    <n v="2013"/>
    <n v="23"/>
    <n v="4"/>
    <n v="12"/>
    <n v="12"/>
    <m/>
    <d v="2013-04-23T00:00:00"/>
  </r>
  <r>
    <x v="11"/>
    <n v="7"/>
    <n v="2013"/>
    <n v="24"/>
    <n v="4"/>
    <n v="11"/>
    <n v="11"/>
    <m/>
    <d v="2013-04-24T00:00:00"/>
  </r>
  <r>
    <x v="11"/>
    <n v="7"/>
    <n v="2013"/>
    <n v="25"/>
    <n v="4"/>
    <n v="11"/>
    <n v="11"/>
    <m/>
    <d v="2013-04-25T00:00:00"/>
  </r>
  <r>
    <x v="11"/>
    <n v="7"/>
    <n v="2013"/>
    <n v="26"/>
    <n v="4"/>
    <n v="11"/>
    <n v="11"/>
    <m/>
    <d v="2013-04-26T00:00:00"/>
  </r>
  <r>
    <x v="11"/>
    <n v="7"/>
    <n v="2013"/>
    <n v="27"/>
    <n v="4"/>
    <n v="10"/>
    <n v="10"/>
    <m/>
    <d v="2013-04-27T00:00:00"/>
  </r>
  <r>
    <x v="11"/>
    <n v="7"/>
    <n v="2013"/>
    <n v="28"/>
    <n v="4"/>
    <n v="9.5"/>
    <n v="9.5"/>
    <m/>
    <d v="2013-04-28T00:00:00"/>
  </r>
  <r>
    <x v="11"/>
    <n v="7"/>
    <n v="2013"/>
    <n v="29"/>
    <n v="4"/>
    <n v="9"/>
    <n v="9"/>
    <m/>
    <d v="2013-04-29T00:00:00"/>
  </r>
  <r>
    <x v="11"/>
    <n v="7"/>
    <n v="2013"/>
    <n v="30"/>
    <n v="4"/>
    <n v="8.8000000000000007"/>
    <n v="8.8000000000000007"/>
    <m/>
    <d v="2013-04-30T00:00:00"/>
  </r>
  <r>
    <x v="11"/>
    <n v="8"/>
    <n v="2013"/>
    <n v="1"/>
    <n v="5"/>
    <n v="8.4"/>
    <n v="8.4"/>
    <m/>
    <d v="2013-05-01T00:00:00"/>
  </r>
  <r>
    <x v="11"/>
    <n v="8"/>
    <n v="2013"/>
    <n v="2"/>
    <n v="5"/>
    <n v="8.3000000000000007"/>
    <n v="8.3000000000000007"/>
    <m/>
    <d v="2013-05-02T00:00:00"/>
  </r>
  <r>
    <x v="11"/>
    <n v="8"/>
    <n v="2013"/>
    <n v="3"/>
    <n v="5"/>
    <n v="7.8"/>
    <n v="7.8"/>
    <m/>
    <d v="2013-05-03T00:00:00"/>
  </r>
  <r>
    <x v="11"/>
    <n v="8"/>
    <n v="2013"/>
    <n v="4"/>
    <n v="5"/>
    <n v="7.4"/>
    <n v="7.4"/>
    <m/>
    <d v="2013-05-04T00:00:00"/>
  </r>
  <r>
    <x v="11"/>
    <n v="8"/>
    <n v="2013"/>
    <n v="5"/>
    <n v="5"/>
    <n v="7"/>
    <n v="7"/>
    <m/>
    <d v="2013-05-05T00:00:00"/>
  </r>
  <r>
    <x v="11"/>
    <n v="8"/>
    <n v="2013"/>
    <n v="6"/>
    <n v="5"/>
    <n v="6.9"/>
    <n v="6.9"/>
    <m/>
    <d v="2013-05-06T00:00:00"/>
  </r>
  <r>
    <x v="11"/>
    <n v="8"/>
    <n v="2013"/>
    <n v="7"/>
    <n v="5"/>
    <n v="6.9"/>
    <n v="6.9"/>
    <m/>
    <d v="2013-05-07T00:00:00"/>
  </r>
  <r>
    <x v="11"/>
    <n v="8"/>
    <n v="2013"/>
    <n v="8"/>
    <n v="5"/>
    <n v="6.4"/>
    <n v="6.4"/>
    <m/>
    <d v="2013-05-08T00:00:00"/>
  </r>
  <r>
    <x v="11"/>
    <n v="8"/>
    <n v="2013"/>
    <n v="9"/>
    <n v="5"/>
    <n v="6.4"/>
    <n v="6.4"/>
    <m/>
    <d v="2013-05-09T00:00:00"/>
  </r>
  <r>
    <x v="11"/>
    <n v="8"/>
    <n v="2013"/>
    <n v="10"/>
    <n v="5"/>
    <n v="5.8"/>
    <n v="5.8"/>
    <m/>
    <d v="2013-05-10T00:00:00"/>
  </r>
  <r>
    <x v="11"/>
    <n v="8"/>
    <n v="2013"/>
    <n v="11"/>
    <n v="5"/>
    <n v="5.8"/>
    <n v="5.8"/>
    <m/>
    <d v="2013-05-11T00:00:00"/>
  </r>
  <r>
    <x v="11"/>
    <n v="8"/>
    <n v="2013"/>
    <n v="12"/>
    <n v="5"/>
    <n v="6"/>
    <n v="6"/>
    <m/>
    <d v="2013-05-12T00:00:00"/>
  </r>
  <r>
    <x v="11"/>
    <n v="8"/>
    <n v="2013"/>
    <n v="13"/>
    <n v="5"/>
    <n v="7.7"/>
    <n v="7.7"/>
    <m/>
    <d v="2013-05-13T00:00:00"/>
  </r>
  <r>
    <x v="11"/>
    <n v="8"/>
    <n v="2013"/>
    <n v="14"/>
    <n v="5"/>
    <n v="5.9"/>
    <n v="5.9"/>
    <m/>
    <d v="2013-05-14T00:00:00"/>
  </r>
  <r>
    <x v="11"/>
    <n v="8"/>
    <n v="2013"/>
    <n v="15"/>
    <n v="5"/>
    <n v="5.8"/>
    <n v="5.8"/>
    <m/>
    <d v="2013-05-15T00:00:00"/>
  </r>
  <r>
    <x v="11"/>
    <n v="8"/>
    <n v="2013"/>
    <n v="16"/>
    <n v="5"/>
    <n v="7.3"/>
    <n v="7.3"/>
    <m/>
    <d v="2013-05-16T00:00:00"/>
  </r>
  <r>
    <x v="11"/>
    <n v="8"/>
    <n v="2013"/>
    <n v="17"/>
    <n v="5"/>
    <n v="6.7"/>
    <n v="6.7"/>
    <m/>
    <d v="2013-05-17T00:00:00"/>
  </r>
  <r>
    <x v="11"/>
    <n v="8"/>
    <n v="2013"/>
    <n v="18"/>
    <n v="5"/>
    <n v="7.7"/>
    <n v="7.7"/>
    <m/>
    <d v="2013-05-18T00:00:00"/>
  </r>
  <r>
    <x v="11"/>
    <n v="8"/>
    <n v="2013"/>
    <n v="19"/>
    <n v="5"/>
    <n v="7.9"/>
    <n v="7.9"/>
    <m/>
    <d v="2013-05-19T00:00:00"/>
  </r>
  <r>
    <x v="11"/>
    <n v="8"/>
    <n v="2013"/>
    <n v="20"/>
    <n v="5"/>
    <n v="5.9"/>
    <n v="5.9"/>
    <m/>
    <d v="2013-05-20T00:00:00"/>
  </r>
  <r>
    <x v="11"/>
    <n v="8"/>
    <n v="2013"/>
    <n v="21"/>
    <n v="5"/>
    <n v="11"/>
    <n v="11"/>
    <m/>
    <d v="2013-05-21T00:00:00"/>
  </r>
  <r>
    <x v="11"/>
    <n v="8"/>
    <n v="2013"/>
    <n v="22"/>
    <n v="5"/>
    <n v="17"/>
    <n v="17"/>
    <m/>
    <d v="2013-05-22T00:00:00"/>
  </r>
  <r>
    <x v="11"/>
    <n v="8"/>
    <n v="2013"/>
    <n v="23"/>
    <n v="5"/>
    <n v="67"/>
    <n v="67"/>
    <m/>
    <d v="2013-05-23T00:00:00"/>
  </r>
  <r>
    <x v="11"/>
    <n v="8"/>
    <n v="2013"/>
    <n v="24"/>
    <n v="5"/>
    <n v="44"/>
    <n v="44"/>
    <m/>
    <d v="2013-05-24T00:00:00"/>
  </r>
  <r>
    <x v="11"/>
    <n v="8"/>
    <n v="2013"/>
    <n v="25"/>
    <n v="5"/>
    <n v="35"/>
    <n v="35"/>
    <m/>
    <d v="2013-05-25T00:00:00"/>
  </r>
  <r>
    <x v="11"/>
    <n v="8"/>
    <n v="2013"/>
    <n v="26"/>
    <n v="5"/>
    <n v="30"/>
    <n v="30"/>
    <m/>
    <d v="2013-05-26T00:00:00"/>
  </r>
  <r>
    <x v="11"/>
    <n v="8"/>
    <n v="2013"/>
    <n v="27"/>
    <n v="5"/>
    <n v="41"/>
    <n v="41"/>
    <m/>
    <d v="2013-05-27T00:00:00"/>
  </r>
  <r>
    <x v="11"/>
    <n v="8"/>
    <n v="2013"/>
    <n v="28"/>
    <n v="5"/>
    <n v="36"/>
    <n v="36"/>
    <m/>
    <d v="2013-05-28T00:00:00"/>
  </r>
  <r>
    <x v="11"/>
    <n v="8"/>
    <n v="2013"/>
    <n v="29"/>
    <n v="5"/>
    <n v="40"/>
    <n v="40"/>
    <m/>
    <d v="2013-05-29T00:00:00"/>
  </r>
  <r>
    <x v="11"/>
    <n v="8"/>
    <n v="2013"/>
    <n v="30"/>
    <n v="5"/>
    <n v="31"/>
    <n v="31"/>
    <m/>
    <d v="2013-05-30T00:00:00"/>
  </r>
  <r>
    <x v="11"/>
    <n v="8"/>
    <n v="2013"/>
    <n v="31"/>
    <n v="5"/>
    <n v="27"/>
    <n v="27"/>
    <m/>
    <d v="2013-05-31T00:00:00"/>
  </r>
  <r>
    <x v="11"/>
    <n v="9"/>
    <n v="2013"/>
    <n v="1"/>
    <n v="6"/>
    <n v="24"/>
    <n v="24"/>
    <m/>
    <d v="2013-06-01T00:00:00"/>
  </r>
  <r>
    <x v="11"/>
    <n v="9"/>
    <n v="2013"/>
    <n v="2"/>
    <n v="6"/>
    <n v="22"/>
    <n v="22"/>
    <m/>
    <d v="2013-06-02T00:00:00"/>
  </r>
  <r>
    <x v="11"/>
    <n v="9"/>
    <n v="2013"/>
    <n v="3"/>
    <n v="6"/>
    <n v="19"/>
    <n v="19"/>
    <m/>
    <d v="2013-06-03T00:00:00"/>
  </r>
  <r>
    <x v="11"/>
    <n v="9"/>
    <n v="2013"/>
    <n v="4"/>
    <n v="6"/>
    <n v="17"/>
    <n v="17"/>
    <m/>
    <d v="2013-06-04T00:00:00"/>
  </r>
  <r>
    <x v="11"/>
    <n v="9"/>
    <n v="2013"/>
    <n v="5"/>
    <n v="6"/>
    <n v="16"/>
    <n v="16"/>
    <m/>
    <d v="2013-06-05T00:00:00"/>
  </r>
  <r>
    <x v="11"/>
    <n v="9"/>
    <n v="2013"/>
    <n v="6"/>
    <n v="6"/>
    <n v="14"/>
    <n v="14"/>
    <m/>
    <d v="2013-06-06T00:00:00"/>
  </r>
  <r>
    <x v="11"/>
    <n v="9"/>
    <n v="2013"/>
    <n v="7"/>
    <n v="6"/>
    <n v="13"/>
    <n v="13"/>
    <m/>
    <d v="2013-06-07T00:00:00"/>
  </r>
  <r>
    <x v="11"/>
    <n v="9"/>
    <n v="2013"/>
    <n v="8"/>
    <n v="6"/>
    <n v="12"/>
    <n v="12"/>
    <m/>
    <d v="2013-06-08T00:00:00"/>
  </r>
  <r>
    <x v="11"/>
    <n v="9"/>
    <n v="2013"/>
    <n v="9"/>
    <n v="6"/>
    <n v="11"/>
    <n v="11"/>
    <m/>
    <d v="2013-06-09T00:00:00"/>
  </r>
  <r>
    <x v="11"/>
    <n v="9"/>
    <n v="2013"/>
    <n v="10"/>
    <n v="6"/>
    <n v="11"/>
    <n v="11"/>
    <m/>
    <d v="2013-06-10T00:00:00"/>
  </r>
  <r>
    <x v="11"/>
    <n v="9"/>
    <n v="2013"/>
    <n v="11"/>
    <n v="6"/>
    <n v="10"/>
    <n v="10"/>
    <m/>
    <d v="2013-06-11T00:00:00"/>
  </r>
  <r>
    <x v="11"/>
    <n v="9"/>
    <n v="2013"/>
    <n v="12"/>
    <n v="6"/>
    <n v="10"/>
    <n v="10"/>
    <m/>
    <d v="2013-06-12T00:00:00"/>
  </r>
  <r>
    <x v="11"/>
    <n v="9"/>
    <n v="2013"/>
    <n v="13"/>
    <n v="6"/>
    <n v="20"/>
    <n v="20"/>
    <m/>
    <d v="2013-06-13T00:00:00"/>
  </r>
  <r>
    <x v="11"/>
    <n v="9"/>
    <n v="2013"/>
    <n v="14"/>
    <n v="6"/>
    <n v="15"/>
    <n v="15"/>
    <m/>
    <d v="2013-06-14T00:00:00"/>
  </r>
  <r>
    <x v="11"/>
    <n v="9"/>
    <n v="2013"/>
    <n v="15"/>
    <n v="6"/>
    <n v="12"/>
    <n v="12"/>
    <m/>
    <d v="2013-06-15T00:00:00"/>
  </r>
  <r>
    <x v="11"/>
    <n v="9"/>
    <n v="2013"/>
    <n v="16"/>
    <n v="6"/>
    <n v="11"/>
    <n v="11"/>
    <m/>
    <d v="2013-06-16T00:00:00"/>
  </r>
  <r>
    <x v="11"/>
    <n v="9"/>
    <n v="2013"/>
    <n v="17"/>
    <n v="6"/>
    <n v="9.6999999999999993"/>
    <n v="9.6999999999999993"/>
    <m/>
    <d v="2013-06-17T00:00:00"/>
  </r>
  <r>
    <x v="11"/>
    <n v="9"/>
    <n v="2013"/>
    <n v="18"/>
    <n v="6"/>
    <n v="9.1"/>
    <n v="9.1"/>
    <m/>
    <d v="2013-06-18T00:00:00"/>
  </r>
  <r>
    <x v="11"/>
    <n v="9"/>
    <n v="2013"/>
    <n v="19"/>
    <n v="6"/>
    <n v="9.6"/>
    <n v="9.6"/>
    <m/>
    <d v="2013-06-19T00:00:00"/>
  </r>
  <r>
    <x v="11"/>
    <n v="9"/>
    <n v="2013"/>
    <n v="20"/>
    <n v="6"/>
    <n v="10"/>
    <n v="10"/>
    <m/>
    <d v="2013-06-20T00:00:00"/>
  </r>
  <r>
    <x v="11"/>
    <n v="9"/>
    <n v="2013"/>
    <n v="21"/>
    <n v="6"/>
    <n v="9.4"/>
    <n v="9.4"/>
    <m/>
    <d v="2013-06-21T00:00:00"/>
  </r>
  <r>
    <x v="11"/>
    <n v="9"/>
    <n v="2013"/>
    <n v="22"/>
    <n v="6"/>
    <n v="8.3000000000000007"/>
    <n v="8.3000000000000007"/>
    <m/>
    <d v="2013-06-22T00:00:00"/>
  </r>
  <r>
    <x v="11"/>
    <n v="9"/>
    <n v="2013"/>
    <n v="23"/>
    <n v="6"/>
    <n v="12"/>
    <n v="12"/>
    <m/>
    <d v="2013-06-23T00:00:00"/>
  </r>
  <r>
    <x v="11"/>
    <n v="9"/>
    <n v="2013"/>
    <n v="24"/>
    <n v="6"/>
    <n v="18"/>
    <n v="18"/>
    <m/>
    <d v="2013-06-24T00:00:00"/>
  </r>
  <r>
    <x v="11"/>
    <n v="9"/>
    <n v="2013"/>
    <n v="25"/>
    <n v="6"/>
    <n v="13"/>
    <n v="13"/>
    <m/>
    <d v="2013-06-25T00:00:00"/>
  </r>
  <r>
    <x v="11"/>
    <n v="9"/>
    <n v="2013"/>
    <n v="26"/>
    <n v="6"/>
    <n v="12"/>
    <n v="12"/>
    <m/>
    <d v="2013-06-26T00:00:00"/>
  </r>
  <r>
    <x v="11"/>
    <n v="9"/>
    <n v="2013"/>
    <n v="27"/>
    <n v="6"/>
    <n v="10"/>
    <n v="10"/>
    <m/>
    <d v="2013-06-27T00:00:00"/>
  </r>
  <r>
    <x v="11"/>
    <n v="9"/>
    <n v="2013"/>
    <n v="28"/>
    <n v="6"/>
    <n v="8.8000000000000007"/>
    <n v="8.8000000000000007"/>
    <m/>
    <d v="2013-06-28T00:00:00"/>
  </r>
  <r>
    <x v="11"/>
    <n v="9"/>
    <n v="2013"/>
    <n v="29"/>
    <n v="6"/>
    <n v="8.1"/>
    <n v="8.1"/>
    <m/>
    <d v="2013-06-29T00:00:00"/>
  </r>
  <r>
    <x v="11"/>
    <n v="9"/>
    <n v="2013"/>
    <n v="30"/>
    <n v="6"/>
    <n v="7.1"/>
    <n v="7.1"/>
    <m/>
    <d v="2013-06-30T00:00:00"/>
  </r>
  <r>
    <x v="11"/>
    <n v="10"/>
    <n v="2013"/>
    <n v="1"/>
    <n v="7"/>
    <n v="6.9"/>
    <n v="6.9"/>
    <m/>
    <d v="2013-07-01T00:00:00"/>
  </r>
  <r>
    <x v="11"/>
    <n v="10"/>
    <n v="2013"/>
    <n v="2"/>
    <n v="7"/>
    <n v="5.7"/>
    <n v="5.7"/>
    <m/>
    <d v="2013-07-02T00:00:00"/>
  </r>
  <r>
    <x v="11"/>
    <n v="10"/>
    <n v="2013"/>
    <n v="3"/>
    <n v="7"/>
    <n v="5.0999999999999996"/>
    <n v="5.0999999999999996"/>
    <m/>
    <d v="2013-07-03T00:00:00"/>
  </r>
  <r>
    <x v="11"/>
    <n v="10"/>
    <n v="2013"/>
    <n v="4"/>
    <n v="7"/>
    <n v="4.4000000000000004"/>
    <n v="4.4000000000000004"/>
    <m/>
    <d v="2013-07-04T00:00:00"/>
  </r>
  <r>
    <x v="11"/>
    <n v="10"/>
    <n v="2013"/>
    <n v="5"/>
    <n v="7"/>
    <n v="4.8"/>
    <n v="4.8"/>
    <m/>
    <d v="2013-07-05T00:00:00"/>
  </r>
  <r>
    <x v="11"/>
    <n v="10"/>
    <n v="2013"/>
    <n v="6"/>
    <n v="7"/>
    <n v="5.3"/>
    <n v="5.3"/>
    <m/>
    <d v="2013-07-06T00:00:00"/>
  </r>
  <r>
    <x v="11"/>
    <n v="10"/>
    <n v="2013"/>
    <n v="7"/>
    <n v="7"/>
    <n v="5.6"/>
    <n v="5.6"/>
    <m/>
    <d v="2013-07-07T00:00:00"/>
  </r>
  <r>
    <x v="11"/>
    <n v="10"/>
    <n v="2013"/>
    <n v="8"/>
    <n v="7"/>
    <n v="4.5"/>
    <n v="4.5"/>
    <m/>
    <d v="2013-07-08T00:00:00"/>
  </r>
  <r>
    <x v="11"/>
    <n v="10"/>
    <n v="2013"/>
    <n v="9"/>
    <n v="7"/>
    <n v="4.3"/>
    <n v="4.3"/>
    <m/>
    <d v="2013-07-09T00:00:00"/>
  </r>
  <r>
    <x v="11"/>
    <n v="10"/>
    <n v="2013"/>
    <n v="10"/>
    <n v="7"/>
    <n v="3.8"/>
    <n v="3.8"/>
    <m/>
    <d v="2013-07-10T00:00:00"/>
  </r>
  <r>
    <x v="11"/>
    <n v="10"/>
    <n v="2013"/>
    <n v="11"/>
    <n v="7"/>
    <n v="3.4"/>
    <n v="3.4"/>
    <m/>
    <d v="2013-07-11T00:00:00"/>
  </r>
  <r>
    <x v="11"/>
    <n v="10"/>
    <n v="2013"/>
    <n v="12"/>
    <n v="7"/>
    <n v="3.4"/>
    <n v="3.4"/>
    <m/>
    <d v="2013-07-12T00:00:00"/>
  </r>
  <r>
    <x v="11"/>
    <n v="10"/>
    <n v="2013"/>
    <n v="13"/>
    <n v="7"/>
    <n v="3.8"/>
    <n v="3.8"/>
    <m/>
    <d v="2013-07-13T00:00:00"/>
  </r>
  <r>
    <x v="11"/>
    <n v="10"/>
    <n v="2013"/>
    <n v="14"/>
    <n v="7"/>
    <n v="3.7"/>
    <n v="3.7"/>
    <m/>
    <d v="2013-07-14T00:00:00"/>
  </r>
  <r>
    <x v="11"/>
    <n v="10"/>
    <n v="2013"/>
    <n v="15"/>
    <n v="7"/>
    <n v="3.6"/>
    <n v="3.6"/>
    <m/>
    <d v="2013-07-15T00:00:00"/>
  </r>
  <r>
    <x v="11"/>
    <n v="10"/>
    <n v="2013"/>
    <n v="16"/>
    <n v="7"/>
    <n v="3.5"/>
    <n v="3.5"/>
    <m/>
    <d v="2013-07-16T00:00:00"/>
  </r>
  <r>
    <x v="11"/>
    <n v="10"/>
    <n v="2013"/>
    <n v="17"/>
    <n v="7"/>
    <n v="3.3"/>
    <n v="3.3"/>
    <m/>
    <d v="2013-07-17T00:00:00"/>
  </r>
  <r>
    <x v="11"/>
    <n v="10"/>
    <n v="2013"/>
    <n v="18"/>
    <n v="7"/>
    <n v="3.4"/>
    <n v="3.4"/>
    <m/>
    <d v="2013-07-18T00:00:00"/>
  </r>
  <r>
    <x v="11"/>
    <n v="10"/>
    <n v="2013"/>
    <n v="19"/>
    <n v="7"/>
    <n v="3.2"/>
    <n v="3.2"/>
    <m/>
    <d v="2013-07-19T00:00:00"/>
  </r>
  <r>
    <x v="11"/>
    <n v="10"/>
    <n v="2013"/>
    <n v="20"/>
    <n v="7"/>
    <n v="3.2"/>
    <n v="3.2"/>
    <m/>
    <d v="2013-07-20T00:00:00"/>
  </r>
  <r>
    <x v="11"/>
    <n v="10"/>
    <n v="2013"/>
    <n v="21"/>
    <n v="7"/>
    <n v="3.6"/>
    <n v="3.6"/>
    <m/>
    <d v="2013-07-21T00:00:00"/>
  </r>
  <r>
    <x v="11"/>
    <n v="10"/>
    <n v="2013"/>
    <n v="22"/>
    <n v="7"/>
    <n v="3.9"/>
    <n v="3.9"/>
    <m/>
    <d v="2013-07-22T00:00:00"/>
  </r>
  <r>
    <x v="11"/>
    <n v="10"/>
    <n v="2013"/>
    <n v="23"/>
    <n v="7"/>
    <n v="3.2"/>
    <n v="3.2"/>
    <m/>
    <d v="2013-07-23T00:00:00"/>
  </r>
  <r>
    <x v="11"/>
    <n v="10"/>
    <n v="2013"/>
    <n v="24"/>
    <n v="7"/>
    <n v="2.6"/>
    <n v="2.6"/>
    <m/>
    <d v="2013-07-24T00:00:00"/>
  </r>
  <r>
    <x v="11"/>
    <n v="10"/>
    <n v="2013"/>
    <n v="25"/>
    <n v="7"/>
    <n v="2.1"/>
    <n v="2.1"/>
    <m/>
    <d v="2013-07-25T00:00:00"/>
  </r>
  <r>
    <x v="11"/>
    <n v="10"/>
    <n v="2013"/>
    <n v="26"/>
    <n v="7"/>
    <n v="1.9"/>
    <n v="1.9"/>
    <m/>
    <d v="2013-07-26T00:00:00"/>
  </r>
  <r>
    <x v="11"/>
    <n v="10"/>
    <n v="2013"/>
    <n v="27"/>
    <n v="7"/>
    <n v="1.6"/>
    <n v="1.6"/>
    <m/>
    <d v="2013-07-27T00:00:00"/>
  </r>
  <r>
    <x v="11"/>
    <n v="10"/>
    <n v="2013"/>
    <n v="28"/>
    <n v="7"/>
    <n v="2.2999999999999998"/>
    <n v="2.2999999999999998"/>
    <m/>
    <d v="2013-07-28T00:00:00"/>
  </r>
  <r>
    <x v="11"/>
    <n v="10"/>
    <n v="2013"/>
    <n v="29"/>
    <n v="7"/>
    <n v="2.2000000000000002"/>
    <n v="2.2000000000000002"/>
    <m/>
    <d v="2013-07-29T00:00:00"/>
  </r>
  <r>
    <x v="11"/>
    <n v="10"/>
    <n v="2013"/>
    <n v="30"/>
    <n v="7"/>
    <n v="1.9"/>
    <n v="1.9"/>
    <m/>
    <d v="2013-07-30T00:00:00"/>
  </r>
  <r>
    <x v="11"/>
    <n v="10"/>
    <n v="2013"/>
    <n v="31"/>
    <n v="7"/>
    <n v="1.5"/>
    <n v="1.5"/>
    <m/>
    <d v="2013-07-31T00:00:00"/>
  </r>
  <r>
    <x v="11"/>
    <n v="11"/>
    <n v="2013"/>
    <n v="1"/>
    <n v="8"/>
    <n v="1.8"/>
    <n v="1.8"/>
    <m/>
    <d v="2013-08-01T00:00:00"/>
  </r>
  <r>
    <x v="11"/>
    <n v="11"/>
    <n v="2013"/>
    <n v="2"/>
    <n v="8"/>
    <n v="1.9"/>
    <n v="1.9"/>
    <m/>
    <d v="2013-08-02T00:00:00"/>
  </r>
  <r>
    <x v="11"/>
    <n v="11"/>
    <n v="2013"/>
    <n v="3"/>
    <n v="8"/>
    <n v="2.5"/>
    <n v="2.5"/>
    <m/>
    <d v="2013-08-03T00:00:00"/>
  </r>
  <r>
    <x v="11"/>
    <n v="11"/>
    <n v="2013"/>
    <n v="4"/>
    <n v="8"/>
    <n v="2"/>
    <n v="2"/>
    <m/>
    <d v="2013-08-04T00:00:00"/>
  </r>
  <r>
    <x v="11"/>
    <n v="11"/>
    <n v="2013"/>
    <n v="5"/>
    <n v="8"/>
    <n v="2.1"/>
    <n v="2.1"/>
    <m/>
    <d v="2013-08-05T00:00:00"/>
  </r>
  <r>
    <x v="11"/>
    <n v="11"/>
    <n v="2013"/>
    <n v="6"/>
    <n v="8"/>
    <n v="2"/>
    <n v="2"/>
    <m/>
    <d v="2013-08-06T00:00:00"/>
  </r>
  <r>
    <x v="11"/>
    <n v="11"/>
    <n v="2013"/>
    <n v="7"/>
    <n v="8"/>
    <n v="1.8"/>
    <n v="1.8"/>
    <m/>
    <d v="2013-08-07T00:00:00"/>
  </r>
  <r>
    <x v="11"/>
    <n v="11"/>
    <n v="2013"/>
    <n v="8"/>
    <n v="8"/>
    <n v="1.8"/>
    <n v="1.8"/>
    <m/>
    <d v="2013-08-08T00:00:00"/>
  </r>
  <r>
    <x v="11"/>
    <n v="11"/>
    <n v="2013"/>
    <n v="9"/>
    <n v="8"/>
    <n v="1.6"/>
    <n v="1.6"/>
    <m/>
    <d v="2013-08-09T00:00:00"/>
  </r>
  <r>
    <x v="11"/>
    <n v="11"/>
    <n v="2013"/>
    <n v="10"/>
    <n v="8"/>
    <n v="1.8"/>
    <n v="1.8"/>
    <m/>
    <d v="2013-08-10T00:00:00"/>
  </r>
  <r>
    <x v="11"/>
    <n v="11"/>
    <n v="2013"/>
    <n v="11"/>
    <n v="8"/>
    <n v="2"/>
    <n v="2"/>
    <m/>
    <d v="2013-08-11T00:00:00"/>
  </r>
  <r>
    <x v="11"/>
    <n v="11"/>
    <n v="2013"/>
    <n v="12"/>
    <n v="8"/>
    <n v="2.2000000000000002"/>
    <n v="2.2000000000000002"/>
    <m/>
    <d v="2013-08-12T00:00:00"/>
  </r>
  <r>
    <x v="11"/>
    <n v="11"/>
    <n v="2013"/>
    <n v="13"/>
    <n v="8"/>
    <n v="1.7"/>
    <n v="1.7"/>
    <m/>
    <d v="2013-08-13T00:00:00"/>
  </r>
  <r>
    <x v="11"/>
    <n v="11"/>
    <n v="2013"/>
    <n v="14"/>
    <n v="8"/>
    <n v="1.7"/>
    <n v="1.7"/>
    <m/>
    <d v="2013-08-14T00:00:00"/>
  </r>
  <r>
    <x v="11"/>
    <n v="11"/>
    <n v="2013"/>
    <n v="15"/>
    <n v="8"/>
    <n v="1.9"/>
    <n v="1.9"/>
    <m/>
    <d v="2013-08-15T00:00:00"/>
  </r>
  <r>
    <x v="11"/>
    <n v="11"/>
    <n v="2013"/>
    <n v="16"/>
    <n v="8"/>
    <n v="2.1"/>
    <n v="2.1"/>
    <m/>
    <d v="2013-08-16T00:00:00"/>
  </r>
  <r>
    <x v="11"/>
    <n v="11"/>
    <n v="2013"/>
    <n v="17"/>
    <n v="8"/>
    <n v="1.9"/>
    <n v="1.9"/>
    <m/>
    <d v="2013-08-17T00:00:00"/>
  </r>
  <r>
    <x v="11"/>
    <n v="11"/>
    <n v="2013"/>
    <n v="18"/>
    <n v="8"/>
    <n v="1.7"/>
    <n v="1.7"/>
    <m/>
    <d v="2013-08-18T00:00:00"/>
  </r>
  <r>
    <x v="11"/>
    <n v="11"/>
    <n v="2013"/>
    <n v="19"/>
    <n v="8"/>
    <n v="1.8"/>
    <n v="1.8"/>
    <m/>
    <d v="2013-08-19T00:00:00"/>
  </r>
  <r>
    <x v="11"/>
    <n v="11"/>
    <n v="2013"/>
    <n v="20"/>
    <n v="8"/>
    <n v="1.4"/>
    <n v="1.4"/>
    <m/>
    <d v="2013-08-20T00:00:00"/>
  </r>
  <r>
    <x v="11"/>
    <n v="11"/>
    <n v="2013"/>
    <n v="21"/>
    <n v="8"/>
    <n v="1.8"/>
    <n v="1.8"/>
    <m/>
    <d v="2013-08-21T00:00:00"/>
  </r>
  <r>
    <x v="11"/>
    <n v="11"/>
    <n v="2013"/>
    <n v="22"/>
    <n v="8"/>
    <n v="1.8"/>
    <n v="1.8"/>
    <m/>
    <d v="2013-08-22T00:00:00"/>
  </r>
  <r>
    <x v="11"/>
    <n v="11"/>
    <n v="2013"/>
    <n v="23"/>
    <n v="8"/>
    <n v="2.7"/>
    <n v="2.7"/>
    <m/>
    <d v="2013-08-23T00:00:00"/>
  </r>
  <r>
    <x v="11"/>
    <n v="11"/>
    <n v="2013"/>
    <n v="24"/>
    <n v="8"/>
    <n v="2.7"/>
    <n v="2.7"/>
    <m/>
    <d v="2013-08-24T00:00:00"/>
  </r>
  <r>
    <x v="11"/>
    <n v="11"/>
    <n v="2013"/>
    <n v="25"/>
    <n v="8"/>
    <n v="3.6"/>
    <n v="3.6"/>
    <m/>
    <d v="2013-08-25T00:00:00"/>
  </r>
  <r>
    <x v="11"/>
    <n v="11"/>
    <n v="2013"/>
    <n v="26"/>
    <n v="8"/>
    <n v="3.7"/>
    <n v="3.7"/>
    <m/>
    <d v="2013-08-26T00:00:00"/>
  </r>
  <r>
    <x v="11"/>
    <n v="11"/>
    <n v="2013"/>
    <n v="27"/>
    <n v="8"/>
    <n v="7.3"/>
    <n v="7.3"/>
    <m/>
    <d v="2013-08-27T00:00:00"/>
  </r>
  <r>
    <x v="11"/>
    <n v="11"/>
    <n v="2013"/>
    <n v="28"/>
    <n v="8"/>
    <n v="4"/>
    <n v="4"/>
    <m/>
    <d v="2013-08-28T00:00:00"/>
  </r>
  <r>
    <x v="11"/>
    <n v="11"/>
    <n v="2013"/>
    <n v="29"/>
    <n v="8"/>
    <n v="7.3"/>
    <n v="7.3"/>
    <m/>
    <d v="2013-08-29T00:00:00"/>
  </r>
  <r>
    <x v="11"/>
    <n v="11"/>
    <n v="2013"/>
    <n v="30"/>
    <n v="8"/>
    <n v="4.4000000000000004"/>
    <n v="4.4000000000000004"/>
    <m/>
    <d v="2013-08-30T00:00:00"/>
  </r>
  <r>
    <x v="11"/>
    <n v="11"/>
    <n v="2013"/>
    <n v="31"/>
    <n v="8"/>
    <n v="3.3"/>
    <n v="3.3"/>
    <m/>
    <d v="2013-08-31T00:00:00"/>
  </r>
  <r>
    <x v="11"/>
    <n v="12"/>
    <n v="2013"/>
    <n v="1"/>
    <n v="9"/>
    <n v="3.1"/>
    <n v="3.1"/>
    <m/>
    <d v="2013-09-01T00:00:00"/>
  </r>
  <r>
    <x v="11"/>
    <n v="12"/>
    <n v="2013"/>
    <n v="2"/>
    <n v="9"/>
    <n v="2.7"/>
    <n v="2.7"/>
    <m/>
    <d v="2013-09-02T00:00:00"/>
  </r>
  <r>
    <x v="11"/>
    <n v="12"/>
    <n v="2013"/>
    <n v="3"/>
    <n v="9"/>
    <n v="11"/>
    <n v="11"/>
    <m/>
    <d v="2013-09-03T00:00:00"/>
  </r>
  <r>
    <x v="11"/>
    <n v="12"/>
    <n v="2013"/>
    <n v="4"/>
    <n v="9"/>
    <n v="4.0999999999999996"/>
    <n v="4.0999999999999996"/>
    <m/>
    <d v="2013-09-04T00:00:00"/>
  </r>
  <r>
    <x v="11"/>
    <n v="12"/>
    <n v="2013"/>
    <n v="5"/>
    <n v="9"/>
    <n v="12"/>
    <n v="12"/>
    <m/>
    <d v="2013-09-05T00:00:00"/>
  </r>
  <r>
    <x v="11"/>
    <n v="12"/>
    <n v="2013"/>
    <n v="6"/>
    <n v="9"/>
    <n v="44"/>
    <n v="44"/>
    <m/>
    <d v="2013-09-06T00:00:00"/>
  </r>
  <r>
    <x v="11"/>
    <n v="12"/>
    <n v="2013"/>
    <n v="7"/>
    <n v="9"/>
    <n v="12"/>
    <n v="12"/>
    <m/>
    <d v="2013-09-07T00:00:00"/>
  </r>
  <r>
    <x v="11"/>
    <n v="12"/>
    <n v="2013"/>
    <n v="8"/>
    <n v="9"/>
    <n v="6"/>
    <n v="6"/>
    <m/>
    <d v="2013-09-08T00:00:00"/>
  </r>
  <r>
    <x v="11"/>
    <n v="12"/>
    <n v="2013"/>
    <n v="9"/>
    <n v="9"/>
    <n v="3.9"/>
    <n v="3.9"/>
    <m/>
    <d v="2013-09-09T00:00:00"/>
  </r>
  <r>
    <x v="11"/>
    <n v="12"/>
    <n v="2013"/>
    <n v="10"/>
    <n v="9"/>
    <n v="3"/>
    <n v="3"/>
    <m/>
    <d v="2013-09-10T00:00:00"/>
  </r>
  <r>
    <x v="11"/>
    <n v="12"/>
    <n v="2013"/>
    <n v="11"/>
    <n v="9"/>
    <n v="2.2999999999999998"/>
    <n v="2.2999999999999998"/>
    <m/>
    <d v="2013-09-11T00:00:00"/>
  </r>
  <r>
    <x v="11"/>
    <n v="12"/>
    <n v="2013"/>
    <n v="12"/>
    <n v="9"/>
    <n v="2"/>
    <n v="2"/>
    <m/>
    <d v="2013-09-12T00:00:00"/>
  </r>
  <r>
    <x v="11"/>
    <n v="12"/>
    <n v="2013"/>
    <n v="13"/>
    <n v="9"/>
    <n v="1.9"/>
    <n v="1.9"/>
    <m/>
    <d v="2013-09-13T00:00:00"/>
  </r>
  <r>
    <x v="11"/>
    <n v="12"/>
    <n v="2013"/>
    <n v="14"/>
    <n v="9"/>
    <n v="2"/>
    <n v="2"/>
    <m/>
    <d v="2013-09-14T00:00:00"/>
  </r>
  <r>
    <x v="11"/>
    <n v="12"/>
    <n v="2013"/>
    <n v="15"/>
    <n v="9"/>
    <n v="2.1"/>
    <n v="2.1"/>
    <m/>
    <d v="2013-09-15T00:00:00"/>
  </r>
  <r>
    <x v="11"/>
    <n v="12"/>
    <n v="2013"/>
    <n v="16"/>
    <n v="9"/>
    <n v="2.2999999999999998"/>
    <n v="2.2999999999999998"/>
    <m/>
    <d v="2013-09-16T00:00:00"/>
  </r>
  <r>
    <x v="11"/>
    <n v="12"/>
    <n v="2013"/>
    <n v="17"/>
    <n v="9"/>
    <n v="2.2000000000000002"/>
    <n v="2.2000000000000002"/>
    <m/>
    <d v="2013-09-17T00:00:00"/>
  </r>
  <r>
    <x v="11"/>
    <n v="12"/>
    <n v="2013"/>
    <n v="18"/>
    <n v="9"/>
    <n v="1.8"/>
    <n v="1.8"/>
    <m/>
    <d v="2013-09-18T00:00:00"/>
  </r>
  <r>
    <x v="11"/>
    <n v="12"/>
    <n v="2013"/>
    <n v="19"/>
    <n v="9"/>
    <n v="1.9"/>
    <n v="1.9"/>
    <m/>
    <d v="2013-09-19T00:00:00"/>
  </r>
  <r>
    <x v="11"/>
    <n v="12"/>
    <n v="2013"/>
    <n v="20"/>
    <n v="9"/>
    <n v="1.9"/>
    <n v="1.9"/>
    <m/>
    <d v="2013-09-20T00:00:00"/>
  </r>
  <r>
    <x v="11"/>
    <n v="12"/>
    <n v="2013"/>
    <n v="21"/>
    <n v="9"/>
    <n v="3.9"/>
    <n v="3.9"/>
    <m/>
    <d v="2013-09-21T00:00:00"/>
  </r>
  <r>
    <x v="11"/>
    <n v="12"/>
    <n v="2013"/>
    <n v="22"/>
    <n v="9"/>
    <n v="7.8"/>
    <n v="7.8"/>
    <m/>
    <d v="2013-09-22T00:00:00"/>
  </r>
  <r>
    <x v="11"/>
    <n v="12"/>
    <n v="2013"/>
    <n v="23"/>
    <n v="9"/>
    <n v="11"/>
    <n v="11"/>
    <m/>
    <d v="2013-09-23T00:00:00"/>
  </r>
  <r>
    <x v="11"/>
    <n v="12"/>
    <n v="2013"/>
    <n v="24"/>
    <n v="9"/>
    <n v="14"/>
    <n v="14"/>
    <m/>
    <d v="2013-09-24T00:00:00"/>
  </r>
  <r>
    <x v="11"/>
    <n v="12"/>
    <n v="2013"/>
    <n v="25"/>
    <n v="9"/>
    <n v="15"/>
    <n v="15"/>
    <m/>
    <d v="2013-09-25T00:00:00"/>
  </r>
  <r>
    <x v="11"/>
    <n v="12"/>
    <n v="2013"/>
    <n v="26"/>
    <n v="9"/>
    <n v="8"/>
    <n v="8"/>
    <m/>
    <d v="2013-09-26T00:00:00"/>
  </r>
  <r>
    <x v="11"/>
    <n v="12"/>
    <n v="2013"/>
    <n v="27"/>
    <n v="9"/>
    <n v="8.9"/>
    <n v="8.9"/>
    <m/>
    <d v="2013-09-27T00:00:00"/>
  </r>
  <r>
    <x v="11"/>
    <n v="12"/>
    <n v="2013"/>
    <n v="28"/>
    <n v="9"/>
    <n v="39"/>
    <n v="39"/>
    <m/>
    <d v="2013-09-28T00:00:00"/>
  </r>
  <r>
    <x v="11"/>
    <n v="12"/>
    <n v="2013"/>
    <n v="29"/>
    <n v="9"/>
    <n v="94"/>
    <n v="94"/>
    <m/>
    <d v="2013-09-29T00:00:00"/>
  </r>
  <r>
    <x v="11"/>
    <n v="12"/>
    <n v="2013"/>
    <n v="30"/>
    <n v="9"/>
    <n v="133"/>
    <n v="133"/>
    <m/>
    <d v="2013-09-30T00:00:00"/>
  </r>
  <r>
    <x v="12"/>
    <n v="1"/>
    <n v="2013"/>
    <n v="1"/>
    <n v="10"/>
    <n v="59"/>
    <n v="59"/>
    <m/>
    <d v="2013-10-01T00:00:00"/>
  </r>
  <r>
    <x v="12"/>
    <n v="1"/>
    <n v="2013"/>
    <n v="2"/>
    <n v="10"/>
    <n v="44"/>
    <n v="44"/>
    <m/>
    <d v="2013-10-02T00:00:00"/>
  </r>
  <r>
    <x v="12"/>
    <n v="1"/>
    <n v="2013"/>
    <n v="3"/>
    <n v="10"/>
    <n v="37"/>
    <n v="37"/>
    <m/>
    <d v="2013-10-03T00:00:00"/>
  </r>
  <r>
    <x v="12"/>
    <n v="1"/>
    <n v="2013"/>
    <n v="4"/>
    <n v="10"/>
    <n v="31"/>
    <n v="31"/>
    <m/>
    <d v="2013-10-04T00:00:00"/>
  </r>
  <r>
    <x v="12"/>
    <n v="1"/>
    <n v="2013"/>
    <n v="5"/>
    <n v="10"/>
    <n v="27"/>
    <n v="27"/>
    <m/>
    <d v="2013-10-05T00:00:00"/>
  </r>
  <r>
    <x v="12"/>
    <n v="1"/>
    <n v="2013"/>
    <n v="6"/>
    <n v="10"/>
    <n v="24"/>
    <n v="24"/>
    <m/>
    <d v="2013-10-06T00:00:00"/>
  </r>
  <r>
    <x v="12"/>
    <n v="1"/>
    <n v="2013"/>
    <n v="7"/>
    <n v="10"/>
    <n v="22"/>
    <n v="22"/>
    <m/>
    <d v="2013-10-07T00:00:00"/>
  </r>
  <r>
    <x v="12"/>
    <n v="1"/>
    <n v="2013"/>
    <n v="8"/>
    <n v="10"/>
    <n v="21"/>
    <n v="21"/>
    <m/>
    <d v="2013-10-08T00:00:00"/>
  </r>
  <r>
    <x v="12"/>
    <n v="1"/>
    <n v="2013"/>
    <n v="9"/>
    <n v="10"/>
    <n v="19"/>
    <n v="19"/>
    <m/>
    <d v="2013-10-09T00:00:00"/>
  </r>
  <r>
    <x v="12"/>
    <n v="1"/>
    <n v="2013"/>
    <n v="10"/>
    <n v="10"/>
    <n v="18"/>
    <n v="18"/>
    <m/>
    <d v="2013-10-10T00:00:00"/>
  </r>
  <r>
    <x v="12"/>
    <n v="1"/>
    <n v="2013"/>
    <n v="11"/>
    <n v="10"/>
    <n v="17"/>
    <n v="17"/>
    <m/>
    <d v="2013-10-11T00:00:00"/>
  </r>
  <r>
    <x v="12"/>
    <n v="1"/>
    <n v="2013"/>
    <n v="12"/>
    <n v="10"/>
    <n v="16"/>
    <n v="16"/>
    <m/>
    <d v="2013-10-12T00:00:00"/>
  </r>
  <r>
    <x v="12"/>
    <n v="1"/>
    <n v="2013"/>
    <n v="13"/>
    <n v="10"/>
    <n v="15"/>
    <n v="15"/>
    <m/>
    <d v="2013-10-13T00:00:00"/>
  </r>
  <r>
    <x v="12"/>
    <n v="1"/>
    <n v="2013"/>
    <n v="14"/>
    <n v="10"/>
    <n v="15"/>
    <n v="15"/>
    <m/>
    <d v="2013-10-14T00:00:00"/>
  </r>
  <r>
    <x v="12"/>
    <n v="1"/>
    <n v="2013"/>
    <n v="15"/>
    <n v="10"/>
    <n v="14"/>
    <n v="14"/>
    <m/>
    <d v="2013-10-15T00:00:00"/>
  </r>
  <r>
    <x v="12"/>
    <n v="1"/>
    <n v="2013"/>
    <n v="16"/>
    <n v="10"/>
    <n v="14"/>
    <n v="14"/>
    <m/>
    <d v="2013-10-16T00:00:00"/>
  </r>
  <r>
    <x v="12"/>
    <n v="1"/>
    <n v="2013"/>
    <n v="17"/>
    <n v="10"/>
    <n v="14"/>
    <n v="14"/>
    <m/>
    <d v="2013-10-17T00:00:00"/>
  </r>
  <r>
    <x v="12"/>
    <n v="1"/>
    <n v="2013"/>
    <n v="18"/>
    <n v="10"/>
    <n v="15"/>
    <n v="15"/>
    <m/>
    <d v="2013-10-18T00:00:00"/>
  </r>
  <r>
    <x v="12"/>
    <n v="1"/>
    <n v="2013"/>
    <n v="19"/>
    <n v="10"/>
    <n v="13"/>
    <n v="13"/>
    <m/>
    <d v="2013-10-19T00:00:00"/>
  </r>
  <r>
    <x v="12"/>
    <n v="1"/>
    <n v="2013"/>
    <n v="20"/>
    <n v="10"/>
    <n v="13"/>
    <n v="13"/>
    <m/>
    <d v="2013-10-20T00:00:00"/>
  </r>
  <r>
    <x v="12"/>
    <n v="1"/>
    <n v="2013"/>
    <n v="21"/>
    <n v="10"/>
    <n v="13"/>
    <n v="13"/>
    <m/>
    <d v="2013-10-21T00:00:00"/>
  </r>
  <r>
    <x v="12"/>
    <n v="1"/>
    <n v="2013"/>
    <n v="22"/>
    <n v="10"/>
    <n v="13"/>
    <n v="13"/>
    <m/>
    <d v="2013-10-22T00:00:00"/>
  </r>
  <r>
    <x v="12"/>
    <n v="1"/>
    <n v="2013"/>
    <n v="23"/>
    <n v="10"/>
    <n v="13"/>
    <n v="13"/>
    <m/>
    <d v="2013-10-23T00:00:00"/>
  </r>
  <r>
    <x v="12"/>
    <n v="1"/>
    <n v="2013"/>
    <n v="24"/>
    <n v="10"/>
    <n v="13"/>
    <n v="13"/>
    <m/>
    <d v="2013-10-24T00:00:00"/>
  </r>
  <r>
    <x v="12"/>
    <n v="1"/>
    <n v="2013"/>
    <n v="25"/>
    <n v="10"/>
    <n v="13"/>
    <n v="13"/>
    <m/>
    <d v="2013-10-25T00:00:00"/>
  </r>
  <r>
    <x v="12"/>
    <n v="1"/>
    <n v="2013"/>
    <n v="26"/>
    <n v="10"/>
    <n v="13"/>
    <n v="13"/>
    <m/>
    <d v="2013-10-26T00:00:00"/>
  </r>
  <r>
    <x v="12"/>
    <n v="1"/>
    <n v="2013"/>
    <n v="27"/>
    <n v="10"/>
    <n v="14"/>
    <n v="14"/>
    <m/>
    <d v="2013-10-27T00:00:00"/>
  </r>
  <r>
    <x v="12"/>
    <n v="1"/>
    <n v="2013"/>
    <n v="28"/>
    <n v="10"/>
    <n v="14"/>
    <n v="14"/>
    <m/>
    <d v="2013-10-28T00:00:00"/>
  </r>
  <r>
    <x v="12"/>
    <n v="1"/>
    <n v="2013"/>
    <n v="29"/>
    <n v="10"/>
    <n v="13"/>
    <n v="13"/>
    <m/>
    <d v="2013-10-29T00:00:00"/>
  </r>
  <r>
    <x v="12"/>
    <n v="1"/>
    <n v="2013"/>
    <n v="30"/>
    <n v="10"/>
    <n v="13"/>
    <n v="13"/>
    <m/>
    <d v="2013-10-30T00:00:00"/>
  </r>
  <r>
    <x v="12"/>
    <n v="1"/>
    <n v="2013"/>
    <n v="31"/>
    <n v="10"/>
    <n v="13"/>
    <n v="13"/>
    <m/>
    <d v="2013-10-31T00:00:00"/>
  </r>
  <r>
    <x v="12"/>
    <n v="2"/>
    <n v="2013"/>
    <n v="1"/>
    <n v="11"/>
    <n v="13"/>
    <n v="13"/>
    <m/>
    <d v="2013-11-01T00:00:00"/>
  </r>
  <r>
    <x v="12"/>
    <n v="2"/>
    <n v="2013"/>
    <n v="2"/>
    <n v="11"/>
    <n v="26"/>
    <n v="26"/>
    <m/>
    <d v="2013-11-02T00:00:00"/>
  </r>
  <r>
    <x v="12"/>
    <n v="2"/>
    <n v="2013"/>
    <n v="3"/>
    <n v="11"/>
    <n v="17"/>
    <n v="17"/>
    <m/>
    <d v="2013-11-03T00:00:00"/>
  </r>
  <r>
    <x v="12"/>
    <n v="2"/>
    <n v="2013"/>
    <n v="4"/>
    <n v="11"/>
    <n v="15"/>
    <n v="15"/>
    <m/>
    <d v="2013-11-04T00:00:00"/>
  </r>
  <r>
    <x v="12"/>
    <n v="2"/>
    <n v="2013"/>
    <n v="5"/>
    <n v="11"/>
    <n v="19"/>
    <n v="19"/>
    <m/>
    <d v="2013-11-05T00:00:00"/>
  </r>
  <r>
    <x v="12"/>
    <n v="2"/>
    <n v="2013"/>
    <n v="6"/>
    <n v="11"/>
    <n v="29"/>
    <n v="29"/>
    <m/>
    <d v="2013-11-06T00:00:00"/>
  </r>
  <r>
    <x v="12"/>
    <n v="2"/>
    <n v="2013"/>
    <n v="7"/>
    <n v="11"/>
    <n v="40"/>
    <n v="40"/>
    <m/>
    <d v="2013-11-07T00:00:00"/>
  </r>
  <r>
    <x v="12"/>
    <n v="2"/>
    <n v="2013"/>
    <n v="8"/>
    <n v="11"/>
    <n v="29"/>
    <n v="29"/>
    <m/>
    <d v="2013-11-08T00:00:00"/>
  </r>
  <r>
    <x v="12"/>
    <n v="2"/>
    <n v="2013"/>
    <n v="9"/>
    <n v="11"/>
    <n v="24"/>
    <n v="24"/>
    <m/>
    <d v="2013-11-09T00:00:00"/>
  </r>
  <r>
    <x v="12"/>
    <n v="2"/>
    <n v="2013"/>
    <n v="10"/>
    <n v="11"/>
    <n v="22"/>
    <n v="22"/>
    <m/>
    <d v="2013-11-10T00:00:00"/>
  </r>
  <r>
    <x v="12"/>
    <n v="2"/>
    <n v="2013"/>
    <n v="11"/>
    <n v="11"/>
    <n v="20"/>
    <n v="20"/>
    <m/>
    <d v="2013-11-11T00:00:00"/>
  </r>
  <r>
    <x v="12"/>
    <n v="2"/>
    <n v="2013"/>
    <n v="12"/>
    <n v="11"/>
    <n v="25"/>
    <n v="25"/>
    <m/>
    <d v="2013-11-12T00:00:00"/>
  </r>
  <r>
    <x v="12"/>
    <n v="2"/>
    <n v="2013"/>
    <n v="13"/>
    <n v="11"/>
    <n v="21"/>
    <n v="21"/>
    <m/>
    <d v="2013-11-13T00:00:00"/>
  </r>
  <r>
    <x v="12"/>
    <n v="2"/>
    <n v="2013"/>
    <n v="14"/>
    <n v="11"/>
    <n v="19"/>
    <n v="19"/>
    <m/>
    <d v="2013-11-14T00:00:00"/>
  </r>
  <r>
    <x v="12"/>
    <n v="2"/>
    <n v="2013"/>
    <n v="15"/>
    <n v="11"/>
    <n v="19"/>
    <n v="19"/>
    <m/>
    <d v="2013-11-15T00:00:00"/>
  </r>
  <r>
    <x v="12"/>
    <n v="2"/>
    <n v="2013"/>
    <n v="16"/>
    <n v="11"/>
    <n v="19"/>
    <n v="19"/>
    <m/>
    <d v="2013-11-16T00:00:00"/>
  </r>
  <r>
    <x v="12"/>
    <n v="2"/>
    <n v="2013"/>
    <n v="17"/>
    <n v="11"/>
    <n v="18"/>
    <n v="18"/>
    <m/>
    <d v="2013-11-17T00:00:00"/>
  </r>
  <r>
    <x v="12"/>
    <n v="2"/>
    <n v="2013"/>
    <n v="18"/>
    <n v="11"/>
    <n v="25"/>
    <n v="25"/>
    <m/>
    <d v="2013-11-18T00:00:00"/>
  </r>
  <r>
    <x v="12"/>
    <n v="2"/>
    <n v="2013"/>
    <n v="19"/>
    <n v="11"/>
    <n v="43"/>
    <n v="43"/>
    <m/>
    <d v="2013-11-19T00:00:00"/>
  </r>
  <r>
    <x v="12"/>
    <n v="2"/>
    <n v="2013"/>
    <n v="20"/>
    <n v="11"/>
    <n v="37"/>
    <n v="37"/>
    <m/>
    <d v="2013-11-20T00:00:00"/>
  </r>
  <r>
    <x v="12"/>
    <n v="2"/>
    <n v="2013"/>
    <n v="21"/>
    <n v="11"/>
    <n v="33"/>
    <n v="33"/>
    <m/>
    <d v="2013-11-21T00:00:00"/>
  </r>
  <r>
    <x v="12"/>
    <n v="2"/>
    <n v="2013"/>
    <n v="22"/>
    <n v="11"/>
    <n v="29"/>
    <n v="29"/>
    <m/>
    <d v="2013-11-22T00:00:00"/>
  </r>
  <r>
    <x v="12"/>
    <n v="2"/>
    <n v="2013"/>
    <n v="23"/>
    <n v="11"/>
    <n v="26"/>
    <n v="26"/>
    <m/>
    <d v="2013-11-23T00:00:00"/>
  </r>
  <r>
    <x v="12"/>
    <n v="2"/>
    <n v="2013"/>
    <n v="24"/>
    <n v="11"/>
    <n v="24"/>
    <n v="24"/>
    <m/>
    <d v="2013-11-24T00:00:00"/>
  </r>
  <r>
    <x v="12"/>
    <n v="2"/>
    <n v="2013"/>
    <n v="25"/>
    <n v="11"/>
    <n v="22"/>
    <n v="22"/>
    <m/>
    <d v="2013-11-25T00:00:00"/>
  </r>
  <r>
    <x v="12"/>
    <n v="2"/>
    <n v="2013"/>
    <n v="26"/>
    <n v="11"/>
    <n v="21"/>
    <n v="21"/>
    <m/>
    <d v="2013-11-26T00:00:00"/>
  </r>
  <r>
    <x v="12"/>
    <n v="2"/>
    <n v="2013"/>
    <n v="27"/>
    <n v="11"/>
    <n v="20"/>
    <n v="20"/>
    <m/>
    <d v="2013-11-27T00:00:00"/>
  </r>
  <r>
    <x v="12"/>
    <n v="2"/>
    <n v="2013"/>
    <n v="28"/>
    <n v="11"/>
    <n v="19"/>
    <n v="19"/>
    <m/>
    <d v="2013-11-28T00:00:00"/>
  </r>
  <r>
    <x v="12"/>
    <n v="2"/>
    <n v="2013"/>
    <n v="29"/>
    <n v="11"/>
    <n v="18"/>
    <n v="18"/>
    <m/>
    <d v="2013-11-29T00:00:00"/>
  </r>
  <r>
    <x v="12"/>
    <n v="2"/>
    <n v="2013"/>
    <n v="30"/>
    <n v="11"/>
    <n v="17"/>
    <n v="17"/>
    <m/>
    <d v="2013-11-30T00:00:00"/>
  </r>
  <r>
    <x v="12"/>
    <n v="3"/>
    <n v="2013"/>
    <n v="1"/>
    <n v="12"/>
    <n v="22"/>
    <n v="22"/>
    <m/>
    <d v="2013-12-01T00:00:00"/>
  </r>
  <r>
    <x v="12"/>
    <n v="3"/>
    <n v="2013"/>
    <n v="2"/>
    <n v="12"/>
    <n v="45"/>
    <n v="45"/>
    <m/>
    <d v="2013-12-02T00:00:00"/>
  </r>
  <r>
    <x v="12"/>
    <n v="3"/>
    <n v="2013"/>
    <n v="3"/>
    <n v="12"/>
    <n v="28"/>
    <n v="28"/>
    <m/>
    <d v="2013-12-03T00:00:00"/>
  </r>
  <r>
    <x v="12"/>
    <n v="3"/>
    <n v="2013"/>
    <n v="4"/>
    <n v="12"/>
    <n v="23"/>
    <n v="23"/>
    <m/>
    <d v="2013-12-04T00:00:00"/>
  </r>
  <r>
    <x v="12"/>
    <n v="3"/>
    <n v="2013"/>
    <n v="5"/>
    <n v="12"/>
    <n v="18"/>
    <n v="18"/>
    <m/>
    <d v="2013-12-05T00:00:00"/>
  </r>
  <r>
    <x v="12"/>
    <n v="3"/>
    <n v="2013"/>
    <n v="6"/>
    <n v="12"/>
    <n v="17"/>
    <n v="17"/>
    <m/>
    <d v="2013-12-06T00:00:00"/>
  </r>
  <r>
    <x v="12"/>
    <n v="3"/>
    <n v="2013"/>
    <n v="7"/>
    <n v="12"/>
    <n v="15"/>
    <n v="15"/>
    <m/>
    <d v="2013-12-07T00:00:00"/>
  </r>
  <r>
    <x v="12"/>
    <n v="3"/>
    <n v="2013"/>
    <n v="8"/>
    <n v="12"/>
    <n v="12"/>
    <n v="12"/>
    <m/>
    <d v="2013-12-08T00:00:00"/>
  </r>
  <r>
    <x v="12"/>
    <n v="3"/>
    <n v="2013"/>
    <n v="9"/>
    <n v="12"/>
    <n v="11"/>
    <n v="11"/>
    <m/>
    <d v="2013-12-09T00:00:00"/>
  </r>
  <r>
    <x v="12"/>
    <n v="3"/>
    <n v="2013"/>
    <n v="10"/>
    <n v="12"/>
    <n v="11"/>
    <n v="11"/>
    <m/>
    <d v="2013-12-10T00:00:00"/>
  </r>
  <r>
    <x v="12"/>
    <n v="3"/>
    <n v="2013"/>
    <n v="11"/>
    <n v="12"/>
    <n v="10"/>
    <n v="10"/>
    <m/>
    <d v="2013-12-11T00:00:00"/>
  </r>
  <r>
    <x v="12"/>
    <n v="3"/>
    <n v="2013"/>
    <n v="12"/>
    <n v="12"/>
    <n v="10"/>
    <n v="10"/>
    <m/>
    <d v="2013-12-12T00:00:00"/>
  </r>
  <r>
    <x v="12"/>
    <n v="3"/>
    <n v="2013"/>
    <n v="13"/>
    <n v="12"/>
    <n v="9.8000000000000007"/>
    <n v="9.8000000000000007"/>
    <m/>
    <d v="2013-12-13T00:00:00"/>
  </r>
  <r>
    <x v="12"/>
    <n v="3"/>
    <n v="2013"/>
    <n v="14"/>
    <n v="12"/>
    <n v="9.1"/>
    <n v="9.1"/>
    <m/>
    <d v="2013-12-14T00:00:00"/>
  </r>
  <r>
    <x v="12"/>
    <n v="3"/>
    <n v="2013"/>
    <n v="15"/>
    <n v="12"/>
    <n v="8.6"/>
    <n v="8.6"/>
    <m/>
    <d v="2013-12-15T00:00:00"/>
  </r>
  <r>
    <x v="12"/>
    <n v="3"/>
    <n v="2013"/>
    <n v="16"/>
    <n v="12"/>
    <n v="8.1"/>
    <n v="8.1"/>
    <m/>
    <d v="2013-12-16T00:00:00"/>
  </r>
  <r>
    <x v="12"/>
    <n v="3"/>
    <n v="2013"/>
    <n v="17"/>
    <n v="12"/>
    <n v="7.6"/>
    <n v="7.6"/>
    <m/>
    <d v="2013-12-17T00:00:00"/>
  </r>
  <r>
    <x v="12"/>
    <n v="3"/>
    <n v="2013"/>
    <n v="18"/>
    <n v="12"/>
    <n v="7.3"/>
    <n v="7.3"/>
    <m/>
    <d v="2013-12-18T00:00:00"/>
  </r>
  <r>
    <x v="12"/>
    <n v="3"/>
    <n v="2013"/>
    <n v="19"/>
    <n v="12"/>
    <n v="6.5"/>
    <n v="6.5"/>
    <m/>
    <d v="2013-12-19T00:00:00"/>
  </r>
  <r>
    <x v="12"/>
    <n v="3"/>
    <n v="2013"/>
    <n v="20"/>
    <n v="12"/>
    <n v="6.4"/>
    <n v="6.4"/>
    <m/>
    <d v="2013-12-20T00:00:00"/>
  </r>
  <r>
    <x v="12"/>
    <n v="3"/>
    <n v="2013"/>
    <n v="21"/>
    <n v="12"/>
    <n v="6.6"/>
    <n v="6.6"/>
    <m/>
    <d v="2013-12-21T00:00:00"/>
  </r>
  <r>
    <x v="12"/>
    <n v="3"/>
    <n v="2013"/>
    <n v="22"/>
    <n v="12"/>
    <n v="6.4"/>
    <n v="6.4"/>
    <m/>
    <d v="2013-12-22T00:00:00"/>
  </r>
  <r>
    <x v="12"/>
    <n v="3"/>
    <n v="2013"/>
    <n v="23"/>
    <n v="12"/>
    <n v="6.1"/>
    <n v="6.1"/>
    <m/>
    <d v="2013-12-23T00:00:00"/>
  </r>
  <r>
    <x v="12"/>
    <n v="3"/>
    <n v="2013"/>
    <n v="24"/>
    <n v="12"/>
    <n v="5.8"/>
    <n v="5.8"/>
    <m/>
    <d v="2013-12-24T00:00:00"/>
  </r>
  <r>
    <x v="12"/>
    <n v="3"/>
    <n v="2013"/>
    <n v="25"/>
    <n v="12"/>
    <n v="5.7"/>
    <n v="5.7"/>
    <m/>
    <d v="2013-12-25T00:00:00"/>
  </r>
  <r>
    <x v="12"/>
    <n v="3"/>
    <n v="2013"/>
    <n v="26"/>
    <n v="12"/>
    <n v="5.4"/>
    <n v="5.4"/>
    <m/>
    <d v="2013-12-26T00:00:00"/>
  </r>
  <r>
    <x v="12"/>
    <n v="3"/>
    <n v="2013"/>
    <n v="27"/>
    <n v="12"/>
    <n v="5.2"/>
    <n v="5.2"/>
    <m/>
    <d v="2013-12-27T00:00:00"/>
  </r>
  <r>
    <x v="12"/>
    <n v="3"/>
    <n v="2013"/>
    <n v="28"/>
    <n v="12"/>
    <n v="4.9000000000000004"/>
    <n v="4.9000000000000004"/>
    <m/>
    <d v="2013-12-28T00:00:00"/>
  </r>
  <r>
    <x v="12"/>
    <n v="3"/>
    <n v="2013"/>
    <n v="29"/>
    <n v="12"/>
    <n v="4.8"/>
    <n v="4.8"/>
    <m/>
    <d v="2013-12-29T00:00:00"/>
  </r>
  <r>
    <x v="12"/>
    <n v="3"/>
    <n v="2013"/>
    <n v="30"/>
    <n v="12"/>
    <n v="4.8"/>
    <n v="4.8"/>
    <m/>
    <d v="2013-12-30T00:00:00"/>
  </r>
  <r>
    <x v="12"/>
    <n v="3"/>
    <n v="2013"/>
    <n v="31"/>
    <n v="12"/>
    <n v="5.6"/>
    <n v="5.6"/>
    <m/>
    <d v="2013-12-31T00:00:00"/>
  </r>
  <r>
    <x v="12"/>
    <n v="4"/>
    <n v="2014"/>
    <n v="1"/>
    <n v="1"/>
    <n v="5.9"/>
    <n v="5.9"/>
    <m/>
    <d v="2014-01-01T00:00:00"/>
  </r>
  <r>
    <x v="12"/>
    <n v="4"/>
    <n v="2014"/>
    <n v="2"/>
    <n v="1"/>
    <n v="5"/>
    <n v="5"/>
    <m/>
    <d v="2014-01-02T00:00:00"/>
  </r>
  <r>
    <x v="12"/>
    <n v="4"/>
    <n v="2014"/>
    <n v="3"/>
    <n v="1"/>
    <n v="6"/>
    <n v="6"/>
    <m/>
    <d v="2014-01-03T00:00:00"/>
  </r>
  <r>
    <x v="12"/>
    <n v="4"/>
    <n v="2014"/>
    <n v="4"/>
    <n v="1"/>
    <n v="5.3"/>
    <n v="5.3"/>
    <m/>
    <d v="2014-01-04T00:00:00"/>
  </r>
  <r>
    <x v="12"/>
    <n v="4"/>
    <n v="2014"/>
    <n v="5"/>
    <n v="1"/>
    <n v="4.5999999999999996"/>
    <n v="4.5999999999999996"/>
    <m/>
    <d v="2014-01-05T00:00:00"/>
  </r>
  <r>
    <x v="12"/>
    <n v="4"/>
    <n v="2014"/>
    <n v="6"/>
    <n v="1"/>
    <n v="4.4000000000000004"/>
    <n v="4.4000000000000004"/>
    <m/>
    <d v="2014-01-06T00:00:00"/>
  </r>
  <r>
    <x v="12"/>
    <n v="4"/>
    <n v="2014"/>
    <n v="7"/>
    <n v="1"/>
    <n v="7.6"/>
    <n v="7.6"/>
    <m/>
    <d v="2014-01-07T00:00:00"/>
  </r>
  <r>
    <x v="12"/>
    <n v="4"/>
    <n v="2014"/>
    <n v="8"/>
    <n v="1"/>
    <n v="19"/>
    <n v="19"/>
    <m/>
    <d v="2014-01-08T00:00:00"/>
  </r>
  <r>
    <x v="12"/>
    <n v="4"/>
    <n v="2014"/>
    <n v="9"/>
    <n v="1"/>
    <n v="22"/>
    <n v="22"/>
    <m/>
    <d v="2014-01-09T00:00:00"/>
  </r>
  <r>
    <x v="12"/>
    <n v="4"/>
    <n v="2014"/>
    <n v="10"/>
    <n v="1"/>
    <n v="18"/>
    <n v="18"/>
    <m/>
    <d v="2014-01-10T00:00:00"/>
  </r>
  <r>
    <x v="12"/>
    <n v="4"/>
    <n v="2014"/>
    <n v="11"/>
    <n v="1"/>
    <n v="44"/>
    <n v="44"/>
    <m/>
    <d v="2014-01-11T00:00:00"/>
  </r>
  <r>
    <x v="12"/>
    <n v="4"/>
    <n v="2014"/>
    <n v="12"/>
    <n v="1"/>
    <n v="63"/>
    <n v="63"/>
    <m/>
    <d v="2014-01-12T00:00:00"/>
  </r>
  <r>
    <x v="12"/>
    <n v="4"/>
    <n v="2014"/>
    <n v="13"/>
    <n v="1"/>
    <n v="49"/>
    <n v="49"/>
    <m/>
    <d v="2014-01-13T00:00:00"/>
  </r>
  <r>
    <x v="12"/>
    <n v="4"/>
    <n v="2014"/>
    <n v="14"/>
    <n v="1"/>
    <n v="40"/>
    <n v="40"/>
    <m/>
    <d v="2014-01-14T00:00:00"/>
  </r>
  <r>
    <x v="12"/>
    <n v="4"/>
    <n v="2014"/>
    <n v="15"/>
    <n v="1"/>
    <n v="34"/>
    <n v="34"/>
    <m/>
    <d v="2014-01-15T00:00:00"/>
  </r>
  <r>
    <x v="12"/>
    <n v="4"/>
    <n v="2014"/>
    <n v="16"/>
    <n v="1"/>
    <n v="29"/>
    <n v="29"/>
    <m/>
    <d v="2014-01-16T00:00:00"/>
  </r>
  <r>
    <x v="12"/>
    <n v="4"/>
    <n v="2014"/>
    <n v="17"/>
    <n v="1"/>
    <n v="25"/>
    <n v="25"/>
    <m/>
    <d v="2014-01-17T00:00:00"/>
  </r>
  <r>
    <x v="12"/>
    <n v="4"/>
    <n v="2014"/>
    <n v="18"/>
    <n v="1"/>
    <n v="22"/>
    <n v="22"/>
    <m/>
    <d v="2014-01-18T00:00:00"/>
  </r>
  <r>
    <x v="12"/>
    <n v="4"/>
    <n v="2014"/>
    <n v="19"/>
    <n v="1"/>
    <n v="19"/>
    <n v="19"/>
    <m/>
    <d v="2014-01-19T00:00:00"/>
  </r>
  <r>
    <x v="12"/>
    <n v="4"/>
    <n v="2014"/>
    <n v="20"/>
    <n v="1"/>
    <n v="17"/>
    <n v="17"/>
    <m/>
    <d v="2014-01-20T00:00:00"/>
  </r>
  <r>
    <x v="12"/>
    <n v="4"/>
    <n v="2014"/>
    <n v="21"/>
    <n v="1"/>
    <n v="15"/>
    <n v="15"/>
    <m/>
    <d v="2014-01-21T00:00:00"/>
  </r>
  <r>
    <x v="12"/>
    <n v="4"/>
    <n v="2014"/>
    <n v="22"/>
    <n v="1"/>
    <n v="14"/>
    <n v="14"/>
    <m/>
    <d v="2014-01-22T00:00:00"/>
  </r>
  <r>
    <x v="12"/>
    <n v="4"/>
    <n v="2014"/>
    <n v="23"/>
    <n v="1"/>
    <n v="13"/>
    <n v="13"/>
    <m/>
    <d v="2014-01-23T00:00:00"/>
  </r>
  <r>
    <x v="12"/>
    <n v="4"/>
    <n v="2014"/>
    <n v="24"/>
    <n v="1"/>
    <n v="12"/>
    <n v="12"/>
    <m/>
    <d v="2014-01-24T00:00:00"/>
  </r>
  <r>
    <x v="12"/>
    <n v="4"/>
    <n v="2014"/>
    <n v="25"/>
    <n v="1"/>
    <n v="11"/>
    <n v="11"/>
    <m/>
    <d v="2014-01-25T00:00:00"/>
  </r>
  <r>
    <x v="12"/>
    <n v="4"/>
    <n v="2014"/>
    <n v="26"/>
    <n v="1"/>
    <n v="11"/>
    <n v="11"/>
    <m/>
    <d v="2014-01-26T00:00:00"/>
  </r>
  <r>
    <x v="12"/>
    <n v="4"/>
    <n v="2014"/>
    <n v="27"/>
    <n v="1"/>
    <n v="12"/>
    <n v="12"/>
    <m/>
    <d v="2014-01-27T00:00:00"/>
  </r>
  <r>
    <x v="12"/>
    <n v="4"/>
    <n v="2014"/>
    <n v="28"/>
    <n v="1"/>
    <n v="15"/>
    <n v="15"/>
    <m/>
    <d v="2014-01-28T00:00:00"/>
  </r>
  <r>
    <x v="12"/>
    <n v="4"/>
    <n v="2014"/>
    <n v="29"/>
    <n v="1"/>
    <n v="22"/>
    <n v="22"/>
    <m/>
    <d v="2014-01-29T00:00:00"/>
  </r>
  <r>
    <x v="12"/>
    <n v="4"/>
    <n v="2014"/>
    <n v="30"/>
    <n v="1"/>
    <n v="17"/>
    <n v="17"/>
    <m/>
    <d v="2014-01-30T00:00:00"/>
  </r>
  <r>
    <x v="12"/>
    <n v="4"/>
    <n v="2014"/>
    <n v="31"/>
    <n v="1"/>
    <n v="15"/>
    <n v="15"/>
    <m/>
    <d v="2014-01-31T00:00:00"/>
  </r>
  <r>
    <x v="12"/>
    <n v="5"/>
    <n v="2014"/>
    <n v="1"/>
    <n v="2"/>
    <n v="14"/>
    <n v="14"/>
    <m/>
    <d v="2014-02-01T00:00:00"/>
  </r>
  <r>
    <x v="12"/>
    <n v="5"/>
    <n v="2014"/>
    <n v="2"/>
    <n v="2"/>
    <n v="14"/>
    <n v="14"/>
    <m/>
    <d v="2014-02-02T00:00:00"/>
  </r>
  <r>
    <x v="12"/>
    <n v="5"/>
    <n v="2014"/>
    <n v="3"/>
    <n v="2"/>
    <n v="14"/>
    <n v="14"/>
    <m/>
    <d v="2014-02-03T00:00:00"/>
  </r>
  <r>
    <x v="12"/>
    <n v="5"/>
    <n v="2014"/>
    <n v="4"/>
    <n v="2"/>
    <n v="14"/>
    <n v="14"/>
    <m/>
    <d v="2014-02-04T00:00:00"/>
  </r>
  <r>
    <x v="12"/>
    <n v="5"/>
    <n v="2014"/>
    <n v="5"/>
    <n v="2"/>
    <n v="12"/>
    <n v="12"/>
    <m/>
    <d v="2014-02-05T00:00:00"/>
  </r>
  <r>
    <x v="12"/>
    <n v="5"/>
    <n v="2014"/>
    <n v="6"/>
    <n v="2"/>
    <n v="11"/>
    <n v="11"/>
    <m/>
    <d v="2014-02-06T00:00:00"/>
  </r>
  <r>
    <x v="12"/>
    <n v="5"/>
    <n v="2014"/>
    <n v="7"/>
    <n v="2"/>
    <n v="13"/>
    <n v="13"/>
    <m/>
    <d v="2014-02-07T00:00:00"/>
  </r>
  <r>
    <x v="12"/>
    <n v="5"/>
    <n v="2014"/>
    <n v="8"/>
    <n v="2"/>
    <n v="14"/>
    <n v="14"/>
    <m/>
    <d v="2014-02-08T00:00:00"/>
  </r>
  <r>
    <x v="12"/>
    <n v="5"/>
    <n v="2014"/>
    <n v="9"/>
    <n v="2"/>
    <n v="14"/>
    <n v="14"/>
    <m/>
    <d v="2014-02-09T00:00:00"/>
  </r>
  <r>
    <x v="12"/>
    <n v="5"/>
    <n v="2014"/>
    <n v="10"/>
    <n v="2"/>
    <n v="19"/>
    <n v="19"/>
    <m/>
    <d v="2014-02-10T00:00:00"/>
  </r>
  <r>
    <x v="12"/>
    <n v="5"/>
    <n v="2014"/>
    <n v="11"/>
    <n v="2"/>
    <n v="59"/>
    <n v="59"/>
    <m/>
    <d v="2014-02-11T00:00:00"/>
  </r>
  <r>
    <x v="12"/>
    <n v="5"/>
    <n v="2014"/>
    <n v="12"/>
    <n v="2"/>
    <n v="140"/>
    <n v="140"/>
    <m/>
    <d v="2014-02-12T00:00:00"/>
  </r>
  <r>
    <x v="12"/>
    <n v="5"/>
    <n v="2014"/>
    <n v="13"/>
    <n v="2"/>
    <n v="95"/>
    <n v="95"/>
    <m/>
    <d v="2014-02-13T00:00:00"/>
  </r>
  <r>
    <x v="12"/>
    <n v="5"/>
    <n v="2014"/>
    <n v="14"/>
    <n v="2"/>
    <n v="137"/>
    <n v="137"/>
    <m/>
    <d v="2014-02-14T00:00:00"/>
  </r>
  <r>
    <x v="12"/>
    <n v="5"/>
    <n v="2014"/>
    <n v="15"/>
    <n v="2"/>
    <n v="130"/>
    <n v="130"/>
    <m/>
    <d v="2014-02-15T00:00:00"/>
  </r>
  <r>
    <x v="12"/>
    <n v="5"/>
    <n v="2014"/>
    <n v="16"/>
    <n v="2"/>
    <n v="153"/>
    <n v="153"/>
    <m/>
    <d v="2014-02-16T00:00:00"/>
  </r>
  <r>
    <x v="12"/>
    <n v="5"/>
    <n v="2014"/>
    <n v="17"/>
    <n v="2"/>
    <n v="182"/>
    <n v="182"/>
    <m/>
    <d v="2014-02-17T00:00:00"/>
  </r>
  <r>
    <x v="12"/>
    <n v="5"/>
    <n v="2014"/>
    <n v="18"/>
    <n v="2"/>
    <n v="178"/>
    <n v="178"/>
    <m/>
    <d v="2014-02-18T00:00:00"/>
  </r>
  <r>
    <x v="12"/>
    <n v="5"/>
    <n v="2014"/>
    <n v="19"/>
    <n v="2"/>
    <n v="165"/>
    <n v="165"/>
    <m/>
    <d v="2014-02-19T00:00:00"/>
  </r>
  <r>
    <x v="12"/>
    <n v="5"/>
    <n v="2014"/>
    <n v="20"/>
    <n v="2"/>
    <n v="108"/>
    <n v="108"/>
    <m/>
    <d v="2014-02-20T00:00:00"/>
  </r>
  <r>
    <x v="12"/>
    <n v="5"/>
    <n v="2014"/>
    <n v="21"/>
    <n v="2"/>
    <n v="72"/>
    <n v="72"/>
    <m/>
    <d v="2014-02-21T00:00:00"/>
  </r>
  <r>
    <x v="12"/>
    <n v="5"/>
    <n v="2014"/>
    <n v="22"/>
    <n v="2"/>
    <n v="56"/>
    <n v="56"/>
    <m/>
    <d v="2014-02-22T00:00:00"/>
  </r>
  <r>
    <x v="12"/>
    <n v="5"/>
    <n v="2014"/>
    <n v="23"/>
    <n v="2"/>
    <n v="50"/>
    <n v="50"/>
    <m/>
    <d v="2014-02-23T00:00:00"/>
  </r>
  <r>
    <x v="12"/>
    <n v="5"/>
    <n v="2014"/>
    <n v="24"/>
    <n v="2"/>
    <n v="45"/>
    <n v="45"/>
    <m/>
    <d v="2014-02-24T00:00:00"/>
  </r>
  <r>
    <x v="12"/>
    <n v="5"/>
    <n v="2014"/>
    <n v="25"/>
    <n v="2"/>
    <n v="39"/>
    <n v="39"/>
    <m/>
    <d v="2014-02-25T00:00:00"/>
  </r>
  <r>
    <x v="12"/>
    <n v="5"/>
    <n v="2014"/>
    <n v="26"/>
    <n v="2"/>
    <n v="34"/>
    <n v="34"/>
    <m/>
    <d v="2014-02-26T00:00:00"/>
  </r>
  <r>
    <x v="12"/>
    <n v="5"/>
    <n v="2014"/>
    <n v="27"/>
    <n v="2"/>
    <n v="32"/>
    <n v="32"/>
    <m/>
    <d v="2014-02-27T00:00:00"/>
  </r>
  <r>
    <x v="12"/>
    <n v="5"/>
    <n v="2014"/>
    <n v="28"/>
    <n v="2"/>
    <n v="30"/>
    <n v="30"/>
    <m/>
    <d v="2014-02-28T00:00:00"/>
  </r>
  <r>
    <x v="12"/>
    <n v="6"/>
    <n v="2014"/>
    <n v="1"/>
    <n v="3"/>
    <n v="27"/>
    <n v="27"/>
    <m/>
    <d v="2014-03-01T00:00:00"/>
  </r>
  <r>
    <x v="12"/>
    <n v="6"/>
    <n v="2014"/>
    <n v="2"/>
    <n v="3"/>
    <n v="32"/>
    <n v="32"/>
    <m/>
    <d v="2014-03-02T00:00:00"/>
  </r>
  <r>
    <x v="12"/>
    <n v="6"/>
    <n v="2014"/>
    <n v="3"/>
    <n v="3"/>
    <n v="43"/>
    <n v="43"/>
    <m/>
    <d v="2014-03-03T00:00:00"/>
  </r>
  <r>
    <x v="12"/>
    <n v="6"/>
    <n v="2014"/>
    <n v="4"/>
    <n v="3"/>
    <n v="40"/>
    <n v="40"/>
    <m/>
    <d v="2014-03-04T00:00:00"/>
  </r>
  <r>
    <x v="12"/>
    <n v="6"/>
    <n v="2014"/>
    <n v="5"/>
    <n v="3"/>
    <n v="100"/>
    <n v="100"/>
    <m/>
    <d v="2014-03-05T00:00:00"/>
  </r>
  <r>
    <x v="12"/>
    <n v="6"/>
    <n v="2014"/>
    <n v="6"/>
    <n v="3"/>
    <n v="202"/>
    <n v="202"/>
    <m/>
    <d v="2014-03-06T00:00:00"/>
  </r>
  <r>
    <x v="12"/>
    <n v="6"/>
    <n v="2014"/>
    <n v="7"/>
    <n v="3"/>
    <n v="132"/>
    <n v="132"/>
    <m/>
    <d v="2014-03-07T00:00:00"/>
  </r>
  <r>
    <x v="12"/>
    <n v="6"/>
    <n v="2014"/>
    <n v="8"/>
    <n v="3"/>
    <n v="100"/>
    <n v="100"/>
    <m/>
    <d v="2014-03-08T00:00:00"/>
  </r>
  <r>
    <x v="12"/>
    <n v="6"/>
    <n v="2014"/>
    <n v="9"/>
    <n v="3"/>
    <n v="181"/>
    <n v="181"/>
    <m/>
    <d v="2014-03-09T00:00:00"/>
  </r>
  <r>
    <x v="12"/>
    <n v="6"/>
    <n v="2014"/>
    <n v="10"/>
    <n v="3"/>
    <n v="118"/>
    <n v="118"/>
    <m/>
    <d v="2014-03-10T00:00:00"/>
  </r>
  <r>
    <x v="12"/>
    <n v="6"/>
    <n v="2014"/>
    <n v="11"/>
    <n v="3"/>
    <n v="74"/>
    <n v="74"/>
    <m/>
    <d v="2014-03-11T00:00:00"/>
  </r>
  <r>
    <x v="12"/>
    <n v="6"/>
    <n v="2014"/>
    <n v="12"/>
    <n v="3"/>
    <n v="57"/>
    <n v="57"/>
    <m/>
    <d v="2014-03-12T00:00:00"/>
  </r>
  <r>
    <x v="12"/>
    <n v="6"/>
    <n v="2014"/>
    <n v="13"/>
    <n v="3"/>
    <n v="49"/>
    <n v="49"/>
    <m/>
    <d v="2014-03-13T00:00:00"/>
  </r>
  <r>
    <x v="12"/>
    <n v="6"/>
    <n v="2014"/>
    <n v="14"/>
    <n v="3"/>
    <n v="46"/>
    <n v="46"/>
    <m/>
    <d v="2014-03-14T00:00:00"/>
  </r>
  <r>
    <x v="12"/>
    <n v="6"/>
    <n v="2014"/>
    <n v="15"/>
    <n v="3"/>
    <n v="38"/>
    <n v="38"/>
    <m/>
    <d v="2014-03-15T00:00:00"/>
  </r>
  <r>
    <x v="12"/>
    <n v="6"/>
    <n v="2014"/>
    <n v="16"/>
    <n v="3"/>
    <n v="36"/>
    <n v="36"/>
    <m/>
    <d v="2014-03-16T00:00:00"/>
  </r>
  <r>
    <x v="12"/>
    <n v="6"/>
    <n v="2014"/>
    <n v="17"/>
    <n v="3"/>
    <n v="41"/>
    <n v="41"/>
    <m/>
    <d v="2014-03-17T00:00:00"/>
  </r>
  <r>
    <x v="12"/>
    <n v="6"/>
    <n v="2014"/>
    <n v="18"/>
    <n v="3"/>
    <n v="32"/>
    <n v="32"/>
    <m/>
    <d v="2014-03-18T00:00:00"/>
  </r>
  <r>
    <x v="12"/>
    <n v="6"/>
    <n v="2014"/>
    <n v="19"/>
    <n v="3"/>
    <n v="30"/>
    <n v="30"/>
    <m/>
    <d v="2014-03-19T00:00:00"/>
  </r>
  <r>
    <x v="12"/>
    <n v="6"/>
    <n v="2014"/>
    <n v="20"/>
    <n v="3"/>
    <n v="28"/>
    <n v="28"/>
    <m/>
    <d v="2014-03-20T00:00:00"/>
  </r>
  <r>
    <x v="12"/>
    <n v="6"/>
    <n v="2014"/>
    <n v="21"/>
    <n v="3"/>
    <n v="26"/>
    <n v="26"/>
    <m/>
    <d v="2014-03-21T00:00:00"/>
  </r>
  <r>
    <x v="12"/>
    <n v="6"/>
    <n v="2014"/>
    <n v="22"/>
    <n v="3"/>
    <n v="24"/>
    <n v="24"/>
    <m/>
    <d v="2014-03-22T00:00:00"/>
  </r>
  <r>
    <x v="12"/>
    <n v="6"/>
    <n v="2014"/>
    <n v="23"/>
    <n v="3"/>
    <n v="22"/>
    <n v="22"/>
    <m/>
    <d v="2014-03-23T00:00:00"/>
  </r>
  <r>
    <x v="12"/>
    <n v="6"/>
    <n v="2014"/>
    <n v="24"/>
    <n v="3"/>
    <n v="21"/>
    <n v="21"/>
    <m/>
    <d v="2014-03-24T00:00:00"/>
  </r>
  <r>
    <x v="12"/>
    <n v="6"/>
    <n v="2014"/>
    <n v="25"/>
    <n v="3"/>
    <n v="24"/>
    <n v="24"/>
    <m/>
    <d v="2014-03-25T00:00:00"/>
  </r>
  <r>
    <x v="12"/>
    <n v="6"/>
    <n v="2014"/>
    <n v="26"/>
    <n v="3"/>
    <n v="30"/>
    <n v="30"/>
    <m/>
    <d v="2014-03-26T00:00:00"/>
  </r>
  <r>
    <x v="12"/>
    <n v="6"/>
    <n v="2014"/>
    <n v="27"/>
    <n v="3"/>
    <n v="43"/>
    <n v="43"/>
    <m/>
    <d v="2014-03-27T00:00:00"/>
  </r>
  <r>
    <x v="12"/>
    <n v="6"/>
    <n v="2014"/>
    <n v="28"/>
    <n v="3"/>
    <n v="130"/>
    <n v="130"/>
    <m/>
    <d v="2014-03-28T00:00:00"/>
  </r>
  <r>
    <x v="12"/>
    <n v="6"/>
    <n v="2014"/>
    <n v="29"/>
    <n v="3"/>
    <n v="257"/>
    <n v="257"/>
    <m/>
    <d v="2014-03-29T00:00:00"/>
  </r>
  <r>
    <x v="12"/>
    <n v="6"/>
    <n v="2014"/>
    <n v="30"/>
    <n v="3"/>
    <n v="164"/>
    <n v="164"/>
    <m/>
    <d v="2014-03-30T00:00:00"/>
  </r>
  <r>
    <x v="12"/>
    <n v="6"/>
    <n v="2014"/>
    <n v="31"/>
    <n v="3"/>
    <n v="97"/>
    <n v="97"/>
    <m/>
    <d v="2014-03-31T00:00:00"/>
  </r>
  <r>
    <x v="12"/>
    <n v="7"/>
    <n v="2014"/>
    <n v="1"/>
    <n v="4"/>
    <n v="70"/>
    <n v="70"/>
    <m/>
    <d v="2014-04-01T00:00:00"/>
  </r>
  <r>
    <x v="12"/>
    <n v="7"/>
    <n v="2014"/>
    <n v="2"/>
    <n v="4"/>
    <n v="55"/>
    <n v="55"/>
    <m/>
    <d v="2014-04-02T00:00:00"/>
  </r>
  <r>
    <x v="12"/>
    <n v="7"/>
    <n v="2014"/>
    <n v="3"/>
    <n v="4"/>
    <n v="48"/>
    <n v="48"/>
    <m/>
    <d v="2014-04-03T00:00:00"/>
  </r>
  <r>
    <x v="12"/>
    <n v="7"/>
    <n v="2014"/>
    <n v="4"/>
    <n v="4"/>
    <n v="45"/>
    <n v="45"/>
    <m/>
    <d v="2014-04-04T00:00:00"/>
  </r>
  <r>
    <x v="12"/>
    <n v="7"/>
    <n v="2014"/>
    <n v="5"/>
    <n v="4"/>
    <n v="39"/>
    <n v="39"/>
    <m/>
    <d v="2014-04-05T00:00:00"/>
  </r>
  <r>
    <x v="12"/>
    <n v="7"/>
    <n v="2014"/>
    <n v="6"/>
    <n v="4"/>
    <n v="35"/>
    <n v="35"/>
    <m/>
    <d v="2014-04-06T00:00:00"/>
  </r>
  <r>
    <x v="12"/>
    <n v="7"/>
    <n v="2014"/>
    <n v="7"/>
    <n v="4"/>
    <n v="31"/>
    <n v="31"/>
    <m/>
    <d v="2014-04-07T00:00:00"/>
  </r>
  <r>
    <x v="12"/>
    <n v="7"/>
    <n v="2014"/>
    <n v="8"/>
    <n v="4"/>
    <n v="30"/>
    <n v="30"/>
    <m/>
    <d v="2014-04-08T00:00:00"/>
  </r>
  <r>
    <x v="12"/>
    <n v="7"/>
    <n v="2014"/>
    <n v="9"/>
    <n v="4"/>
    <n v="31"/>
    <n v="31"/>
    <m/>
    <d v="2014-04-09T00:00:00"/>
  </r>
  <r>
    <x v="12"/>
    <n v="7"/>
    <n v="2014"/>
    <n v="10"/>
    <n v="4"/>
    <n v="26"/>
    <n v="26"/>
    <m/>
    <d v="2014-04-10T00:00:00"/>
  </r>
  <r>
    <x v="12"/>
    <n v="7"/>
    <n v="2014"/>
    <n v="11"/>
    <n v="4"/>
    <n v="24"/>
    <n v="24"/>
    <m/>
    <d v="2014-04-11T00:00:00"/>
  </r>
  <r>
    <x v="12"/>
    <n v="7"/>
    <n v="2014"/>
    <n v="12"/>
    <n v="4"/>
    <n v="22"/>
    <n v="22"/>
    <m/>
    <d v="2014-04-12T00:00:00"/>
  </r>
  <r>
    <x v="12"/>
    <n v="7"/>
    <n v="2014"/>
    <n v="13"/>
    <n v="4"/>
    <n v="21"/>
    <n v="21"/>
    <m/>
    <d v="2014-04-13T00:00:00"/>
  </r>
  <r>
    <x v="12"/>
    <n v="7"/>
    <n v="2014"/>
    <n v="14"/>
    <n v="4"/>
    <n v="19"/>
    <n v="19"/>
    <m/>
    <d v="2014-04-14T00:00:00"/>
  </r>
  <r>
    <x v="12"/>
    <n v="7"/>
    <n v="2014"/>
    <n v="15"/>
    <n v="4"/>
    <n v="18"/>
    <n v="18"/>
    <m/>
    <d v="2014-04-15T00:00:00"/>
  </r>
  <r>
    <x v="12"/>
    <n v="7"/>
    <n v="2014"/>
    <n v="16"/>
    <n v="4"/>
    <n v="18"/>
    <n v="18"/>
    <m/>
    <d v="2014-04-16T00:00:00"/>
  </r>
  <r>
    <x v="12"/>
    <n v="7"/>
    <n v="2014"/>
    <n v="17"/>
    <n v="4"/>
    <n v="28"/>
    <n v="28"/>
    <m/>
    <d v="2014-04-17T00:00:00"/>
  </r>
  <r>
    <x v="12"/>
    <n v="7"/>
    <n v="2014"/>
    <n v="18"/>
    <n v="4"/>
    <n v="23"/>
    <n v="23"/>
    <m/>
    <d v="2014-04-18T00:00:00"/>
  </r>
  <r>
    <x v="12"/>
    <n v="7"/>
    <n v="2014"/>
    <n v="19"/>
    <n v="4"/>
    <n v="20"/>
    <n v="20"/>
    <m/>
    <d v="2014-04-19T00:00:00"/>
  </r>
  <r>
    <x v="12"/>
    <n v="7"/>
    <n v="2014"/>
    <n v="20"/>
    <n v="4"/>
    <n v="18"/>
    <n v="18"/>
    <m/>
    <d v="2014-04-20T00:00:00"/>
  </r>
  <r>
    <x v="12"/>
    <n v="7"/>
    <n v="2014"/>
    <n v="21"/>
    <n v="4"/>
    <n v="17"/>
    <n v="17"/>
    <m/>
    <d v="2014-04-21T00:00:00"/>
  </r>
  <r>
    <x v="12"/>
    <n v="7"/>
    <n v="2014"/>
    <n v="22"/>
    <n v="4"/>
    <n v="22"/>
    <n v="22"/>
    <m/>
    <d v="2014-04-22T00:00:00"/>
  </r>
  <r>
    <x v="12"/>
    <n v="7"/>
    <n v="2014"/>
    <n v="23"/>
    <n v="4"/>
    <n v="32"/>
    <n v="32"/>
    <m/>
    <d v="2014-04-23T00:00:00"/>
  </r>
  <r>
    <x v="12"/>
    <n v="7"/>
    <n v="2014"/>
    <n v="24"/>
    <n v="4"/>
    <n v="59"/>
    <n v="59"/>
    <m/>
    <d v="2014-04-24T00:00:00"/>
  </r>
  <r>
    <x v="12"/>
    <n v="7"/>
    <n v="2014"/>
    <n v="25"/>
    <n v="4"/>
    <n v="50"/>
    <n v="50"/>
    <m/>
    <d v="2014-04-25T00:00:00"/>
  </r>
  <r>
    <x v="12"/>
    <n v="7"/>
    <n v="2014"/>
    <n v="26"/>
    <n v="4"/>
    <n v="43"/>
    <n v="43"/>
    <m/>
    <d v="2014-04-26T00:00:00"/>
  </r>
  <r>
    <x v="12"/>
    <n v="7"/>
    <n v="2014"/>
    <n v="27"/>
    <n v="4"/>
    <n v="46"/>
    <n v="46"/>
    <m/>
    <d v="2014-04-27T00:00:00"/>
  </r>
  <r>
    <x v="12"/>
    <n v="7"/>
    <n v="2014"/>
    <n v="28"/>
    <n v="4"/>
    <n v="36"/>
    <n v="36"/>
    <m/>
    <d v="2014-04-28T00:00:00"/>
  </r>
  <r>
    <x v="12"/>
    <n v="7"/>
    <n v="2014"/>
    <n v="29"/>
    <n v="4"/>
    <n v="31"/>
    <n v="31"/>
    <m/>
    <d v="2014-04-29T00:00:00"/>
  </r>
  <r>
    <x v="12"/>
    <n v="7"/>
    <n v="2014"/>
    <n v="30"/>
    <n v="4"/>
    <n v="28"/>
    <n v="28"/>
    <m/>
    <d v="2014-04-30T00:00:00"/>
  </r>
  <r>
    <x v="12"/>
    <n v="8"/>
    <n v="2014"/>
    <n v="1"/>
    <n v="5"/>
    <n v="25"/>
    <n v="25"/>
    <m/>
    <d v="2014-05-01T00:00:00"/>
  </r>
  <r>
    <x v="12"/>
    <n v="8"/>
    <n v="2014"/>
    <n v="2"/>
    <n v="5"/>
    <n v="23"/>
    <n v="23"/>
    <m/>
    <d v="2014-05-02T00:00:00"/>
  </r>
  <r>
    <x v="12"/>
    <n v="8"/>
    <n v="2014"/>
    <n v="3"/>
    <n v="5"/>
    <n v="22"/>
    <n v="22"/>
    <m/>
    <d v="2014-05-03T00:00:00"/>
  </r>
  <r>
    <x v="12"/>
    <n v="8"/>
    <n v="2014"/>
    <n v="4"/>
    <n v="5"/>
    <n v="27"/>
    <n v="27"/>
    <m/>
    <d v="2014-05-04T00:00:00"/>
  </r>
  <r>
    <x v="12"/>
    <n v="8"/>
    <n v="2014"/>
    <n v="5"/>
    <n v="5"/>
    <n v="23"/>
    <n v="23"/>
    <m/>
    <d v="2014-05-05T00:00:00"/>
  </r>
  <r>
    <x v="12"/>
    <n v="8"/>
    <n v="2014"/>
    <n v="6"/>
    <n v="5"/>
    <n v="19"/>
    <n v="19"/>
    <m/>
    <d v="2014-05-06T00:00:00"/>
  </r>
  <r>
    <x v="12"/>
    <n v="8"/>
    <n v="2014"/>
    <n v="7"/>
    <n v="5"/>
    <n v="17"/>
    <n v="17"/>
    <m/>
    <d v="2014-05-07T00:00:00"/>
  </r>
  <r>
    <x v="12"/>
    <n v="8"/>
    <n v="2014"/>
    <n v="8"/>
    <n v="5"/>
    <n v="21"/>
    <n v="21"/>
    <m/>
    <d v="2014-05-08T00:00:00"/>
  </r>
  <r>
    <x v="12"/>
    <n v="8"/>
    <n v="2014"/>
    <n v="9"/>
    <n v="5"/>
    <n v="26"/>
    <n v="26"/>
    <m/>
    <d v="2014-05-09T00:00:00"/>
  </r>
  <r>
    <x v="12"/>
    <n v="8"/>
    <n v="2014"/>
    <n v="10"/>
    <n v="5"/>
    <n v="27"/>
    <n v="27"/>
    <m/>
    <d v="2014-05-10T00:00:00"/>
  </r>
  <r>
    <x v="12"/>
    <n v="8"/>
    <n v="2014"/>
    <n v="11"/>
    <n v="5"/>
    <n v="21"/>
    <n v="21"/>
    <m/>
    <d v="2014-05-11T00:00:00"/>
  </r>
  <r>
    <x v="12"/>
    <n v="8"/>
    <n v="2014"/>
    <n v="12"/>
    <n v="5"/>
    <n v="20"/>
    <n v="20"/>
    <m/>
    <d v="2014-05-12T00:00:00"/>
  </r>
  <r>
    <x v="12"/>
    <n v="8"/>
    <n v="2014"/>
    <n v="13"/>
    <n v="5"/>
    <n v="18"/>
    <n v="18"/>
    <m/>
    <d v="2014-05-13T00:00:00"/>
  </r>
  <r>
    <x v="12"/>
    <n v="8"/>
    <n v="2014"/>
    <n v="14"/>
    <n v="5"/>
    <n v="16"/>
    <n v="16"/>
    <m/>
    <d v="2014-05-14T00:00:00"/>
  </r>
  <r>
    <x v="12"/>
    <n v="8"/>
    <n v="2014"/>
    <n v="15"/>
    <n v="5"/>
    <n v="15"/>
    <n v="15"/>
    <m/>
    <d v="2014-05-15T00:00:00"/>
  </r>
  <r>
    <x v="12"/>
    <n v="8"/>
    <n v="2014"/>
    <n v="16"/>
    <n v="5"/>
    <n v="14"/>
    <n v="14"/>
    <m/>
    <d v="2014-05-16T00:00:00"/>
  </r>
  <r>
    <x v="12"/>
    <n v="8"/>
    <n v="2014"/>
    <n v="17"/>
    <n v="5"/>
    <n v="13"/>
    <n v="13"/>
    <m/>
    <d v="2014-05-17T00:00:00"/>
  </r>
  <r>
    <x v="12"/>
    <n v="8"/>
    <n v="2014"/>
    <n v="18"/>
    <n v="5"/>
    <n v="18"/>
    <n v="18"/>
    <m/>
    <d v="2014-05-18T00:00:00"/>
  </r>
  <r>
    <x v="12"/>
    <n v="8"/>
    <n v="2014"/>
    <n v="19"/>
    <n v="5"/>
    <n v="14"/>
    <n v="14"/>
    <m/>
    <d v="2014-05-19T00:00:00"/>
  </r>
  <r>
    <x v="12"/>
    <n v="8"/>
    <n v="2014"/>
    <n v="20"/>
    <n v="5"/>
    <n v="12"/>
    <n v="12"/>
    <m/>
    <d v="2014-05-20T00:00:00"/>
  </r>
  <r>
    <x v="12"/>
    <n v="8"/>
    <n v="2014"/>
    <n v="21"/>
    <n v="5"/>
    <n v="11"/>
    <n v="11"/>
    <m/>
    <d v="2014-05-21T00:00:00"/>
  </r>
  <r>
    <x v="12"/>
    <n v="8"/>
    <n v="2014"/>
    <n v="22"/>
    <n v="5"/>
    <n v="10"/>
    <n v="10"/>
    <m/>
    <d v="2014-05-22T00:00:00"/>
  </r>
  <r>
    <x v="12"/>
    <n v="8"/>
    <n v="2014"/>
    <n v="23"/>
    <n v="5"/>
    <n v="10"/>
    <n v="10"/>
    <m/>
    <d v="2014-05-23T00:00:00"/>
  </r>
  <r>
    <x v="12"/>
    <n v="8"/>
    <n v="2014"/>
    <n v="24"/>
    <n v="5"/>
    <n v="9.6"/>
    <n v="9.6"/>
    <m/>
    <d v="2014-05-24T00:00:00"/>
  </r>
  <r>
    <x v="12"/>
    <n v="8"/>
    <n v="2014"/>
    <n v="25"/>
    <n v="5"/>
    <n v="9.1999999999999993"/>
    <n v="9.1999999999999993"/>
    <m/>
    <d v="2014-05-25T00:00:00"/>
  </r>
  <r>
    <x v="12"/>
    <n v="8"/>
    <n v="2014"/>
    <n v="26"/>
    <n v="5"/>
    <n v="8.8000000000000007"/>
    <n v="8.8000000000000007"/>
    <m/>
    <d v="2014-05-26T00:00:00"/>
  </r>
  <r>
    <x v="12"/>
    <n v="8"/>
    <n v="2014"/>
    <n v="27"/>
    <n v="5"/>
    <n v="8.4"/>
    <n v="8.4"/>
    <m/>
    <d v="2014-05-27T00:00:00"/>
  </r>
  <r>
    <x v="12"/>
    <n v="8"/>
    <n v="2014"/>
    <n v="28"/>
    <n v="5"/>
    <n v="8.6999999999999993"/>
    <n v="8.6999999999999993"/>
    <m/>
    <d v="2014-05-28T00:00:00"/>
  </r>
  <r>
    <x v="12"/>
    <n v="8"/>
    <n v="2014"/>
    <n v="29"/>
    <n v="5"/>
    <n v="9.3000000000000007"/>
    <n v="9.3000000000000007"/>
    <m/>
    <d v="2014-05-29T00:00:00"/>
  </r>
  <r>
    <x v="12"/>
    <n v="8"/>
    <n v="2014"/>
    <n v="30"/>
    <n v="5"/>
    <n v="8.3000000000000007"/>
    <n v="8.3000000000000007"/>
    <m/>
    <d v="2014-05-30T00:00:00"/>
  </r>
  <r>
    <x v="12"/>
    <n v="8"/>
    <n v="2014"/>
    <n v="31"/>
    <n v="5"/>
    <n v="7.9"/>
    <n v="7.9"/>
    <m/>
    <d v="2014-05-31T00:00:00"/>
  </r>
  <r>
    <x v="12"/>
    <n v="9"/>
    <n v="2014"/>
    <n v="1"/>
    <n v="6"/>
    <n v="7.6"/>
    <n v="7.6"/>
    <m/>
    <d v="2014-06-01T00:00:00"/>
  </r>
  <r>
    <x v="12"/>
    <n v="9"/>
    <n v="2014"/>
    <n v="2"/>
    <n v="6"/>
    <n v="7.6"/>
    <n v="7.6"/>
    <m/>
    <d v="2014-06-02T00:00:00"/>
  </r>
  <r>
    <x v="12"/>
    <n v="9"/>
    <n v="2014"/>
    <n v="3"/>
    <n v="6"/>
    <n v="7.4"/>
    <n v="7.4"/>
    <m/>
    <d v="2014-06-03T00:00:00"/>
  </r>
  <r>
    <x v="12"/>
    <n v="9"/>
    <n v="2014"/>
    <n v="4"/>
    <n v="6"/>
    <n v="7.1"/>
    <n v="7.1"/>
    <m/>
    <d v="2014-06-04T00:00:00"/>
  </r>
  <r>
    <x v="12"/>
    <n v="9"/>
    <n v="2014"/>
    <n v="5"/>
    <n v="6"/>
    <n v="6.7"/>
    <n v="6.7"/>
    <m/>
    <d v="2014-06-05T00:00:00"/>
  </r>
  <r>
    <x v="12"/>
    <n v="9"/>
    <n v="2014"/>
    <n v="6"/>
    <n v="6"/>
    <n v="6.4"/>
    <n v="6.4"/>
    <m/>
    <d v="2014-06-06T00:00:00"/>
  </r>
  <r>
    <x v="12"/>
    <n v="9"/>
    <n v="2014"/>
    <n v="7"/>
    <n v="6"/>
    <n v="6.1"/>
    <n v="6.1"/>
    <m/>
    <d v="2014-06-07T00:00:00"/>
  </r>
  <r>
    <x v="12"/>
    <n v="9"/>
    <n v="2014"/>
    <n v="8"/>
    <n v="6"/>
    <n v="6.1"/>
    <n v="6.1"/>
    <m/>
    <d v="2014-06-08T00:00:00"/>
  </r>
  <r>
    <x v="12"/>
    <n v="9"/>
    <n v="2014"/>
    <n v="9"/>
    <n v="6"/>
    <n v="5.8"/>
    <n v="5.8"/>
    <m/>
    <d v="2014-06-09T00:00:00"/>
  </r>
  <r>
    <x v="12"/>
    <n v="9"/>
    <n v="2014"/>
    <n v="10"/>
    <n v="6"/>
    <n v="5.5"/>
    <n v="5.5"/>
    <m/>
    <d v="2014-06-10T00:00:00"/>
  </r>
  <r>
    <x v="12"/>
    <n v="9"/>
    <n v="2014"/>
    <n v="11"/>
    <n v="6"/>
    <n v="5.5"/>
    <n v="5.5"/>
    <m/>
    <d v="2014-06-11T00:00:00"/>
  </r>
  <r>
    <x v="12"/>
    <n v="9"/>
    <n v="2014"/>
    <n v="12"/>
    <n v="6"/>
    <n v="5.9"/>
    <n v="5.9"/>
    <m/>
    <d v="2014-06-12T00:00:00"/>
  </r>
  <r>
    <x v="12"/>
    <n v="9"/>
    <n v="2014"/>
    <n v="13"/>
    <n v="6"/>
    <n v="6.3"/>
    <n v="6.3"/>
    <m/>
    <d v="2014-06-13T00:00:00"/>
  </r>
  <r>
    <x v="12"/>
    <n v="9"/>
    <n v="2014"/>
    <n v="14"/>
    <n v="6"/>
    <n v="5.9"/>
    <n v="5.9"/>
    <m/>
    <d v="2014-06-14T00:00:00"/>
  </r>
  <r>
    <x v="12"/>
    <n v="9"/>
    <n v="2014"/>
    <n v="15"/>
    <n v="6"/>
    <n v="6.2"/>
    <n v="6.2"/>
    <m/>
    <d v="2014-06-15T00:00:00"/>
  </r>
  <r>
    <x v="12"/>
    <n v="9"/>
    <n v="2014"/>
    <n v="16"/>
    <n v="6"/>
    <n v="6.6"/>
    <n v="6.6"/>
    <m/>
    <d v="2014-06-16T00:00:00"/>
  </r>
  <r>
    <x v="12"/>
    <n v="9"/>
    <n v="2014"/>
    <n v="17"/>
    <n v="6"/>
    <n v="6.4"/>
    <n v="6.4"/>
    <m/>
    <d v="2014-06-17T00:00:00"/>
  </r>
  <r>
    <x v="12"/>
    <n v="9"/>
    <n v="2014"/>
    <n v="18"/>
    <n v="6"/>
    <n v="6.1"/>
    <n v="6.1"/>
    <m/>
    <d v="2014-06-18T00:00:00"/>
  </r>
  <r>
    <x v="12"/>
    <n v="9"/>
    <n v="2014"/>
    <n v="19"/>
    <n v="6"/>
    <n v="5.6"/>
    <n v="5.6"/>
    <m/>
    <d v="2014-06-19T00:00:00"/>
  </r>
  <r>
    <x v="12"/>
    <n v="9"/>
    <n v="2014"/>
    <n v="20"/>
    <n v="6"/>
    <n v="5.8"/>
    <n v="5.8"/>
    <m/>
    <d v="2014-06-20T00:00:00"/>
  </r>
  <r>
    <x v="12"/>
    <n v="9"/>
    <n v="2014"/>
    <n v="21"/>
    <n v="6"/>
    <n v="5.4"/>
    <n v="5.4"/>
    <m/>
    <d v="2014-06-21T00:00:00"/>
  </r>
  <r>
    <x v="12"/>
    <n v="9"/>
    <n v="2014"/>
    <n v="22"/>
    <n v="6"/>
    <n v="5.0999999999999996"/>
    <n v="5.0999999999999996"/>
    <m/>
    <d v="2014-06-22T00:00:00"/>
  </r>
  <r>
    <x v="12"/>
    <n v="9"/>
    <n v="2014"/>
    <n v="23"/>
    <n v="6"/>
    <n v="5"/>
    <n v="5"/>
    <m/>
    <d v="2014-06-23T00:00:00"/>
  </r>
  <r>
    <x v="12"/>
    <n v="9"/>
    <n v="2014"/>
    <n v="24"/>
    <n v="6"/>
    <n v="4.7"/>
    <n v="4.7"/>
    <m/>
    <d v="2014-06-24T00:00:00"/>
  </r>
  <r>
    <x v="12"/>
    <n v="9"/>
    <n v="2014"/>
    <n v="25"/>
    <n v="6"/>
    <n v="4.5999999999999996"/>
    <n v="4.5999999999999996"/>
    <m/>
    <d v="2014-06-25T00:00:00"/>
  </r>
  <r>
    <x v="12"/>
    <n v="9"/>
    <n v="2014"/>
    <n v="26"/>
    <n v="6"/>
    <n v="5.2"/>
    <n v="5.2"/>
    <m/>
    <d v="2014-06-26T00:00:00"/>
  </r>
  <r>
    <x v="12"/>
    <n v="9"/>
    <n v="2014"/>
    <n v="27"/>
    <n v="6"/>
    <n v="11"/>
    <n v="11"/>
    <m/>
    <d v="2014-06-27T00:00:00"/>
  </r>
  <r>
    <x v="12"/>
    <n v="9"/>
    <n v="2014"/>
    <n v="28"/>
    <n v="6"/>
    <n v="6.9"/>
    <n v="6.9"/>
    <m/>
    <d v="2014-06-28T00:00:00"/>
  </r>
  <r>
    <x v="12"/>
    <n v="9"/>
    <n v="2014"/>
    <n v="29"/>
    <n v="6"/>
    <n v="6"/>
    <n v="6"/>
    <m/>
    <d v="2014-06-29T00:00:00"/>
  </r>
  <r>
    <x v="12"/>
    <n v="9"/>
    <n v="2014"/>
    <n v="30"/>
    <n v="6"/>
    <n v="5.3"/>
    <n v="5.3"/>
    <m/>
    <d v="2014-06-30T00:00:00"/>
  </r>
  <r>
    <x v="12"/>
    <n v="10"/>
    <n v="2014"/>
    <n v="1"/>
    <n v="7"/>
    <n v="4.8"/>
    <n v="4.8"/>
    <m/>
    <d v="2014-07-01T00:00:00"/>
  </r>
  <r>
    <x v="12"/>
    <n v="10"/>
    <n v="2014"/>
    <n v="2"/>
    <n v="7"/>
    <n v="4.5"/>
    <n v="4.5"/>
    <m/>
    <d v="2014-07-02T00:00:00"/>
  </r>
  <r>
    <x v="12"/>
    <n v="10"/>
    <n v="2014"/>
    <n v="3"/>
    <n v="7"/>
    <n v="4.2"/>
    <n v="4.2"/>
    <m/>
    <d v="2014-07-03T00:00:00"/>
  </r>
  <r>
    <x v="12"/>
    <n v="10"/>
    <n v="2014"/>
    <n v="4"/>
    <n v="7"/>
    <n v="4.3"/>
    <n v="4.3"/>
    <m/>
    <d v="2014-07-04T00:00:00"/>
  </r>
  <r>
    <x v="12"/>
    <n v="10"/>
    <n v="2014"/>
    <n v="5"/>
    <n v="7"/>
    <n v="4.0999999999999996"/>
    <n v="4.0999999999999996"/>
    <m/>
    <d v="2014-07-05T00:00:00"/>
  </r>
  <r>
    <x v="12"/>
    <n v="10"/>
    <n v="2014"/>
    <n v="6"/>
    <n v="7"/>
    <n v="4"/>
    <n v="4"/>
    <m/>
    <d v="2014-07-06T00:00:00"/>
  </r>
  <r>
    <x v="12"/>
    <n v="10"/>
    <n v="2014"/>
    <n v="7"/>
    <n v="7"/>
    <n v="3.7"/>
    <n v="3.7"/>
    <m/>
    <d v="2014-07-07T00:00:00"/>
  </r>
  <r>
    <x v="12"/>
    <n v="10"/>
    <n v="2014"/>
    <n v="8"/>
    <n v="7"/>
    <n v="3.6"/>
    <n v="3.6"/>
    <m/>
    <d v="2014-07-08T00:00:00"/>
  </r>
  <r>
    <x v="12"/>
    <n v="10"/>
    <n v="2014"/>
    <n v="9"/>
    <n v="7"/>
    <n v="3.5"/>
    <n v="3.5"/>
    <m/>
    <d v="2014-07-09T00:00:00"/>
  </r>
  <r>
    <x v="12"/>
    <n v="10"/>
    <n v="2014"/>
    <n v="10"/>
    <n v="7"/>
    <n v="3.4"/>
    <n v="3.4"/>
    <m/>
    <d v="2014-07-10T00:00:00"/>
  </r>
  <r>
    <x v="12"/>
    <n v="10"/>
    <n v="2014"/>
    <n v="11"/>
    <n v="7"/>
    <n v="3.3"/>
    <n v="3.3"/>
    <m/>
    <d v="2014-07-11T00:00:00"/>
  </r>
  <r>
    <x v="12"/>
    <n v="10"/>
    <n v="2014"/>
    <n v="12"/>
    <n v="7"/>
    <n v="3.3"/>
    <n v="3.3"/>
    <m/>
    <d v="2014-07-12T00:00:00"/>
  </r>
  <r>
    <x v="12"/>
    <n v="10"/>
    <n v="2014"/>
    <n v="13"/>
    <n v="7"/>
    <n v="3.3"/>
    <n v="3.3"/>
    <m/>
    <d v="2014-07-13T00:00:00"/>
  </r>
  <r>
    <x v="12"/>
    <n v="10"/>
    <n v="2014"/>
    <n v="14"/>
    <n v="7"/>
    <n v="3.5"/>
    <n v="3.5"/>
    <m/>
    <d v="2014-07-14T00:00:00"/>
  </r>
  <r>
    <x v="12"/>
    <n v="10"/>
    <n v="2014"/>
    <n v="15"/>
    <n v="7"/>
    <n v="3.3"/>
    <n v="3.3"/>
    <m/>
    <d v="2014-07-15T00:00:00"/>
  </r>
  <r>
    <x v="12"/>
    <n v="10"/>
    <n v="2014"/>
    <n v="16"/>
    <n v="7"/>
    <n v="3"/>
    <n v="3"/>
    <m/>
    <d v="2014-07-16T00:00:00"/>
  </r>
  <r>
    <x v="12"/>
    <n v="10"/>
    <n v="2014"/>
    <n v="17"/>
    <n v="7"/>
    <n v="2.8"/>
    <n v="2.8"/>
    <m/>
    <d v="2014-07-17T00:00:00"/>
  </r>
  <r>
    <x v="12"/>
    <n v="10"/>
    <n v="2014"/>
    <n v="18"/>
    <n v="7"/>
    <n v="2.6"/>
    <n v="2.6"/>
    <m/>
    <d v="2014-07-18T00:00:00"/>
  </r>
  <r>
    <x v="12"/>
    <n v="10"/>
    <n v="2014"/>
    <n v="19"/>
    <n v="7"/>
    <n v="2.8"/>
    <n v="2.8"/>
    <m/>
    <d v="2014-07-19T00:00:00"/>
  </r>
  <r>
    <x v="12"/>
    <n v="10"/>
    <n v="2014"/>
    <n v="20"/>
    <n v="7"/>
    <n v="3"/>
    <n v="3"/>
    <m/>
    <d v="2014-07-20T00:00:00"/>
  </r>
  <r>
    <x v="12"/>
    <n v="10"/>
    <n v="2014"/>
    <n v="21"/>
    <n v="7"/>
    <n v="2.9"/>
    <n v="2.9"/>
    <m/>
    <d v="2014-07-21T00:00:00"/>
  </r>
  <r>
    <x v="12"/>
    <n v="10"/>
    <n v="2014"/>
    <n v="22"/>
    <n v="7"/>
    <n v="3.5"/>
    <n v="3.5"/>
    <m/>
    <d v="2014-07-22T00:00:00"/>
  </r>
  <r>
    <x v="12"/>
    <n v="10"/>
    <n v="2014"/>
    <n v="23"/>
    <n v="7"/>
    <n v="5.7"/>
    <n v="5.7"/>
    <m/>
    <d v="2014-07-23T00:00:00"/>
  </r>
  <r>
    <x v="12"/>
    <n v="10"/>
    <n v="2014"/>
    <n v="24"/>
    <n v="7"/>
    <n v="4.7"/>
    <n v="4.7"/>
    <m/>
    <d v="2014-07-24T00:00:00"/>
  </r>
  <r>
    <x v="12"/>
    <n v="10"/>
    <n v="2014"/>
    <n v="25"/>
    <n v="7"/>
    <n v="4.4000000000000004"/>
    <n v="4.4000000000000004"/>
    <m/>
    <d v="2014-07-25T00:00:00"/>
  </r>
  <r>
    <x v="12"/>
    <n v="10"/>
    <n v="2014"/>
    <n v="26"/>
    <n v="7"/>
    <n v="3.5"/>
    <n v="3.5"/>
    <m/>
    <d v="2014-07-26T00:00:00"/>
  </r>
  <r>
    <x v="12"/>
    <n v="10"/>
    <n v="2014"/>
    <n v="27"/>
    <n v="7"/>
    <n v="3.2"/>
    <n v="3.2"/>
    <m/>
    <d v="2014-07-27T00:00:00"/>
  </r>
  <r>
    <x v="12"/>
    <n v="10"/>
    <n v="2014"/>
    <n v="28"/>
    <n v="7"/>
    <n v="3"/>
    <n v="3"/>
    <m/>
    <d v="2014-07-28T00:00:00"/>
  </r>
  <r>
    <x v="12"/>
    <n v="10"/>
    <n v="2014"/>
    <n v="29"/>
    <n v="7"/>
    <n v="2.6"/>
    <n v="2.6"/>
    <m/>
    <d v="2014-07-29T00:00:00"/>
  </r>
  <r>
    <x v="12"/>
    <n v="10"/>
    <n v="2014"/>
    <n v="30"/>
    <n v="7"/>
    <n v="2.5"/>
    <n v="2.5"/>
    <m/>
    <d v="2014-07-30T00:00:00"/>
  </r>
  <r>
    <x v="12"/>
    <n v="10"/>
    <n v="2014"/>
    <n v="31"/>
    <n v="7"/>
    <n v="2.5"/>
    <n v="2.5"/>
    <m/>
    <d v="2014-07-31T00:00:00"/>
  </r>
  <r>
    <x v="12"/>
    <n v="11"/>
    <n v="2014"/>
    <n v="1"/>
    <n v="8"/>
    <n v="3.4"/>
    <n v="3.4"/>
    <m/>
    <d v="2014-08-01T00:00:00"/>
  </r>
  <r>
    <x v="12"/>
    <n v="11"/>
    <n v="2014"/>
    <n v="2"/>
    <n v="8"/>
    <n v="2.8"/>
    <n v="2.8"/>
    <m/>
    <d v="2014-08-02T00:00:00"/>
  </r>
  <r>
    <x v="12"/>
    <n v="11"/>
    <n v="2014"/>
    <n v="3"/>
    <n v="8"/>
    <n v="2.6"/>
    <n v="2.6"/>
    <m/>
    <d v="2014-08-03T00:00:00"/>
  </r>
  <r>
    <x v="12"/>
    <n v="11"/>
    <n v="2014"/>
    <n v="4"/>
    <n v="8"/>
    <n v="2.5"/>
    <n v="2.5"/>
    <m/>
    <d v="2014-08-04T00:00:00"/>
  </r>
  <r>
    <x v="12"/>
    <n v="11"/>
    <n v="2014"/>
    <n v="5"/>
    <n v="8"/>
    <n v="2.1"/>
    <n v="2.1"/>
    <m/>
    <d v="2014-08-05T00:00:00"/>
  </r>
  <r>
    <x v="12"/>
    <n v="11"/>
    <n v="2014"/>
    <n v="6"/>
    <n v="8"/>
    <n v="2.2000000000000002"/>
    <n v="2.2000000000000002"/>
    <m/>
    <d v="2014-08-06T00:00:00"/>
  </r>
  <r>
    <x v="12"/>
    <n v="11"/>
    <n v="2014"/>
    <n v="7"/>
    <n v="8"/>
    <n v="2.2000000000000002"/>
    <n v="2.2000000000000002"/>
    <m/>
    <d v="2014-08-07T00:00:00"/>
  </r>
  <r>
    <x v="12"/>
    <n v="11"/>
    <n v="2014"/>
    <n v="8"/>
    <n v="8"/>
    <n v="2"/>
    <n v="2"/>
    <m/>
    <d v="2014-08-08T00:00:00"/>
  </r>
  <r>
    <x v="12"/>
    <n v="11"/>
    <n v="2014"/>
    <n v="9"/>
    <n v="8"/>
    <n v="2"/>
    <n v="2"/>
    <m/>
    <d v="2014-08-09T00:00:00"/>
  </r>
  <r>
    <x v="12"/>
    <n v="11"/>
    <n v="2014"/>
    <n v="10"/>
    <n v="8"/>
    <n v="2.1"/>
    <n v="2.1"/>
    <m/>
    <d v="2014-08-10T00:00:00"/>
  </r>
  <r>
    <x v="12"/>
    <n v="11"/>
    <n v="2014"/>
    <n v="11"/>
    <n v="8"/>
    <n v="2.1"/>
    <n v="2.1"/>
    <m/>
    <d v="2014-08-11T00:00:00"/>
  </r>
  <r>
    <x v="12"/>
    <n v="11"/>
    <n v="2014"/>
    <n v="12"/>
    <n v="8"/>
    <n v="2.4"/>
    <n v="2.4"/>
    <m/>
    <d v="2014-08-12T00:00:00"/>
  </r>
  <r>
    <x v="12"/>
    <n v="11"/>
    <n v="2014"/>
    <n v="13"/>
    <n v="8"/>
    <n v="2.6"/>
    <n v="2.6"/>
    <m/>
    <d v="2014-08-13T00:00:00"/>
  </r>
  <r>
    <x v="12"/>
    <n v="11"/>
    <n v="2014"/>
    <n v="14"/>
    <n v="8"/>
    <n v="2.4"/>
    <n v="2.4"/>
    <m/>
    <d v="2014-08-14T00:00:00"/>
  </r>
  <r>
    <x v="12"/>
    <n v="11"/>
    <n v="2014"/>
    <n v="15"/>
    <n v="8"/>
    <n v="2.2000000000000002"/>
    <n v="2.2000000000000002"/>
    <m/>
    <d v="2014-08-15T00:00:00"/>
  </r>
  <r>
    <x v="12"/>
    <n v="11"/>
    <n v="2014"/>
    <n v="16"/>
    <n v="8"/>
    <n v="2.2999999999999998"/>
    <n v="2.2999999999999998"/>
    <m/>
    <d v="2014-08-16T00:00:00"/>
  </r>
  <r>
    <x v="12"/>
    <n v="11"/>
    <n v="2014"/>
    <n v="17"/>
    <n v="8"/>
    <n v="2.1"/>
    <n v="2.1"/>
    <m/>
    <d v="2014-08-17T00:00:00"/>
  </r>
  <r>
    <x v="12"/>
    <n v="11"/>
    <n v="2014"/>
    <n v="18"/>
    <n v="8"/>
    <n v="1.9"/>
    <n v="1.9"/>
    <m/>
    <d v="2014-08-18T00:00:00"/>
  </r>
  <r>
    <x v="12"/>
    <n v="11"/>
    <n v="2014"/>
    <n v="19"/>
    <n v="8"/>
    <n v="1.9"/>
    <n v="1.9"/>
    <m/>
    <d v="2014-08-19T00:00:00"/>
  </r>
  <r>
    <x v="12"/>
    <n v="11"/>
    <n v="2014"/>
    <n v="20"/>
    <n v="8"/>
    <n v="1.8"/>
    <n v="1.8"/>
    <m/>
    <d v="2014-08-20T00:00:00"/>
  </r>
  <r>
    <x v="12"/>
    <n v="11"/>
    <n v="2014"/>
    <n v="21"/>
    <n v="8"/>
    <n v="1.9"/>
    <n v="1.9"/>
    <m/>
    <d v="2014-08-21T00:00:00"/>
  </r>
  <r>
    <x v="12"/>
    <n v="11"/>
    <n v="2014"/>
    <n v="22"/>
    <n v="8"/>
    <n v="1.9"/>
    <n v="1.9"/>
    <m/>
    <d v="2014-08-22T00:00:00"/>
  </r>
  <r>
    <x v="12"/>
    <n v="11"/>
    <n v="2014"/>
    <n v="23"/>
    <n v="8"/>
    <n v="1.9"/>
    <n v="1.9"/>
    <m/>
    <d v="2014-08-23T00:00:00"/>
  </r>
  <r>
    <x v="12"/>
    <n v="11"/>
    <n v="2014"/>
    <n v="24"/>
    <n v="8"/>
    <n v="1.9"/>
    <n v="1.9"/>
    <m/>
    <d v="2014-08-24T00:00:00"/>
  </r>
  <r>
    <x v="12"/>
    <n v="11"/>
    <n v="2014"/>
    <n v="25"/>
    <n v="8"/>
    <n v="2.1"/>
    <n v="2.1"/>
    <m/>
    <d v="2014-08-25T00:00:00"/>
  </r>
  <r>
    <x v="12"/>
    <n v="11"/>
    <n v="2014"/>
    <n v="26"/>
    <n v="8"/>
    <n v="1.9"/>
    <n v="1.9"/>
    <m/>
    <d v="2014-08-26T00:00:00"/>
  </r>
  <r>
    <x v="12"/>
    <n v="11"/>
    <n v="2014"/>
    <n v="27"/>
    <n v="8"/>
    <n v="1.9"/>
    <n v="1.9"/>
    <m/>
    <d v="2014-08-27T00:00:00"/>
  </r>
  <r>
    <x v="12"/>
    <n v="11"/>
    <n v="2014"/>
    <n v="28"/>
    <n v="8"/>
    <n v="2.2000000000000002"/>
    <n v="2.2000000000000002"/>
    <m/>
    <d v="2014-08-28T00:00:00"/>
  </r>
  <r>
    <x v="12"/>
    <n v="11"/>
    <n v="2014"/>
    <n v="29"/>
    <n v="8"/>
    <n v="2.2000000000000002"/>
    <n v="2.2000000000000002"/>
    <m/>
    <d v="2014-08-29T00:00:00"/>
  </r>
  <r>
    <x v="12"/>
    <n v="11"/>
    <n v="2014"/>
    <n v="30"/>
    <n v="8"/>
    <n v="2.2000000000000002"/>
    <n v="2.2000000000000002"/>
    <m/>
    <d v="2014-08-30T00:00:00"/>
  </r>
  <r>
    <x v="12"/>
    <n v="11"/>
    <n v="2014"/>
    <n v="31"/>
    <n v="8"/>
    <n v="2.4"/>
    <n v="2.4"/>
    <m/>
    <d v="2014-08-31T00:00:00"/>
  </r>
  <r>
    <x v="12"/>
    <n v="12"/>
    <n v="2014"/>
    <n v="1"/>
    <n v="9"/>
    <n v="2.2000000000000002"/>
    <n v="2.2000000000000002"/>
    <m/>
    <d v="2014-09-01T00:00:00"/>
  </r>
  <r>
    <x v="12"/>
    <n v="12"/>
    <n v="2014"/>
    <n v="2"/>
    <n v="9"/>
    <n v="2"/>
    <n v="2"/>
    <m/>
    <d v="2014-09-02T00:00:00"/>
  </r>
  <r>
    <x v="12"/>
    <n v="12"/>
    <n v="2014"/>
    <n v="3"/>
    <n v="9"/>
    <n v="2.2000000000000002"/>
    <n v="2.2000000000000002"/>
    <m/>
    <d v="2014-09-03T00:00:00"/>
  </r>
  <r>
    <x v="12"/>
    <n v="12"/>
    <n v="2014"/>
    <n v="4"/>
    <n v="9"/>
    <n v="2.2000000000000002"/>
    <n v="2.2000000000000002"/>
    <m/>
    <d v="2014-09-04T00:00:00"/>
  </r>
  <r>
    <x v="12"/>
    <n v="12"/>
    <n v="2014"/>
    <n v="5"/>
    <n v="9"/>
    <n v="2.2000000000000002"/>
    <n v="2.2000000000000002"/>
    <m/>
    <d v="2014-09-05T00:00:00"/>
  </r>
  <r>
    <x v="12"/>
    <n v="12"/>
    <n v="2014"/>
    <n v="6"/>
    <n v="9"/>
    <n v="2"/>
    <n v="2"/>
    <m/>
    <d v="2014-09-06T00:00:00"/>
  </r>
  <r>
    <x v="12"/>
    <n v="12"/>
    <n v="2014"/>
    <n v="7"/>
    <n v="9"/>
    <n v="2.2000000000000002"/>
    <n v="2.2000000000000002"/>
    <m/>
    <d v="2014-09-07T00:00:00"/>
  </r>
  <r>
    <x v="12"/>
    <n v="12"/>
    <n v="2014"/>
    <n v="8"/>
    <n v="9"/>
    <n v="2"/>
    <n v="2"/>
    <m/>
    <d v="2014-09-08T00:00:00"/>
  </r>
  <r>
    <x v="12"/>
    <n v="12"/>
    <n v="2014"/>
    <n v="9"/>
    <n v="9"/>
    <n v="2.1"/>
    <n v="2.1"/>
    <m/>
    <d v="2014-09-09T00:00:00"/>
  </r>
  <r>
    <x v="12"/>
    <n v="12"/>
    <n v="2014"/>
    <n v="10"/>
    <n v="9"/>
    <n v="2.2000000000000002"/>
    <n v="2.2000000000000002"/>
    <m/>
    <d v="2014-09-10T00:00:00"/>
  </r>
  <r>
    <x v="12"/>
    <n v="12"/>
    <n v="2014"/>
    <n v="11"/>
    <n v="9"/>
    <n v="1.6"/>
    <n v="1.6"/>
    <m/>
    <d v="2014-09-11T00:00:00"/>
  </r>
  <r>
    <x v="12"/>
    <n v="12"/>
    <n v="2014"/>
    <n v="12"/>
    <n v="9"/>
    <n v="1.6"/>
    <n v="1.6"/>
    <m/>
    <d v="2014-09-12T00:00:00"/>
  </r>
  <r>
    <x v="12"/>
    <n v="12"/>
    <n v="2014"/>
    <n v="13"/>
    <n v="9"/>
    <n v="1.6"/>
    <n v="1.6"/>
    <m/>
    <d v="2014-09-13T00:00:00"/>
  </r>
  <r>
    <x v="12"/>
    <n v="12"/>
    <n v="2014"/>
    <n v="14"/>
    <n v="9"/>
    <n v="1.9"/>
    <n v="1.9"/>
    <m/>
    <d v="2014-09-14T00:00:00"/>
  </r>
  <r>
    <x v="12"/>
    <n v="12"/>
    <n v="2014"/>
    <n v="15"/>
    <n v="9"/>
    <n v="1.9"/>
    <n v="1.9"/>
    <m/>
    <d v="2014-09-15T00:00:00"/>
  </r>
  <r>
    <x v="12"/>
    <n v="12"/>
    <n v="2014"/>
    <n v="16"/>
    <n v="9"/>
    <n v="2.2000000000000002"/>
    <n v="2.2000000000000002"/>
    <m/>
    <d v="2014-09-16T00:00:00"/>
  </r>
  <r>
    <x v="12"/>
    <n v="12"/>
    <n v="2014"/>
    <n v="17"/>
    <n v="9"/>
    <n v="2.1"/>
    <n v="2.1"/>
    <m/>
    <d v="2014-09-17T00:00:00"/>
  </r>
  <r>
    <x v="12"/>
    <n v="12"/>
    <n v="2014"/>
    <n v="18"/>
    <n v="9"/>
    <n v="2.8"/>
    <n v="2.8"/>
    <m/>
    <d v="2014-09-18T00:00:00"/>
  </r>
  <r>
    <x v="12"/>
    <n v="12"/>
    <n v="2014"/>
    <n v="19"/>
    <n v="9"/>
    <n v="2.5"/>
    <n v="2.5"/>
    <m/>
    <d v="2014-09-19T00:00:00"/>
  </r>
  <r>
    <x v="12"/>
    <n v="12"/>
    <n v="2014"/>
    <n v="20"/>
    <n v="9"/>
    <n v="2.2000000000000002"/>
    <n v="2.2000000000000002"/>
    <m/>
    <d v="2014-09-20T00:00:00"/>
  </r>
  <r>
    <x v="12"/>
    <n v="12"/>
    <n v="2014"/>
    <n v="21"/>
    <n v="9"/>
    <n v="2.2000000000000002"/>
    <n v="2.2000000000000002"/>
    <m/>
    <d v="2014-09-21T00:00:00"/>
  </r>
  <r>
    <x v="12"/>
    <n v="12"/>
    <n v="2014"/>
    <n v="22"/>
    <n v="9"/>
    <n v="2.1"/>
    <n v="2.1"/>
    <m/>
    <d v="2014-09-22T00:00:00"/>
  </r>
  <r>
    <x v="12"/>
    <n v="12"/>
    <n v="2014"/>
    <n v="23"/>
    <n v="9"/>
    <n v="2.8"/>
    <n v="2.8"/>
    <m/>
    <d v="2014-09-23T00:00:00"/>
  </r>
  <r>
    <x v="12"/>
    <n v="12"/>
    <n v="2014"/>
    <n v="24"/>
    <n v="9"/>
    <n v="9.4"/>
    <n v="9.4"/>
    <m/>
    <d v="2014-09-24T00:00:00"/>
  </r>
  <r>
    <x v="12"/>
    <n v="12"/>
    <n v="2014"/>
    <n v="25"/>
    <n v="9"/>
    <n v="3"/>
    <n v="3"/>
    <m/>
    <d v="2014-09-25T00:00:00"/>
  </r>
  <r>
    <x v="12"/>
    <n v="12"/>
    <n v="2014"/>
    <n v="26"/>
    <n v="9"/>
    <n v="2.2000000000000002"/>
    <n v="2.2000000000000002"/>
    <m/>
    <d v="2014-09-26T00:00:00"/>
  </r>
  <r>
    <x v="12"/>
    <n v="12"/>
    <n v="2014"/>
    <n v="27"/>
    <n v="9"/>
    <n v="1.9"/>
    <n v="1.9"/>
    <m/>
    <d v="2014-09-27T00:00:00"/>
  </r>
  <r>
    <x v="12"/>
    <n v="12"/>
    <n v="2014"/>
    <n v="28"/>
    <n v="9"/>
    <n v="1.8"/>
    <n v="1.8"/>
    <m/>
    <d v="2014-09-28T00:00:00"/>
  </r>
  <r>
    <x v="12"/>
    <n v="12"/>
    <n v="2014"/>
    <n v="29"/>
    <n v="9"/>
    <n v="2.4"/>
    <n v="2.4"/>
    <m/>
    <d v="2014-09-29T00:00:00"/>
  </r>
  <r>
    <x v="12"/>
    <n v="12"/>
    <n v="2014"/>
    <n v="30"/>
    <n v="9"/>
    <n v="2.8"/>
    <n v="2.8"/>
    <m/>
    <d v="2014-09-30T00:00:00"/>
  </r>
  <r>
    <x v="13"/>
    <n v="1"/>
    <n v="2014"/>
    <n v="1"/>
    <n v="10"/>
    <n v="2.1"/>
    <n v="2.1"/>
    <m/>
    <d v="2014-10-01T00:00:00"/>
  </r>
  <r>
    <x v="13"/>
    <n v="1"/>
    <n v="2014"/>
    <n v="2"/>
    <n v="10"/>
    <n v="1.9"/>
    <n v="1.9"/>
    <m/>
    <d v="2014-10-02T00:00:00"/>
  </r>
  <r>
    <x v="13"/>
    <n v="1"/>
    <n v="2014"/>
    <n v="3"/>
    <n v="10"/>
    <n v="1.8"/>
    <n v="1.8"/>
    <m/>
    <d v="2014-10-03T00:00:00"/>
  </r>
  <r>
    <x v="13"/>
    <n v="1"/>
    <n v="2014"/>
    <n v="4"/>
    <n v="10"/>
    <n v="1.8"/>
    <n v="1.8"/>
    <m/>
    <d v="2014-10-04T00:00:00"/>
  </r>
  <r>
    <x v="13"/>
    <n v="1"/>
    <n v="2014"/>
    <n v="5"/>
    <n v="10"/>
    <n v="1.7"/>
    <n v="1.7"/>
    <m/>
    <d v="2014-10-05T00:00:00"/>
  </r>
  <r>
    <x v="13"/>
    <n v="1"/>
    <n v="2014"/>
    <n v="6"/>
    <n v="10"/>
    <n v="1.7"/>
    <n v="1.7"/>
    <m/>
    <d v="2014-10-06T00:00:00"/>
  </r>
  <r>
    <x v="13"/>
    <n v="1"/>
    <n v="2014"/>
    <n v="7"/>
    <n v="10"/>
    <n v="1.8"/>
    <n v="1.8"/>
    <m/>
    <d v="2014-10-07T00:00:00"/>
  </r>
  <r>
    <x v="13"/>
    <n v="1"/>
    <n v="2014"/>
    <n v="8"/>
    <n v="10"/>
    <n v="1.8"/>
    <n v="1.8"/>
    <m/>
    <d v="2014-10-08T00:00:00"/>
  </r>
  <r>
    <x v="13"/>
    <n v="1"/>
    <n v="2014"/>
    <n v="9"/>
    <n v="10"/>
    <n v="1.8"/>
    <n v="1.8"/>
    <m/>
    <d v="2014-10-09T00:00:00"/>
  </r>
  <r>
    <x v="13"/>
    <n v="1"/>
    <n v="2014"/>
    <n v="10"/>
    <n v="10"/>
    <n v="2"/>
    <n v="2"/>
    <m/>
    <d v="2014-10-10T00:00:00"/>
  </r>
  <r>
    <x v="13"/>
    <n v="1"/>
    <n v="2014"/>
    <n v="11"/>
    <n v="10"/>
    <n v="2.6"/>
    <n v="2.6"/>
    <m/>
    <d v="2014-10-11T00:00:00"/>
  </r>
  <r>
    <x v="13"/>
    <n v="1"/>
    <n v="2014"/>
    <n v="12"/>
    <n v="10"/>
    <n v="2.5"/>
    <n v="2.5"/>
    <m/>
    <d v="2014-10-12T00:00:00"/>
  </r>
  <r>
    <x v="13"/>
    <n v="1"/>
    <n v="2014"/>
    <n v="13"/>
    <n v="10"/>
    <n v="2.7"/>
    <n v="2.7"/>
    <m/>
    <d v="2014-10-13T00:00:00"/>
  </r>
  <r>
    <x v="13"/>
    <n v="1"/>
    <n v="2014"/>
    <n v="14"/>
    <n v="10"/>
    <n v="5.2"/>
    <n v="5.2"/>
    <m/>
    <d v="2014-10-14T00:00:00"/>
  </r>
  <r>
    <x v="13"/>
    <n v="1"/>
    <n v="2014"/>
    <n v="15"/>
    <n v="10"/>
    <n v="8.4"/>
    <n v="8.4"/>
    <m/>
    <d v="2014-10-15T00:00:00"/>
  </r>
  <r>
    <x v="13"/>
    <n v="1"/>
    <n v="2014"/>
    <n v="16"/>
    <n v="10"/>
    <n v="4.3"/>
    <n v="4.3"/>
    <m/>
    <d v="2014-10-16T00:00:00"/>
  </r>
  <r>
    <x v="13"/>
    <n v="1"/>
    <n v="2014"/>
    <n v="17"/>
    <n v="10"/>
    <n v="4.8"/>
    <n v="4.8"/>
    <m/>
    <d v="2014-10-17T00:00:00"/>
  </r>
  <r>
    <x v="13"/>
    <n v="1"/>
    <n v="2014"/>
    <n v="18"/>
    <n v="10"/>
    <n v="6.6"/>
    <n v="6.6"/>
    <m/>
    <d v="2014-10-18T00:00:00"/>
  </r>
  <r>
    <x v="13"/>
    <n v="1"/>
    <n v="2014"/>
    <n v="19"/>
    <n v="10"/>
    <n v="3.6"/>
    <n v="3.6"/>
    <m/>
    <d v="2014-10-19T00:00:00"/>
  </r>
  <r>
    <x v="13"/>
    <n v="1"/>
    <n v="2014"/>
    <n v="20"/>
    <n v="10"/>
    <n v="3.3"/>
    <n v="3.3"/>
    <m/>
    <d v="2014-10-20T00:00:00"/>
  </r>
  <r>
    <x v="13"/>
    <n v="1"/>
    <n v="2014"/>
    <n v="21"/>
    <n v="10"/>
    <n v="4"/>
    <n v="4"/>
    <m/>
    <d v="2014-10-21T00:00:00"/>
  </r>
  <r>
    <x v="13"/>
    <n v="1"/>
    <n v="2014"/>
    <n v="22"/>
    <n v="10"/>
    <n v="44"/>
    <n v="44"/>
    <m/>
    <d v="2014-10-22T00:00:00"/>
  </r>
  <r>
    <x v="13"/>
    <n v="1"/>
    <n v="2014"/>
    <n v="23"/>
    <n v="10"/>
    <n v="41"/>
    <n v="41"/>
    <m/>
    <d v="2014-10-23T00:00:00"/>
  </r>
  <r>
    <x v="13"/>
    <n v="1"/>
    <n v="2014"/>
    <n v="24"/>
    <n v="10"/>
    <n v="16"/>
    <n v="16"/>
    <m/>
    <d v="2014-10-24T00:00:00"/>
  </r>
  <r>
    <x v="13"/>
    <n v="1"/>
    <n v="2014"/>
    <n v="25"/>
    <n v="10"/>
    <n v="12"/>
    <n v="12"/>
    <m/>
    <d v="2014-10-25T00:00:00"/>
  </r>
  <r>
    <x v="13"/>
    <n v="1"/>
    <n v="2014"/>
    <n v="26"/>
    <n v="10"/>
    <n v="21"/>
    <n v="21"/>
    <m/>
    <d v="2014-10-26T00:00:00"/>
  </r>
  <r>
    <x v="13"/>
    <n v="1"/>
    <n v="2014"/>
    <n v="27"/>
    <n v="10"/>
    <n v="14"/>
    <n v="14"/>
    <m/>
    <d v="2014-10-27T00:00:00"/>
  </r>
  <r>
    <x v="13"/>
    <n v="1"/>
    <n v="2014"/>
    <n v="28"/>
    <n v="10"/>
    <n v="15"/>
    <n v="15"/>
    <m/>
    <d v="2014-10-28T00:00:00"/>
  </r>
  <r>
    <x v="13"/>
    <n v="1"/>
    <n v="2014"/>
    <n v="29"/>
    <n v="10"/>
    <n v="20"/>
    <n v="20"/>
    <m/>
    <d v="2014-10-29T00:00:00"/>
  </r>
  <r>
    <x v="13"/>
    <n v="1"/>
    <n v="2014"/>
    <n v="30"/>
    <n v="10"/>
    <n v="15"/>
    <n v="15"/>
    <m/>
    <d v="2014-10-30T00:00:00"/>
  </r>
  <r>
    <x v="13"/>
    <n v="1"/>
    <n v="2014"/>
    <n v="31"/>
    <n v="10"/>
    <n v="61"/>
    <n v="61"/>
    <m/>
    <d v="2014-10-31T00:00:00"/>
  </r>
  <r>
    <x v="13"/>
    <n v="2"/>
    <n v="2014"/>
    <n v="1"/>
    <n v="11"/>
    <n v="23"/>
    <n v="23"/>
    <m/>
    <d v="2014-11-01T00:00:00"/>
  </r>
  <r>
    <x v="13"/>
    <n v="2"/>
    <n v="2014"/>
    <n v="2"/>
    <n v="11"/>
    <n v="16"/>
    <n v="16"/>
    <m/>
    <d v="2014-11-02T00:00:00"/>
  </r>
  <r>
    <x v="13"/>
    <n v="2"/>
    <n v="2014"/>
    <n v="3"/>
    <n v="11"/>
    <n v="15"/>
    <n v="15"/>
    <m/>
    <d v="2014-11-03T00:00:00"/>
  </r>
  <r>
    <x v="13"/>
    <n v="2"/>
    <n v="2014"/>
    <n v="4"/>
    <n v="11"/>
    <n v="24"/>
    <n v="24"/>
    <m/>
    <d v="2014-11-04T00:00:00"/>
  </r>
  <r>
    <x v="13"/>
    <n v="2"/>
    <n v="2014"/>
    <n v="5"/>
    <n v="11"/>
    <n v="18"/>
    <n v="18"/>
    <m/>
    <d v="2014-11-05T00:00:00"/>
  </r>
  <r>
    <x v="13"/>
    <n v="2"/>
    <n v="2014"/>
    <n v="6"/>
    <n v="11"/>
    <n v="21"/>
    <n v="21"/>
    <m/>
    <d v="2014-11-06T00:00:00"/>
  </r>
  <r>
    <x v="13"/>
    <n v="2"/>
    <n v="2014"/>
    <n v="7"/>
    <n v="11"/>
    <n v="17"/>
    <n v="17"/>
    <m/>
    <d v="2014-11-07T00:00:00"/>
  </r>
  <r>
    <x v="13"/>
    <n v="2"/>
    <n v="2014"/>
    <n v="8"/>
    <n v="11"/>
    <n v="13"/>
    <n v="13"/>
    <m/>
    <d v="2014-11-08T00:00:00"/>
  </r>
  <r>
    <x v="13"/>
    <n v="2"/>
    <n v="2014"/>
    <n v="9"/>
    <n v="11"/>
    <n v="12"/>
    <n v="12"/>
    <m/>
    <d v="2014-11-09T00:00:00"/>
  </r>
  <r>
    <x v="13"/>
    <n v="2"/>
    <n v="2014"/>
    <n v="10"/>
    <n v="11"/>
    <n v="11"/>
    <n v="11"/>
    <m/>
    <d v="2014-11-10T00:00:00"/>
  </r>
  <r>
    <x v="13"/>
    <n v="2"/>
    <n v="2014"/>
    <n v="11"/>
    <n v="11"/>
    <n v="9.4"/>
    <n v="9.4"/>
    <m/>
    <d v="2014-11-11T00:00:00"/>
  </r>
  <r>
    <x v="13"/>
    <n v="2"/>
    <n v="2014"/>
    <n v="12"/>
    <n v="11"/>
    <n v="8.3000000000000007"/>
    <n v="8.3000000000000007"/>
    <m/>
    <d v="2014-11-12T00:00:00"/>
  </r>
  <r>
    <x v="13"/>
    <n v="2"/>
    <n v="2014"/>
    <n v="13"/>
    <n v="11"/>
    <n v="11"/>
    <n v="11"/>
    <m/>
    <d v="2014-11-13T00:00:00"/>
  </r>
  <r>
    <x v="13"/>
    <n v="2"/>
    <n v="2014"/>
    <n v="14"/>
    <n v="11"/>
    <n v="10"/>
    <n v="10"/>
    <m/>
    <d v="2014-11-14T00:00:00"/>
  </r>
  <r>
    <x v="13"/>
    <n v="2"/>
    <n v="2014"/>
    <n v="15"/>
    <n v="11"/>
    <n v="8.5"/>
    <n v="8.5"/>
    <m/>
    <d v="2014-11-15T00:00:00"/>
  </r>
  <r>
    <x v="13"/>
    <n v="2"/>
    <n v="2014"/>
    <n v="16"/>
    <n v="11"/>
    <n v="7.8"/>
    <n v="7.8"/>
    <m/>
    <d v="2014-11-16T00:00:00"/>
  </r>
  <r>
    <x v="13"/>
    <n v="2"/>
    <n v="2014"/>
    <n v="17"/>
    <n v="11"/>
    <n v="7.3"/>
    <n v="7.3"/>
    <m/>
    <d v="2014-11-17T00:00:00"/>
  </r>
  <r>
    <x v="13"/>
    <n v="2"/>
    <n v="2014"/>
    <n v="18"/>
    <n v="11"/>
    <n v="7.1"/>
    <n v="7.1"/>
    <m/>
    <d v="2014-11-18T00:00:00"/>
  </r>
  <r>
    <x v="13"/>
    <n v="2"/>
    <n v="2014"/>
    <n v="19"/>
    <n v="11"/>
    <n v="7.2"/>
    <n v="7.2"/>
    <m/>
    <d v="2014-11-19T00:00:00"/>
  </r>
  <r>
    <x v="13"/>
    <n v="2"/>
    <n v="2014"/>
    <n v="20"/>
    <n v="11"/>
    <n v="8.1"/>
    <n v="8.1"/>
    <m/>
    <d v="2014-11-20T00:00:00"/>
  </r>
  <r>
    <x v="13"/>
    <n v="2"/>
    <n v="2014"/>
    <n v="21"/>
    <n v="11"/>
    <n v="17"/>
    <n v="17"/>
    <m/>
    <d v="2014-11-21T00:00:00"/>
  </r>
  <r>
    <x v="13"/>
    <n v="2"/>
    <n v="2014"/>
    <n v="22"/>
    <n v="11"/>
    <n v="26"/>
    <n v="26"/>
    <m/>
    <d v="2014-11-22T00:00:00"/>
  </r>
  <r>
    <x v="13"/>
    <n v="2"/>
    <n v="2014"/>
    <n v="23"/>
    <n v="11"/>
    <n v="24"/>
    <n v="24"/>
    <m/>
    <d v="2014-11-23T00:00:00"/>
  </r>
  <r>
    <x v="13"/>
    <n v="2"/>
    <n v="2014"/>
    <n v="24"/>
    <n v="11"/>
    <n v="21"/>
    <n v="21"/>
    <m/>
    <d v="2014-11-24T00:00:00"/>
  </r>
  <r>
    <x v="13"/>
    <n v="2"/>
    <n v="2014"/>
    <n v="25"/>
    <n v="11"/>
    <n v="19"/>
    <n v="19"/>
    <m/>
    <d v="2014-11-25T00:00:00"/>
  </r>
  <r>
    <x v="13"/>
    <n v="2"/>
    <n v="2014"/>
    <n v="26"/>
    <n v="11"/>
    <n v="16"/>
    <n v="16"/>
    <m/>
    <d v="2014-11-26T00:00:00"/>
  </r>
  <r>
    <x v="13"/>
    <n v="2"/>
    <n v="2014"/>
    <n v="27"/>
    <n v="11"/>
    <n v="15"/>
    <n v="15"/>
    <m/>
    <d v="2014-11-27T00:00:00"/>
  </r>
  <r>
    <x v="13"/>
    <n v="2"/>
    <n v="2014"/>
    <n v="28"/>
    <n v="11"/>
    <n v="30"/>
    <n v="30"/>
    <m/>
    <d v="2014-11-28T00:00:00"/>
  </r>
  <r>
    <x v="13"/>
    <n v="2"/>
    <n v="2014"/>
    <n v="29"/>
    <n v="11"/>
    <n v="33"/>
    <n v="33"/>
    <m/>
    <d v="2014-11-29T00:00:00"/>
  </r>
  <r>
    <x v="13"/>
    <n v="2"/>
    <n v="2014"/>
    <n v="30"/>
    <n v="11"/>
    <n v="27"/>
    <n v="27"/>
    <m/>
    <d v="2014-11-30T00:00:00"/>
  </r>
  <r>
    <x v="13"/>
    <n v="3"/>
    <n v="2014"/>
    <n v="1"/>
    <n v="12"/>
    <n v="23"/>
    <n v="23"/>
    <m/>
    <d v="2014-12-01T00:00:00"/>
  </r>
  <r>
    <x v="13"/>
    <n v="3"/>
    <n v="2014"/>
    <n v="2"/>
    <n v="12"/>
    <n v="20"/>
    <n v="20"/>
    <m/>
    <d v="2014-12-02T00:00:00"/>
  </r>
  <r>
    <x v="13"/>
    <n v="3"/>
    <n v="2014"/>
    <n v="3"/>
    <n v="12"/>
    <n v="17"/>
    <n v="17"/>
    <m/>
    <d v="2014-12-03T00:00:00"/>
  </r>
  <r>
    <x v="13"/>
    <n v="3"/>
    <n v="2014"/>
    <n v="4"/>
    <n v="12"/>
    <n v="46"/>
    <n v="46"/>
    <m/>
    <d v="2014-12-04T00:00:00"/>
  </r>
  <r>
    <x v="13"/>
    <n v="3"/>
    <n v="2014"/>
    <n v="5"/>
    <n v="12"/>
    <n v="39"/>
    <n v="39"/>
    <m/>
    <d v="2014-12-05T00:00:00"/>
  </r>
  <r>
    <x v="13"/>
    <n v="3"/>
    <n v="2014"/>
    <n v="6"/>
    <n v="12"/>
    <n v="53"/>
    <n v="53"/>
    <m/>
    <d v="2014-12-06T00:00:00"/>
  </r>
  <r>
    <x v="13"/>
    <n v="3"/>
    <n v="2014"/>
    <n v="7"/>
    <n v="12"/>
    <n v="40"/>
    <n v="40"/>
    <m/>
    <d v="2014-12-07T00:00:00"/>
  </r>
  <r>
    <x v="13"/>
    <n v="3"/>
    <n v="2014"/>
    <n v="8"/>
    <n v="12"/>
    <n v="34"/>
    <n v="34"/>
    <m/>
    <d v="2014-12-08T00:00:00"/>
  </r>
  <r>
    <x v="13"/>
    <n v="3"/>
    <n v="2014"/>
    <n v="9"/>
    <n v="12"/>
    <n v="35"/>
    <n v="35"/>
    <m/>
    <d v="2014-12-09T00:00:00"/>
  </r>
  <r>
    <x v="13"/>
    <n v="3"/>
    <n v="2014"/>
    <n v="10"/>
    <n v="12"/>
    <n v="49"/>
    <n v="49"/>
    <m/>
    <d v="2014-12-10T00:00:00"/>
  </r>
  <r>
    <x v="13"/>
    <n v="3"/>
    <n v="2014"/>
    <n v="11"/>
    <n v="12"/>
    <n v="52"/>
    <n v="52"/>
    <m/>
    <d v="2014-12-11T00:00:00"/>
  </r>
  <r>
    <x v="13"/>
    <n v="3"/>
    <n v="2014"/>
    <n v="12"/>
    <n v="12"/>
    <n v="41"/>
    <n v="41"/>
    <m/>
    <d v="2014-12-12T00:00:00"/>
  </r>
  <r>
    <x v="13"/>
    <n v="3"/>
    <n v="2014"/>
    <n v="13"/>
    <n v="12"/>
    <n v="34"/>
    <n v="34"/>
    <m/>
    <d v="2014-12-13T00:00:00"/>
  </r>
  <r>
    <x v="13"/>
    <n v="3"/>
    <n v="2014"/>
    <n v="14"/>
    <n v="12"/>
    <n v="30"/>
    <n v="30"/>
    <m/>
    <d v="2014-12-14T00:00:00"/>
  </r>
  <r>
    <x v="13"/>
    <n v="3"/>
    <n v="2014"/>
    <n v="15"/>
    <n v="12"/>
    <n v="26"/>
    <n v="26"/>
    <m/>
    <d v="2014-12-15T00:00:00"/>
  </r>
  <r>
    <x v="13"/>
    <n v="3"/>
    <n v="2014"/>
    <n v="16"/>
    <n v="12"/>
    <n v="23"/>
    <n v="23"/>
    <m/>
    <d v="2014-12-16T00:00:00"/>
  </r>
  <r>
    <x v="13"/>
    <n v="3"/>
    <n v="2014"/>
    <n v="17"/>
    <n v="12"/>
    <n v="20"/>
    <n v="20"/>
    <m/>
    <d v="2014-12-17T00:00:00"/>
  </r>
  <r>
    <x v="13"/>
    <n v="3"/>
    <n v="2014"/>
    <n v="18"/>
    <n v="12"/>
    <n v="19"/>
    <n v="19"/>
    <m/>
    <d v="2014-12-18T00:00:00"/>
  </r>
  <r>
    <x v="13"/>
    <n v="3"/>
    <n v="2014"/>
    <n v="19"/>
    <n v="12"/>
    <n v="27"/>
    <n v="27"/>
    <m/>
    <d v="2014-12-19T00:00:00"/>
  </r>
  <r>
    <x v="13"/>
    <n v="3"/>
    <n v="2014"/>
    <n v="20"/>
    <n v="12"/>
    <n v="113"/>
    <n v="113"/>
    <m/>
    <d v="2014-12-20T00:00:00"/>
  </r>
  <r>
    <x v="13"/>
    <n v="3"/>
    <n v="2014"/>
    <n v="21"/>
    <n v="12"/>
    <n v="150"/>
    <n v="150"/>
    <m/>
    <d v="2014-12-21T00:00:00"/>
  </r>
  <r>
    <x v="13"/>
    <n v="3"/>
    <n v="2014"/>
    <n v="22"/>
    <n v="12"/>
    <n v="77"/>
    <n v="77"/>
    <m/>
    <d v="2014-12-22T00:00:00"/>
  </r>
  <r>
    <x v="13"/>
    <n v="3"/>
    <n v="2014"/>
    <n v="23"/>
    <n v="12"/>
    <n v="54"/>
    <n v="54"/>
    <m/>
    <d v="2014-12-23T00:00:00"/>
  </r>
  <r>
    <x v="13"/>
    <n v="3"/>
    <n v="2014"/>
    <n v="24"/>
    <n v="12"/>
    <n v="125"/>
    <n v="125"/>
    <m/>
    <d v="2014-12-24T00:00:00"/>
  </r>
  <r>
    <x v="13"/>
    <n v="3"/>
    <n v="2014"/>
    <n v="25"/>
    <n v="12"/>
    <n v="81"/>
    <n v="81"/>
    <m/>
    <d v="2014-12-25T00:00:00"/>
  </r>
  <r>
    <x v="13"/>
    <n v="3"/>
    <n v="2014"/>
    <n v="26"/>
    <n v="12"/>
    <n v="57"/>
    <n v="57"/>
    <m/>
    <d v="2014-12-26T00:00:00"/>
  </r>
  <r>
    <x v="13"/>
    <n v="3"/>
    <n v="2014"/>
    <n v="27"/>
    <n v="12"/>
    <n v="46"/>
    <n v="46"/>
    <m/>
    <d v="2014-12-27T00:00:00"/>
  </r>
  <r>
    <x v="13"/>
    <n v="3"/>
    <n v="2014"/>
    <n v="28"/>
    <n v="12"/>
    <n v="40"/>
    <n v="40"/>
    <m/>
    <d v="2014-12-28T00:00:00"/>
  </r>
  <r>
    <x v="13"/>
    <n v="3"/>
    <n v="2014"/>
    <n v="29"/>
    <n v="12"/>
    <n v="33"/>
    <n v="33"/>
    <m/>
    <d v="2014-12-29T00:00:00"/>
  </r>
  <r>
    <x v="13"/>
    <n v="3"/>
    <n v="2014"/>
    <n v="30"/>
    <n v="12"/>
    <n v="27"/>
    <n v="27"/>
    <m/>
    <d v="2014-12-30T00:00:00"/>
  </r>
  <r>
    <x v="13"/>
    <n v="3"/>
    <n v="2014"/>
    <n v="31"/>
    <n v="12"/>
    <n v="24"/>
    <n v="24"/>
    <m/>
    <d v="2014-12-31T00:00:00"/>
  </r>
  <r>
    <x v="13"/>
    <n v="4"/>
    <n v="2015"/>
    <n v="1"/>
    <n v="1"/>
    <n v="22"/>
    <n v="22"/>
    <m/>
    <d v="2015-01-01T00:00:00"/>
  </r>
  <r>
    <x v="13"/>
    <n v="4"/>
    <n v="2015"/>
    <n v="2"/>
    <n v="1"/>
    <n v="20"/>
    <n v="20"/>
    <m/>
    <d v="2015-01-02T00:00:00"/>
  </r>
  <r>
    <x v="13"/>
    <n v="4"/>
    <n v="2015"/>
    <n v="3"/>
    <n v="1"/>
    <n v="19"/>
    <n v="19"/>
    <m/>
    <d v="2015-01-03T00:00:00"/>
  </r>
  <r>
    <x v="13"/>
    <n v="4"/>
    <n v="2015"/>
    <n v="4"/>
    <n v="1"/>
    <n v="18"/>
    <n v="18"/>
    <m/>
    <d v="2015-01-04T00:00:00"/>
  </r>
  <r>
    <x v="13"/>
    <n v="4"/>
    <n v="2015"/>
    <n v="5"/>
    <n v="1"/>
    <n v="17"/>
    <n v="17"/>
    <m/>
    <d v="2015-01-05T00:00:00"/>
  </r>
  <r>
    <x v="13"/>
    <n v="4"/>
    <n v="2015"/>
    <n v="6"/>
    <n v="1"/>
    <n v="16"/>
    <n v="16"/>
    <m/>
    <d v="2015-01-06T00:00:00"/>
  </r>
  <r>
    <x v="13"/>
    <n v="4"/>
    <n v="2015"/>
    <n v="7"/>
    <n v="1"/>
    <n v="14"/>
    <n v="14"/>
    <m/>
    <d v="2015-01-07T00:00:00"/>
  </r>
  <r>
    <x v="13"/>
    <n v="4"/>
    <n v="2015"/>
    <n v="8"/>
    <n v="1"/>
    <n v="13"/>
    <n v="13"/>
    <m/>
    <d v="2015-01-08T00:00:00"/>
  </r>
  <r>
    <x v="13"/>
    <n v="4"/>
    <n v="2015"/>
    <n v="9"/>
    <n v="1"/>
    <n v="13"/>
    <n v="13"/>
    <m/>
    <d v="2015-01-09T00:00:00"/>
  </r>
  <r>
    <x v="13"/>
    <n v="4"/>
    <n v="2015"/>
    <n v="10"/>
    <n v="1"/>
    <n v="13"/>
    <n v="13"/>
    <m/>
    <d v="2015-01-10T00:00:00"/>
  </r>
  <r>
    <x v="13"/>
    <n v="4"/>
    <n v="2015"/>
    <n v="11"/>
    <n v="1"/>
    <n v="12"/>
    <n v="12"/>
    <m/>
    <d v="2015-01-11T00:00:00"/>
  </r>
  <r>
    <x v="13"/>
    <n v="4"/>
    <n v="2015"/>
    <n v="12"/>
    <n v="1"/>
    <n v="13"/>
    <n v="13"/>
    <m/>
    <d v="2015-01-12T00:00:00"/>
  </r>
  <r>
    <x v="13"/>
    <n v="4"/>
    <n v="2015"/>
    <n v="13"/>
    <n v="1"/>
    <n v="11"/>
    <n v="11"/>
    <m/>
    <d v="2015-01-13T00:00:00"/>
  </r>
  <r>
    <x v="13"/>
    <n v="4"/>
    <n v="2015"/>
    <n v="14"/>
    <n v="1"/>
    <n v="11"/>
    <n v="11"/>
    <m/>
    <d v="2015-01-14T00:00:00"/>
  </r>
  <r>
    <x v="13"/>
    <n v="4"/>
    <n v="2015"/>
    <n v="15"/>
    <n v="1"/>
    <n v="14"/>
    <n v="14"/>
    <m/>
    <d v="2015-01-15T00:00:00"/>
  </r>
  <r>
    <x v="13"/>
    <n v="4"/>
    <n v="2015"/>
    <n v="16"/>
    <n v="1"/>
    <n v="24"/>
    <n v="24"/>
    <m/>
    <d v="2015-01-16T00:00:00"/>
  </r>
  <r>
    <x v="13"/>
    <n v="4"/>
    <n v="2015"/>
    <n v="17"/>
    <n v="1"/>
    <n v="70"/>
    <n v="70"/>
    <m/>
    <d v="2015-01-17T00:00:00"/>
  </r>
  <r>
    <x v="13"/>
    <n v="4"/>
    <n v="2015"/>
    <n v="18"/>
    <n v="1"/>
    <n v="203"/>
    <n v="203"/>
    <m/>
    <d v="2015-01-18T00:00:00"/>
  </r>
  <r>
    <x v="13"/>
    <n v="4"/>
    <n v="2015"/>
    <n v="19"/>
    <n v="1"/>
    <n v="149"/>
    <n v="149"/>
    <m/>
    <d v="2015-01-19T00:00:00"/>
  </r>
  <r>
    <x v="13"/>
    <n v="4"/>
    <n v="2015"/>
    <n v="20"/>
    <n v="1"/>
    <n v="80"/>
    <n v="80"/>
    <m/>
    <d v="2015-01-20T00:00:00"/>
  </r>
  <r>
    <x v="13"/>
    <n v="4"/>
    <n v="2015"/>
    <n v="21"/>
    <n v="1"/>
    <n v="57"/>
    <n v="57"/>
    <m/>
    <d v="2015-01-21T00:00:00"/>
  </r>
  <r>
    <x v="13"/>
    <n v="4"/>
    <n v="2015"/>
    <n v="22"/>
    <n v="1"/>
    <n v="46"/>
    <n v="46"/>
    <m/>
    <d v="2015-01-22T00:00:00"/>
  </r>
  <r>
    <x v="13"/>
    <n v="4"/>
    <n v="2015"/>
    <n v="23"/>
    <n v="1"/>
    <n v="39"/>
    <n v="39"/>
    <m/>
    <d v="2015-01-23T00:00:00"/>
  </r>
  <r>
    <x v="13"/>
    <n v="4"/>
    <n v="2015"/>
    <n v="24"/>
    <n v="1"/>
    <n v="33"/>
    <n v="33"/>
    <m/>
    <d v="2015-01-24T00:00:00"/>
  </r>
  <r>
    <x v="13"/>
    <n v="4"/>
    <n v="2015"/>
    <n v="25"/>
    <n v="1"/>
    <n v="29"/>
    <n v="29"/>
    <m/>
    <d v="2015-01-25T00:00:00"/>
  </r>
  <r>
    <x v="13"/>
    <n v="4"/>
    <n v="2015"/>
    <n v="26"/>
    <n v="1"/>
    <n v="27"/>
    <n v="27"/>
    <m/>
    <d v="2015-01-26T00:00:00"/>
  </r>
  <r>
    <x v="13"/>
    <n v="4"/>
    <n v="2015"/>
    <n v="27"/>
    <n v="1"/>
    <n v="24"/>
    <n v="24"/>
    <m/>
    <d v="2015-01-27T00:00:00"/>
  </r>
  <r>
    <x v="13"/>
    <n v="4"/>
    <n v="2015"/>
    <n v="28"/>
    <n v="1"/>
    <n v="21"/>
    <n v="21"/>
    <m/>
    <d v="2015-01-28T00:00:00"/>
  </r>
  <r>
    <x v="13"/>
    <n v="4"/>
    <n v="2015"/>
    <n v="29"/>
    <n v="1"/>
    <n v="19"/>
    <n v="19"/>
    <m/>
    <d v="2015-01-29T00:00:00"/>
  </r>
  <r>
    <x v="13"/>
    <n v="4"/>
    <n v="2015"/>
    <n v="30"/>
    <n v="1"/>
    <n v="17"/>
    <n v="17"/>
    <m/>
    <d v="2015-01-30T00:00:00"/>
  </r>
  <r>
    <x v="13"/>
    <n v="4"/>
    <n v="2015"/>
    <n v="31"/>
    <n v="1"/>
    <n v="16"/>
    <n v="16"/>
    <m/>
    <d v="2015-01-31T00:00:00"/>
  </r>
  <r>
    <x v="13"/>
    <n v="5"/>
    <n v="2015"/>
    <n v="1"/>
    <n v="2"/>
    <n v="19"/>
    <n v="19"/>
    <m/>
    <d v="2015-02-01T00:00:00"/>
  </r>
  <r>
    <x v="13"/>
    <n v="5"/>
    <n v="2015"/>
    <n v="2"/>
    <n v="2"/>
    <n v="32"/>
    <n v="32"/>
    <m/>
    <d v="2015-02-02T00:00:00"/>
  </r>
  <r>
    <x v="13"/>
    <n v="5"/>
    <n v="2015"/>
    <n v="3"/>
    <n v="2"/>
    <n v="25"/>
    <n v="25"/>
    <m/>
    <d v="2015-02-03T00:00:00"/>
  </r>
  <r>
    <x v="13"/>
    <n v="5"/>
    <n v="2015"/>
    <n v="4"/>
    <n v="2"/>
    <n v="26"/>
    <n v="26"/>
    <m/>
    <d v="2015-02-04T00:00:00"/>
  </r>
  <r>
    <x v="13"/>
    <n v="5"/>
    <n v="2015"/>
    <n v="5"/>
    <n v="2"/>
    <n v="44"/>
    <n v="44"/>
    <m/>
    <d v="2015-02-05T00:00:00"/>
  </r>
  <r>
    <x v="13"/>
    <n v="5"/>
    <n v="2015"/>
    <n v="6"/>
    <n v="2"/>
    <n v="161"/>
    <n v="161"/>
    <m/>
    <d v="2015-02-06T00:00:00"/>
  </r>
  <r>
    <x v="13"/>
    <n v="5"/>
    <n v="2015"/>
    <n v="7"/>
    <n v="2"/>
    <n v="232"/>
    <n v="232"/>
    <m/>
    <d v="2015-02-07T00:00:00"/>
  </r>
  <r>
    <x v="13"/>
    <n v="5"/>
    <n v="2015"/>
    <n v="8"/>
    <n v="2"/>
    <n v="182"/>
    <n v="182"/>
    <m/>
    <d v="2015-02-08T00:00:00"/>
  </r>
  <r>
    <x v="13"/>
    <n v="5"/>
    <n v="2015"/>
    <n v="9"/>
    <n v="2"/>
    <n v="186"/>
    <n v="186"/>
    <m/>
    <d v="2015-02-09T00:00:00"/>
  </r>
  <r>
    <x v="13"/>
    <n v="5"/>
    <n v="2015"/>
    <n v="10"/>
    <n v="2"/>
    <n v="198"/>
    <n v="198"/>
    <m/>
    <d v="2015-02-10T00:00:00"/>
  </r>
  <r>
    <x v="13"/>
    <n v="5"/>
    <n v="2015"/>
    <n v="11"/>
    <n v="2"/>
    <n v="121"/>
    <n v="121"/>
    <m/>
    <d v="2015-02-11T00:00:00"/>
  </r>
  <r>
    <x v="13"/>
    <n v="5"/>
    <n v="2015"/>
    <n v="12"/>
    <n v="2"/>
    <n v="77"/>
    <n v="77"/>
    <m/>
    <d v="2015-02-12T00:00:00"/>
  </r>
  <r>
    <x v="13"/>
    <n v="5"/>
    <n v="2015"/>
    <n v="13"/>
    <n v="2"/>
    <n v="57"/>
    <n v="57"/>
    <m/>
    <d v="2015-02-13T00:00:00"/>
  </r>
  <r>
    <x v="13"/>
    <n v="5"/>
    <n v="2015"/>
    <n v="14"/>
    <n v="2"/>
    <n v="47"/>
    <n v="47"/>
    <m/>
    <d v="2015-02-14T00:00:00"/>
  </r>
  <r>
    <x v="13"/>
    <n v="5"/>
    <n v="2015"/>
    <n v="15"/>
    <n v="2"/>
    <n v="40"/>
    <n v="40"/>
    <m/>
    <d v="2015-02-15T00:00:00"/>
  </r>
  <r>
    <x v="13"/>
    <n v="5"/>
    <n v="2015"/>
    <n v="16"/>
    <n v="2"/>
    <n v="35"/>
    <n v="35"/>
    <m/>
    <d v="2015-02-16T00:00:00"/>
  </r>
  <r>
    <x v="13"/>
    <n v="5"/>
    <n v="2015"/>
    <n v="17"/>
    <n v="2"/>
    <n v="31"/>
    <n v="31"/>
    <m/>
    <d v="2015-02-17T00:00:00"/>
  </r>
  <r>
    <x v="13"/>
    <n v="5"/>
    <n v="2015"/>
    <n v="18"/>
    <n v="2"/>
    <n v="28"/>
    <n v="28"/>
    <m/>
    <d v="2015-02-18T00:00:00"/>
  </r>
  <r>
    <x v="13"/>
    <n v="5"/>
    <n v="2015"/>
    <n v="19"/>
    <n v="2"/>
    <n v="25"/>
    <n v="25"/>
    <m/>
    <d v="2015-02-19T00:00:00"/>
  </r>
  <r>
    <x v="13"/>
    <n v="5"/>
    <n v="2015"/>
    <n v="20"/>
    <n v="2"/>
    <n v="23"/>
    <n v="23"/>
    <m/>
    <d v="2015-02-20T00:00:00"/>
  </r>
  <r>
    <x v="13"/>
    <n v="5"/>
    <n v="2015"/>
    <n v="21"/>
    <n v="2"/>
    <n v="21"/>
    <n v="21"/>
    <m/>
    <d v="2015-02-21T00:00:00"/>
  </r>
  <r>
    <x v="13"/>
    <n v="5"/>
    <n v="2015"/>
    <n v="22"/>
    <n v="2"/>
    <n v="19"/>
    <n v="19"/>
    <m/>
    <d v="2015-02-22T00:00:00"/>
  </r>
  <r>
    <x v="13"/>
    <n v="5"/>
    <n v="2015"/>
    <n v="23"/>
    <n v="2"/>
    <n v="18"/>
    <n v="18"/>
    <m/>
    <d v="2015-02-23T00:00:00"/>
  </r>
  <r>
    <x v="13"/>
    <n v="5"/>
    <n v="2015"/>
    <n v="24"/>
    <n v="2"/>
    <n v="17"/>
    <n v="17"/>
    <m/>
    <d v="2015-02-24T00:00:00"/>
  </r>
  <r>
    <x v="13"/>
    <n v="5"/>
    <n v="2015"/>
    <n v="25"/>
    <n v="2"/>
    <n v="16"/>
    <n v="16"/>
    <m/>
    <d v="2015-02-25T00:00:00"/>
  </r>
  <r>
    <x v="13"/>
    <n v="5"/>
    <n v="2015"/>
    <n v="26"/>
    <n v="2"/>
    <n v="16"/>
    <n v="16"/>
    <m/>
    <d v="2015-02-26T00:00:00"/>
  </r>
  <r>
    <x v="13"/>
    <n v="5"/>
    <n v="2015"/>
    <n v="27"/>
    <n v="2"/>
    <n v="20"/>
    <n v="20"/>
    <m/>
    <d v="2015-02-27T00:00:00"/>
  </r>
  <r>
    <x v="13"/>
    <n v="5"/>
    <n v="2015"/>
    <n v="28"/>
    <n v="2"/>
    <n v="18"/>
    <n v="18"/>
    <m/>
    <d v="2015-02-28T00:00:00"/>
  </r>
  <r>
    <x v="13"/>
    <n v="6"/>
    <n v="2015"/>
    <n v="1"/>
    <n v="3"/>
    <n v="15"/>
    <n v="15"/>
    <m/>
    <d v="2015-03-01T00:00:00"/>
  </r>
  <r>
    <x v="13"/>
    <n v="6"/>
    <n v="2015"/>
    <n v="2"/>
    <n v="3"/>
    <n v="14"/>
    <n v="14"/>
    <m/>
    <d v="2015-03-02T00:00:00"/>
  </r>
  <r>
    <x v="13"/>
    <n v="6"/>
    <n v="2015"/>
    <n v="3"/>
    <n v="3"/>
    <n v="13"/>
    <n v="13"/>
    <m/>
    <d v="2015-03-03T00:00:00"/>
  </r>
  <r>
    <x v="13"/>
    <n v="6"/>
    <n v="2015"/>
    <n v="4"/>
    <n v="3"/>
    <n v="12"/>
    <n v="12"/>
    <m/>
    <d v="2015-03-04T00:00:00"/>
  </r>
  <r>
    <x v="13"/>
    <n v="6"/>
    <n v="2015"/>
    <n v="5"/>
    <n v="3"/>
    <n v="11"/>
    <n v="11"/>
    <m/>
    <d v="2015-03-05T00:00:00"/>
  </r>
  <r>
    <x v="13"/>
    <n v="6"/>
    <n v="2015"/>
    <n v="6"/>
    <n v="3"/>
    <n v="11"/>
    <n v="11"/>
    <m/>
    <d v="2015-03-06T00:00:00"/>
  </r>
  <r>
    <x v="13"/>
    <n v="6"/>
    <n v="2015"/>
    <n v="7"/>
    <n v="3"/>
    <n v="11"/>
    <n v="11"/>
    <m/>
    <d v="2015-03-07T00:00:00"/>
  </r>
  <r>
    <x v="13"/>
    <n v="6"/>
    <n v="2015"/>
    <n v="8"/>
    <n v="3"/>
    <n v="11"/>
    <n v="11"/>
    <m/>
    <d v="2015-03-08T00:00:00"/>
  </r>
  <r>
    <x v="13"/>
    <n v="6"/>
    <n v="2015"/>
    <n v="9"/>
    <n v="3"/>
    <n v="11"/>
    <n v="11"/>
    <m/>
    <d v="2015-03-09T00:00:00"/>
  </r>
  <r>
    <x v="13"/>
    <n v="6"/>
    <n v="2015"/>
    <n v="10"/>
    <n v="3"/>
    <n v="10"/>
    <n v="10"/>
    <m/>
    <d v="2015-03-10T00:00:00"/>
  </r>
  <r>
    <x v="13"/>
    <n v="6"/>
    <n v="2015"/>
    <n v="11"/>
    <n v="3"/>
    <n v="11"/>
    <n v="11"/>
    <m/>
    <d v="2015-03-11T00:00:00"/>
  </r>
  <r>
    <x v="13"/>
    <n v="6"/>
    <n v="2015"/>
    <n v="12"/>
    <n v="3"/>
    <n v="11"/>
    <n v="11"/>
    <m/>
    <d v="2015-03-12T00:00:00"/>
  </r>
  <r>
    <x v="13"/>
    <n v="6"/>
    <n v="2015"/>
    <n v="13"/>
    <n v="3"/>
    <n v="9.9"/>
    <n v="9.9"/>
    <m/>
    <d v="2015-03-13T00:00:00"/>
  </r>
  <r>
    <x v="13"/>
    <n v="6"/>
    <n v="2015"/>
    <n v="14"/>
    <n v="3"/>
    <n v="30"/>
    <n v="30"/>
    <m/>
    <d v="2015-03-14T00:00:00"/>
  </r>
  <r>
    <x v="13"/>
    <n v="6"/>
    <n v="2015"/>
    <n v="15"/>
    <n v="3"/>
    <n v="215"/>
    <n v="215"/>
    <m/>
    <d v="2015-03-15T00:00:00"/>
  </r>
  <r>
    <x v="13"/>
    <n v="6"/>
    <n v="2015"/>
    <n v="16"/>
    <n v="3"/>
    <n v="97"/>
    <n v="97"/>
    <m/>
    <d v="2015-03-16T00:00:00"/>
  </r>
  <r>
    <x v="13"/>
    <n v="6"/>
    <n v="2015"/>
    <n v="17"/>
    <n v="3"/>
    <n v="57"/>
    <n v="57"/>
    <m/>
    <d v="2015-03-17T00:00:00"/>
  </r>
  <r>
    <x v="13"/>
    <n v="6"/>
    <n v="2015"/>
    <n v="18"/>
    <n v="3"/>
    <n v="45"/>
    <n v="45"/>
    <m/>
    <d v="2015-03-18T00:00:00"/>
  </r>
  <r>
    <x v="13"/>
    <n v="6"/>
    <n v="2015"/>
    <n v="19"/>
    <n v="3"/>
    <n v="37"/>
    <n v="37"/>
    <m/>
    <d v="2015-03-19T00:00:00"/>
  </r>
  <r>
    <x v="13"/>
    <n v="6"/>
    <n v="2015"/>
    <n v="20"/>
    <n v="3"/>
    <n v="33"/>
    <n v="33"/>
    <m/>
    <d v="2015-03-20T00:00:00"/>
  </r>
  <r>
    <x v="13"/>
    <n v="6"/>
    <n v="2015"/>
    <n v="21"/>
    <n v="3"/>
    <n v="38"/>
    <n v="38"/>
    <m/>
    <d v="2015-03-21T00:00:00"/>
  </r>
  <r>
    <x v="13"/>
    <n v="6"/>
    <n v="2015"/>
    <n v="22"/>
    <n v="3"/>
    <n v="29"/>
    <n v="29"/>
    <m/>
    <d v="2015-03-22T00:00:00"/>
  </r>
  <r>
    <x v="13"/>
    <n v="6"/>
    <n v="2015"/>
    <n v="23"/>
    <n v="3"/>
    <n v="36"/>
    <n v="36"/>
    <m/>
    <d v="2015-03-23T00:00:00"/>
  </r>
  <r>
    <x v="13"/>
    <n v="6"/>
    <n v="2015"/>
    <n v="24"/>
    <n v="3"/>
    <n v="42"/>
    <n v="42"/>
    <m/>
    <d v="2015-03-24T00:00:00"/>
  </r>
  <r>
    <x v="13"/>
    <n v="6"/>
    <n v="2015"/>
    <n v="25"/>
    <n v="3"/>
    <n v="38"/>
    <n v="38"/>
    <m/>
    <d v="2015-03-25T00:00:00"/>
  </r>
  <r>
    <x v="13"/>
    <n v="6"/>
    <n v="2015"/>
    <n v="26"/>
    <n v="3"/>
    <n v="34"/>
    <n v="34"/>
    <m/>
    <d v="2015-03-26T00:00:00"/>
  </r>
  <r>
    <x v="13"/>
    <n v="6"/>
    <n v="2015"/>
    <n v="27"/>
    <n v="3"/>
    <n v="32"/>
    <n v="32"/>
    <m/>
    <d v="2015-03-27T00:00:00"/>
  </r>
  <r>
    <x v="13"/>
    <n v="6"/>
    <n v="2015"/>
    <n v="28"/>
    <n v="3"/>
    <n v="28"/>
    <n v="28"/>
    <m/>
    <d v="2015-03-28T00:00:00"/>
  </r>
  <r>
    <x v="13"/>
    <n v="6"/>
    <n v="2015"/>
    <n v="29"/>
    <n v="3"/>
    <n v="25"/>
    <n v="25"/>
    <m/>
    <d v="2015-03-29T00:00:00"/>
  </r>
  <r>
    <x v="13"/>
    <n v="6"/>
    <n v="2015"/>
    <n v="30"/>
    <n v="3"/>
    <n v="23"/>
    <n v="23"/>
    <m/>
    <d v="2015-03-30T00:00:00"/>
  </r>
  <r>
    <x v="13"/>
    <n v="6"/>
    <n v="2015"/>
    <n v="31"/>
    <n v="3"/>
    <n v="23"/>
    <n v="23"/>
    <m/>
    <d v="2015-03-31T00:00:00"/>
  </r>
  <r>
    <x v="13"/>
    <n v="7"/>
    <n v="2015"/>
    <n v="1"/>
    <n v="4"/>
    <n v="21"/>
    <n v="21"/>
    <m/>
    <d v="2015-04-01T00:00:00"/>
  </r>
  <r>
    <x v="13"/>
    <n v="7"/>
    <n v="2015"/>
    <n v="2"/>
    <n v="4"/>
    <n v="19"/>
    <n v="19"/>
    <m/>
    <d v="2015-04-02T00:00:00"/>
  </r>
  <r>
    <x v="13"/>
    <n v="7"/>
    <n v="2015"/>
    <n v="3"/>
    <n v="4"/>
    <n v="18"/>
    <n v="18"/>
    <m/>
    <d v="2015-04-03T00:00:00"/>
  </r>
  <r>
    <x v="13"/>
    <n v="7"/>
    <n v="2015"/>
    <n v="4"/>
    <n v="4"/>
    <n v="18"/>
    <n v="18"/>
    <m/>
    <d v="2015-04-04T00:00:00"/>
  </r>
  <r>
    <x v="13"/>
    <n v="7"/>
    <n v="2015"/>
    <n v="5"/>
    <n v="4"/>
    <n v="17"/>
    <n v="17"/>
    <m/>
    <d v="2015-04-05T00:00:00"/>
  </r>
  <r>
    <x v="13"/>
    <n v="7"/>
    <n v="2015"/>
    <n v="6"/>
    <n v="4"/>
    <n v="17"/>
    <n v="17"/>
    <m/>
    <d v="2015-04-06T00:00:00"/>
  </r>
  <r>
    <x v="13"/>
    <n v="7"/>
    <n v="2015"/>
    <n v="7"/>
    <n v="4"/>
    <n v="16"/>
    <n v="16"/>
    <m/>
    <d v="2015-04-07T00:00:00"/>
  </r>
  <r>
    <x v="13"/>
    <n v="7"/>
    <n v="2015"/>
    <n v="8"/>
    <n v="4"/>
    <n v="19"/>
    <n v="19"/>
    <m/>
    <d v="2015-04-08T00:00:00"/>
  </r>
  <r>
    <x v="13"/>
    <n v="7"/>
    <n v="2015"/>
    <n v="9"/>
    <n v="4"/>
    <n v="25"/>
    <n v="25"/>
    <m/>
    <d v="2015-04-09T00:00:00"/>
  </r>
  <r>
    <x v="13"/>
    <n v="7"/>
    <n v="2015"/>
    <n v="10"/>
    <n v="4"/>
    <n v="19"/>
    <n v="19"/>
    <m/>
    <d v="2015-04-10T00:00:00"/>
  </r>
  <r>
    <x v="13"/>
    <n v="7"/>
    <n v="2015"/>
    <n v="11"/>
    <n v="4"/>
    <n v="23"/>
    <n v="23"/>
    <m/>
    <d v="2015-04-11T00:00:00"/>
  </r>
  <r>
    <x v="13"/>
    <n v="7"/>
    <n v="2015"/>
    <n v="12"/>
    <n v="4"/>
    <n v="18"/>
    <n v="18"/>
    <m/>
    <d v="2015-04-12T00:00:00"/>
  </r>
  <r>
    <x v="13"/>
    <n v="7"/>
    <n v="2015"/>
    <n v="13"/>
    <n v="4"/>
    <n v="21"/>
    <n v="21"/>
    <m/>
    <d v="2015-04-13T00:00:00"/>
  </r>
  <r>
    <x v="13"/>
    <n v="7"/>
    <n v="2015"/>
    <n v="14"/>
    <n v="4"/>
    <n v="27"/>
    <n v="27"/>
    <m/>
    <d v="2015-04-14T00:00:00"/>
  </r>
  <r>
    <x v="13"/>
    <n v="7"/>
    <n v="2015"/>
    <n v="15"/>
    <n v="4"/>
    <n v="22"/>
    <n v="22"/>
    <m/>
    <d v="2015-04-15T00:00:00"/>
  </r>
  <r>
    <x v="13"/>
    <n v="7"/>
    <n v="2015"/>
    <n v="16"/>
    <n v="4"/>
    <n v="21"/>
    <n v="21"/>
    <m/>
    <d v="2015-04-16T00:00:00"/>
  </r>
  <r>
    <x v="13"/>
    <n v="7"/>
    <n v="2015"/>
    <n v="17"/>
    <n v="4"/>
    <n v="20"/>
    <n v="20"/>
    <m/>
    <d v="2015-04-17T00:00:00"/>
  </r>
  <r>
    <x v="13"/>
    <n v="7"/>
    <n v="2015"/>
    <n v="18"/>
    <n v="4"/>
    <n v="18"/>
    <n v="18"/>
    <m/>
    <d v="2015-04-18T00:00:00"/>
  </r>
  <r>
    <x v="13"/>
    <n v="7"/>
    <n v="2015"/>
    <n v="19"/>
    <n v="4"/>
    <n v="17"/>
    <n v="17"/>
    <m/>
    <d v="2015-04-19T00:00:00"/>
  </r>
  <r>
    <x v="13"/>
    <n v="7"/>
    <n v="2015"/>
    <n v="20"/>
    <n v="4"/>
    <n v="16"/>
    <n v="16"/>
    <m/>
    <d v="2015-04-20T00:00:00"/>
  </r>
  <r>
    <x v="13"/>
    <n v="7"/>
    <n v="2015"/>
    <n v="21"/>
    <n v="4"/>
    <n v="14"/>
    <n v="14"/>
    <m/>
    <d v="2015-04-21T00:00:00"/>
  </r>
  <r>
    <x v="13"/>
    <n v="7"/>
    <n v="2015"/>
    <n v="22"/>
    <n v="4"/>
    <n v="13"/>
    <n v="13"/>
    <m/>
    <d v="2015-04-22T00:00:00"/>
  </r>
  <r>
    <x v="13"/>
    <n v="7"/>
    <n v="2015"/>
    <n v="23"/>
    <n v="4"/>
    <n v="12"/>
    <n v="12"/>
    <m/>
    <d v="2015-04-23T00:00:00"/>
  </r>
  <r>
    <x v="13"/>
    <n v="7"/>
    <n v="2015"/>
    <n v="24"/>
    <n v="4"/>
    <n v="15"/>
    <n v="15"/>
    <m/>
    <d v="2015-04-24T00:00:00"/>
  </r>
  <r>
    <x v="13"/>
    <n v="7"/>
    <n v="2015"/>
    <n v="25"/>
    <n v="4"/>
    <n v="14"/>
    <n v="14"/>
    <m/>
    <d v="2015-04-25T00:00:00"/>
  </r>
  <r>
    <x v="13"/>
    <n v="7"/>
    <n v="2015"/>
    <n v="26"/>
    <n v="4"/>
    <n v="12"/>
    <n v="12"/>
    <m/>
    <d v="2015-04-26T00:00:00"/>
  </r>
  <r>
    <x v="13"/>
    <n v="7"/>
    <n v="2015"/>
    <n v="27"/>
    <n v="4"/>
    <n v="12"/>
    <n v="12"/>
    <m/>
    <d v="2015-04-27T00:00:00"/>
  </r>
  <r>
    <x v="13"/>
    <n v="7"/>
    <n v="2015"/>
    <n v="28"/>
    <n v="4"/>
    <n v="11"/>
    <n v="11"/>
    <m/>
    <d v="2015-04-28T00:00:00"/>
  </r>
  <r>
    <x v="13"/>
    <n v="7"/>
    <n v="2015"/>
    <n v="29"/>
    <n v="4"/>
    <n v="11"/>
    <n v="11"/>
    <m/>
    <d v="2015-04-29T00:00:00"/>
  </r>
  <r>
    <x v="13"/>
    <n v="7"/>
    <n v="2015"/>
    <n v="30"/>
    <n v="4"/>
    <n v="9.5"/>
    <n v="9.5"/>
    <m/>
    <d v="2015-04-30T00:00:00"/>
  </r>
  <r>
    <x v="13"/>
    <n v="8"/>
    <n v="2015"/>
    <n v="1"/>
    <n v="5"/>
    <n v="9.1"/>
    <n v="9.1"/>
    <m/>
    <d v="2015-05-01T00:00:00"/>
  </r>
  <r>
    <x v="13"/>
    <n v="8"/>
    <n v="2015"/>
    <n v="2"/>
    <n v="5"/>
    <n v="8.5"/>
    <n v="8.5"/>
    <m/>
    <d v="2015-05-02T00:00:00"/>
  </r>
  <r>
    <x v="13"/>
    <n v="8"/>
    <n v="2015"/>
    <n v="3"/>
    <n v="5"/>
    <n v="8.3000000000000007"/>
    <n v="8.3000000000000007"/>
    <m/>
    <d v="2015-05-03T00:00:00"/>
  </r>
  <r>
    <x v="13"/>
    <n v="8"/>
    <n v="2015"/>
    <n v="4"/>
    <n v="5"/>
    <n v="8.1999999999999993"/>
    <n v="8.1999999999999993"/>
    <m/>
    <d v="2015-05-04T00:00:00"/>
  </r>
  <r>
    <x v="13"/>
    <n v="8"/>
    <n v="2015"/>
    <n v="5"/>
    <n v="5"/>
    <n v="8"/>
    <n v="8"/>
    <m/>
    <d v="2015-05-05T00:00:00"/>
  </r>
  <r>
    <x v="13"/>
    <n v="8"/>
    <n v="2015"/>
    <n v="6"/>
    <n v="5"/>
    <n v="7.7"/>
    <n v="7.7"/>
    <m/>
    <d v="2015-05-06T00:00:00"/>
  </r>
  <r>
    <x v="13"/>
    <n v="8"/>
    <n v="2015"/>
    <n v="7"/>
    <n v="5"/>
    <n v="7.5"/>
    <n v="7.5"/>
    <m/>
    <d v="2015-05-07T00:00:00"/>
  </r>
  <r>
    <x v="13"/>
    <n v="8"/>
    <n v="2015"/>
    <n v="8"/>
    <n v="5"/>
    <n v="7"/>
    <n v="7"/>
    <m/>
    <d v="2015-05-08T00:00:00"/>
  </r>
  <r>
    <x v="13"/>
    <n v="8"/>
    <n v="2015"/>
    <n v="9"/>
    <n v="5"/>
    <n v="6.6"/>
    <n v="6.6"/>
    <m/>
    <d v="2015-05-09T00:00:00"/>
  </r>
  <r>
    <x v="13"/>
    <n v="8"/>
    <n v="2015"/>
    <n v="10"/>
    <n v="5"/>
    <n v="6.4"/>
    <n v="6.4"/>
    <m/>
    <d v="2015-05-10T00:00:00"/>
  </r>
  <r>
    <x v="13"/>
    <n v="8"/>
    <n v="2015"/>
    <n v="11"/>
    <n v="5"/>
    <n v="7.5"/>
    <n v="7.5"/>
    <m/>
    <d v="2015-05-11T00:00:00"/>
  </r>
  <r>
    <x v="13"/>
    <n v="8"/>
    <n v="2015"/>
    <n v="12"/>
    <n v="5"/>
    <n v="16"/>
    <n v="16"/>
    <m/>
    <d v="2015-05-12T00:00:00"/>
  </r>
  <r>
    <x v="13"/>
    <n v="8"/>
    <n v="2015"/>
    <n v="13"/>
    <n v="5"/>
    <n v="12"/>
    <n v="12"/>
    <m/>
    <d v="2015-05-13T00:00:00"/>
  </r>
  <r>
    <x v="13"/>
    <n v="8"/>
    <n v="2015"/>
    <n v="14"/>
    <n v="5"/>
    <n v="8.4"/>
    <n v="8.4"/>
    <m/>
    <d v="2015-05-14T00:00:00"/>
  </r>
  <r>
    <x v="13"/>
    <n v="8"/>
    <n v="2015"/>
    <n v="15"/>
    <n v="5"/>
    <n v="7.4"/>
    <n v="7.4"/>
    <m/>
    <d v="2015-05-15T00:00:00"/>
  </r>
  <r>
    <x v="13"/>
    <n v="8"/>
    <n v="2015"/>
    <n v="16"/>
    <n v="5"/>
    <n v="7.1"/>
    <n v="7.1"/>
    <m/>
    <d v="2015-05-16T00:00:00"/>
  </r>
  <r>
    <x v="13"/>
    <n v="8"/>
    <n v="2015"/>
    <n v="17"/>
    <n v="5"/>
    <n v="6.8"/>
    <n v="6.8"/>
    <m/>
    <d v="2015-05-17T00:00:00"/>
  </r>
  <r>
    <x v="13"/>
    <n v="8"/>
    <n v="2015"/>
    <n v="18"/>
    <n v="5"/>
    <n v="8"/>
    <n v="8"/>
    <m/>
    <d v="2015-05-18T00:00:00"/>
  </r>
  <r>
    <x v="13"/>
    <n v="8"/>
    <n v="2015"/>
    <n v="19"/>
    <n v="5"/>
    <n v="8.8000000000000007"/>
    <n v="8.8000000000000007"/>
    <m/>
    <d v="2015-05-19T00:00:00"/>
  </r>
  <r>
    <x v="13"/>
    <n v="8"/>
    <n v="2015"/>
    <n v="20"/>
    <n v="5"/>
    <n v="6.8"/>
    <n v="6.8"/>
    <m/>
    <d v="2015-05-20T00:00:00"/>
  </r>
  <r>
    <x v="13"/>
    <n v="8"/>
    <n v="2015"/>
    <n v="21"/>
    <n v="5"/>
    <n v="6.2"/>
    <n v="6.2"/>
    <m/>
    <d v="2015-05-21T00:00:00"/>
  </r>
  <r>
    <x v="13"/>
    <n v="8"/>
    <n v="2015"/>
    <n v="22"/>
    <n v="5"/>
    <n v="7.3"/>
    <n v="7.3"/>
    <m/>
    <d v="2015-05-22T00:00:00"/>
  </r>
  <r>
    <x v="13"/>
    <n v="8"/>
    <n v="2015"/>
    <n v="23"/>
    <n v="5"/>
    <n v="7.1"/>
    <n v="7.1"/>
    <m/>
    <d v="2015-05-23T00:00:00"/>
  </r>
  <r>
    <x v="13"/>
    <n v="8"/>
    <n v="2015"/>
    <n v="24"/>
    <n v="5"/>
    <n v="6.2"/>
    <n v="6.2"/>
    <m/>
    <d v="2015-05-24T00:00:00"/>
  </r>
  <r>
    <x v="13"/>
    <n v="8"/>
    <n v="2015"/>
    <n v="25"/>
    <n v="5"/>
    <n v="5.9"/>
    <n v="5.9"/>
    <m/>
    <d v="2015-05-25T00:00:00"/>
  </r>
  <r>
    <x v="13"/>
    <n v="8"/>
    <n v="2015"/>
    <n v="26"/>
    <n v="5"/>
    <n v="5.5"/>
    <n v="5.5"/>
    <m/>
    <d v="2015-05-26T00:00:00"/>
  </r>
  <r>
    <x v="13"/>
    <n v="8"/>
    <n v="2015"/>
    <n v="27"/>
    <n v="5"/>
    <n v="5.2"/>
    <n v="5.2"/>
    <m/>
    <d v="2015-05-27T00:00:00"/>
  </r>
  <r>
    <x v="13"/>
    <n v="8"/>
    <n v="2015"/>
    <n v="28"/>
    <n v="5"/>
    <n v="5"/>
    <n v="5"/>
    <m/>
    <d v="2015-05-28T00:00:00"/>
  </r>
  <r>
    <x v="13"/>
    <n v="8"/>
    <n v="2015"/>
    <n v="29"/>
    <n v="5"/>
    <n v="4.7"/>
    <n v="4.7"/>
    <m/>
    <d v="2015-05-29T00:00:00"/>
  </r>
  <r>
    <x v="13"/>
    <n v="8"/>
    <n v="2015"/>
    <n v="30"/>
    <n v="5"/>
    <n v="5"/>
    <n v="5"/>
    <m/>
    <d v="2015-05-30T00:00:00"/>
  </r>
  <r>
    <x v="13"/>
    <n v="8"/>
    <n v="2015"/>
    <n v="31"/>
    <n v="5"/>
    <n v="4.4000000000000004"/>
    <n v="4.4000000000000004"/>
    <m/>
    <d v="2015-05-31T00:00:00"/>
  </r>
  <r>
    <x v="13"/>
    <n v="9"/>
    <n v="2015"/>
    <n v="1"/>
    <n v="6"/>
    <n v="5.4"/>
    <n v="5.4"/>
    <m/>
    <d v="2015-06-01T00:00:00"/>
  </r>
  <r>
    <x v="13"/>
    <n v="9"/>
    <n v="2015"/>
    <n v="2"/>
    <n v="6"/>
    <n v="6.8"/>
    <n v="6.8"/>
    <m/>
    <d v="2015-06-02T00:00:00"/>
  </r>
  <r>
    <x v="13"/>
    <n v="9"/>
    <n v="2015"/>
    <n v="3"/>
    <n v="6"/>
    <n v="6.5"/>
    <n v="6.5"/>
    <m/>
    <d v="2015-06-03T00:00:00"/>
  </r>
  <r>
    <x v="13"/>
    <n v="9"/>
    <n v="2015"/>
    <n v="4"/>
    <n v="6"/>
    <n v="5.9"/>
    <n v="5.9"/>
    <m/>
    <d v="2015-06-04T00:00:00"/>
  </r>
  <r>
    <x v="13"/>
    <n v="9"/>
    <n v="2015"/>
    <n v="5"/>
    <n v="6"/>
    <n v="5.0999999999999996"/>
    <n v="5.0999999999999996"/>
    <m/>
    <d v="2015-06-05T00:00:00"/>
  </r>
  <r>
    <x v="13"/>
    <n v="9"/>
    <n v="2015"/>
    <n v="6"/>
    <n v="6"/>
    <n v="4.5999999999999996"/>
    <n v="4.5999999999999996"/>
    <m/>
    <d v="2015-06-06T00:00:00"/>
  </r>
  <r>
    <x v="13"/>
    <n v="9"/>
    <n v="2015"/>
    <n v="7"/>
    <n v="6"/>
    <n v="4.2"/>
    <n v="4.2"/>
    <m/>
    <d v="2015-06-07T00:00:00"/>
  </r>
  <r>
    <x v="13"/>
    <n v="9"/>
    <n v="2015"/>
    <n v="8"/>
    <n v="6"/>
    <n v="3.8"/>
    <n v="3.8"/>
    <m/>
    <d v="2015-06-08T00:00:00"/>
  </r>
  <r>
    <x v="13"/>
    <n v="9"/>
    <n v="2015"/>
    <n v="9"/>
    <n v="6"/>
    <n v="3.5"/>
    <n v="3.5"/>
    <m/>
    <d v="2015-06-09T00:00:00"/>
  </r>
  <r>
    <x v="13"/>
    <n v="9"/>
    <n v="2015"/>
    <n v="10"/>
    <n v="6"/>
    <n v="3.4"/>
    <n v="3.4"/>
    <m/>
    <d v="2015-06-10T00:00:00"/>
  </r>
  <r>
    <x v="13"/>
    <n v="9"/>
    <n v="2015"/>
    <n v="11"/>
    <n v="6"/>
    <n v="3.3"/>
    <n v="3.3"/>
    <m/>
    <d v="2015-06-11T00:00:00"/>
  </r>
  <r>
    <x v="13"/>
    <n v="9"/>
    <n v="2015"/>
    <n v="12"/>
    <n v="6"/>
    <n v="3.4"/>
    <n v="3.4"/>
    <m/>
    <d v="2015-06-12T00:00:00"/>
  </r>
  <r>
    <x v="13"/>
    <n v="9"/>
    <n v="2015"/>
    <n v="13"/>
    <n v="6"/>
    <n v="3.4"/>
    <n v="3.4"/>
    <m/>
    <d v="2015-06-13T00:00:00"/>
  </r>
  <r>
    <x v="13"/>
    <n v="9"/>
    <n v="2015"/>
    <n v="14"/>
    <n v="6"/>
    <n v="3.4"/>
    <n v="3.4"/>
    <m/>
    <d v="2015-06-14T00:00:00"/>
  </r>
  <r>
    <x v="13"/>
    <n v="9"/>
    <n v="2015"/>
    <n v="15"/>
    <n v="6"/>
    <n v="3"/>
    <n v="3"/>
    <m/>
    <d v="2015-06-15T00:00:00"/>
  </r>
  <r>
    <x v="13"/>
    <n v="9"/>
    <n v="2015"/>
    <n v="16"/>
    <n v="6"/>
    <n v="3.3"/>
    <n v="3.3"/>
    <m/>
    <d v="2015-06-16T00:00:00"/>
  </r>
  <r>
    <x v="13"/>
    <n v="9"/>
    <n v="2015"/>
    <n v="17"/>
    <n v="6"/>
    <n v="3.5"/>
    <n v="3.5"/>
    <m/>
    <d v="2015-06-17T00:00:00"/>
  </r>
  <r>
    <x v="13"/>
    <n v="9"/>
    <n v="2015"/>
    <n v="18"/>
    <n v="6"/>
    <n v="2.9"/>
    <n v="2.9"/>
    <m/>
    <d v="2015-06-18T00:00:00"/>
  </r>
  <r>
    <x v="13"/>
    <n v="9"/>
    <n v="2015"/>
    <n v="19"/>
    <n v="6"/>
    <n v="3.5"/>
    <n v="3.5"/>
    <m/>
    <d v="2015-06-19T00:00:00"/>
  </r>
  <r>
    <x v="13"/>
    <n v="9"/>
    <n v="2015"/>
    <n v="20"/>
    <n v="6"/>
    <n v="2.8"/>
    <n v="2.8"/>
    <m/>
    <d v="2015-06-20T00:00:00"/>
  </r>
  <r>
    <x v="13"/>
    <n v="9"/>
    <n v="2015"/>
    <n v="21"/>
    <n v="6"/>
    <n v="2.9"/>
    <n v="2.9"/>
    <m/>
    <d v="2015-06-21T00:00:00"/>
  </r>
  <r>
    <x v="13"/>
    <n v="9"/>
    <n v="2015"/>
    <n v="22"/>
    <n v="6"/>
    <n v="2.7"/>
    <n v="2.7"/>
    <m/>
    <d v="2015-06-22T00:00:00"/>
  </r>
  <r>
    <x v="13"/>
    <n v="9"/>
    <n v="2015"/>
    <n v="23"/>
    <n v="6"/>
    <n v="2.7"/>
    <n v="2.7"/>
    <m/>
    <d v="2015-06-23T00:00:00"/>
  </r>
  <r>
    <x v="13"/>
    <n v="9"/>
    <n v="2015"/>
    <n v="24"/>
    <n v="6"/>
    <n v="2.8"/>
    <n v="2.8"/>
    <m/>
    <d v="2015-06-24T00:00:00"/>
  </r>
  <r>
    <x v="13"/>
    <n v="9"/>
    <n v="2015"/>
    <n v="25"/>
    <n v="6"/>
    <n v="2.5"/>
    <n v="2.5"/>
    <m/>
    <d v="2015-06-25T00:00:00"/>
  </r>
  <r>
    <x v="13"/>
    <n v="9"/>
    <n v="2015"/>
    <n v="26"/>
    <n v="6"/>
    <n v="2.5"/>
    <n v="2.5"/>
    <m/>
    <d v="2015-06-26T00:00:00"/>
  </r>
  <r>
    <x v="13"/>
    <n v="9"/>
    <n v="2015"/>
    <n v="27"/>
    <n v="6"/>
    <n v="2.2999999999999998"/>
    <n v="2.2999999999999998"/>
    <m/>
    <d v="2015-06-27T00:00:00"/>
  </r>
  <r>
    <x v="13"/>
    <n v="9"/>
    <n v="2015"/>
    <n v="28"/>
    <n v="6"/>
    <n v="2.6"/>
    <n v="2.6"/>
    <m/>
    <d v="2015-06-28T00:00:00"/>
  </r>
  <r>
    <x v="13"/>
    <n v="9"/>
    <n v="2015"/>
    <n v="29"/>
    <n v="6"/>
    <n v="2.6"/>
    <n v="2.6"/>
    <m/>
    <d v="2015-06-29T00:00:00"/>
  </r>
  <r>
    <x v="13"/>
    <n v="9"/>
    <n v="2015"/>
    <n v="30"/>
    <n v="6"/>
    <n v="2.2999999999999998"/>
    <n v="2.2999999999999998"/>
    <m/>
    <d v="2015-06-30T00:00:00"/>
  </r>
  <r>
    <x v="13"/>
    <n v="10"/>
    <n v="2015"/>
    <n v="1"/>
    <n v="7"/>
    <n v="2.2000000000000002"/>
    <n v="2.2000000000000002"/>
    <m/>
    <d v="2015-07-01T00:00:00"/>
  </r>
  <r>
    <x v="13"/>
    <n v="10"/>
    <n v="2015"/>
    <n v="2"/>
    <n v="7"/>
    <n v="2.2000000000000002"/>
    <n v="2.2000000000000002"/>
    <m/>
    <d v="2015-07-02T00:00:00"/>
  </r>
  <r>
    <x v="13"/>
    <n v="10"/>
    <n v="2015"/>
    <n v="3"/>
    <n v="7"/>
    <n v="1.9"/>
    <n v="1.9"/>
    <m/>
    <d v="2015-07-03T00:00:00"/>
  </r>
  <r>
    <x v="13"/>
    <n v="10"/>
    <n v="2015"/>
    <n v="4"/>
    <n v="7"/>
    <n v="1.9"/>
    <n v="1.9"/>
    <m/>
    <d v="2015-07-04T00:00:00"/>
  </r>
  <r>
    <x v="13"/>
    <n v="10"/>
    <n v="2015"/>
    <n v="5"/>
    <n v="7"/>
    <n v="1.9"/>
    <n v="1.9"/>
    <m/>
    <d v="2015-07-05T00:00:00"/>
  </r>
  <r>
    <x v="13"/>
    <n v="10"/>
    <n v="2015"/>
    <n v="6"/>
    <n v="7"/>
    <n v="1.7"/>
    <n v="1.7"/>
    <m/>
    <d v="2015-07-06T00:00:00"/>
  </r>
  <r>
    <x v="13"/>
    <n v="10"/>
    <n v="2015"/>
    <n v="7"/>
    <n v="7"/>
    <n v="1.9"/>
    <n v="1.9"/>
    <m/>
    <d v="2015-07-07T00:00:00"/>
  </r>
  <r>
    <x v="13"/>
    <n v="10"/>
    <n v="2015"/>
    <n v="8"/>
    <n v="7"/>
    <n v="2"/>
    <n v="2"/>
    <m/>
    <d v="2015-07-08T00:00:00"/>
  </r>
  <r>
    <x v="13"/>
    <n v="10"/>
    <n v="2015"/>
    <n v="9"/>
    <n v="7"/>
    <n v="1.8"/>
    <n v="1.8"/>
    <m/>
    <d v="2015-07-09T00:00:00"/>
  </r>
  <r>
    <x v="13"/>
    <n v="10"/>
    <n v="2015"/>
    <n v="10"/>
    <n v="7"/>
    <n v="1.7"/>
    <n v="1.7"/>
    <m/>
    <d v="2015-07-10T00:00:00"/>
  </r>
  <r>
    <x v="13"/>
    <n v="10"/>
    <n v="2015"/>
    <n v="11"/>
    <n v="7"/>
    <n v="1.8"/>
    <n v="1.8"/>
    <m/>
    <d v="2015-07-11T00:00:00"/>
  </r>
  <r>
    <x v="13"/>
    <n v="10"/>
    <n v="2015"/>
    <n v="12"/>
    <n v="7"/>
    <n v="2"/>
    <n v="2"/>
    <m/>
    <d v="2015-07-12T00:00:00"/>
  </r>
  <r>
    <x v="13"/>
    <n v="10"/>
    <n v="2015"/>
    <n v="13"/>
    <n v="7"/>
    <n v="2.1"/>
    <n v="2.1"/>
    <m/>
    <d v="2015-07-13T00:00:00"/>
  </r>
  <r>
    <x v="13"/>
    <n v="10"/>
    <n v="2015"/>
    <n v="14"/>
    <n v="7"/>
    <n v="1.9"/>
    <n v="1.9"/>
    <m/>
    <d v="2015-07-14T00:00:00"/>
  </r>
  <r>
    <x v="13"/>
    <n v="10"/>
    <n v="2015"/>
    <n v="15"/>
    <n v="7"/>
    <n v="2"/>
    <n v="2"/>
    <m/>
    <d v="2015-07-15T00:00:00"/>
  </r>
  <r>
    <x v="13"/>
    <n v="10"/>
    <n v="2015"/>
    <n v="16"/>
    <n v="7"/>
    <n v="1.9"/>
    <n v="1.9"/>
    <m/>
    <d v="2015-07-16T00:00:00"/>
  </r>
  <r>
    <x v="13"/>
    <n v="10"/>
    <n v="2015"/>
    <n v="17"/>
    <n v="7"/>
    <n v="1.7"/>
    <n v="1.7"/>
    <m/>
    <d v="2015-07-17T00:00:00"/>
  </r>
  <r>
    <x v="13"/>
    <n v="10"/>
    <n v="2015"/>
    <n v="18"/>
    <n v="7"/>
    <n v="1.8"/>
    <n v="1.8"/>
    <m/>
    <d v="2015-07-18T00:00:00"/>
  </r>
  <r>
    <x v="13"/>
    <n v="10"/>
    <n v="2015"/>
    <n v="19"/>
    <n v="7"/>
    <n v="1.9"/>
    <n v="1.9"/>
    <m/>
    <d v="2015-07-19T00:00:00"/>
  </r>
  <r>
    <x v="13"/>
    <n v="10"/>
    <n v="2015"/>
    <n v="20"/>
    <n v="7"/>
    <n v="1.6"/>
    <n v="1.6"/>
    <m/>
    <d v="2015-07-20T00:00:00"/>
  </r>
  <r>
    <x v="13"/>
    <n v="10"/>
    <n v="2015"/>
    <n v="21"/>
    <n v="7"/>
    <n v="1.8"/>
    <n v="1.8"/>
    <m/>
    <d v="2015-07-21T00:00:00"/>
  </r>
  <r>
    <x v="13"/>
    <n v="10"/>
    <n v="2015"/>
    <n v="22"/>
    <n v="7"/>
    <n v="1.8"/>
    <n v="1.8"/>
    <m/>
    <d v="2015-07-22T00:00:00"/>
  </r>
  <r>
    <x v="13"/>
    <n v="10"/>
    <n v="2015"/>
    <n v="23"/>
    <n v="7"/>
    <n v="1.8"/>
    <n v="1.8"/>
    <m/>
    <d v="2015-07-23T00:00:00"/>
  </r>
  <r>
    <x v="13"/>
    <n v="10"/>
    <n v="2015"/>
    <n v="24"/>
    <n v="7"/>
    <n v="1.9"/>
    <n v="1.9"/>
    <m/>
    <d v="2015-07-24T00:00:00"/>
  </r>
  <r>
    <x v="13"/>
    <n v="10"/>
    <n v="2015"/>
    <n v="25"/>
    <n v="7"/>
    <n v="2.4"/>
    <n v="2.4"/>
    <m/>
    <d v="2015-07-25T00:00:00"/>
  </r>
  <r>
    <x v="13"/>
    <n v="10"/>
    <n v="2015"/>
    <n v="26"/>
    <n v="7"/>
    <n v="2.4"/>
    <n v="2.4"/>
    <m/>
    <d v="2015-07-26T00:00:00"/>
  </r>
  <r>
    <x v="13"/>
    <n v="10"/>
    <n v="2015"/>
    <n v="27"/>
    <n v="7"/>
    <n v="2.1"/>
    <n v="2.1"/>
    <m/>
    <d v="2015-07-27T00:00:00"/>
  </r>
  <r>
    <x v="13"/>
    <n v="10"/>
    <n v="2015"/>
    <n v="28"/>
    <n v="7"/>
    <n v="1.8"/>
    <n v="1.8"/>
    <m/>
    <d v="2015-07-28T00:00:00"/>
  </r>
  <r>
    <x v="13"/>
    <n v="10"/>
    <n v="2015"/>
    <n v="29"/>
    <n v="7"/>
    <n v="1.7"/>
    <n v="1.7"/>
    <m/>
    <d v="2015-07-29T00:00:00"/>
  </r>
  <r>
    <x v="13"/>
    <n v="10"/>
    <n v="2015"/>
    <n v="30"/>
    <n v="7"/>
    <n v="1.6"/>
    <n v="1.6"/>
    <m/>
    <d v="2015-07-30T00:00:00"/>
  </r>
  <r>
    <x v="13"/>
    <n v="10"/>
    <n v="2015"/>
    <n v="31"/>
    <n v="7"/>
    <n v="1.5"/>
    <n v="1.5"/>
    <m/>
    <d v="2015-07-31T00:00:00"/>
  </r>
  <r>
    <x v="13"/>
    <n v="11"/>
    <n v="2015"/>
    <n v="1"/>
    <n v="8"/>
    <n v="1.4"/>
    <n v="1.4"/>
    <m/>
    <d v="2015-08-01T00:00:00"/>
  </r>
  <r>
    <x v="13"/>
    <n v="11"/>
    <n v="2015"/>
    <n v="2"/>
    <n v="8"/>
    <n v="1.5"/>
    <n v="1.5"/>
    <m/>
    <d v="2015-08-02T00:00:00"/>
  </r>
  <r>
    <x v="13"/>
    <n v="11"/>
    <n v="2015"/>
    <n v="3"/>
    <n v="8"/>
    <n v="1.8"/>
    <n v="1.8"/>
    <m/>
    <d v="2015-08-03T00:00:00"/>
  </r>
  <r>
    <x v="13"/>
    <n v="11"/>
    <n v="2015"/>
    <n v="4"/>
    <n v="8"/>
    <n v="1.8"/>
    <n v="1.8"/>
    <m/>
    <d v="2015-08-04T00:00:00"/>
  </r>
  <r>
    <x v="13"/>
    <n v="11"/>
    <n v="2015"/>
    <n v="5"/>
    <n v="8"/>
    <n v="1.7"/>
    <n v="1.7"/>
    <m/>
    <d v="2015-08-05T00:00:00"/>
  </r>
  <r>
    <x v="13"/>
    <n v="11"/>
    <n v="2015"/>
    <n v="6"/>
    <n v="8"/>
    <n v="1.5"/>
    <n v="1.5"/>
    <m/>
    <d v="2015-08-06T00:00:00"/>
  </r>
  <r>
    <x v="13"/>
    <n v="11"/>
    <n v="2015"/>
    <n v="7"/>
    <n v="8"/>
    <n v="1.6"/>
    <n v="1.6"/>
    <m/>
    <d v="2015-08-07T00:00:00"/>
  </r>
  <r>
    <x v="13"/>
    <n v="11"/>
    <n v="2015"/>
    <n v="8"/>
    <n v="8"/>
    <n v="1.7"/>
    <n v="1.7"/>
    <m/>
    <d v="2015-08-08T00:00:00"/>
  </r>
  <r>
    <x v="13"/>
    <n v="11"/>
    <n v="2015"/>
    <n v="9"/>
    <n v="8"/>
    <n v="1.9"/>
    <n v="1.9"/>
    <m/>
    <d v="2015-08-09T00:00:00"/>
  </r>
  <r>
    <x v="13"/>
    <n v="11"/>
    <n v="2015"/>
    <n v="10"/>
    <n v="8"/>
    <n v="1.8"/>
    <n v="1.8"/>
    <m/>
    <d v="2015-08-10T00:00:00"/>
  </r>
  <r>
    <x v="13"/>
    <n v="11"/>
    <n v="2015"/>
    <n v="11"/>
    <n v="8"/>
    <n v="1.8"/>
    <n v="1.8"/>
    <m/>
    <d v="2015-08-11T00:00:00"/>
  </r>
  <r>
    <x v="13"/>
    <n v="11"/>
    <n v="2015"/>
    <n v="12"/>
    <n v="8"/>
    <n v="2"/>
    <n v="2"/>
    <m/>
    <d v="2015-08-12T00:00:00"/>
  </r>
  <r>
    <x v="13"/>
    <n v="11"/>
    <n v="2015"/>
    <n v="13"/>
    <n v="8"/>
    <n v="1.7"/>
    <n v="1.7"/>
    <m/>
    <d v="2015-08-13T00:00:00"/>
  </r>
  <r>
    <x v="13"/>
    <n v="11"/>
    <n v="2015"/>
    <n v="14"/>
    <n v="8"/>
    <n v="2.2999999999999998"/>
    <n v="2.2999999999999998"/>
    <m/>
    <d v="2015-08-14T00:00:00"/>
  </r>
  <r>
    <x v="13"/>
    <n v="11"/>
    <n v="2015"/>
    <n v="15"/>
    <n v="8"/>
    <n v="2.5"/>
    <n v="2.5"/>
    <m/>
    <d v="2015-08-15T00:00:00"/>
  </r>
  <r>
    <x v="13"/>
    <n v="11"/>
    <n v="2015"/>
    <n v="16"/>
    <n v="8"/>
    <n v="2.1"/>
    <n v="2.1"/>
    <m/>
    <d v="2015-08-16T00:00:00"/>
  </r>
  <r>
    <x v="13"/>
    <n v="11"/>
    <n v="2015"/>
    <n v="17"/>
    <n v="8"/>
    <n v="1.9"/>
    <n v="1.9"/>
    <m/>
    <d v="2015-08-17T00:00:00"/>
  </r>
  <r>
    <x v="13"/>
    <n v="11"/>
    <n v="2015"/>
    <n v="18"/>
    <n v="8"/>
    <n v="1.8"/>
    <n v="1.8"/>
    <m/>
    <d v="2015-08-18T00:00:00"/>
  </r>
  <r>
    <x v="13"/>
    <n v="11"/>
    <n v="2015"/>
    <n v="19"/>
    <n v="8"/>
    <n v="1.7"/>
    <n v="1.7"/>
    <m/>
    <d v="2015-08-19T00:00:00"/>
  </r>
  <r>
    <x v="13"/>
    <n v="11"/>
    <n v="2015"/>
    <n v="20"/>
    <n v="8"/>
    <n v="1.7"/>
    <n v="1.7"/>
    <m/>
    <d v="2015-08-20T00:00:00"/>
  </r>
  <r>
    <x v="13"/>
    <n v="11"/>
    <n v="2015"/>
    <n v="21"/>
    <n v="8"/>
    <n v="1.8"/>
    <n v="1.8"/>
    <m/>
    <d v="2015-08-21T00:00:00"/>
  </r>
  <r>
    <x v="13"/>
    <n v="11"/>
    <n v="2015"/>
    <n v="22"/>
    <n v="8"/>
    <n v="1.7"/>
    <n v="1.7"/>
    <m/>
    <d v="2015-08-22T00:00:00"/>
  </r>
  <r>
    <x v="13"/>
    <n v="11"/>
    <n v="2015"/>
    <n v="23"/>
    <n v="8"/>
    <n v="1.9"/>
    <n v="1.9"/>
    <m/>
    <d v="2015-08-23T00:00:00"/>
  </r>
  <r>
    <x v="13"/>
    <n v="11"/>
    <n v="2015"/>
    <n v="24"/>
    <n v="8"/>
    <n v="1.8"/>
    <n v="1.8"/>
    <m/>
    <d v="2015-08-24T00:00:00"/>
  </r>
  <r>
    <x v="13"/>
    <n v="11"/>
    <n v="2015"/>
    <n v="25"/>
    <n v="8"/>
    <n v="1.7"/>
    <n v="1.7"/>
    <m/>
    <d v="2015-08-25T00:00:00"/>
  </r>
  <r>
    <x v="13"/>
    <n v="11"/>
    <n v="2015"/>
    <n v="26"/>
    <n v="8"/>
    <n v="1.8"/>
    <n v="1.8"/>
    <m/>
    <d v="2015-08-26T00:00:00"/>
  </r>
  <r>
    <x v="13"/>
    <n v="11"/>
    <n v="2015"/>
    <n v="27"/>
    <n v="8"/>
    <n v="1.8"/>
    <n v="1.8"/>
    <m/>
    <d v="2015-08-27T00:00:00"/>
  </r>
  <r>
    <x v="13"/>
    <n v="11"/>
    <n v="2015"/>
    <n v="28"/>
    <n v="8"/>
    <n v="1.8"/>
    <n v="1.8"/>
    <m/>
    <d v="2015-08-28T00:00:00"/>
  </r>
  <r>
    <x v="13"/>
    <n v="11"/>
    <n v="2015"/>
    <n v="29"/>
    <n v="8"/>
    <n v="4.8"/>
    <n v="4.8"/>
    <m/>
    <d v="2015-08-29T00:00:00"/>
  </r>
  <r>
    <x v="13"/>
    <n v="11"/>
    <n v="2015"/>
    <n v="30"/>
    <n v="8"/>
    <n v="11"/>
    <n v="11"/>
    <m/>
    <d v="2015-08-30T00:00:00"/>
  </r>
  <r>
    <x v="13"/>
    <n v="11"/>
    <n v="2015"/>
    <n v="31"/>
    <n v="8"/>
    <n v="3"/>
    <n v="3"/>
    <m/>
    <d v="2015-08-31T00:00:00"/>
  </r>
  <r>
    <x v="13"/>
    <n v="12"/>
    <n v="2015"/>
    <n v="1"/>
    <n v="9"/>
    <n v="1.9"/>
    <n v="1.9"/>
    <m/>
    <d v="2015-09-01T00:00:00"/>
  </r>
  <r>
    <x v="13"/>
    <n v="12"/>
    <n v="2015"/>
    <n v="2"/>
    <n v="9"/>
    <n v="1.8"/>
    <n v="1.8"/>
    <m/>
    <d v="2015-09-02T00:00:00"/>
  </r>
  <r>
    <x v="13"/>
    <n v="12"/>
    <n v="2015"/>
    <n v="3"/>
    <n v="9"/>
    <n v="1.7"/>
    <n v="1.7"/>
    <m/>
    <d v="2015-09-03T00:00:00"/>
  </r>
  <r>
    <x v="13"/>
    <n v="12"/>
    <n v="2015"/>
    <n v="4"/>
    <n v="9"/>
    <n v="1.8"/>
    <n v="1.8"/>
    <m/>
    <d v="2015-09-04T00:00:00"/>
  </r>
  <r>
    <x v="13"/>
    <n v="12"/>
    <n v="2015"/>
    <n v="5"/>
    <n v="9"/>
    <n v="1.7"/>
    <n v="1.7"/>
    <m/>
    <d v="2015-09-05T00:00:00"/>
  </r>
  <r>
    <x v="13"/>
    <n v="12"/>
    <n v="2015"/>
    <n v="6"/>
    <n v="9"/>
    <n v="1.8"/>
    <n v="1.8"/>
    <m/>
    <d v="2015-09-06T00:00:00"/>
  </r>
  <r>
    <x v="13"/>
    <n v="12"/>
    <n v="2015"/>
    <n v="7"/>
    <n v="9"/>
    <n v="2"/>
    <n v="2"/>
    <m/>
    <d v="2015-09-07T00:00:00"/>
  </r>
  <r>
    <x v="13"/>
    <n v="12"/>
    <n v="2015"/>
    <n v="8"/>
    <n v="9"/>
    <n v="1.9"/>
    <n v="1.9"/>
    <m/>
    <d v="2015-09-08T00:00:00"/>
  </r>
  <r>
    <x v="13"/>
    <n v="12"/>
    <n v="2015"/>
    <n v="9"/>
    <n v="9"/>
    <n v="1.9"/>
    <n v="1.9"/>
    <m/>
    <d v="2015-09-09T00:00:00"/>
  </r>
  <r>
    <x v="13"/>
    <n v="12"/>
    <n v="2015"/>
    <n v="10"/>
    <n v="9"/>
    <n v="1.7"/>
    <n v="1.7"/>
    <m/>
    <d v="2015-09-10T00:00:00"/>
  </r>
  <r>
    <x v="13"/>
    <n v="12"/>
    <n v="2015"/>
    <n v="11"/>
    <n v="9"/>
    <n v="1.8"/>
    <n v="1.8"/>
    <m/>
    <d v="2015-09-11T00:00:00"/>
  </r>
  <r>
    <x v="13"/>
    <n v="12"/>
    <n v="2015"/>
    <n v="12"/>
    <n v="9"/>
    <n v="1.7"/>
    <n v="1.7"/>
    <m/>
    <d v="2015-09-12T00:00:00"/>
  </r>
  <r>
    <x v="13"/>
    <n v="12"/>
    <n v="2015"/>
    <n v="13"/>
    <n v="9"/>
    <n v="1.7"/>
    <n v="1.7"/>
    <m/>
    <d v="2015-09-13T00:00:00"/>
  </r>
  <r>
    <x v="13"/>
    <n v="12"/>
    <n v="2015"/>
    <n v="14"/>
    <n v="9"/>
    <n v="1.9"/>
    <n v="1.9"/>
    <m/>
    <d v="2015-09-14T00:00:00"/>
  </r>
  <r>
    <x v="13"/>
    <n v="12"/>
    <n v="2015"/>
    <n v="15"/>
    <n v="9"/>
    <n v="2"/>
    <n v="2"/>
    <m/>
    <d v="2015-09-15T00:00:00"/>
  </r>
  <r>
    <x v="13"/>
    <n v="12"/>
    <n v="2015"/>
    <n v="16"/>
    <n v="9"/>
    <n v="2"/>
    <n v="2"/>
    <m/>
    <d v="2015-09-16T00:00:00"/>
  </r>
  <r>
    <x v="13"/>
    <n v="12"/>
    <n v="2015"/>
    <n v="17"/>
    <n v="9"/>
    <n v="6.3"/>
    <n v="6.3"/>
    <m/>
    <d v="2015-09-17T00:00:00"/>
  </r>
  <r>
    <x v="13"/>
    <n v="12"/>
    <n v="2015"/>
    <n v="18"/>
    <n v="9"/>
    <n v="3"/>
    <n v="3"/>
    <m/>
    <d v="2015-09-18T00:00:00"/>
  </r>
  <r>
    <x v="13"/>
    <n v="12"/>
    <n v="2015"/>
    <n v="19"/>
    <n v="9"/>
    <n v="2.1"/>
    <n v="2.1"/>
    <m/>
    <d v="2015-09-19T00:00:00"/>
  </r>
  <r>
    <x v="13"/>
    <n v="12"/>
    <n v="2015"/>
    <n v="20"/>
    <n v="9"/>
    <n v="1.8"/>
    <n v="1.8"/>
    <m/>
    <d v="2015-09-20T00:00:00"/>
  </r>
  <r>
    <x v="13"/>
    <n v="12"/>
    <n v="2015"/>
    <n v="21"/>
    <n v="9"/>
    <n v="1.8"/>
    <n v="1.8"/>
    <m/>
    <d v="2015-09-21T00:00:00"/>
  </r>
  <r>
    <x v="13"/>
    <n v="12"/>
    <n v="2015"/>
    <n v="22"/>
    <n v="9"/>
    <n v="1.8"/>
    <n v="1.8"/>
    <m/>
    <d v="2015-09-22T00:00:00"/>
  </r>
  <r>
    <x v="13"/>
    <n v="12"/>
    <n v="2015"/>
    <n v="23"/>
    <n v="9"/>
    <n v="1.7"/>
    <n v="1.7"/>
    <m/>
    <d v="2015-09-23T00:00:00"/>
  </r>
  <r>
    <x v="13"/>
    <n v="12"/>
    <n v="2015"/>
    <n v="24"/>
    <n v="9"/>
    <n v="1.6"/>
    <n v="1.6"/>
    <m/>
    <d v="2015-09-24T00:00:00"/>
  </r>
  <r>
    <x v="13"/>
    <n v="12"/>
    <n v="2015"/>
    <n v="25"/>
    <n v="9"/>
    <n v="3.3"/>
    <n v="3.3"/>
    <m/>
    <d v="2015-09-25T00:00:00"/>
  </r>
  <r>
    <x v="13"/>
    <n v="12"/>
    <n v="2015"/>
    <n v="26"/>
    <n v="9"/>
    <n v="2.5"/>
    <n v="2.5"/>
    <m/>
    <d v="2015-09-26T00:00:00"/>
  </r>
  <r>
    <x v="13"/>
    <n v="12"/>
    <n v="2015"/>
    <n v="27"/>
    <n v="9"/>
    <n v="1.8"/>
    <n v="1.8"/>
    <m/>
    <d v="2015-09-27T00:00:00"/>
  </r>
  <r>
    <x v="13"/>
    <n v="12"/>
    <n v="2015"/>
    <n v="28"/>
    <n v="9"/>
    <n v="1.6"/>
    <n v="1.6"/>
    <m/>
    <d v="2015-09-28T00:00:00"/>
  </r>
  <r>
    <x v="13"/>
    <n v="12"/>
    <n v="2015"/>
    <n v="29"/>
    <n v="9"/>
    <n v="1.6"/>
    <n v="1.6"/>
    <m/>
    <d v="2015-09-29T00:00:00"/>
  </r>
  <r>
    <x v="13"/>
    <n v="12"/>
    <n v="2015"/>
    <n v="30"/>
    <n v="9"/>
    <n v="1.6"/>
    <n v="1.6"/>
    <m/>
    <d v="2015-09-30T00:00:00"/>
  </r>
  <r>
    <x v="14"/>
    <n v="1"/>
    <n v="2015"/>
    <n v="1"/>
    <n v="10"/>
    <n v="1.6"/>
    <n v="1.6"/>
    <m/>
    <d v="2015-10-01T00:00:00"/>
  </r>
  <r>
    <x v="14"/>
    <n v="1"/>
    <n v="2015"/>
    <n v="2"/>
    <n v="10"/>
    <n v="1.5"/>
    <n v="1.5"/>
    <m/>
    <d v="2015-10-02T00:00:00"/>
  </r>
  <r>
    <x v="14"/>
    <n v="1"/>
    <n v="2015"/>
    <n v="3"/>
    <n v="10"/>
    <n v="1.6"/>
    <n v="1.6"/>
    <m/>
    <d v="2015-10-03T00:00:00"/>
  </r>
  <r>
    <x v="14"/>
    <n v="1"/>
    <n v="2015"/>
    <n v="4"/>
    <n v="10"/>
    <n v="1.6"/>
    <n v="1.6"/>
    <m/>
    <d v="2015-10-04T00:00:00"/>
  </r>
  <r>
    <x v="14"/>
    <n v="1"/>
    <n v="2015"/>
    <n v="5"/>
    <n v="10"/>
    <n v="1.6"/>
    <n v="1.6"/>
    <m/>
    <d v="2015-10-05T00:00:00"/>
  </r>
  <r>
    <x v="14"/>
    <n v="1"/>
    <n v="2015"/>
    <n v="6"/>
    <n v="10"/>
    <n v="1.6"/>
    <n v="1.6"/>
    <m/>
    <d v="2015-10-06T00:00:00"/>
  </r>
  <r>
    <x v="14"/>
    <n v="1"/>
    <n v="2015"/>
    <n v="7"/>
    <n v="10"/>
    <n v="2"/>
    <n v="2"/>
    <m/>
    <d v="2015-10-07T00:00:00"/>
  </r>
  <r>
    <x v="14"/>
    <n v="1"/>
    <n v="2015"/>
    <n v="8"/>
    <n v="10"/>
    <n v="2.1"/>
    <n v="2.1"/>
    <m/>
    <d v="2015-10-08T00:00:00"/>
  </r>
  <r>
    <x v="14"/>
    <n v="1"/>
    <n v="2015"/>
    <n v="9"/>
    <n v="10"/>
    <n v="2"/>
    <n v="2"/>
    <m/>
    <d v="2015-10-09T00:00:00"/>
  </r>
  <r>
    <x v="14"/>
    <n v="1"/>
    <n v="2015"/>
    <n v="10"/>
    <n v="10"/>
    <n v="6.3"/>
    <n v="6.3"/>
    <m/>
    <d v="2015-10-10T00:00:00"/>
  </r>
  <r>
    <x v="14"/>
    <n v="1"/>
    <n v="2015"/>
    <n v="11"/>
    <n v="10"/>
    <n v="6"/>
    <n v="6"/>
    <m/>
    <d v="2015-10-11T00:00:00"/>
  </r>
  <r>
    <x v="14"/>
    <n v="1"/>
    <n v="2015"/>
    <n v="12"/>
    <n v="10"/>
    <n v="2"/>
    <n v="2"/>
    <m/>
    <d v="2015-10-12T00:00:00"/>
  </r>
  <r>
    <x v="14"/>
    <n v="1"/>
    <n v="2015"/>
    <n v="13"/>
    <n v="10"/>
    <n v="1.6"/>
    <n v="1.6"/>
    <m/>
    <d v="2015-10-13T00:00:00"/>
  </r>
  <r>
    <x v="14"/>
    <n v="1"/>
    <n v="2015"/>
    <n v="14"/>
    <n v="10"/>
    <n v="1.7"/>
    <n v="1.7"/>
    <m/>
    <d v="2015-10-14T00:00:00"/>
  </r>
  <r>
    <x v="14"/>
    <n v="1"/>
    <n v="2015"/>
    <n v="15"/>
    <n v="10"/>
    <n v="1.8"/>
    <n v="1.8"/>
    <m/>
    <d v="2015-10-15T00:00:00"/>
  </r>
  <r>
    <x v="14"/>
    <n v="1"/>
    <n v="2015"/>
    <n v="16"/>
    <n v="10"/>
    <n v="1.9"/>
    <n v="1.9"/>
    <m/>
    <d v="2015-10-16T00:00:00"/>
  </r>
  <r>
    <x v="14"/>
    <n v="1"/>
    <n v="2015"/>
    <n v="17"/>
    <n v="10"/>
    <n v="2.2000000000000002"/>
    <n v="2.2000000000000002"/>
    <m/>
    <d v="2015-10-17T00:00:00"/>
  </r>
  <r>
    <x v="14"/>
    <n v="1"/>
    <n v="2015"/>
    <n v="18"/>
    <n v="10"/>
    <n v="4.0999999999999996"/>
    <n v="4.0999999999999996"/>
    <m/>
    <d v="2015-10-18T00:00:00"/>
  </r>
  <r>
    <x v="14"/>
    <n v="1"/>
    <n v="2015"/>
    <n v="19"/>
    <n v="10"/>
    <n v="2.9"/>
    <n v="2.9"/>
    <m/>
    <d v="2015-10-19T00:00:00"/>
  </r>
  <r>
    <x v="14"/>
    <n v="1"/>
    <n v="2015"/>
    <n v="20"/>
    <n v="10"/>
    <n v="2.7"/>
    <n v="2.7"/>
    <m/>
    <d v="2015-10-20T00:00:00"/>
  </r>
  <r>
    <x v="14"/>
    <n v="1"/>
    <n v="2015"/>
    <n v="21"/>
    <n v="10"/>
    <n v="2.4"/>
    <n v="2.4"/>
    <m/>
    <d v="2015-10-21T00:00:00"/>
  </r>
  <r>
    <x v="14"/>
    <n v="1"/>
    <n v="2015"/>
    <n v="22"/>
    <n v="10"/>
    <n v="2.2000000000000002"/>
    <n v="2.2000000000000002"/>
    <m/>
    <d v="2015-10-22T00:00:00"/>
  </r>
  <r>
    <x v="14"/>
    <n v="1"/>
    <n v="2015"/>
    <n v="23"/>
    <n v="10"/>
    <n v="2.2000000000000002"/>
    <n v="2.2000000000000002"/>
    <m/>
    <d v="2015-10-23T00:00:00"/>
  </r>
  <r>
    <x v="14"/>
    <n v="1"/>
    <n v="2015"/>
    <n v="24"/>
    <n v="10"/>
    <n v="2.1"/>
    <n v="2.1"/>
    <m/>
    <d v="2015-10-24T00:00:00"/>
  </r>
  <r>
    <x v="14"/>
    <n v="1"/>
    <n v="2015"/>
    <n v="25"/>
    <n v="10"/>
    <n v="15"/>
    <n v="15"/>
    <m/>
    <d v="2015-10-25T00:00:00"/>
  </r>
  <r>
    <x v="14"/>
    <n v="1"/>
    <n v="2015"/>
    <n v="26"/>
    <n v="10"/>
    <n v="12"/>
    <n v="12"/>
    <m/>
    <d v="2015-10-26T00:00:00"/>
  </r>
  <r>
    <x v="14"/>
    <n v="1"/>
    <n v="2015"/>
    <n v="27"/>
    <n v="10"/>
    <n v="4.5"/>
    <n v="4.5"/>
    <m/>
    <d v="2015-10-27T00:00:00"/>
  </r>
  <r>
    <x v="14"/>
    <n v="1"/>
    <n v="2015"/>
    <n v="28"/>
    <n v="10"/>
    <n v="6.5"/>
    <n v="6.5"/>
    <m/>
    <d v="2015-10-28T00:00:00"/>
  </r>
  <r>
    <x v="14"/>
    <n v="1"/>
    <n v="2015"/>
    <n v="29"/>
    <n v="10"/>
    <n v="4.5"/>
    <n v="4.5"/>
    <m/>
    <d v="2015-10-29T00:00:00"/>
  </r>
  <r>
    <x v="14"/>
    <n v="1"/>
    <n v="2015"/>
    <n v="30"/>
    <n v="10"/>
    <n v="7.1"/>
    <n v="7.1"/>
    <m/>
    <d v="2015-10-30T00:00:00"/>
  </r>
  <r>
    <x v="14"/>
    <n v="1"/>
    <n v="2015"/>
    <n v="31"/>
    <n v="10"/>
    <n v="51"/>
    <n v="51"/>
    <m/>
    <d v="2015-10-31T00:00:00"/>
  </r>
  <r>
    <x v="14"/>
    <n v="2"/>
    <n v="2015"/>
    <n v="1"/>
    <n v="11"/>
    <n v="42"/>
    <n v="42"/>
    <m/>
    <d v="2015-11-01T00:00:00"/>
  </r>
  <r>
    <x v="14"/>
    <n v="2"/>
    <n v="2015"/>
    <n v="2"/>
    <n v="11"/>
    <n v="25"/>
    <n v="25"/>
    <m/>
    <d v="2015-11-02T00:00:00"/>
  </r>
  <r>
    <x v="14"/>
    <n v="2"/>
    <n v="2015"/>
    <n v="3"/>
    <n v="11"/>
    <n v="10"/>
    <n v="10"/>
    <m/>
    <d v="2015-11-03T00:00:00"/>
  </r>
  <r>
    <x v="14"/>
    <n v="2"/>
    <n v="2015"/>
    <n v="4"/>
    <n v="11"/>
    <n v="7.1"/>
    <n v="7.1"/>
    <m/>
    <d v="2015-11-04T00:00:00"/>
  </r>
  <r>
    <x v="14"/>
    <n v="2"/>
    <n v="2015"/>
    <n v="5"/>
    <n v="11"/>
    <n v="5.7"/>
    <n v="5.7"/>
    <m/>
    <d v="2015-11-05T00:00:00"/>
  </r>
  <r>
    <x v="14"/>
    <n v="2"/>
    <n v="2015"/>
    <n v="6"/>
    <n v="11"/>
    <n v="5"/>
    <n v="5"/>
    <m/>
    <d v="2015-11-06T00:00:00"/>
  </r>
  <r>
    <x v="14"/>
    <n v="2"/>
    <n v="2015"/>
    <n v="7"/>
    <n v="11"/>
    <n v="13"/>
    <n v="13"/>
    <m/>
    <d v="2015-11-07T00:00:00"/>
  </r>
  <r>
    <x v="14"/>
    <n v="2"/>
    <n v="2015"/>
    <n v="8"/>
    <n v="11"/>
    <n v="16"/>
    <n v="16"/>
    <m/>
    <d v="2015-11-08T00:00:00"/>
  </r>
  <r>
    <x v="14"/>
    <n v="2"/>
    <n v="2015"/>
    <n v="9"/>
    <n v="11"/>
    <n v="9.9"/>
    <n v="9.9"/>
    <m/>
    <d v="2015-11-09T00:00:00"/>
  </r>
  <r>
    <x v="14"/>
    <n v="2"/>
    <n v="2015"/>
    <n v="10"/>
    <n v="11"/>
    <n v="7"/>
    <n v="7"/>
    <m/>
    <d v="2015-11-10T00:00:00"/>
  </r>
  <r>
    <x v="14"/>
    <n v="2"/>
    <n v="2015"/>
    <n v="11"/>
    <n v="11"/>
    <n v="8.3000000000000007"/>
    <n v="8.3000000000000007"/>
    <m/>
    <d v="2015-11-11T00:00:00"/>
  </r>
  <r>
    <x v="14"/>
    <n v="2"/>
    <n v="2015"/>
    <n v="12"/>
    <n v="11"/>
    <n v="6.9"/>
    <n v="6.9"/>
    <m/>
    <d v="2015-11-12T00:00:00"/>
  </r>
  <r>
    <x v="14"/>
    <n v="2"/>
    <n v="2015"/>
    <n v="13"/>
    <n v="11"/>
    <n v="7.5"/>
    <n v="7.5"/>
    <m/>
    <d v="2015-11-13T00:00:00"/>
  </r>
  <r>
    <x v="14"/>
    <n v="2"/>
    <n v="2015"/>
    <n v="14"/>
    <n v="11"/>
    <n v="7.6"/>
    <n v="7.6"/>
    <m/>
    <d v="2015-11-14T00:00:00"/>
  </r>
  <r>
    <x v="14"/>
    <n v="2"/>
    <n v="2015"/>
    <n v="15"/>
    <n v="11"/>
    <n v="15"/>
    <n v="15"/>
    <m/>
    <d v="2015-11-15T00:00:00"/>
  </r>
  <r>
    <x v="14"/>
    <n v="2"/>
    <n v="2015"/>
    <n v="16"/>
    <n v="11"/>
    <n v="15"/>
    <n v="15"/>
    <m/>
    <d v="2015-11-16T00:00:00"/>
  </r>
  <r>
    <x v="14"/>
    <n v="2"/>
    <n v="2015"/>
    <n v="17"/>
    <n v="11"/>
    <n v="56"/>
    <n v="56"/>
    <m/>
    <d v="2015-11-17T00:00:00"/>
  </r>
  <r>
    <x v="14"/>
    <n v="2"/>
    <n v="2015"/>
    <n v="18"/>
    <n v="11"/>
    <n v="48"/>
    <n v="48"/>
    <m/>
    <d v="2015-11-18T00:00:00"/>
  </r>
  <r>
    <x v="14"/>
    <n v="2"/>
    <n v="2015"/>
    <n v="19"/>
    <n v="11"/>
    <n v="83"/>
    <n v="83"/>
    <m/>
    <d v="2015-11-19T00:00:00"/>
  </r>
  <r>
    <x v="14"/>
    <n v="2"/>
    <n v="2015"/>
    <n v="20"/>
    <n v="11"/>
    <n v="39"/>
    <n v="39"/>
    <m/>
    <d v="2015-11-20T00:00:00"/>
  </r>
  <r>
    <x v="14"/>
    <n v="2"/>
    <n v="2015"/>
    <n v="21"/>
    <n v="11"/>
    <n v="30"/>
    <n v="30"/>
    <m/>
    <d v="2015-11-21T00:00:00"/>
  </r>
  <r>
    <x v="14"/>
    <n v="2"/>
    <n v="2015"/>
    <n v="22"/>
    <n v="11"/>
    <n v="24"/>
    <n v="24"/>
    <m/>
    <d v="2015-11-22T00:00:00"/>
  </r>
  <r>
    <x v="14"/>
    <n v="2"/>
    <n v="2015"/>
    <n v="23"/>
    <n v="11"/>
    <n v="20"/>
    <n v="20"/>
    <m/>
    <d v="2015-11-23T00:00:00"/>
  </r>
  <r>
    <x v="14"/>
    <n v="2"/>
    <n v="2015"/>
    <n v="24"/>
    <n v="11"/>
    <n v="35"/>
    <n v="35"/>
    <m/>
    <d v="2015-11-24T00:00:00"/>
  </r>
  <r>
    <x v="14"/>
    <n v="2"/>
    <n v="2015"/>
    <n v="25"/>
    <n v="11"/>
    <n v="23"/>
    <n v="23"/>
    <m/>
    <d v="2015-11-25T00:00:00"/>
  </r>
  <r>
    <x v="14"/>
    <n v="2"/>
    <n v="2015"/>
    <n v="26"/>
    <n v="11"/>
    <n v="19"/>
    <n v="19"/>
    <m/>
    <d v="2015-11-26T00:00:00"/>
  </r>
  <r>
    <x v="14"/>
    <n v="2"/>
    <n v="2015"/>
    <n v="27"/>
    <n v="11"/>
    <n v="16"/>
    <n v="16"/>
    <m/>
    <d v="2015-11-27T00:00:00"/>
  </r>
  <r>
    <x v="14"/>
    <n v="2"/>
    <n v="2015"/>
    <n v="28"/>
    <n v="11"/>
    <n v="14"/>
    <n v="14"/>
    <m/>
    <d v="2015-11-28T00:00:00"/>
  </r>
  <r>
    <x v="14"/>
    <n v="2"/>
    <n v="2015"/>
    <n v="29"/>
    <n v="11"/>
    <n v="12"/>
    <n v="12"/>
    <m/>
    <d v="2015-11-29T00:00:00"/>
  </r>
  <r>
    <x v="14"/>
    <n v="2"/>
    <n v="2015"/>
    <n v="30"/>
    <n v="11"/>
    <n v="10"/>
    <n v="10"/>
    <m/>
    <d v="2015-11-30T00:00:00"/>
  </r>
  <r>
    <x v="14"/>
    <n v="3"/>
    <n v="2015"/>
    <n v="1"/>
    <n v="12"/>
    <n v="12"/>
    <n v="12"/>
    <m/>
    <d v="2015-12-01T00:00:00"/>
  </r>
  <r>
    <x v="14"/>
    <n v="3"/>
    <n v="2015"/>
    <n v="2"/>
    <n v="12"/>
    <n v="33"/>
    <n v="33"/>
    <m/>
    <d v="2015-12-02T00:00:00"/>
  </r>
  <r>
    <x v="14"/>
    <n v="3"/>
    <n v="2015"/>
    <n v="3"/>
    <n v="12"/>
    <n v="47"/>
    <n v="47"/>
    <m/>
    <d v="2015-12-03T00:00:00"/>
  </r>
  <r>
    <x v="14"/>
    <n v="3"/>
    <n v="2015"/>
    <n v="4"/>
    <n v="12"/>
    <n v="51"/>
    <n v="51"/>
    <m/>
    <d v="2015-12-04T00:00:00"/>
  </r>
  <r>
    <x v="14"/>
    <n v="3"/>
    <n v="2015"/>
    <n v="5"/>
    <n v="12"/>
    <n v="46"/>
    <n v="46"/>
    <m/>
    <d v="2015-12-05T00:00:00"/>
  </r>
  <r>
    <x v="14"/>
    <n v="3"/>
    <n v="2015"/>
    <n v="6"/>
    <n v="12"/>
    <n v="64"/>
    <n v="64"/>
    <m/>
    <d v="2015-12-06T00:00:00"/>
  </r>
  <r>
    <x v="14"/>
    <n v="3"/>
    <n v="2015"/>
    <n v="7"/>
    <n v="12"/>
    <n v="295"/>
    <n v="295"/>
    <m/>
    <d v="2015-12-07T00:00:00"/>
  </r>
  <r>
    <x v="14"/>
    <n v="3"/>
    <n v="2015"/>
    <n v="8"/>
    <n v="12"/>
    <n v="298"/>
    <n v="298"/>
    <m/>
    <d v="2015-12-08T00:00:00"/>
  </r>
  <r>
    <x v="14"/>
    <n v="3"/>
    <n v="2015"/>
    <n v="9"/>
    <n v="12"/>
    <n v="328"/>
    <n v="328"/>
    <m/>
    <d v="2015-12-09T00:00:00"/>
  </r>
  <r>
    <x v="14"/>
    <n v="3"/>
    <n v="2015"/>
    <n v="10"/>
    <n v="12"/>
    <n v="286"/>
    <n v="286"/>
    <m/>
    <d v="2015-12-10T00:00:00"/>
  </r>
  <r>
    <x v="14"/>
    <n v="3"/>
    <n v="2015"/>
    <n v="11"/>
    <n v="12"/>
    <n v="242"/>
    <n v="242"/>
    <m/>
    <d v="2015-12-11T00:00:00"/>
  </r>
  <r>
    <x v="14"/>
    <n v="3"/>
    <n v="2015"/>
    <n v="12"/>
    <n v="12"/>
    <n v="224"/>
    <n v="224"/>
    <m/>
    <d v="2015-12-12T00:00:00"/>
  </r>
  <r>
    <x v="14"/>
    <n v="3"/>
    <n v="2015"/>
    <n v="13"/>
    <n v="12"/>
    <n v="240"/>
    <n v="240"/>
    <m/>
    <d v="2015-12-13T00:00:00"/>
  </r>
  <r>
    <x v="14"/>
    <n v="3"/>
    <n v="2015"/>
    <n v="14"/>
    <n v="12"/>
    <n v="164"/>
    <n v="164"/>
    <m/>
    <d v="2015-12-14T00:00:00"/>
  </r>
  <r>
    <x v="14"/>
    <n v="3"/>
    <n v="2015"/>
    <n v="15"/>
    <n v="12"/>
    <n v="107"/>
    <n v="107"/>
    <m/>
    <d v="2015-12-15T00:00:00"/>
  </r>
  <r>
    <x v="14"/>
    <n v="3"/>
    <n v="2015"/>
    <n v="16"/>
    <n v="12"/>
    <n v="77"/>
    <n v="77"/>
    <m/>
    <d v="2015-12-16T00:00:00"/>
  </r>
  <r>
    <x v="14"/>
    <n v="3"/>
    <n v="2015"/>
    <n v="17"/>
    <n v="12"/>
    <n v="231"/>
    <n v="231"/>
    <m/>
    <d v="2015-12-17T00:00:00"/>
  </r>
  <r>
    <x v="14"/>
    <n v="3"/>
    <n v="2015"/>
    <n v="18"/>
    <n v="12"/>
    <n v="322"/>
    <n v="322"/>
    <m/>
    <d v="2015-12-18T00:00:00"/>
  </r>
  <r>
    <x v="14"/>
    <n v="3"/>
    <n v="2015"/>
    <n v="19"/>
    <n v="12"/>
    <n v="235"/>
    <n v="235"/>
    <m/>
    <d v="2015-12-19T00:00:00"/>
  </r>
  <r>
    <x v="14"/>
    <n v="3"/>
    <n v="2015"/>
    <n v="20"/>
    <n v="12"/>
    <n v="170"/>
    <n v="170"/>
    <m/>
    <d v="2015-12-20T00:00:00"/>
  </r>
  <r>
    <x v="14"/>
    <n v="3"/>
    <n v="2015"/>
    <n v="21"/>
    <n v="12"/>
    <n v="244"/>
    <n v="244"/>
    <m/>
    <d v="2015-12-21T00:00:00"/>
  </r>
  <r>
    <x v="14"/>
    <n v="3"/>
    <n v="2015"/>
    <n v="22"/>
    <n v="12"/>
    <n v="194"/>
    <n v="194"/>
    <m/>
    <d v="2015-12-22T00:00:00"/>
  </r>
  <r>
    <x v="14"/>
    <n v="3"/>
    <n v="2015"/>
    <n v="23"/>
    <n v="12"/>
    <n v="205"/>
    <n v="205"/>
    <m/>
    <d v="2015-12-23T00:00:00"/>
  </r>
  <r>
    <x v="14"/>
    <n v="3"/>
    <n v="2015"/>
    <n v="24"/>
    <n v="12"/>
    <n v="184"/>
    <n v="184"/>
    <m/>
    <d v="2015-12-24T00:00:00"/>
  </r>
  <r>
    <x v="14"/>
    <n v="3"/>
    <n v="2015"/>
    <n v="25"/>
    <n v="12"/>
    <n v="121"/>
    <n v="121"/>
    <m/>
    <d v="2015-12-25T00:00:00"/>
  </r>
  <r>
    <x v="14"/>
    <n v="3"/>
    <n v="2015"/>
    <n v="26"/>
    <n v="12"/>
    <n v="80"/>
    <n v="80"/>
    <m/>
    <d v="2015-12-26T00:00:00"/>
  </r>
  <r>
    <x v="14"/>
    <n v="3"/>
    <n v="2015"/>
    <n v="27"/>
    <n v="12"/>
    <n v="72"/>
    <n v="72"/>
    <m/>
    <d v="2015-12-27T00:00:00"/>
  </r>
  <r>
    <x v="14"/>
    <n v="3"/>
    <n v="2015"/>
    <n v="28"/>
    <n v="12"/>
    <n v="67"/>
    <n v="67"/>
    <m/>
    <d v="2015-12-28T00:00:00"/>
  </r>
  <r>
    <x v="14"/>
    <n v="3"/>
    <n v="2015"/>
    <n v="29"/>
    <n v="12"/>
    <n v="54"/>
    <n v="54"/>
    <m/>
    <d v="2015-12-29T00:00:00"/>
  </r>
  <r>
    <x v="14"/>
    <n v="3"/>
    <n v="2015"/>
    <n v="30"/>
    <n v="12"/>
    <n v="48"/>
    <n v="48"/>
    <m/>
    <d v="2015-12-30T00:00:00"/>
  </r>
  <r>
    <x v="14"/>
    <n v="3"/>
    <n v="2015"/>
    <n v="31"/>
    <n v="12"/>
    <n v="43"/>
    <n v="43"/>
    <m/>
    <d v="2015-12-3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113">
  <r>
    <x v="0"/>
    <x v="0"/>
    <n v="2002"/>
    <n v="1"/>
    <x v="0"/>
    <n v="34.9"/>
    <n v="34.9"/>
    <m/>
    <d v="2002-01-01T00:00:00"/>
    <n v="34.9"/>
    <n v="1087"/>
    <n v="21.389216843762298"/>
    <n v="88.785714285714292"/>
    <n v="104.86666666666669"/>
  </r>
  <r>
    <x v="0"/>
    <x v="0"/>
    <n v="2002"/>
    <n v="2"/>
    <x v="0"/>
    <n v="38.200000000000003"/>
    <n v="38.200000000000003"/>
    <m/>
    <d v="2002-01-02T00:00:00"/>
    <n v="38.200000000000003"/>
    <n v="959"/>
    <n v="18.87052341597796"/>
    <n v="131.37142857142857"/>
    <n v="106.11666666666666"/>
  </r>
  <r>
    <x v="0"/>
    <x v="0"/>
    <n v="2002"/>
    <n v="3"/>
    <x v="0"/>
    <n v="41.8"/>
    <n v="41.8"/>
    <m/>
    <d v="2002-01-03T00:00:00"/>
    <n v="41.8"/>
    <n v="857"/>
    <n v="16.863439590712318"/>
    <n v="158.20000000000002"/>
    <n v="107.39000000000001"/>
  </r>
  <r>
    <x v="0"/>
    <x v="0"/>
    <n v="2002"/>
    <n v="4"/>
    <x v="0"/>
    <n v="40.6"/>
    <n v="40.6"/>
    <m/>
    <d v="2002-01-04T00:00:00"/>
    <n v="40.6"/>
    <n v="882"/>
    <n v="17.355371900826448"/>
    <n v="171.94285714285712"/>
    <n v="108.28"/>
  </r>
  <r>
    <x v="0"/>
    <x v="0"/>
    <n v="2002"/>
    <n v="5"/>
    <x v="0"/>
    <n v="45.2"/>
    <n v="45.2"/>
    <m/>
    <d v="2002-01-05T00:00:00"/>
    <n v="45.2"/>
    <n v="736"/>
    <n v="14.482487209759936"/>
    <n v="179.18571428571428"/>
    <n v="109.01000000000002"/>
  </r>
  <r>
    <x v="0"/>
    <x v="0"/>
    <n v="2002"/>
    <n v="6"/>
    <x v="0"/>
    <n v="89.8"/>
    <n v="89.8"/>
    <m/>
    <d v="2002-01-06T00:00:00"/>
    <n v="89.8"/>
    <n v="332"/>
    <n v="6.5328610783156247"/>
    <n v="183.32857142857142"/>
    <n v="109.21666666666668"/>
  </r>
  <r>
    <x v="0"/>
    <x v="0"/>
    <n v="2002"/>
    <n v="7"/>
    <x v="0"/>
    <n v="331"/>
    <n v="331"/>
    <m/>
    <d v="2002-01-07T00:00:00"/>
    <n v="331"/>
    <n v="8"/>
    <n v="0.15741833923652104"/>
    <n v="178.45714285714286"/>
    <n v="107.85000000000004"/>
  </r>
  <r>
    <x v="0"/>
    <x v="0"/>
    <n v="2002"/>
    <n v="8"/>
    <x v="0"/>
    <n v="333"/>
    <n v="333"/>
    <m/>
    <d v="2002-01-08T00:00:00"/>
    <n v="333"/>
    <n v="7"/>
    <n v="0.13774104683195593"/>
    <n v="138.08571428571429"/>
    <n v="98.493333333333354"/>
  </r>
  <r>
    <x v="0"/>
    <x v="0"/>
    <n v="2002"/>
    <n v="9"/>
    <x v="0"/>
    <n v="226"/>
    <n v="226"/>
    <m/>
    <d v="2002-01-09T00:00:00"/>
    <n v="226"/>
    <n v="55"/>
    <n v="1.0822510822510822"/>
    <n v="96.657142857142858"/>
    <n v="90.500000000000014"/>
  </r>
  <r>
    <x v="0"/>
    <x v="0"/>
    <n v="2002"/>
    <n v="10"/>
    <x v="0"/>
    <n v="138"/>
    <n v="138"/>
    <m/>
    <d v="2002-01-10T00:00:00"/>
    <n v="138"/>
    <n v="183"/>
    <n v="3.6009445100354189"/>
    <n v="69.928571428571416"/>
    <n v="88.566666666666677"/>
  </r>
  <r>
    <x v="0"/>
    <x v="0"/>
    <n v="2002"/>
    <n v="11"/>
    <x v="0"/>
    <n v="91.3"/>
    <n v="91.3"/>
    <m/>
    <d v="2002-01-11T00:00:00"/>
    <n v="91.3"/>
    <n v="324"/>
    <n v="6.3754427390791024"/>
    <n v="55.328571428571422"/>
    <n v="87.700000000000017"/>
  </r>
  <r>
    <x v="0"/>
    <x v="0"/>
    <n v="2002"/>
    <n v="12"/>
    <x v="0"/>
    <n v="74.2"/>
    <n v="74.2"/>
    <m/>
    <d v="2002-01-12T00:00:00"/>
    <n v="74.2"/>
    <n v="400"/>
    <n v="7.8709169618260519"/>
    <n v="47.114285714285714"/>
    <n v="87.350000000000009"/>
  </r>
  <r>
    <x v="0"/>
    <x v="0"/>
    <n v="2002"/>
    <n v="13"/>
    <x v="0"/>
    <n v="55.7"/>
    <n v="55.7"/>
    <m/>
    <d v="2002-01-13T00:00:00"/>
    <n v="55.7"/>
    <n v="561"/>
    <n v="11.038961038961039"/>
    <n v="41.442857142857143"/>
    <n v="86.90333333333335"/>
  </r>
  <r>
    <x v="0"/>
    <x v="0"/>
    <n v="2002"/>
    <n v="14"/>
    <x v="0"/>
    <n v="48.4"/>
    <n v="48.4"/>
    <m/>
    <d v="2002-01-14T00:00:00"/>
    <n v="48.4"/>
    <n v="671"/>
    <n v="13.203463203463203"/>
    <n v="40.428571428571438"/>
    <n v="86.743333333333354"/>
  </r>
  <r>
    <x v="0"/>
    <x v="0"/>
    <n v="2002"/>
    <n v="15"/>
    <x v="0"/>
    <n v="43"/>
    <n v="43"/>
    <m/>
    <d v="2002-01-15T00:00:00"/>
    <n v="43"/>
    <n v="809"/>
    <n v="15.91892955529319"/>
    <n v="41.357142857142854"/>
    <n v="86.656666666666695"/>
  </r>
  <r>
    <x v="0"/>
    <x v="0"/>
    <n v="2002"/>
    <n v="16"/>
    <x v="0"/>
    <n v="38.9"/>
    <n v="38.9"/>
    <m/>
    <d v="2002-01-16T00:00:00"/>
    <n v="38.9"/>
    <n v="951"/>
    <n v="18.713105076741439"/>
    <n v="45.428571428571431"/>
    <n v="86.563333333333361"/>
  </r>
  <r>
    <x v="0"/>
    <x v="0"/>
    <n v="2002"/>
    <n v="17"/>
    <x v="0"/>
    <n v="35.799999999999997"/>
    <n v="35.799999999999997"/>
    <m/>
    <d v="2002-01-17T00:00:00"/>
    <n v="35.799999999999997"/>
    <n v="1043"/>
    <n v="20.523415977961431"/>
    <n v="49.214285714285715"/>
    <n v="86.490000000000009"/>
  </r>
  <r>
    <x v="0"/>
    <x v="0"/>
    <n v="2002"/>
    <n v="18"/>
    <x v="0"/>
    <n v="33.799999999999997"/>
    <n v="33.799999999999997"/>
    <m/>
    <d v="2002-01-18T00:00:00"/>
    <n v="33.799999999999997"/>
    <n v="1136"/>
    <n v="22.353404171585989"/>
    <n v="53.042857142857152"/>
    <n v="86.490000000000038"/>
  </r>
  <r>
    <x v="0"/>
    <x v="0"/>
    <n v="2002"/>
    <n v="19"/>
    <x v="0"/>
    <n v="34.5"/>
    <n v="34.5"/>
    <m/>
    <d v="2002-01-19T00:00:00"/>
    <n v="34.5"/>
    <n v="1091"/>
    <n v="21.467926013380559"/>
    <n v="88.928571428571431"/>
    <n v="86.450000000000031"/>
  </r>
  <r>
    <x v="0"/>
    <x v="0"/>
    <n v="2002"/>
    <n v="20"/>
    <x v="0"/>
    <n v="48.6"/>
    <n v="48.6"/>
    <m/>
    <d v="2002-01-20T00:00:00"/>
    <n v="48.6"/>
    <n v="668"/>
    <n v="13.144431326249508"/>
    <n v="120.42857142857143"/>
    <n v="86.323333333333352"/>
  </r>
  <r>
    <x v="0"/>
    <x v="0"/>
    <n v="2002"/>
    <n v="21"/>
    <x v="0"/>
    <n v="54.9"/>
    <n v="54.9"/>
    <m/>
    <d v="2002-01-21T00:00:00"/>
    <n v="54.9"/>
    <n v="582"/>
    <n v="11.452184179456907"/>
    <n v="145.05714285714285"/>
    <n v="86.306666666666672"/>
  </r>
  <r>
    <x v="0"/>
    <x v="0"/>
    <n v="2002"/>
    <n v="22"/>
    <x v="0"/>
    <n v="71.5"/>
    <n v="71.5"/>
    <m/>
    <d v="2002-01-22T00:00:00"/>
    <n v="71.5"/>
    <n v="420"/>
    <n v="8.2644628099173563"/>
    <n v="157.5"/>
    <n v="85.703333333333362"/>
  </r>
  <r>
    <x v="0"/>
    <x v="0"/>
    <n v="2002"/>
    <n v="23"/>
    <x v="0"/>
    <n v="65.400000000000006"/>
    <n v="65.400000000000006"/>
    <m/>
    <d v="2002-01-23T00:00:00"/>
    <n v="65.400000000000006"/>
    <n v="461"/>
    <n v="9.0712317985045257"/>
    <n v="160.84285714285716"/>
    <n v="84.51666666666668"/>
  </r>
  <r>
    <x v="0"/>
    <x v="0"/>
    <n v="2002"/>
    <n v="24"/>
    <x v="0"/>
    <n v="62.6"/>
    <n v="62.6"/>
    <m/>
    <d v="2002-01-24T00:00:00"/>
    <n v="62.6"/>
    <n v="485"/>
    <n v="9.5434868162140898"/>
    <n v="161.64285714285714"/>
    <n v="83.470000000000013"/>
  </r>
  <r>
    <x v="0"/>
    <x v="0"/>
    <n v="2002"/>
    <n v="25"/>
    <x v="0"/>
    <n v="285"/>
    <n v="285"/>
    <m/>
    <d v="2002-01-25T00:00:00"/>
    <n v="285"/>
    <n v="20"/>
    <n v="0.39354584809130266"/>
    <n v="163.04285714285717"/>
    <n v="84.286666666666662"/>
  </r>
  <r>
    <x v="0"/>
    <x v="0"/>
    <n v="2002"/>
    <n v="26"/>
    <x v="0"/>
    <n v="255"/>
    <n v="255"/>
    <m/>
    <d v="2002-01-26T00:00:00"/>
    <n v="255"/>
    <n v="35"/>
    <n v="0.68870523415977969"/>
    <n v="133.24285714285713"/>
    <n v="76.61333333333333"/>
  </r>
  <r>
    <x v="0"/>
    <x v="0"/>
    <n v="2002"/>
    <n v="27"/>
    <x v="0"/>
    <n v="221"/>
    <n v="221"/>
    <m/>
    <d v="2002-01-27T00:00:00"/>
    <n v="221"/>
    <n v="61"/>
    <n v="1.2003148366784731"/>
    <n v="106.6"/>
    <n v="69.709999999999994"/>
  </r>
  <r>
    <x v="0"/>
    <x v="0"/>
    <n v="2002"/>
    <n v="28"/>
    <x v="0"/>
    <n v="142"/>
    <n v="142"/>
    <m/>
    <d v="2002-01-28T00:00:00"/>
    <n v="142"/>
    <n v="177"/>
    <n v="3.4828807556080283"/>
    <n v="83.957142857142841"/>
    <n v="63.769999999999989"/>
  </r>
  <r>
    <x v="0"/>
    <x v="0"/>
    <n v="2002"/>
    <n v="29"/>
    <x v="0"/>
    <n v="94.9"/>
    <n v="94.9"/>
    <m/>
    <d v="2002-01-29T00:00:00"/>
    <n v="94.9"/>
    <n v="308"/>
    <n v="6.0606060606060606"/>
    <n v="71.01428571428572"/>
    <n v="60.313333333333325"/>
  </r>
  <r>
    <x v="0"/>
    <x v="0"/>
    <n v="2002"/>
    <n v="30"/>
    <x v="0"/>
    <n v="71"/>
    <n v="71"/>
    <m/>
    <d v="2002-01-30T00:00:00"/>
    <n v="71"/>
    <n v="422"/>
    <n v="8.3038173947264848"/>
    <n v="64.428571428571431"/>
    <n v="58.316666666666656"/>
  </r>
  <r>
    <x v="0"/>
    <x v="0"/>
    <n v="2002"/>
    <n v="31"/>
    <x v="0"/>
    <n v="72.400000000000006"/>
    <n v="72.400000000000006"/>
    <m/>
    <d v="2002-01-31T00:00:00"/>
    <n v="72.400000000000006"/>
    <n v="412"/>
    <n v="8.1070444706808331"/>
    <n v="61.471428571428575"/>
    <n v="56.999999999999993"/>
  </r>
  <r>
    <x v="0"/>
    <x v="1"/>
    <n v="2002"/>
    <n v="1"/>
    <x v="1"/>
    <n v="76.400000000000006"/>
    <n v="76.400000000000006"/>
    <m/>
    <d v="2002-02-01T00:00:00"/>
    <n v="76.400000000000006"/>
    <n v="392"/>
    <n v="7.7134986225895315"/>
    <n v="64.44285714285715"/>
    <n v="55.539999999999985"/>
  </r>
  <r>
    <x v="0"/>
    <x v="1"/>
    <n v="2002"/>
    <n v="2"/>
    <x v="1"/>
    <n v="68.5"/>
    <n v="68.5"/>
    <m/>
    <d v="2002-02-02T00:00:00"/>
    <n v="68.5"/>
    <n v="439"/>
    <n v="8.6383313656040936"/>
    <n v="77.528571428571439"/>
    <n v="53.86999999999999"/>
  </r>
  <r>
    <x v="0"/>
    <x v="1"/>
    <n v="2002"/>
    <n v="3"/>
    <x v="1"/>
    <n v="62.5"/>
    <n v="62.5"/>
    <m/>
    <d v="2002-02-03T00:00:00"/>
    <n v="62.5"/>
    <n v="486"/>
    <n v="9.5631641086186541"/>
    <n v="83.742857142857147"/>
    <n v="52.416666666666657"/>
  </r>
  <r>
    <x v="0"/>
    <x v="1"/>
    <n v="2002"/>
    <n v="4"/>
    <x v="1"/>
    <n v="51.4"/>
    <n v="51.4"/>
    <m/>
    <d v="2002-02-04T00:00:00"/>
    <n v="51.4"/>
    <n v="621"/>
    <n v="12.219598583234948"/>
    <n v="86.357142857142861"/>
    <n v="51.159999999999989"/>
  </r>
  <r>
    <x v="0"/>
    <x v="1"/>
    <n v="2002"/>
    <n v="5"/>
    <x v="1"/>
    <n v="48.8"/>
    <n v="48.8"/>
    <m/>
    <d v="2002-02-05T00:00:00"/>
    <n v="48.8"/>
    <n v="667"/>
    <n v="13.124754033844944"/>
    <n v="87.7"/>
    <n v="51.893333333333331"/>
  </r>
  <r>
    <x v="0"/>
    <x v="1"/>
    <n v="2002"/>
    <n v="6"/>
    <x v="1"/>
    <n v="50.3"/>
    <n v="50.3"/>
    <m/>
    <d v="2002-02-06T00:00:00"/>
    <n v="50.3"/>
    <n v="637"/>
    <n v="12.534435261707987"/>
    <n v="88"/>
    <n v="51.913333333333334"/>
  </r>
  <r>
    <x v="0"/>
    <x v="1"/>
    <n v="2002"/>
    <n v="7"/>
    <x v="1"/>
    <n v="93.2"/>
    <n v="93.2"/>
    <m/>
    <d v="2002-02-07T00:00:00"/>
    <n v="93.2"/>
    <n v="311"/>
    <n v="6.1196379378197561"/>
    <n v="87.357142857142847"/>
    <n v="51.716666666666669"/>
  </r>
  <r>
    <x v="0"/>
    <x v="1"/>
    <n v="2002"/>
    <n v="8"/>
    <x v="1"/>
    <n v="168"/>
    <n v="168"/>
    <m/>
    <d v="2002-02-08T00:00:00"/>
    <n v="168"/>
    <n v="138"/>
    <n v="2.715466351829988"/>
    <n v="79.785714285714292"/>
    <n v="49.960000000000008"/>
  </r>
  <r>
    <x v="0"/>
    <x v="1"/>
    <n v="2002"/>
    <n v="9"/>
    <x v="1"/>
    <n v="112"/>
    <n v="112"/>
    <m/>
    <d v="2002-02-09T00:00:00"/>
    <n v="112"/>
    <n v="250"/>
    <n v="4.9193231011412832"/>
    <n v="61.028571428571425"/>
    <n v="45.820000000000007"/>
  </r>
  <r>
    <x v="0"/>
    <x v="1"/>
    <n v="2002"/>
    <n v="10"/>
    <x v="1"/>
    <n v="80.8"/>
    <n v="80.8"/>
    <m/>
    <d v="2002-02-10T00:00:00"/>
    <n v="80.8"/>
    <n v="363"/>
    <n v="7.1428571428571423"/>
    <n v="50.142857142857146"/>
    <n v="47.019999999999996"/>
  </r>
  <r>
    <x v="0"/>
    <x v="1"/>
    <n v="2002"/>
    <n v="11"/>
    <x v="1"/>
    <n v="60.8"/>
    <n v="60.8"/>
    <m/>
    <d v="2002-02-11T00:00:00"/>
    <n v="60.8"/>
    <n v="510"/>
    <n v="10.035419126328216"/>
    <n v="43.25714285714286"/>
    <n v="52.426666666666655"/>
  </r>
  <r>
    <x v="0"/>
    <x v="1"/>
    <n v="2002"/>
    <n v="12"/>
    <x v="1"/>
    <n v="50.9"/>
    <n v="50.9"/>
    <m/>
    <d v="2002-02-12T00:00:00"/>
    <n v="50.9"/>
    <n v="633"/>
    <n v="12.455726092089728"/>
    <n v="38.957142857142856"/>
    <n v="55.833333333333329"/>
  </r>
  <r>
    <x v="0"/>
    <x v="1"/>
    <n v="2002"/>
    <n v="13"/>
    <x v="1"/>
    <n v="45.8"/>
    <n v="45.8"/>
    <m/>
    <d v="2002-02-13T00:00:00"/>
    <n v="45.8"/>
    <n v="731"/>
    <n v="14.384100747737111"/>
    <n v="38.557142857142857"/>
    <n v="57.569999999999986"/>
  </r>
  <r>
    <x v="0"/>
    <x v="1"/>
    <n v="2002"/>
    <n v="14"/>
    <x v="1"/>
    <n v="40.200000000000003"/>
    <n v="40.200000000000003"/>
    <m/>
    <d v="2002-02-14T00:00:00"/>
    <n v="40.200000000000003"/>
    <n v="891"/>
    <n v="17.532467532467532"/>
    <n v="37.271428571428565"/>
    <n v="58.633333333333326"/>
  </r>
  <r>
    <x v="0"/>
    <x v="1"/>
    <n v="2002"/>
    <n v="15"/>
    <x v="1"/>
    <n v="36.700000000000003"/>
    <n v="36.700000000000003"/>
    <m/>
    <d v="2002-02-15T00:00:00"/>
    <n v="36.700000000000003"/>
    <n v="1009"/>
    <n v="19.85438803620622"/>
    <n v="36.657142857142851"/>
    <n v="59.443333333333321"/>
  </r>
  <r>
    <x v="0"/>
    <x v="1"/>
    <n v="2002"/>
    <n v="16"/>
    <x v="1"/>
    <n v="35.799999999999997"/>
    <n v="35.799999999999997"/>
    <m/>
    <d v="2002-02-16T00:00:00"/>
    <n v="35.799999999999997"/>
    <n v="1043"/>
    <n v="20.523415977961431"/>
    <n v="36.271428571428572"/>
    <n v="60.036666666666655"/>
  </r>
  <r>
    <x v="0"/>
    <x v="1"/>
    <n v="2002"/>
    <n v="17"/>
    <x v="1"/>
    <n v="32.6"/>
    <n v="32.6"/>
    <m/>
    <d v="2002-02-17T00:00:00"/>
    <n v="32.6"/>
    <n v="1177"/>
    <n v="23.160173160173162"/>
    <n v="43.6"/>
    <n v="60.57"/>
  </r>
  <r>
    <x v="0"/>
    <x v="1"/>
    <n v="2002"/>
    <n v="18"/>
    <x v="1"/>
    <n v="30.7"/>
    <n v="30.7"/>
    <m/>
    <d v="2002-02-18T00:00:00"/>
    <n v="30.7"/>
    <n v="1266"/>
    <n v="24.911452184179456"/>
    <n v="46.771428571428579"/>
    <n v="62.916666666666664"/>
  </r>
  <r>
    <x v="0"/>
    <x v="1"/>
    <n v="2002"/>
    <n v="19"/>
    <x v="1"/>
    <n v="48.1"/>
    <n v="48.1"/>
    <m/>
    <d v="2002-02-19T00:00:00"/>
    <n v="48.1"/>
    <n v="673"/>
    <n v="13.242817788272335"/>
    <n v="49.228571428571421"/>
    <n v="64.699999999999989"/>
  </r>
  <r>
    <x v="0"/>
    <x v="1"/>
    <n v="2002"/>
    <n v="20"/>
    <x v="1"/>
    <n v="36.799999999999997"/>
    <n v="36.799999999999997"/>
    <m/>
    <d v="2002-02-20T00:00:00"/>
    <n v="36.799999999999997"/>
    <n v="1006"/>
    <n v="19.795356158992522"/>
    <n v="48.471428571428568"/>
    <n v="65.306666666666658"/>
  </r>
  <r>
    <x v="0"/>
    <x v="1"/>
    <n v="2002"/>
    <n v="21"/>
    <x v="1"/>
    <n v="35.9"/>
    <n v="35.9"/>
    <m/>
    <d v="2002-02-21T00:00:00"/>
    <n v="35.9"/>
    <n v="1041"/>
    <n v="20.484061393152302"/>
    <n v="48.68571428571429"/>
    <n v="65.923333333333332"/>
  </r>
  <r>
    <x v="0"/>
    <x v="1"/>
    <n v="2002"/>
    <n v="22"/>
    <x v="1"/>
    <n v="34"/>
    <n v="34"/>
    <m/>
    <d v="2002-02-22T00:00:00"/>
    <n v="34"/>
    <n v="1098"/>
    <n v="21.605667060212514"/>
    <n v="48.557142857142857"/>
    <n v="66.343333333333334"/>
  </r>
  <r>
    <x v="0"/>
    <x v="1"/>
    <n v="2002"/>
    <n v="23"/>
    <x v="1"/>
    <n v="87.1"/>
    <n v="87.1"/>
    <m/>
    <d v="2002-02-23T00:00:00"/>
    <n v="87.1"/>
    <n v="338"/>
    <n v="6.6509248327430148"/>
    <n v="48.199999999999996"/>
    <n v="66.626666666666665"/>
  </r>
  <r>
    <x v="0"/>
    <x v="1"/>
    <n v="2002"/>
    <n v="24"/>
    <x v="1"/>
    <n v="54.8"/>
    <n v="54.8"/>
    <m/>
    <d v="2002-02-24T00:00:00"/>
    <n v="54.8"/>
    <n v="584"/>
    <n v="11.491538764266036"/>
    <n v="39.842857142857149"/>
    <n v="64.973333333333329"/>
  </r>
  <r>
    <x v="0"/>
    <x v="1"/>
    <n v="2002"/>
    <n v="25"/>
    <x v="1"/>
    <n v="47.9"/>
    <n v="47.9"/>
    <m/>
    <d v="2002-02-25T00:00:00"/>
    <n v="47.9"/>
    <n v="696"/>
    <n v="13.695395513577333"/>
    <n v="35.771428571428572"/>
    <n v="64.283333333333331"/>
  </r>
  <r>
    <x v="0"/>
    <x v="1"/>
    <n v="2002"/>
    <n v="26"/>
    <x v="1"/>
    <n v="42.8"/>
    <n v="42.8"/>
    <m/>
    <d v="2002-02-26T00:00:00"/>
    <n v="42.8"/>
    <n v="829"/>
    <n v="16.312475403384493"/>
    <n v="32.485714285714288"/>
    <n v="63.723333333333329"/>
  </r>
  <r>
    <x v="0"/>
    <x v="1"/>
    <n v="2002"/>
    <n v="27"/>
    <x v="1"/>
    <n v="38.299999999999997"/>
    <n v="38.299999999999997"/>
    <m/>
    <d v="2002-02-27T00:00:00"/>
    <n v="38.299999999999997"/>
    <n v="958"/>
    <n v="18.850846123573398"/>
    <n v="29.914285714285718"/>
    <n v="63.243333333333332"/>
  </r>
  <r>
    <x v="0"/>
    <x v="1"/>
    <n v="2002"/>
    <n v="28"/>
    <x v="1"/>
    <n v="35"/>
    <n v="35"/>
    <m/>
    <d v="2002-02-28T00:00:00"/>
    <n v="35"/>
    <n v="1053"/>
    <n v="20.720188902007084"/>
    <n v="34.928571428571431"/>
    <n v="62.86666666666666"/>
  </r>
  <r>
    <x v="0"/>
    <x v="2"/>
    <n v="2002"/>
    <n v="1"/>
    <x v="2"/>
    <n v="31.5"/>
    <n v="31.5"/>
    <m/>
    <d v="2002-03-01T00:00:00"/>
    <n v="31.5"/>
    <n v="1209"/>
    <n v="23.789846517119244"/>
    <n v="36.985714285714288"/>
    <n v="62.523333333333326"/>
  </r>
  <r>
    <x v="0"/>
    <x v="2"/>
    <n v="2002"/>
    <n v="2"/>
    <x v="2"/>
    <n v="28.6"/>
    <n v="28.6"/>
    <m/>
    <d v="2002-03-02T00:00:00"/>
    <n v="28.6"/>
    <n v="1349"/>
    <n v="26.544667453758365"/>
    <n v="38.828571428571429"/>
    <n v="63.593103448275855"/>
  </r>
  <r>
    <x v="0"/>
    <x v="2"/>
    <n v="2002"/>
    <n v="3"/>
    <x v="2"/>
    <n v="26.3"/>
    <n v="26.3"/>
    <m/>
    <d v="2002-03-03T00:00:00"/>
    <n v="26.3"/>
    <n v="1441"/>
    <n v="28.354978354978357"/>
    <n v="40.528571428571432"/>
    <n v="64.842857142857142"/>
  </r>
  <r>
    <x v="0"/>
    <x v="2"/>
    <n v="2002"/>
    <n v="4"/>
    <x v="2"/>
    <n v="24.9"/>
    <n v="24.9"/>
    <m/>
    <d v="2002-03-04T00:00:00"/>
    <n v="24.9"/>
    <n v="1528"/>
    <n v="30.066902794175519"/>
    <n v="43.028571428571425"/>
    <n v="66.270370370370372"/>
  </r>
  <r>
    <x v="0"/>
    <x v="2"/>
    <n v="2002"/>
    <n v="5"/>
    <x v="2"/>
    <n v="24.8"/>
    <n v="24.8"/>
    <m/>
    <d v="2002-03-05T00:00:00"/>
    <n v="24.8"/>
    <n v="1530"/>
    <n v="30.106257378984651"/>
    <n v="60.614285714285714"/>
    <n v="67.861538461538458"/>
  </r>
  <r>
    <x v="0"/>
    <x v="2"/>
    <n v="2002"/>
    <n v="6"/>
    <x v="2"/>
    <n v="73.400000000000006"/>
    <n v="73.400000000000006"/>
    <m/>
    <d v="2002-03-06T00:00:00"/>
    <n v="73.400000000000006"/>
    <n v="404"/>
    <n v="7.9496261314443135"/>
    <n v="91.785714285714292"/>
    <n v="69.584000000000003"/>
  </r>
  <r>
    <x v="0"/>
    <x v="2"/>
    <n v="2002"/>
    <n v="7"/>
    <x v="2"/>
    <n v="49.4"/>
    <n v="49.4"/>
    <m/>
    <d v="2002-03-07T00:00:00"/>
    <n v="49.4"/>
    <n v="654"/>
    <n v="12.868949232585598"/>
    <n v="104.58571428571429"/>
    <n v="69.424999999999997"/>
  </r>
  <r>
    <x v="0"/>
    <x v="2"/>
    <n v="2002"/>
    <n v="8"/>
    <x v="2"/>
    <n v="44.4"/>
    <n v="44.4"/>
    <m/>
    <d v="2002-03-08T00:00:00"/>
    <n v="44.4"/>
    <n v="771"/>
    <n v="15.171192443919718"/>
    <n v="112.24285714285715"/>
    <n v="70.295652173913041"/>
  </r>
  <r>
    <x v="0"/>
    <x v="2"/>
    <n v="2002"/>
    <n v="9"/>
    <x v="2"/>
    <n v="40.5"/>
    <n v="40.5"/>
    <m/>
    <d v="2002-03-09T00:00:00"/>
    <n v="40.5"/>
    <n v="885"/>
    <n v="17.414403778040143"/>
    <n v="117"/>
    <n v="71.472727272727269"/>
  </r>
  <r>
    <x v="0"/>
    <x v="2"/>
    <n v="2002"/>
    <n v="10"/>
    <x v="2"/>
    <n v="43.8"/>
    <n v="43.8"/>
    <m/>
    <d v="2002-03-10T00:00:00"/>
    <n v="43.8"/>
    <n v="806"/>
    <n v="15.859897678079497"/>
    <n v="120.42857142857143"/>
    <n v="72.947619047619042"/>
  </r>
  <r>
    <x v="0"/>
    <x v="2"/>
    <n v="2002"/>
    <n v="11"/>
    <x v="2"/>
    <n v="148"/>
    <n v="148"/>
    <m/>
    <d v="2002-03-11T00:00:00"/>
    <n v="148"/>
    <n v="164"/>
    <n v="3.2270759543486816"/>
    <n v="121.95714285714287"/>
    <n v="74.405000000000001"/>
  </r>
  <r>
    <x v="0"/>
    <x v="2"/>
    <n v="2002"/>
    <n v="12"/>
    <x v="2"/>
    <n v="243"/>
    <n v="243"/>
    <m/>
    <d v="2002-03-12T00:00:00"/>
    <n v="243"/>
    <n v="40"/>
    <n v="0.78709169618260533"/>
    <n v="108.21428571428571"/>
    <n v="70.531578947368416"/>
  </r>
  <r>
    <x v="0"/>
    <x v="2"/>
    <n v="2002"/>
    <n v="13"/>
    <x v="2"/>
    <n v="163"/>
    <n v="163"/>
    <m/>
    <d v="2002-03-13T00:00:00"/>
    <n v="163"/>
    <n v="145"/>
    <n v="2.8532073986619442"/>
    <n v="88.214285714285708"/>
    <n v="60.95000000000001"/>
  </r>
  <r>
    <x v="0"/>
    <x v="2"/>
    <n v="2002"/>
    <n v="14"/>
    <x v="2"/>
    <n v="103"/>
    <n v="103"/>
    <m/>
    <d v="2002-03-14T00:00:00"/>
    <n v="103"/>
    <n v="274"/>
    <n v="5.3915781188508465"/>
    <n v="76.95714285714287"/>
    <n v="54.94705882352941"/>
  </r>
  <r>
    <x v="0"/>
    <x v="2"/>
    <n v="2002"/>
    <n v="15"/>
    <x v="2"/>
    <n v="77.7"/>
    <n v="77.7"/>
    <m/>
    <d v="2002-03-15T00:00:00"/>
    <n v="77.7"/>
    <n v="382"/>
    <n v="7.5167256985438797"/>
    <n v="71.714285714285708"/>
    <n v="51.943750000000001"/>
  </r>
  <r>
    <x v="0"/>
    <x v="2"/>
    <n v="2002"/>
    <n v="16"/>
    <x v="2"/>
    <n v="64.5"/>
    <n v="64.5"/>
    <m/>
    <d v="2002-03-16T00:00:00"/>
    <n v="64.5"/>
    <n v="468"/>
    <n v="9.208972845336481"/>
    <n v="68.51428571428572"/>
    <n v="50.226666666666674"/>
  </r>
  <r>
    <x v="0"/>
    <x v="2"/>
    <n v="2002"/>
    <n v="17"/>
    <x v="2"/>
    <n v="54.5"/>
    <n v="54.5"/>
    <m/>
    <d v="2002-03-17T00:00:00"/>
    <n v="54.5"/>
    <n v="585"/>
    <n v="11.511216056670602"/>
    <n v="66.228571428571428"/>
    <n v="49.207142857142863"/>
  </r>
  <r>
    <x v="0"/>
    <x v="2"/>
    <n v="2002"/>
    <n v="18"/>
    <x v="2"/>
    <n v="51.8"/>
    <n v="51.8"/>
    <m/>
    <d v="2002-03-18T00:00:00"/>
    <n v="51.8"/>
    <n v="618"/>
    <n v="12.160566706021251"/>
    <n v="64.51428571428572"/>
    <n v="48.800000000000004"/>
  </r>
  <r>
    <x v="0"/>
    <x v="2"/>
    <n v="2002"/>
    <n v="19"/>
    <x v="2"/>
    <n v="103"/>
    <n v="103"/>
    <m/>
    <d v="2002-03-19T00:00:00"/>
    <n v="103"/>
    <n v="274"/>
    <n v="5.3915781188508465"/>
    <n v="62.471428571428575"/>
    <n v="48.550000000000011"/>
  </r>
  <r>
    <x v="0"/>
    <x v="2"/>
    <n v="2002"/>
    <n v="20"/>
    <x v="2"/>
    <n v="84.2"/>
    <n v="84.2"/>
    <m/>
    <d v="2002-03-20T00:00:00"/>
    <n v="84.2"/>
    <n v="348"/>
    <n v="6.8476977567886665"/>
    <n v="52.628571428571433"/>
    <n v="43.6"/>
  </r>
  <r>
    <x v="0"/>
    <x v="2"/>
    <n v="2002"/>
    <n v="21"/>
    <x v="2"/>
    <n v="66.3"/>
    <n v="66.3"/>
    <m/>
    <d v="2002-03-21T00:00:00"/>
    <n v="66.3"/>
    <n v="450"/>
    <n v="8.8547815820543097"/>
    <n v="45.042857142857144"/>
    <n v="39.54"/>
  </r>
  <r>
    <x v="0"/>
    <x v="2"/>
    <n v="2002"/>
    <n v="22"/>
    <x v="2"/>
    <n v="55.3"/>
    <n v="55.3"/>
    <m/>
    <d v="2002-03-22T00:00:00"/>
    <n v="55.3"/>
    <n v="564"/>
    <n v="11.097992916174734"/>
    <n v="39.628571428571426"/>
    <n v="36.566666666666663"/>
  </r>
  <r>
    <x v="0"/>
    <x v="2"/>
    <n v="2002"/>
    <n v="23"/>
    <x v="2"/>
    <n v="48.5"/>
    <n v="48.5"/>
    <m/>
    <d v="2002-03-23T00:00:00"/>
    <n v="48.5"/>
    <n v="670"/>
    <n v="13.183785911058637"/>
    <n v="35.585714285714282"/>
    <n v="34.225000000000001"/>
  </r>
  <r>
    <x v="0"/>
    <x v="2"/>
    <n v="2002"/>
    <n v="24"/>
    <x v="2"/>
    <n v="42.5"/>
    <n v="42.5"/>
    <m/>
    <d v="2002-03-24T00:00:00"/>
    <n v="42.5"/>
    <n v="831"/>
    <n v="16.351829988193625"/>
    <n v="32.185714285714283"/>
    <n v="32.185714285714283"/>
  </r>
  <r>
    <x v="0"/>
    <x v="2"/>
    <n v="2002"/>
    <n v="25"/>
    <x v="2"/>
    <n v="37.5"/>
    <n v="37.5"/>
    <m/>
    <d v="2002-03-25T00:00:00"/>
    <n v="37.5"/>
    <n v="982"/>
    <n v="19.323101141282958"/>
    <n v="30.466666666666665"/>
    <n v="28.842857142857138"/>
  </r>
  <r>
    <x v="0"/>
    <x v="2"/>
    <n v="2002"/>
    <n v="26"/>
    <x v="2"/>
    <n v="34.1"/>
    <n v="34.1"/>
    <m/>
    <d v="2002-03-26T00:00:00"/>
    <n v="34.1"/>
    <n v="1097"/>
    <n v="21.585989767807952"/>
    <n v="29.059999999999995"/>
    <n v="26.014285714285709"/>
  </r>
  <r>
    <x v="0"/>
    <x v="2"/>
    <n v="2002"/>
    <n v="27"/>
    <x v="2"/>
    <n v="31.1"/>
    <n v="31.1"/>
    <m/>
    <d v="2002-03-27T00:00:00"/>
    <n v="31.1"/>
    <n v="1218"/>
    <n v="23.966942148760332"/>
    <n v="27.8"/>
    <n v="23.542857142857144"/>
  </r>
  <r>
    <x v="0"/>
    <x v="2"/>
    <n v="2002"/>
    <n v="28"/>
    <x v="2"/>
    <n v="28.4"/>
    <n v="28.4"/>
    <m/>
    <d v="2002-03-28T00:00:00"/>
    <n v="28.4"/>
    <n v="1350"/>
    <n v="26.564344746162927"/>
    <n v="26.7"/>
    <n v="21.514285714285712"/>
  </r>
  <r>
    <x v="0"/>
    <x v="2"/>
    <n v="2002"/>
    <n v="29"/>
    <x v="2"/>
    <n v="27"/>
    <n v="27"/>
    <m/>
    <d v="2002-03-29T00:00:00"/>
    <n v="27"/>
    <n v="1397"/>
    <n v="27.489177489177489"/>
    <n v="25.85"/>
    <n v="20.000000000000004"/>
  </r>
  <r>
    <x v="0"/>
    <x v="2"/>
    <n v="2002"/>
    <n v="30"/>
    <x v="2"/>
    <n v="24.7"/>
    <n v="24.7"/>
    <m/>
    <d v="2002-03-30T00:00:00"/>
    <n v="24.7"/>
    <n v="1532"/>
    <n v="30.145611963793783"/>
    <n v="24.7"/>
    <n v="18.399999999999999"/>
  </r>
  <r>
    <x v="0"/>
    <x v="2"/>
    <n v="2002"/>
    <n v="31"/>
    <x v="2"/>
    <m/>
    <m/>
    <m/>
    <d v="2002-03-31T00:00:00"/>
    <m/>
    <e v="#N/A"/>
    <e v="#N/A"/>
    <e v="#DIV/0!"/>
    <n v="16.985714285714284"/>
  </r>
  <r>
    <x v="0"/>
    <x v="3"/>
    <n v="2002"/>
    <n v="1"/>
    <x v="3"/>
    <m/>
    <m/>
    <m/>
    <d v="2002-04-01T00:00:00"/>
    <m/>
    <e v="#N/A"/>
    <e v="#N/A"/>
    <e v="#DIV/0!"/>
    <n v="16.625"/>
  </r>
  <r>
    <x v="0"/>
    <x v="3"/>
    <n v="2002"/>
    <n v="2"/>
    <x v="3"/>
    <m/>
    <m/>
    <m/>
    <d v="2002-04-02T00:00:00"/>
    <m/>
    <e v="#N/A"/>
    <e v="#N/A"/>
    <e v="#DIV/0!"/>
    <n v="16.288888888888888"/>
  </r>
  <r>
    <x v="0"/>
    <x v="3"/>
    <n v="2002"/>
    <n v="3"/>
    <x v="3"/>
    <m/>
    <m/>
    <m/>
    <d v="2002-04-03T00:00:00"/>
    <m/>
    <e v="#N/A"/>
    <e v="#N/A"/>
    <e v="#DIV/0!"/>
    <n v="15.969999999999999"/>
  </r>
  <r>
    <x v="0"/>
    <x v="3"/>
    <n v="2002"/>
    <n v="4"/>
    <x v="3"/>
    <m/>
    <m/>
    <m/>
    <d v="2002-04-04T00:00:00"/>
    <m/>
    <e v="#N/A"/>
    <e v="#N/A"/>
    <e v="#DIV/0!"/>
    <n v="15.67272727272727"/>
  </r>
  <r>
    <x v="0"/>
    <x v="3"/>
    <n v="2002"/>
    <n v="5"/>
    <x v="3"/>
    <m/>
    <m/>
    <m/>
    <d v="2002-04-05T00:00:00"/>
    <m/>
    <e v="#N/A"/>
    <e v="#N/A"/>
    <e v="#DIV/0!"/>
    <n v="15.33333333333333"/>
  </r>
  <r>
    <x v="0"/>
    <x v="3"/>
    <n v="2002"/>
    <n v="6"/>
    <x v="3"/>
    <m/>
    <m/>
    <m/>
    <d v="2002-04-06T00:00:00"/>
    <m/>
    <e v="#N/A"/>
    <e v="#N/A"/>
    <e v="#DIV/0!"/>
    <n v="14.930769230769227"/>
  </r>
  <r>
    <x v="0"/>
    <x v="3"/>
    <n v="2002"/>
    <n v="7"/>
    <x v="3"/>
    <m/>
    <m/>
    <m/>
    <d v="2002-04-07T00:00:00"/>
    <m/>
    <e v="#N/A"/>
    <e v="#N/A"/>
    <e v="#DIV/0!"/>
    <n v="14.628571428571425"/>
  </r>
  <r>
    <x v="0"/>
    <x v="3"/>
    <n v="2002"/>
    <n v="8"/>
    <x v="3"/>
    <m/>
    <m/>
    <m/>
    <d v="2002-04-08T00:00:00"/>
    <m/>
    <e v="#N/A"/>
    <e v="#N/A"/>
    <e v="#DIV/0!"/>
    <n v="14.346666666666664"/>
  </r>
  <r>
    <x v="0"/>
    <x v="3"/>
    <n v="2002"/>
    <n v="9"/>
    <x v="3"/>
    <m/>
    <m/>
    <m/>
    <d v="2002-04-09T00:00:00"/>
    <m/>
    <e v="#N/A"/>
    <e v="#N/A"/>
    <e v="#DIV/0!"/>
    <n v="14.072499999999998"/>
  </r>
  <r>
    <x v="0"/>
    <x v="3"/>
    <n v="2002"/>
    <n v="10"/>
    <x v="3"/>
    <m/>
    <m/>
    <m/>
    <d v="2002-04-10T00:00:00"/>
    <m/>
    <e v="#N/A"/>
    <e v="#N/A"/>
    <e v="#DIV/0!"/>
    <n v="13.819411764705881"/>
  </r>
  <r>
    <x v="0"/>
    <x v="3"/>
    <n v="2002"/>
    <n v="11"/>
    <x v="3"/>
    <m/>
    <m/>
    <m/>
    <d v="2002-04-11T00:00:00"/>
    <m/>
    <e v="#N/A"/>
    <e v="#N/A"/>
    <e v="#DIV/0!"/>
    <n v="13.59611111111111"/>
  </r>
  <r>
    <x v="0"/>
    <x v="3"/>
    <n v="2002"/>
    <n v="12"/>
    <x v="3"/>
    <m/>
    <m/>
    <m/>
    <d v="2002-04-12T00:00:00"/>
    <m/>
    <e v="#N/A"/>
    <e v="#N/A"/>
    <e v="#DIV/0!"/>
    <n v="13.35578947368421"/>
  </r>
  <r>
    <x v="0"/>
    <x v="3"/>
    <n v="2002"/>
    <n v="13"/>
    <x v="3"/>
    <m/>
    <m/>
    <m/>
    <d v="2002-04-13T00:00:00"/>
    <m/>
    <e v="#N/A"/>
    <e v="#N/A"/>
    <e v="#DIV/0!"/>
    <n v="13.1"/>
  </r>
  <r>
    <x v="0"/>
    <x v="3"/>
    <n v="2002"/>
    <n v="14"/>
    <x v="3"/>
    <m/>
    <m/>
    <m/>
    <d v="2002-04-14T00:00:00"/>
    <m/>
    <e v="#N/A"/>
    <e v="#N/A"/>
    <e v="#DIV/0!"/>
    <n v="12.885714285714286"/>
  </r>
  <r>
    <x v="0"/>
    <x v="3"/>
    <n v="2002"/>
    <n v="15"/>
    <x v="3"/>
    <m/>
    <m/>
    <m/>
    <d v="2002-04-15T00:00:00"/>
    <m/>
    <e v="#N/A"/>
    <e v="#N/A"/>
    <e v="#DIV/0!"/>
    <n v="12.686818181818182"/>
  </r>
  <r>
    <x v="0"/>
    <x v="3"/>
    <n v="2002"/>
    <n v="16"/>
    <x v="3"/>
    <m/>
    <m/>
    <m/>
    <d v="2002-04-16T00:00:00"/>
    <m/>
    <e v="#N/A"/>
    <e v="#N/A"/>
    <e v="#DIV/0!"/>
    <n v="12.490434782608697"/>
  </r>
  <r>
    <x v="0"/>
    <x v="3"/>
    <n v="2002"/>
    <n v="17"/>
    <x v="3"/>
    <m/>
    <m/>
    <m/>
    <d v="2002-04-17T00:00:00"/>
    <m/>
    <e v="#N/A"/>
    <e v="#N/A"/>
    <n v="19.100000000000001"/>
    <n v="12.305000000000001"/>
  </r>
  <r>
    <x v="0"/>
    <x v="3"/>
    <n v="2002"/>
    <n v="18"/>
    <x v="3"/>
    <m/>
    <m/>
    <m/>
    <d v="2002-04-18T00:00:00"/>
    <m/>
    <e v="#N/A"/>
    <e v="#N/A"/>
    <n v="18.399999999999999"/>
    <n v="12.220800000000002"/>
  </r>
  <r>
    <x v="0"/>
    <x v="3"/>
    <n v="2002"/>
    <n v="19"/>
    <x v="3"/>
    <m/>
    <m/>
    <m/>
    <d v="2002-04-19T00:00:00"/>
    <m/>
    <e v="#N/A"/>
    <e v="#N/A"/>
    <n v="17.866666666666664"/>
    <n v="12.085000000000001"/>
  </r>
  <r>
    <x v="0"/>
    <x v="3"/>
    <n v="2002"/>
    <n v="20"/>
    <x v="3"/>
    <m/>
    <m/>
    <m/>
    <d v="2002-04-20T00:00:00"/>
    <m/>
    <e v="#N/A"/>
    <e v="#N/A"/>
    <n v="17.625"/>
    <n v="11.970740740740743"/>
  </r>
  <r>
    <x v="0"/>
    <x v="3"/>
    <n v="2002"/>
    <n v="21"/>
    <x v="3"/>
    <m/>
    <m/>
    <m/>
    <d v="2002-04-21T00:00:00"/>
    <m/>
    <e v="#N/A"/>
    <e v="#N/A"/>
    <n v="17.66"/>
    <n v="11.946785714285715"/>
  </r>
  <r>
    <x v="0"/>
    <x v="3"/>
    <n v="2002"/>
    <n v="22"/>
    <x v="3"/>
    <m/>
    <m/>
    <m/>
    <d v="2002-04-22T00:00:00"/>
    <m/>
    <e v="#N/A"/>
    <e v="#N/A"/>
    <n v="17.349999999999998"/>
    <n v="11.948620689655174"/>
  </r>
  <r>
    <x v="0"/>
    <x v="3"/>
    <n v="2002"/>
    <n v="23"/>
    <x v="3"/>
    <n v="19.100000000000001"/>
    <n v="19.100000000000001"/>
    <m/>
    <d v="2002-04-23T00:00:00"/>
    <n v="19.100000000000001"/>
    <n v="1894"/>
    <n v="37.268791814246363"/>
    <n v="16.985714285714284"/>
    <n v="11.876000000000001"/>
  </r>
  <r>
    <x v="0"/>
    <x v="3"/>
    <n v="2002"/>
    <n v="24"/>
    <x v="3"/>
    <n v="17.7"/>
    <n v="17.7"/>
    <m/>
    <d v="2002-04-24T00:00:00"/>
    <n v="17.7"/>
    <n v="2049"/>
    <n v="40.318772136953953"/>
    <n v="16.271428571428569"/>
    <n v="11.508000000000001"/>
  </r>
  <r>
    <x v="0"/>
    <x v="3"/>
    <n v="2002"/>
    <n v="25"/>
    <x v="3"/>
    <n v="16.8"/>
    <n v="16.8"/>
    <m/>
    <d v="2002-04-25T00:00:00"/>
    <n v="16.8"/>
    <n v="2117"/>
    <n v="41.656828020464381"/>
    <n v="15.685714285714283"/>
    <n v="11.167"/>
  </r>
  <r>
    <x v="0"/>
    <x v="3"/>
    <n v="2002"/>
    <n v="26"/>
    <x v="3"/>
    <n v="16.899999999999999"/>
    <n v="16.899999999999999"/>
    <m/>
    <d v="2002-04-26T00:00:00"/>
    <n v="16.899999999999999"/>
    <n v="2114"/>
    <n v="41.59779614325069"/>
    <n v="15.157142857142855"/>
    <n v="10.84"/>
  </r>
  <r>
    <x v="0"/>
    <x v="3"/>
    <n v="2002"/>
    <n v="27"/>
    <x v="3"/>
    <n v="17.8"/>
    <n v="17.8"/>
    <m/>
    <d v="2002-04-27T00:00:00"/>
    <n v="17.8"/>
    <n v="2046"/>
    <n v="40.259740259740262"/>
    <n v="14.557142857142859"/>
    <n v="10.502333333333333"/>
  </r>
  <r>
    <x v="0"/>
    <x v="3"/>
    <n v="2002"/>
    <n v="28"/>
    <x v="3"/>
    <n v="15.8"/>
    <n v="15.8"/>
    <m/>
    <d v="2002-04-28T00:00:00"/>
    <n v="15.8"/>
    <n v="2190"/>
    <n v="43.09327036599764"/>
    <n v="13.671428571428573"/>
    <n v="10.166333333333336"/>
  </r>
  <r>
    <x v="0"/>
    <x v="3"/>
    <n v="2002"/>
    <n v="29"/>
    <x v="3"/>
    <n v="14.8"/>
    <n v="14.8"/>
    <m/>
    <d v="2002-04-29T00:00:00"/>
    <n v="14.8"/>
    <n v="2284"/>
    <n v="44.942935852026764"/>
    <n v="12.857142857142856"/>
    <n v="10.129666666666669"/>
  </r>
  <r>
    <x v="0"/>
    <x v="3"/>
    <n v="2002"/>
    <n v="30"/>
    <x v="3"/>
    <n v="14.1"/>
    <n v="14.1"/>
    <m/>
    <d v="2002-04-30T00:00:00"/>
    <n v="14.1"/>
    <n v="2300"/>
    <n v="45.2577725304998"/>
    <n v="12.27142857142857"/>
    <n v="10.149666666666665"/>
  </r>
  <r>
    <x v="0"/>
    <x v="4"/>
    <n v="2002"/>
    <n v="1"/>
    <x v="4"/>
    <n v="13.6"/>
    <n v="13.6"/>
    <m/>
    <d v="2002-05-01T00:00:00"/>
    <n v="13.6"/>
    <n v="2388"/>
    <n v="46.989374262101535"/>
    <n v="11.742857142857144"/>
    <n v="9.977666666666666"/>
  </r>
  <r>
    <x v="0"/>
    <x v="4"/>
    <n v="2002"/>
    <n v="2"/>
    <x v="4"/>
    <n v="13.1"/>
    <n v="13.1"/>
    <m/>
    <d v="2002-05-02T00:00:00"/>
    <n v="13.1"/>
    <n v="2398"/>
    <n v="47.186147186147188"/>
    <n v="11.222857142857142"/>
    <n v="9.7653333333333325"/>
  </r>
  <r>
    <x v="0"/>
    <x v="4"/>
    <n v="2002"/>
    <n v="3"/>
    <x v="4"/>
    <n v="12.7"/>
    <n v="12.7"/>
    <m/>
    <d v="2002-05-03T00:00:00"/>
    <n v="12.7"/>
    <n v="2480"/>
    <n v="48.799685163321527"/>
    <n v="10.747142857142856"/>
    <n v="9.5506666666666682"/>
  </r>
  <r>
    <x v="0"/>
    <x v="4"/>
    <n v="2002"/>
    <n v="4"/>
    <x v="4"/>
    <n v="11.6"/>
    <n v="11.6"/>
    <m/>
    <d v="2002-05-04T00:00:00"/>
    <n v="11.6"/>
    <n v="2581"/>
    <n v="50.787091696182607"/>
    <n v="10.332857142857142"/>
    <n v="9.3386666666666667"/>
  </r>
  <r>
    <x v="0"/>
    <x v="4"/>
    <n v="2002"/>
    <n v="5"/>
    <x v="4"/>
    <n v="10.1"/>
    <n v="10.1"/>
    <m/>
    <d v="2002-05-05T00:00:00"/>
    <n v="10.1"/>
    <n v="2722"/>
    <n v="53.561589925226293"/>
    <n v="9.9657142857142844"/>
    <n v="9.1513333333333335"/>
  </r>
  <r>
    <x v="0"/>
    <x v="4"/>
    <n v="2002"/>
    <n v="6"/>
    <x v="4"/>
    <n v="10.7"/>
    <n v="10.7"/>
    <m/>
    <d v="2002-05-06T00:00:00"/>
    <n v="10.7"/>
    <n v="2696"/>
    <n v="53.04998032270759"/>
    <n v="9.6999999999999993"/>
    <n v="8.999666666666668"/>
  </r>
  <r>
    <x v="0"/>
    <x v="4"/>
    <n v="2002"/>
    <n v="7"/>
    <x v="4"/>
    <n v="10.4"/>
    <n v="10.4"/>
    <m/>
    <d v="2002-05-07T00:00:00"/>
    <n v="10.4"/>
    <n v="2711"/>
    <n v="53.345139708776067"/>
    <n v="9.4"/>
    <n v="8.82"/>
  </r>
  <r>
    <x v="0"/>
    <x v="4"/>
    <n v="2002"/>
    <n v="8"/>
    <x v="4"/>
    <n v="9.9600000000000009"/>
    <n v="9.9600000000000009"/>
    <m/>
    <d v="2002-05-08T00:00:00"/>
    <n v="9.9600000000000009"/>
    <n v="2764"/>
    <n v="54.388036206218025"/>
    <n v="9.1300000000000008"/>
    <n v="8.6446666666666676"/>
  </r>
  <r>
    <x v="0"/>
    <x v="4"/>
    <n v="2002"/>
    <n v="9"/>
    <x v="4"/>
    <n v="9.77"/>
    <n v="9.77"/>
    <m/>
    <d v="2002-05-09T00:00:00"/>
    <n v="9.77"/>
    <n v="2781"/>
    <n v="54.722550177095627"/>
    <n v="8.8742857142857154"/>
    <n v="8.48"/>
  </r>
  <r>
    <x v="0"/>
    <x v="4"/>
    <n v="2002"/>
    <n v="10"/>
    <x v="4"/>
    <n v="9.8000000000000007"/>
    <n v="9.8000000000000007"/>
    <m/>
    <d v="2002-05-10T00:00:00"/>
    <n v="9.8000000000000007"/>
    <n v="2771"/>
    <n v="54.525777253049981"/>
    <n v="8.6271428571428572"/>
    <n v="8.3383333333333329"/>
  </r>
  <r>
    <x v="0"/>
    <x v="4"/>
    <n v="2002"/>
    <n v="11"/>
    <x v="4"/>
    <n v="9.0299999999999994"/>
    <n v="9.0299999999999994"/>
    <m/>
    <d v="2002-05-11T00:00:00"/>
    <n v="9.0299999999999994"/>
    <n v="2861"/>
    <n v="56.296733569460841"/>
    <n v="8.6842857142857124"/>
    <n v="8.1833333333333336"/>
  </r>
  <r>
    <x v="0"/>
    <x v="4"/>
    <n v="2002"/>
    <n v="12"/>
    <x v="4"/>
    <n v="8.24"/>
    <n v="8.24"/>
    <m/>
    <d v="2002-05-12T00:00:00"/>
    <n v="8.24"/>
    <n v="2943"/>
    <n v="57.910271546635187"/>
    <n v="8.6357142857142861"/>
    <n v="8.0419999999999998"/>
  </r>
  <r>
    <x v="0"/>
    <x v="4"/>
    <n v="2002"/>
    <n v="13"/>
    <x v="4"/>
    <n v="8.6"/>
    <n v="8.6"/>
    <m/>
    <d v="2002-05-13T00:00:00"/>
    <n v="8.6"/>
    <n v="2898"/>
    <n v="57.02479338842975"/>
    <n v="8.7442857142857129"/>
    <n v="7.9419999999999993"/>
  </r>
  <r>
    <x v="0"/>
    <x v="4"/>
    <n v="2002"/>
    <n v="14"/>
    <x v="4"/>
    <n v="8.51"/>
    <n v="8.51"/>
    <m/>
    <d v="2002-05-14T00:00:00"/>
    <n v="8.51"/>
    <n v="2909"/>
    <n v="57.241243604879969"/>
    <n v="9.129999999999999"/>
    <n v="7.7843333333333335"/>
  </r>
  <r>
    <x v="0"/>
    <x v="4"/>
    <n v="2002"/>
    <n v="15"/>
    <x v="4"/>
    <n v="8.17"/>
    <n v="8.17"/>
    <m/>
    <d v="2002-05-15T00:00:00"/>
    <n v="8.17"/>
    <n v="2957"/>
    <n v="58.185753640299097"/>
    <n v="9.6285714285714299"/>
    <n v="7.6003333333333343"/>
  </r>
  <r>
    <x v="0"/>
    <x v="4"/>
    <n v="2002"/>
    <n v="16"/>
    <x v="4"/>
    <n v="8.0399999999999991"/>
    <n v="8.0399999999999991"/>
    <m/>
    <d v="2002-05-16T00:00:00"/>
    <n v="8.0399999999999991"/>
    <n v="2967"/>
    <n v="58.382526564344751"/>
    <n v="9.8571428571428577"/>
    <n v="7.4253333333333327"/>
  </r>
  <r>
    <x v="0"/>
    <x v="4"/>
    <n v="2002"/>
    <n v="17"/>
    <x v="4"/>
    <n v="10.199999999999999"/>
    <n v="10.199999999999999"/>
    <m/>
    <d v="2002-05-17T00:00:00"/>
    <n v="10.199999999999999"/>
    <n v="2718"/>
    <n v="53.482880755608029"/>
    <n v="9.86"/>
    <n v="7.2530000000000001"/>
  </r>
  <r>
    <x v="0"/>
    <x v="4"/>
    <n v="2002"/>
    <n v="18"/>
    <x v="4"/>
    <n v="8.69"/>
    <n v="8.69"/>
    <m/>
    <d v="2002-05-18T00:00:00"/>
    <n v="8.69"/>
    <n v="2897"/>
    <n v="57.005116096025191"/>
    <n v="9.4699999999999989"/>
    <n v="7.0230000000000006"/>
  </r>
  <r>
    <x v="0"/>
    <x v="4"/>
    <n v="2002"/>
    <n v="19"/>
    <x v="4"/>
    <n v="9"/>
    <n v="9"/>
    <m/>
    <d v="2002-05-19T00:00:00"/>
    <n v="9"/>
    <n v="2862"/>
    <n v="56.316410861865407"/>
    <n v="9.2271428571428551"/>
    <n v="6.921333333333334"/>
  </r>
  <r>
    <x v="0"/>
    <x v="4"/>
    <n v="2002"/>
    <n v="20"/>
    <x v="4"/>
    <n v="11.3"/>
    <n v="11.3"/>
    <m/>
    <d v="2002-05-20T00:00:00"/>
    <n v="11.3"/>
    <n v="2589"/>
    <n v="50.944510035419121"/>
    <n v="8.9085714285714293"/>
    <n v="6.8463333333333338"/>
  </r>
  <r>
    <x v="0"/>
    <x v="4"/>
    <n v="2002"/>
    <n v="21"/>
    <x v="4"/>
    <n v="12"/>
    <n v="12"/>
    <m/>
    <d v="2002-05-21T00:00:00"/>
    <n v="12"/>
    <n v="2499"/>
    <n v="49.173553719008268"/>
    <n v="8.3971428571428568"/>
    <n v="6.6373333333333342"/>
  </r>
  <r>
    <x v="0"/>
    <x v="4"/>
    <n v="2002"/>
    <n v="22"/>
    <x v="4"/>
    <n v="9.77"/>
    <n v="9.77"/>
    <m/>
    <d v="2002-05-22T00:00:00"/>
    <n v="9.77"/>
    <n v="2781"/>
    <n v="54.722550177095627"/>
    <n v="8.7828571428571429"/>
    <n v="6.3790000000000013"/>
  </r>
  <r>
    <x v="0"/>
    <x v="4"/>
    <n v="2002"/>
    <n v="23"/>
    <x v="4"/>
    <n v="8.06"/>
    <n v="8.06"/>
    <m/>
    <d v="2002-05-23T00:00:00"/>
    <n v="8.06"/>
    <n v="2966"/>
    <n v="58.362849271940178"/>
    <n v="9.5871428571428599"/>
    <n v="6.179333333333334"/>
  </r>
  <r>
    <x v="0"/>
    <x v="4"/>
    <n v="2002"/>
    <n v="24"/>
    <x v="4"/>
    <n v="7.47"/>
    <n v="7.47"/>
    <m/>
    <d v="2002-05-24T00:00:00"/>
    <n v="7.47"/>
    <n v="3033"/>
    <n v="59.681227863046047"/>
    <n v="9.7128571428571426"/>
    <n v="6.0300000000000011"/>
  </r>
  <r>
    <x v="0"/>
    <x v="4"/>
    <n v="2002"/>
    <n v="25"/>
    <x v="4"/>
    <n v="6.99"/>
    <n v="6.99"/>
    <m/>
    <d v="2002-05-25T00:00:00"/>
    <n v="6.99"/>
    <n v="3097"/>
    <n v="60.940574576938211"/>
    <n v="9.6785714285714288"/>
    <n v="5.9040000000000008"/>
  </r>
  <r>
    <x v="0"/>
    <x v="4"/>
    <n v="2002"/>
    <n v="26"/>
    <x v="4"/>
    <n v="6.77"/>
    <n v="6.77"/>
    <m/>
    <d v="2002-05-26T00:00:00"/>
    <n v="6.77"/>
    <n v="3128"/>
    <n v="61.55057064147973"/>
    <n v="9.6314285714285699"/>
    <n v="5.7879999999999994"/>
  </r>
  <r>
    <x v="0"/>
    <x v="4"/>
    <n v="2002"/>
    <n v="27"/>
    <x v="4"/>
    <n v="7.72"/>
    <n v="7.72"/>
    <m/>
    <d v="2002-05-27T00:00:00"/>
    <n v="7.72"/>
    <n v="3006"/>
    <n v="59.149940968122785"/>
    <n v="9.5699999999999985"/>
    <n v="5.6613333333333333"/>
  </r>
  <r>
    <x v="0"/>
    <x v="4"/>
    <n v="2002"/>
    <n v="28"/>
    <x v="4"/>
    <n v="14.7"/>
    <n v="14.7"/>
    <m/>
    <d v="2002-05-28T00:00:00"/>
    <n v="14.7"/>
    <n v="2286"/>
    <n v="44.982290436835889"/>
    <n v="9.3214285714285712"/>
    <n v="5.5043333333333333"/>
  </r>
  <r>
    <x v="0"/>
    <x v="4"/>
    <n v="2002"/>
    <n v="29"/>
    <x v="4"/>
    <n v="15.4"/>
    <n v="15.4"/>
    <m/>
    <d v="2002-05-29T00:00:00"/>
    <n v="15.4"/>
    <n v="2206"/>
    <n v="43.408107044470675"/>
    <n v="8.014285714285716"/>
    <n v="5.1226666666666665"/>
  </r>
  <r>
    <x v="0"/>
    <x v="4"/>
    <n v="2002"/>
    <n v="30"/>
    <x v="4"/>
    <n v="8.94"/>
    <n v="8.94"/>
    <m/>
    <d v="2002-05-30T00:00:00"/>
    <n v="8.94"/>
    <n v="2869"/>
    <n v="56.454151908697355"/>
    <n v="6.5728571428571438"/>
    <n v="4.8936666666666664"/>
  </r>
  <r>
    <x v="0"/>
    <x v="4"/>
    <n v="2002"/>
    <n v="31"/>
    <x v="4"/>
    <n v="7.23"/>
    <n v="7.23"/>
    <m/>
    <d v="2002-05-31T00:00:00"/>
    <n v="7.23"/>
    <n v="3063"/>
    <n v="60.271546635183007"/>
    <n v="6.03"/>
    <n v="5.2090000000000005"/>
  </r>
  <r>
    <x v="0"/>
    <x v="5"/>
    <n v="2002"/>
    <n v="1"/>
    <x v="5"/>
    <n v="6.66"/>
    <n v="6.66"/>
    <m/>
    <d v="2002-06-01T00:00:00"/>
    <n v="6.66"/>
    <n v="3144"/>
    <n v="61.865407319952773"/>
    <n v="5.7142857142857144"/>
    <n v="5.1903333333333324"/>
  </r>
  <r>
    <x v="0"/>
    <x v="5"/>
    <n v="2002"/>
    <n v="2"/>
    <x v="5"/>
    <n v="6.34"/>
    <n v="6.34"/>
    <m/>
    <d v="2002-06-02T00:00:00"/>
    <n v="6.34"/>
    <n v="3196"/>
    <n v="62.888626524990165"/>
    <n v="5.5514285714285716"/>
    <n v="5.1379999999999999"/>
  </r>
  <r>
    <x v="0"/>
    <x v="5"/>
    <n v="2002"/>
    <n v="3"/>
    <x v="5"/>
    <n v="5.98"/>
    <n v="5.98"/>
    <m/>
    <d v="2002-06-03T00:00:00"/>
    <n v="5.98"/>
    <n v="3268"/>
    <n v="64.305391578118858"/>
    <n v="5.3814285714285708"/>
    <n v="5.0536666666666665"/>
  </r>
  <r>
    <x v="0"/>
    <x v="5"/>
    <n v="2002"/>
    <n v="4"/>
    <x v="5"/>
    <n v="5.55"/>
    <n v="5.55"/>
    <m/>
    <d v="2002-06-04T00:00:00"/>
    <n v="5.55"/>
    <n v="3353"/>
    <n v="65.977961432506888"/>
    <n v="5.2114285714285709"/>
    <n v="4.9713333333333329"/>
  </r>
  <r>
    <x v="0"/>
    <x v="5"/>
    <n v="2002"/>
    <n v="5"/>
    <x v="5"/>
    <n v="5.31"/>
    <n v="5.31"/>
    <m/>
    <d v="2002-06-05T00:00:00"/>
    <n v="5.31"/>
    <n v="3403"/>
    <n v="66.961826052735134"/>
    <n v="5.1671428571428573"/>
    <n v="4.9069999999999991"/>
  </r>
  <r>
    <x v="0"/>
    <x v="5"/>
    <n v="2002"/>
    <n v="6"/>
    <x v="5"/>
    <n v="5.14"/>
    <n v="5.14"/>
    <m/>
    <d v="2002-06-06T00:00:00"/>
    <n v="5.14"/>
    <n v="3444"/>
    <n v="67.768595041322314"/>
    <n v="4.9614285714285709"/>
    <n v="4.8459999999999992"/>
  </r>
  <r>
    <x v="0"/>
    <x v="5"/>
    <n v="2002"/>
    <n v="7"/>
    <x v="5"/>
    <n v="5.0199999999999996"/>
    <n v="5.0199999999999996"/>
    <m/>
    <d v="2002-06-07T00:00:00"/>
    <n v="5.0199999999999996"/>
    <n v="3462"/>
    <n v="68.122786304604489"/>
    <n v="4.6542857142857139"/>
    <n v="4.7793333333333319"/>
  </r>
  <r>
    <x v="0"/>
    <x v="5"/>
    <n v="2002"/>
    <n v="8"/>
    <x v="5"/>
    <n v="5.52"/>
    <n v="5.52"/>
    <m/>
    <d v="2002-06-08T00:00:00"/>
    <n v="5.52"/>
    <n v="3356"/>
    <n v="66.036993309720586"/>
    <n v="4.354285714285715"/>
    <n v="4.7200000000000006"/>
  </r>
  <r>
    <x v="0"/>
    <x v="5"/>
    <n v="2002"/>
    <n v="9"/>
    <x v="5"/>
    <n v="5.15"/>
    <n v="5.15"/>
    <m/>
    <d v="2002-06-09T00:00:00"/>
    <n v="5.15"/>
    <n v="3441"/>
    <n v="67.709563164108616"/>
    <n v="3.975714285714286"/>
    <n v="4.6653333333333338"/>
  </r>
  <r>
    <x v="0"/>
    <x v="5"/>
    <n v="2002"/>
    <n v="10"/>
    <x v="5"/>
    <n v="4.79"/>
    <n v="4.79"/>
    <m/>
    <d v="2002-06-10T00:00:00"/>
    <n v="4.79"/>
    <n v="3516"/>
    <n v="69.185360094450999"/>
    <n v="3.7114285714285722"/>
    <n v="4.5940000000000003"/>
  </r>
  <r>
    <x v="0"/>
    <x v="5"/>
    <n v="2002"/>
    <n v="11"/>
    <x v="5"/>
    <n v="5.24"/>
    <n v="5.24"/>
    <m/>
    <d v="2002-06-11T00:00:00"/>
    <n v="5.24"/>
    <n v="3420"/>
    <n v="67.296340023612757"/>
    <n v="3.8328571428571432"/>
    <n v="4.5363333333333333"/>
  </r>
  <r>
    <x v="0"/>
    <x v="5"/>
    <n v="2002"/>
    <n v="12"/>
    <x v="5"/>
    <n v="3.87"/>
    <n v="3.87"/>
    <m/>
    <d v="2002-06-12T00:00:00"/>
    <n v="3.87"/>
    <n v="3707"/>
    <n v="72.943722943722946"/>
    <n v="4.0485714285714289"/>
    <n v="4.4526666666666674"/>
  </r>
  <r>
    <x v="0"/>
    <x v="5"/>
    <n v="2002"/>
    <n v="13"/>
    <x v="5"/>
    <n v="2.99"/>
    <n v="2.99"/>
    <m/>
    <d v="2002-06-13T00:00:00"/>
    <n v="2.99"/>
    <n v="3974"/>
    <n v="78.197560015741828"/>
    <n v="4.2142857142857144"/>
    <n v="4.4016666666666673"/>
  </r>
  <r>
    <x v="0"/>
    <x v="5"/>
    <n v="2002"/>
    <n v="14"/>
    <x v="5"/>
    <n v="2.92"/>
    <n v="2.92"/>
    <m/>
    <d v="2002-06-14T00:00:00"/>
    <n v="2.92"/>
    <n v="3980"/>
    <n v="78.315623770169225"/>
    <n v="4.3942857142857141"/>
    <n v="4.3790000000000004"/>
  </r>
  <r>
    <x v="0"/>
    <x v="5"/>
    <n v="2002"/>
    <n v="15"/>
    <x v="5"/>
    <n v="2.87"/>
    <n v="2.87"/>
    <m/>
    <d v="2002-06-15T00:00:00"/>
    <n v="2.87"/>
    <n v="4007"/>
    <n v="78.84691066509248"/>
    <n v="4.5171428571428569"/>
    <n v="4.365333333333334"/>
  </r>
  <r>
    <x v="0"/>
    <x v="5"/>
    <n v="2002"/>
    <n v="16"/>
    <x v="5"/>
    <n v="3.3"/>
    <n v="3.3"/>
    <m/>
    <d v="2002-06-16T00:00:00"/>
    <n v="3.3"/>
    <n v="3852"/>
    <n v="75.796930342384883"/>
    <n v="4.6185714285714283"/>
    <n v="4.3416666666666677"/>
  </r>
  <r>
    <x v="0"/>
    <x v="5"/>
    <n v="2002"/>
    <n v="17"/>
    <x v="5"/>
    <n v="5.64"/>
    <n v="5.64"/>
    <m/>
    <d v="2002-06-17T00:00:00"/>
    <n v="5.64"/>
    <n v="3328"/>
    <n v="65.486029122392765"/>
    <n v="4.6742857142857144"/>
    <n v="4.2983333333333338"/>
  </r>
  <r>
    <x v="0"/>
    <x v="5"/>
    <n v="2002"/>
    <n v="18"/>
    <x v="5"/>
    <n v="6.75"/>
    <n v="6.75"/>
    <m/>
    <d v="2002-06-18T00:00:00"/>
    <n v="6.75"/>
    <n v="3130"/>
    <n v="61.589925226288869"/>
    <n v="4.37"/>
    <n v="4.1826666666666679"/>
  </r>
  <r>
    <x v="0"/>
    <x v="5"/>
    <n v="2002"/>
    <n v="19"/>
    <x v="5"/>
    <n v="5.03"/>
    <n v="5.03"/>
    <m/>
    <d v="2002-06-19T00:00:00"/>
    <n v="5.03"/>
    <n v="3461"/>
    <n v="68.103109012199923"/>
    <n v="3.8300000000000005"/>
    <n v="4.0163333333333346"/>
  </r>
  <r>
    <x v="0"/>
    <x v="5"/>
    <n v="2002"/>
    <n v="20"/>
    <x v="5"/>
    <n v="4.25"/>
    <n v="4.25"/>
    <m/>
    <d v="2002-06-20T00:00:00"/>
    <n v="4.25"/>
    <n v="3629"/>
    <n v="71.408894136166865"/>
    <n v="3.5414285714285714"/>
    <n v="3.9080000000000013"/>
  </r>
  <r>
    <x v="0"/>
    <x v="5"/>
    <n v="2002"/>
    <n v="21"/>
    <x v="5"/>
    <n v="3.78"/>
    <n v="3.78"/>
    <m/>
    <d v="2002-06-21T00:00:00"/>
    <n v="3.78"/>
    <n v="3729"/>
    <n v="73.376623376623371"/>
    <n v="3.3985714285714286"/>
    <n v="3.8233333333333346"/>
  </r>
  <r>
    <x v="0"/>
    <x v="5"/>
    <n v="2002"/>
    <n v="22"/>
    <x v="5"/>
    <n v="3.58"/>
    <n v="3.58"/>
    <m/>
    <d v="2002-06-22T00:00:00"/>
    <n v="3.58"/>
    <n v="3783"/>
    <n v="74.439197166469896"/>
    <n v="4.0771428571428574"/>
    <n v="3.7713333333333341"/>
  </r>
  <r>
    <x v="0"/>
    <x v="5"/>
    <n v="2002"/>
    <n v="23"/>
    <x v="5"/>
    <n v="3.69"/>
    <n v="3.69"/>
    <m/>
    <d v="2002-06-23T00:00:00"/>
    <n v="3.69"/>
    <n v="3753"/>
    <n v="73.848878394332942"/>
    <n v="6.194285714285714"/>
    <n v="3.7190000000000007"/>
  </r>
  <r>
    <x v="0"/>
    <x v="5"/>
    <n v="2002"/>
    <n v="24"/>
    <x v="5"/>
    <n v="3.51"/>
    <n v="3.51"/>
    <m/>
    <d v="2002-06-24T00:00:00"/>
    <n v="3.51"/>
    <n v="3788"/>
    <n v="74.537583628492726"/>
    <n v="6.62"/>
    <n v="3.6560000000000006"/>
  </r>
  <r>
    <x v="0"/>
    <x v="5"/>
    <n v="2002"/>
    <n v="25"/>
    <x v="5"/>
    <n v="2.97"/>
    <n v="2.97"/>
    <m/>
    <d v="2002-06-25T00:00:00"/>
    <n v="2.97"/>
    <n v="3975"/>
    <n v="78.217237308146409"/>
    <n v="6.8457142857142861"/>
    <n v="3.5996666666666663"/>
  </r>
  <r>
    <x v="0"/>
    <x v="5"/>
    <n v="2002"/>
    <n v="26"/>
    <x v="5"/>
    <n v="3.01"/>
    <n v="3.01"/>
    <m/>
    <d v="2002-06-26T00:00:00"/>
    <n v="3.01"/>
    <n v="3938"/>
    <n v="77.489177489177479"/>
    <n v="6.9657142857142862"/>
    <n v="3.5593333333333339"/>
  </r>
  <r>
    <x v="0"/>
    <x v="5"/>
    <n v="2002"/>
    <n v="27"/>
    <x v="5"/>
    <n v="3.25"/>
    <n v="3.25"/>
    <m/>
    <d v="2002-06-27T00:00:00"/>
    <n v="3.25"/>
    <n v="3882"/>
    <n v="76.387249114521836"/>
    <n v="7.0371428571428565"/>
    <n v="3.5206666666666666"/>
  </r>
  <r>
    <x v="0"/>
    <x v="5"/>
    <n v="2002"/>
    <n v="28"/>
    <x v="5"/>
    <n v="8.5299999999999994"/>
    <n v="8.5299999999999994"/>
    <m/>
    <d v="2002-06-28T00:00:00"/>
    <n v="8.5299999999999994"/>
    <n v="2908"/>
    <n v="57.221566312475403"/>
    <n v="7.089999999999999"/>
    <n v="3.4746666666666668"/>
  </r>
  <r>
    <x v="0"/>
    <x v="5"/>
    <n v="2002"/>
    <n v="29"/>
    <x v="5"/>
    <n v="18.399999999999999"/>
    <n v="18.399999999999999"/>
    <m/>
    <d v="2002-06-29T00:00:00"/>
    <n v="18.399999999999999"/>
    <n v="1957"/>
    <n v="38.508461235733968"/>
    <n v="6.3685714285714274"/>
    <n v="3.2503333333333329"/>
  </r>
  <r>
    <x v="0"/>
    <x v="5"/>
    <n v="2002"/>
    <n v="30"/>
    <x v="5"/>
    <n v="6.67"/>
    <n v="6.67"/>
    <m/>
    <d v="2002-06-30T00:00:00"/>
    <n v="6.67"/>
    <n v="3142"/>
    <n v="61.826052735143641"/>
    <n v="4.1885714285714286"/>
    <n v="2.6976666666666662"/>
  </r>
  <r>
    <x v="0"/>
    <x v="6"/>
    <n v="2002"/>
    <n v="1"/>
    <x v="6"/>
    <n v="5.09"/>
    <n v="5.09"/>
    <m/>
    <d v="2002-07-01T00:00:00"/>
    <n v="5.09"/>
    <n v="3455"/>
    <n v="67.985045257772526"/>
    <n v="3.6985714285714288"/>
    <n v="2.5299999999999998"/>
  </r>
  <r>
    <x v="0"/>
    <x v="6"/>
    <n v="2002"/>
    <n v="2"/>
    <x v="6"/>
    <n v="3.81"/>
    <n v="3.81"/>
    <m/>
    <d v="2002-07-02T00:00:00"/>
    <n v="3.81"/>
    <n v="3715"/>
    <n v="73.101141282959475"/>
    <n v="3.5257142857142862"/>
    <n v="2.4060000000000001"/>
  </r>
  <r>
    <x v="0"/>
    <x v="6"/>
    <n v="2002"/>
    <n v="3"/>
    <x v="6"/>
    <n v="3.51"/>
    <n v="3.51"/>
    <m/>
    <d v="2002-07-03T00:00:00"/>
    <n v="3.51"/>
    <n v="3788"/>
    <n v="74.537583628492726"/>
    <n v="3.4114285714285719"/>
    <n v="2.3283333333333336"/>
  </r>
  <r>
    <x v="0"/>
    <x v="6"/>
    <n v="2002"/>
    <n v="4"/>
    <x v="6"/>
    <n v="3.62"/>
    <n v="3.62"/>
    <m/>
    <d v="2002-07-04T00:00:00"/>
    <n v="3.62"/>
    <n v="3760"/>
    <n v="73.986619441164891"/>
    <n v="3.3471428571428565"/>
    <n v="2.2576666666666663"/>
  </r>
  <r>
    <x v="0"/>
    <x v="6"/>
    <n v="2002"/>
    <n v="5"/>
    <x v="6"/>
    <n v="3.48"/>
    <n v="3.48"/>
    <m/>
    <d v="2002-07-05T00:00:00"/>
    <n v="3.48"/>
    <n v="3813"/>
    <n v="75.029515938606849"/>
    <n v="3.2199999999999998"/>
    <n v="2.1836666666666664"/>
  </r>
  <r>
    <x v="0"/>
    <x v="6"/>
    <n v="2002"/>
    <n v="6"/>
    <x v="6"/>
    <n v="3.14"/>
    <n v="3.14"/>
    <m/>
    <d v="2002-07-06T00:00:00"/>
    <n v="3.14"/>
    <n v="3910"/>
    <n v="76.938213301849672"/>
    <n v="3.0571428571428574"/>
    <n v="2.138666666666666"/>
  </r>
  <r>
    <x v="0"/>
    <x v="6"/>
    <n v="2002"/>
    <n v="7"/>
    <x v="6"/>
    <n v="3.24"/>
    <n v="3.24"/>
    <m/>
    <d v="2002-07-07T00:00:00"/>
    <n v="3.24"/>
    <n v="3883"/>
    <n v="76.406926406926416"/>
    <n v="2.9385714285714282"/>
    <n v="2.1199999999999992"/>
  </r>
  <r>
    <x v="0"/>
    <x v="6"/>
    <n v="2002"/>
    <n v="8"/>
    <x v="6"/>
    <n v="3.88"/>
    <n v="3.88"/>
    <m/>
    <d v="2002-07-08T00:00:00"/>
    <n v="3.88"/>
    <n v="3705"/>
    <n v="72.904368358913814"/>
    <n v="2.8342857142857136"/>
    <n v="2.0693333333333328"/>
  </r>
  <r>
    <x v="0"/>
    <x v="6"/>
    <n v="2002"/>
    <n v="9"/>
    <x v="6"/>
    <n v="3.01"/>
    <n v="3.01"/>
    <m/>
    <d v="2002-07-09T00:00:00"/>
    <n v="3.01"/>
    <n v="3938"/>
    <n v="77.489177489177479"/>
    <n v="2.5885714285714285"/>
    <n v="1.9939999999999996"/>
  </r>
  <r>
    <x v="0"/>
    <x v="6"/>
    <n v="2002"/>
    <n v="10"/>
    <x v="6"/>
    <n v="3.06"/>
    <n v="3.06"/>
    <m/>
    <d v="2002-07-10T00:00:00"/>
    <n v="3.06"/>
    <n v="3935"/>
    <n v="77.430145611963795"/>
    <n v="2.4442857142857144"/>
    <n v="1.9626666666666663"/>
  </r>
  <r>
    <x v="0"/>
    <x v="6"/>
    <n v="2002"/>
    <n v="11"/>
    <x v="6"/>
    <n v="2.73"/>
    <n v="2.73"/>
    <m/>
    <d v="2002-07-11T00:00:00"/>
    <n v="2.73"/>
    <n v="4049"/>
    <n v="79.673356946084212"/>
    <n v="2.3171428571428572"/>
    <n v="1.9226666666666665"/>
  </r>
  <r>
    <x v="0"/>
    <x v="6"/>
    <n v="2002"/>
    <n v="12"/>
    <x v="6"/>
    <n v="2.34"/>
    <n v="2.34"/>
    <m/>
    <d v="2002-07-12T00:00:00"/>
    <n v="2.34"/>
    <n v="4218"/>
    <n v="82.99881936245572"/>
    <n v="2.1785714285714284"/>
    <n v="1.8846666666666665"/>
  </r>
  <r>
    <x v="0"/>
    <x v="6"/>
    <n v="2002"/>
    <n v="13"/>
    <x v="6"/>
    <n v="2.31"/>
    <n v="2.31"/>
    <m/>
    <d v="2002-07-13T00:00:00"/>
    <n v="2.31"/>
    <n v="4226"/>
    <n v="83.156237701692248"/>
    <n v="2.0985714285714283"/>
    <n v="1.8633333333333333"/>
  </r>
  <r>
    <x v="0"/>
    <x v="6"/>
    <n v="2002"/>
    <n v="14"/>
    <x v="6"/>
    <n v="2.5099999999999998"/>
    <n v="2.5099999999999998"/>
    <m/>
    <d v="2002-07-14T00:00:00"/>
    <n v="2.5099999999999998"/>
    <n v="4135"/>
    <n v="81.365604092876822"/>
    <n v="2.0128571428571429"/>
    <n v="1.839"/>
  </r>
  <r>
    <x v="0"/>
    <x v="6"/>
    <n v="2002"/>
    <n v="15"/>
    <x v="6"/>
    <n v="2.16"/>
    <n v="2.16"/>
    <m/>
    <d v="2002-07-15T00:00:00"/>
    <n v="2.16"/>
    <n v="4341"/>
    <n v="85.419126328217232"/>
    <n v="1.9714285714285713"/>
    <n v="1.8053333333333335"/>
  </r>
  <r>
    <x v="0"/>
    <x v="6"/>
    <n v="2002"/>
    <n v="16"/>
    <x v="6"/>
    <n v="2"/>
    <n v="2"/>
    <m/>
    <d v="2002-07-16T00:00:00"/>
    <n v="2"/>
    <n v="4416"/>
    <n v="86.894923258559615"/>
    <n v="1.95"/>
    <n v="1.7843333333333335"/>
  </r>
  <r>
    <x v="0"/>
    <x v="6"/>
    <n v="2002"/>
    <n v="17"/>
    <x v="6"/>
    <n v="2.17"/>
    <n v="2.17"/>
    <m/>
    <d v="2002-07-17T00:00:00"/>
    <n v="2.17"/>
    <n v="4339"/>
    <n v="85.379771743408099"/>
    <n v="1.9214285714285715"/>
    <n v="1.7696666666666669"/>
  </r>
  <r>
    <x v="0"/>
    <x v="6"/>
    <n v="2002"/>
    <n v="18"/>
    <x v="6"/>
    <n v="1.76"/>
    <n v="1.76"/>
    <m/>
    <d v="2002-07-18T00:00:00"/>
    <n v="1.76"/>
    <n v="4651"/>
    <n v="91.519086973632426"/>
    <n v="1.8714285714285717"/>
    <n v="1.7510000000000003"/>
  </r>
  <r>
    <x v="0"/>
    <x v="6"/>
    <n v="2002"/>
    <n v="19"/>
    <x v="6"/>
    <n v="1.78"/>
    <n v="1.78"/>
    <m/>
    <d v="2002-07-19T00:00:00"/>
    <n v="1.78"/>
    <n v="4644"/>
    <n v="91.381345926800478"/>
    <n v="1.8714285714285717"/>
    <n v="1.7486666666666666"/>
  </r>
  <r>
    <x v="0"/>
    <x v="6"/>
    <n v="2002"/>
    <n v="20"/>
    <x v="6"/>
    <n v="1.71"/>
    <n v="1.71"/>
    <m/>
    <d v="2002-07-20T00:00:00"/>
    <n v="1.71"/>
    <n v="4667"/>
    <n v="91.833923652105483"/>
    <n v="1.8814285714285712"/>
    <n v="1.7453333333333334"/>
  </r>
  <r>
    <x v="0"/>
    <x v="6"/>
    <n v="2002"/>
    <n v="21"/>
    <x v="6"/>
    <n v="2.2200000000000002"/>
    <n v="2.2200000000000002"/>
    <m/>
    <d v="2002-07-21T00:00:00"/>
    <n v="2.2200000000000002"/>
    <n v="4278"/>
    <n v="84.179456906729627"/>
    <n v="1.9042857142857146"/>
    <n v="1.7493333333333334"/>
  </r>
  <r>
    <x v="0"/>
    <x v="6"/>
    <n v="2002"/>
    <n v="22"/>
    <x v="6"/>
    <n v="2.0099999999999998"/>
    <n v="2.0099999999999998"/>
    <m/>
    <d v="2002-07-22T00:00:00"/>
    <n v="2.0099999999999998"/>
    <n v="4414"/>
    <n v="86.855568673750497"/>
    <n v="1.8442857142857143"/>
    <n v="1.7583333333333333"/>
  </r>
  <r>
    <x v="0"/>
    <x v="6"/>
    <n v="2002"/>
    <n v="23"/>
    <x v="6"/>
    <n v="1.8"/>
    <n v="1.8"/>
    <m/>
    <d v="2002-07-23T00:00:00"/>
    <n v="1.8"/>
    <n v="4568"/>
    <n v="89.885871704053528"/>
    <n v="1.8171428571428574"/>
    <n v="1.7726666666666666"/>
  </r>
  <r>
    <x v="0"/>
    <x v="6"/>
    <n v="2002"/>
    <n v="24"/>
    <x v="6"/>
    <n v="1.82"/>
    <n v="1.82"/>
    <m/>
    <d v="2002-07-24T00:00:00"/>
    <n v="1.82"/>
    <n v="4560"/>
    <n v="89.728453364817"/>
    <n v="1.7942857142857143"/>
    <n v="1.7899999999999998"/>
  </r>
  <r>
    <x v="0"/>
    <x v="6"/>
    <n v="2002"/>
    <n v="25"/>
    <x v="6"/>
    <n v="1.76"/>
    <n v="1.76"/>
    <m/>
    <d v="2002-07-25T00:00:00"/>
    <n v="1.76"/>
    <n v="4651"/>
    <n v="91.519086973632426"/>
    <n v="1.73"/>
    <n v="1.8093333333333332"/>
  </r>
  <r>
    <x v="0"/>
    <x v="6"/>
    <n v="2002"/>
    <n v="26"/>
    <x v="6"/>
    <n v="1.85"/>
    <n v="1.85"/>
    <m/>
    <d v="2002-07-26T00:00:00"/>
    <n v="1.85"/>
    <n v="4552"/>
    <n v="89.571035025580485"/>
    <n v="1.6900000000000002"/>
    <n v="1.8273333333333333"/>
  </r>
  <r>
    <x v="0"/>
    <x v="6"/>
    <n v="2002"/>
    <n v="27"/>
    <x v="6"/>
    <n v="1.87"/>
    <n v="1.87"/>
    <m/>
    <d v="2002-07-27T00:00:00"/>
    <n v="1.87"/>
    <n v="4545"/>
    <n v="89.433293978748523"/>
    <n v="1.6242857142857143"/>
    <n v="1.8463333333333334"/>
  </r>
  <r>
    <x v="0"/>
    <x v="6"/>
    <n v="2002"/>
    <n v="28"/>
    <x v="6"/>
    <n v="1.8"/>
    <n v="1.8"/>
    <m/>
    <d v="2002-07-28T00:00:00"/>
    <n v="1.8"/>
    <n v="4568"/>
    <n v="89.885871704053528"/>
    <n v="1.5571428571428572"/>
    <n v="1.8776666666666666"/>
  </r>
  <r>
    <x v="0"/>
    <x v="6"/>
    <n v="2002"/>
    <n v="29"/>
    <x v="6"/>
    <n v="1.82"/>
    <n v="1.82"/>
    <m/>
    <d v="2002-07-29T00:00:00"/>
    <n v="1.82"/>
    <n v="4560"/>
    <n v="89.728453364817"/>
    <n v="1.6042857142857143"/>
    <n v="1.9220000000000002"/>
  </r>
  <r>
    <x v="0"/>
    <x v="6"/>
    <n v="2002"/>
    <n v="30"/>
    <x v="6"/>
    <n v="1.64"/>
    <n v="1.64"/>
    <m/>
    <d v="2002-07-30T00:00:00"/>
    <n v="1.64"/>
    <n v="4759"/>
    <n v="93.644234553325461"/>
    <n v="1.7128571428571429"/>
    <n v="1.9673333333333334"/>
  </r>
  <r>
    <x v="0"/>
    <x v="6"/>
    <n v="2002"/>
    <n v="31"/>
    <x v="6"/>
    <n v="1.37"/>
    <n v="1.37"/>
    <m/>
    <d v="2002-07-31T00:00:00"/>
    <n v="1.37"/>
    <n v="4922"/>
    <n v="96.851633215269587"/>
    <n v="1.7242857142857146"/>
    <n v="2.0009999999999999"/>
  </r>
  <r>
    <x v="0"/>
    <x v="7"/>
    <n v="2002"/>
    <n v="1"/>
    <x v="7"/>
    <n v="1.48"/>
    <n v="1.48"/>
    <m/>
    <d v="2002-08-01T00:00:00"/>
    <n v="1.48"/>
    <n v="4874"/>
    <n v="95.907123179850444"/>
    <n v="1.76"/>
    <n v="2.003333333333333"/>
  </r>
  <r>
    <x v="0"/>
    <x v="7"/>
    <n v="2002"/>
    <n v="2"/>
    <x v="7"/>
    <n v="1.39"/>
    <n v="1.39"/>
    <m/>
    <d v="2002-08-02T00:00:00"/>
    <n v="1.39"/>
    <n v="4919"/>
    <n v="96.792601338055889"/>
    <n v="1.8442857142857143"/>
    <n v="2.0056666666666665"/>
  </r>
  <r>
    <x v="0"/>
    <x v="7"/>
    <n v="2002"/>
    <n v="3"/>
    <x v="7"/>
    <n v="1.4"/>
    <n v="1.4"/>
    <m/>
    <d v="2002-08-03T00:00:00"/>
    <n v="1.4"/>
    <n v="4899"/>
    <n v="96.399055489964582"/>
    <n v="1.9114285714285713"/>
    <n v="2.0093333333333332"/>
  </r>
  <r>
    <x v="0"/>
    <x v="7"/>
    <n v="2002"/>
    <n v="4"/>
    <x v="7"/>
    <n v="2.13"/>
    <n v="2.13"/>
    <m/>
    <d v="2002-08-04T00:00:00"/>
    <n v="2.13"/>
    <n v="4347"/>
    <n v="85.537190082644628"/>
    <n v="1.9385714285714286"/>
    <n v="2.0106666666666664"/>
  </r>
  <r>
    <x v="0"/>
    <x v="7"/>
    <n v="2002"/>
    <n v="5"/>
    <x v="7"/>
    <n v="2.58"/>
    <n v="2.58"/>
    <m/>
    <d v="2002-08-05T00:00:00"/>
    <n v="2.58"/>
    <n v="4125"/>
    <n v="81.168831168831161"/>
    <n v="1.877142857142857"/>
    <n v="1.9899999999999995"/>
  </r>
  <r>
    <x v="0"/>
    <x v="7"/>
    <n v="2002"/>
    <n v="6"/>
    <x v="7"/>
    <n v="1.72"/>
    <n v="1.72"/>
    <m/>
    <d v="2002-08-06T00:00:00"/>
    <n v="1.72"/>
    <n v="4662"/>
    <n v="91.735537190082653"/>
    <n v="1.7342857142857144"/>
    <n v="1.9506666666666665"/>
  </r>
  <r>
    <x v="0"/>
    <x v="7"/>
    <n v="2002"/>
    <n v="7"/>
    <x v="7"/>
    <n v="1.62"/>
    <n v="1.62"/>
    <m/>
    <d v="2002-08-07T00:00:00"/>
    <n v="1.62"/>
    <n v="4766"/>
    <n v="93.781975600157423"/>
    <n v="1.7028571428571428"/>
    <n v="1.9430000000000001"/>
  </r>
  <r>
    <x v="0"/>
    <x v="7"/>
    <n v="2002"/>
    <n v="8"/>
    <x v="7"/>
    <n v="2.0699999999999998"/>
    <n v="2.0699999999999998"/>
    <m/>
    <d v="2002-08-08T00:00:00"/>
    <n v="2.0699999999999998"/>
    <n v="4405"/>
    <n v="86.678473042109403"/>
    <n v="1.69"/>
    <n v="1.9413333333333334"/>
  </r>
  <r>
    <x v="0"/>
    <x v="7"/>
    <n v="2002"/>
    <n v="9"/>
    <x v="7"/>
    <n v="1.86"/>
    <n v="1.86"/>
    <m/>
    <d v="2002-08-09T00:00:00"/>
    <n v="1.86"/>
    <n v="4550"/>
    <n v="89.531680440771353"/>
    <n v="1.6171428571428572"/>
    <n v="1.925"/>
  </r>
  <r>
    <x v="0"/>
    <x v="7"/>
    <n v="2002"/>
    <n v="10"/>
    <x v="7"/>
    <n v="1.59"/>
    <n v="1.59"/>
    <m/>
    <d v="2002-08-10T00:00:00"/>
    <n v="1.59"/>
    <n v="4813"/>
    <n v="94.706808343171971"/>
    <n v="1.5814285714285714"/>
    <n v="1.918333333333333"/>
  </r>
  <r>
    <x v="0"/>
    <x v="7"/>
    <n v="2002"/>
    <n v="11"/>
    <x v="7"/>
    <n v="1.7"/>
    <n v="1.7"/>
    <m/>
    <d v="2002-08-11T00:00:00"/>
    <n v="1.7"/>
    <n v="4673"/>
    <n v="91.951987406532865"/>
    <n v="1.5957142857142856"/>
    <n v="1.9216666666666662"/>
  </r>
  <r>
    <x v="0"/>
    <x v="7"/>
    <n v="2002"/>
    <n v="12"/>
    <x v="7"/>
    <n v="1.58"/>
    <n v="1.58"/>
    <m/>
    <d v="2002-08-12T00:00:00"/>
    <n v="1.58"/>
    <n v="4815"/>
    <n v="94.746162927981118"/>
    <n v="1.592857142857143"/>
    <n v="1.9193333333333329"/>
  </r>
  <r>
    <x v="0"/>
    <x v="7"/>
    <n v="2002"/>
    <n v="13"/>
    <x v="7"/>
    <n v="1.5"/>
    <n v="1.5"/>
    <m/>
    <d v="2002-08-13T00:00:00"/>
    <n v="1.5"/>
    <n v="4848"/>
    <n v="95.395513577331755"/>
    <n v="1.6285714285714286"/>
    <n v="1.9206666666666661"/>
  </r>
  <r>
    <x v="0"/>
    <x v="7"/>
    <n v="2002"/>
    <n v="14"/>
    <x v="7"/>
    <n v="1.53"/>
    <n v="1.53"/>
    <m/>
    <d v="2002-08-14T00:00:00"/>
    <n v="1.53"/>
    <n v="4836"/>
    <n v="95.159386068476977"/>
    <n v="1.77"/>
    <n v="1.9229999999999992"/>
  </r>
  <r>
    <x v="0"/>
    <x v="7"/>
    <n v="2002"/>
    <n v="15"/>
    <x v="7"/>
    <n v="1.56"/>
    <n v="1.56"/>
    <m/>
    <d v="2002-08-15T00:00:00"/>
    <n v="1.56"/>
    <n v="4825"/>
    <n v="94.942935852026764"/>
    <n v="1.9"/>
    <n v="1.9229999999999994"/>
  </r>
  <r>
    <x v="0"/>
    <x v="7"/>
    <n v="2002"/>
    <n v="16"/>
    <x v="7"/>
    <n v="1.61"/>
    <n v="1.61"/>
    <m/>
    <d v="2002-08-16T00:00:00"/>
    <n v="1.61"/>
    <n v="4771"/>
    <n v="93.880362062180239"/>
    <n v="2.0085714285714285"/>
    <n v="1.9279999999999995"/>
  </r>
  <r>
    <x v="0"/>
    <x v="7"/>
    <n v="2002"/>
    <n v="17"/>
    <x v="7"/>
    <n v="1.69"/>
    <n v="1.69"/>
    <m/>
    <d v="2002-08-17T00:00:00"/>
    <n v="1.69"/>
    <n v="4739"/>
    <n v="93.250688705234168"/>
    <n v="2.1214285714285714"/>
    <n v="1.9306666666666661"/>
  </r>
  <r>
    <x v="0"/>
    <x v="7"/>
    <n v="2002"/>
    <n v="18"/>
    <x v="7"/>
    <n v="1.68"/>
    <n v="1.68"/>
    <m/>
    <d v="2002-08-18T00:00:00"/>
    <n v="1.68"/>
    <n v="4743"/>
    <n v="93.329397874852418"/>
    <n v="2.2085714285714286"/>
    <n v="1.948333333333333"/>
  </r>
  <r>
    <x v="0"/>
    <x v="7"/>
    <n v="2002"/>
    <n v="19"/>
    <x v="7"/>
    <n v="1.83"/>
    <n v="1.83"/>
    <m/>
    <d v="2002-08-19T00:00:00"/>
    <n v="1.83"/>
    <n v="4556"/>
    <n v="89.64974419519875"/>
    <n v="2.3142857142857145"/>
    <n v="2.1136666666666661"/>
  </r>
  <r>
    <x v="0"/>
    <x v="7"/>
    <n v="2002"/>
    <n v="20"/>
    <x v="7"/>
    <n v="2.4900000000000002"/>
    <n v="2.4900000000000002"/>
    <m/>
    <d v="2002-08-20T00:00:00"/>
    <n v="2.4900000000000002"/>
    <n v="4170"/>
    <n v="82.054309327036606"/>
    <n v="2.4542857142857142"/>
    <n v="2.1319999999999997"/>
  </r>
  <r>
    <x v="0"/>
    <x v="7"/>
    <n v="2002"/>
    <n v="21"/>
    <x v="7"/>
    <n v="2.44"/>
    <n v="2.44"/>
    <m/>
    <d v="2002-08-21T00:00:00"/>
    <n v="2.44"/>
    <n v="4178"/>
    <n v="82.21172766627312"/>
    <n v="2.5457142857142858"/>
    <n v="2.1120000000000001"/>
  </r>
  <r>
    <x v="0"/>
    <x v="7"/>
    <n v="2002"/>
    <n v="22"/>
    <x v="7"/>
    <n v="2.3199999999999998"/>
    <n v="2.3199999999999998"/>
    <m/>
    <d v="2002-08-22T00:00:00"/>
    <n v="2.3199999999999998"/>
    <n v="4222"/>
    <n v="83.077528532073984"/>
    <n v="2.6514285714285712"/>
    <n v="2.0893333333333333"/>
  </r>
  <r>
    <x v="0"/>
    <x v="7"/>
    <n v="2002"/>
    <n v="23"/>
    <x v="7"/>
    <n v="2.4"/>
    <n v="2.4"/>
    <m/>
    <d v="2002-08-23T00:00:00"/>
    <n v="2.4"/>
    <n v="4180"/>
    <n v="82.251082251082252"/>
    <n v="2.698571428571428"/>
    <n v="2.0696666666666661"/>
  </r>
  <r>
    <x v="0"/>
    <x v="7"/>
    <n v="2002"/>
    <n v="24"/>
    <x v="7"/>
    <n v="2.2999999999999998"/>
    <n v="2.2999999999999998"/>
    <m/>
    <d v="2002-08-24T00:00:00"/>
    <n v="2.2999999999999998"/>
    <n v="4227"/>
    <n v="83.175914994096814"/>
    <n v="2.5614285714285714"/>
    <n v="2.0639999999999996"/>
  </r>
  <r>
    <x v="0"/>
    <x v="7"/>
    <n v="2002"/>
    <n v="25"/>
    <x v="7"/>
    <n v="2.42"/>
    <n v="2.42"/>
    <m/>
    <d v="2002-08-25T00:00:00"/>
    <n v="2.42"/>
    <n v="4179"/>
    <n v="82.231404958677686"/>
    <n v="2.4542857142857142"/>
    <n v="2.0513333333333335"/>
  </r>
  <r>
    <x v="0"/>
    <x v="7"/>
    <n v="2002"/>
    <n v="26"/>
    <x v="7"/>
    <n v="2.81"/>
    <n v="2.81"/>
    <m/>
    <d v="2002-08-26T00:00:00"/>
    <n v="2.81"/>
    <n v="4015"/>
    <n v="79.004329004328994"/>
    <n v="2.3228571428571425"/>
    <n v="2.044"/>
  </r>
  <r>
    <x v="0"/>
    <x v="7"/>
    <n v="2002"/>
    <n v="27"/>
    <x v="7"/>
    <n v="3.13"/>
    <n v="3.13"/>
    <m/>
    <d v="2002-08-27T00:00:00"/>
    <n v="3.13"/>
    <n v="3913"/>
    <n v="76.997245179063356"/>
    <n v="2.1271428571428572"/>
    <n v="2.0230000000000001"/>
  </r>
  <r>
    <x v="0"/>
    <x v="7"/>
    <n v="2002"/>
    <n v="28"/>
    <x v="7"/>
    <n v="3.18"/>
    <n v="3.18"/>
    <m/>
    <d v="2002-08-28T00:00:00"/>
    <n v="3.18"/>
    <n v="3904"/>
    <n v="76.820149547422275"/>
    <n v="1.8957142857142857"/>
    <n v="1.994"/>
  </r>
  <r>
    <x v="0"/>
    <x v="7"/>
    <n v="2002"/>
    <n v="29"/>
    <x v="7"/>
    <n v="2.65"/>
    <n v="2.65"/>
    <m/>
    <d v="2002-08-29T00:00:00"/>
    <n v="2.65"/>
    <n v="4095"/>
    <n v="80.578512396694208"/>
    <n v="1.6414285714285715"/>
    <n v="1.9616666666666667"/>
  </r>
  <r>
    <x v="0"/>
    <x v="7"/>
    <n v="2002"/>
    <n v="30"/>
    <x v="7"/>
    <n v="1.44"/>
    <n v="1.44"/>
    <m/>
    <d v="2002-08-30T00:00:00"/>
    <n v="1.44"/>
    <n v="4888"/>
    <n v="96.182605273514369"/>
    <n v="1.4757142857142858"/>
    <n v="1.9506666666666668"/>
  </r>
  <r>
    <x v="0"/>
    <x v="7"/>
    <n v="2002"/>
    <n v="31"/>
    <x v="7"/>
    <n v="1.55"/>
    <n v="1.55"/>
    <m/>
    <d v="2002-08-31T00:00:00"/>
    <n v="1.55"/>
    <n v="4827"/>
    <n v="94.982290436835896"/>
    <n v="1.4942857142857144"/>
    <n v="2.085"/>
  </r>
  <r>
    <x v="0"/>
    <x v="8"/>
    <n v="2002"/>
    <n v="1"/>
    <x v="8"/>
    <n v="1.5"/>
    <n v="1.5"/>
    <m/>
    <d v="2002-09-01T00:00:00"/>
    <n v="1.5"/>
    <n v="4848"/>
    <n v="95.395513577331755"/>
    <n v="1.4985714285714287"/>
    <n v="2.2006666666666663"/>
  </r>
  <r>
    <x v="0"/>
    <x v="8"/>
    <n v="2002"/>
    <n v="2"/>
    <x v="8"/>
    <n v="1.44"/>
    <n v="1.44"/>
    <m/>
    <d v="2002-09-02T00:00:00"/>
    <n v="1.44"/>
    <n v="4888"/>
    <n v="96.182605273514369"/>
    <n v="1.5214285714285716"/>
    <n v="2.2633333333333332"/>
  </r>
  <r>
    <x v="0"/>
    <x v="8"/>
    <n v="2002"/>
    <n v="3"/>
    <x v="8"/>
    <n v="1.51"/>
    <n v="1.51"/>
    <m/>
    <d v="2002-09-03T00:00:00"/>
    <n v="1.51"/>
    <n v="4842"/>
    <n v="95.277449822904373"/>
    <n v="1.5571428571428572"/>
    <n v="2.2953333333333332"/>
  </r>
  <r>
    <x v="0"/>
    <x v="8"/>
    <n v="2002"/>
    <n v="4"/>
    <x v="8"/>
    <n v="1.4"/>
    <n v="1.4"/>
    <m/>
    <d v="2002-09-04T00:00:00"/>
    <n v="1.4"/>
    <n v="4899"/>
    <n v="96.399055489964582"/>
    <n v="1.5742857142857143"/>
    <n v="2.4319999999999999"/>
  </r>
  <r>
    <x v="0"/>
    <x v="8"/>
    <n v="2002"/>
    <n v="5"/>
    <x v="8"/>
    <n v="1.49"/>
    <n v="1.49"/>
    <m/>
    <d v="2002-09-05T00:00:00"/>
    <n v="1.49"/>
    <n v="4872"/>
    <n v="95.867768595041326"/>
    <n v="1.6057142857142861"/>
    <n v="2.5363333333333333"/>
  </r>
  <r>
    <x v="0"/>
    <x v="8"/>
    <n v="2002"/>
    <n v="6"/>
    <x v="8"/>
    <n v="1.57"/>
    <n v="1.57"/>
    <m/>
    <d v="2002-09-06T00:00:00"/>
    <n v="1.57"/>
    <n v="4819"/>
    <n v="94.824872097599368"/>
    <n v="1.6171428571428572"/>
    <n v="2.5760000000000001"/>
  </r>
  <r>
    <x v="0"/>
    <x v="8"/>
    <n v="2002"/>
    <n v="7"/>
    <x v="8"/>
    <n v="1.58"/>
    <n v="1.58"/>
    <m/>
    <d v="2002-09-07T00:00:00"/>
    <n v="1.58"/>
    <n v="4815"/>
    <n v="94.746162927981118"/>
    <n v="1.6114285714285714"/>
    <n v="2.5970000000000004"/>
  </r>
  <r>
    <x v="0"/>
    <x v="8"/>
    <n v="2002"/>
    <n v="8"/>
    <x v="8"/>
    <n v="1.66"/>
    <n v="1.66"/>
    <m/>
    <d v="2002-09-08T00:00:00"/>
    <n v="1.66"/>
    <n v="4751"/>
    <n v="93.486816214088947"/>
    <n v="1.6300000000000001"/>
    <n v="2.6156666666666673"/>
  </r>
  <r>
    <x v="0"/>
    <x v="8"/>
    <n v="2002"/>
    <n v="9"/>
    <x v="8"/>
    <n v="1.69"/>
    <n v="1.69"/>
    <m/>
    <d v="2002-09-09T00:00:00"/>
    <n v="1.69"/>
    <n v="4739"/>
    <n v="93.250688705234168"/>
    <n v="1.6342857142857141"/>
    <n v="2.6286666666666672"/>
  </r>
  <r>
    <x v="0"/>
    <x v="8"/>
    <n v="2002"/>
    <n v="10"/>
    <x v="8"/>
    <n v="1.63"/>
    <n v="1.63"/>
    <m/>
    <d v="2002-09-10T00:00:00"/>
    <n v="1.63"/>
    <n v="4764"/>
    <n v="93.742621015348291"/>
    <n v="1.7100000000000002"/>
    <n v="2.6363333333333339"/>
  </r>
  <r>
    <x v="0"/>
    <x v="8"/>
    <n v="2002"/>
    <n v="11"/>
    <x v="8"/>
    <n v="1.62"/>
    <n v="1.62"/>
    <m/>
    <d v="2002-09-11T00:00:00"/>
    <n v="1.62"/>
    <n v="4766"/>
    <n v="93.781975600157423"/>
    <n v="2.4257142857142857"/>
    <n v="2.6436666666666668"/>
  </r>
  <r>
    <x v="0"/>
    <x v="8"/>
    <n v="2002"/>
    <n v="12"/>
    <x v="8"/>
    <n v="1.57"/>
    <n v="1.57"/>
    <m/>
    <d v="2002-09-12T00:00:00"/>
    <n v="1.57"/>
    <n v="4819"/>
    <n v="94.824872097599368"/>
    <n v="2.5342857142857143"/>
    <n v="2.6513333333333335"/>
  </r>
  <r>
    <x v="0"/>
    <x v="8"/>
    <n v="2002"/>
    <n v="13"/>
    <x v="8"/>
    <n v="1.53"/>
    <n v="1.53"/>
    <m/>
    <d v="2002-09-13T00:00:00"/>
    <n v="1.53"/>
    <n v="4836"/>
    <n v="95.159386068476977"/>
    <n v="2.5799999999999996"/>
    <n v="2.6593333333333335"/>
  </r>
  <r>
    <x v="0"/>
    <x v="8"/>
    <n v="2002"/>
    <n v="14"/>
    <x v="8"/>
    <n v="1.71"/>
    <n v="1.71"/>
    <m/>
    <d v="2002-09-14T00:00:00"/>
    <n v="1.71"/>
    <n v="4667"/>
    <n v="91.833923652105483"/>
    <n v="2.6128571428571434"/>
    <n v="2.6749999999999998"/>
  </r>
  <r>
    <x v="0"/>
    <x v="8"/>
    <n v="2002"/>
    <n v="15"/>
    <x v="8"/>
    <n v="1.69"/>
    <n v="1.69"/>
    <m/>
    <d v="2002-09-15T00:00:00"/>
    <n v="1.69"/>
    <n v="4739"/>
    <n v="93.250688705234168"/>
    <n v="2.6157142857142861"/>
    <n v="2.6879999999999997"/>
  </r>
  <r>
    <x v="0"/>
    <x v="8"/>
    <n v="2002"/>
    <n v="16"/>
    <x v="8"/>
    <n v="2.2200000000000002"/>
    <n v="2.2200000000000002"/>
    <m/>
    <d v="2002-09-16T00:00:00"/>
    <n v="2.2200000000000002"/>
    <n v="4278"/>
    <n v="84.179456906729627"/>
    <n v="2.6928571428571426"/>
    <n v="2.7013333333333325"/>
  </r>
  <r>
    <x v="0"/>
    <x v="8"/>
    <n v="2002"/>
    <n v="17"/>
    <x v="8"/>
    <n v="6.64"/>
    <n v="6.64"/>
    <m/>
    <d v="2002-09-17T00:00:00"/>
    <n v="6.64"/>
    <n v="3147"/>
    <n v="61.924439197166471"/>
    <n v="2.6499999999999995"/>
    <n v="2.6973333333333329"/>
  </r>
  <r>
    <x v="0"/>
    <x v="8"/>
    <n v="2002"/>
    <n v="18"/>
    <x v="8"/>
    <n v="2.38"/>
    <n v="2.38"/>
    <m/>
    <d v="2002-09-18T00:00:00"/>
    <n v="2.38"/>
    <n v="4214"/>
    <n v="82.92011019283747"/>
    <n v="2.0157142857142856"/>
    <n v="2.5519999999999996"/>
  </r>
  <r>
    <x v="0"/>
    <x v="8"/>
    <n v="2002"/>
    <n v="19"/>
    <x v="8"/>
    <n v="1.89"/>
    <n v="1.89"/>
    <m/>
    <d v="2002-09-19T00:00:00"/>
    <n v="1.89"/>
    <n v="4543"/>
    <n v="89.393939393939391"/>
    <n v="1.9871428571428571"/>
    <n v="2.5566666666666666"/>
  </r>
  <r>
    <x v="0"/>
    <x v="8"/>
    <n v="2002"/>
    <n v="20"/>
    <x v="8"/>
    <n v="1.76"/>
    <n v="1.76"/>
    <m/>
    <d v="2002-09-20T00:00:00"/>
    <n v="1.76"/>
    <n v="4651"/>
    <n v="91.519086973632426"/>
    <n v="2.04"/>
    <n v="2.5836666666666668"/>
  </r>
  <r>
    <x v="0"/>
    <x v="8"/>
    <n v="2002"/>
    <n v="21"/>
    <x v="8"/>
    <n v="1.73"/>
    <n v="1.73"/>
    <m/>
    <d v="2002-09-21T00:00:00"/>
    <n v="1.73"/>
    <n v="4660"/>
    <n v="91.696182605273506"/>
    <n v="2.1042857142857145"/>
    <n v="2.6233333333333335"/>
  </r>
  <r>
    <x v="0"/>
    <x v="8"/>
    <n v="2002"/>
    <n v="22"/>
    <x v="8"/>
    <n v="2.23"/>
    <n v="2.23"/>
    <m/>
    <d v="2002-09-22T00:00:00"/>
    <n v="2.23"/>
    <n v="4277"/>
    <n v="84.159779614325075"/>
    <n v="2.1885714285714286"/>
    <n v="2.6689999999999996"/>
  </r>
  <r>
    <x v="0"/>
    <x v="8"/>
    <n v="2002"/>
    <n v="23"/>
    <x v="8"/>
    <n v="1.92"/>
    <n v="1.92"/>
    <m/>
    <d v="2002-09-23T00:00:00"/>
    <n v="1.92"/>
    <n v="4471"/>
    <n v="87.977174340810706"/>
    <n v="2.6514285714285712"/>
    <n v="2.7040000000000002"/>
  </r>
  <r>
    <x v="0"/>
    <x v="8"/>
    <n v="2002"/>
    <n v="24"/>
    <x v="8"/>
    <n v="2.2000000000000002"/>
    <n v="2.2000000000000002"/>
    <m/>
    <d v="2002-09-24T00:00:00"/>
    <n v="2.2000000000000002"/>
    <n v="4282"/>
    <n v="84.258166076347891"/>
    <n v="3.0942857142857143"/>
    <n v="2.7453333333333334"/>
  </r>
  <r>
    <x v="0"/>
    <x v="8"/>
    <n v="2002"/>
    <n v="25"/>
    <x v="8"/>
    <n v="2.1800000000000002"/>
    <n v="2.1800000000000002"/>
    <m/>
    <d v="2002-09-25T00:00:00"/>
    <n v="2.1800000000000002"/>
    <n v="4337"/>
    <n v="85.340417158598981"/>
    <n v="3.2628571428571425"/>
    <n v="2.7833333333333337"/>
  </r>
  <r>
    <x v="0"/>
    <x v="8"/>
    <n v="2002"/>
    <n v="26"/>
    <x v="8"/>
    <n v="2.2599999999999998"/>
    <n v="2.2599999999999998"/>
    <m/>
    <d v="2002-09-26T00:00:00"/>
    <n v="2.2599999999999998"/>
    <n v="4266"/>
    <n v="83.943329397874862"/>
    <n v="3.2942857142857136"/>
    <n v="2.8383333333333334"/>
  </r>
  <r>
    <x v="0"/>
    <x v="8"/>
    <n v="2002"/>
    <n v="27"/>
    <x v="8"/>
    <n v="2.21"/>
    <n v="2.21"/>
    <m/>
    <d v="2002-09-27T00:00:00"/>
    <n v="2.21"/>
    <n v="4280"/>
    <n v="84.218811491538773"/>
    <n v="3.7728571428571422"/>
    <n v="2.8923333333333336"/>
  </r>
  <r>
    <x v="0"/>
    <x v="8"/>
    <n v="2002"/>
    <n v="28"/>
    <x v="8"/>
    <n v="2.3199999999999998"/>
    <n v="2.3199999999999998"/>
    <m/>
    <d v="2002-09-28T00:00:00"/>
    <n v="2.3199999999999998"/>
    <n v="4222"/>
    <n v="83.077528532073984"/>
    <n v="4.1042857142857141"/>
    <n v="2.9550000000000001"/>
  </r>
  <r>
    <x v="0"/>
    <x v="8"/>
    <n v="2002"/>
    <n v="29"/>
    <x v="8"/>
    <n v="5.47"/>
    <n v="5.47"/>
    <m/>
    <d v="2002-09-29T00:00:00"/>
    <n v="5.47"/>
    <n v="3372"/>
    <n v="66.351829988193629"/>
    <n v="4.1557142857142848"/>
    <n v="3.0173333333333332"/>
  </r>
  <r>
    <x v="0"/>
    <x v="8"/>
    <n v="2002"/>
    <n v="30"/>
    <x v="8"/>
    <n v="5.0199999999999996"/>
    <n v="5.0199999999999996"/>
    <m/>
    <d v="2002-09-30T00:00:00"/>
    <n v="5.0199999999999996"/>
    <n v="3462"/>
    <n v="68.122786304604489"/>
    <n v="3.6885714285714286"/>
    <n v="2.9853333333333345"/>
  </r>
  <r>
    <x v="1"/>
    <x v="9"/>
    <n v="2002"/>
    <n v="1"/>
    <x v="9"/>
    <n v="3.38"/>
    <n v="3.38"/>
    <m/>
    <d v="2002-10-01T00:00:00"/>
    <n v="3.38"/>
    <n v="3842"/>
    <n v="75.600157418339236"/>
    <n v="3.2771428571428571"/>
    <n v="2.9610000000000012"/>
  </r>
  <r>
    <x v="1"/>
    <x v="9"/>
    <n v="2002"/>
    <n v="2"/>
    <x v="9"/>
    <n v="2.4"/>
    <n v="2.4"/>
    <m/>
    <d v="2002-10-02T00:00:00"/>
    <n v="2.4"/>
    <n v="4180"/>
    <n v="82.251082251082252"/>
    <n v="3.0871428571428572"/>
    <n v="3.0133333333333345"/>
  </r>
  <r>
    <x v="1"/>
    <x v="9"/>
    <n v="2002"/>
    <n v="3"/>
    <x v="9"/>
    <n v="5.61"/>
    <n v="5.61"/>
    <m/>
    <d v="2002-10-03T00:00:00"/>
    <n v="5.61"/>
    <n v="3331"/>
    <n v="65.545060999606449"/>
    <n v="3.0185714285714291"/>
    <n v="3.1293333333333342"/>
  </r>
  <r>
    <x v="1"/>
    <x v="9"/>
    <n v="2002"/>
    <n v="4"/>
    <x v="9"/>
    <n v="4.53"/>
    <n v="4.53"/>
    <m/>
    <d v="2002-10-04T00:00:00"/>
    <n v="4.53"/>
    <n v="3568"/>
    <n v="70.208579299488392"/>
    <n v="2.4814285714285718"/>
    <n v="3.1706666666666674"/>
  </r>
  <r>
    <x v="1"/>
    <x v="9"/>
    <n v="2002"/>
    <n v="5"/>
    <x v="9"/>
    <n v="2.68"/>
    <n v="2.68"/>
    <m/>
    <d v="2002-10-05T00:00:00"/>
    <n v="2.68"/>
    <n v="4091"/>
    <n v="80.499803227075944"/>
    <n v="2.0985714285714283"/>
    <n v="3.3020000000000005"/>
  </r>
  <r>
    <x v="1"/>
    <x v="9"/>
    <n v="2002"/>
    <n v="6"/>
    <x v="9"/>
    <n v="2.2000000000000002"/>
    <n v="2.2000000000000002"/>
    <m/>
    <d v="2002-10-06T00:00:00"/>
    <n v="2.2000000000000002"/>
    <n v="4282"/>
    <n v="84.258166076347891"/>
    <n v="1.974285714285714"/>
    <n v="3.4956666666666667"/>
  </r>
  <r>
    <x v="1"/>
    <x v="9"/>
    <n v="2002"/>
    <n v="7"/>
    <x v="9"/>
    <n v="2.14"/>
    <n v="2.14"/>
    <m/>
    <d v="2002-10-07T00:00:00"/>
    <n v="2.14"/>
    <n v="4344"/>
    <n v="85.47815820543093"/>
    <n v="1.9457142857142855"/>
    <n v="3.6943333333333328"/>
  </r>
  <r>
    <x v="1"/>
    <x v="9"/>
    <n v="2002"/>
    <n v="8"/>
    <x v="9"/>
    <n v="2.0499999999999998"/>
    <n v="2.0499999999999998"/>
    <m/>
    <d v="2002-10-08T00:00:00"/>
    <n v="2.0499999999999998"/>
    <n v="4406"/>
    <n v="86.698150334513969"/>
    <n v="1.94"/>
    <n v="3.825333333333333"/>
  </r>
  <r>
    <x v="1"/>
    <x v="9"/>
    <n v="2002"/>
    <n v="9"/>
    <x v="9"/>
    <n v="1.92"/>
    <n v="1.92"/>
    <m/>
    <d v="2002-10-09T00:00:00"/>
    <n v="1.92"/>
    <n v="4471"/>
    <n v="87.977174340810706"/>
    <n v="1.9457142857142855"/>
    <n v="3.9893333333333327"/>
  </r>
  <r>
    <x v="1"/>
    <x v="9"/>
    <n v="2002"/>
    <n v="10"/>
    <x v="9"/>
    <n v="1.85"/>
    <n v="1.85"/>
    <m/>
    <d v="2002-10-10T00:00:00"/>
    <n v="1.85"/>
    <n v="4552"/>
    <n v="89.571035025580485"/>
    <n v="1.9714285714285713"/>
    <n v="4.3853333333333326"/>
  </r>
  <r>
    <x v="1"/>
    <x v="9"/>
    <n v="2002"/>
    <n v="11"/>
    <x v="9"/>
    <n v="1.85"/>
    <n v="1.85"/>
    <m/>
    <d v="2002-10-11T00:00:00"/>
    <n v="1.85"/>
    <n v="4552"/>
    <n v="89.571035025580485"/>
    <n v="2.0328571428571425"/>
    <n v="4.9403333333333324"/>
  </r>
  <r>
    <x v="1"/>
    <x v="9"/>
    <n v="2002"/>
    <n v="12"/>
    <x v="9"/>
    <n v="1.81"/>
    <n v="1.81"/>
    <m/>
    <d v="2002-10-12T00:00:00"/>
    <n v="1.81"/>
    <n v="4567"/>
    <n v="89.866194411648962"/>
    <n v="2.1285714285714286"/>
    <n v="5.1879999999999988"/>
  </r>
  <r>
    <x v="1"/>
    <x v="9"/>
    <n v="2002"/>
    <n v="13"/>
    <x v="9"/>
    <n v="2"/>
    <n v="2"/>
    <m/>
    <d v="2002-10-13T00:00:00"/>
    <n v="2"/>
    <n v="4416"/>
    <n v="86.894923258559615"/>
    <n v="2.2557142857142858"/>
    <n v="5.3729999999999993"/>
  </r>
  <r>
    <x v="1"/>
    <x v="9"/>
    <n v="2002"/>
    <n v="14"/>
    <x v="9"/>
    <n v="2.1"/>
    <n v="2.1"/>
    <m/>
    <d v="2002-10-14T00:00:00"/>
    <n v="2.1"/>
    <n v="4352"/>
    <n v="85.635576544667458"/>
    <n v="2.391428571428571"/>
    <n v="5.9929999999999986"/>
  </r>
  <r>
    <x v="1"/>
    <x v="9"/>
    <n v="2002"/>
    <n v="15"/>
    <x v="9"/>
    <n v="2.09"/>
    <n v="2.09"/>
    <m/>
    <d v="2002-10-15T00:00:00"/>
    <n v="2.09"/>
    <n v="4401"/>
    <n v="86.599763872491138"/>
    <n v="2.5342857142857143"/>
    <n v="6.4463333333333326"/>
  </r>
  <r>
    <x v="1"/>
    <x v="9"/>
    <n v="2002"/>
    <n v="16"/>
    <x v="9"/>
    <n v="2.1"/>
    <n v="2.1"/>
    <m/>
    <d v="2002-10-16T00:00:00"/>
    <n v="2.1"/>
    <n v="4352"/>
    <n v="85.635576544667458"/>
    <n v="2.7042857142857142"/>
    <n v="6.7866666666666671"/>
  </r>
  <r>
    <x v="1"/>
    <x v="9"/>
    <n v="2002"/>
    <n v="17"/>
    <x v="9"/>
    <n v="2.2799999999999998"/>
    <n v="2.2799999999999998"/>
    <m/>
    <d v="2002-10-17T00:00:00"/>
    <n v="2.2799999999999998"/>
    <n v="4263"/>
    <n v="83.88429752066115"/>
    <n v="2.8557142857142854"/>
    <n v="6.9326666666666661"/>
  </r>
  <r>
    <x v="1"/>
    <x v="9"/>
    <n v="2002"/>
    <n v="18"/>
    <x v="9"/>
    <n v="2.52"/>
    <n v="2.52"/>
    <m/>
    <d v="2002-10-18T00:00:00"/>
    <n v="2.52"/>
    <n v="4132"/>
    <n v="81.306572215663124"/>
    <n v="3.0071428571428571"/>
    <n v="7.1373333333333333"/>
  </r>
  <r>
    <x v="1"/>
    <x v="9"/>
    <n v="2002"/>
    <n v="19"/>
    <x v="9"/>
    <n v="2.7"/>
    <n v="2.7"/>
    <m/>
    <d v="2002-10-19T00:00:00"/>
    <n v="2.7"/>
    <n v="4058"/>
    <n v="79.850452577725306"/>
    <n v="3.1942857142857144"/>
    <n v="7.3203333333333322"/>
  </r>
  <r>
    <x v="1"/>
    <x v="9"/>
    <n v="2002"/>
    <n v="20"/>
    <x v="9"/>
    <n v="2.95"/>
    <n v="2.95"/>
    <m/>
    <d v="2002-10-20T00:00:00"/>
    <n v="2.95"/>
    <n v="3977"/>
    <n v="78.256591892955527"/>
    <n v="3.3628571428571425"/>
    <n v="7.4786666666666655"/>
  </r>
  <r>
    <x v="1"/>
    <x v="9"/>
    <n v="2002"/>
    <n v="21"/>
    <x v="9"/>
    <n v="3.1"/>
    <n v="3.1"/>
    <m/>
    <d v="2002-10-21T00:00:00"/>
    <n v="3.1"/>
    <n v="3916"/>
    <n v="77.056277056277054"/>
    <n v="3.5257142857142858"/>
    <n v="7.7169999999999979"/>
  </r>
  <r>
    <x v="1"/>
    <x v="9"/>
    <n v="2002"/>
    <n v="22"/>
    <x v="9"/>
    <n v="3.28"/>
    <n v="3.28"/>
    <m/>
    <d v="2002-10-22T00:00:00"/>
    <n v="3.28"/>
    <n v="3880"/>
    <n v="76.347894529712718"/>
    <n v="3.6814285714285715"/>
    <n v="7.8349999999999973"/>
  </r>
  <r>
    <x v="1"/>
    <x v="9"/>
    <n v="2002"/>
    <n v="23"/>
    <x v="9"/>
    <n v="3.16"/>
    <n v="3.16"/>
    <m/>
    <d v="2002-10-23T00:00:00"/>
    <n v="3.16"/>
    <n v="3907"/>
    <n v="76.879181424635973"/>
    <n v="3.8571428571428572"/>
    <n v="7.9183333333333312"/>
  </r>
  <r>
    <x v="1"/>
    <x v="9"/>
    <n v="2002"/>
    <n v="24"/>
    <x v="9"/>
    <n v="3.34"/>
    <n v="3.34"/>
    <m/>
    <d v="2002-10-24T00:00:00"/>
    <n v="3.34"/>
    <n v="3847"/>
    <n v="75.698543880362053"/>
    <n v="4.0185714285714287"/>
    <n v="7.9853333333333305"/>
  </r>
  <r>
    <x v="1"/>
    <x v="9"/>
    <n v="2002"/>
    <n v="25"/>
    <x v="9"/>
    <n v="3.83"/>
    <n v="3.83"/>
    <m/>
    <d v="2002-10-25T00:00:00"/>
    <n v="3.83"/>
    <n v="3712"/>
    <n v="73.042109405745776"/>
    <n v="4.2485714285714282"/>
    <n v="8.0436666666666632"/>
  </r>
  <r>
    <x v="1"/>
    <x v="9"/>
    <n v="2002"/>
    <n v="26"/>
    <x v="9"/>
    <n v="3.88"/>
    <n v="3.88"/>
    <m/>
    <d v="2002-10-26T00:00:00"/>
    <n v="3.88"/>
    <n v="3705"/>
    <n v="72.904368358913814"/>
    <n v="4.5414285714285709"/>
    <n v="8.0849999999999973"/>
  </r>
  <r>
    <x v="1"/>
    <x v="9"/>
    <n v="2002"/>
    <n v="27"/>
    <x v="9"/>
    <n v="4.09"/>
    <n v="4.09"/>
    <m/>
    <d v="2002-10-27T00:00:00"/>
    <n v="4.09"/>
    <n v="3669"/>
    <n v="72.195985832349479"/>
    <n v="4.9657142857142853"/>
    <n v="8.1143333333333292"/>
  </r>
  <r>
    <x v="1"/>
    <x v="9"/>
    <n v="2002"/>
    <n v="28"/>
    <x v="9"/>
    <n v="4.1900000000000004"/>
    <n v="4.1900000000000004"/>
    <m/>
    <d v="2002-10-28T00:00:00"/>
    <n v="4.1900000000000004"/>
    <n v="3646"/>
    <n v="71.743408107044473"/>
    <n v="5.5914285714285707"/>
    <n v="8.1343333333333305"/>
  </r>
  <r>
    <x v="1"/>
    <x v="9"/>
    <n v="2002"/>
    <n v="29"/>
    <x v="9"/>
    <n v="4.51"/>
    <n v="4.51"/>
    <m/>
    <d v="2002-10-29T00:00:00"/>
    <n v="4.51"/>
    <n v="3570"/>
    <n v="70.247933884297524"/>
    <n v="6.2057142857142855"/>
    <n v="8.1489999999999974"/>
  </r>
  <r>
    <x v="1"/>
    <x v="9"/>
    <n v="2002"/>
    <n v="30"/>
    <x v="9"/>
    <n v="4.29"/>
    <n v="4.29"/>
    <m/>
    <d v="2002-10-30T00:00:00"/>
    <n v="4.29"/>
    <n v="3627"/>
    <n v="71.369539551357732"/>
    <n v="6.7271428571428578"/>
    <n v="8.1513333333333318"/>
  </r>
  <r>
    <x v="1"/>
    <x v="9"/>
    <n v="2002"/>
    <n v="31"/>
    <x v="9"/>
    <n v="4.95"/>
    <n v="4.95"/>
    <m/>
    <d v="2002-10-31T00:00:00"/>
    <n v="4.95"/>
    <n v="3479"/>
    <n v="68.457300275482098"/>
    <n v="6.9814285714285713"/>
    <n v="8.1606666666666641"/>
  </r>
  <r>
    <x v="1"/>
    <x v="10"/>
    <n v="2002"/>
    <n v="1"/>
    <x v="10"/>
    <n v="5.88"/>
    <n v="5.88"/>
    <m/>
    <d v="2002-11-01T00:00:00"/>
    <n v="5.88"/>
    <n v="3287"/>
    <n v="64.679260133805585"/>
    <n v="7.2700000000000014"/>
    <n v="8.1489999999999974"/>
  </r>
  <r>
    <x v="1"/>
    <x v="10"/>
    <n v="2002"/>
    <n v="2"/>
    <x v="10"/>
    <n v="6.85"/>
    <n v="6.85"/>
    <m/>
    <d v="2002-11-02T00:00:00"/>
    <n v="6.85"/>
    <n v="3121"/>
    <n v="61.412829594647775"/>
    <n v="8.4014285714285712"/>
    <n v="8.107999999999997"/>
  </r>
  <r>
    <x v="1"/>
    <x v="10"/>
    <n v="2002"/>
    <n v="3"/>
    <x v="10"/>
    <n v="8.4700000000000006"/>
    <n v="8.4700000000000006"/>
    <m/>
    <d v="2002-11-03T00:00:00"/>
    <n v="8.4700000000000006"/>
    <n v="2918"/>
    <n v="57.418339236521057"/>
    <n v="10.065714285714288"/>
    <n v="8.0346666666666646"/>
  </r>
  <r>
    <x v="1"/>
    <x v="10"/>
    <n v="2002"/>
    <n v="4"/>
    <x v="10"/>
    <n v="8.49"/>
    <n v="8.49"/>
    <m/>
    <d v="2002-11-04T00:00:00"/>
    <n v="8.49"/>
    <n v="2916"/>
    <n v="57.378984651711932"/>
    <n v="10.181428571428571"/>
    <n v="7.9033333333333307"/>
  </r>
  <r>
    <x v="1"/>
    <x v="10"/>
    <n v="2002"/>
    <n v="5"/>
    <x v="10"/>
    <n v="8.16"/>
    <n v="8.16"/>
    <m/>
    <d v="2002-11-05T00:00:00"/>
    <n v="8.16"/>
    <n v="2958"/>
    <n v="58.205430932703663"/>
    <n v="10.02"/>
    <n v="7.8056666666666654"/>
  </r>
  <r>
    <x v="1"/>
    <x v="10"/>
    <n v="2002"/>
    <n v="6"/>
    <x v="10"/>
    <n v="6.07"/>
    <n v="6.07"/>
    <m/>
    <d v="2002-11-06T00:00:00"/>
    <n v="6.07"/>
    <n v="3248"/>
    <n v="63.911845730027551"/>
    <n v="11.797142857142859"/>
    <n v="7.705333333333332"/>
  </r>
  <r>
    <x v="1"/>
    <x v="10"/>
    <n v="2002"/>
    <n v="7"/>
    <x v="10"/>
    <n v="6.97"/>
    <n v="6.97"/>
    <m/>
    <d v="2002-11-07T00:00:00"/>
    <n v="6.97"/>
    <n v="3098"/>
    <n v="60.960251869342777"/>
    <n v="13.172857142857142"/>
    <n v="7.625333333333332"/>
  </r>
  <r>
    <x v="1"/>
    <x v="10"/>
    <n v="2002"/>
    <n v="8"/>
    <x v="10"/>
    <n v="13.8"/>
    <n v="13.8"/>
    <m/>
    <d v="2002-11-08T00:00:00"/>
    <n v="13.8"/>
    <n v="2381"/>
    <n v="46.85163321526958"/>
    <n v="13.934285714285712"/>
    <n v="7.5143333333333313"/>
  </r>
  <r>
    <x v="1"/>
    <x v="10"/>
    <n v="2002"/>
    <n v="9"/>
    <x v="10"/>
    <n v="18.5"/>
    <n v="18.5"/>
    <m/>
    <d v="2002-11-09T00:00:00"/>
    <n v="18.5"/>
    <n v="1955"/>
    <n v="38.469106650924836"/>
    <n v="12.888571428571428"/>
    <n v="7.1703333333333319"/>
  </r>
  <r>
    <x v="1"/>
    <x v="10"/>
    <n v="2002"/>
    <n v="10"/>
    <x v="10"/>
    <n v="9.2799999999999994"/>
    <n v="9.2799999999999994"/>
    <m/>
    <d v="2002-11-10T00:00:00"/>
    <n v="9.2799999999999994"/>
    <n v="2833"/>
    <n v="55.745769382133012"/>
    <n v="11.448571428571428"/>
    <n v="6.6739999999999986"/>
  </r>
  <r>
    <x v="1"/>
    <x v="10"/>
    <n v="2002"/>
    <n v="11"/>
    <x v="10"/>
    <n v="7.36"/>
    <n v="7.36"/>
    <m/>
    <d v="2002-11-11T00:00:00"/>
    <n v="7.36"/>
    <n v="3052"/>
    <n v="60.055096418732781"/>
    <n v="11.267142857142858"/>
    <n v="7.1013333333333328"/>
  </r>
  <r>
    <x v="1"/>
    <x v="10"/>
    <n v="2002"/>
    <n v="12"/>
    <x v="10"/>
    <n v="20.6"/>
    <n v="20.6"/>
    <m/>
    <d v="2002-11-12T00:00:00"/>
    <n v="20.6"/>
    <n v="1818"/>
    <n v="35.773317591499406"/>
    <n v="11.280000000000001"/>
    <n v="7.9959999999999996"/>
  </r>
  <r>
    <x v="1"/>
    <x v="10"/>
    <n v="2002"/>
    <n v="13"/>
    <x v="10"/>
    <n v="15.7"/>
    <n v="15.7"/>
    <m/>
    <d v="2002-11-13T00:00:00"/>
    <n v="15.7"/>
    <n v="2195"/>
    <n v="43.191656828020463"/>
    <n v="9.7800000000000011"/>
    <n v="8.359333333333332"/>
  </r>
  <r>
    <x v="1"/>
    <x v="10"/>
    <n v="2002"/>
    <n v="14"/>
    <x v="10"/>
    <n v="12.3"/>
    <n v="12.3"/>
    <m/>
    <d v="2002-11-14T00:00:00"/>
    <n v="12.3"/>
    <n v="2491"/>
    <n v="49.01613537977174"/>
    <n v="8.4857142857142858"/>
    <n v="9.0960000000000001"/>
  </r>
  <r>
    <x v="1"/>
    <x v="10"/>
    <n v="2002"/>
    <n v="15"/>
    <x v="10"/>
    <n v="6.48"/>
    <n v="6.48"/>
    <m/>
    <d v="2002-11-15T00:00:00"/>
    <n v="6.48"/>
    <n v="3174"/>
    <n v="62.455726092089726"/>
    <n v="7.5542857142857143"/>
    <n v="10.199333333333334"/>
  </r>
  <r>
    <x v="1"/>
    <x v="10"/>
    <n v="2002"/>
    <n v="16"/>
    <x v="10"/>
    <n v="8.42"/>
    <n v="8.42"/>
    <m/>
    <d v="2002-11-16T00:00:00"/>
    <n v="8.42"/>
    <n v="2920"/>
    <n v="57.457693821330182"/>
    <n v="7.3671428571428574"/>
    <n v="11.016666666666667"/>
  </r>
  <r>
    <x v="1"/>
    <x v="10"/>
    <n v="2002"/>
    <n v="17"/>
    <x v="10"/>
    <n v="8.01"/>
    <n v="8.01"/>
    <m/>
    <d v="2002-11-17T00:00:00"/>
    <n v="8.01"/>
    <n v="2969"/>
    <n v="58.421881149153876"/>
    <n v="6.8914285714285723"/>
    <n v="14.602666666666666"/>
  </r>
  <r>
    <x v="1"/>
    <x v="10"/>
    <n v="2002"/>
    <n v="18"/>
    <x v="10"/>
    <n v="7.45"/>
    <n v="7.45"/>
    <m/>
    <d v="2002-11-18T00:00:00"/>
    <n v="7.45"/>
    <n v="3036"/>
    <n v="59.740259740259738"/>
    <n v="6.4714285714285724"/>
    <n v="15.815666666666665"/>
  </r>
  <r>
    <x v="1"/>
    <x v="10"/>
    <n v="2002"/>
    <n v="19"/>
    <x v="10"/>
    <n v="10.1"/>
    <n v="10.1"/>
    <m/>
    <d v="2002-11-19T00:00:00"/>
    <n v="10.1"/>
    <n v="2722"/>
    <n v="53.561589925226293"/>
    <n v="6.0871428571428572"/>
    <n v="16.920666666666666"/>
  </r>
  <r>
    <x v="1"/>
    <x v="10"/>
    <n v="2002"/>
    <n v="20"/>
    <x v="10"/>
    <n v="6.64"/>
    <n v="6.64"/>
    <m/>
    <d v="2002-11-20T00:00:00"/>
    <n v="6.64"/>
    <n v="3147"/>
    <n v="61.924439197166471"/>
    <n v="5.3142857142857141"/>
    <n v="17.837333333333333"/>
  </r>
  <r>
    <x v="1"/>
    <x v="10"/>
    <n v="2002"/>
    <n v="21"/>
    <x v="10"/>
    <n v="5.78"/>
    <n v="5.78"/>
    <m/>
    <d v="2002-11-21T00:00:00"/>
    <n v="5.78"/>
    <n v="3305"/>
    <n v="65.033451397087759"/>
    <n v="5.0271428571428567"/>
    <n v="18.686"/>
  </r>
  <r>
    <x v="1"/>
    <x v="10"/>
    <n v="2002"/>
    <n v="22"/>
    <x v="10"/>
    <n v="5.17"/>
    <n v="5.17"/>
    <m/>
    <d v="2002-11-22T00:00:00"/>
    <n v="5.17"/>
    <n v="3439"/>
    <n v="67.670208579299484"/>
    <n v="4.8557142857142859"/>
    <n v="19.510000000000002"/>
  </r>
  <r>
    <x v="1"/>
    <x v="10"/>
    <n v="2002"/>
    <n v="23"/>
    <x v="10"/>
    <n v="5.09"/>
    <n v="5.09"/>
    <m/>
    <d v="2002-11-23T00:00:00"/>
    <n v="5.09"/>
    <n v="3455"/>
    <n v="67.985045257772526"/>
    <n v="4.7700000000000005"/>
    <n v="20.191000000000006"/>
  </r>
  <r>
    <x v="1"/>
    <x v="10"/>
    <n v="2002"/>
    <n v="24"/>
    <x v="10"/>
    <n v="5.07"/>
    <n v="5.07"/>
    <m/>
    <d v="2002-11-24T00:00:00"/>
    <n v="5.07"/>
    <n v="3458"/>
    <n v="68.044077134986225"/>
    <n v="4.7"/>
    <n v="20.794666666666672"/>
  </r>
  <r>
    <x v="1"/>
    <x v="10"/>
    <n v="2002"/>
    <n v="25"/>
    <x v="10"/>
    <n v="4.76"/>
    <n v="4.76"/>
    <m/>
    <d v="2002-11-25T00:00:00"/>
    <n v="4.76"/>
    <n v="3519"/>
    <n v="69.244391971664697"/>
    <n v="4.6399999999999997"/>
    <n v="21.34566666666667"/>
  </r>
  <r>
    <x v="1"/>
    <x v="10"/>
    <n v="2002"/>
    <n v="26"/>
    <x v="10"/>
    <n v="4.6900000000000004"/>
    <n v="4.6900000000000004"/>
    <m/>
    <d v="2002-11-26T00:00:00"/>
    <n v="4.6900000000000004"/>
    <n v="3537"/>
    <n v="69.598583234946872"/>
    <n v="4.6242857142857137"/>
    <n v="21.823666666666671"/>
  </r>
  <r>
    <x v="1"/>
    <x v="10"/>
    <n v="2002"/>
    <n v="27"/>
    <x v="10"/>
    <n v="4.63"/>
    <n v="4.63"/>
    <m/>
    <d v="2002-11-27T00:00:00"/>
    <n v="4.63"/>
    <n v="3544"/>
    <n v="69.73632428177882"/>
    <n v="4.6014285714285714"/>
    <n v="22.404000000000007"/>
  </r>
  <r>
    <x v="1"/>
    <x v="10"/>
    <n v="2002"/>
    <n v="28"/>
    <x v="10"/>
    <n v="4.58"/>
    <n v="4.58"/>
    <m/>
    <d v="2002-11-28T00:00:00"/>
    <n v="4.58"/>
    <n v="3561"/>
    <n v="70.070838252656429"/>
    <n v="4.734285714285714"/>
    <n v="23.79633333333334"/>
  </r>
  <r>
    <x v="1"/>
    <x v="10"/>
    <n v="2002"/>
    <n v="29"/>
    <x v="10"/>
    <n v="4.57"/>
    <n v="4.57"/>
    <m/>
    <d v="2002-11-29T00:00:00"/>
    <n v="4.57"/>
    <n v="3564"/>
    <n v="70.129870129870127"/>
    <n v="4.8157142857142858"/>
    <n v="25.140333333333338"/>
  </r>
  <r>
    <x v="1"/>
    <x v="10"/>
    <n v="2002"/>
    <n v="30"/>
    <x v="10"/>
    <n v="4.5999999999999996"/>
    <n v="4.5999999999999996"/>
    <m/>
    <d v="2002-11-30T00:00:00"/>
    <n v="4.5999999999999996"/>
    <n v="3549"/>
    <n v="69.834710743801651"/>
    <n v="4.6871428571428577"/>
    <n v="26.608000000000004"/>
  </r>
  <r>
    <x v="1"/>
    <x v="11"/>
    <n v="2002"/>
    <n v="1"/>
    <x v="11"/>
    <n v="4.6500000000000004"/>
    <n v="4.6500000000000004"/>
    <m/>
    <d v="2002-12-01T00:00:00"/>
    <n v="4.6500000000000004"/>
    <n v="3542"/>
    <n v="69.696969696969703"/>
    <n v="4.55"/>
    <n v="29.678000000000008"/>
  </r>
  <r>
    <x v="1"/>
    <x v="11"/>
    <n v="2002"/>
    <n v="2"/>
    <x v="11"/>
    <n v="4.6500000000000004"/>
    <n v="4.6500000000000004"/>
    <m/>
    <d v="2002-12-02T00:00:00"/>
    <n v="4.6500000000000004"/>
    <n v="3542"/>
    <n v="69.696969696969703"/>
    <n v="4.3828571428571435"/>
    <n v="37.956333333333333"/>
  </r>
  <r>
    <x v="1"/>
    <x v="11"/>
    <n v="2002"/>
    <n v="3"/>
    <x v="11"/>
    <n v="4.53"/>
    <n v="4.53"/>
    <m/>
    <d v="2002-12-03T00:00:00"/>
    <n v="4.53"/>
    <n v="3568"/>
    <n v="70.208579299488392"/>
    <n v="4.234285714285714"/>
    <n v="41.401333333333341"/>
  </r>
  <r>
    <x v="1"/>
    <x v="11"/>
    <n v="2002"/>
    <n v="4"/>
    <x v="11"/>
    <n v="5.56"/>
    <n v="5.56"/>
    <m/>
    <d v="2002-12-04T00:00:00"/>
    <n v="5.56"/>
    <n v="3351"/>
    <n v="65.938606847697756"/>
    <n v="6.7442857142857147"/>
    <n v="44.303666666666672"/>
  </r>
  <r>
    <x v="1"/>
    <x v="11"/>
    <n v="2002"/>
    <n v="5"/>
    <x v="11"/>
    <n v="5.15"/>
    <n v="5.15"/>
    <m/>
    <d v="2002-12-05T00:00:00"/>
    <n v="5.15"/>
    <n v="3441"/>
    <n v="67.709563164108616"/>
    <n v="10.835714285714287"/>
    <n v="48.585000000000008"/>
  </r>
  <r>
    <x v="1"/>
    <x v="11"/>
    <n v="2002"/>
    <n v="6"/>
    <x v="11"/>
    <n v="3.67"/>
    <n v="3.67"/>
    <m/>
    <d v="2002-12-06T00:00:00"/>
    <n v="3.67"/>
    <n v="3756"/>
    <n v="73.907910271546641"/>
    <n v="14.6"/>
    <n v="52.31333333333334"/>
  </r>
  <r>
    <x v="1"/>
    <x v="11"/>
    <n v="2002"/>
    <n v="7"/>
    <x v="11"/>
    <n v="3.64"/>
    <n v="3.64"/>
    <m/>
    <d v="2002-12-07T00:00:00"/>
    <n v="3.64"/>
    <n v="3759"/>
    <n v="73.966942148760324"/>
    <n v="19.475714285714282"/>
    <n v="54.631"/>
  </r>
  <r>
    <x v="1"/>
    <x v="11"/>
    <n v="2002"/>
    <n v="8"/>
    <x v="11"/>
    <n v="3.48"/>
    <n v="3.48"/>
    <m/>
    <d v="2002-12-08T00:00:00"/>
    <n v="3.48"/>
    <n v="3813"/>
    <n v="75.029515938606849"/>
    <n v="25.44142857142857"/>
    <n v="56.256333333333345"/>
  </r>
  <r>
    <x v="1"/>
    <x v="11"/>
    <n v="2002"/>
    <n v="9"/>
    <x v="11"/>
    <n v="3.61"/>
    <n v="3.61"/>
    <m/>
    <d v="2002-12-09T00:00:00"/>
    <n v="3.61"/>
    <n v="3762"/>
    <n v="74.025974025974023"/>
    <n v="29.372857142857139"/>
    <n v="57.547000000000011"/>
  </r>
  <r>
    <x v="1"/>
    <x v="11"/>
    <n v="2002"/>
    <n v="10"/>
    <x v="11"/>
    <n v="22.1"/>
    <n v="22.1"/>
    <m/>
    <d v="2002-12-10T00:00:00"/>
    <n v="22.1"/>
    <n v="1672"/>
    <n v="32.900432900432904"/>
    <n v="45.428571428571431"/>
    <n v="58.616666666666674"/>
  </r>
  <r>
    <x v="1"/>
    <x v="11"/>
    <n v="2002"/>
    <n v="11"/>
    <x v="11"/>
    <n v="34.200000000000003"/>
    <n v="34.200000000000003"/>
    <m/>
    <d v="2002-12-11T00:00:00"/>
    <n v="34.200000000000003"/>
    <n v="1096"/>
    <n v="21.566312475403386"/>
    <n v="48.614285714285707"/>
    <n v="58.906666666666673"/>
  </r>
  <r>
    <x v="1"/>
    <x v="11"/>
    <n v="2002"/>
    <n v="12"/>
    <x v="11"/>
    <n v="31.5"/>
    <n v="31.5"/>
    <m/>
    <d v="2002-12-12T00:00:00"/>
    <n v="31.5"/>
    <n v="1209"/>
    <n v="23.789846517119244"/>
    <n v="49.528571428571425"/>
    <n v="58.660000000000004"/>
  </r>
  <r>
    <x v="1"/>
    <x v="11"/>
    <n v="2002"/>
    <n v="13"/>
    <x v="11"/>
    <n v="37.799999999999997"/>
    <n v="37.799999999999997"/>
    <m/>
    <d v="2002-12-13T00:00:00"/>
    <n v="37.799999999999997"/>
    <n v="979"/>
    <n v="19.264069264069263"/>
    <n v="50.4"/>
    <n v="58.440000000000012"/>
  </r>
  <r>
    <x v="1"/>
    <x v="11"/>
    <n v="2002"/>
    <n v="14"/>
    <x v="11"/>
    <n v="45.4"/>
    <n v="45.4"/>
    <m/>
    <d v="2002-12-14T00:00:00"/>
    <n v="45.4"/>
    <n v="733"/>
    <n v="14.423455332546242"/>
    <n v="49.585714285714296"/>
    <n v="58.293333333333344"/>
  </r>
  <r>
    <x v="1"/>
    <x v="11"/>
    <n v="2002"/>
    <n v="15"/>
    <x v="11"/>
    <n v="31"/>
    <n v="31"/>
    <m/>
    <d v="2002-12-15T00:00:00"/>
    <n v="31"/>
    <n v="1219"/>
    <n v="23.986619441164898"/>
    <n v="47.457142857142863"/>
    <n v="57.83666666666668"/>
  </r>
  <r>
    <x v="1"/>
    <x v="11"/>
    <n v="2002"/>
    <n v="16"/>
    <x v="11"/>
    <n v="116"/>
    <n v="116"/>
    <m/>
    <d v="2002-12-16T00:00:00"/>
    <n v="116"/>
    <n v="235"/>
    <n v="4.6241637150728057"/>
    <n v="46.68571428571429"/>
    <n v="57.903333333333343"/>
  </r>
  <r>
    <x v="1"/>
    <x v="11"/>
    <n v="2002"/>
    <n v="17"/>
    <x v="11"/>
    <n v="44.4"/>
    <n v="44.4"/>
    <m/>
    <d v="2002-12-17T00:00:00"/>
    <n v="44.4"/>
    <n v="771"/>
    <n v="15.171192443919718"/>
    <n v="33.428571428571423"/>
    <n v="55.066666666666684"/>
  </r>
  <r>
    <x v="1"/>
    <x v="11"/>
    <n v="2002"/>
    <n v="18"/>
    <x v="11"/>
    <n v="40.6"/>
    <n v="40.6"/>
    <m/>
    <d v="2002-12-18T00:00:00"/>
    <n v="40.6"/>
    <n v="882"/>
    <n v="17.355371900826448"/>
    <n v="30.171428571428571"/>
    <n v="54.553333333333349"/>
  </r>
  <r>
    <x v="1"/>
    <x v="11"/>
    <n v="2002"/>
    <n v="19"/>
    <x v="11"/>
    <n v="37.6"/>
    <n v="37.6"/>
    <m/>
    <d v="2002-12-19T00:00:00"/>
    <n v="37.6"/>
    <n v="981"/>
    <n v="19.303423848878396"/>
    <n v="27.099999999999998"/>
    <n v="54.08333333333335"/>
  </r>
  <r>
    <x v="1"/>
    <x v="11"/>
    <n v="2002"/>
    <n v="20"/>
    <x v="11"/>
    <n v="32.1"/>
    <n v="32.1"/>
    <m/>
    <d v="2002-12-20T00:00:00"/>
    <n v="32.1"/>
    <n v="1184"/>
    <n v="23.297914207005118"/>
    <n v="24.885714285714283"/>
    <n v="53.636666666666684"/>
  </r>
  <r>
    <x v="1"/>
    <x v="11"/>
    <n v="2002"/>
    <n v="21"/>
    <x v="11"/>
    <n v="30.5"/>
    <n v="30.5"/>
    <m/>
    <d v="2002-12-21T00:00:00"/>
    <n v="30.5"/>
    <n v="1267"/>
    <n v="24.931129476584022"/>
    <n v="26.928571428571427"/>
    <n v="53.303333333333356"/>
  </r>
  <r>
    <x v="1"/>
    <x v="11"/>
    <n v="2002"/>
    <n v="22"/>
    <x v="11"/>
    <n v="25.6"/>
    <n v="25.6"/>
    <m/>
    <d v="2002-12-22T00:00:00"/>
    <n v="25.6"/>
    <n v="1492"/>
    <n v="29.358520267611176"/>
    <n v="28.985714285714288"/>
    <n v="52.956666666666685"/>
  </r>
  <r>
    <x v="1"/>
    <x v="11"/>
    <n v="2002"/>
    <n v="23"/>
    <x v="11"/>
    <n v="23.2"/>
    <n v="23.2"/>
    <m/>
    <d v="2002-12-23T00:00:00"/>
    <n v="23.2"/>
    <n v="1609"/>
    <n v="31.660763478945299"/>
    <n v="32.271428571428572"/>
    <n v="52.730000000000011"/>
  </r>
  <r>
    <x v="1"/>
    <x v="11"/>
    <n v="2002"/>
    <n v="24"/>
    <x v="11"/>
    <n v="21.6"/>
    <n v="21.6"/>
    <m/>
    <d v="2002-12-24T00:00:00"/>
    <n v="21.6"/>
    <n v="1737"/>
    <n v="34.179456906729634"/>
    <n v="42.771428571428565"/>
    <n v="52.826666666666675"/>
  </r>
  <r>
    <x v="1"/>
    <x v="11"/>
    <n v="2002"/>
    <n v="25"/>
    <x v="11"/>
    <n v="19.100000000000001"/>
    <n v="19.100000000000001"/>
    <m/>
    <d v="2002-12-25T00:00:00"/>
    <n v="19.100000000000001"/>
    <n v="1894"/>
    <n v="37.268791814246363"/>
    <n v="75.828571428571422"/>
    <n v="52.846666666666671"/>
  </r>
  <r>
    <x v="1"/>
    <x v="11"/>
    <n v="2002"/>
    <n v="26"/>
    <x v="11"/>
    <n v="22.1"/>
    <n v="22.1"/>
    <m/>
    <d v="2002-12-26T00:00:00"/>
    <n v="22.1"/>
    <n v="1672"/>
    <n v="32.900432900432904"/>
    <n v="88.528571428571439"/>
    <n v="53.103333333333339"/>
  </r>
  <r>
    <x v="1"/>
    <x v="11"/>
    <n v="2002"/>
    <n v="27"/>
    <x v="11"/>
    <n v="46.4"/>
    <n v="46.4"/>
    <m/>
    <d v="2002-12-27T00:00:00"/>
    <n v="46.4"/>
    <n v="713"/>
    <n v="14.029909484454938"/>
    <n v="98.45714285714287"/>
    <n v="53.243333333333339"/>
  </r>
  <r>
    <x v="1"/>
    <x v="11"/>
    <n v="2002"/>
    <n v="28"/>
    <x v="11"/>
    <n v="44.9"/>
    <n v="44.9"/>
    <m/>
    <d v="2002-12-28T00:00:00"/>
    <n v="44.9"/>
    <n v="761"/>
    <n v="14.974419519874067"/>
    <n v="110.97142857142858"/>
    <n v="53.54"/>
  </r>
  <r>
    <x v="1"/>
    <x v="11"/>
    <n v="2002"/>
    <n v="29"/>
    <x v="11"/>
    <n v="48.6"/>
    <n v="48.6"/>
    <m/>
    <d v="2002-12-29T00:00:00"/>
    <n v="48.6"/>
    <n v="668"/>
    <n v="13.144431326249508"/>
    <n v="121.27142857142857"/>
    <n v="53.766666666666666"/>
  </r>
  <r>
    <x v="1"/>
    <x v="11"/>
    <n v="2002"/>
    <n v="30"/>
    <x v="11"/>
    <n v="96.7"/>
    <n v="96.7"/>
    <m/>
    <d v="2002-12-30T00:00:00"/>
    <n v="96.7"/>
    <n v="302"/>
    <n v="5.9425423061786695"/>
    <n v="124.78571428571429"/>
    <n v="53.633333333333333"/>
  </r>
  <r>
    <x v="1"/>
    <x v="11"/>
    <n v="2002"/>
    <n v="31"/>
    <x v="11"/>
    <n v="253"/>
    <n v="253"/>
    <m/>
    <d v="2002-12-31T00:00:00"/>
    <n v="253"/>
    <n v="36"/>
    <n v="0.70838252656434475"/>
    <n v="118.45714285714287"/>
    <n v="52.529999999999987"/>
  </r>
  <r>
    <x v="1"/>
    <x v="0"/>
    <n v="2003"/>
    <n v="1"/>
    <x v="0"/>
    <n v="108"/>
    <n v="108"/>
    <m/>
    <d v="2003-01-01T00:00:00"/>
    <n v="108"/>
    <n v="257"/>
    <n v="5.0570641479732394"/>
    <n v="88.342857142857156"/>
    <n v="50.896666666666661"/>
  </r>
  <r>
    <x v="1"/>
    <x v="0"/>
    <n v="2003"/>
    <n v="2"/>
    <x v="0"/>
    <n v="91.6"/>
    <n v="91.6"/>
    <m/>
    <d v="2003-01-02T00:00:00"/>
    <n v="91.6"/>
    <n v="322"/>
    <n v="6.336088154269973"/>
    <n v="78.01428571428572"/>
    <n v="60.129999999999995"/>
  </r>
  <r>
    <x v="1"/>
    <x v="0"/>
    <n v="2003"/>
    <n v="3"/>
    <x v="0"/>
    <n v="134"/>
    <n v="134"/>
    <m/>
    <d v="2003-01-03T00:00:00"/>
    <n v="134"/>
    <n v="193"/>
    <n v="3.7977174340810702"/>
    <n v="69.328571428571422"/>
    <n v="68.91"/>
  </r>
  <r>
    <x v="1"/>
    <x v="0"/>
    <n v="2003"/>
    <n v="4"/>
    <x v="0"/>
    <n v="117"/>
    <n v="117"/>
    <m/>
    <d v="2003-01-04T00:00:00"/>
    <n v="117"/>
    <n v="233"/>
    <n v="4.5848091302636753"/>
    <n v="54.01428571428572"/>
    <n v="71.576666666666668"/>
  </r>
  <r>
    <x v="1"/>
    <x v="0"/>
    <n v="2003"/>
    <n v="5"/>
    <x v="0"/>
    <n v="73.2"/>
    <n v="73.2"/>
    <m/>
    <d v="2003-01-05T00:00:00"/>
    <n v="73.2"/>
    <n v="405"/>
    <n v="7.9693034238488778"/>
    <n v="40.857142857142854"/>
    <n v="71.743333333333339"/>
  </r>
  <r>
    <x v="1"/>
    <x v="0"/>
    <n v="2003"/>
    <n v="6"/>
    <x v="0"/>
    <n v="52.4"/>
    <n v="52.4"/>
    <m/>
    <d v="2003-01-06T00:00:00"/>
    <n v="52.4"/>
    <n v="608"/>
    <n v="11.9637937819756"/>
    <n v="35.171428571428578"/>
    <n v="71.856666666666655"/>
  </r>
  <r>
    <x v="1"/>
    <x v="0"/>
    <n v="2003"/>
    <n v="7"/>
    <x v="0"/>
    <n v="42.2"/>
    <n v="42.2"/>
    <m/>
    <d v="2003-01-07T00:00:00"/>
    <n v="42.2"/>
    <n v="839"/>
    <n v="16.509248327430146"/>
    <n v="32.214285714285715"/>
    <n v="71.960000000000008"/>
  </r>
  <r>
    <x v="1"/>
    <x v="0"/>
    <n v="2003"/>
    <n v="8"/>
    <x v="0"/>
    <n v="35.700000000000003"/>
    <n v="35.700000000000003"/>
    <m/>
    <d v="2003-01-08T00:00:00"/>
    <n v="35.700000000000003"/>
    <n v="1045"/>
    <n v="20.562770562770563"/>
    <n v="30.9"/>
    <n v="72.08"/>
  </r>
  <r>
    <x v="1"/>
    <x v="0"/>
    <n v="2003"/>
    <n v="9"/>
    <x v="0"/>
    <n v="30.8"/>
    <n v="30.8"/>
    <m/>
    <d v="2003-01-09T00:00:00"/>
    <n v="30.8"/>
    <n v="1264"/>
    <n v="24.872097599370328"/>
    <n v="30.214285714285715"/>
    <n v="72.213333333333338"/>
  </r>
  <r>
    <x v="1"/>
    <x v="0"/>
    <n v="2003"/>
    <n v="10"/>
    <x v="0"/>
    <n v="26.8"/>
    <n v="26.8"/>
    <m/>
    <d v="2003-01-10T00:00:00"/>
    <n v="26.8"/>
    <n v="1430"/>
    <n v="28.138528138528141"/>
    <n v="29.957142857142859"/>
    <n v="72.36"/>
  </r>
  <r>
    <x v="1"/>
    <x v="0"/>
    <n v="2003"/>
    <n v="11"/>
    <x v="0"/>
    <n v="24.9"/>
    <n v="24.9"/>
    <m/>
    <d v="2003-01-11T00:00:00"/>
    <n v="24.9"/>
    <n v="1528"/>
    <n v="30.066902794175519"/>
    <n v="29.914285714285715"/>
    <n v="72.509999999999991"/>
  </r>
  <r>
    <x v="1"/>
    <x v="0"/>
    <n v="2003"/>
    <n v="12"/>
    <x v="0"/>
    <n v="33.4"/>
    <n v="33.4"/>
    <m/>
    <d v="2003-01-12T00:00:00"/>
    <n v="33.4"/>
    <n v="1142"/>
    <n v="22.471467926013382"/>
    <n v="29.814285714285713"/>
    <n v="72.61999999999999"/>
  </r>
  <r>
    <x v="1"/>
    <x v="0"/>
    <n v="2003"/>
    <n v="13"/>
    <x v="0"/>
    <n v="31.7"/>
    <n v="31.7"/>
    <m/>
    <d v="2003-01-13T00:00:00"/>
    <n v="31.7"/>
    <n v="1207"/>
    <n v="23.750491932310112"/>
    <n v="28.199999999999996"/>
    <n v="72.373333333333321"/>
  </r>
  <r>
    <x v="1"/>
    <x v="0"/>
    <n v="2003"/>
    <n v="14"/>
    <x v="0"/>
    <n v="33"/>
    <n v="33"/>
    <m/>
    <d v="2003-01-14T00:00:00"/>
    <n v="33"/>
    <n v="1148"/>
    <n v="22.589531680440771"/>
    <n v="26.542857142857141"/>
    <n v="72.11999999999999"/>
  </r>
  <r>
    <x v="1"/>
    <x v="0"/>
    <n v="2003"/>
    <n v="15"/>
    <x v="0"/>
    <n v="30.9"/>
    <n v="30.9"/>
    <m/>
    <d v="2003-01-15T00:00:00"/>
    <n v="30.9"/>
    <n v="1261"/>
    <n v="24.813065722156633"/>
    <n v="24.514285714285716"/>
    <n v="71.776666666666657"/>
  </r>
  <r>
    <x v="1"/>
    <x v="0"/>
    <n v="2003"/>
    <n v="16"/>
    <x v="0"/>
    <n v="29"/>
    <n v="29"/>
    <m/>
    <d v="2003-01-16T00:00:00"/>
    <n v="29"/>
    <n v="1319"/>
    <n v="25.954348681621408"/>
    <n v="23.828571428571429"/>
    <n v="71.446666666666658"/>
  </r>
  <r>
    <x v="1"/>
    <x v="0"/>
    <n v="2003"/>
    <n v="17"/>
    <x v="0"/>
    <n v="26.5"/>
    <n v="26.5"/>
    <m/>
    <d v="2003-01-17T00:00:00"/>
    <n v="26.5"/>
    <n v="1436"/>
    <n v="28.25659189295553"/>
    <n v="22.857142857142858"/>
    <n v="71.306666666666672"/>
  </r>
  <r>
    <x v="1"/>
    <x v="0"/>
    <n v="2003"/>
    <n v="18"/>
    <x v="0"/>
    <n v="24.2"/>
    <n v="24.2"/>
    <m/>
    <d v="2003-01-18T00:00:00"/>
    <n v="24.2"/>
    <n v="1545"/>
    <n v="30.401416765053131"/>
    <n v="22.900000000000002"/>
    <n v="71.473333333333343"/>
  </r>
  <r>
    <x v="1"/>
    <x v="0"/>
    <n v="2003"/>
    <n v="19"/>
    <x v="0"/>
    <n v="22.1"/>
    <n v="22.1"/>
    <m/>
    <d v="2003-01-19T00:00:00"/>
    <n v="22.1"/>
    <n v="1672"/>
    <n v="32.900432900432904"/>
    <n v="23.2"/>
    <n v="75.2"/>
  </r>
  <r>
    <x v="1"/>
    <x v="0"/>
    <n v="2003"/>
    <n v="20"/>
    <x v="0"/>
    <n v="20.100000000000001"/>
    <n v="20.100000000000001"/>
    <m/>
    <d v="2003-01-20T00:00:00"/>
    <n v="20.100000000000001"/>
    <n v="1824"/>
    <n v="35.891381345926796"/>
    <n v="27.942857142857147"/>
    <n v="82.263333333333335"/>
  </r>
  <r>
    <x v="1"/>
    <x v="0"/>
    <n v="2003"/>
    <n v="21"/>
    <x v="0"/>
    <n v="18.8"/>
    <n v="18.8"/>
    <m/>
    <d v="2003-01-21T00:00:00"/>
    <n v="18.8"/>
    <n v="1949"/>
    <n v="38.351042896497439"/>
    <n v="32.457142857142856"/>
    <n v="85.460000000000008"/>
  </r>
  <r>
    <x v="1"/>
    <x v="0"/>
    <n v="2003"/>
    <n v="22"/>
    <x v="0"/>
    <n v="26.1"/>
    <n v="26.1"/>
    <m/>
    <d v="2003-01-22T00:00:00"/>
    <n v="26.1"/>
    <n v="1447"/>
    <n v="28.473042109405743"/>
    <n v="36.142857142857139"/>
    <n v="87.2"/>
  </r>
  <r>
    <x v="1"/>
    <x v="0"/>
    <n v="2003"/>
    <n v="23"/>
    <x v="0"/>
    <n v="22.2"/>
    <n v="22.2"/>
    <m/>
    <d v="2003-01-23T00:00:00"/>
    <n v="22.2"/>
    <n v="1670"/>
    <n v="32.861078315623772"/>
    <n v="41.5"/>
    <n v="88.226666666666659"/>
  </r>
  <r>
    <x v="1"/>
    <x v="0"/>
    <n v="2003"/>
    <n v="24"/>
    <x v="0"/>
    <n v="26.8"/>
    <n v="26.8"/>
    <m/>
    <d v="2003-01-24T00:00:00"/>
    <n v="26.8"/>
    <n v="1430"/>
    <n v="28.138528138528141"/>
    <n v="67.471428571428575"/>
    <n v="89.083333333333329"/>
  </r>
  <r>
    <x v="1"/>
    <x v="0"/>
    <n v="2003"/>
    <n v="25"/>
    <x v="0"/>
    <n v="26.3"/>
    <n v="26.3"/>
    <m/>
    <d v="2003-01-25T00:00:00"/>
    <n v="26.3"/>
    <n v="1441"/>
    <n v="28.354978354978357"/>
    <n v="118.64285714285714"/>
    <n v="89.609999999999985"/>
  </r>
  <r>
    <x v="1"/>
    <x v="0"/>
    <n v="2003"/>
    <n v="26"/>
    <x v="0"/>
    <n v="55.3"/>
    <n v="55.3"/>
    <m/>
    <d v="2003-01-26T00:00:00"/>
    <n v="55.3"/>
    <n v="564"/>
    <n v="11.097992916174734"/>
    <n v="165.6"/>
    <n v="90.016666666666666"/>
  </r>
  <r>
    <x v="1"/>
    <x v="0"/>
    <n v="2003"/>
    <n v="27"/>
    <x v="0"/>
    <n v="51.7"/>
    <n v="51.7"/>
    <m/>
    <d v="2003-01-27T00:00:00"/>
    <n v="51.7"/>
    <n v="620"/>
    <n v="12.199921290830382"/>
    <n v="188.27142857142857"/>
    <n v="89.333333333333343"/>
  </r>
  <r>
    <x v="1"/>
    <x v="0"/>
    <n v="2003"/>
    <n v="28"/>
    <x v="0"/>
    <n v="44.6"/>
    <n v="44.6"/>
    <m/>
    <d v="2003-01-28T00:00:00"/>
    <n v="44.6"/>
    <n v="768"/>
    <n v="15.11216056670602"/>
    <n v="198.31428571428572"/>
    <n v="88.676666666666677"/>
  </r>
  <r>
    <x v="1"/>
    <x v="0"/>
    <n v="2003"/>
    <n v="29"/>
    <x v="0"/>
    <n v="63.6"/>
    <n v="63.6"/>
    <m/>
    <d v="2003-01-29T00:00:00"/>
    <n v="63.6"/>
    <n v="477"/>
    <n v="9.3860684769775666"/>
    <n v="202.88571428571427"/>
    <n v="88.15666666666668"/>
  </r>
  <r>
    <x v="1"/>
    <x v="0"/>
    <n v="2003"/>
    <n v="30"/>
    <x v="0"/>
    <n v="204"/>
    <n v="204"/>
    <m/>
    <d v="2003-01-30T00:00:00"/>
    <n v="204"/>
    <n v="76"/>
    <n v="1.49547422274695"/>
    <n v="201.72857142857143"/>
    <n v="86.96"/>
  </r>
  <r>
    <x v="1"/>
    <x v="0"/>
    <n v="2003"/>
    <n v="31"/>
    <x v="0"/>
    <s v="r385"/>
    <n v="385"/>
    <s v="r"/>
    <d v="2003-01-31T00:00:00"/>
    <n v="385"/>
    <n v="3"/>
    <n v="5.9031877213695391E-2"/>
    <n v="179.12857142857141"/>
    <n v="81.033333333333317"/>
  </r>
  <r>
    <x v="1"/>
    <x v="1"/>
    <n v="2003"/>
    <n v="1"/>
    <x v="1"/>
    <n v="355"/>
    <n v="355"/>
    <m/>
    <d v="2003-02-01T00:00:00"/>
    <n v="355"/>
    <n v="5"/>
    <n v="9.8386462022825666E-2"/>
    <n v="129.80000000000001"/>
    <n v="68.990000000000009"/>
  </r>
  <r>
    <x v="1"/>
    <x v="1"/>
    <n v="2003"/>
    <n v="2"/>
    <x v="1"/>
    <n v="214"/>
    <n v="214"/>
    <m/>
    <d v="2003-02-02T00:00:00"/>
    <n v="214"/>
    <n v="66"/>
    <n v="1.2987012987012987"/>
    <n v="84.114285714285728"/>
    <n v="57.966666666666676"/>
  </r>
  <r>
    <x v="1"/>
    <x v="1"/>
    <n v="2003"/>
    <n v="3"/>
    <x v="1"/>
    <n v="122"/>
    <n v="122"/>
    <m/>
    <d v="2003-02-03T00:00:00"/>
    <n v="122"/>
    <n v="217"/>
    <n v="4.2699724517906334"/>
    <n v="58.014285714285712"/>
    <n v="51.56333333333334"/>
  </r>
  <r>
    <x v="1"/>
    <x v="1"/>
    <n v="2003"/>
    <n v="4"/>
    <x v="1"/>
    <n v="76.599999999999994"/>
    <n v="76.599999999999994"/>
    <m/>
    <d v="2003-02-04T00:00:00"/>
    <n v="76.599999999999994"/>
    <n v="390"/>
    <n v="7.674144037780402"/>
    <n v="44.614285714285707"/>
    <n v="48.190000000000005"/>
  </r>
  <r>
    <x v="1"/>
    <x v="1"/>
    <n v="2003"/>
    <n v="5"/>
    <x v="1"/>
    <n v="55.5"/>
    <n v="55.5"/>
    <m/>
    <d v="2003-02-05T00:00:00"/>
    <n v="55.5"/>
    <n v="562"/>
    <n v="11.058638331365604"/>
    <n v="37.385714285714286"/>
    <n v="46.383333333333333"/>
  </r>
  <r>
    <x v="1"/>
    <x v="1"/>
    <n v="2003"/>
    <n v="6"/>
    <x v="1"/>
    <n v="45.8"/>
    <n v="45.8"/>
    <m/>
    <d v="2003-02-06T00:00:00"/>
    <n v="45.8"/>
    <n v="731"/>
    <n v="14.384100747737111"/>
    <n v="32.9"/>
    <n v="49.866666666666667"/>
  </r>
  <r>
    <x v="1"/>
    <x v="1"/>
    <n v="2003"/>
    <n v="7"/>
    <x v="1"/>
    <n v="39.700000000000003"/>
    <n v="39.700000000000003"/>
    <m/>
    <d v="2003-02-07T00:00:00"/>
    <n v="39.700000000000003"/>
    <n v="921"/>
    <n v="18.122786304604485"/>
    <n v="29.599999999999998"/>
    <n v="52.206666666666678"/>
  </r>
  <r>
    <x v="1"/>
    <x v="1"/>
    <n v="2003"/>
    <n v="8"/>
    <x v="1"/>
    <n v="35.200000000000003"/>
    <n v="35.200000000000003"/>
    <m/>
    <d v="2003-02-08T00:00:00"/>
    <n v="35.200000000000003"/>
    <n v="1050"/>
    <n v="20.66115702479339"/>
    <n v="26.928571428571427"/>
    <n v="57.483333333333341"/>
  </r>
  <r>
    <x v="1"/>
    <x v="1"/>
    <n v="2003"/>
    <n v="9"/>
    <x v="1"/>
    <n v="31.3"/>
    <n v="31.3"/>
    <m/>
    <d v="2003-02-09T00:00:00"/>
    <n v="31.3"/>
    <n v="1213"/>
    <n v="23.868555686737505"/>
    <n v="25.442857142857143"/>
    <n v="61.343333333333341"/>
  </r>
  <r>
    <x v="1"/>
    <x v="1"/>
    <n v="2003"/>
    <n v="10"/>
    <x v="1"/>
    <n v="28.2"/>
    <n v="28.2"/>
    <m/>
    <d v="2003-02-10T00:00:00"/>
    <n v="28.2"/>
    <n v="1355"/>
    <n v="26.662731208185754"/>
    <n v="25.471428571428572"/>
    <n v="63.383333333333333"/>
  </r>
  <r>
    <x v="1"/>
    <x v="1"/>
    <n v="2003"/>
    <n v="11"/>
    <x v="1"/>
    <n v="26"/>
    <n v="26"/>
    <m/>
    <d v="2003-02-11T00:00:00"/>
    <n v="26"/>
    <n v="1449"/>
    <n v="28.512396694214875"/>
    <n v="40.871428571428574"/>
    <n v="64.87"/>
  </r>
  <r>
    <x v="1"/>
    <x v="1"/>
    <n v="2003"/>
    <n v="12"/>
    <x v="1"/>
    <n v="24.1"/>
    <n v="24.1"/>
    <m/>
    <d v="2003-02-12T00:00:00"/>
    <n v="24.1"/>
    <n v="1547"/>
    <n v="30.44077134986226"/>
    <n v="70.585714285714289"/>
    <n v="66.13000000000001"/>
  </r>
  <r>
    <x v="1"/>
    <x v="1"/>
    <n v="2003"/>
    <n v="13"/>
    <x v="1"/>
    <n v="22.7"/>
    <n v="22.7"/>
    <m/>
    <d v="2003-02-13T00:00:00"/>
    <n v="22.7"/>
    <n v="1661"/>
    <n v="32.683982683982684"/>
    <n v="83.714285714285708"/>
    <n v="67.460000000000008"/>
  </r>
  <r>
    <x v="1"/>
    <x v="1"/>
    <n v="2003"/>
    <n v="14"/>
    <x v="1"/>
    <n v="21"/>
    <n v="21"/>
    <m/>
    <d v="2003-02-14T00:00:00"/>
    <n v="21"/>
    <n v="1744"/>
    <n v="34.317197953561589"/>
    <n v="90.614285714285714"/>
    <n v="68.546666666666667"/>
  </r>
  <r>
    <x v="1"/>
    <x v="1"/>
    <n v="2003"/>
    <n v="15"/>
    <x v="1"/>
    <n v="24.8"/>
    <n v="24.8"/>
    <m/>
    <d v="2003-02-15T00:00:00"/>
    <n v="24.8"/>
    <n v="1530"/>
    <n v="30.106257378984651"/>
    <n v="95.742857142857133"/>
    <n v="69.533333333333331"/>
  </r>
  <r>
    <x v="1"/>
    <x v="1"/>
    <n v="2003"/>
    <n v="16"/>
    <x v="1"/>
    <n v="31.5"/>
    <n v="31.5"/>
    <m/>
    <d v="2003-02-16T00:00:00"/>
    <n v="31.5"/>
    <n v="1209"/>
    <n v="23.789846517119244"/>
    <n v="99.04285714285713"/>
    <n v="70.176666666666662"/>
  </r>
  <r>
    <x v="1"/>
    <x v="1"/>
    <n v="2003"/>
    <n v="17"/>
    <x v="1"/>
    <n v="136"/>
    <n v="136"/>
    <m/>
    <d v="2003-02-17T00:00:00"/>
    <n v="136"/>
    <n v="188"/>
    <n v="3.6993309720582448"/>
    <n v="100.62857142857142"/>
    <n v="70.47"/>
  </r>
  <r>
    <x v="1"/>
    <x v="1"/>
    <n v="2003"/>
    <n v="18"/>
    <x v="1"/>
    <n v="234"/>
    <n v="234"/>
    <m/>
    <d v="2003-02-18T00:00:00"/>
    <n v="234"/>
    <n v="48"/>
    <n v="0.94451003541912626"/>
    <n v="86.7"/>
    <n v="67.303333333333313"/>
  </r>
  <r>
    <x v="1"/>
    <x v="1"/>
    <n v="2003"/>
    <n v="19"/>
    <x v="1"/>
    <n v="116"/>
    <n v="116"/>
    <m/>
    <d v="2003-02-19T00:00:00"/>
    <n v="116"/>
    <n v="235"/>
    <n v="4.6241637150728057"/>
    <n v="58.242857142857147"/>
    <n v="60.826666666666647"/>
  </r>
  <r>
    <x v="1"/>
    <x v="1"/>
    <n v="2003"/>
    <n v="20"/>
    <x v="1"/>
    <n v="71"/>
    <n v="71"/>
    <m/>
    <d v="2003-02-20T00:00:00"/>
    <n v="71"/>
    <n v="422"/>
    <n v="8.3038173947264848"/>
    <n v="46.24285714285714"/>
    <n v="58.556666666666651"/>
  </r>
  <r>
    <x v="1"/>
    <x v="1"/>
    <n v="2003"/>
    <n v="21"/>
    <x v="1"/>
    <n v="56.9"/>
    <n v="56.9"/>
    <m/>
    <d v="2003-02-21T00:00:00"/>
    <n v="56.9"/>
    <n v="549"/>
    <n v="10.802833530106257"/>
    <n v="40.24285714285714"/>
    <n v="59.383333333333319"/>
  </r>
  <r>
    <x v="1"/>
    <x v="1"/>
    <n v="2003"/>
    <n v="22"/>
    <x v="1"/>
    <n v="47.9"/>
    <n v="47.9"/>
    <m/>
    <d v="2003-02-22T00:00:00"/>
    <n v="47.9"/>
    <n v="696"/>
    <n v="13.695395513577333"/>
    <n v="36.071428571428569"/>
    <n v="60.333333333333329"/>
  </r>
  <r>
    <x v="1"/>
    <x v="1"/>
    <n v="2003"/>
    <n v="23"/>
    <x v="1"/>
    <n v="42.6"/>
    <n v="42.6"/>
    <m/>
    <d v="2003-02-23T00:00:00"/>
    <n v="42.6"/>
    <n v="830"/>
    <n v="16.332152695789059"/>
    <n v="32.971428571428568"/>
    <n v="60.873333333333321"/>
  </r>
  <r>
    <x v="1"/>
    <x v="1"/>
    <n v="2003"/>
    <n v="24"/>
    <x v="1"/>
    <n v="38.5"/>
    <n v="38.5"/>
    <m/>
    <d v="2003-02-24T00:00:00"/>
    <n v="38.5"/>
    <n v="956"/>
    <n v="18.811491538764265"/>
    <n v="30.271428571428569"/>
    <n v="61.236666666666657"/>
  </r>
  <r>
    <x v="1"/>
    <x v="1"/>
    <n v="2003"/>
    <n v="25"/>
    <x v="1"/>
    <n v="34.799999999999997"/>
    <n v="34.799999999999997"/>
    <m/>
    <d v="2003-02-25T00:00:00"/>
    <n v="34.799999999999997"/>
    <n v="1089"/>
    <n v="21.428571428571427"/>
    <n v="28.24285714285714"/>
    <n v="61.79999999999999"/>
  </r>
  <r>
    <x v="1"/>
    <x v="1"/>
    <n v="2003"/>
    <n v="26"/>
    <x v="1"/>
    <n v="32"/>
    <n v="32"/>
    <m/>
    <d v="2003-02-26T00:00:00"/>
    <n v="32"/>
    <n v="1185"/>
    <n v="23.31759149940968"/>
    <n v="26.400000000000002"/>
    <n v="62.089999999999996"/>
  </r>
  <r>
    <x v="1"/>
    <x v="1"/>
    <n v="2003"/>
    <n v="27"/>
    <x v="1"/>
    <n v="29"/>
    <n v="29"/>
    <m/>
    <d v="2003-02-27T00:00:00"/>
    <n v="29"/>
    <n v="1319"/>
    <n v="25.954348681621408"/>
    <n v="24.800000000000004"/>
    <n v="62.333333333333329"/>
  </r>
  <r>
    <x v="1"/>
    <x v="1"/>
    <n v="2003"/>
    <n v="28"/>
    <x v="1"/>
    <n v="27.7"/>
    <n v="27.7"/>
    <m/>
    <d v="2003-02-28T00:00:00"/>
    <n v="27.7"/>
    <n v="1390"/>
    <n v="27.351436442345534"/>
    <n v="23.857142857142858"/>
    <n v="62.563333333333325"/>
  </r>
  <r>
    <x v="1"/>
    <x v="2"/>
    <n v="2003"/>
    <n v="1"/>
    <x v="2"/>
    <n v="26.2"/>
    <n v="26.2"/>
    <m/>
    <d v="2003-03-01T00:00:00"/>
    <n v="26.2"/>
    <n v="1445"/>
    <n v="28.433687524596618"/>
    <n v="42.757142857142853"/>
    <n v="62.746666666666663"/>
  </r>
  <r>
    <x v="1"/>
    <x v="2"/>
    <n v="2003"/>
    <n v="2"/>
    <x v="2"/>
    <n v="23.7"/>
    <n v="23.7"/>
    <m/>
    <d v="2003-03-02T00:00:00"/>
    <n v="23.7"/>
    <n v="1599"/>
    <n v="31.463990554899645"/>
    <n v="55.585714285714289"/>
    <n v="62.923333333333325"/>
  </r>
  <r>
    <x v="1"/>
    <x v="2"/>
    <n v="2003"/>
    <n v="3"/>
    <x v="2"/>
    <n v="24.3"/>
    <n v="24.3"/>
    <m/>
    <d v="2003-03-03T00:00:00"/>
    <n v="24.3"/>
    <n v="1541"/>
    <n v="30.322707595434867"/>
    <n v="80.48571428571428"/>
    <n v="63.14"/>
  </r>
  <r>
    <x v="1"/>
    <x v="2"/>
    <n v="2003"/>
    <n v="4"/>
    <x v="2"/>
    <n v="21.9"/>
    <n v="21.9"/>
    <m/>
    <d v="2003-03-04T00:00:00"/>
    <n v="21.9"/>
    <n v="1731"/>
    <n v="34.061393152302244"/>
    <n v="98.585714285714289"/>
    <n v="63.373333333333335"/>
  </r>
  <r>
    <x v="1"/>
    <x v="2"/>
    <n v="2003"/>
    <n v="5"/>
    <x v="2"/>
    <n v="20.8"/>
    <n v="20.8"/>
    <m/>
    <d v="2003-03-05T00:00:00"/>
    <n v="20.8"/>
    <n v="1812"/>
    <n v="35.655253837072024"/>
    <n v="108.67142857142858"/>
    <n v="63.75"/>
  </r>
  <r>
    <x v="1"/>
    <x v="2"/>
    <n v="2003"/>
    <n v="6"/>
    <x v="2"/>
    <n v="22.4"/>
    <n v="22.4"/>
    <m/>
    <d v="2003-03-06T00:00:00"/>
    <n v="22.4"/>
    <n v="1666"/>
    <n v="32.782369146005507"/>
    <n v="116.1"/>
    <n v="64.02000000000001"/>
  </r>
  <r>
    <x v="1"/>
    <x v="2"/>
    <n v="2003"/>
    <n v="7"/>
    <x v="2"/>
    <n v="160"/>
    <n v="160"/>
    <m/>
    <d v="2003-03-07T00:00:00"/>
    <n v="160"/>
    <n v="148"/>
    <n v="2.9122392758756397"/>
    <n v="122.01428571428571"/>
    <n v="64.216666666666669"/>
  </r>
  <r>
    <x v="1"/>
    <x v="2"/>
    <n v="2003"/>
    <n v="8"/>
    <x v="2"/>
    <n v="116"/>
    <n v="116"/>
    <m/>
    <d v="2003-03-08T00:00:00"/>
    <n v="116"/>
    <n v="235"/>
    <n v="4.6241637150728057"/>
    <n v="108.29999999999998"/>
    <n v="60.13000000000001"/>
  </r>
  <r>
    <x v="1"/>
    <x v="2"/>
    <n v="2003"/>
    <n v="9"/>
    <x v="2"/>
    <n v="198"/>
    <n v="198"/>
    <m/>
    <d v="2003-03-09T00:00:00"/>
    <n v="198"/>
    <n v="85"/>
    <n v="1.6725698543880361"/>
    <n v="99.628571428571405"/>
    <n v="57.503333333333345"/>
  </r>
  <r>
    <x v="1"/>
    <x v="2"/>
    <n v="2003"/>
    <n v="10"/>
    <x v="2"/>
    <n v="151"/>
    <n v="151"/>
    <m/>
    <d v="2003-03-10T00:00:00"/>
    <n v="151"/>
    <n v="158"/>
    <n v="3.109012199921291"/>
    <n v="78.571428571428569"/>
    <n v="52.103333333333346"/>
  </r>
  <r>
    <x v="1"/>
    <x v="2"/>
    <n v="2003"/>
    <n v="11"/>
    <x v="2"/>
    <n v="92.5"/>
    <n v="92.5"/>
    <m/>
    <d v="2003-03-11T00:00:00"/>
    <n v="92.5"/>
    <n v="315"/>
    <n v="6.1983471074380168"/>
    <n v="63.300000000000011"/>
    <n v="48.296666666666674"/>
  </r>
  <r>
    <x v="1"/>
    <x v="2"/>
    <n v="2003"/>
    <n v="12"/>
    <x v="2"/>
    <n v="72.8"/>
    <n v="72.8"/>
    <m/>
    <d v="2003-03-12T00:00:00"/>
    <n v="72.8"/>
    <n v="411"/>
    <n v="8.0873671782762688"/>
    <n v="55.842857142857149"/>
    <n v="46.333333333333336"/>
  </r>
  <r>
    <x v="1"/>
    <x v="2"/>
    <n v="2003"/>
    <n v="13"/>
    <x v="2"/>
    <n v="63.8"/>
    <n v="63.8"/>
    <m/>
    <d v="2003-03-13T00:00:00"/>
    <n v="63.8"/>
    <n v="476"/>
    <n v="9.3663911845730023"/>
    <n v="51.300000000000004"/>
    <n v="44.936666666666675"/>
  </r>
  <r>
    <x v="1"/>
    <x v="2"/>
    <n v="2003"/>
    <n v="14"/>
    <x v="2"/>
    <n v="64"/>
    <n v="64"/>
    <m/>
    <d v="2003-03-14T00:00:00"/>
    <n v="64"/>
    <n v="471"/>
    <n v="9.2680047225501774"/>
    <n v="47.857142857142854"/>
    <n v="44.486666666666672"/>
  </r>
  <r>
    <x v="1"/>
    <x v="2"/>
    <n v="2003"/>
    <n v="15"/>
    <x v="2"/>
    <n v="55.3"/>
    <n v="55.3"/>
    <m/>
    <d v="2003-03-15T00:00:00"/>
    <n v="55.3"/>
    <n v="564"/>
    <n v="11.097992916174734"/>
    <n v="45.557142857142857"/>
    <n v="46.12"/>
  </r>
  <r>
    <x v="1"/>
    <x v="2"/>
    <n v="2003"/>
    <n v="16"/>
    <x v="2"/>
    <n v="50.6"/>
    <n v="50.6"/>
    <m/>
    <d v="2003-03-16T00:00:00"/>
    <n v="50.6"/>
    <n v="635"/>
    <n v="12.495080676898858"/>
    <n v="51.342857142857142"/>
    <n v="46.659999999999989"/>
  </r>
  <r>
    <x v="1"/>
    <x v="2"/>
    <n v="2003"/>
    <n v="17"/>
    <x v="2"/>
    <n v="44.1"/>
    <n v="44.1"/>
    <m/>
    <d v="2003-03-17T00:00:00"/>
    <n v="44.1"/>
    <n v="776"/>
    <n v="15.269578905942543"/>
    <n v="56.314285714285724"/>
    <n v="46.809999999999995"/>
  </r>
  <r>
    <x v="1"/>
    <x v="2"/>
    <n v="2003"/>
    <n v="18"/>
    <x v="2"/>
    <n v="40.299999999999997"/>
    <n v="40.299999999999997"/>
    <m/>
    <d v="2003-03-18T00:00:00"/>
    <n v="40.299999999999997"/>
    <n v="888"/>
    <n v="17.473435655253837"/>
    <n v="59.171428571428578"/>
    <n v="46.889999999999993"/>
  </r>
  <r>
    <x v="1"/>
    <x v="2"/>
    <n v="2003"/>
    <n v="19"/>
    <x v="2"/>
    <n v="41"/>
    <n v="41"/>
    <m/>
    <d v="2003-03-19T00:00:00"/>
    <n v="41"/>
    <n v="861"/>
    <n v="16.942148760330578"/>
    <n v="61.057142857142857"/>
    <n v="46.96"/>
  </r>
  <r>
    <x v="1"/>
    <x v="2"/>
    <n v="2003"/>
    <n v="20"/>
    <x v="2"/>
    <n v="39.700000000000003"/>
    <n v="39.700000000000003"/>
    <m/>
    <d v="2003-03-20T00:00:00"/>
    <n v="39.700000000000003"/>
    <n v="921"/>
    <n v="18.122786304604485"/>
    <n v="63.114285714285707"/>
    <n v="46.8"/>
  </r>
  <r>
    <x v="1"/>
    <x v="2"/>
    <n v="2003"/>
    <n v="21"/>
    <x v="2"/>
    <n v="47.9"/>
    <n v="47.9"/>
    <m/>
    <d v="2003-03-21T00:00:00"/>
    <n v="47.9"/>
    <n v="696"/>
    <n v="13.695395513577333"/>
    <n v="63.657142857142851"/>
    <n v="46.529999999999994"/>
  </r>
  <r>
    <x v="1"/>
    <x v="2"/>
    <n v="2003"/>
    <n v="22"/>
    <x v="2"/>
    <n v="95.8"/>
    <n v="95.8"/>
    <m/>
    <d v="2003-03-22T00:00:00"/>
    <n v="95.8"/>
    <n v="305"/>
    <n v="6.001574183392365"/>
    <n v="62.428571428571423"/>
    <n v="45.903333333333322"/>
  </r>
  <r>
    <x v="1"/>
    <x v="2"/>
    <n v="2003"/>
    <n v="23"/>
    <x v="2"/>
    <n v="85.4"/>
    <n v="85.4"/>
    <m/>
    <d v="2003-03-23T00:00:00"/>
    <n v="85.4"/>
    <n v="344"/>
    <n v="6.768988587170405"/>
    <n v="53.871428571428567"/>
    <n v="43.829999999999991"/>
  </r>
  <r>
    <x v="1"/>
    <x v="2"/>
    <n v="2003"/>
    <n v="24"/>
    <x v="2"/>
    <n v="64.099999999999994"/>
    <n v="64.099999999999994"/>
    <m/>
    <d v="2003-03-24T00:00:00"/>
    <n v="64.099999999999994"/>
    <n v="470"/>
    <n v="9.2483274301456113"/>
    <n v="46.414285714285711"/>
    <n v="41.889999999999993"/>
  </r>
  <r>
    <x v="1"/>
    <x v="2"/>
    <n v="2003"/>
    <n v="25"/>
    <x v="2"/>
    <n v="53.5"/>
    <n v="53.5"/>
    <m/>
    <d v="2003-03-25T00:00:00"/>
    <n v="53.5"/>
    <n v="592"/>
    <n v="11.648957103502559"/>
    <n v="41.75714285714286"/>
    <n v="40.916666666666657"/>
  </r>
  <r>
    <x v="1"/>
    <x v="2"/>
    <n v="2003"/>
    <n v="26"/>
    <x v="2"/>
    <n v="55.4"/>
    <n v="55.4"/>
    <m/>
    <d v="2003-03-26T00:00:00"/>
    <n v="55.4"/>
    <n v="563"/>
    <n v="11.078315623770168"/>
    <n v="38.428571428571431"/>
    <n v="40.596666666666664"/>
  </r>
  <r>
    <x v="1"/>
    <x v="2"/>
    <n v="2003"/>
    <n v="27"/>
    <x v="2"/>
    <n v="43.5"/>
    <n v="43.5"/>
    <m/>
    <d v="2003-03-27T00:00:00"/>
    <n v="43.5"/>
    <n v="807"/>
    <n v="15.879574970484061"/>
    <n v="34.98571428571428"/>
    <n v="40.120000000000005"/>
  </r>
  <r>
    <x v="1"/>
    <x v="2"/>
    <n v="2003"/>
    <n v="28"/>
    <x v="2"/>
    <n v="39.299999999999997"/>
    <n v="39.299999999999997"/>
    <m/>
    <d v="2003-03-28T00:00:00"/>
    <n v="39.299999999999997"/>
    <n v="925"/>
    <n v="18.201495474222749"/>
    <n v="33.514285714285712"/>
    <n v="40.18"/>
  </r>
  <r>
    <x v="1"/>
    <x v="2"/>
    <n v="2003"/>
    <n v="29"/>
    <x v="2"/>
    <n v="35.9"/>
    <n v="35.9"/>
    <m/>
    <d v="2003-03-29T00:00:00"/>
    <n v="35.9"/>
    <n v="1041"/>
    <n v="20.484061393152302"/>
    <n v="32.028571428571432"/>
    <n v="40.18"/>
  </r>
  <r>
    <x v="1"/>
    <x v="2"/>
    <n v="2003"/>
    <n v="30"/>
    <x v="2"/>
    <n v="33.200000000000003"/>
    <n v="33.200000000000003"/>
    <m/>
    <d v="2003-03-30T00:00:00"/>
    <n v="33.200000000000003"/>
    <n v="1145"/>
    <n v="22.530499803227073"/>
    <n v="30.942857142857147"/>
    <n v="40.196666666666673"/>
  </r>
  <r>
    <x v="1"/>
    <x v="2"/>
    <n v="2003"/>
    <n v="31"/>
    <x v="2"/>
    <n v="31.5"/>
    <n v="31.5"/>
    <m/>
    <d v="2003-03-31T00:00:00"/>
    <n v="31.5"/>
    <n v="1209"/>
    <n v="23.789846517119244"/>
    <n v="31.542857142857144"/>
    <n v="40.299999999999997"/>
  </r>
  <r>
    <x v="1"/>
    <x v="3"/>
    <n v="2003"/>
    <n v="1"/>
    <x v="3"/>
    <n v="30.2"/>
    <n v="30.2"/>
    <m/>
    <d v="2003-04-01T00:00:00"/>
    <n v="30.2"/>
    <n v="1268"/>
    <n v="24.950806768988588"/>
    <n v="32.357142857142854"/>
    <n v="40.343333333333341"/>
  </r>
  <r>
    <x v="1"/>
    <x v="3"/>
    <n v="2003"/>
    <n v="2"/>
    <x v="3"/>
    <n v="31.3"/>
    <n v="31.3"/>
    <m/>
    <d v="2003-04-02T00:00:00"/>
    <n v="31.3"/>
    <n v="1213"/>
    <n v="23.868555686737505"/>
    <n v="33.18571428571429"/>
    <n v="40.28"/>
  </r>
  <r>
    <x v="1"/>
    <x v="3"/>
    <n v="2003"/>
    <n v="3"/>
    <x v="3"/>
    <n v="33.200000000000003"/>
    <n v="33.200000000000003"/>
    <m/>
    <d v="2003-04-03T00:00:00"/>
    <n v="33.200000000000003"/>
    <n v="1145"/>
    <n v="22.530499803227073"/>
    <n v="33.971428571428575"/>
    <n v="40.106666666666669"/>
  </r>
  <r>
    <x v="1"/>
    <x v="3"/>
    <n v="2003"/>
    <n v="4"/>
    <x v="3"/>
    <n v="28.9"/>
    <n v="28.9"/>
    <m/>
    <d v="2003-04-04T00:00:00"/>
    <n v="28.9"/>
    <n v="1348"/>
    <n v="26.524990161353795"/>
    <n v="34.028571428571432"/>
    <n v="39.809999999999988"/>
  </r>
  <r>
    <x v="1"/>
    <x v="3"/>
    <n v="2003"/>
    <n v="5"/>
    <x v="3"/>
    <n v="28.3"/>
    <n v="28.3"/>
    <m/>
    <d v="2003-04-05T00:00:00"/>
    <n v="28.3"/>
    <n v="1352"/>
    <n v="26.603699330972059"/>
    <n v="34.31428571428571"/>
    <n v="39.733333333333327"/>
  </r>
  <r>
    <x v="1"/>
    <x v="3"/>
    <n v="2003"/>
    <n v="6"/>
    <x v="3"/>
    <n v="37.4"/>
    <n v="37.4"/>
    <m/>
    <d v="2003-04-06T00:00:00"/>
    <n v="37.4"/>
    <n v="983"/>
    <n v="19.342778433687524"/>
    <n v="37.457142857142856"/>
    <n v="39.533333333333317"/>
  </r>
  <r>
    <x v="1"/>
    <x v="3"/>
    <n v="2003"/>
    <n v="7"/>
    <x v="3"/>
    <n v="37.200000000000003"/>
    <n v="37.200000000000003"/>
    <m/>
    <d v="2003-04-07T00:00:00"/>
    <n v="37.200000000000003"/>
    <n v="985"/>
    <n v="19.382133018496656"/>
    <n v="48.25714285714286"/>
    <n v="38.956666666666656"/>
  </r>
  <r>
    <x v="1"/>
    <x v="3"/>
    <n v="2003"/>
    <n v="8"/>
    <x v="3"/>
    <n v="36"/>
    <n v="36"/>
    <m/>
    <d v="2003-04-08T00:00:00"/>
    <n v="36"/>
    <n v="1014"/>
    <n v="19.952774498229044"/>
    <n v="53.157142857142858"/>
    <n v="38.339999999999989"/>
  </r>
  <r>
    <x v="1"/>
    <x v="3"/>
    <n v="2003"/>
    <n v="9"/>
    <x v="3"/>
    <n v="36.799999999999997"/>
    <n v="36.799999999999997"/>
    <m/>
    <d v="2003-04-09T00:00:00"/>
    <n v="36.799999999999997"/>
    <n v="1006"/>
    <n v="19.795356158992522"/>
    <n v="55.885714285714293"/>
    <n v="37.79999999999999"/>
  </r>
  <r>
    <x v="1"/>
    <x v="3"/>
    <n v="2003"/>
    <n v="10"/>
    <x v="3"/>
    <n v="33.6"/>
    <n v="33.6"/>
    <m/>
    <d v="2003-04-10T00:00:00"/>
    <n v="33.6"/>
    <n v="1139"/>
    <n v="22.412436048799687"/>
    <n v="57.271428571428579"/>
    <n v="37.153333333333329"/>
  </r>
  <r>
    <x v="1"/>
    <x v="3"/>
    <n v="2003"/>
    <n v="11"/>
    <x v="3"/>
    <n v="30.9"/>
    <n v="30.9"/>
    <m/>
    <d v="2003-04-11T00:00:00"/>
    <n v="30.9"/>
    <n v="1261"/>
    <n v="24.813065722156633"/>
    <n v="58.528571428571425"/>
    <n v="36.559999999999988"/>
  </r>
  <r>
    <x v="1"/>
    <x v="3"/>
    <n v="2003"/>
    <n v="12"/>
    <x v="3"/>
    <n v="50.3"/>
    <n v="50.3"/>
    <m/>
    <d v="2003-04-12T00:00:00"/>
    <n v="50.3"/>
    <n v="637"/>
    <n v="12.534435261707987"/>
    <n v="59.285714285714285"/>
    <n v="36.039999999999992"/>
  </r>
  <r>
    <x v="1"/>
    <x v="3"/>
    <n v="2003"/>
    <n v="13"/>
    <x v="3"/>
    <n v="113"/>
    <n v="113"/>
    <m/>
    <d v="2003-04-13T00:00:00"/>
    <n v="113"/>
    <n v="244"/>
    <n v="4.8012593467138922"/>
    <n v="56.614285714285714"/>
    <n v="34.873333333333321"/>
  </r>
  <r>
    <x v="1"/>
    <x v="3"/>
    <n v="2003"/>
    <n v="14"/>
    <x v="3"/>
    <n v="71.5"/>
    <n v="71.5"/>
    <m/>
    <d v="2003-04-14T00:00:00"/>
    <n v="71.5"/>
    <n v="420"/>
    <n v="8.2644628099173563"/>
    <n v="44.628571428571433"/>
    <n v="31.583333333333318"/>
  </r>
  <r>
    <x v="1"/>
    <x v="3"/>
    <n v="2003"/>
    <n v="15"/>
    <x v="3"/>
    <n v="55.1"/>
    <n v="55.1"/>
    <m/>
    <d v="2003-04-15T00:00:00"/>
    <n v="55.1"/>
    <n v="570"/>
    <n v="11.216056670602125"/>
    <n v="39.214285714285715"/>
    <n v="29.659999999999986"/>
  </r>
  <r>
    <x v="1"/>
    <x v="3"/>
    <n v="2003"/>
    <n v="16"/>
    <x v="3"/>
    <n v="46.5"/>
    <n v="46.5"/>
    <m/>
    <d v="2003-04-16T00:00:00"/>
    <n v="46.5"/>
    <n v="711"/>
    <n v="13.99055489964581"/>
    <n v="35.228571428571428"/>
    <n v="28.309999999999988"/>
  </r>
  <r>
    <x v="1"/>
    <x v="3"/>
    <n v="2003"/>
    <n v="17"/>
    <x v="3"/>
    <n v="42.4"/>
    <n v="42.4"/>
    <m/>
    <d v="2003-04-17T00:00:00"/>
    <n v="42.4"/>
    <n v="834"/>
    <n v="16.41086186540732"/>
    <n v="33.571428571428569"/>
    <n v="27.286666666666655"/>
  </r>
  <r>
    <x v="1"/>
    <x v="3"/>
    <n v="2003"/>
    <n v="18"/>
    <x v="3"/>
    <n v="36.200000000000003"/>
    <n v="36.200000000000003"/>
    <m/>
    <d v="2003-04-18T00:00:00"/>
    <n v="36.200000000000003"/>
    <n v="1013"/>
    <n v="19.933097205824481"/>
    <n v="33.785714285714285"/>
    <n v="26.506666666666657"/>
  </r>
  <r>
    <x v="1"/>
    <x v="3"/>
    <n v="2003"/>
    <n v="19"/>
    <x v="3"/>
    <n v="31.6"/>
    <n v="31.6"/>
    <m/>
    <d v="2003-04-19T00:00:00"/>
    <n v="31.6"/>
    <n v="1208"/>
    <n v="23.770169224714678"/>
    <n v="34.485714285714288"/>
    <n v="25.846666666666657"/>
  </r>
  <r>
    <x v="1"/>
    <x v="3"/>
    <n v="2003"/>
    <n v="20"/>
    <x v="3"/>
    <n v="29.1"/>
    <n v="29.1"/>
    <m/>
    <d v="2003-04-20T00:00:00"/>
    <n v="29.1"/>
    <n v="1317"/>
    <n v="25.914994096812276"/>
    <n v="36.442857142857143"/>
    <n v="25.249999999999996"/>
  </r>
  <r>
    <x v="1"/>
    <x v="3"/>
    <n v="2003"/>
    <n v="21"/>
    <x v="3"/>
    <n v="33.6"/>
    <n v="33.6"/>
    <m/>
    <d v="2003-04-21T00:00:00"/>
    <n v="33.6"/>
    <n v="1139"/>
    <n v="22.412436048799687"/>
    <n v="37.9"/>
    <n v="24.70666666666666"/>
  </r>
  <r>
    <x v="1"/>
    <x v="3"/>
    <n v="2003"/>
    <n v="22"/>
    <x v="3"/>
    <n v="27.2"/>
    <n v="27.2"/>
    <m/>
    <d v="2003-04-22T00:00:00"/>
    <n v="27.2"/>
    <n v="1395"/>
    <n v="27.449822904368361"/>
    <n v="38.299999999999997"/>
    <n v="23.993333333333329"/>
  </r>
  <r>
    <x v="1"/>
    <x v="3"/>
    <n v="2003"/>
    <n v="23"/>
    <x v="3"/>
    <n v="34.9"/>
    <n v="34.9"/>
    <m/>
    <d v="2003-04-23T00:00:00"/>
    <n v="34.9"/>
    <n v="1087"/>
    <n v="21.389216843762298"/>
    <n v="39.6"/>
    <n v="23.476666666666667"/>
  </r>
  <r>
    <x v="1"/>
    <x v="3"/>
    <n v="2003"/>
    <n v="24"/>
    <x v="3"/>
    <n v="43.9"/>
    <n v="43.9"/>
    <m/>
    <d v="2003-04-24T00:00:00"/>
    <n v="43.9"/>
    <n v="805"/>
    <n v="15.840220385674931"/>
    <n v="39.300000000000004"/>
    <n v="22.683333333333337"/>
  </r>
  <r>
    <x v="1"/>
    <x v="3"/>
    <n v="2003"/>
    <n v="25"/>
    <x v="3"/>
    <n v="41.1"/>
    <n v="41.1"/>
    <m/>
    <d v="2003-04-25T00:00:00"/>
    <n v="41.1"/>
    <n v="860"/>
    <n v="16.922471467926016"/>
    <n v="37.071428571428569"/>
    <n v="21.576666666666672"/>
  </r>
  <r>
    <x v="1"/>
    <x v="3"/>
    <n v="2003"/>
    <n v="26"/>
    <x v="3"/>
    <n v="45.3"/>
    <n v="45.3"/>
    <m/>
    <d v="2003-04-26T00:00:00"/>
    <n v="45.3"/>
    <n v="734"/>
    <n v="14.443132624950808"/>
    <n v="34.928571428571431"/>
    <n v="20.560000000000009"/>
  </r>
  <r>
    <x v="1"/>
    <x v="3"/>
    <n v="2003"/>
    <n v="27"/>
    <x v="3"/>
    <n v="39.299999999999997"/>
    <n v="39.299999999999997"/>
    <m/>
    <d v="2003-04-27T00:00:00"/>
    <n v="39.299999999999997"/>
    <n v="925"/>
    <n v="18.201495474222749"/>
    <n v="31.928571428571427"/>
    <n v="19.386666666666674"/>
  </r>
  <r>
    <x v="1"/>
    <x v="3"/>
    <n v="2003"/>
    <n v="28"/>
    <x v="3"/>
    <n v="36.4"/>
    <n v="36.4"/>
    <m/>
    <d v="2003-04-28T00:00:00"/>
    <n v="36.4"/>
    <n v="1010"/>
    <n v="19.874065328610783"/>
    <n v="30.11428571428571"/>
    <n v="18.396333333333338"/>
  </r>
  <r>
    <x v="1"/>
    <x v="3"/>
    <n v="2003"/>
    <n v="29"/>
    <x v="3"/>
    <n v="36.299999999999997"/>
    <n v="36.299999999999997"/>
    <m/>
    <d v="2003-04-29T00:00:00"/>
    <n v="36.299999999999997"/>
    <n v="1012"/>
    <n v="19.913419913419915"/>
    <n v="28.1"/>
    <n v="17.486000000000004"/>
  </r>
  <r>
    <x v="1"/>
    <x v="3"/>
    <n v="2003"/>
    <n v="30"/>
    <x v="3"/>
    <n v="32.799999999999997"/>
    <n v="32.799999999999997"/>
    <m/>
    <d v="2003-04-30T00:00:00"/>
    <n v="32.799999999999997"/>
    <n v="1174"/>
    <n v="23.101141282959464"/>
    <n v="25.785714285714285"/>
    <n v="16.559666666666669"/>
  </r>
  <r>
    <x v="1"/>
    <x v="4"/>
    <n v="2003"/>
    <n v="1"/>
    <x v="4"/>
    <n v="28.3"/>
    <n v="28.3"/>
    <m/>
    <d v="2003-05-01T00:00:00"/>
    <n v="28.3"/>
    <n v="1352"/>
    <n v="26.603699330972059"/>
    <n v="23.771428571428572"/>
    <n v="15.770666666666669"/>
  </r>
  <r>
    <x v="1"/>
    <x v="4"/>
    <n v="2003"/>
    <n v="2"/>
    <x v="4"/>
    <n v="26.1"/>
    <n v="26.1"/>
    <m/>
    <d v="2003-05-02T00:00:00"/>
    <n v="26.1"/>
    <n v="1447"/>
    <n v="28.473042109405743"/>
    <n v="22.557142857142857"/>
    <n v="15.128666666666669"/>
  </r>
  <r>
    <x v="1"/>
    <x v="4"/>
    <n v="2003"/>
    <n v="3"/>
    <x v="4"/>
    <n v="24.3"/>
    <n v="24.3"/>
    <m/>
    <d v="2003-05-03T00:00:00"/>
    <n v="24.3"/>
    <n v="1541"/>
    <n v="30.322707595434867"/>
    <n v="21.314285714285717"/>
    <n v="14.535666666666668"/>
  </r>
  <r>
    <x v="1"/>
    <x v="4"/>
    <n v="2003"/>
    <n v="4"/>
    <x v="4"/>
    <n v="26.6"/>
    <n v="26.6"/>
    <m/>
    <d v="2003-05-04T00:00:00"/>
    <n v="26.6"/>
    <n v="1434"/>
    <n v="28.217237308146398"/>
    <n v="20.100000000000001"/>
    <n v="13.978000000000002"/>
  </r>
  <r>
    <x v="1"/>
    <x v="4"/>
    <n v="2003"/>
    <n v="5"/>
    <x v="4"/>
    <n v="22.3"/>
    <n v="22.3"/>
    <m/>
    <d v="2003-05-05T00:00:00"/>
    <n v="22.3"/>
    <n v="1668"/>
    <n v="32.821723730814639"/>
    <n v="18.485714285714288"/>
    <n v="13.339"/>
  </r>
  <r>
    <x v="1"/>
    <x v="4"/>
    <n v="2003"/>
    <n v="6"/>
    <x v="4"/>
    <n v="20.100000000000001"/>
    <n v="20.100000000000001"/>
    <m/>
    <d v="2003-05-06T00:00:00"/>
    <n v="20.100000000000001"/>
    <n v="1824"/>
    <n v="35.891381345926796"/>
    <n v="17.485714285714284"/>
    <n v="12.827666666666666"/>
  </r>
  <r>
    <x v="1"/>
    <x v="4"/>
    <n v="2003"/>
    <n v="7"/>
    <x v="4"/>
    <n v="18.7"/>
    <n v="18.7"/>
    <m/>
    <d v="2003-05-07T00:00:00"/>
    <n v="18.7"/>
    <n v="1951"/>
    <n v="38.390397481306572"/>
    <n v="16.657142857142855"/>
    <n v="12.376999999999999"/>
  </r>
  <r>
    <x v="1"/>
    <x v="4"/>
    <n v="2003"/>
    <n v="8"/>
    <x v="4"/>
    <n v="19.8"/>
    <n v="19.8"/>
    <m/>
    <d v="2003-05-08T00:00:00"/>
    <n v="19.8"/>
    <n v="1881"/>
    <n v="37.012987012987011"/>
    <n v="15.957142857142856"/>
    <n v="11.962999999999996"/>
  </r>
  <r>
    <x v="1"/>
    <x v="4"/>
    <n v="2003"/>
    <n v="9"/>
    <x v="4"/>
    <n v="17.399999999999999"/>
    <n v="17.399999999999999"/>
    <m/>
    <d v="2003-05-09T00:00:00"/>
    <n v="17.399999999999999"/>
    <n v="2051"/>
    <n v="40.358126721763085"/>
    <n v="15.214285714285712"/>
    <n v="11.51033333333333"/>
  </r>
  <r>
    <x v="1"/>
    <x v="4"/>
    <n v="2003"/>
    <n v="10"/>
    <x v="4"/>
    <n v="15.8"/>
    <n v="15.8"/>
    <m/>
    <d v="2003-05-10T00:00:00"/>
    <n v="15.8"/>
    <n v="2190"/>
    <n v="43.09327036599764"/>
    <n v="14.985714285714284"/>
    <n v="11.146999999999997"/>
  </r>
  <r>
    <x v="1"/>
    <x v="4"/>
    <n v="2003"/>
    <n v="11"/>
    <x v="4"/>
    <n v="15.3"/>
    <n v="15.3"/>
    <m/>
    <d v="2003-05-11T00:00:00"/>
    <n v="15.3"/>
    <n v="2208"/>
    <n v="43.447461629279807"/>
    <n v="15.442857142857141"/>
    <n v="10.832333333333331"/>
  </r>
  <r>
    <x v="1"/>
    <x v="4"/>
    <n v="2003"/>
    <n v="12"/>
    <x v="4"/>
    <n v="15.3"/>
    <n v="15.3"/>
    <m/>
    <d v="2003-05-12T00:00:00"/>
    <n v="15.3"/>
    <n v="2208"/>
    <n v="43.447461629279807"/>
    <n v="15.600000000000003"/>
    <n v="10.533333333333331"/>
  </r>
  <r>
    <x v="1"/>
    <x v="4"/>
    <n v="2003"/>
    <n v="13"/>
    <x v="4"/>
    <n v="14.3"/>
    <n v="14.3"/>
    <m/>
    <d v="2003-05-13T00:00:00"/>
    <n v="14.3"/>
    <n v="2298"/>
    <n v="45.218417945690675"/>
    <n v="15.371428571428572"/>
    <n v="10.225666666666664"/>
  </r>
  <r>
    <x v="1"/>
    <x v="4"/>
    <n v="2003"/>
    <n v="14"/>
    <x v="4"/>
    <n v="13.8"/>
    <n v="13.8"/>
    <m/>
    <d v="2003-05-14T00:00:00"/>
    <n v="13.8"/>
    <n v="2381"/>
    <n v="46.85163321526958"/>
    <n v="15.157142857142857"/>
    <n v="9.939333333333332"/>
  </r>
  <r>
    <x v="1"/>
    <x v="4"/>
    <n v="2003"/>
    <n v="15"/>
    <x v="4"/>
    <n v="14.6"/>
    <n v="14.6"/>
    <m/>
    <d v="2003-05-15T00:00:00"/>
    <n v="14.6"/>
    <n v="2293"/>
    <n v="45.120031483667852"/>
    <n v="14.928571428571429"/>
    <n v="9.7029999999999976"/>
  </r>
  <r>
    <x v="1"/>
    <x v="4"/>
    <n v="2003"/>
    <n v="16"/>
    <x v="4"/>
    <n v="15.8"/>
    <n v="15.8"/>
    <m/>
    <d v="2003-05-16T00:00:00"/>
    <n v="15.8"/>
    <n v="2190"/>
    <n v="43.09327036599764"/>
    <n v="14.514285714285714"/>
    <n v="9.4229999999999983"/>
  </r>
  <r>
    <x v="1"/>
    <x v="4"/>
    <n v="2003"/>
    <n v="17"/>
    <x v="4"/>
    <n v="19"/>
    <n v="19"/>
    <m/>
    <d v="2003-05-17T00:00:00"/>
    <n v="19"/>
    <n v="1898"/>
    <n v="37.34750098386462"/>
    <n v="13.842857142857142"/>
    <n v="9.0993333333333322"/>
  </r>
  <r>
    <x v="1"/>
    <x v="4"/>
    <n v="2003"/>
    <n v="18"/>
    <x v="4"/>
    <n v="16.399999999999999"/>
    <n v="16.399999999999999"/>
    <m/>
    <d v="2003-05-18T00:00:00"/>
    <n v="16.399999999999999"/>
    <n v="2126"/>
    <n v="41.833923652105469"/>
    <n v="12.657142857142857"/>
    <n v="8.6446666666666676"/>
  </r>
  <r>
    <x v="1"/>
    <x v="4"/>
    <n v="2003"/>
    <n v="19"/>
    <x v="4"/>
    <n v="13.7"/>
    <n v="13.7"/>
    <m/>
    <d v="2003-05-19T00:00:00"/>
    <n v="13.7"/>
    <n v="2386"/>
    <n v="46.950019677292403"/>
    <n v="11.828571428571427"/>
    <n v="8.2633333333333354"/>
  </r>
  <r>
    <x v="1"/>
    <x v="4"/>
    <n v="2003"/>
    <n v="20"/>
    <x v="4"/>
    <n v="12.8"/>
    <n v="12.8"/>
    <m/>
    <d v="2003-05-20T00:00:00"/>
    <n v="12.8"/>
    <n v="2478"/>
    <n v="48.760330578512395"/>
    <n v="11.314285714285713"/>
    <n v="7.970666666666669"/>
  </r>
  <r>
    <x v="1"/>
    <x v="4"/>
    <n v="2003"/>
    <n v="21"/>
    <x v="4"/>
    <n v="12.2"/>
    <n v="12.2"/>
    <m/>
    <d v="2003-05-21T00:00:00"/>
    <n v="12.2"/>
    <n v="2495"/>
    <n v="49.094844549390004"/>
    <n v="10.855714285714287"/>
    <n v="7.7246666666666686"/>
  </r>
  <r>
    <x v="1"/>
    <x v="4"/>
    <n v="2003"/>
    <n v="22"/>
    <x v="4"/>
    <n v="11.7"/>
    <n v="11.7"/>
    <m/>
    <d v="2003-05-22T00:00:00"/>
    <n v="11.7"/>
    <n v="2574"/>
    <n v="50.649350649350644"/>
    <n v="10.411428571428573"/>
    <n v="7.5180000000000016"/>
  </r>
  <r>
    <x v="1"/>
    <x v="4"/>
    <n v="2003"/>
    <n v="23"/>
    <x v="4"/>
    <n v="11.1"/>
    <n v="11.1"/>
    <m/>
    <d v="2003-05-23T00:00:00"/>
    <n v="11.1"/>
    <n v="2597"/>
    <n v="51.10192837465565"/>
    <n v="9.9557142857142882"/>
    <n v="7.3410000000000002"/>
  </r>
  <r>
    <x v="1"/>
    <x v="4"/>
    <n v="2003"/>
    <n v="24"/>
    <x v="4"/>
    <n v="10.7"/>
    <n v="10.7"/>
    <m/>
    <d v="2003-05-24T00:00:00"/>
    <n v="10.7"/>
    <n v="2696"/>
    <n v="53.04998032270759"/>
    <n v="9.6742857142857144"/>
    <n v="7.1873333333333331"/>
  </r>
  <r>
    <x v="1"/>
    <x v="4"/>
    <n v="2003"/>
    <n v="25"/>
    <x v="4"/>
    <n v="10.6"/>
    <n v="10.6"/>
    <m/>
    <d v="2003-05-25T00:00:00"/>
    <n v="10.6"/>
    <n v="2703"/>
    <n v="53.187721369539553"/>
    <n v="9.4371428571428577"/>
    <n v="7.0150000000000006"/>
  </r>
  <r>
    <x v="1"/>
    <x v="4"/>
    <n v="2003"/>
    <n v="26"/>
    <x v="4"/>
    <n v="10.1"/>
    <n v="10.1"/>
    <m/>
    <d v="2003-05-26T00:00:00"/>
    <n v="10.1"/>
    <n v="2722"/>
    <n v="53.561589925226293"/>
    <n v="9.1100000000000012"/>
    <n v="6.8223333333333329"/>
  </r>
  <r>
    <x v="1"/>
    <x v="4"/>
    <n v="2003"/>
    <n v="27"/>
    <x v="4"/>
    <n v="9.59"/>
    <n v="9.59"/>
    <m/>
    <d v="2003-05-27T00:00:00"/>
    <n v="9.59"/>
    <n v="2804"/>
    <n v="55.175127902400632"/>
    <n v="8.7485714285714291"/>
    <n v="6.6216666666666661"/>
  </r>
  <r>
    <x v="1"/>
    <x v="4"/>
    <n v="2003"/>
    <n v="28"/>
    <x v="4"/>
    <n v="9.09"/>
    <n v="9.09"/>
    <m/>
    <d v="2003-05-28T00:00:00"/>
    <n v="9.09"/>
    <n v="2857"/>
    <n v="56.218024399842584"/>
    <n v="8.4400000000000013"/>
    <n v="6.4336666666666655"/>
  </r>
  <r>
    <x v="1"/>
    <x v="4"/>
    <n v="2003"/>
    <n v="29"/>
    <x v="4"/>
    <n v="8.51"/>
    <n v="8.51"/>
    <m/>
    <d v="2003-05-29T00:00:00"/>
    <n v="8.51"/>
    <n v="2909"/>
    <n v="57.241243604879969"/>
    <n v="8.1357142857142861"/>
    <n v="6.2459999999999987"/>
  </r>
  <r>
    <x v="1"/>
    <x v="4"/>
    <n v="2003"/>
    <n v="30"/>
    <x v="4"/>
    <n v="9.1300000000000008"/>
    <n v="9.1300000000000008"/>
    <m/>
    <d v="2003-05-30T00:00:00"/>
    <n v="9.1300000000000008"/>
    <n v="2843"/>
    <n v="55.942542306178666"/>
    <n v="7.86"/>
    <n v="6.0719999999999992"/>
  </r>
  <r>
    <x v="1"/>
    <x v="4"/>
    <n v="2003"/>
    <n v="31"/>
    <x v="4"/>
    <n v="9.0399999999999991"/>
    <n v="9.0399999999999991"/>
    <m/>
    <d v="2003-05-31T00:00:00"/>
    <n v="9.0399999999999991"/>
    <n v="2860"/>
    <n v="56.277056277056282"/>
    <n v="7.4528571428571428"/>
    <n v="5.8919999999999986"/>
  </r>
  <r>
    <x v="1"/>
    <x v="5"/>
    <n v="2003"/>
    <n v="1"/>
    <x v="5"/>
    <n v="8.31"/>
    <n v="8.31"/>
    <m/>
    <d v="2003-06-01T00:00:00"/>
    <n v="8.31"/>
    <n v="2932"/>
    <n v="57.693821330184967"/>
    <n v="7.05"/>
    <n v="5.7136666666666667"/>
  </r>
  <r>
    <x v="1"/>
    <x v="5"/>
    <n v="2003"/>
    <n v="2"/>
    <x v="5"/>
    <n v="7.57"/>
    <n v="7.57"/>
    <m/>
    <d v="2003-06-02T00:00:00"/>
    <n v="7.57"/>
    <n v="3024"/>
    <n v="59.504132231404959"/>
    <n v="6.7914285714285709"/>
    <n v="5.5429999999999984"/>
  </r>
  <r>
    <x v="1"/>
    <x v="5"/>
    <n v="2003"/>
    <n v="3"/>
    <x v="5"/>
    <n v="7.43"/>
    <n v="7.43"/>
    <m/>
    <d v="2003-06-03T00:00:00"/>
    <n v="7.43"/>
    <n v="3037"/>
    <n v="59.759937032664304"/>
    <n v="6.6185714285714283"/>
    <n v="5.3946666666666658"/>
  </r>
  <r>
    <x v="1"/>
    <x v="5"/>
    <n v="2003"/>
    <n v="4"/>
    <x v="5"/>
    <n v="6.96"/>
    <n v="6.96"/>
    <m/>
    <d v="2003-06-04T00:00:00"/>
    <n v="6.96"/>
    <n v="3100"/>
    <n v="60.999606454151909"/>
    <n v="6.4614285714285709"/>
    <n v="5.2526666666666664"/>
  </r>
  <r>
    <x v="1"/>
    <x v="5"/>
    <n v="2003"/>
    <n v="5"/>
    <x v="5"/>
    <n v="6.58"/>
    <n v="6.58"/>
    <m/>
    <d v="2003-06-05T00:00:00"/>
    <n v="6.58"/>
    <n v="3160"/>
    <n v="62.180243998425823"/>
    <n v="6.3342857142857136"/>
    <n v="5.1306666666666665"/>
  </r>
  <r>
    <x v="1"/>
    <x v="5"/>
    <n v="2003"/>
    <n v="6"/>
    <x v="5"/>
    <n v="6.28"/>
    <n v="6.28"/>
    <m/>
    <d v="2003-06-06T00:00:00"/>
    <n v="6.28"/>
    <n v="3210"/>
    <n v="63.164108618654069"/>
    <n v="6.21"/>
    <n v="5.0319999999999991"/>
  </r>
  <r>
    <x v="1"/>
    <x v="5"/>
    <n v="2003"/>
    <n v="7"/>
    <x v="5"/>
    <n v="6.22"/>
    <n v="6.22"/>
    <m/>
    <d v="2003-06-07T00:00:00"/>
    <n v="6.22"/>
    <n v="3215"/>
    <n v="63.262495080676892"/>
    <n v="6.2714285714285714"/>
    <n v="4.9606666666666666"/>
  </r>
  <r>
    <x v="1"/>
    <x v="5"/>
    <n v="2003"/>
    <n v="8"/>
    <x v="5"/>
    <n v="6.5"/>
    <n v="6.5"/>
    <m/>
    <d v="2003-06-08T00:00:00"/>
    <n v="6.5"/>
    <n v="3162"/>
    <n v="62.219598583234948"/>
    <n v="6.2685714285714287"/>
    <n v="4.8699999999999992"/>
  </r>
  <r>
    <x v="1"/>
    <x v="5"/>
    <n v="2003"/>
    <n v="9"/>
    <x v="5"/>
    <n v="6.36"/>
    <n v="6.36"/>
    <m/>
    <d v="2003-06-09T00:00:00"/>
    <n v="6.36"/>
    <n v="3194"/>
    <n v="62.849271940181026"/>
    <n v="6.21"/>
    <n v="4.7703333333333324"/>
  </r>
  <r>
    <x v="1"/>
    <x v="5"/>
    <n v="2003"/>
    <n v="10"/>
    <x v="5"/>
    <n v="6.33"/>
    <n v="6.33"/>
    <m/>
    <d v="2003-06-10T00:00:00"/>
    <n v="6.33"/>
    <n v="3197"/>
    <n v="62.908303817394732"/>
    <n v="6.0671428571428567"/>
    <n v="4.6723333333333326"/>
  </r>
  <r>
    <x v="1"/>
    <x v="5"/>
    <n v="2003"/>
    <n v="11"/>
    <x v="5"/>
    <n v="6.07"/>
    <n v="6.07"/>
    <m/>
    <d v="2003-06-11T00:00:00"/>
    <n v="6.07"/>
    <n v="3248"/>
    <n v="63.911845730027551"/>
    <n v="5.8714285714285719"/>
    <n v="4.5583333333333336"/>
  </r>
  <r>
    <x v="1"/>
    <x v="5"/>
    <n v="2003"/>
    <n v="12"/>
    <x v="5"/>
    <n v="5.71"/>
    <n v="5.71"/>
    <m/>
    <d v="2003-06-12T00:00:00"/>
    <n v="5.71"/>
    <n v="3306"/>
    <n v="65.053128689492326"/>
    <n v="5.7071428571428573"/>
    <n v="4.4456666666666669"/>
  </r>
  <r>
    <x v="1"/>
    <x v="5"/>
    <n v="2003"/>
    <n v="13"/>
    <x v="5"/>
    <n v="6.71"/>
    <n v="6.71"/>
    <m/>
    <d v="2003-06-13T00:00:00"/>
    <n v="6.71"/>
    <n v="3131"/>
    <n v="61.609602518693428"/>
    <n v="5.6657142857142864"/>
    <n v="4.3393333333333342"/>
  </r>
  <r>
    <x v="1"/>
    <x v="5"/>
    <n v="2003"/>
    <n v="14"/>
    <x v="5"/>
    <n v="6.2"/>
    <n v="6.2"/>
    <m/>
    <d v="2003-06-14T00:00:00"/>
    <n v="6.2"/>
    <n v="3220"/>
    <n v="63.360881542699723"/>
    <n v="5.5642857142857149"/>
    <n v="4.2253333333333343"/>
  </r>
  <r>
    <x v="1"/>
    <x v="5"/>
    <n v="2003"/>
    <n v="15"/>
    <x v="5"/>
    <n v="6.09"/>
    <n v="6.09"/>
    <m/>
    <d v="2003-06-15T00:00:00"/>
    <n v="6.09"/>
    <n v="3246"/>
    <n v="63.872491145218412"/>
    <n v="5.5914285714285716"/>
    <n v="4.1053333333333333"/>
  </r>
  <r>
    <x v="1"/>
    <x v="5"/>
    <n v="2003"/>
    <n v="16"/>
    <x v="5"/>
    <n v="5.36"/>
    <n v="5.36"/>
    <m/>
    <d v="2003-06-16T00:00:00"/>
    <n v="5.36"/>
    <n v="3397"/>
    <n v="66.843762298307752"/>
    <n v="5.6485714285714286"/>
    <n v="3.9816666666666669"/>
  </r>
  <r>
    <x v="1"/>
    <x v="5"/>
    <n v="2003"/>
    <n v="17"/>
    <x v="5"/>
    <n v="4.96"/>
    <n v="4.96"/>
    <m/>
    <d v="2003-06-17T00:00:00"/>
    <n v="4.96"/>
    <n v="3477"/>
    <n v="68.417945690672965"/>
    <n v="5.6728571428571426"/>
    <n v="3.8860000000000001"/>
  </r>
  <r>
    <x v="1"/>
    <x v="5"/>
    <n v="2003"/>
    <n v="18"/>
    <x v="5"/>
    <n v="4.92"/>
    <n v="4.92"/>
    <m/>
    <d v="2003-06-18T00:00:00"/>
    <n v="4.92"/>
    <n v="3480"/>
    <n v="68.476977567886649"/>
    <n v="5.652857142857143"/>
    <n v="3.8063333333333329"/>
  </r>
  <r>
    <x v="1"/>
    <x v="5"/>
    <n v="2003"/>
    <n v="19"/>
    <x v="5"/>
    <n v="5.42"/>
    <n v="5.42"/>
    <m/>
    <d v="2003-06-19T00:00:00"/>
    <n v="5.42"/>
    <n v="3375"/>
    <n v="66.410861865407327"/>
    <n v="5.532857142857142"/>
    <n v="3.7186666666666657"/>
  </r>
  <r>
    <x v="1"/>
    <x v="5"/>
    <n v="2003"/>
    <n v="20"/>
    <x v="5"/>
    <n v="6"/>
    <n v="6"/>
    <m/>
    <d v="2003-06-20T00:00:00"/>
    <n v="6"/>
    <n v="3252"/>
    <n v="63.990554899645815"/>
    <n v="5.3228571428571438"/>
    <n v="3.6133333333333328"/>
  </r>
  <r>
    <x v="1"/>
    <x v="5"/>
    <n v="2003"/>
    <n v="21"/>
    <x v="5"/>
    <n v="6.39"/>
    <n v="6.39"/>
    <m/>
    <d v="2003-06-21T00:00:00"/>
    <n v="6.39"/>
    <n v="3192"/>
    <n v="62.809917355371901"/>
    <n v="4.96"/>
    <n v="3.488999999999999"/>
  </r>
  <r>
    <x v="1"/>
    <x v="5"/>
    <n v="2003"/>
    <n v="22"/>
    <x v="5"/>
    <n v="6.49"/>
    <n v="6.49"/>
    <m/>
    <d v="2003-06-22T00:00:00"/>
    <n v="6.49"/>
    <n v="3173"/>
    <n v="62.43604879968516"/>
    <n v="4.5171428571428569"/>
    <n v="3.3453333333333322"/>
  </r>
  <r>
    <x v="1"/>
    <x v="5"/>
    <n v="2003"/>
    <n v="23"/>
    <x v="5"/>
    <n v="5.53"/>
    <n v="5.53"/>
    <m/>
    <d v="2003-06-23T00:00:00"/>
    <n v="5.53"/>
    <n v="3354"/>
    <n v="65.997638724911454"/>
    <n v="4.1228571428571437"/>
    <n v="3.1803333333333326"/>
  </r>
  <r>
    <x v="1"/>
    <x v="5"/>
    <n v="2003"/>
    <n v="24"/>
    <x v="5"/>
    <n v="4.82"/>
    <n v="4.82"/>
    <m/>
    <d v="2003-06-24T00:00:00"/>
    <n v="4.82"/>
    <n v="3495"/>
    <n v="68.772136953955126"/>
    <n v="3.8600000000000003"/>
    <n v="3.0409999999999995"/>
  </r>
  <r>
    <x v="1"/>
    <x v="5"/>
    <n v="2003"/>
    <n v="25"/>
    <x v="5"/>
    <n v="4.08"/>
    <n v="4.08"/>
    <m/>
    <d v="2003-06-25T00:00:00"/>
    <n v="4.08"/>
    <n v="3670"/>
    <n v="72.21566312475403"/>
    <n v="3.6271428571428577"/>
    <n v="2.921666666666666"/>
  </r>
  <r>
    <x v="1"/>
    <x v="5"/>
    <n v="2003"/>
    <n v="26"/>
    <x v="5"/>
    <n v="3.95"/>
    <n v="3.95"/>
    <m/>
    <d v="2003-06-26T00:00:00"/>
    <n v="3.95"/>
    <n v="3686"/>
    <n v="72.530499803227073"/>
    <n v="3.4900000000000007"/>
    <n v="2.8246666666666664"/>
  </r>
  <r>
    <x v="1"/>
    <x v="5"/>
    <n v="2003"/>
    <n v="27"/>
    <x v="5"/>
    <n v="3.46"/>
    <n v="3.46"/>
    <m/>
    <d v="2003-06-27T00:00:00"/>
    <n v="3.46"/>
    <n v="3816"/>
    <n v="75.088547815820533"/>
    <n v="3.3785714285714286"/>
    <n v="2.7419999999999995"/>
  </r>
  <r>
    <x v="1"/>
    <x v="5"/>
    <n v="2003"/>
    <n v="28"/>
    <x v="5"/>
    <n v="3.29"/>
    <n v="3.29"/>
    <m/>
    <d v="2003-06-28T00:00:00"/>
    <n v="3.29"/>
    <n v="3877"/>
    <n v="76.288862652499006"/>
    <n v="3.3557142857142854"/>
    <n v="2.6756666666666669"/>
  </r>
  <r>
    <x v="1"/>
    <x v="5"/>
    <n v="2003"/>
    <n v="29"/>
    <x v="5"/>
    <n v="3.73"/>
    <n v="3.73"/>
    <m/>
    <d v="2003-06-29T00:00:00"/>
    <n v="3.73"/>
    <n v="3732"/>
    <n v="73.435655253837069"/>
    <n v="3.402857142857143"/>
    <n v="2.6056666666666661"/>
  </r>
  <r>
    <x v="1"/>
    <x v="5"/>
    <n v="2003"/>
    <n v="30"/>
    <x v="5"/>
    <n v="3.69"/>
    <n v="3.69"/>
    <m/>
    <d v="2003-06-30T00:00:00"/>
    <n v="3.69"/>
    <n v="3753"/>
    <n v="73.848878394332942"/>
    <n v="3.4614285714285713"/>
    <n v="2.5146666666666673"/>
  </r>
  <r>
    <x v="1"/>
    <x v="6"/>
    <n v="2003"/>
    <n v="1"/>
    <x v="6"/>
    <n v="3.19"/>
    <n v="3.19"/>
    <m/>
    <d v="2003-07-01T00:00:00"/>
    <n v="3.19"/>
    <n v="3903"/>
    <n v="76.800472255017709"/>
    <n v="3.4342857142857146"/>
    <n v="2.4209999999999998"/>
  </r>
  <r>
    <x v="1"/>
    <x v="6"/>
    <n v="2003"/>
    <n v="2"/>
    <x v="6"/>
    <n v="3.12"/>
    <n v="3.12"/>
    <m/>
    <d v="2003-07-02T00:00:00"/>
    <n v="3.12"/>
    <n v="3915"/>
    <n v="77.036599763872488"/>
    <n v="3.48"/>
    <n v="2.3423333333333338"/>
  </r>
  <r>
    <x v="1"/>
    <x v="6"/>
    <n v="2003"/>
    <n v="3"/>
    <x v="6"/>
    <n v="3.17"/>
    <n v="3.17"/>
    <m/>
    <d v="2003-07-03T00:00:00"/>
    <n v="3.17"/>
    <n v="3905"/>
    <n v="76.839826839826841"/>
    <n v="3.5228571428571436"/>
    <n v="2.2676666666666665"/>
  </r>
  <r>
    <x v="1"/>
    <x v="6"/>
    <n v="2003"/>
    <n v="4"/>
    <x v="6"/>
    <n v="3.3"/>
    <n v="3.3"/>
    <m/>
    <d v="2003-07-04T00:00:00"/>
    <n v="3.3"/>
    <n v="3852"/>
    <n v="75.796930342384883"/>
    <n v="3.4857142857142862"/>
    <n v="2.2066666666666674"/>
  </r>
  <r>
    <x v="1"/>
    <x v="6"/>
    <n v="2003"/>
    <n v="5"/>
    <x v="6"/>
    <n v="3.62"/>
    <n v="3.62"/>
    <m/>
    <d v="2003-07-05T00:00:00"/>
    <n v="3.62"/>
    <n v="3760"/>
    <n v="73.986619441164891"/>
    <n v="3.3985714285714286"/>
    <n v="2.1533333333333338"/>
  </r>
  <r>
    <x v="1"/>
    <x v="6"/>
    <n v="2003"/>
    <n v="6"/>
    <x v="6"/>
    <n v="4.1399999999999997"/>
    <n v="4.1399999999999997"/>
    <m/>
    <d v="2003-07-06T00:00:00"/>
    <n v="4.1399999999999997"/>
    <n v="3652"/>
    <n v="71.861471861471856"/>
    <n v="3.2414285714285711"/>
    <n v="2.0836666666666668"/>
  </r>
  <r>
    <x v="1"/>
    <x v="6"/>
    <n v="2003"/>
    <n v="7"/>
    <x v="6"/>
    <n v="3.5"/>
    <n v="3.5"/>
    <m/>
    <d v="2003-07-07T00:00:00"/>
    <n v="3.5"/>
    <n v="3791"/>
    <n v="74.59661550570641"/>
    <n v="3.12"/>
    <n v="1.994666666666667"/>
  </r>
  <r>
    <x v="1"/>
    <x v="6"/>
    <n v="2003"/>
    <n v="8"/>
    <x v="6"/>
    <n v="3.51"/>
    <n v="3.51"/>
    <m/>
    <d v="2003-07-08T00:00:00"/>
    <n v="3.51"/>
    <n v="3788"/>
    <n v="74.537583628492726"/>
    <n v="2.9914285714285715"/>
    <n v="1.9340000000000004"/>
  </r>
  <r>
    <x v="1"/>
    <x v="6"/>
    <n v="2003"/>
    <n v="9"/>
    <x v="6"/>
    <n v="3.42"/>
    <n v="3.42"/>
    <m/>
    <d v="2003-07-09T00:00:00"/>
    <n v="3.42"/>
    <n v="3819"/>
    <n v="75.147579693034245"/>
    <n v="2.8299999999999996"/>
    <n v="1.8683333333333334"/>
  </r>
  <r>
    <x v="1"/>
    <x v="6"/>
    <n v="2003"/>
    <n v="10"/>
    <x v="6"/>
    <n v="2.91"/>
    <n v="2.91"/>
    <m/>
    <d v="2003-07-10T00:00:00"/>
    <n v="2.91"/>
    <n v="3981"/>
    <n v="78.335301062573791"/>
    <n v="2.6971428571428575"/>
    <n v="2.2776666666666672"/>
  </r>
  <r>
    <x v="1"/>
    <x v="6"/>
    <n v="2003"/>
    <n v="11"/>
    <x v="6"/>
    <n v="2.69"/>
    <n v="2.69"/>
    <m/>
    <d v="2003-07-11T00:00:00"/>
    <n v="2.69"/>
    <n v="4090"/>
    <n v="80.480125934671392"/>
    <n v="2.6485714285714286"/>
    <n v="2.3123333333333336"/>
  </r>
  <r>
    <x v="1"/>
    <x v="6"/>
    <n v="2003"/>
    <n v="12"/>
    <x v="6"/>
    <n v="2.52"/>
    <n v="2.52"/>
    <m/>
    <d v="2003-07-12T00:00:00"/>
    <n v="2.52"/>
    <n v="4132"/>
    <n v="81.306572215663124"/>
    <n v="2.5914285714285716"/>
    <n v="2.3083333333333331"/>
  </r>
  <r>
    <x v="1"/>
    <x v="6"/>
    <n v="2003"/>
    <n v="13"/>
    <x v="6"/>
    <n v="3.29"/>
    <n v="3.29"/>
    <m/>
    <d v="2003-07-13T00:00:00"/>
    <n v="3.29"/>
    <n v="3877"/>
    <n v="76.288862652499006"/>
    <n v="2.5542857142857147"/>
    <n v="2.2893333333333334"/>
  </r>
  <r>
    <x v="1"/>
    <x v="6"/>
    <n v="2003"/>
    <n v="14"/>
    <x v="6"/>
    <n v="2.6"/>
    <n v="2.6"/>
    <m/>
    <d v="2003-07-14T00:00:00"/>
    <n v="2.6"/>
    <n v="4098"/>
    <n v="80.637544273907906"/>
    <n v="2.4085714285714288"/>
    <n v="2.2416666666666667"/>
  </r>
  <r>
    <x v="1"/>
    <x v="6"/>
    <n v="2003"/>
    <n v="15"/>
    <x v="6"/>
    <n v="2.38"/>
    <n v="2.38"/>
    <m/>
    <d v="2003-07-15T00:00:00"/>
    <n v="2.38"/>
    <n v="4214"/>
    <n v="82.92011019283747"/>
    <n v="2.3342857142857141"/>
    <n v="2.2100000000000004"/>
  </r>
  <r>
    <x v="1"/>
    <x v="6"/>
    <n v="2003"/>
    <n v="16"/>
    <x v="6"/>
    <n v="2.4900000000000002"/>
    <n v="2.4900000000000002"/>
    <m/>
    <d v="2003-07-16T00:00:00"/>
    <n v="2.4900000000000002"/>
    <n v="4170"/>
    <n v="82.054309327036606"/>
    <n v="2.2142857142857144"/>
    <n v="2.1813333333333333"/>
  </r>
  <r>
    <x v="1"/>
    <x v="6"/>
    <n v="2003"/>
    <n v="17"/>
    <x v="6"/>
    <n v="2.57"/>
    <n v="2.57"/>
    <m/>
    <d v="2003-07-17T00:00:00"/>
    <n v="2.57"/>
    <n v="4127"/>
    <n v="81.208185753640294"/>
    <n v="2.0514285714285712"/>
    <n v="2.1463333333333332"/>
  </r>
  <r>
    <x v="1"/>
    <x v="6"/>
    <n v="2003"/>
    <n v="18"/>
    <x v="6"/>
    <n v="2.29"/>
    <n v="2.29"/>
    <m/>
    <d v="2003-07-18T00:00:00"/>
    <n v="2.29"/>
    <n v="4262"/>
    <n v="83.864620228256598"/>
    <n v="1.8614285714285717"/>
    <n v="2.105"/>
  </r>
  <r>
    <x v="1"/>
    <x v="6"/>
    <n v="2003"/>
    <n v="19"/>
    <x v="6"/>
    <n v="2.2599999999999998"/>
    <n v="2.2599999999999998"/>
    <m/>
    <d v="2003-07-19T00:00:00"/>
    <n v="2.2599999999999998"/>
    <n v="4266"/>
    <n v="83.943329397874862"/>
    <n v="1.7014285714285713"/>
    <n v="2.0756666666666663"/>
  </r>
  <r>
    <x v="1"/>
    <x v="6"/>
    <n v="2003"/>
    <n v="20"/>
    <x v="6"/>
    <n v="2.27"/>
    <n v="2.27"/>
    <m/>
    <d v="2003-07-20T00:00:00"/>
    <n v="2.27"/>
    <n v="4265"/>
    <n v="83.923652105470296"/>
    <n v="1.5885714285714287"/>
    <n v="2.0499999999999998"/>
  </r>
  <r>
    <x v="1"/>
    <x v="6"/>
    <n v="2003"/>
    <n v="21"/>
    <x v="6"/>
    <n v="2.08"/>
    <n v="2.08"/>
    <m/>
    <d v="2003-07-21T00:00:00"/>
    <n v="2.08"/>
    <n v="4403"/>
    <n v="86.639118457300285"/>
    <n v="1.4742857142857146"/>
    <n v="2.02"/>
  </r>
  <r>
    <x v="1"/>
    <x v="6"/>
    <n v="2003"/>
    <n v="22"/>
    <x v="6"/>
    <n v="1.54"/>
    <n v="1.54"/>
    <m/>
    <d v="2003-07-22T00:00:00"/>
    <n v="1.54"/>
    <n v="4831"/>
    <n v="95.06099960645416"/>
    <n v="1.3471428571428572"/>
    <n v="1.996"/>
  </r>
  <r>
    <x v="1"/>
    <x v="6"/>
    <n v="2003"/>
    <n v="23"/>
    <x v="6"/>
    <n v="1.35"/>
    <n v="1.35"/>
    <m/>
    <d v="2003-07-23T00:00:00"/>
    <n v="1.35"/>
    <n v="4931"/>
    <n v="97.028728846910667"/>
    <n v="1.2699999999999998"/>
    <n v="1.9946666666666666"/>
  </r>
  <r>
    <x v="1"/>
    <x v="6"/>
    <n v="2003"/>
    <n v="24"/>
    <x v="6"/>
    <n v="1.24"/>
    <n v="1.24"/>
    <m/>
    <d v="2003-07-24T00:00:00"/>
    <n v="1.24"/>
    <n v="4956"/>
    <n v="97.52066115702479"/>
    <n v="1.2028571428571428"/>
    <n v="2.003333333333333"/>
  </r>
  <r>
    <x v="1"/>
    <x v="6"/>
    <n v="2003"/>
    <n v="25"/>
    <x v="6"/>
    <n v="1.17"/>
    <n v="1.17"/>
    <m/>
    <d v="2003-07-25T00:00:00"/>
    <n v="1.17"/>
    <n v="4973"/>
    <n v="97.855175127902399"/>
    <n v="1.1442857142857139"/>
    <n v="2.0189999999999997"/>
  </r>
  <r>
    <x v="1"/>
    <x v="6"/>
    <n v="2003"/>
    <n v="26"/>
    <x v="6"/>
    <n v="1.47"/>
    <n v="1.47"/>
    <m/>
    <d v="2003-07-26T00:00:00"/>
    <n v="1.47"/>
    <n v="4876"/>
    <n v="95.946477764659591"/>
    <n v="1.1028571428571428"/>
    <n v="2.0396666666666667"/>
  </r>
  <r>
    <x v="1"/>
    <x v="6"/>
    <n v="2003"/>
    <n v="27"/>
    <x v="6"/>
    <n v="1.47"/>
    <n v="1.47"/>
    <m/>
    <d v="2003-07-27T00:00:00"/>
    <n v="1.47"/>
    <n v="4876"/>
    <n v="95.946477764659591"/>
    <n v="1.0842857142857143"/>
    <n v="2.0369999999999999"/>
  </r>
  <r>
    <x v="1"/>
    <x v="6"/>
    <n v="2003"/>
    <n v="28"/>
    <x v="6"/>
    <n v="1.19"/>
    <n v="1.19"/>
    <m/>
    <d v="2003-07-28T00:00:00"/>
    <n v="1.19"/>
    <n v="4972"/>
    <n v="97.835497835497833"/>
    <n v="1.1171428571428572"/>
    <n v="2.0369999999999999"/>
  </r>
  <r>
    <x v="1"/>
    <x v="6"/>
    <n v="2003"/>
    <n v="29"/>
    <x v="6"/>
    <n v="1"/>
    <n v="1"/>
    <m/>
    <d v="2003-07-29T00:00:00"/>
    <n v="1"/>
    <n v="5018"/>
    <n v="98.740653286107829"/>
    <n v="1.1657142857142857"/>
    <n v="2.048"/>
  </r>
  <r>
    <x v="1"/>
    <x v="6"/>
    <n v="2003"/>
    <n v="30"/>
    <x v="6"/>
    <n v="0.88"/>
    <n v="0.88"/>
    <m/>
    <d v="2003-07-30T00:00:00"/>
    <n v="0.88"/>
    <n v="5050"/>
    <n v="99.370326643053914"/>
    <n v="1.2328571428571429"/>
    <n v="2.0619999999999998"/>
  </r>
  <r>
    <x v="1"/>
    <x v="6"/>
    <n v="2003"/>
    <n v="31"/>
    <x v="6"/>
    <n v="0.83"/>
    <n v="0.83"/>
    <m/>
    <d v="2003-07-31T00:00:00"/>
    <n v="0.83"/>
    <n v="5060"/>
    <n v="99.567099567099575"/>
    <n v="1.3471428571428572"/>
    <n v="2.0816666666666666"/>
  </r>
  <r>
    <x v="1"/>
    <x v="7"/>
    <n v="2003"/>
    <n v="1"/>
    <x v="7"/>
    <n v="0.88"/>
    <n v="0.88"/>
    <m/>
    <d v="2003-08-01T00:00:00"/>
    <n v="0.88"/>
    <n v="5050"/>
    <n v="99.370326643053914"/>
    <n v="1.4485714285714286"/>
    <n v="2.0993333333333331"/>
  </r>
  <r>
    <x v="1"/>
    <x v="7"/>
    <n v="2003"/>
    <n v="2"/>
    <x v="7"/>
    <n v="1.34"/>
    <n v="1.34"/>
    <m/>
    <d v="2003-08-02T00:00:00"/>
    <n v="1.34"/>
    <n v="4935"/>
    <n v="97.107438016528931"/>
    <n v="3.5657142857142858"/>
    <n v="2.1273333333333331"/>
  </r>
  <r>
    <x v="1"/>
    <x v="7"/>
    <n v="2003"/>
    <n v="3"/>
    <x v="7"/>
    <n v="1.7"/>
    <n v="1.7"/>
    <m/>
    <d v="2003-08-03T00:00:00"/>
    <n v="1.7"/>
    <n v="4673"/>
    <n v="91.951987406532865"/>
    <n v="3.9385714285714282"/>
    <n v="2.1326666666666663"/>
  </r>
  <r>
    <x v="1"/>
    <x v="7"/>
    <n v="2003"/>
    <n v="4"/>
    <x v="7"/>
    <n v="1.53"/>
    <n v="1.53"/>
    <m/>
    <d v="2003-08-04T00:00:00"/>
    <n v="1.53"/>
    <n v="4836"/>
    <n v="95.159386068476977"/>
    <n v="4.0628571428571423"/>
    <n v="2.1296666666666666"/>
  </r>
  <r>
    <x v="1"/>
    <x v="7"/>
    <n v="2003"/>
    <n v="5"/>
    <x v="7"/>
    <n v="1.47"/>
    <n v="1.47"/>
    <m/>
    <d v="2003-08-05T00:00:00"/>
    <n v="1.47"/>
    <n v="4876"/>
    <n v="95.946477764659591"/>
    <n v="4.1228571428571428"/>
    <n v="2.13"/>
  </r>
  <r>
    <x v="1"/>
    <x v="7"/>
    <n v="2003"/>
    <n v="6"/>
    <x v="7"/>
    <n v="1.68"/>
    <n v="1.68"/>
    <m/>
    <d v="2003-08-06T00:00:00"/>
    <n v="1.68"/>
    <n v="4743"/>
    <n v="93.329397874852418"/>
    <n v="4.1785714285714279"/>
    <n v="2.1299999999999994"/>
  </r>
  <r>
    <x v="1"/>
    <x v="7"/>
    <n v="2003"/>
    <n v="7"/>
    <x v="7"/>
    <n v="1.54"/>
    <n v="1.54"/>
    <m/>
    <d v="2003-08-07T00:00:00"/>
    <n v="1.54"/>
    <n v="4831"/>
    <n v="95.06099960645416"/>
    <n v="4.1742857142857135"/>
    <n v="2.124333333333333"/>
  </r>
  <r>
    <x v="1"/>
    <x v="7"/>
    <n v="2003"/>
    <n v="8"/>
    <x v="7"/>
    <n v="15.7"/>
    <n v="15.7"/>
    <m/>
    <d v="2003-08-08T00:00:00"/>
    <n v="15.7"/>
    <n v="2195"/>
    <n v="43.191656828020463"/>
    <n v="4.1714285714285708"/>
    <n v="2.1263333333333332"/>
  </r>
  <r>
    <x v="1"/>
    <x v="7"/>
    <n v="2003"/>
    <n v="9"/>
    <x v="7"/>
    <n v="3.95"/>
    <n v="3.95"/>
    <m/>
    <d v="2003-08-09T00:00:00"/>
    <n v="3.95"/>
    <n v="3686"/>
    <n v="72.530499803227073"/>
    <n v="2.1342857142857139"/>
    <n v="1.7419999999999998"/>
  </r>
  <r>
    <x v="1"/>
    <x v="7"/>
    <n v="2003"/>
    <n v="10"/>
    <x v="7"/>
    <n v="2.57"/>
    <n v="2.57"/>
    <m/>
    <d v="2003-08-10T00:00:00"/>
    <n v="2.57"/>
    <n v="4127"/>
    <n v="81.208185753640294"/>
    <n v="1.7599999999999998"/>
    <n v="1.7679999999999998"/>
  </r>
  <r>
    <x v="1"/>
    <x v="7"/>
    <n v="2003"/>
    <n v="11"/>
    <x v="7"/>
    <n v="1.95"/>
    <n v="1.95"/>
    <m/>
    <d v="2003-08-11T00:00:00"/>
    <n v="1.95"/>
    <n v="4467"/>
    <n v="87.898465171192441"/>
    <n v="1.5942857142857143"/>
    <n v="2.0029999999999997"/>
  </r>
  <r>
    <x v="1"/>
    <x v="7"/>
    <n v="2003"/>
    <n v="12"/>
    <x v="7"/>
    <n v="1.86"/>
    <n v="1.86"/>
    <m/>
    <d v="2003-08-12T00:00:00"/>
    <n v="1.86"/>
    <n v="4550"/>
    <n v="89.531680440771353"/>
    <n v="1.5285714285714285"/>
    <n v="2.0776666666666666"/>
  </r>
  <r>
    <x v="1"/>
    <x v="7"/>
    <n v="2003"/>
    <n v="13"/>
    <x v="7"/>
    <n v="1.65"/>
    <n v="1.65"/>
    <m/>
    <d v="2003-08-13T00:00:00"/>
    <n v="1.65"/>
    <n v="4756"/>
    <n v="93.585202676111763"/>
    <n v="1.4585714285714286"/>
    <n v="2.1133333333333328"/>
  </r>
  <r>
    <x v="1"/>
    <x v="7"/>
    <n v="2003"/>
    <n v="14"/>
    <x v="7"/>
    <n v="1.52"/>
    <n v="1.52"/>
    <m/>
    <d v="2003-08-14T00:00:00"/>
    <n v="1.52"/>
    <n v="4839"/>
    <n v="95.218417945690675"/>
    <n v="1.417142857142857"/>
    <n v="2.1379999999999995"/>
  </r>
  <r>
    <x v="1"/>
    <x v="7"/>
    <n v="2003"/>
    <n v="15"/>
    <x v="7"/>
    <n v="1.44"/>
    <n v="1.44"/>
    <m/>
    <d v="2003-08-15T00:00:00"/>
    <n v="1.44"/>
    <n v="4888"/>
    <n v="96.182605273514369"/>
    <n v="1.4142857142857144"/>
    <n v="2.1533333333333333"/>
  </r>
  <r>
    <x v="1"/>
    <x v="7"/>
    <n v="2003"/>
    <n v="16"/>
    <x v="7"/>
    <n v="1.33"/>
    <n v="1.33"/>
    <m/>
    <d v="2003-08-16T00:00:00"/>
    <n v="1.33"/>
    <n v="4937"/>
    <n v="97.146792601338063"/>
    <n v="1.4385714285714286"/>
    <n v="2.17"/>
  </r>
  <r>
    <x v="1"/>
    <x v="7"/>
    <n v="2003"/>
    <n v="17"/>
    <x v="7"/>
    <n v="1.41"/>
    <n v="1.41"/>
    <m/>
    <d v="2003-08-17T00:00:00"/>
    <n v="1.41"/>
    <n v="4896"/>
    <n v="96.340023612750883"/>
    <n v="1.4928571428571427"/>
    <n v="2.1813333333333329"/>
  </r>
  <r>
    <x v="1"/>
    <x v="7"/>
    <n v="2003"/>
    <n v="18"/>
    <x v="7"/>
    <n v="1.49"/>
    <n v="1.49"/>
    <m/>
    <d v="2003-08-18T00:00:00"/>
    <n v="1.49"/>
    <n v="4872"/>
    <n v="95.867768595041326"/>
    <n v="1.5471428571428574"/>
    <n v="2.2223333333333328"/>
  </r>
  <r>
    <x v="1"/>
    <x v="7"/>
    <n v="2003"/>
    <n v="19"/>
    <x v="7"/>
    <n v="1.37"/>
    <n v="1.37"/>
    <m/>
    <d v="2003-08-19T00:00:00"/>
    <n v="1.37"/>
    <n v="4922"/>
    <n v="96.851633215269587"/>
    <n v="1.5328571428571429"/>
    <n v="2.2479999999999993"/>
  </r>
  <r>
    <x v="1"/>
    <x v="7"/>
    <n v="2003"/>
    <n v="20"/>
    <x v="7"/>
    <n v="1.36"/>
    <n v="1.36"/>
    <m/>
    <d v="2003-08-20T00:00:00"/>
    <n v="1.36"/>
    <n v="4925"/>
    <n v="96.910665092483271"/>
    <n v="1.5471428571428574"/>
    <n v="2.2689999999999997"/>
  </r>
  <r>
    <x v="1"/>
    <x v="7"/>
    <n v="2003"/>
    <n v="21"/>
    <x v="7"/>
    <n v="1.5"/>
    <n v="1.5"/>
    <m/>
    <d v="2003-08-21T00:00:00"/>
    <n v="1.5"/>
    <n v="4848"/>
    <n v="95.395513577331755"/>
    <n v="1.57"/>
    <n v="2.2843333333333331"/>
  </r>
  <r>
    <x v="1"/>
    <x v="7"/>
    <n v="2003"/>
    <n v="22"/>
    <x v="7"/>
    <n v="1.61"/>
    <n v="1.61"/>
    <m/>
    <d v="2003-08-22T00:00:00"/>
    <n v="1.61"/>
    <n v="4771"/>
    <n v="93.880362062180239"/>
    <n v="1.5585714285714285"/>
    <n v="2.2939999999999996"/>
  </r>
  <r>
    <x v="1"/>
    <x v="7"/>
    <n v="2003"/>
    <n v="23"/>
    <x v="7"/>
    <n v="1.71"/>
    <n v="1.71"/>
    <m/>
    <d v="2003-08-23T00:00:00"/>
    <n v="1.71"/>
    <n v="4667"/>
    <n v="91.833923652105483"/>
    <n v="1.5385714285714285"/>
    <n v="2.2989999999999999"/>
  </r>
  <r>
    <x v="1"/>
    <x v="7"/>
    <n v="2003"/>
    <n v="24"/>
    <x v="7"/>
    <n v="1.79"/>
    <n v="1.79"/>
    <m/>
    <d v="2003-08-24T00:00:00"/>
    <n v="1.79"/>
    <n v="4640"/>
    <n v="91.302636757182214"/>
    <n v="1.4885714285714287"/>
    <n v="2.2989999999999999"/>
  </r>
  <r>
    <x v="1"/>
    <x v="7"/>
    <n v="2003"/>
    <n v="25"/>
    <x v="7"/>
    <n v="1.39"/>
    <n v="1.39"/>
    <m/>
    <d v="2003-08-25T00:00:00"/>
    <n v="1.39"/>
    <n v="4919"/>
    <n v="96.792601338055889"/>
    <n v="1.4785714285714284"/>
    <n v="2.305333333333333"/>
  </r>
  <r>
    <x v="1"/>
    <x v="7"/>
    <n v="2003"/>
    <n v="26"/>
    <x v="7"/>
    <n v="1.47"/>
    <n v="1.47"/>
    <m/>
    <d v="2003-08-26T00:00:00"/>
    <n v="1.47"/>
    <n v="4876"/>
    <n v="95.946477764659591"/>
    <n v="1.4942857142857144"/>
    <n v="2.3283333333333331"/>
  </r>
  <r>
    <x v="1"/>
    <x v="7"/>
    <n v="2003"/>
    <n v="27"/>
    <x v="7"/>
    <n v="1.52"/>
    <n v="1.52"/>
    <m/>
    <d v="2003-08-27T00:00:00"/>
    <n v="1.52"/>
    <n v="4839"/>
    <n v="95.218417945690675"/>
    <n v="1.5142857142857142"/>
    <n v="2.3523333333333332"/>
  </r>
  <r>
    <x v="1"/>
    <x v="7"/>
    <n v="2003"/>
    <n v="28"/>
    <x v="7"/>
    <n v="1.42"/>
    <n v="1.42"/>
    <m/>
    <d v="2003-08-28T00:00:00"/>
    <n v="1.42"/>
    <n v="4893"/>
    <n v="96.280991735537185"/>
    <n v="1.5171428571428573"/>
    <n v="2.3693333333333326"/>
  </r>
  <r>
    <x v="1"/>
    <x v="7"/>
    <n v="2003"/>
    <n v="29"/>
    <x v="7"/>
    <n v="1.47"/>
    <n v="1.47"/>
    <m/>
    <d v="2003-08-29T00:00:00"/>
    <n v="1.47"/>
    <n v="4876"/>
    <n v="95.946477764659591"/>
    <n v="1.5242857142857142"/>
    <n v="2.3879999999999995"/>
  </r>
  <r>
    <x v="1"/>
    <x v="7"/>
    <n v="2003"/>
    <n v="30"/>
    <x v="7"/>
    <n v="1.36"/>
    <n v="1.36"/>
    <m/>
    <d v="2003-08-30T00:00:00"/>
    <n v="1.36"/>
    <n v="4925"/>
    <n v="96.910665092483271"/>
    <n v="1.53"/>
    <n v="2.4013333333333331"/>
  </r>
  <r>
    <x v="1"/>
    <x v="7"/>
    <n v="2003"/>
    <n v="31"/>
    <x v="7"/>
    <n v="1.72"/>
    <n v="1.72"/>
    <m/>
    <d v="2003-08-31T00:00:00"/>
    <n v="1.72"/>
    <n v="4662"/>
    <n v="91.735537190082653"/>
    <n v="1.5642857142857143"/>
    <n v="2.426333333333333"/>
  </r>
  <r>
    <x v="1"/>
    <x v="8"/>
    <n v="2003"/>
    <n v="1"/>
    <x v="8"/>
    <n v="1.5"/>
    <n v="1.5"/>
    <m/>
    <d v="2003-09-01T00:00:00"/>
    <n v="1.5"/>
    <n v="4848"/>
    <n v="95.395513577331755"/>
    <n v="1.9142857142857144"/>
    <n v="2.4536666666666664"/>
  </r>
  <r>
    <x v="1"/>
    <x v="8"/>
    <n v="2003"/>
    <n v="2"/>
    <x v="8"/>
    <n v="1.61"/>
    <n v="1.61"/>
    <m/>
    <d v="2003-09-02T00:00:00"/>
    <n v="1.61"/>
    <n v="4771"/>
    <n v="93.880362062180239"/>
    <n v="2.3757142857142859"/>
    <n v="2.4910000000000001"/>
  </r>
  <r>
    <x v="1"/>
    <x v="8"/>
    <n v="2003"/>
    <n v="3"/>
    <x v="8"/>
    <n v="1.54"/>
    <n v="1.54"/>
    <m/>
    <d v="2003-09-03T00:00:00"/>
    <n v="1.54"/>
    <n v="4831"/>
    <n v="95.06099960645416"/>
    <n v="3.52"/>
    <n v="2.5329999999999999"/>
  </r>
  <r>
    <x v="1"/>
    <x v="8"/>
    <n v="2003"/>
    <n v="4"/>
    <x v="8"/>
    <n v="1.47"/>
    <n v="1.47"/>
    <m/>
    <d v="2003-09-04T00:00:00"/>
    <n v="1.47"/>
    <n v="4876"/>
    <n v="95.946477764659591"/>
    <n v="3.898571428571429"/>
    <n v="2.5840000000000001"/>
  </r>
  <r>
    <x v="1"/>
    <x v="8"/>
    <n v="2003"/>
    <n v="5"/>
    <x v="8"/>
    <n v="1.51"/>
    <n v="1.51"/>
    <m/>
    <d v="2003-09-05T00:00:00"/>
    <n v="1.51"/>
    <n v="4842"/>
    <n v="95.277449822904373"/>
    <n v="4.1071428571428577"/>
    <n v="2.6049999999999995"/>
  </r>
  <r>
    <x v="1"/>
    <x v="8"/>
    <n v="2003"/>
    <n v="6"/>
    <x v="8"/>
    <n v="1.6"/>
    <n v="1.6"/>
    <m/>
    <d v="2003-09-06T00:00:00"/>
    <n v="1.6"/>
    <n v="4775"/>
    <n v="93.959071231798504"/>
    <n v="4.2328571428571431"/>
    <n v="2.63"/>
  </r>
  <r>
    <x v="1"/>
    <x v="8"/>
    <n v="2003"/>
    <n v="7"/>
    <x v="8"/>
    <n v="4.17"/>
    <n v="4.17"/>
    <m/>
    <d v="2003-09-07T00:00:00"/>
    <n v="4.17"/>
    <n v="3651"/>
    <n v="71.841794569067304"/>
    <n v="4.2871428571428574"/>
    <n v="2.6793333333333331"/>
  </r>
  <r>
    <x v="1"/>
    <x v="8"/>
    <n v="2003"/>
    <n v="8"/>
    <x v="8"/>
    <n v="4.7300000000000004"/>
    <n v="4.7300000000000004"/>
    <m/>
    <d v="2003-09-08T00:00:00"/>
    <n v="4.7300000000000004"/>
    <n v="3523"/>
    <n v="69.323101141282962"/>
    <n v="3.9685714285714289"/>
    <n v="2.7473333333333323"/>
  </r>
  <r>
    <x v="1"/>
    <x v="8"/>
    <n v="2003"/>
    <n v="9"/>
    <x v="8"/>
    <n v="9.6199999999999992"/>
    <n v="9.6199999999999992"/>
    <m/>
    <d v="2003-09-09T00:00:00"/>
    <n v="9.6199999999999992"/>
    <n v="2795"/>
    <n v="54.998032270759545"/>
    <n v="3.5314285714285711"/>
    <n v="2.7206666666666659"/>
  </r>
  <r>
    <x v="1"/>
    <x v="8"/>
    <n v="2003"/>
    <n v="10"/>
    <x v="8"/>
    <n v="4.1900000000000004"/>
    <n v="4.1900000000000004"/>
    <m/>
    <d v="2003-09-10T00:00:00"/>
    <n v="4.1900000000000004"/>
    <n v="3646"/>
    <n v="71.743408107044473"/>
    <n v="2.5342857142857147"/>
    <n v="2.5959999999999992"/>
  </r>
  <r>
    <x v="1"/>
    <x v="8"/>
    <n v="2003"/>
    <n v="11"/>
    <x v="8"/>
    <n v="2.93"/>
    <n v="2.93"/>
    <m/>
    <d v="2003-09-11T00:00:00"/>
    <n v="2.93"/>
    <n v="3979"/>
    <n v="78.295946477764659"/>
    <n v="2.2585714285714285"/>
    <n v="2.6706666666666661"/>
  </r>
  <r>
    <x v="1"/>
    <x v="8"/>
    <n v="2003"/>
    <n v="12"/>
    <x v="8"/>
    <n v="2.39"/>
    <n v="2.39"/>
    <m/>
    <d v="2003-09-12T00:00:00"/>
    <n v="2.39"/>
    <n v="4212"/>
    <n v="82.880755608028338"/>
    <n v="2.1257142857142859"/>
    <n v="2.8010000000000002"/>
  </r>
  <r>
    <x v="1"/>
    <x v="8"/>
    <n v="2003"/>
    <n v="13"/>
    <x v="8"/>
    <n v="1.98"/>
    <n v="1.98"/>
    <m/>
    <d v="2003-09-13T00:00:00"/>
    <n v="1.98"/>
    <n v="4462"/>
    <n v="87.800078709169611"/>
    <n v="2.0442857142857145"/>
    <n v="3.0946666666666673"/>
  </r>
  <r>
    <x v="1"/>
    <x v="8"/>
    <n v="2003"/>
    <n v="14"/>
    <x v="8"/>
    <n v="1.94"/>
    <n v="1.94"/>
    <m/>
    <d v="2003-09-14T00:00:00"/>
    <n v="1.94"/>
    <n v="4468"/>
    <n v="87.918142463597007"/>
    <n v="2.0171428571428573"/>
    <n v="3.2383333333333337"/>
  </r>
  <r>
    <x v="1"/>
    <x v="8"/>
    <n v="2003"/>
    <n v="15"/>
    <x v="8"/>
    <n v="1.67"/>
    <n v="1.67"/>
    <m/>
    <d v="2003-09-15T00:00:00"/>
    <n v="1.67"/>
    <n v="4747"/>
    <n v="93.408107044470682"/>
    <n v="1.9914285714285713"/>
    <n v="3.3403333333333336"/>
  </r>
  <r>
    <x v="1"/>
    <x v="8"/>
    <n v="2003"/>
    <n v="16"/>
    <x v="8"/>
    <n v="2.64"/>
    <n v="2.64"/>
    <m/>
    <d v="2003-09-16T00:00:00"/>
    <n v="2.64"/>
    <n v="4096"/>
    <n v="80.598189689098774"/>
    <n v="1.9971428571428571"/>
    <n v="3.4890000000000003"/>
  </r>
  <r>
    <x v="1"/>
    <x v="8"/>
    <n v="2003"/>
    <n v="17"/>
    <x v="8"/>
    <n v="2.2599999999999998"/>
    <n v="2.2599999999999998"/>
    <m/>
    <d v="2003-09-17T00:00:00"/>
    <n v="2.2599999999999998"/>
    <n v="4266"/>
    <n v="83.943329397874862"/>
    <n v="1.9028571428571428"/>
    <n v="3.6083333333333334"/>
  </r>
  <r>
    <x v="1"/>
    <x v="8"/>
    <n v="2003"/>
    <n v="18"/>
    <x v="8"/>
    <n v="2"/>
    <n v="2"/>
    <m/>
    <d v="2003-09-18T00:00:00"/>
    <n v="2"/>
    <n v="4416"/>
    <n v="86.894923258559615"/>
    <n v="1.8771428571428572"/>
    <n v="3.6700000000000004"/>
  </r>
  <r>
    <x v="1"/>
    <x v="8"/>
    <n v="2003"/>
    <n v="19"/>
    <x v="8"/>
    <n v="1.82"/>
    <n v="1.82"/>
    <m/>
    <d v="2003-09-19T00:00:00"/>
    <n v="1.82"/>
    <n v="4560"/>
    <n v="89.728453364817"/>
    <n v="1.9042857142857144"/>
    <n v="3.7143333333333337"/>
  </r>
  <r>
    <x v="1"/>
    <x v="8"/>
    <n v="2003"/>
    <n v="20"/>
    <x v="8"/>
    <n v="1.79"/>
    <n v="1.79"/>
    <m/>
    <d v="2003-09-20T00:00:00"/>
    <n v="1.79"/>
    <n v="4640"/>
    <n v="91.302636757182214"/>
    <n v="1.9342857142857142"/>
    <n v="3.9563333333333333"/>
  </r>
  <r>
    <x v="1"/>
    <x v="8"/>
    <n v="2003"/>
    <n v="21"/>
    <x v="8"/>
    <n v="1.76"/>
    <n v="1.76"/>
    <m/>
    <d v="2003-09-21T00:00:00"/>
    <n v="1.76"/>
    <n v="4651"/>
    <n v="91.519086973632426"/>
    <n v="1.9614285714285713"/>
    <n v="4.0653333333333332"/>
  </r>
  <r>
    <x v="1"/>
    <x v="8"/>
    <n v="2003"/>
    <n v="22"/>
    <x v="8"/>
    <n v="1.71"/>
    <n v="1.71"/>
    <m/>
    <d v="2003-09-22T00:00:00"/>
    <n v="1.71"/>
    <n v="4667"/>
    <n v="91.833923652105483"/>
    <n v="1.9771428571428571"/>
    <n v="4.1339999999999995"/>
  </r>
  <r>
    <x v="1"/>
    <x v="8"/>
    <n v="2003"/>
    <n v="23"/>
    <x v="8"/>
    <n v="1.98"/>
    <n v="1.98"/>
    <m/>
    <d v="2003-09-23T00:00:00"/>
    <n v="1.98"/>
    <n v="4462"/>
    <n v="87.800078709169611"/>
    <n v="2.0342857142857143"/>
    <n v="4.2126666666666663"/>
  </r>
  <r>
    <x v="1"/>
    <x v="8"/>
    <n v="2003"/>
    <n v="24"/>
    <x v="8"/>
    <n v="2.08"/>
    <n v="2.08"/>
    <m/>
    <d v="2003-09-24T00:00:00"/>
    <n v="2.08"/>
    <n v="4403"/>
    <n v="86.639118457300285"/>
    <n v="2.1142857142857139"/>
    <n v="4.3179999999999996"/>
  </r>
  <r>
    <x v="1"/>
    <x v="8"/>
    <n v="2003"/>
    <n v="25"/>
    <x v="8"/>
    <n v="2.19"/>
    <n v="2.19"/>
    <m/>
    <d v="2003-09-25T00:00:00"/>
    <n v="2.19"/>
    <n v="4335"/>
    <n v="85.301062573789849"/>
    <n v="2.1914285714285713"/>
    <n v="4.3843333333333332"/>
  </r>
  <r>
    <x v="1"/>
    <x v="8"/>
    <n v="2003"/>
    <n v="26"/>
    <x v="8"/>
    <n v="2.0299999999999998"/>
    <n v="2.0299999999999998"/>
    <m/>
    <d v="2003-09-26T00:00:00"/>
    <n v="2.0299999999999998"/>
    <n v="4409"/>
    <n v="86.757182211727667"/>
    <n v="2.2885714285714291"/>
    <n v="4.4336666666666664"/>
  </r>
  <r>
    <x v="1"/>
    <x v="8"/>
    <n v="2003"/>
    <n v="27"/>
    <x v="8"/>
    <n v="1.98"/>
    <n v="1.98"/>
    <m/>
    <d v="2003-09-27T00:00:00"/>
    <n v="1.98"/>
    <n v="4462"/>
    <n v="87.800078709169611"/>
    <n v="2.4371428571428573"/>
    <n v="4.509666666666666"/>
  </r>
  <r>
    <x v="1"/>
    <x v="8"/>
    <n v="2003"/>
    <n v="28"/>
    <x v="8"/>
    <n v="1.87"/>
    <n v="1.87"/>
    <m/>
    <d v="2003-09-28T00:00:00"/>
    <n v="1.87"/>
    <n v="4545"/>
    <n v="89.433293978748523"/>
    <n v="2.4542857142857146"/>
    <n v="4.5909999999999993"/>
  </r>
  <r>
    <x v="1"/>
    <x v="8"/>
    <n v="2003"/>
    <n v="29"/>
    <x v="8"/>
    <n v="2.11"/>
    <n v="2.11"/>
    <m/>
    <d v="2003-09-29T00:00:00"/>
    <n v="2.11"/>
    <n v="4351"/>
    <n v="85.615899252262878"/>
    <n v="2.5100000000000002"/>
    <n v="4.6706666666666656"/>
  </r>
  <r>
    <x v="1"/>
    <x v="8"/>
    <n v="2003"/>
    <n v="30"/>
    <x v="8"/>
    <n v="2.54"/>
    <n v="2.54"/>
    <m/>
    <d v="2003-09-30T00:00:00"/>
    <n v="2.54"/>
    <n v="4131"/>
    <n v="81.286894923258558"/>
    <n v="2.6485714285714286"/>
    <n v="4.777666666666665"/>
  </r>
  <r>
    <x v="2"/>
    <x v="9"/>
    <n v="2003"/>
    <n v="1"/>
    <x v="9"/>
    <n v="2.62"/>
    <n v="2.62"/>
    <m/>
    <d v="2003-10-01T00:00:00"/>
    <n v="2.62"/>
    <n v="4097"/>
    <n v="80.617866981503354"/>
    <n v="3.172857142857143"/>
    <n v="4.8613333333333335"/>
  </r>
  <r>
    <x v="2"/>
    <x v="9"/>
    <n v="2003"/>
    <n v="2"/>
    <x v="9"/>
    <n v="2.87"/>
    <n v="2.87"/>
    <m/>
    <d v="2003-10-02T00:00:00"/>
    <n v="2.87"/>
    <n v="4007"/>
    <n v="78.84691066509248"/>
    <n v="3.36"/>
    <n v="4.878333333333333"/>
  </r>
  <r>
    <x v="2"/>
    <x v="9"/>
    <n v="2003"/>
    <n v="3"/>
    <x v="9"/>
    <n v="3.07"/>
    <n v="3.07"/>
    <m/>
    <d v="2003-10-03T00:00:00"/>
    <n v="3.07"/>
    <n v="3933"/>
    <n v="77.390791027154663"/>
    <n v="3.7899999999999996"/>
    <n v="4.884666666666666"/>
  </r>
  <r>
    <x v="2"/>
    <x v="9"/>
    <n v="2003"/>
    <n v="4"/>
    <x v="9"/>
    <n v="2.1"/>
    <n v="2.1"/>
    <m/>
    <d v="2003-10-04T00:00:00"/>
    <n v="2.1"/>
    <n v="4352"/>
    <n v="85.635576544667458"/>
    <n v="4.2699999999999996"/>
    <n v="4.9220000000000006"/>
  </r>
  <r>
    <x v="2"/>
    <x v="9"/>
    <n v="2003"/>
    <n v="5"/>
    <x v="9"/>
    <n v="2.2599999999999998"/>
    <n v="2.2599999999999998"/>
    <m/>
    <d v="2003-10-05T00:00:00"/>
    <n v="2.2599999999999998"/>
    <n v="4266"/>
    <n v="83.943329397874862"/>
    <n v="4.9471428571428566"/>
    <n v="5.0013333333333341"/>
  </r>
  <r>
    <x v="2"/>
    <x v="9"/>
    <n v="2003"/>
    <n v="6"/>
    <x v="9"/>
    <n v="3.08"/>
    <n v="3.08"/>
    <m/>
    <d v="2003-10-06T00:00:00"/>
    <n v="3.08"/>
    <n v="3931"/>
    <n v="77.351436442345531"/>
    <n v="6.2242857142857133"/>
    <n v="5.0573333333333332"/>
  </r>
  <r>
    <x v="2"/>
    <x v="9"/>
    <n v="2003"/>
    <n v="7"/>
    <x v="9"/>
    <n v="6.21"/>
    <n v="6.21"/>
    <m/>
    <d v="2003-10-07T00:00:00"/>
    <n v="6.21"/>
    <n v="3218"/>
    <n v="63.321526957890597"/>
    <n v="6.6828571428571424"/>
    <n v="5.0853333333333337"/>
  </r>
  <r>
    <x v="2"/>
    <x v="9"/>
    <n v="2003"/>
    <n v="8"/>
    <x v="9"/>
    <n v="3.93"/>
    <n v="3.93"/>
    <m/>
    <d v="2003-10-08T00:00:00"/>
    <n v="3.93"/>
    <n v="3689"/>
    <n v="72.589531680440771"/>
    <n v="6.51"/>
    <n v="5.0079999999999982"/>
  </r>
  <r>
    <x v="2"/>
    <x v="9"/>
    <n v="2003"/>
    <n v="9"/>
    <x v="9"/>
    <n v="5.88"/>
    <n v="5.88"/>
    <m/>
    <d v="2003-10-09T00:00:00"/>
    <n v="5.88"/>
    <n v="3287"/>
    <n v="64.679260133805585"/>
    <n v="6.8242857142857147"/>
    <n v="5.0049999999999999"/>
  </r>
  <r>
    <x v="2"/>
    <x v="9"/>
    <n v="2003"/>
    <n v="10"/>
    <x v="9"/>
    <n v="6.43"/>
    <n v="6.43"/>
    <m/>
    <d v="2003-10-10T00:00:00"/>
    <n v="6.43"/>
    <n v="3178"/>
    <n v="62.534435261707991"/>
    <n v="6.8728571428571428"/>
    <n v="4.9829999999999997"/>
  </r>
  <r>
    <x v="2"/>
    <x v="9"/>
    <n v="2003"/>
    <n v="11"/>
    <x v="9"/>
    <n v="6.84"/>
    <n v="6.84"/>
    <m/>
    <d v="2003-10-11T00:00:00"/>
    <n v="6.84"/>
    <n v="3122"/>
    <n v="61.432506887052341"/>
    <n v="6.5414285714285709"/>
    <n v="4.9159999999999995"/>
  </r>
  <r>
    <x v="2"/>
    <x v="9"/>
    <n v="2003"/>
    <n v="12"/>
    <x v="9"/>
    <n v="11.2"/>
    <n v="11.2"/>
    <m/>
    <d v="2003-10-12T00:00:00"/>
    <n v="11.2"/>
    <n v="2591"/>
    <n v="50.98386462022826"/>
    <n v="6.0399999999999991"/>
    <n v="4.8233333333333341"/>
  </r>
  <r>
    <x v="2"/>
    <x v="9"/>
    <n v="2003"/>
    <n v="13"/>
    <x v="9"/>
    <n v="6.29"/>
    <n v="6.29"/>
    <m/>
    <d v="2003-10-13T00:00:00"/>
    <n v="6.29"/>
    <n v="3209"/>
    <n v="63.144431326249503"/>
    <n v="5.7371428571428567"/>
    <n v="4.6076666666666659"/>
  </r>
  <r>
    <x v="2"/>
    <x v="9"/>
    <n v="2003"/>
    <n v="14"/>
    <x v="9"/>
    <n v="5"/>
    <n v="5"/>
    <m/>
    <d v="2003-10-14T00:00:00"/>
    <n v="5"/>
    <n v="3465"/>
    <n v="68.181818181818173"/>
    <n v="5.5614285714285714"/>
    <n v="4.5393333333333343"/>
  </r>
  <r>
    <x v="2"/>
    <x v="9"/>
    <n v="2003"/>
    <n v="15"/>
    <x v="9"/>
    <n v="6.13"/>
    <n v="6.13"/>
    <m/>
    <d v="2003-10-15T00:00:00"/>
    <n v="6.13"/>
    <n v="3233"/>
    <n v="63.616686343959074"/>
    <n v="5.3928571428571432"/>
    <n v="4.5056666666666683"/>
  </r>
  <r>
    <x v="2"/>
    <x v="9"/>
    <n v="2003"/>
    <n v="16"/>
    <x v="9"/>
    <n v="6.22"/>
    <n v="6.22"/>
    <m/>
    <d v="2003-10-16T00:00:00"/>
    <n v="6.22"/>
    <n v="3215"/>
    <n v="63.262495080676892"/>
    <n v="5.0985714285714279"/>
    <n v="4.4386666666666663"/>
  </r>
  <r>
    <x v="2"/>
    <x v="9"/>
    <n v="2003"/>
    <n v="17"/>
    <x v="9"/>
    <n v="4.1100000000000003"/>
    <n v="4.1100000000000003"/>
    <m/>
    <d v="2003-10-17T00:00:00"/>
    <n v="4.1100000000000003"/>
    <n v="3655"/>
    <n v="71.920503738685554"/>
    <n v="4.944285714285714"/>
    <n v="4.4660000000000002"/>
  </r>
  <r>
    <x v="2"/>
    <x v="9"/>
    <n v="2003"/>
    <n v="18"/>
    <x v="9"/>
    <n v="3.33"/>
    <n v="3.33"/>
    <m/>
    <d v="2003-10-18T00:00:00"/>
    <n v="3.33"/>
    <n v="3849"/>
    <n v="75.737898465171199"/>
    <n v="4.9385714285714286"/>
    <n v="4.8490000000000002"/>
  </r>
  <r>
    <x v="2"/>
    <x v="9"/>
    <n v="2003"/>
    <n v="19"/>
    <x v="9"/>
    <n v="9.08"/>
    <n v="9.08"/>
    <m/>
    <d v="2003-10-19T00:00:00"/>
    <n v="9.08"/>
    <n v="2858"/>
    <n v="56.237701692247143"/>
    <n v="4.9871428571428575"/>
    <n v="5.0913333333333339"/>
  </r>
  <r>
    <x v="2"/>
    <x v="9"/>
    <n v="2003"/>
    <n v="20"/>
    <x v="9"/>
    <n v="5.0599999999999996"/>
    <n v="5.0599999999999996"/>
    <m/>
    <d v="2003-10-20T00:00:00"/>
    <n v="5.0599999999999996"/>
    <n v="3459"/>
    <n v="68.063754427390791"/>
    <n v="4.3057142857142852"/>
    <n v="5.2753333333333332"/>
  </r>
  <r>
    <x v="2"/>
    <x v="9"/>
    <n v="2003"/>
    <n v="21"/>
    <x v="9"/>
    <n v="3.82"/>
    <n v="3.82"/>
    <m/>
    <d v="2003-10-21T00:00:00"/>
    <n v="3.82"/>
    <n v="3713"/>
    <n v="73.061786698150328"/>
    <n v="4.2142857142857144"/>
    <n v="6.7866666666666662"/>
  </r>
  <r>
    <x v="2"/>
    <x v="9"/>
    <n v="2003"/>
    <n v="22"/>
    <x v="9"/>
    <n v="4.07"/>
    <n v="4.07"/>
    <m/>
    <d v="2003-10-22T00:00:00"/>
    <n v="4.07"/>
    <n v="3671"/>
    <n v="72.235340417158596"/>
    <n v="4.2771428571428567"/>
    <n v="7.4526666666666674"/>
  </r>
  <r>
    <x v="2"/>
    <x v="9"/>
    <n v="2003"/>
    <n v="23"/>
    <x v="9"/>
    <n v="5.14"/>
    <n v="5.14"/>
    <m/>
    <d v="2003-10-23T00:00:00"/>
    <n v="5.14"/>
    <n v="3444"/>
    <n v="67.768595041322314"/>
    <n v="4.4557142857142855"/>
    <n v="7.820333333333334"/>
  </r>
  <r>
    <x v="2"/>
    <x v="9"/>
    <n v="2003"/>
    <n v="24"/>
    <x v="9"/>
    <n v="4.07"/>
    <n v="4.07"/>
    <m/>
    <d v="2003-10-24T00:00:00"/>
    <n v="4.07"/>
    <n v="3671"/>
    <n v="72.235340417158596"/>
    <n v="4.4428571428571422"/>
    <n v="7.9666666666666668"/>
  </r>
  <r>
    <x v="2"/>
    <x v="9"/>
    <n v="2003"/>
    <n v="25"/>
    <x v="9"/>
    <n v="3.67"/>
    <n v="3.67"/>
    <m/>
    <d v="2003-10-25T00:00:00"/>
    <n v="3.67"/>
    <n v="3756"/>
    <n v="73.907910271546641"/>
    <n v="4.3085714285714278"/>
    <n v="8.0803333333333338"/>
  </r>
  <r>
    <x v="2"/>
    <x v="9"/>
    <n v="2003"/>
    <n v="26"/>
    <x v="9"/>
    <n v="4.3099999999999996"/>
    <n v="4.3099999999999996"/>
    <m/>
    <d v="2003-10-26T00:00:00"/>
    <n v="4.3099999999999996"/>
    <n v="3609"/>
    <n v="71.015348288075558"/>
    <n v="4.2214285714285715"/>
    <n v="8.3113333333333337"/>
  </r>
  <r>
    <x v="2"/>
    <x v="9"/>
    <n v="2003"/>
    <n v="27"/>
    <x v="9"/>
    <n v="4.42"/>
    <n v="4.42"/>
    <m/>
    <d v="2003-10-27T00:00:00"/>
    <n v="4.42"/>
    <n v="3591"/>
    <n v="70.661157024793383"/>
    <n v="4.2042857142857146"/>
    <n v="8.8276666666666657"/>
  </r>
  <r>
    <x v="2"/>
    <x v="9"/>
    <n v="2003"/>
    <n v="28"/>
    <x v="9"/>
    <n v="4.26"/>
    <n v="4.26"/>
    <m/>
    <d v="2003-10-28T00:00:00"/>
    <n v="4.26"/>
    <n v="3628"/>
    <n v="71.389216843762298"/>
    <n v="4.2128571428571426"/>
    <n v="9.2736666666666654"/>
  </r>
  <r>
    <x v="2"/>
    <x v="9"/>
    <n v="2003"/>
    <n v="29"/>
    <x v="9"/>
    <n v="5.32"/>
    <n v="5.32"/>
    <m/>
    <d v="2003-10-29T00:00:00"/>
    <n v="5.32"/>
    <n v="3402"/>
    <n v="66.942148760330582"/>
    <n v="4.1671428571428573"/>
    <n v="9.504999999999999"/>
  </r>
  <r>
    <x v="2"/>
    <x v="9"/>
    <n v="2003"/>
    <n v="30"/>
    <x v="9"/>
    <n v="5.05"/>
    <n v="5.05"/>
    <m/>
    <d v="2003-10-30T00:00:00"/>
    <n v="5.05"/>
    <n v="3460"/>
    <n v="68.083431719795357"/>
    <n v="3.9671428571428575"/>
    <n v="9.7110000000000003"/>
  </r>
  <r>
    <x v="2"/>
    <x v="9"/>
    <n v="2003"/>
    <n v="31"/>
    <x v="9"/>
    <n v="3.13"/>
    <n v="3.13"/>
    <m/>
    <d v="2003-10-31T00:00:00"/>
    <n v="3.13"/>
    <n v="3913"/>
    <n v="76.997245179063356"/>
    <n v="3.8014285714285712"/>
    <n v="10.885999999999999"/>
  </r>
  <r>
    <x v="2"/>
    <x v="10"/>
    <n v="2003"/>
    <n v="1"/>
    <x v="10"/>
    <n v="3.06"/>
    <n v="3.06"/>
    <m/>
    <d v="2003-11-01T00:00:00"/>
    <n v="3.06"/>
    <n v="3935"/>
    <n v="77.430145611963795"/>
    <n v="3.902857142857143"/>
    <n v="11.441666666666666"/>
  </r>
  <r>
    <x v="2"/>
    <x v="10"/>
    <n v="2003"/>
    <n v="2"/>
    <x v="10"/>
    <n v="4.1900000000000004"/>
    <n v="4.1900000000000004"/>
    <m/>
    <d v="2003-11-02T00:00:00"/>
    <n v="4.1900000000000004"/>
    <n v="3646"/>
    <n v="71.743408107044473"/>
    <n v="4.2114285714285717"/>
    <n v="11.902999999999999"/>
  </r>
  <r>
    <x v="2"/>
    <x v="10"/>
    <n v="2003"/>
    <n v="3"/>
    <x v="10"/>
    <n v="4.4800000000000004"/>
    <n v="4.4800000000000004"/>
    <m/>
    <d v="2003-11-03T00:00:00"/>
    <n v="4.4800000000000004"/>
    <n v="3585"/>
    <n v="70.543093270366001"/>
    <n v="4.2442857142857147"/>
    <n v="12.253333333333332"/>
  </r>
  <r>
    <x v="2"/>
    <x v="10"/>
    <n v="2003"/>
    <n v="4"/>
    <x v="10"/>
    <n v="3.94"/>
    <n v="3.94"/>
    <m/>
    <d v="2003-11-04T00:00:00"/>
    <n v="3.94"/>
    <n v="3688"/>
    <n v="72.569854388036205"/>
    <n v="4.1842857142857133"/>
    <n v="12.880666666666666"/>
  </r>
  <r>
    <x v="2"/>
    <x v="10"/>
    <n v="2003"/>
    <n v="5"/>
    <x v="10"/>
    <n v="3.92"/>
    <n v="3.92"/>
    <m/>
    <d v="2003-11-05T00:00:00"/>
    <n v="3.92"/>
    <n v="3690"/>
    <n v="72.609208972845337"/>
    <n v="4.2971428571428572"/>
    <n v="13.362666666666666"/>
  </r>
  <r>
    <x v="2"/>
    <x v="10"/>
    <n v="2003"/>
    <n v="6"/>
    <x v="10"/>
    <n v="3.89"/>
    <n v="3.89"/>
    <m/>
    <d v="2003-11-06T00:00:00"/>
    <n v="3.89"/>
    <n v="3704"/>
    <n v="72.884691066509248"/>
    <n v="4.3428571428571425"/>
    <n v="14.505333333333333"/>
  </r>
  <r>
    <x v="2"/>
    <x v="10"/>
    <n v="2003"/>
    <n v="7"/>
    <x v="10"/>
    <n v="3.84"/>
    <n v="3.84"/>
    <m/>
    <d v="2003-11-07T00:00:00"/>
    <n v="3.84"/>
    <n v="3711"/>
    <n v="73.02243211334121"/>
    <n v="4.3571428571428568"/>
    <n v="15.545666666666666"/>
  </r>
  <r>
    <x v="2"/>
    <x v="10"/>
    <n v="2003"/>
    <n v="8"/>
    <x v="10"/>
    <n v="5.22"/>
    <n v="5.22"/>
    <m/>
    <d v="2003-11-08T00:00:00"/>
    <n v="5.22"/>
    <n v="3422"/>
    <n v="67.335694608421875"/>
    <n v="4.3971428571428577"/>
    <n v="16.901"/>
  </r>
  <r>
    <x v="2"/>
    <x v="10"/>
    <n v="2003"/>
    <n v="9"/>
    <x v="10"/>
    <n v="4.42"/>
    <n v="4.42"/>
    <m/>
    <d v="2003-11-09T00:00:00"/>
    <n v="4.42"/>
    <n v="3591"/>
    <n v="70.661157024793383"/>
    <n v="4.6571428571428584"/>
    <n v="17.830333333333332"/>
  </r>
  <r>
    <x v="2"/>
    <x v="10"/>
    <n v="2003"/>
    <n v="10"/>
    <x v="10"/>
    <n v="4.0599999999999996"/>
    <n v="4.0599999999999996"/>
    <m/>
    <d v="2003-11-10T00:00:00"/>
    <n v="4.0599999999999996"/>
    <n v="3674"/>
    <n v="72.294372294372295"/>
    <n v="6.2542857142857144"/>
    <n v="18.623000000000001"/>
  </r>
  <r>
    <x v="2"/>
    <x v="10"/>
    <n v="2003"/>
    <n v="11"/>
    <x v="10"/>
    <n v="4.7300000000000004"/>
    <n v="4.7300000000000004"/>
    <m/>
    <d v="2003-11-11T00:00:00"/>
    <n v="4.7300000000000004"/>
    <n v="3523"/>
    <n v="69.323101141282962"/>
    <n v="7.1885714285714286"/>
    <n v="19.517666666666667"/>
  </r>
  <r>
    <x v="2"/>
    <x v="10"/>
    <n v="2003"/>
    <n v="12"/>
    <x v="10"/>
    <n v="4.24"/>
    <n v="4.24"/>
    <m/>
    <d v="2003-11-12T00:00:00"/>
    <n v="4.24"/>
    <n v="3630"/>
    <n v="71.428571428571431"/>
    <n v="8.5985714285714288"/>
    <n v="20.25"/>
  </r>
  <r>
    <x v="2"/>
    <x v="10"/>
    <n v="2003"/>
    <n v="13"/>
    <x v="10"/>
    <n v="3.99"/>
    <n v="3.99"/>
    <m/>
    <d v="2003-11-13T00:00:00"/>
    <n v="3.99"/>
    <n v="3685"/>
    <n v="72.510822510822521"/>
    <n v="15.192857142857141"/>
    <n v="21.341999999999999"/>
  </r>
  <r>
    <x v="2"/>
    <x v="10"/>
    <n v="2003"/>
    <n v="14"/>
    <x v="10"/>
    <n v="4.12"/>
    <n v="4.12"/>
    <m/>
    <d v="2003-11-14T00:00:00"/>
    <n v="4.12"/>
    <n v="3654"/>
    <n v="71.900826446281002"/>
    <n v="18.022857142857141"/>
    <n v="25.342333333333332"/>
  </r>
  <r>
    <x v="2"/>
    <x v="10"/>
    <n v="2003"/>
    <n v="15"/>
    <x v="10"/>
    <n v="7.04"/>
    <n v="7.04"/>
    <m/>
    <d v="2003-11-15T00:00:00"/>
    <n v="7.04"/>
    <n v="3085"/>
    <n v="60.704447068083432"/>
    <n v="19.591428571428573"/>
    <n v="31.17166666666667"/>
  </r>
  <r>
    <x v="2"/>
    <x v="10"/>
    <n v="2003"/>
    <n v="16"/>
    <x v="10"/>
    <n v="15.6"/>
    <n v="15.6"/>
    <m/>
    <d v="2003-11-16T00:00:00"/>
    <n v="15.6"/>
    <n v="2199"/>
    <n v="43.270365997638727"/>
    <n v="19.947142857142858"/>
    <n v="33.560333333333332"/>
  </r>
  <r>
    <x v="2"/>
    <x v="10"/>
    <n v="2003"/>
    <n v="17"/>
    <x v="10"/>
    <n v="10.6"/>
    <n v="10.6"/>
    <m/>
    <d v="2003-11-17T00:00:00"/>
    <n v="10.6"/>
    <n v="2703"/>
    <n v="53.187721369539553"/>
    <n v="18.787142857142857"/>
    <n v="34.730333333333334"/>
  </r>
  <r>
    <x v="2"/>
    <x v="10"/>
    <n v="2003"/>
    <n v="18"/>
    <x v="10"/>
    <n v="14.6"/>
    <n v="14.6"/>
    <m/>
    <d v="2003-11-18T00:00:00"/>
    <n v="14.6"/>
    <n v="2293"/>
    <n v="45.120031483667852"/>
    <n v="18.787142857142857"/>
    <n v="35.77033333333334"/>
  </r>
  <r>
    <x v="2"/>
    <x v="10"/>
    <n v="2003"/>
    <n v="19"/>
    <x v="10"/>
    <n v="50.4"/>
    <n v="50.4"/>
    <m/>
    <d v="2003-11-19T00:00:00"/>
    <n v="50.4"/>
    <n v="636"/>
    <n v="12.514757969303425"/>
    <n v="19.53"/>
    <n v="36.433666666666674"/>
  </r>
  <r>
    <x v="2"/>
    <x v="10"/>
    <n v="2003"/>
    <n v="20"/>
    <x v="10"/>
    <n v="23.8"/>
    <n v="23.8"/>
    <m/>
    <d v="2003-11-20T00:00:00"/>
    <n v="23.8"/>
    <n v="1595"/>
    <n v="31.385281385281381"/>
    <n v="14.872857142857141"/>
    <n v="35.760333333333342"/>
  </r>
  <r>
    <x v="2"/>
    <x v="10"/>
    <n v="2003"/>
    <n v="21"/>
    <x v="10"/>
    <n v="15.1"/>
    <n v="15.1"/>
    <m/>
    <d v="2003-11-21T00:00:00"/>
    <n v="15.1"/>
    <n v="2211"/>
    <n v="43.506493506493506"/>
    <n v="13.072857142857144"/>
    <n v="35.943666666666665"/>
  </r>
  <r>
    <x v="2"/>
    <x v="10"/>
    <n v="2003"/>
    <n v="22"/>
    <x v="10"/>
    <n v="9.5299999999999994"/>
    <n v="9.5299999999999994"/>
    <m/>
    <d v="2003-11-22T00:00:00"/>
    <n v="9.5299999999999994"/>
    <n v="2806"/>
    <n v="55.214482487209757"/>
    <n v="12.558571428571428"/>
    <n v="36.480333333333334"/>
  </r>
  <r>
    <x v="2"/>
    <x v="10"/>
    <n v="2003"/>
    <n v="23"/>
    <x v="10"/>
    <n v="7.48"/>
    <n v="7.48"/>
    <m/>
    <d v="2003-11-23T00:00:00"/>
    <n v="7.48"/>
    <n v="3032"/>
    <n v="59.661550570641474"/>
    <n v="16.954285714285714"/>
    <n v="37.006"/>
  </r>
  <r>
    <x v="2"/>
    <x v="10"/>
    <n v="2003"/>
    <n v="24"/>
    <x v="10"/>
    <n v="10.6"/>
    <n v="10.6"/>
    <m/>
    <d v="2003-11-24T00:00:00"/>
    <n v="10.6"/>
    <n v="2703"/>
    <n v="53.187721369539553"/>
    <n v="18.714285714285715"/>
    <n v="37.573333333333338"/>
  </r>
  <r>
    <x v="2"/>
    <x v="10"/>
    <n v="2003"/>
    <n v="25"/>
    <x v="10"/>
    <n v="19.8"/>
    <n v="19.8"/>
    <m/>
    <d v="2003-11-25T00:00:00"/>
    <n v="19.8"/>
    <n v="1881"/>
    <n v="37.012987012987011"/>
    <n v="19.61428571428571"/>
    <n v="38.620000000000005"/>
  </r>
  <r>
    <x v="2"/>
    <x v="10"/>
    <n v="2003"/>
    <n v="26"/>
    <x v="10"/>
    <n v="17.8"/>
    <n v="17.8"/>
    <m/>
    <d v="2003-11-26T00:00:00"/>
    <n v="17.8"/>
    <n v="2046"/>
    <n v="40.259740259740262"/>
    <n v="18.885714285714283"/>
    <n v="41.273333333333333"/>
  </r>
  <r>
    <x v="2"/>
    <x v="10"/>
    <n v="2003"/>
    <n v="27"/>
    <x v="10"/>
    <n v="11.2"/>
    <n v="11.2"/>
    <m/>
    <d v="2003-11-27T00:00:00"/>
    <n v="11.2"/>
    <n v="2591"/>
    <n v="50.98386462022826"/>
    <n v="19.671428571428571"/>
    <n v="42.523333333333333"/>
  </r>
  <r>
    <x v="2"/>
    <x v="10"/>
    <n v="2003"/>
    <n v="28"/>
    <x v="10"/>
    <n v="11.5"/>
    <n v="11.5"/>
    <m/>
    <d v="2003-11-28T00:00:00"/>
    <n v="11.5"/>
    <n v="2583"/>
    <n v="50.826446280991732"/>
    <n v="20.7"/>
    <n v="45.716666666666676"/>
  </r>
  <r>
    <x v="2"/>
    <x v="10"/>
    <n v="2003"/>
    <n v="29"/>
    <x v="10"/>
    <n v="40.299999999999997"/>
    <n v="40.299999999999997"/>
    <m/>
    <d v="2003-11-29T00:00:00"/>
    <n v="40.299999999999997"/>
    <n v="888"/>
    <n v="17.473435655253837"/>
    <n v="24.514285714285716"/>
    <n v="49.866666666666667"/>
  </r>
  <r>
    <x v="2"/>
    <x v="10"/>
    <n v="2003"/>
    <n v="30"/>
    <x v="10"/>
    <n v="19.8"/>
    <n v="19.8"/>
    <m/>
    <d v="2003-11-30T00:00:00"/>
    <n v="19.8"/>
    <n v="1881"/>
    <n v="37.012987012987011"/>
    <n v="23.771428571428572"/>
    <n v="54.623333333333335"/>
  </r>
  <r>
    <x v="2"/>
    <x v="11"/>
    <n v="2003"/>
    <n v="1"/>
    <x v="11"/>
    <n v="16.899999999999999"/>
    <n v="16.899999999999999"/>
    <m/>
    <d v="2003-12-01T00:00:00"/>
    <n v="16.899999999999999"/>
    <n v="2114"/>
    <n v="41.59779614325069"/>
    <n v="27.3"/>
    <n v="57.226666666666674"/>
  </r>
  <r>
    <x v="2"/>
    <x v="11"/>
    <n v="2003"/>
    <n v="2"/>
    <x v="11"/>
    <n v="14.7"/>
    <n v="14.7"/>
    <m/>
    <d v="2003-12-02T00:00:00"/>
    <n v="14.7"/>
    <n v="2286"/>
    <n v="44.982290436835889"/>
    <n v="29.61428571428571"/>
    <n v="59.013333333333335"/>
  </r>
  <r>
    <x v="2"/>
    <x v="11"/>
    <n v="2003"/>
    <n v="3"/>
    <x v="11"/>
    <n v="23.3"/>
    <n v="23.3"/>
    <m/>
    <d v="2003-12-03T00:00:00"/>
    <n v="23.3"/>
    <n v="1608"/>
    <n v="31.641086186540733"/>
    <n v="31.542857142857141"/>
    <n v="60.656666666666666"/>
  </r>
  <r>
    <x v="2"/>
    <x v="11"/>
    <n v="2003"/>
    <n v="4"/>
    <x v="11"/>
    <n v="18.399999999999999"/>
    <n v="18.399999999999999"/>
    <m/>
    <d v="2003-12-04T00:00:00"/>
    <n v="18.399999999999999"/>
    <n v="1957"/>
    <n v="38.508461235733968"/>
    <n v="32.628571428571426"/>
    <n v="62.073333333333338"/>
  </r>
  <r>
    <x v="2"/>
    <x v="11"/>
    <n v="2003"/>
    <n v="5"/>
    <x v="11"/>
    <n v="38.200000000000003"/>
    <n v="38.200000000000003"/>
    <m/>
    <d v="2003-12-05T00:00:00"/>
    <n v="38.200000000000003"/>
    <n v="959"/>
    <n v="18.87052341597796"/>
    <n v="33.81428571428571"/>
    <n v="63.606666666666676"/>
  </r>
  <r>
    <x v="2"/>
    <x v="11"/>
    <n v="2003"/>
    <n v="6"/>
    <x v="11"/>
    <n v="35.1"/>
    <n v="35.1"/>
    <m/>
    <d v="2003-12-06T00:00:00"/>
    <n v="35.1"/>
    <n v="1052"/>
    <n v="20.700511609602518"/>
    <n v="33.642857142857139"/>
    <n v="64.176666666666677"/>
  </r>
  <r>
    <x v="2"/>
    <x v="11"/>
    <n v="2003"/>
    <n v="7"/>
    <x v="11"/>
    <n v="44.5"/>
    <n v="44.5"/>
    <m/>
    <d v="2003-12-07T00:00:00"/>
    <n v="44.5"/>
    <n v="769"/>
    <n v="15.131837859110586"/>
    <n v="46.342857142857142"/>
    <n v="64.513333333333335"/>
  </r>
  <r>
    <x v="2"/>
    <x v="11"/>
    <n v="2003"/>
    <n v="8"/>
    <x v="11"/>
    <n v="33.1"/>
    <n v="33.1"/>
    <m/>
    <d v="2003-12-08T00:00:00"/>
    <n v="33.1"/>
    <n v="1147"/>
    <n v="22.569854388036205"/>
    <n v="65.55714285714285"/>
    <n v="64.436666666666667"/>
  </r>
  <r>
    <x v="2"/>
    <x v="11"/>
    <n v="2003"/>
    <n v="9"/>
    <x v="11"/>
    <n v="28.2"/>
    <n v="28.2"/>
    <m/>
    <d v="2003-12-09T00:00:00"/>
    <n v="28.2"/>
    <n v="1355"/>
    <n v="26.662731208185754"/>
    <n v="72.071428571428569"/>
    <n v="64.63000000000001"/>
  </r>
  <r>
    <x v="2"/>
    <x v="11"/>
    <n v="2003"/>
    <n v="10"/>
    <x v="11"/>
    <n v="30.9"/>
    <n v="30.9"/>
    <m/>
    <d v="2003-12-10T00:00:00"/>
    <n v="30.9"/>
    <n v="1261"/>
    <n v="24.813065722156633"/>
    <n v="75.285714285714292"/>
    <n v="65.036666666666676"/>
  </r>
  <r>
    <x v="2"/>
    <x v="11"/>
    <n v="2003"/>
    <n v="11"/>
    <x v="11"/>
    <n v="26.7"/>
    <n v="26.7"/>
    <m/>
    <d v="2003-12-11T00:00:00"/>
    <n v="26.7"/>
    <n v="1432"/>
    <n v="28.177882723337266"/>
    <n v="76.842857142857142"/>
    <n v="65.446666666666673"/>
  </r>
  <r>
    <x v="2"/>
    <x v="11"/>
    <n v="2003"/>
    <n v="12"/>
    <x v="11"/>
    <n v="37"/>
    <n v="37"/>
    <m/>
    <d v="2003-12-12T00:00:00"/>
    <n v="37"/>
    <n v="988"/>
    <n v="19.441164895710351"/>
    <n v="77.95714285714287"/>
    <n v="66.04000000000002"/>
  </r>
  <r>
    <x v="2"/>
    <x v="11"/>
    <n v="2003"/>
    <n v="13"/>
    <x v="11"/>
    <n v="124"/>
    <n v="124"/>
    <m/>
    <d v="2003-12-13T00:00:00"/>
    <n v="124"/>
    <n v="214"/>
    <n v="4.2109405745769379"/>
    <n v="76.98571428571428"/>
    <n v="66.300000000000011"/>
  </r>
  <r>
    <x v="2"/>
    <x v="11"/>
    <n v="2003"/>
    <n v="14"/>
    <x v="11"/>
    <n v="179"/>
    <n v="179"/>
    <m/>
    <d v="2003-12-14T00:00:00"/>
    <n v="179"/>
    <n v="116"/>
    <n v="2.2825659189295555"/>
    <n v="63.457142857142856"/>
    <n v="63.660000000000011"/>
  </r>
  <r>
    <x v="2"/>
    <x v="11"/>
    <n v="2003"/>
    <n v="15"/>
    <x v="11"/>
    <n v="78.7"/>
    <n v="78.7"/>
    <m/>
    <d v="2003-12-15T00:00:00"/>
    <n v="78.7"/>
    <n v="377"/>
    <n v="7.4183392365210548"/>
    <n v="42.342857142857142"/>
    <n v="59.20000000000001"/>
  </r>
  <r>
    <x v="2"/>
    <x v="11"/>
    <n v="2003"/>
    <n v="16"/>
    <x v="11"/>
    <n v="50.7"/>
    <n v="50.7"/>
    <m/>
    <d v="2003-12-16T00:00:00"/>
    <n v="50.7"/>
    <n v="634"/>
    <n v="12.475403384494294"/>
    <n v="34.714285714285715"/>
    <n v="58.660000000000004"/>
  </r>
  <r>
    <x v="2"/>
    <x v="11"/>
    <n v="2003"/>
    <n v="17"/>
    <x v="11"/>
    <n v="41.8"/>
    <n v="41.8"/>
    <m/>
    <d v="2003-12-17T00:00:00"/>
    <n v="41.8"/>
    <n v="857"/>
    <n v="16.863439590712318"/>
    <n v="30.971428571428572"/>
    <n v="59.996666666666677"/>
  </r>
  <r>
    <x v="2"/>
    <x v="11"/>
    <n v="2003"/>
    <n v="18"/>
    <x v="11"/>
    <n v="34.5"/>
    <n v="34.5"/>
    <m/>
    <d v="2003-12-18T00:00:00"/>
    <n v="34.5"/>
    <n v="1091"/>
    <n v="21.467926013380559"/>
    <n v="31"/>
    <n v="61.653333333333336"/>
  </r>
  <r>
    <x v="2"/>
    <x v="11"/>
    <n v="2003"/>
    <n v="19"/>
    <x v="11"/>
    <n v="30.2"/>
    <n v="30.2"/>
    <m/>
    <d v="2003-12-19T00:00:00"/>
    <n v="30.2"/>
    <n v="1268"/>
    <n v="24.950806768988588"/>
    <n v="40.271428571428565"/>
    <n v="62.803333333333349"/>
  </r>
  <r>
    <x v="2"/>
    <x v="11"/>
    <n v="2003"/>
    <n v="20"/>
    <x v="11"/>
    <n v="29.3"/>
    <n v="29.3"/>
    <m/>
    <d v="2003-12-20T00:00:00"/>
    <n v="29.3"/>
    <n v="1314"/>
    <n v="25.855962219598581"/>
    <n v="43.857142857142854"/>
    <n v="63.820000000000014"/>
  </r>
  <r>
    <x v="2"/>
    <x v="11"/>
    <n v="2003"/>
    <n v="21"/>
    <x v="11"/>
    <n v="31.2"/>
    <n v="31.2"/>
    <m/>
    <d v="2003-12-21T00:00:00"/>
    <n v="31.2"/>
    <n v="1216"/>
    <n v="23.927587563951199"/>
    <n v="54.957142857142856"/>
    <n v="64.503333333333345"/>
  </r>
  <r>
    <x v="2"/>
    <x v="11"/>
    <n v="2003"/>
    <n v="22"/>
    <x v="11"/>
    <n v="25.3"/>
    <n v="25.3"/>
    <m/>
    <d v="2003-12-22T00:00:00"/>
    <n v="25.3"/>
    <n v="1496"/>
    <n v="29.437229437229441"/>
    <n v="69.928571428571431"/>
    <n v="64.88000000000001"/>
  </r>
  <r>
    <x v="2"/>
    <x v="11"/>
    <n v="2003"/>
    <n v="23"/>
    <x v="11"/>
    <n v="24.5"/>
    <n v="24.5"/>
    <m/>
    <d v="2003-12-23T00:00:00"/>
    <n v="24.5"/>
    <n v="1539"/>
    <n v="30.283353010625735"/>
    <n v="92.45714285714287"/>
    <n v="65.296666666666667"/>
  </r>
  <r>
    <x v="2"/>
    <x v="11"/>
    <n v="2003"/>
    <n v="24"/>
    <x v="11"/>
    <n v="42"/>
    <n v="42"/>
    <m/>
    <d v="2003-12-24T00:00:00"/>
    <n v="42"/>
    <n v="843"/>
    <n v="16.587957497048407"/>
    <n v="102.94285714285715"/>
    <n v="65.63000000000001"/>
  </r>
  <r>
    <x v="2"/>
    <x v="11"/>
    <n v="2003"/>
    <n v="25"/>
    <x v="11"/>
    <n v="99.4"/>
    <n v="99.4"/>
    <m/>
    <d v="2003-12-25T00:00:00"/>
    <n v="99.4"/>
    <n v="291"/>
    <n v="5.7260920897284535"/>
    <n v="107.01428571428572"/>
    <n v="65.606666666666669"/>
  </r>
  <r>
    <x v="2"/>
    <x v="11"/>
    <n v="2003"/>
    <n v="26"/>
    <x v="11"/>
    <n v="55.3"/>
    <n v="55.3"/>
    <m/>
    <d v="2003-12-26T00:00:00"/>
    <n v="55.3"/>
    <n v="564"/>
    <n v="11.097992916174734"/>
    <n v="101.95714285714287"/>
    <n v="63.783333333333331"/>
  </r>
  <r>
    <x v="2"/>
    <x v="11"/>
    <n v="2003"/>
    <n v="27"/>
    <x v="11"/>
    <n v="107"/>
    <n v="107"/>
    <m/>
    <d v="2003-12-27T00:00:00"/>
    <n v="107"/>
    <n v="263"/>
    <n v="5.1751279024006296"/>
    <n v="103.45714285714284"/>
    <n v="63.356666666666662"/>
  </r>
  <r>
    <x v="2"/>
    <x v="11"/>
    <n v="2003"/>
    <n v="28"/>
    <x v="11"/>
    <n v="136"/>
    <n v="136"/>
    <m/>
    <d v="2003-12-28T00:00:00"/>
    <n v="136"/>
    <n v="188"/>
    <n v="3.6993309720582448"/>
    <n v="97.371428571428552"/>
    <n v="61.153333333333329"/>
  </r>
  <r>
    <x v="2"/>
    <x v="11"/>
    <n v="2003"/>
    <n v="29"/>
    <x v="11"/>
    <n v="183"/>
    <n v="183"/>
    <m/>
    <d v="2003-12-29T00:00:00"/>
    <n v="183"/>
    <n v="107"/>
    <n v="2.105470287288469"/>
    <n v="85.842857142857142"/>
    <n v="57.973333333333329"/>
  </r>
  <r>
    <x v="2"/>
    <x v="11"/>
    <n v="2003"/>
    <n v="30"/>
    <x v="11"/>
    <n v="97.9"/>
    <n v="97.9"/>
    <m/>
    <d v="2003-12-30T00:00:00"/>
    <n v="97.9"/>
    <n v="297"/>
    <n v="5.8441558441558437"/>
    <n v="66.157142857142858"/>
    <n v="53.63"/>
  </r>
  <r>
    <x v="2"/>
    <x v="11"/>
    <n v="2003"/>
    <n v="31"/>
    <x v="11"/>
    <n v="70.5"/>
    <n v="70.5"/>
    <m/>
    <d v="2003-12-31T00:00:00"/>
    <n v="70.5"/>
    <n v="429"/>
    <n v="8.4415584415584419"/>
    <n v="58.2"/>
    <n v="58.36666666666666"/>
  </r>
  <r>
    <x v="2"/>
    <x v="0"/>
    <n v="2004"/>
    <n v="1"/>
    <x v="0"/>
    <n v="64"/>
    <n v="64"/>
    <m/>
    <d v="2004-01-01T00:00:00"/>
    <n v="64"/>
    <n v="471"/>
    <n v="9.2680047225501774"/>
    <n v="53.685714285714276"/>
    <n v="65.25"/>
  </r>
  <r>
    <x v="2"/>
    <x v="0"/>
    <n v="2004"/>
    <n v="2"/>
    <x v="0"/>
    <n v="65.8"/>
    <n v="65.8"/>
    <m/>
    <d v="2004-01-02T00:00:00"/>
    <n v="65.8"/>
    <n v="460"/>
    <n v="9.0515545060999614"/>
    <n v="50.314285714285703"/>
    <n v="68.916666666666671"/>
  </r>
  <r>
    <x v="2"/>
    <x v="0"/>
    <n v="2004"/>
    <n v="3"/>
    <x v="0"/>
    <n v="64.400000000000006"/>
    <n v="64.400000000000006"/>
    <m/>
    <d v="2004-01-03T00:00:00"/>
    <n v="64.400000000000006"/>
    <n v="469"/>
    <n v="9.228650137741047"/>
    <n v="47.085714285714289"/>
    <n v="70.723333333333329"/>
  </r>
  <r>
    <x v="2"/>
    <x v="0"/>
    <n v="2004"/>
    <n v="4"/>
    <x v="0"/>
    <n v="55.3"/>
    <n v="55.3"/>
    <m/>
    <d v="2004-01-04T00:00:00"/>
    <n v="55.3"/>
    <n v="564"/>
    <n v="11.097992916174734"/>
    <n v="44.24285714285714"/>
    <n v="72.176666666666677"/>
  </r>
  <r>
    <x v="2"/>
    <x v="0"/>
    <n v="2004"/>
    <n v="5"/>
    <x v="0"/>
    <n v="45.2"/>
    <n v="45.2"/>
    <m/>
    <d v="2004-01-05T00:00:00"/>
    <n v="45.2"/>
    <n v="736"/>
    <n v="14.482487209759936"/>
    <n v="42.742857142857147"/>
    <n v="72.599999999999994"/>
  </r>
  <r>
    <x v="2"/>
    <x v="0"/>
    <n v="2004"/>
    <n v="6"/>
    <x v="0"/>
    <n v="42.2"/>
    <n v="42.2"/>
    <m/>
    <d v="2004-01-06T00:00:00"/>
    <n v="42.2"/>
    <n v="839"/>
    <n v="16.509248327430146"/>
    <n v="42.68571428571429"/>
    <n v="72.876666666666679"/>
  </r>
  <r>
    <x v="2"/>
    <x v="0"/>
    <n v="2004"/>
    <n v="7"/>
    <x v="0"/>
    <n v="38.9"/>
    <n v="38.9"/>
    <m/>
    <d v="2004-01-07T00:00:00"/>
    <n v="38.9"/>
    <n v="951"/>
    <n v="18.713105076741439"/>
    <n v="43.114285714285714"/>
    <n v="72.966666666666669"/>
  </r>
  <r>
    <x v="2"/>
    <x v="0"/>
    <n v="2004"/>
    <n v="8"/>
    <x v="0"/>
    <n v="40.4"/>
    <n v="40.4"/>
    <m/>
    <d v="2004-01-08T00:00:00"/>
    <n v="40.4"/>
    <n v="886"/>
    <n v="17.434081070444705"/>
    <n v="46.48571428571428"/>
    <n v="73.166666666666671"/>
  </r>
  <r>
    <x v="2"/>
    <x v="0"/>
    <n v="2004"/>
    <n v="9"/>
    <x v="0"/>
    <n v="43.2"/>
    <n v="43.2"/>
    <m/>
    <d v="2004-01-09T00:00:00"/>
    <n v="43.2"/>
    <n v="808"/>
    <n v="15.899252262888627"/>
    <n v="53.68571428571429"/>
    <n v="73.116666666666688"/>
  </r>
  <r>
    <x v="2"/>
    <x v="0"/>
    <n v="2004"/>
    <n v="10"/>
    <x v="0"/>
    <n v="44.5"/>
    <n v="44.5"/>
    <m/>
    <d v="2004-01-10T00:00:00"/>
    <n v="44.5"/>
    <n v="769"/>
    <n v="15.131837859110586"/>
    <n v="60.585714285714289"/>
    <n v="72.81"/>
  </r>
  <r>
    <x v="2"/>
    <x v="0"/>
    <n v="2004"/>
    <n v="11"/>
    <x v="0"/>
    <n v="44.8"/>
    <n v="44.8"/>
    <m/>
    <d v="2004-01-11T00:00:00"/>
    <n v="44.8"/>
    <n v="765"/>
    <n v="15.053128689492326"/>
    <n v="64.085714285714289"/>
    <n v="72.36666666666666"/>
  </r>
  <r>
    <x v="2"/>
    <x v="0"/>
    <n v="2004"/>
    <n v="12"/>
    <x v="0"/>
    <n v="44.8"/>
    <n v="44.8"/>
    <m/>
    <d v="2004-01-12T00:00:00"/>
    <n v="44.8"/>
    <n v="765"/>
    <n v="15.053128689492326"/>
    <n v="66.357142857142861"/>
    <n v="71.84666666666665"/>
  </r>
  <r>
    <x v="2"/>
    <x v="0"/>
    <n v="2004"/>
    <n v="13"/>
    <x v="0"/>
    <n v="45.2"/>
    <n v="45.2"/>
    <m/>
    <d v="2004-01-13T00:00:00"/>
    <n v="45.2"/>
    <n v="736"/>
    <n v="14.482487209759936"/>
    <n v="67.071428571428569"/>
    <n v="71.27"/>
  </r>
  <r>
    <x v="2"/>
    <x v="0"/>
    <n v="2004"/>
    <n v="14"/>
    <x v="0"/>
    <n v="62.5"/>
    <n v="62.5"/>
    <m/>
    <d v="2004-01-14T00:00:00"/>
    <n v="62.5"/>
    <n v="486"/>
    <n v="9.5631641086186541"/>
    <n v="66.685714285714283"/>
    <n v="70.623333333333363"/>
  </r>
  <r>
    <x v="2"/>
    <x v="0"/>
    <n v="2004"/>
    <n v="15"/>
    <x v="0"/>
    <n v="90.8"/>
    <n v="90.8"/>
    <m/>
    <d v="2004-01-15T00:00:00"/>
    <n v="90.8"/>
    <n v="329"/>
    <n v="6.4738292011019283"/>
    <n v="63.157142857142858"/>
    <n v="69.360000000000028"/>
  </r>
  <r>
    <x v="2"/>
    <x v="0"/>
    <n v="2004"/>
    <n v="16"/>
    <x v="0"/>
    <n v="91.5"/>
    <n v="91.5"/>
    <m/>
    <d v="2004-01-16T00:00:00"/>
    <n v="91.5"/>
    <n v="323"/>
    <n v="6.3557654466745372"/>
    <n v="55.114285714285714"/>
    <n v="67.233333333333334"/>
  </r>
  <r>
    <x v="2"/>
    <x v="0"/>
    <n v="2004"/>
    <n v="17"/>
    <x v="0"/>
    <n v="69"/>
    <n v="69"/>
    <m/>
    <d v="2004-01-17T00:00:00"/>
    <n v="69"/>
    <n v="437"/>
    <n v="8.5989767807949633"/>
    <n v="47.942857142857143"/>
    <n v="65.186666666666667"/>
  </r>
  <r>
    <x v="2"/>
    <x v="0"/>
    <n v="2004"/>
    <n v="18"/>
    <x v="0"/>
    <n v="60.7"/>
    <n v="60.7"/>
    <m/>
    <d v="2004-01-18T00:00:00"/>
    <n v="60.7"/>
    <n v="511"/>
    <n v="10.055096418732782"/>
    <n v="44.471428571428575"/>
    <n v="64.396666666666675"/>
  </r>
  <r>
    <x v="2"/>
    <x v="0"/>
    <n v="2004"/>
    <n v="19"/>
    <x v="0"/>
    <n v="49.8"/>
    <n v="49.8"/>
    <m/>
    <d v="2004-01-19T00:00:00"/>
    <n v="49.8"/>
    <n v="652"/>
    <n v="12.829594647776466"/>
    <n v="41.871428571428567"/>
    <n v="64.239999999999995"/>
  </r>
  <r>
    <x v="2"/>
    <x v="0"/>
    <n v="2004"/>
    <n v="20"/>
    <x v="0"/>
    <n v="42.5"/>
    <n v="42.5"/>
    <m/>
    <d v="2004-01-20T00:00:00"/>
    <n v="42.5"/>
    <n v="831"/>
    <n v="16.351829988193625"/>
    <n v="40.6"/>
    <n v="65.19"/>
  </r>
  <r>
    <x v="2"/>
    <x v="0"/>
    <n v="2004"/>
    <n v="21"/>
    <x v="0"/>
    <n v="37.799999999999997"/>
    <n v="37.799999999999997"/>
    <m/>
    <d v="2004-01-21T00:00:00"/>
    <n v="37.799999999999997"/>
    <n v="979"/>
    <n v="19.264069264069263"/>
    <n v="40.328571428571429"/>
    <n v="65.766666666666666"/>
  </r>
  <r>
    <x v="2"/>
    <x v="0"/>
    <n v="2004"/>
    <n v="22"/>
    <x v="0"/>
    <n v="34.5"/>
    <n v="34.5"/>
    <m/>
    <d v="2004-01-22T00:00:00"/>
    <n v="34.5"/>
    <n v="1091"/>
    <n v="21.467926013380559"/>
    <n v="42.457142857142856"/>
    <n v="66.173333333333332"/>
  </r>
  <r>
    <x v="2"/>
    <x v="0"/>
    <n v="2004"/>
    <n v="23"/>
    <x v="0"/>
    <n v="41.3"/>
    <n v="41.3"/>
    <m/>
    <d v="2004-01-23T00:00:00"/>
    <n v="41.3"/>
    <n v="859"/>
    <n v="16.90279417552145"/>
    <n v="71.814285714285717"/>
    <n v="66.49666666666667"/>
  </r>
  <r>
    <x v="2"/>
    <x v="0"/>
    <n v="2004"/>
    <n v="24"/>
    <x v="0"/>
    <n v="44.7"/>
    <n v="44.7"/>
    <m/>
    <d v="2004-01-24T00:00:00"/>
    <n v="44.7"/>
    <n v="767"/>
    <n v="15.092483274301454"/>
    <n v="105.48571428571428"/>
    <n v="66.426666666666677"/>
  </r>
  <r>
    <x v="2"/>
    <x v="0"/>
    <n v="2004"/>
    <n v="25"/>
    <x v="0"/>
    <n v="42.5"/>
    <n v="42.5"/>
    <m/>
    <d v="2004-01-25T00:00:00"/>
    <n v="42.5"/>
    <n v="831"/>
    <n v="16.351829988193625"/>
    <n v="123.95714285714287"/>
    <n v="66.093333333333334"/>
  </r>
  <r>
    <x v="2"/>
    <x v="0"/>
    <n v="2004"/>
    <n v="26"/>
    <x v="0"/>
    <n v="40.9"/>
    <n v="40.9"/>
    <m/>
    <d v="2004-01-26T00:00:00"/>
    <n v="40.9"/>
    <n v="879"/>
    <n v="17.29634002361275"/>
    <n v="135.02857142857144"/>
    <n v="65.803333333333342"/>
  </r>
  <r>
    <x v="2"/>
    <x v="0"/>
    <n v="2004"/>
    <n v="27"/>
    <x v="0"/>
    <n v="40.6"/>
    <n v="40.6"/>
    <m/>
    <d v="2004-01-27T00:00:00"/>
    <n v="40.6"/>
    <n v="882"/>
    <n v="17.355371900826448"/>
    <n v="144.6142857142857"/>
    <n v="65.59"/>
  </r>
  <r>
    <x v="2"/>
    <x v="0"/>
    <n v="2004"/>
    <n v="28"/>
    <x v="0"/>
    <n v="52.7"/>
    <n v="52.7"/>
    <m/>
    <d v="2004-01-28T00:00:00"/>
    <n v="52.7"/>
    <n v="606"/>
    <n v="11.924439197166469"/>
    <n v="148.52857142857144"/>
    <n v="65.64"/>
  </r>
  <r>
    <x v="2"/>
    <x v="0"/>
    <n v="2004"/>
    <n v="29"/>
    <x v="0"/>
    <n v="240"/>
    <n v="240"/>
    <m/>
    <d v="2004-01-29T00:00:00"/>
    <n v="240"/>
    <n v="42"/>
    <n v="0.82644628099173556"/>
    <n v="148.64285714285714"/>
    <n v="66.323333333333338"/>
  </r>
  <r>
    <x v="2"/>
    <x v="0"/>
    <n v="2004"/>
    <n v="30"/>
    <x v="0"/>
    <n v="277"/>
    <n v="277"/>
    <m/>
    <d v="2004-01-30T00:00:00"/>
    <n v="277"/>
    <n v="22"/>
    <n v="0.4329004329004329"/>
    <n v="120.77142857142857"/>
    <n v="61.269999999999989"/>
  </r>
  <r>
    <x v="2"/>
    <x v="0"/>
    <n v="2004"/>
    <n v="31"/>
    <x v="0"/>
    <n v="174"/>
    <n v="174"/>
    <m/>
    <d v="2004-01-31T00:00:00"/>
    <n v="174"/>
    <n v="129"/>
    <n v="2.5383707201889023"/>
    <n v="87.614285714285714"/>
    <n v="54.24666666666667"/>
  </r>
  <r>
    <x v="2"/>
    <x v="1"/>
    <n v="2004"/>
    <n v="1"/>
    <x v="1"/>
    <n v="120"/>
    <n v="120"/>
    <m/>
    <d v="2004-02-01T00:00:00"/>
    <n v="120"/>
    <n v="224"/>
    <n v="4.4077134986225897"/>
    <n v="68.314285714285703"/>
    <n v="50.806666666666658"/>
  </r>
  <r>
    <x v="2"/>
    <x v="1"/>
    <n v="2004"/>
    <n v="2"/>
    <x v="1"/>
    <n v="108"/>
    <n v="108"/>
    <m/>
    <d v="2004-02-02T00:00:00"/>
    <n v="108"/>
    <n v="257"/>
    <n v="5.0570641479732394"/>
    <n v="56.028571428571418"/>
    <n v="48.48"/>
  </r>
  <r>
    <x v="2"/>
    <x v="1"/>
    <n v="2004"/>
    <n v="3"/>
    <x v="1"/>
    <n v="68"/>
    <n v="68"/>
    <m/>
    <d v="2004-02-03T00:00:00"/>
    <n v="68"/>
    <n v="442"/>
    <n v="8.6973632428177883"/>
    <n v="45.057142857142864"/>
    <n v="46.483333333333334"/>
  </r>
  <r>
    <x v="2"/>
    <x v="1"/>
    <n v="2004"/>
    <n v="4"/>
    <x v="1"/>
    <n v="53.5"/>
    <n v="53.5"/>
    <m/>
    <d v="2004-02-04T00:00:00"/>
    <n v="53.5"/>
    <n v="592"/>
    <n v="11.648957103502559"/>
    <n v="39.51428571428572"/>
    <n v="45.646666666666668"/>
  </r>
  <r>
    <x v="2"/>
    <x v="1"/>
    <n v="2004"/>
    <n v="5"/>
    <x v="1"/>
    <n v="44.9"/>
    <n v="44.9"/>
    <m/>
    <d v="2004-02-05T00:00:00"/>
    <n v="44.9"/>
    <n v="761"/>
    <n v="14.974419519874067"/>
    <n v="35.799999999999997"/>
    <n v="45.20333333333334"/>
  </r>
  <r>
    <x v="2"/>
    <x v="1"/>
    <n v="2004"/>
    <n v="6"/>
    <x v="1"/>
    <n v="44.9"/>
    <n v="44.9"/>
    <m/>
    <d v="2004-02-06T00:00:00"/>
    <n v="44.9"/>
    <n v="761"/>
    <n v="14.974419519874067"/>
    <n v="33.071428571428569"/>
    <n v="44.893333333333338"/>
  </r>
  <r>
    <x v="2"/>
    <x v="1"/>
    <n v="2004"/>
    <n v="7"/>
    <x v="1"/>
    <n v="38.9"/>
    <n v="38.9"/>
    <m/>
    <d v="2004-02-07T00:00:00"/>
    <n v="38.9"/>
    <n v="951"/>
    <n v="18.713105076741439"/>
    <n v="30.171428571428574"/>
    <n v="44.483333333333334"/>
  </r>
  <r>
    <x v="2"/>
    <x v="1"/>
    <n v="2004"/>
    <n v="8"/>
    <x v="1"/>
    <n v="34"/>
    <n v="34"/>
    <m/>
    <d v="2004-02-08T00:00:00"/>
    <n v="34"/>
    <n v="1098"/>
    <n v="21.605667060212514"/>
    <n v="28.471428571428572"/>
    <n v="44.189999999999991"/>
  </r>
  <r>
    <x v="2"/>
    <x v="1"/>
    <n v="2004"/>
    <n v="9"/>
    <x v="1"/>
    <n v="31.2"/>
    <n v="31.2"/>
    <m/>
    <d v="2004-02-09T00:00:00"/>
    <n v="31.2"/>
    <n v="1216"/>
    <n v="23.927587563951199"/>
    <n v="27.914285714285715"/>
    <n v="43.999999999999993"/>
  </r>
  <r>
    <x v="2"/>
    <x v="1"/>
    <n v="2004"/>
    <n v="10"/>
    <x v="1"/>
    <n v="29.2"/>
    <n v="29.2"/>
    <m/>
    <d v="2004-02-10T00:00:00"/>
    <n v="29.2"/>
    <n v="1315"/>
    <n v="25.875639512003147"/>
    <n v="29.928571428571427"/>
    <n v="43.823333333333331"/>
  </r>
  <r>
    <x v="2"/>
    <x v="1"/>
    <n v="2004"/>
    <n v="11"/>
    <x v="1"/>
    <n v="27.5"/>
    <n v="27.5"/>
    <m/>
    <d v="2004-02-11T00:00:00"/>
    <n v="27.5"/>
    <n v="1392"/>
    <n v="27.390791027154666"/>
    <n v="33.75714285714286"/>
    <n v="43.673333333333325"/>
  </r>
  <r>
    <x v="2"/>
    <x v="1"/>
    <n v="2004"/>
    <n v="12"/>
    <x v="1"/>
    <n v="25.8"/>
    <n v="25.8"/>
    <m/>
    <d v="2004-02-12T00:00:00"/>
    <n v="25.8"/>
    <n v="1490"/>
    <n v="29.319165682802044"/>
    <n v="41.01428571428572"/>
    <n v="43.543333333333322"/>
  </r>
  <r>
    <x v="2"/>
    <x v="1"/>
    <n v="2004"/>
    <n v="13"/>
    <x v="1"/>
    <n v="24.6"/>
    <n v="24.6"/>
    <m/>
    <d v="2004-02-13T00:00:00"/>
    <n v="24.6"/>
    <n v="1536"/>
    <n v="30.22432113341204"/>
    <n v="45.871428571428574"/>
    <n v="43.419999999999987"/>
  </r>
  <r>
    <x v="2"/>
    <x v="1"/>
    <n v="2004"/>
    <n v="14"/>
    <x v="1"/>
    <n v="27"/>
    <n v="27"/>
    <m/>
    <d v="2004-02-14T00:00:00"/>
    <n v="27"/>
    <n v="1397"/>
    <n v="27.489177489177489"/>
    <n v="49.5"/>
    <n v="43.293333333333315"/>
  </r>
  <r>
    <x v="2"/>
    <x v="1"/>
    <n v="2004"/>
    <n v="15"/>
    <x v="1"/>
    <n v="30.1"/>
    <n v="30.1"/>
    <m/>
    <d v="2004-02-15T00:00:00"/>
    <n v="30.1"/>
    <n v="1271"/>
    <n v="25.009838646202283"/>
    <n v="51.957142857142856"/>
    <n v="43.039999999999985"/>
  </r>
  <r>
    <x v="2"/>
    <x v="1"/>
    <n v="2004"/>
    <n v="16"/>
    <x v="1"/>
    <n v="45.3"/>
    <n v="45.3"/>
    <m/>
    <d v="2004-02-16T00:00:00"/>
    <n v="45.3"/>
    <n v="734"/>
    <n v="14.443132624950808"/>
    <n v="53.257142857142853"/>
    <n v="42.649999999999991"/>
  </r>
  <r>
    <x v="2"/>
    <x v="1"/>
    <n v="2004"/>
    <n v="17"/>
    <x v="1"/>
    <n v="56"/>
    <n v="56"/>
    <m/>
    <d v="2004-02-17T00:00:00"/>
    <n v="56"/>
    <n v="552"/>
    <n v="10.861865407319952"/>
    <n v="51.74285714285714"/>
    <n v="41.736666666666672"/>
  </r>
  <r>
    <x v="2"/>
    <x v="1"/>
    <n v="2004"/>
    <n v="18"/>
    <x v="1"/>
    <n v="78.3"/>
    <n v="78.3"/>
    <m/>
    <d v="2004-02-18T00:00:00"/>
    <n v="78.3"/>
    <n v="379"/>
    <n v="7.4576938213301842"/>
    <n v="48.571428571428569"/>
    <n v="40.476666666666674"/>
  </r>
  <r>
    <x v="2"/>
    <x v="1"/>
    <n v="2004"/>
    <n v="19"/>
    <x v="1"/>
    <n v="59.8"/>
    <n v="59.8"/>
    <m/>
    <d v="2004-02-19T00:00:00"/>
    <n v="59.8"/>
    <n v="518"/>
    <n v="10.192837465564738"/>
    <n v="42.31428571428571"/>
    <n v="38.470000000000006"/>
  </r>
  <r>
    <x v="2"/>
    <x v="1"/>
    <n v="2004"/>
    <n v="20"/>
    <x v="1"/>
    <n v="50"/>
    <n v="50"/>
    <m/>
    <d v="2004-02-20T00:00:00"/>
    <n v="50"/>
    <n v="640"/>
    <n v="12.593467138921685"/>
    <n v="39.785714285714292"/>
    <n v="37.020000000000003"/>
  </r>
  <r>
    <x v="2"/>
    <x v="1"/>
    <n v="2004"/>
    <n v="21"/>
    <x v="1"/>
    <n v="44.2"/>
    <n v="44.2"/>
    <m/>
    <d v="2004-02-21T00:00:00"/>
    <n v="44.2"/>
    <n v="775"/>
    <n v="15.249901613537977"/>
    <n v="43.1"/>
    <n v="35.873333333333328"/>
  </r>
  <r>
    <x v="2"/>
    <x v="1"/>
    <n v="2004"/>
    <n v="22"/>
    <x v="1"/>
    <n v="39.200000000000003"/>
    <n v="39.200000000000003"/>
    <m/>
    <d v="2004-02-22T00:00:00"/>
    <n v="39.200000000000003"/>
    <n v="927"/>
    <n v="18.240850059031878"/>
    <n v="49.414285714285711"/>
    <n v="34.906666666666666"/>
  </r>
  <r>
    <x v="2"/>
    <x v="1"/>
    <n v="2004"/>
    <n v="23"/>
    <x v="1"/>
    <n v="34.700000000000003"/>
    <n v="34.700000000000003"/>
    <m/>
    <d v="2004-02-23T00:00:00"/>
    <n v="34.700000000000003"/>
    <n v="1090"/>
    <n v="21.448248720975993"/>
    <n v="53.285714285714292"/>
    <n v="34.096666666666671"/>
  </r>
  <r>
    <x v="2"/>
    <x v="1"/>
    <n v="2004"/>
    <n v="24"/>
    <x v="1"/>
    <n v="33.799999999999997"/>
    <n v="33.799999999999997"/>
    <m/>
    <d v="2004-02-24T00:00:00"/>
    <n v="33.799999999999997"/>
    <n v="1136"/>
    <n v="22.353404171585989"/>
    <n v="58.442857142857143"/>
    <n v="33.513333333333343"/>
  </r>
  <r>
    <x v="2"/>
    <x v="1"/>
    <n v="2004"/>
    <n v="25"/>
    <x v="1"/>
    <n v="34.5"/>
    <n v="34.5"/>
    <m/>
    <d v="2004-02-25T00:00:00"/>
    <n v="34.5"/>
    <n v="1091"/>
    <n v="21.467926013380559"/>
    <n v="60.785714285714285"/>
    <n v="33.110000000000007"/>
  </r>
  <r>
    <x v="2"/>
    <x v="1"/>
    <n v="2004"/>
    <n v="26"/>
    <x v="1"/>
    <n v="42.1"/>
    <n v="42.1"/>
    <m/>
    <d v="2004-02-26T00:00:00"/>
    <n v="42.1"/>
    <n v="841"/>
    <n v="16.548602912239279"/>
    <n v="62.728571428571435"/>
    <n v="32.800000000000004"/>
  </r>
  <r>
    <x v="2"/>
    <x v="1"/>
    <n v="2004"/>
    <n v="27"/>
    <x v="1"/>
    <n v="73.2"/>
    <n v="73.2"/>
    <m/>
    <d v="2004-02-27T00:00:00"/>
    <n v="73.2"/>
    <n v="405"/>
    <n v="7.9693034238488778"/>
    <n v="62.842857142857149"/>
    <n v="32.180000000000007"/>
  </r>
  <r>
    <x v="2"/>
    <x v="1"/>
    <n v="2004"/>
    <n v="28"/>
    <x v="1"/>
    <n v="88.4"/>
    <n v="88.4"/>
    <m/>
    <d v="2004-02-28T00:00:00"/>
    <n v="88.4"/>
    <n v="335"/>
    <n v="6.5918929555293184"/>
    <n v="58.128571428571426"/>
    <n v="30.33666666666667"/>
  </r>
  <r>
    <x v="2"/>
    <x v="1"/>
    <n v="2004"/>
    <n v="29"/>
    <x v="1"/>
    <n v="66.3"/>
    <n v="66.3"/>
    <m/>
    <d v="2004-02-29T00:00:00"/>
    <n v="66.3"/>
    <n v="450"/>
    <n v="8.8547815820543097"/>
    <n v="50.585714285714289"/>
    <n v="27.950000000000003"/>
  </r>
  <r>
    <x v="2"/>
    <x v="2"/>
    <n v="2004"/>
    <n v="1"/>
    <x v="2"/>
    <n v="70.8"/>
    <n v="70.8"/>
    <m/>
    <d v="2004-03-01T00:00:00"/>
    <n v="70.8"/>
    <n v="427"/>
    <n v="8.4022038567493116"/>
    <n v="45.771428571428579"/>
    <n v="26.276666666666674"/>
  </r>
  <r>
    <x v="2"/>
    <x v="2"/>
    <n v="2004"/>
    <n v="2"/>
    <x v="2"/>
    <n v="50.2"/>
    <n v="50.2"/>
    <m/>
    <d v="2004-03-02T00:00:00"/>
    <n v="50.2"/>
    <n v="639"/>
    <n v="12.573789846517119"/>
    <n v="39.957142857142863"/>
    <n v="24.410000000000004"/>
  </r>
  <r>
    <x v="2"/>
    <x v="2"/>
    <n v="2004"/>
    <n v="3"/>
    <x v="2"/>
    <n v="48.1"/>
    <n v="48.1"/>
    <m/>
    <d v="2004-03-03T00:00:00"/>
    <n v="48.1"/>
    <n v="673"/>
    <n v="13.242817788272335"/>
    <n v="36.828571428571422"/>
    <n v="23.203333333333333"/>
  </r>
  <r>
    <x v="2"/>
    <x v="2"/>
    <n v="2004"/>
    <n v="4"/>
    <x v="2"/>
    <n v="42.9"/>
    <n v="42.9"/>
    <m/>
    <d v="2004-03-04T00:00:00"/>
    <n v="42.9"/>
    <n v="828"/>
    <n v="16.292798110979927"/>
    <n v="33.657142857142858"/>
    <n v="22.036666666666669"/>
  </r>
  <r>
    <x v="2"/>
    <x v="2"/>
    <n v="2004"/>
    <n v="5"/>
    <x v="2"/>
    <n v="40.200000000000003"/>
    <n v="40.200000000000003"/>
    <m/>
    <d v="2004-03-05T00:00:00"/>
    <n v="40.200000000000003"/>
    <n v="891"/>
    <n v="17.532467532467532"/>
    <n v="31.057142857142857"/>
    <n v="21.043333333333333"/>
  </r>
  <r>
    <x v="2"/>
    <x v="2"/>
    <n v="2004"/>
    <n v="6"/>
    <x v="2"/>
    <n v="35.6"/>
    <n v="35.6"/>
    <m/>
    <d v="2004-03-06T00:00:00"/>
    <n v="35.6"/>
    <n v="1046"/>
    <n v="20.582447855175129"/>
    <n v="28.685714285714283"/>
    <n v="20.119999999999997"/>
  </r>
  <r>
    <x v="2"/>
    <x v="2"/>
    <n v="2004"/>
    <n v="7"/>
    <x v="2"/>
    <n v="32.6"/>
    <n v="32.6"/>
    <m/>
    <d v="2004-03-07T00:00:00"/>
    <n v="32.6"/>
    <n v="1177"/>
    <n v="23.160173160173162"/>
    <n v="26.757142857142856"/>
    <n v="19.34"/>
  </r>
  <r>
    <x v="2"/>
    <x v="2"/>
    <n v="2004"/>
    <n v="8"/>
    <x v="2"/>
    <n v="30.1"/>
    <n v="30.1"/>
    <m/>
    <d v="2004-03-08T00:00:00"/>
    <n v="30.1"/>
    <n v="1271"/>
    <n v="25.009838646202283"/>
    <n v="25.071428571428577"/>
    <n v="18.650000000000002"/>
  </r>
  <r>
    <x v="2"/>
    <x v="2"/>
    <n v="2004"/>
    <n v="9"/>
    <x v="2"/>
    <n v="28.3"/>
    <n v="28.3"/>
    <m/>
    <d v="2004-03-09T00:00:00"/>
    <n v="28.3"/>
    <n v="1352"/>
    <n v="26.603699330972059"/>
    <n v="23.542857142857144"/>
    <n v="18.02333333333333"/>
  </r>
  <r>
    <x v="2"/>
    <x v="2"/>
    <n v="2004"/>
    <n v="10"/>
    <x v="2"/>
    <n v="25.9"/>
    <n v="25.9"/>
    <m/>
    <d v="2004-03-10T00:00:00"/>
    <n v="25.9"/>
    <n v="1489"/>
    <n v="29.299488390397482"/>
    <n v="22.128571428571426"/>
    <n v="17.443333333333332"/>
  </r>
  <r>
    <x v="2"/>
    <x v="2"/>
    <n v="2004"/>
    <n v="11"/>
    <x v="2"/>
    <n v="24.7"/>
    <n v="24.7"/>
    <m/>
    <d v="2004-03-11T00:00:00"/>
    <n v="24.7"/>
    <n v="1532"/>
    <n v="30.145611963793783"/>
    <n v="20.985714285714288"/>
    <n v="16.933333333333334"/>
  </r>
  <r>
    <x v="2"/>
    <x v="2"/>
    <n v="2004"/>
    <n v="12"/>
    <x v="2"/>
    <n v="23.6"/>
    <n v="23.6"/>
    <m/>
    <d v="2004-03-12T00:00:00"/>
    <n v="23.6"/>
    <n v="1602"/>
    <n v="31.52302243211334"/>
    <n v="20.057142857142857"/>
    <n v="16.453333333333333"/>
  </r>
  <r>
    <x v="2"/>
    <x v="2"/>
    <n v="2004"/>
    <n v="13"/>
    <x v="2"/>
    <n v="22.1"/>
    <n v="22.1"/>
    <m/>
    <d v="2004-03-13T00:00:00"/>
    <n v="22.1"/>
    <n v="1672"/>
    <n v="32.900432900432904"/>
    <n v="19.271428571428572"/>
    <n v="16.003333333333337"/>
  </r>
  <r>
    <x v="2"/>
    <x v="2"/>
    <n v="2004"/>
    <n v="14"/>
    <x v="2"/>
    <n v="20.8"/>
    <n v="20.8"/>
    <m/>
    <d v="2004-03-14T00:00:00"/>
    <n v="20.8"/>
    <n v="1812"/>
    <n v="35.655253837072024"/>
    <n v="18.442857142857147"/>
    <n v="15.587333333333335"/>
  </r>
  <r>
    <x v="2"/>
    <x v="2"/>
    <n v="2004"/>
    <n v="15"/>
    <x v="2"/>
    <n v="19.399999999999999"/>
    <n v="19.399999999999999"/>
    <m/>
    <d v="2004-03-15T00:00:00"/>
    <n v="19.399999999999999"/>
    <n v="1888"/>
    <n v="37.150728059818974"/>
    <n v="17.7"/>
    <n v="15.208333333333336"/>
  </r>
  <r>
    <x v="2"/>
    <x v="2"/>
    <n v="2004"/>
    <n v="16"/>
    <x v="2"/>
    <n v="18.399999999999999"/>
    <n v="18.399999999999999"/>
    <m/>
    <d v="2004-03-16T00:00:00"/>
    <n v="18.399999999999999"/>
    <n v="1957"/>
    <n v="38.508461235733968"/>
    <n v="17.099999999999998"/>
    <n v="15.20166666666667"/>
  </r>
  <r>
    <x v="2"/>
    <x v="2"/>
    <n v="2004"/>
    <n v="17"/>
    <x v="2"/>
    <n v="17.899999999999999"/>
    <n v="17.899999999999999"/>
    <m/>
    <d v="2004-03-17T00:00:00"/>
    <n v="17.899999999999999"/>
    <n v="2040"/>
    <n v="40.141676505312866"/>
    <n v="16.600000000000001"/>
    <n v="15.341666666666669"/>
  </r>
  <r>
    <x v="2"/>
    <x v="2"/>
    <n v="2004"/>
    <n v="18"/>
    <x v="2"/>
    <n v="18.2"/>
    <n v="18.2"/>
    <m/>
    <d v="2004-03-18T00:00:00"/>
    <n v="18.2"/>
    <n v="1963"/>
    <n v="38.626524990161357"/>
    <n v="16.5"/>
    <n v="15.321666666666669"/>
  </r>
  <r>
    <x v="2"/>
    <x v="2"/>
    <n v="2004"/>
    <n v="19"/>
    <x v="2"/>
    <n v="18.100000000000001"/>
    <n v="18.100000000000001"/>
    <m/>
    <d v="2004-03-19T00:00:00"/>
    <n v="18.100000000000001"/>
    <n v="1966"/>
    <n v="38.685556867375048"/>
    <n v="17.000000000000004"/>
    <n v="15.205000000000004"/>
  </r>
  <r>
    <x v="2"/>
    <x v="2"/>
    <n v="2004"/>
    <n v="20"/>
    <x v="2"/>
    <n v="16.3"/>
    <n v="16.3"/>
    <m/>
    <d v="2004-03-20T00:00:00"/>
    <n v="16.3"/>
    <n v="2128"/>
    <n v="41.873278236914601"/>
    <n v="18.014285714285712"/>
    <n v="15.045"/>
  </r>
  <r>
    <x v="2"/>
    <x v="2"/>
    <n v="2004"/>
    <n v="21"/>
    <x v="2"/>
    <n v="15.6"/>
    <n v="15.6"/>
    <m/>
    <d v="2004-03-21T00:00:00"/>
    <n v="15.6"/>
    <n v="2199"/>
    <n v="43.270365997638727"/>
    <n v="19.042857142857144"/>
    <n v="15.038333333333336"/>
  </r>
  <r>
    <x v="2"/>
    <x v="2"/>
    <n v="2004"/>
    <n v="22"/>
    <x v="2"/>
    <n v="15.2"/>
    <n v="15.2"/>
    <m/>
    <d v="2004-03-22T00:00:00"/>
    <n v="15.2"/>
    <n v="2210"/>
    <n v="43.48681621408894"/>
    <n v="19.37142857142857"/>
    <n v="15.138333333333337"/>
  </r>
  <r>
    <x v="2"/>
    <x v="2"/>
    <n v="2004"/>
    <n v="23"/>
    <x v="2"/>
    <n v="14.9"/>
    <n v="14.9"/>
    <m/>
    <d v="2004-03-23T00:00:00"/>
    <n v="14.9"/>
    <n v="2283"/>
    <n v="44.923258559622198"/>
    <n v="19.600000000000001"/>
    <n v="15.285000000000004"/>
  </r>
  <r>
    <x v="2"/>
    <x v="2"/>
    <n v="2004"/>
    <n v="24"/>
    <x v="2"/>
    <n v="17.2"/>
    <n v="17.2"/>
    <m/>
    <d v="2004-03-24T00:00:00"/>
    <n v="17.2"/>
    <n v="2054"/>
    <n v="40.417158598976783"/>
    <n v="19.771428571428572"/>
    <n v="15.325000000000006"/>
  </r>
  <r>
    <x v="2"/>
    <x v="2"/>
    <n v="2004"/>
    <n v="25"/>
    <x v="2"/>
    <n v="21.7"/>
    <n v="21.7"/>
    <m/>
    <d v="2004-03-25T00:00:00"/>
    <n v="21.7"/>
    <n v="1734"/>
    <n v="34.120425029515935"/>
    <n v="19.428571428571434"/>
    <n v="15.275000000000006"/>
  </r>
  <r>
    <x v="2"/>
    <x v="2"/>
    <n v="2004"/>
    <n v="26"/>
    <x v="2"/>
    <n v="25.2"/>
    <n v="25.2"/>
    <m/>
    <d v="2004-03-26T00:00:00"/>
    <n v="25.2"/>
    <n v="1498"/>
    <n v="29.476584022038566"/>
    <n v="18.328571428571429"/>
    <n v="15.04166666666667"/>
  </r>
  <r>
    <x v="2"/>
    <x v="2"/>
    <n v="2004"/>
    <n v="27"/>
    <x v="2"/>
    <n v="23.5"/>
    <n v="23.5"/>
    <m/>
    <d v="2004-03-27T00:00:00"/>
    <n v="23.5"/>
    <n v="1603"/>
    <n v="31.542699724517909"/>
    <n v="16.600000000000001"/>
    <n v="14.638333333333339"/>
  </r>
  <r>
    <x v="2"/>
    <x v="2"/>
    <n v="2004"/>
    <n v="28"/>
    <x v="2"/>
    <n v="17.899999999999999"/>
    <n v="17.899999999999999"/>
    <m/>
    <d v="2004-03-28T00:00:00"/>
    <n v="17.899999999999999"/>
    <n v="2040"/>
    <n v="40.141676505312866"/>
    <n v="15.114285714285714"/>
    <n v="14.271666666666672"/>
  </r>
  <r>
    <x v="2"/>
    <x v="2"/>
    <n v="2004"/>
    <n v="29"/>
    <x v="2"/>
    <n v="16.8"/>
    <n v="16.8"/>
    <m/>
    <d v="2004-03-29T00:00:00"/>
    <n v="16.8"/>
    <n v="2117"/>
    <n v="41.656828020464381"/>
    <n v="14.342857142857142"/>
    <n v="14.061666666666671"/>
  </r>
  <r>
    <x v="2"/>
    <x v="2"/>
    <n v="2004"/>
    <n v="30"/>
    <x v="2"/>
    <n v="16.100000000000001"/>
    <n v="16.100000000000001"/>
    <m/>
    <d v="2004-03-30T00:00:00"/>
    <n v="16.100000000000001"/>
    <n v="2130"/>
    <n v="41.912632821723733"/>
    <n v="13.685714285714287"/>
    <n v="13.858333333333338"/>
  </r>
  <r>
    <x v="2"/>
    <x v="2"/>
    <n v="2004"/>
    <n v="31"/>
    <x v="2"/>
    <n v="14.8"/>
    <n v="14.8"/>
    <m/>
    <d v="2004-03-31T00:00:00"/>
    <n v="14.8"/>
    <n v="2284"/>
    <n v="44.942935852026764"/>
    <n v="13.085714285714287"/>
    <n v="13.668333333333335"/>
  </r>
  <r>
    <x v="2"/>
    <x v="3"/>
    <n v="2004"/>
    <n v="1"/>
    <x v="3"/>
    <n v="14"/>
    <n v="14"/>
    <m/>
    <d v="2004-04-01T00:00:00"/>
    <n v="14"/>
    <n v="2302"/>
    <n v="45.297127115308932"/>
    <n v="12.585714285714287"/>
    <n v="13.496333333333334"/>
  </r>
  <r>
    <x v="2"/>
    <x v="3"/>
    <n v="2004"/>
    <n v="2"/>
    <x v="3"/>
    <n v="13.1"/>
    <n v="13.1"/>
    <m/>
    <d v="2004-04-02T00:00:00"/>
    <n v="13.1"/>
    <n v="2398"/>
    <n v="47.186147186147188"/>
    <n v="12.142857142857144"/>
    <n v="13.327666666666667"/>
  </r>
  <r>
    <x v="2"/>
    <x v="3"/>
    <n v="2004"/>
    <n v="3"/>
    <x v="3"/>
    <n v="13.1"/>
    <n v="13.1"/>
    <m/>
    <d v="2004-04-03T00:00:00"/>
    <n v="13.1"/>
    <n v="2398"/>
    <n v="47.186147186147188"/>
    <n v="11.785714285714286"/>
    <n v="13.169999999999998"/>
  </r>
  <r>
    <x v="2"/>
    <x v="3"/>
    <n v="2004"/>
    <n v="4"/>
    <x v="3"/>
    <n v="12.5"/>
    <n v="12.5"/>
    <m/>
    <d v="2004-04-04T00:00:00"/>
    <n v="12.5"/>
    <n v="2484"/>
    <n v="48.878394332939791"/>
    <n v="11.385714285714286"/>
    <n v="13.006666666666664"/>
  </r>
  <r>
    <x v="2"/>
    <x v="3"/>
    <n v="2004"/>
    <n v="5"/>
    <x v="3"/>
    <n v="12.2"/>
    <n v="12.2"/>
    <m/>
    <d v="2004-04-05T00:00:00"/>
    <n v="12.2"/>
    <n v="2495"/>
    <n v="49.094844549390004"/>
    <n v="11.042857142857143"/>
    <n v="12.854999999999999"/>
  </r>
  <r>
    <x v="2"/>
    <x v="3"/>
    <n v="2004"/>
    <n v="6"/>
    <x v="3"/>
    <n v="11.9"/>
    <n v="11.9"/>
    <m/>
    <d v="2004-04-06T00:00:00"/>
    <n v="11.9"/>
    <n v="2569"/>
    <n v="50.550964187327821"/>
    <n v="10.674285714285714"/>
    <n v="12.708333333333334"/>
  </r>
  <r>
    <x v="2"/>
    <x v="3"/>
    <n v="2004"/>
    <n v="7"/>
    <x v="3"/>
    <n v="11.3"/>
    <n v="11.3"/>
    <m/>
    <d v="2004-04-07T00:00:00"/>
    <n v="11.3"/>
    <n v="2589"/>
    <n v="50.944510035419121"/>
    <n v="10.321428571428571"/>
    <n v="12.560666666666666"/>
  </r>
  <r>
    <x v="2"/>
    <x v="3"/>
    <n v="2004"/>
    <n v="8"/>
    <x v="3"/>
    <n v="10.9"/>
    <n v="10.9"/>
    <m/>
    <d v="2004-04-08T00:00:00"/>
    <n v="10.9"/>
    <n v="2692"/>
    <n v="52.97127115308934"/>
    <n v="11.45"/>
    <n v="12.496333333333332"/>
  </r>
  <r>
    <x v="2"/>
    <x v="3"/>
    <n v="2004"/>
    <n v="9"/>
    <x v="3"/>
    <n v="10.6"/>
    <n v="10.6"/>
    <m/>
    <d v="2004-04-09T00:00:00"/>
    <n v="10.6"/>
    <n v="2703"/>
    <n v="53.187721369539553"/>
    <n v="13.12142857142857"/>
    <n v="12.456999999999999"/>
  </r>
  <r>
    <x v="2"/>
    <x v="3"/>
    <n v="2004"/>
    <n v="10"/>
    <x v="3"/>
    <n v="10.3"/>
    <n v="10.3"/>
    <m/>
    <d v="2004-04-10T00:00:00"/>
    <n v="10.3"/>
    <n v="2715"/>
    <n v="53.423848878394331"/>
    <n v="14.078571428571427"/>
    <n v="12.389666666666665"/>
  </r>
  <r>
    <x v="2"/>
    <x v="3"/>
    <n v="2004"/>
    <n v="11"/>
    <x v="3"/>
    <n v="10.1"/>
    <n v="10.1"/>
    <m/>
    <d v="2004-04-11T00:00:00"/>
    <n v="10.1"/>
    <n v="2722"/>
    <n v="53.561589925226293"/>
    <n v="14.707142857142856"/>
    <n v="12.304666666666664"/>
  </r>
  <r>
    <x v="2"/>
    <x v="3"/>
    <n v="2004"/>
    <n v="12"/>
    <x v="3"/>
    <n v="9.6199999999999992"/>
    <n v="9.6199999999999992"/>
    <m/>
    <d v="2004-04-12T00:00:00"/>
    <n v="9.6199999999999992"/>
    <n v="2795"/>
    <n v="54.998032270759545"/>
    <n v="15.164285714285715"/>
    <n v="12.221333333333332"/>
  </r>
  <r>
    <x v="2"/>
    <x v="3"/>
    <n v="2004"/>
    <n v="13"/>
    <x v="3"/>
    <n v="9.43"/>
    <n v="9.43"/>
    <m/>
    <d v="2004-04-13T00:00:00"/>
    <n v="9.43"/>
    <n v="2815"/>
    <n v="55.391578118850845"/>
    <n v="16.09"/>
    <n v="12.133999999999999"/>
  </r>
  <r>
    <x v="2"/>
    <x v="3"/>
    <n v="2004"/>
    <n v="14"/>
    <x v="3"/>
    <n v="19.2"/>
    <n v="19.2"/>
    <m/>
    <d v="2004-04-14T00:00:00"/>
    <n v="19.2"/>
    <n v="1892"/>
    <n v="37.229437229437231"/>
    <n v="17.399999999999999"/>
    <n v="12.035333333333334"/>
  </r>
  <r>
    <x v="2"/>
    <x v="3"/>
    <n v="2004"/>
    <n v="15"/>
    <x v="3"/>
    <n v="22.6"/>
    <n v="22.6"/>
    <m/>
    <d v="2004-04-15T00:00:00"/>
    <n v="22.6"/>
    <n v="1662"/>
    <n v="32.70365997638725"/>
    <n v="17.457142857142856"/>
    <n v="11.602666666666668"/>
  </r>
  <r>
    <x v="2"/>
    <x v="3"/>
    <n v="2004"/>
    <n v="16"/>
    <x v="3"/>
    <n v="17.3"/>
    <n v="17.3"/>
    <m/>
    <d v="2004-04-16T00:00:00"/>
    <n v="17.3"/>
    <n v="2053"/>
    <n v="40.397481306572217"/>
    <n v="16.528571428571428"/>
    <n v="11.066000000000003"/>
  </r>
  <r>
    <x v="2"/>
    <x v="3"/>
    <n v="2004"/>
    <n v="17"/>
    <x v="3"/>
    <n v="14.7"/>
    <n v="14.7"/>
    <m/>
    <d v="2004-04-17T00:00:00"/>
    <n v="14.7"/>
    <n v="2286"/>
    <n v="44.982290436835889"/>
    <n v="16.3"/>
    <n v="10.700000000000001"/>
  </r>
  <r>
    <x v="2"/>
    <x v="3"/>
    <n v="2004"/>
    <n v="18"/>
    <x v="3"/>
    <n v="13.3"/>
    <n v="13.3"/>
    <m/>
    <d v="2004-04-18T00:00:00"/>
    <n v="13.3"/>
    <n v="2394"/>
    <n v="47.107438016528924"/>
    <n v="16.3"/>
    <n v="10.418333333333333"/>
  </r>
  <r>
    <x v="2"/>
    <x v="3"/>
    <n v="2004"/>
    <n v="19"/>
    <x v="3"/>
    <n v="16.100000000000001"/>
    <n v="16.100000000000001"/>
    <m/>
    <d v="2004-04-19T00:00:00"/>
    <n v="16.100000000000001"/>
    <n v="2130"/>
    <n v="41.912632821723733"/>
    <n v="16.271428571428572"/>
    <n v="10.190333333333335"/>
  </r>
  <r>
    <x v="2"/>
    <x v="3"/>
    <n v="2004"/>
    <n v="20"/>
    <x v="3"/>
    <n v="18.600000000000001"/>
    <n v="18.600000000000001"/>
    <m/>
    <d v="2004-04-20T00:00:00"/>
    <n v="18.600000000000001"/>
    <n v="1953"/>
    <n v="38.429752066115704"/>
    <n v="15.757142857142856"/>
    <n v="9.8433333333333337"/>
  </r>
  <r>
    <x v="2"/>
    <x v="3"/>
    <n v="2004"/>
    <n v="21"/>
    <x v="3"/>
    <n v="19.600000000000001"/>
    <n v="19.600000000000001"/>
    <m/>
    <d v="2004-04-21T00:00:00"/>
    <n v="19.600000000000001"/>
    <n v="1887"/>
    <n v="37.131050767414401"/>
    <n v="14.757142857142856"/>
    <n v="9.455333333333332"/>
  </r>
  <r>
    <x v="2"/>
    <x v="3"/>
    <n v="2004"/>
    <n v="22"/>
    <x v="3"/>
    <n v="16.100000000000001"/>
    <n v="16.100000000000001"/>
    <m/>
    <d v="2004-04-22T00:00:00"/>
    <n v="16.100000000000001"/>
    <n v="2130"/>
    <n v="41.912632821723733"/>
    <n v="13.485714285714284"/>
    <n v="8.984"/>
  </r>
  <r>
    <x v="2"/>
    <x v="3"/>
    <n v="2004"/>
    <n v="23"/>
    <x v="3"/>
    <n v="15.7"/>
    <n v="15.7"/>
    <m/>
    <d v="2004-04-23T00:00:00"/>
    <n v="15.7"/>
    <n v="2195"/>
    <n v="43.191656828020463"/>
    <n v="12.671428571428573"/>
    <n v="8.6266666666666687"/>
  </r>
  <r>
    <x v="2"/>
    <x v="3"/>
    <n v="2004"/>
    <n v="24"/>
    <x v="3"/>
    <n v="14.7"/>
    <n v="14.7"/>
    <m/>
    <d v="2004-04-24T00:00:00"/>
    <n v="14.7"/>
    <n v="2286"/>
    <n v="44.982290436835889"/>
    <n v="11.805714285714286"/>
    <n v="8.2910000000000004"/>
  </r>
  <r>
    <x v="2"/>
    <x v="3"/>
    <n v="2004"/>
    <n v="25"/>
    <x v="3"/>
    <n v="13.1"/>
    <n v="13.1"/>
    <m/>
    <d v="2004-04-25T00:00:00"/>
    <n v="13.1"/>
    <n v="2398"/>
    <n v="47.186147186147188"/>
    <n v="10.982857142857142"/>
    <n v="7.9813333333333345"/>
  </r>
  <r>
    <x v="2"/>
    <x v="3"/>
    <n v="2004"/>
    <n v="26"/>
    <x v="3"/>
    <n v="12.5"/>
    <n v="12.5"/>
    <m/>
    <d v="2004-04-26T00:00:00"/>
    <n v="12.5"/>
    <n v="2484"/>
    <n v="48.878394332939791"/>
    <n v="10.307142857142855"/>
    <n v="7.7110000000000003"/>
  </r>
  <r>
    <x v="2"/>
    <x v="3"/>
    <n v="2004"/>
    <n v="27"/>
    <x v="3"/>
    <n v="11.6"/>
    <n v="11.6"/>
    <m/>
    <d v="2004-04-27T00:00:00"/>
    <n v="11.6"/>
    <n v="2581"/>
    <n v="50.787091696182607"/>
    <n v="9.6928571428571413"/>
    <n v="7.4770000000000003"/>
  </r>
  <r>
    <x v="2"/>
    <x v="3"/>
    <n v="2004"/>
    <n v="28"/>
    <x v="3"/>
    <n v="10.7"/>
    <n v="10.7"/>
    <m/>
    <d v="2004-04-28T00:00:00"/>
    <n v="10.7"/>
    <n v="2696"/>
    <n v="53.04998032270759"/>
    <n v="9.1714285714285726"/>
    <n v="7.4303333333333335"/>
  </r>
  <r>
    <x v="2"/>
    <x v="3"/>
    <n v="2004"/>
    <n v="29"/>
    <x v="3"/>
    <n v="10.4"/>
    <n v="10.4"/>
    <m/>
    <d v="2004-04-29T00:00:00"/>
    <n v="10.4"/>
    <n v="2711"/>
    <n v="53.345139708776067"/>
    <n v="8.7571428571428562"/>
    <n v="7.4303333333333326"/>
  </r>
  <r>
    <x v="2"/>
    <x v="3"/>
    <n v="2004"/>
    <n v="30"/>
    <x v="3"/>
    <n v="9.64"/>
    <n v="9.64"/>
    <m/>
    <d v="2004-04-30T00:00:00"/>
    <n v="9.64"/>
    <n v="2794"/>
    <n v="54.978354978354979"/>
    <n v="8.3385714285714272"/>
    <n v="7.3109999999999982"/>
  </r>
  <r>
    <x v="2"/>
    <x v="4"/>
    <n v="2004"/>
    <n v="1"/>
    <x v="4"/>
    <n v="8.94"/>
    <n v="8.94"/>
    <m/>
    <d v="2004-05-01T00:00:00"/>
    <n v="8.94"/>
    <n v="2869"/>
    <n v="56.454151908697355"/>
    <n v="8.2999999999999989"/>
    <n v="7.1929999999999987"/>
  </r>
  <r>
    <x v="2"/>
    <x v="4"/>
    <n v="2004"/>
    <n v="2"/>
    <x v="4"/>
    <n v="8.3699999999999992"/>
    <n v="8.3699999999999992"/>
    <m/>
    <d v="2004-05-02T00:00:00"/>
    <n v="8.3699999999999992"/>
    <n v="2930"/>
    <n v="57.654466745375835"/>
    <n v="8.411428571428571"/>
    <n v="7.0719999999999992"/>
  </r>
  <r>
    <x v="2"/>
    <x v="4"/>
    <n v="2004"/>
    <n v="3"/>
    <x v="4"/>
    <n v="8.1999999999999993"/>
    <n v="8.1999999999999993"/>
    <m/>
    <d v="2004-05-03T00:00:00"/>
    <n v="8.1999999999999993"/>
    <n v="2946"/>
    <n v="57.969303423848885"/>
    <n v="8.4414285714285704"/>
    <n v="6.9603333333333319"/>
  </r>
  <r>
    <x v="2"/>
    <x v="4"/>
    <n v="2004"/>
    <n v="4"/>
    <x v="4"/>
    <n v="7.95"/>
    <n v="7.95"/>
    <m/>
    <d v="2004-05-04T00:00:00"/>
    <n v="7.95"/>
    <n v="2980"/>
    <n v="58.638331365604088"/>
    <n v="8.3771428571428554"/>
    <n v="6.8459999999999992"/>
  </r>
  <r>
    <x v="2"/>
    <x v="4"/>
    <n v="2004"/>
    <n v="5"/>
    <x v="4"/>
    <n v="7.8"/>
    <n v="7.8"/>
    <m/>
    <d v="2004-05-05T00:00:00"/>
    <n v="7.8"/>
    <n v="2997"/>
    <n v="58.972845336481704"/>
    <n v="8.3271428571428565"/>
    <n v="6.7346666666666657"/>
  </r>
  <r>
    <x v="2"/>
    <x v="4"/>
    <n v="2004"/>
    <n v="6"/>
    <x v="4"/>
    <n v="7.47"/>
    <n v="7.47"/>
    <m/>
    <d v="2004-05-06T00:00:00"/>
    <n v="7.47"/>
    <n v="3033"/>
    <n v="59.681227863046047"/>
    <n v="8.2128571428571426"/>
    <n v="6.6179999999999994"/>
  </r>
  <r>
    <x v="2"/>
    <x v="4"/>
    <n v="2004"/>
    <n v="7"/>
    <x v="4"/>
    <n v="9.3699999999999992"/>
    <n v="9.3699999999999992"/>
    <m/>
    <d v="2004-05-07T00:00:00"/>
    <n v="9.3699999999999992"/>
    <n v="2827"/>
    <n v="55.627705627705623"/>
    <n v="8.07"/>
    <n v="6.5299999999999994"/>
  </r>
  <r>
    <x v="2"/>
    <x v="4"/>
    <n v="2004"/>
    <n v="8"/>
    <x v="4"/>
    <n v="9.7200000000000006"/>
    <n v="9.7200000000000006"/>
    <m/>
    <d v="2004-05-08T00:00:00"/>
    <n v="9.7200000000000006"/>
    <n v="2783"/>
    <n v="54.761904761904766"/>
    <n v="7.6199999999999992"/>
    <n v="6.6243333333333334"/>
  </r>
  <r>
    <x v="2"/>
    <x v="4"/>
    <n v="2004"/>
    <n v="9"/>
    <x v="4"/>
    <n v="8.58"/>
    <n v="8.58"/>
    <m/>
    <d v="2004-05-09T00:00:00"/>
    <n v="8.58"/>
    <n v="2905"/>
    <n v="57.162534435261705"/>
    <n v="7.1599999999999993"/>
    <n v="6.6043333333333329"/>
  </r>
  <r>
    <x v="2"/>
    <x v="4"/>
    <n v="2004"/>
    <n v="10"/>
    <x v="4"/>
    <n v="7.75"/>
    <n v="7.75"/>
    <m/>
    <d v="2004-05-10T00:00:00"/>
    <n v="7.75"/>
    <n v="3005"/>
    <n v="59.130263675718219"/>
    <n v="6.8371428571428572"/>
    <n v="6.7183333333333346"/>
  </r>
  <r>
    <x v="2"/>
    <x v="4"/>
    <n v="2004"/>
    <n v="11"/>
    <x v="4"/>
    <n v="7.6"/>
    <n v="7.6"/>
    <m/>
    <d v="2004-05-11T00:00:00"/>
    <n v="7.6"/>
    <n v="3015"/>
    <n v="59.327036599763872"/>
    <n v="6.6228571428571428"/>
    <n v="6.7556666666666683"/>
  </r>
  <r>
    <x v="2"/>
    <x v="4"/>
    <n v="2004"/>
    <n v="12"/>
    <x v="4"/>
    <n v="7"/>
    <n v="7"/>
    <m/>
    <d v="2004-05-12T00:00:00"/>
    <n v="7"/>
    <n v="3088"/>
    <n v="60.763478945297123"/>
    <n v="6.46"/>
    <n v="6.7290000000000019"/>
  </r>
  <r>
    <x v="2"/>
    <x v="4"/>
    <n v="2004"/>
    <n v="13"/>
    <x v="4"/>
    <n v="6.47"/>
    <n v="6.47"/>
    <m/>
    <d v="2004-05-13T00:00:00"/>
    <n v="6.47"/>
    <n v="3175"/>
    <n v="62.4754033844943"/>
    <n v="6.2728571428571422"/>
    <n v="6.6893333333333347"/>
  </r>
  <r>
    <x v="2"/>
    <x v="4"/>
    <n v="2004"/>
    <n v="14"/>
    <x v="4"/>
    <n v="6.22"/>
    <n v="6.22"/>
    <m/>
    <d v="2004-05-14T00:00:00"/>
    <n v="6.22"/>
    <n v="3215"/>
    <n v="63.262495080676892"/>
    <n v="6.3428571428571425"/>
    <n v="6.6590000000000016"/>
  </r>
  <r>
    <x v="2"/>
    <x v="4"/>
    <n v="2004"/>
    <n v="15"/>
    <x v="4"/>
    <n v="6.5"/>
    <n v="6.5"/>
    <m/>
    <d v="2004-05-15T00:00:00"/>
    <n v="6.5"/>
    <n v="3162"/>
    <n v="62.219598583234948"/>
    <n v="6.234285714285714"/>
    <n v="6.6256666666666666"/>
  </r>
  <r>
    <x v="2"/>
    <x v="4"/>
    <n v="2004"/>
    <n v="16"/>
    <x v="4"/>
    <n v="6.32"/>
    <n v="6.32"/>
    <m/>
    <d v="2004-05-16T00:00:00"/>
    <n v="6.32"/>
    <n v="3198"/>
    <n v="62.92798110979929"/>
    <n v="6.0742857142857147"/>
    <n v="6.5653333333333332"/>
  </r>
  <r>
    <x v="2"/>
    <x v="4"/>
    <n v="2004"/>
    <n v="17"/>
    <x v="4"/>
    <n v="6.25"/>
    <n v="6.25"/>
    <m/>
    <d v="2004-05-17T00:00:00"/>
    <n v="6.25"/>
    <n v="3213"/>
    <n v="63.223140495867767"/>
    <n v="5.9757142857142869"/>
    <n v="6.5043333333333342"/>
  </r>
  <r>
    <x v="2"/>
    <x v="4"/>
    <n v="2004"/>
    <n v="18"/>
    <x v="4"/>
    <n v="6.46"/>
    <n v="6.46"/>
    <m/>
    <d v="2004-05-18T00:00:00"/>
    <n v="6.46"/>
    <n v="3176"/>
    <n v="62.495080676898866"/>
    <n v="5.855714285714285"/>
    <n v="6.4336666666666673"/>
  </r>
  <r>
    <x v="2"/>
    <x v="4"/>
    <n v="2004"/>
    <n v="19"/>
    <x v="4"/>
    <n v="5.69"/>
    <n v="5.69"/>
    <m/>
    <d v="2004-05-19T00:00:00"/>
    <n v="5.69"/>
    <n v="3323"/>
    <n v="65.387642660369934"/>
    <n v="5.6457142857142859"/>
    <n v="6.3456666666666672"/>
  </r>
  <r>
    <x v="2"/>
    <x v="4"/>
    <n v="2004"/>
    <n v="20"/>
    <x v="4"/>
    <n v="6.96"/>
    <n v="6.96"/>
    <m/>
    <d v="2004-05-20T00:00:00"/>
    <n v="6.96"/>
    <n v="3100"/>
    <n v="60.999606454151909"/>
    <n v="5.6157142857142857"/>
    <n v="6.2793333333333328"/>
  </r>
  <r>
    <x v="2"/>
    <x v="4"/>
    <n v="2004"/>
    <n v="21"/>
    <x v="4"/>
    <n v="5.46"/>
    <n v="5.46"/>
    <m/>
    <d v="2004-05-21T00:00:00"/>
    <n v="5.46"/>
    <n v="3373"/>
    <n v="66.371507280598181"/>
    <n v="6.0785714285714283"/>
    <n v="6.1676666666666664"/>
  </r>
  <r>
    <x v="2"/>
    <x v="4"/>
    <n v="2004"/>
    <n v="22"/>
    <x v="4"/>
    <n v="5.38"/>
    <n v="5.38"/>
    <m/>
    <d v="2004-05-22T00:00:00"/>
    <n v="5.38"/>
    <n v="3394"/>
    <n v="66.784730421094068"/>
    <n v="6.8271428571428583"/>
    <n v="6.1106666666666678"/>
  </r>
  <r>
    <x v="2"/>
    <x v="4"/>
    <n v="2004"/>
    <n v="23"/>
    <x v="4"/>
    <n v="5.63"/>
    <n v="5.63"/>
    <m/>
    <d v="2004-05-23T00:00:00"/>
    <n v="5.63"/>
    <n v="3330"/>
    <n v="65.525383707201883"/>
    <n v="7.032857142857142"/>
    <n v="6.0649999999999995"/>
  </r>
  <r>
    <x v="2"/>
    <x v="4"/>
    <n v="2004"/>
    <n v="24"/>
    <x v="4"/>
    <n v="5.41"/>
    <n v="5.41"/>
    <m/>
    <d v="2004-05-24T00:00:00"/>
    <n v="5.41"/>
    <n v="3379"/>
    <n v="66.489571035025591"/>
    <n v="7.1000000000000005"/>
    <n v="5.972666666666667"/>
  </r>
  <r>
    <x v="2"/>
    <x v="4"/>
    <n v="2004"/>
    <n v="25"/>
    <x v="4"/>
    <n v="4.99"/>
    <n v="4.99"/>
    <m/>
    <d v="2004-05-25T00:00:00"/>
    <n v="4.99"/>
    <n v="3475"/>
    <n v="68.378591105863833"/>
    <n v="7.0857142857142863"/>
    <n v="5.8816666666666668"/>
  </r>
  <r>
    <x v="2"/>
    <x v="4"/>
    <n v="2004"/>
    <n v="26"/>
    <x v="4"/>
    <n v="5.48"/>
    <n v="5.48"/>
    <m/>
    <d v="2004-05-26T00:00:00"/>
    <n v="5.48"/>
    <n v="3370"/>
    <n v="66.312475403384497"/>
    <n v="7.0900000000000016"/>
    <n v="5.8056666666666672"/>
  </r>
  <r>
    <x v="2"/>
    <x v="4"/>
    <n v="2004"/>
    <n v="27"/>
    <x v="4"/>
    <n v="10.199999999999999"/>
    <n v="10.199999999999999"/>
    <m/>
    <d v="2004-05-27T00:00:00"/>
    <n v="10.199999999999999"/>
    <n v="2718"/>
    <n v="53.482880755608029"/>
    <n v="6.9885714285714284"/>
    <n v="5.7090000000000014"/>
  </r>
  <r>
    <x v="2"/>
    <x v="4"/>
    <n v="2004"/>
    <n v="28"/>
    <x v="4"/>
    <n v="10.7"/>
    <n v="10.7"/>
    <m/>
    <d v="2004-05-28T00:00:00"/>
    <n v="10.7"/>
    <n v="2696"/>
    <n v="53.04998032270759"/>
    <n v="6.1899999999999995"/>
    <n v="5.4450000000000012"/>
  </r>
  <r>
    <x v="2"/>
    <x v="4"/>
    <n v="2004"/>
    <n v="29"/>
    <x v="4"/>
    <n v="6.82"/>
    <n v="6.82"/>
    <m/>
    <d v="2004-05-29T00:00:00"/>
    <n v="6.82"/>
    <n v="3123"/>
    <n v="61.452184179456907"/>
    <n v="5.2757142857142858"/>
    <n v="5.1673333333333336"/>
  </r>
  <r>
    <x v="2"/>
    <x v="4"/>
    <n v="2004"/>
    <n v="30"/>
    <x v="4"/>
    <n v="6.1"/>
    <n v="6.1"/>
    <m/>
    <d v="2004-05-30T00:00:00"/>
    <n v="6.1"/>
    <n v="3235"/>
    <n v="63.656040928768199"/>
    <n v="4.9914285714285711"/>
    <n v="5.0146666666666677"/>
  </r>
  <r>
    <x v="2"/>
    <x v="4"/>
    <n v="2004"/>
    <n v="31"/>
    <x v="4"/>
    <n v="5.31"/>
    <n v="5.31"/>
    <m/>
    <d v="2004-05-31T00:00:00"/>
    <n v="5.31"/>
    <n v="3403"/>
    <n v="66.961826052735134"/>
    <n v="5.8628571428571421"/>
    <n v="4.8930000000000007"/>
  </r>
  <r>
    <x v="2"/>
    <x v="5"/>
    <n v="2004"/>
    <n v="1"/>
    <x v="5"/>
    <n v="5.0199999999999996"/>
    <n v="5.0199999999999996"/>
    <m/>
    <d v="2004-06-01T00:00:00"/>
    <n v="5.0199999999999996"/>
    <n v="3462"/>
    <n v="68.122786304604489"/>
    <n v="6.4071428571428575"/>
    <n v="4.7783333333333342"/>
  </r>
  <r>
    <x v="2"/>
    <x v="5"/>
    <n v="2004"/>
    <n v="2"/>
    <x v="5"/>
    <n v="4.7699999999999996"/>
    <n v="4.7699999999999996"/>
    <m/>
    <d v="2004-06-02T00:00:00"/>
    <n v="4.7699999999999996"/>
    <n v="3518"/>
    <n v="69.224714679260131"/>
    <n v="7.4042857142857139"/>
    <n v="4.67"/>
  </r>
  <r>
    <x v="2"/>
    <x v="5"/>
    <n v="2004"/>
    <n v="3"/>
    <x v="5"/>
    <n v="4.6100000000000003"/>
    <n v="4.6100000000000003"/>
    <m/>
    <d v="2004-06-03T00:00:00"/>
    <n v="4.6100000000000003"/>
    <n v="3547"/>
    <n v="69.795356158992533"/>
    <n v="7.9899999999999993"/>
    <n v="4.5716666666666663"/>
  </r>
  <r>
    <x v="2"/>
    <x v="5"/>
    <n v="2004"/>
    <n v="4"/>
    <x v="5"/>
    <n v="4.3"/>
    <n v="4.3"/>
    <m/>
    <d v="2004-06-04T00:00:00"/>
    <n v="4.3"/>
    <n v="3610"/>
    <n v="71.035025580480124"/>
    <n v="8.3028571428571407"/>
    <n v="4.4836666666666662"/>
  </r>
  <r>
    <x v="2"/>
    <x v="5"/>
    <n v="2004"/>
    <n v="5"/>
    <x v="5"/>
    <n v="4.83"/>
    <n v="4.83"/>
    <m/>
    <d v="2004-06-05T00:00:00"/>
    <n v="4.83"/>
    <n v="3493"/>
    <n v="68.732782369146008"/>
    <n v="8.5185714285714287"/>
    <n v="4.4013333333333327"/>
  </r>
  <r>
    <x v="2"/>
    <x v="5"/>
    <n v="2004"/>
    <n v="6"/>
    <x v="5"/>
    <n v="12.2"/>
    <n v="12.2"/>
    <m/>
    <d v="2004-06-06T00:00:00"/>
    <n v="12.2"/>
    <n v="2495"/>
    <n v="49.094844549390004"/>
    <n v="8.6228571428571428"/>
    <n v="4.3003333333333327"/>
  </r>
  <r>
    <x v="2"/>
    <x v="5"/>
    <n v="2004"/>
    <n v="7"/>
    <x v="5"/>
    <n v="9.1199999999999992"/>
    <n v="9.1199999999999992"/>
    <m/>
    <d v="2004-06-07T00:00:00"/>
    <n v="9.1199999999999992"/>
    <n v="2844"/>
    <n v="55.962219598583239"/>
    <n v="7.6257142857142854"/>
    <n v="3.9483333333333328"/>
  </r>
  <r>
    <x v="2"/>
    <x v="5"/>
    <n v="2004"/>
    <n v="8"/>
    <x v="5"/>
    <n v="12"/>
    <n v="12"/>
    <m/>
    <d v="2004-06-08T00:00:00"/>
    <n v="12"/>
    <n v="2499"/>
    <n v="49.173553719008268"/>
    <n v="6.992857142857142"/>
    <n v="3.6970000000000001"/>
  </r>
  <r>
    <x v="2"/>
    <x v="5"/>
    <n v="2004"/>
    <n v="9"/>
    <x v="5"/>
    <n v="8.8699999999999992"/>
    <n v="8.8699999999999992"/>
    <m/>
    <d v="2004-06-09T00:00:00"/>
    <n v="8.8699999999999992"/>
    <n v="2878"/>
    <n v="56.63124754033845"/>
    <n v="5.92"/>
    <n v="3.3559999999999999"/>
  </r>
  <r>
    <x v="2"/>
    <x v="5"/>
    <n v="2004"/>
    <n v="10"/>
    <x v="5"/>
    <n v="6.8"/>
    <n v="6.8"/>
    <m/>
    <d v="2004-06-10T00:00:00"/>
    <n v="6.8"/>
    <n v="3124"/>
    <n v="61.471861471861466"/>
    <n v="5.2428571428571429"/>
    <n v="3.1193333333333326"/>
  </r>
  <r>
    <x v="2"/>
    <x v="5"/>
    <n v="2004"/>
    <n v="11"/>
    <x v="5"/>
    <n v="5.81"/>
    <n v="5.81"/>
    <m/>
    <d v="2004-06-11T00:00:00"/>
    <n v="5.81"/>
    <n v="3294"/>
    <n v="64.817001180637547"/>
    <n v="4.8171428571428567"/>
    <n v="2.9523333333333328"/>
  </r>
  <r>
    <x v="2"/>
    <x v="5"/>
    <n v="2004"/>
    <n v="12"/>
    <x v="5"/>
    <n v="5.56"/>
    <n v="5.56"/>
    <m/>
    <d v="2004-06-12T00:00:00"/>
    <n v="5.56"/>
    <n v="3351"/>
    <n v="65.938606847697756"/>
    <n v="4.515714285714286"/>
    <n v="2.8173333333333326"/>
  </r>
  <r>
    <x v="2"/>
    <x v="5"/>
    <n v="2004"/>
    <n v="13"/>
    <x v="5"/>
    <n v="5.22"/>
    <n v="5.22"/>
    <m/>
    <d v="2004-06-13T00:00:00"/>
    <n v="5.22"/>
    <n v="3422"/>
    <n v="67.335694608421875"/>
    <n v="4.2371428571428575"/>
    <n v="2.6956666666666664"/>
  </r>
  <r>
    <x v="2"/>
    <x v="5"/>
    <n v="2004"/>
    <n v="14"/>
    <x v="5"/>
    <n v="4.6900000000000004"/>
    <n v="4.6900000000000004"/>
    <m/>
    <d v="2004-06-14T00:00:00"/>
    <n v="4.6900000000000004"/>
    <n v="3537"/>
    <n v="69.598583234946872"/>
    <n v="4.0271428571428567"/>
    <n v="2.5769999999999995"/>
  </r>
  <r>
    <x v="2"/>
    <x v="5"/>
    <n v="2004"/>
    <n v="15"/>
    <x v="5"/>
    <n v="4.49"/>
    <n v="4.49"/>
    <m/>
    <d v="2004-06-15T00:00:00"/>
    <n v="4.49"/>
    <n v="3584"/>
    <n v="70.523415977961434"/>
    <n v="3.9299999999999997"/>
    <n v="2.4710000000000005"/>
  </r>
  <r>
    <x v="2"/>
    <x v="5"/>
    <n v="2004"/>
    <n v="16"/>
    <x v="5"/>
    <n v="4.13"/>
    <n v="4.13"/>
    <m/>
    <d v="2004-06-16T00:00:00"/>
    <n v="4.13"/>
    <n v="3653"/>
    <n v="71.881149153876422"/>
    <n v="3.6971428571428566"/>
    <n v="2.3656666666666668"/>
  </r>
  <r>
    <x v="2"/>
    <x v="5"/>
    <n v="2004"/>
    <n v="17"/>
    <x v="5"/>
    <n v="3.82"/>
    <n v="3.82"/>
    <m/>
    <d v="2004-06-17T00:00:00"/>
    <n v="3.82"/>
    <n v="3713"/>
    <n v="73.061786698150328"/>
    <n v="3.4899999999999998"/>
    <n v="2.2743333333333329"/>
  </r>
  <r>
    <x v="2"/>
    <x v="5"/>
    <n v="2004"/>
    <n v="18"/>
    <x v="5"/>
    <n v="3.7"/>
    <n v="3.7"/>
    <m/>
    <d v="2004-06-18T00:00:00"/>
    <n v="3.7"/>
    <n v="3734"/>
    <n v="73.475009838646201"/>
    <n v="3.3314285714285714"/>
    <n v="2.1936666666666662"/>
  </r>
  <r>
    <x v="2"/>
    <x v="5"/>
    <n v="2004"/>
    <n v="19"/>
    <x v="5"/>
    <n v="3.61"/>
    <n v="3.61"/>
    <m/>
    <d v="2004-06-19T00:00:00"/>
    <n v="3.61"/>
    <n v="3762"/>
    <n v="74.025974025974023"/>
    <n v="3.1714285714285717"/>
    <n v="2.120333333333333"/>
  </r>
  <r>
    <x v="2"/>
    <x v="5"/>
    <n v="2004"/>
    <n v="20"/>
    <x v="5"/>
    <n v="3.75"/>
    <n v="3.75"/>
    <m/>
    <d v="2004-06-20T00:00:00"/>
    <n v="3.75"/>
    <n v="3730"/>
    <n v="73.396300669027937"/>
    <n v="2.9814285714285709"/>
    <n v="2.0556666666666659"/>
  </r>
  <r>
    <x v="2"/>
    <x v="5"/>
    <n v="2004"/>
    <n v="21"/>
    <x v="5"/>
    <n v="4.01"/>
    <n v="4.01"/>
    <m/>
    <d v="2004-06-21T00:00:00"/>
    <n v="4.01"/>
    <n v="3676"/>
    <n v="72.333726879181427"/>
    <n v="2.7842857142857143"/>
    <n v="1.9716666666666662"/>
  </r>
  <r>
    <x v="2"/>
    <x v="5"/>
    <n v="2004"/>
    <n v="22"/>
    <x v="5"/>
    <n v="2.86"/>
    <n v="2.86"/>
    <m/>
    <d v="2004-06-22T00:00:00"/>
    <n v="2.86"/>
    <n v="4009"/>
    <n v="78.886265249901612"/>
    <n v="2.5314285714285711"/>
    <n v="1.8666666666666663"/>
  </r>
  <r>
    <x v="2"/>
    <x v="5"/>
    <n v="2004"/>
    <n v="23"/>
    <x v="5"/>
    <n v="2.68"/>
    <n v="2.68"/>
    <m/>
    <d v="2004-06-23T00:00:00"/>
    <n v="2.68"/>
    <n v="4091"/>
    <n v="80.499803227075944"/>
    <n v="2.4728571428571433"/>
    <n v="1.8023333333333331"/>
  </r>
  <r>
    <x v="2"/>
    <x v="5"/>
    <n v="2004"/>
    <n v="24"/>
    <x v="5"/>
    <n v="2.71"/>
    <n v="2.71"/>
    <m/>
    <d v="2004-06-24T00:00:00"/>
    <n v="2.71"/>
    <n v="4056"/>
    <n v="79.811097992916174"/>
    <n v="2.3571428571428577"/>
    <n v="1.7373333333333327"/>
  </r>
  <r>
    <x v="2"/>
    <x v="5"/>
    <n v="2004"/>
    <n v="25"/>
    <x v="5"/>
    <n v="2.58"/>
    <n v="2.58"/>
    <m/>
    <d v="2004-06-25T00:00:00"/>
    <n v="2.58"/>
    <n v="4125"/>
    <n v="81.168831168831161"/>
    <n v="2.2228571428571429"/>
    <n v="1.673666666666666"/>
  </r>
  <r>
    <x v="2"/>
    <x v="5"/>
    <n v="2004"/>
    <n v="26"/>
    <x v="5"/>
    <n v="2.2799999999999998"/>
    <n v="2.2799999999999998"/>
    <m/>
    <d v="2004-06-26T00:00:00"/>
    <n v="2.2799999999999998"/>
    <n v="4263"/>
    <n v="83.88429752066115"/>
    <n v="2.1142857142857143"/>
    <n v="1.6199999999999997"/>
  </r>
  <r>
    <x v="2"/>
    <x v="5"/>
    <n v="2004"/>
    <n v="27"/>
    <x v="5"/>
    <n v="2.37"/>
    <n v="2.37"/>
    <m/>
    <d v="2004-06-27T00:00:00"/>
    <n v="2.37"/>
    <n v="4216"/>
    <n v="82.959464777646602"/>
    <n v="2.0699999999999998"/>
    <n v="1.5739999999999994"/>
  </r>
  <r>
    <x v="2"/>
    <x v="5"/>
    <n v="2004"/>
    <n v="28"/>
    <x v="5"/>
    <n v="2.2400000000000002"/>
    <n v="2.2400000000000002"/>
    <m/>
    <d v="2004-06-28T00:00:00"/>
    <n v="2.2400000000000002"/>
    <n v="4275"/>
    <n v="84.120425029515943"/>
    <n v="1.9928571428571431"/>
    <n v="1.5266666666666664"/>
  </r>
  <r>
    <x v="2"/>
    <x v="5"/>
    <n v="2004"/>
    <n v="29"/>
    <x v="5"/>
    <n v="2.4500000000000002"/>
    <n v="2.4500000000000002"/>
    <m/>
    <d v="2004-06-29T00:00:00"/>
    <n v="2.4500000000000002"/>
    <n v="4175"/>
    <n v="82.152695789059422"/>
    <n v="1.9300000000000002"/>
    <n v="1.4766666666666666"/>
  </r>
  <r>
    <x v="2"/>
    <x v="5"/>
    <n v="2004"/>
    <n v="30"/>
    <x v="5"/>
    <n v="1.87"/>
    <n v="1.87"/>
    <m/>
    <d v="2004-06-30T00:00:00"/>
    <n v="1.87"/>
    <n v="4545"/>
    <n v="89.433293978748523"/>
    <n v="1.8142857142857145"/>
    <n v="1.4249999999999998"/>
  </r>
  <r>
    <x v="2"/>
    <x v="6"/>
    <n v="2004"/>
    <n v="1"/>
    <x v="6"/>
    <n v="1.77"/>
    <n v="1.77"/>
    <m/>
    <d v="2004-07-01T00:00:00"/>
    <n v="1.77"/>
    <n v="4647"/>
    <n v="91.440377804014176"/>
    <n v="1.7728571428571429"/>
    <n v="1.3836666666666666"/>
  </r>
  <r>
    <x v="2"/>
    <x v="6"/>
    <n v="2004"/>
    <n v="2"/>
    <x v="6"/>
    <n v="1.82"/>
    <n v="1.82"/>
    <m/>
    <d v="2004-07-02T00:00:00"/>
    <n v="1.82"/>
    <n v="4560"/>
    <n v="89.728453364817"/>
    <n v="1.7728571428571429"/>
    <n v="1.3506666666666667"/>
  </r>
  <r>
    <x v="2"/>
    <x v="6"/>
    <n v="2004"/>
    <n v="3"/>
    <x v="6"/>
    <n v="1.97"/>
    <n v="1.97"/>
    <m/>
    <d v="2004-07-03T00:00:00"/>
    <n v="1.97"/>
    <n v="4465"/>
    <n v="87.859110586383309"/>
    <n v="1.7657142857142856"/>
    <n v="1.3300000000000003"/>
  </r>
  <r>
    <x v="2"/>
    <x v="6"/>
    <n v="2004"/>
    <n v="4"/>
    <x v="6"/>
    <n v="1.83"/>
    <n v="1.83"/>
    <m/>
    <d v="2004-07-04T00:00:00"/>
    <n v="1.83"/>
    <n v="4556"/>
    <n v="89.64974419519875"/>
    <n v="1.74"/>
    <n v="1.3030000000000004"/>
  </r>
  <r>
    <x v="2"/>
    <x v="6"/>
    <n v="2004"/>
    <n v="5"/>
    <x v="6"/>
    <n v="1.8"/>
    <n v="1.8"/>
    <m/>
    <d v="2004-07-05T00:00:00"/>
    <n v="1.8"/>
    <n v="4568"/>
    <n v="89.885871704053528"/>
    <n v="1.7299999999999998"/>
    <n v="1.2839999999999998"/>
  </r>
  <r>
    <x v="2"/>
    <x v="6"/>
    <n v="2004"/>
    <n v="6"/>
    <x v="6"/>
    <n v="1.64"/>
    <n v="1.64"/>
    <m/>
    <d v="2004-07-06T00:00:00"/>
    <n v="1.64"/>
    <n v="4759"/>
    <n v="93.644234553325461"/>
    <n v="1.7457142857142858"/>
    <n v="1.2663333333333331"/>
  </r>
  <r>
    <x v="2"/>
    <x v="6"/>
    <n v="2004"/>
    <n v="7"/>
    <x v="6"/>
    <n v="1.58"/>
    <n v="1.58"/>
    <m/>
    <d v="2004-07-07T00:00:00"/>
    <n v="1.58"/>
    <n v="4815"/>
    <n v="94.746162927981118"/>
    <n v="1.7485714285714287"/>
    <n v="1.269333333333333"/>
  </r>
  <r>
    <x v="2"/>
    <x v="6"/>
    <n v="2004"/>
    <n v="8"/>
    <x v="6"/>
    <n v="1.77"/>
    <n v="1.77"/>
    <m/>
    <d v="2004-07-08T00:00:00"/>
    <n v="1.77"/>
    <n v="4647"/>
    <n v="91.440377804014176"/>
    <n v="1.7385714285714287"/>
    <n v="1.321333333333333"/>
  </r>
  <r>
    <x v="2"/>
    <x v="6"/>
    <n v="2004"/>
    <n v="9"/>
    <x v="6"/>
    <n v="1.77"/>
    <n v="1.77"/>
    <m/>
    <d v="2004-07-09T00:00:00"/>
    <n v="1.77"/>
    <n v="4647"/>
    <n v="91.440377804014176"/>
    <n v="1.6757142857142857"/>
    <n v="1.3376666666666666"/>
  </r>
  <r>
    <x v="2"/>
    <x v="6"/>
    <n v="2004"/>
    <n v="10"/>
    <x v="6"/>
    <n v="1.79"/>
    <n v="1.79"/>
    <m/>
    <d v="2004-07-10T00:00:00"/>
    <n v="1.79"/>
    <n v="4640"/>
    <n v="91.302636757182214"/>
    <n v="1.6214285714285717"/>
    <n v="1.3289999999999997"/>
  </r>
  <r>
    <x v="2"/>
    <x v="6"/>
    <n v="2004"/>
    <n v="11"/>
    <x v="6"/>
    <n v="1.76"/>
    <n v="1.76"/>
    <m/>
    <d v="2004-07-11T00:00:00"/>
    <n v="1.76"/>
    <n v="4651"/>
    <n v="91.519086973632426"/>
    <n v="1.5657142857142858"/>
    <n v="1.317333333333333"/>
  </r>
  <r>
    <x v="2"/>
    <x v="6"/>
    <n v="2004"/>
    <n v="12"/>
    <x v="6"/>
    <n v="1.91"/>
    <n v="1.91"/>
    <m/>
    <d v="2004-07-12T00:00:00"/>
    <n v="1.91"/>
    <n v="4475"/>
    <n v="88.05588351042897"/>
    <n v="1.5285714285714285"/>
    <n v="1.2963333333333329"/>
  </r>
  <r>
    <x v="2"/>
    <x v="6"/>
    <n v="2004"/>
    <n v="13"/>
    <x v="6"/>
    <n v="1.66"/>
    <n v="1.66"/>
    <m/>
    <d v="2004-07-13T00:00:00"/>
    <n v="1.66"/>
    <n v="4751"/>
    <n v="93.486816214088947"/>
    <n v="1.4942857142857142"/>
    <n v="1.262"/>
  </r>
  <r>
    <x v="2"/>
    <x v="6"/>
    <n v="2004"/>
    <n v="14"/>
    <x v="6"/>
    <n v="1.51"/>
    <n v="1.51"/>
    <m/>
    <d v="2004-07-14T00:00:00"/>
    <n v="1.51"/>
    <n v="4842"/>
    <n v="95.277449822904373"/>
    <n v="1.4328571428571428"/>
    <n v="1.2340000000000002"/>
  </r>
  <r>
    <x v="2"/>
    <x v="6"/>
    <n v="2004"/>
    <n v="15"/>
    <x v="6"/>
    <n v="1.33"/>
    <n v="1.33"/>
    <m/>
    <d v="2004-07-15T00:00:00"/>
    <n v="1.33"/>
    <n v="4937"/>
    <n v="97.146792601338063"/>
    <n v="1.3399999999999999"/>
    <n v="1.208666666666667"/>
  </r>
  <r>
    <x v="2"/>
    <x v="6"/>
    <n v="2004"/>
    <n v="16"/>
    <x v="6"/>
    <n v="1.39"/>
    <n v="1.39"/>
    <m/>
    <d v="2004-07-16T00:00:00"/>
    <n v="1.39"/>
    <n v="4919"/>
    <n v="96.792601338055889"/>
    <n v="1.2828571428571427"/>
    <n v="1.1910000000000003"/>
  </r>
  <r>
    <x v="2"/>
    <x v="6"/>
    <n v="2004"/>
    <n v="17"/>
    <x v="6"/>
    <n v="1.4"/>
    <n v="1.4"/>
    <m/>
    <d v="2004-07-17T00:00:00"/>
    <n v="1.4"/>
    <n v="4899"/>
    <n v="96.399055489964582"/>
    <n v="1.1885714285714286"/>
    <n v="1.1733333333333333"/>
  </r>
  <r>
    <x v="2"/>
    <x v="6"/>
    <n v="2004"/>
    <n v="18"/>
    <x v="6"/>
    <n v="1.5"/>
    <n v="1.5"/>
    <m/>
    <d v="2004-07-18T00:00:00"/>
    <n v="1.5"/>
    <n v="4848"/>
    <n v="95.395513577331755"/>
    <n v="1.1028571428571428"/>
    <n v="1.1586666666666665"/>
  </r>
  <r>
    <x v="2"/>
    <x v="6"/>
    <n v="2004"/>
    <n v="19"/>
    <x v="6"/>
    <n v="1.67"/>
    <n v="1.67"/>
    <m/>
    <d v="2004-07-19T00:00:00"/>
    <n v="1.67"/>
    <n v="4747"/>
    <n v="93.408107044470682"/>
    <n v="1.0271428571428571"/>
    <n v="1.1396666666666668"/>
  </r>
  <r>
    <x v="2"/>
    <x v="6"/>
    <n v="2004"/>
    <n v="20"/>
    <x v="6"/>
    <n v="1.23"/>
    <n v="1.23"/>
    <m/>
    <d v="2004-07-20T00:00:00"/>
    <n v="1.23"/>
    <n v="4958"/>
    <n v="97.560015741833922"/>
    <n v="0.91714285714285715"/>
    <n v="1.1170000000000002"/>
  </r>
  <r>
    <x v="2"/>
    <x v="6"/>
    <n v="2004"/>
    <n v="21"/>
    <x v="6"/>
    <n v="0.86"/>
    <n v="0.86"/>
    <m/>
    <d v="2004-07-21T00:00:00"/>
    <n v="0.86"/>
    <n v="5057"/>
    <n v="99.508067689885877"/>
    <n v="0.87714285714285722"/>
    <n v="1.1083333333333334"/>
  </r>
  <r>
    <x v="2"/>
    <x v="6"/>
    <n v="2004"/>
    <n v="22"/>
    <x v="6"/>
    <n v="0.93"/>
    <n v="0.93"/>
    <m/>
    <d v="2004-07-22T00:00:00"/>
    <n v="0.93"/>
    <n v="5042"/>
    <n v="99.212908303817386"/>
    <n v="0.8600000000000001"/>
    <n v="1.1186666666666667"/>
  </r>
  <r>
    <x v="2"/>
    <x v="6"/>
    <n v="2004"/>
    <n v="23"/>
    <x v="6"/>
    <n v="0.73"/>
    <n v="0.73"/>
    <m/>
    <d v="2004-07-23T00:00:00"/>
    <n v="0.73"/>
    <n v="5070"/>
    <n v="99.763872491145221"/>
    <n v="0.85571428571428576"/>
    <n v="1.1090000000000002"/>
  </r>
  <r>
    <x v="2"/>
    <x v="6"/>
    <n v="2004"/>
    <n v="24"/>
    <x v="6"/>
    <n v="0.8"/>
    <n v="0.8"/>
    <m/>
    <d v="2004-07-24T00:00:00"/>
    <n v="0.8"/>
    <n v="5064"/>
    <n v="99.645808736717825"/>
    <n v="0.84142857142857153"/>
    <n v="1.3240000000000001"/>
  </r>
  <r>
    <x v="2"/>
    <x v="6"/>
    <n v="2004"/>
    <n v="25"/>
    <x v="6"/>
    <n v="0.97"/>
    <n v="0.97"/>
    <m/>
    <d v="2004-07-25T00:00:00"/>
    <n v="0.97"/>
    <n v="5027"/>
    <n v="98.917748917748909"/>
    <n v="0.83857142857142875"/>
    <n v="1.4456666666666669"/>
  </r>
  <r>
    <x v="2"/>
    <x v="6"/>
    <n v="2004"/>
    <n v="26"/>
    <x v="6"/>
    <n v="0.9"/>
    <n v="0.9"/>
    <m/>
    <d v="2004-07-26T00:00:00"/>
    <n v="0.9"/>
    <n v="5046"/>
    <n v="99.29161747343565"/>
    <n v="0.87142857142857155"/>
    <n v="1.6030000000000002"/>
  </r>
  <r>
    <x v="2"/>
    <x v="6"/>
    <n v="2004"/>
    <n v="27"/>
    <x v="6"/>
    <n v="0.95"/>
    <n v="0.95"/>
    <m/>
    <d v="2004-07-27T00:00:00"/>
    <n v="0.95"/>
    <n v="5036"/>
    <n v="99.094844549390004"/>
    <n v="0.90857142857142859"/>
    <n v="1.9630000000000001"/>
  </r>
  <r>
    <x v="2"/>
    <x v="6"/>
    <n v="2004"/>
    <n v="28"/>
    <x v="6"/>
    <n v="0.74"/>
    <n v="0.74"/>
    <m/>
    <d v="2004-07-28T00:00:00"/>
    <n v="0.74"/>
    <n v="5069"/>
    <n v="99.744195198740641"/>
    <n v="0.95285714285714285"/>
    <n v="2.1106666666666665"/>
  </r>
  <r>
    <x v="2"/>
    <x v="6"/>
    <n v="2004"/>
    <n v="29"/>
    <x v="6"/>
    <n v="0.9"/>
    <n v="0.9"/>
    <m/>
    <d v="2004-07-29T00:00:00"/>
    <n v="0.9"/>
    <n v="5046"/>
    <n v="99.29161747343565"/>
    <n v="1.0285714285714285"/>
    <n v="2.202"/>
  </r>
  <r>
    <x v="2"/>
    <x v="6"/>
    <n v="2004"/>
    <n v="30"/>
    <x v="6"/>
    <n v="0.63"/>
    <n v="0.63"/>
    <m/>
    <d v="2004-07-30T00:00:00"/>
    <n v="0.63"/>
    <n v="5075"/>
    <n v="99.862258953168052"/>
    <n v="1.1471428571428572"/>
    <n v="2.2456666666666663"/>
  </r>
  <r>
    <x v="2"/>
    <x v="6"/>
    <n v="2004"/>
    <n v="31"/>
    <x v="6"/>
    <n v="0.78"/>
    <n v="0.78"/>
    <m/>
    <d v="2004-07-31T00:00:00"/>
    <n v="0.78"/>
    <n v="5066"/>
    <n v="99.685163321526957"/>
    <n v="1.5057142857142858"/>
    <n v="2.2923333333333331"/>
  </r>
  <r>
    <x v="2"/>
    <x v="7"/>
    <n v="2004"/>
    <n v="1"/>
    <x v="7"/>
    <n v="1.2"/>
    <n v="1.2"/>
    <m/>
    <d v="2004-08-01T00:00:00"/>
    <n v="1.2"/>
    <n v="4963"/>
    <n v="97.658402203856753"/>
    <n v="1.7171428571428573"/>
    <n v="2.3169999999999997"/>
  </r>
  <r>
    <x v="2"/>
    <x v="7"/>
    <n v="2004"/>
    <n v="2"/>
    <x v="7"/>
    <n v="1.1599999999999999"/>
    <n v="1.1599999999999999"/>
    <m/>
    <d v="2004-08-02T00:00:00"/>
    <n v="1.1599999999999999"/>
    <n v="4979"/>
    <n v="97.973238882329795"/>
    <n v="1.7614285714285713"/>
    <n v="2.3283333333333331"/>
  </r>
  <r>
    <x v="2"/>
    <x v="7"/>
    <n v="2004"/>
    <n v="3"/>
    <x v="7"/>
    <n v="1.26"/>
    <n v="1.26"/>
    <m/>
    <d v="2004-08-03T00:00:00"/>
    <n v="1.26"/>
    <n v="4954"/>
    <n v="97.481306572215658"/>
    <n v="1.8014285714285714"/>
    <n v="2.3476666666666666"/>
  </r>
  <r>
    <x v="2"/>
    <x v="7"/>
    <n v="2004"/>
    <n v="4"/>
    <x v="7"/>
    <n v="1.27"/>
    <n v="1.27"/>
    <m/>
    <d v="2004-08-04T00:00:00"/>
    <n v="1.27"/>
    <n v="4953"/>
    <n v="97.461629279811106"/>
    <n v="1.7828571428571429"/>
    <n v="2.362333333333333"/>
  </r>
  <r>
    <x v="2"/>
    <x v="7"/>
    <n v="2004"/>
    <n v="5"/>
    <x v="7"/>
    <n v="1.73"/>
    <n v="1.73"/>
    <m/>
    <d v="2004-08-05T00:00:00"/>
    <n v="1.73"/>
    <n v="4660"/>
    <n v="91.696182605273506"/>
    <n v="1.7271428571428573"/>
    <n v="2.3740000000000006"/>
  </r>
  <r>
    <x v="2"/>
    <x v="7"/>
    <n v="2004"/>
    <n v="6"/>
    <x v="7"/>
    <n v="3.14"/>
    <n v="3.14"/>
    <m/>
    <d v="2004-08-06T00:00:00"/>
    <n v="3.14"/>
    <n v="3910"/>
    <n v="76.938213301849672"/>
    <n v="1.5971428571428574"/>
    <n v="2.3713333333333337"/>
  </r>
  <r>
    <x v="2"/>
    <x v="7"/>
    <n v="2004"/>
    <n v="7"/>
    <x v="7"/>
    <n v="2.2599999999999998"/>
    <n v="2.2599999999999998"/>
    <m/>
    <d v="2004-08-07T00:00:00"/>
    <n v="2.2599999999999998"/>
    <n v="4266"/>
    <n v="83.943329397874862"/>
    <n v="1.2557142857142856"/>
    <n v="2.3190000000000004"/>
  </r>
  <r>
    <x v="2"/>
    <x v="7"/>
    <n v="2004"/>
    <n v="8"/>
    <x v="7"/>
    <n v="1.51"/>
    <n v="1.51"/>
    <m/>
    <d v="2004-08-08T00:00:00"/>
    <n v="1.51"/>
    <n v="4842"/>
    <n v="95.277449822904373"/>
    <n v="1.0471428571428572"/>
    <n v="2.2953333333333337"/>
  </r>
  <r>
    <x v="2"/>
    <x v="7"/>
    <n v="2004"/>
    <n v="9"/>
    <x v="7"/>
    <n v="1.44"/>
    <n v="1.44"/>
    <m/>
    <d v="2004-08-09T00:00:00"/>
    <n v="1.44"/>
    <n v="4888"/>
    <n v="96.182605273514369"/>
    <n v="0.95428571428571429"/>
    <n v="2.3093333333333335"/>
  </r>
  <r>
    <x v="2"/>
    <x v="7"/>
    <n v="2004"/>
    <n v="10"/>
    <x v="7"/>
    <n v="1.1299999999999999"/>
    <n v="1.1299999999999999"/>
    <m/>
    <d v="2004-08-10T00:00:00"/>
    <n v="1.1299999999999999"/>
    <n v="4986"/>
    <n v="98.110979929161743"/>
    <n v="0.88571428571428579"/>
    <n v="2.3160000000000003"/>
  </r>
  <r>
    <x v="2"/>
    <x v="7"/>
    <n v="2004"/>
    <n v="11"/>
    <x v="7"/>
    <n v="0.88"/>
    <n v="0.88"/>
    <m/>
    <d v="2004-08-11T00:00:00"/>
    <n v="0.88"/>
    <n v="5050"/>
    <n v="99.370326643053914"/>
    <n v="0.8571428571428571"/>
    <n v="2.3310000000000004"/>
  </r>
  <r>
    <x v="2"/>
    <x v="7"/>
    <n v="2004"/>
    <n v="12"/>
    <x v="7"/>
    <n v="0.82"/>
    <n v="0.82"/>
    <m/>
    <d v="2004-08-12T00:00:00"/>
    <n v="0.82"/>
    <n v="5062"/>
    <n v="99.606454151908693"/>
    <n v="0.87285714285714278"/>
    <n v="2.3556666666666666"/>
  </r>
  <r>
    <x v="2"/>
    <x v="7"/>
    <n v="2004"/>
    <n v="13"/>
    <x v="7"/>
    <n v="0.75"/>
    <n v="0.75"/>
    <m/>
    <d v="2004-08-13T00:00:00"/>
    <n v="0.75"/>
    <n v="5068"/>
    <n v="99.724517906336089"/>
    <n v="0.89428571428571424"/>
    <n v="2.4036666666666671"/>
  </r>
  <r>
    <x v="2"/>
    <x v="7"/>
    <n v="2004"/>
    <n v="14"/>
    <x v="7"/>
    <n v="0.8"/>
    <n v="0.8"/>
    <m/>
    <d v="2004-08-14T00:00:00"/>
    <n v="0.8"/>
    <n v="5064"/>
    <n v="99.645808736717825"/>
    <n v="0.95428571428571429"/>
    <n v="2.4413333333333336"/>
  </r>
  <r>
    <x v="2"/>
    <x v="7"/>
    <n v="2004"/>
    <n v="15"/>
    <x v="7"/>
    <n v="0.86"/>
    <n v="0.86"/>
    <m/>
    <d v="2004-08-15T00:00:00"/>
    <n v="0.86"/>
    <n v="5057"/>
    <n v="99.508067689885877"/>
    <n v="0.93142857142857138"/>
    <n v="2.5083333333333333"/>
  </r>
  <r>
    <x v="2"/>
    <x v="7"/>
    <n v="2004"/>
    <n v="16"/>
    <x v="7"/>
    <n v="0.96"/>
    <n v="0.96"/>
    <m/>
    <d v="2004-08-16T00:00:00"/>
    <n v="0.96"/>
    <n v="5032"/>
    <n v="99.01613537977174"/>
    <n v="1.8342857142857143"/>
    <n v="2.5510000000000002"/>
  </r>
  <r>
    <x v="2"/>
    <x v="7"/>
    <n v="2004"/>
    <n v="17"/>
    <x v="7"/>
    <n v="0.93"/>
    <n v="0.93"/>
    <m/>
    <d v="2004-08-17T00:00:00"/>
    <n v="0.93"/>
    <n v="5042"/>
    <n v="99.212908303817386"/>
    <n v="2.3328571428571427"/>
    <n v="2.5970000000000004"/>
  </r>
  <r>
    <x v="2"/>
    <x v="7"/>
    <n v="2004"/>
    <n v="18"/>
    <x v="7"/>
    <n v="0.99"/>
    <n v="0.99"/>
    <m/>
    <d v="2004-08-18T00:00:00"/>
    <n v="0.99"/>
    <n v="5022"/>
    <n v="98.819362455726093"/>
    <n v="3.0128571428571429"/>
    <n v="2.6386666666666669"/>
  </r>
  <r>
    <x v="2"/>
    <x v="7"/>
    <n v="2004"/>
    <n v="19"/>
    <x v="7"/>
    <n v="0.97"/>
    <n v="0.97"/>
    <m/>
    <d v="2004-08-19T00:00:00"/>
    <n v="0.97"/>
    <n v="5027"/>
    <n v="98.917748917748909"/>
    <n v="4.5428571428571427"/>
    <n v="2.9656666666666669"/>
  </r>
  <r>
    <x v="2"/>
    <x v="7"/>
    <n v="2004"/>
    <n v="20"/>
    <x v="7"/>
    <n v="1.17"/>
    <n v="1.17"/>
    <m/>
    <d v="2004-08-20T00:00:00"/>
    <n v="1.17"/>
    <n v="4973"/>
    <n v="97.855175127902399"/>
    <n v="5.1728571428571426"/>
    <n v="3.2493333333333334"/>
  </r>
  <r>
    <x v="2"/>
    <x v="7"/>
    <n v="2004"/>
    <n v="21"/>
    <x v="7"/>
    <n v="0.64"/>
    <n v="0.64"/>
    <m/>
    <d v="2004-08-21T00:00:00"/>
    <n v="0.64"/>
    <n v="5074"/>
    <n v="99.842581660763472"/>
    <n v="5.5028571428571427"/>
    <n v="3.371"/>
  </r>
  <r>
    <x v="2"/>
    <x v="7"/>
    <n v="2004"/>
    <n v="22"/>
    <x v="7"/>
    <n v="7.18"/>
    <n v="7.18"/>
    <m/>
    <d v="2004-08-22T00:00:00"/>
    <n v="7.18"/>
    <n v="3072"/>
    <n v="60.448642266824081"/>
    <n v="5.7271428571428569"/>
    <n v="3.4483333333333333"/>
  </r>
  <r>
    <x v="2"/>
    <x v="7"/>
    <n v="2004"/>
    <n v="23"/>
    <x v="7"/>
    <n v="4.45"/>
    <n v="4.45"/>
    <m/>
    <d v="2004-08-23T00:00:00"/>
    <n v="4.45"/>
    <n v="3589"/>
    <n v="70.621802439984265"/>
    <n v="4.9914285714285711"/>
    <n v="3.2863333333333329"/>
  </r>
  <r>
    <x v="2"/>
    <x v="7"/>
    <n v="2004"/>
    <n v="24"/>
    <x v="7"/>
    <n v="5.69"/>
    <n v="5.69"/>
    <m/>
    <d v="2004-08-24T00:00:00"/>
    <n v="5.69"/>
    <n v="3323"/>
    <n v="65.387642660369934"/>
    <n v="4.5728571428571438"/>
    <n v="3.2056666666666667"/>
  </r>
  <r>
    <x v="2"/>
    <x v="7"/>
    <n v="2004"/>
    <n v="25"/>
    <x v="7"/>
    <n v="11.7"/>
    <n v="11.7"/>
    <m/>
    <d v="2004-08-25T00:00:00"/>
    <n v="11.7"/>
    <n v="2574"/>
    <n v="50.649350649350644"/>
    <n v="3.98"/>
    <n v="3.0926666666666658"/>
  </r>
  <r>
    <x v="2"/>
    <x v="7"/>
    <n v="2004"/>
    <n v="26"/>
    <x v="7"/>
    <n v="5.38"/>
    <n v="5.38"/>
    <m/>
    <d v="2004-08-26T00:00:00"/>
    <n v="5.38"/>
    <n v="3394"/>
    <n v="66.784730421094068"/>
    <n v="2.5571428571428569"/>
    <n v="2.759666666666666"/>
  </r>
  <r>
    <x v="2"/>
    <x v="7"/>
    <n v="2004"/>
    <n v="27"/>
    <x v="7"/>
    <n v="3.48"/>
    <n v="3.48"/>
    <m/>
    <d v="2004-08-27T00:00:00"/>
    <n v="3.48"/>
    <n v="3813"/>
    <n v="75.029515938606849"/>
    <n v="2.0314285714285711"/>
    <n v="2.6409999999999991"/>
  </r>
  <r>
    <x v="2"/>
    <x v="7"/>
    <n v="2004"/>
    <n v="28"/>
    <x v="7"/>
    <n v="2.21"/>
    <n v="2.21"/>
    <m/>
    <d v="2004-08-28T00:00:00"/>
    <n v="2.21"/>
    <n v="4280"/>
    <n v="84.218811491538773"/>
    <n v="1.7657142857142856"/>
    <n v="2.587333333333333"/>
  </r>
  <r>
    <x v="2"/>
    <x v="7"/>
    <n v="2004"/>
    <n v="29"/>
    <x v="7"/>
    <n v="2.0299999999999998"/>
    <n v="2.0299999999999998"/>
    <m/>
    <d v="2004-08-29T00:00:00"/>
    <n v="2.0299999999999998"/>
    <n v="4409"/>
    <n v="86.757182211727667"/>
    <n v="1.6857142857142855"/>
    <n v="2.575333333333333"/>
  </r>
  <r>
    <x v="2"/>
    <x v="7"/>
    <n v="2004"/>
    <n v="30"/>
    <x v="7"/>
    <n v="1.52"/>
    <n v="1.52"/>
    <m/>
    <d v="2004-08-30T00:00:00"/>
    <n v="1.52"/>
    <n v="4839"/>
    <n v="95.218417945690675"/>
    <n v="1.6200000000000003"/>
    <n v="2.5729999999999995"/>
  </r>
  <r>
    <x v="2"/>
    <x v="7"/>
    <n v="2004"/>
    <n v="31"/>
    <x v="7"/>
    <n v="1.54"/>
    <n v="1.54"/>
    <m/>
    <d v="2004-08-31T00:00:00"/>
    <n v="1.54"/>
    <n v="4831"/>
    <n v="95.06099960645416"/>
    <n v="1.6242857142857143"/>
    <n v="2.5929999999999991"/>
  </r>
  <r>
    <x v="2"/>
    <x v="8"/>
    <n v="2004"/>
    <n v="1"/>
    <x v="8"/>
    <n v="1.74"/>
    <n v="1.74"/>
    <m/>
    <d v="2004-09-01T00:00:00"/>
    <n v="1.74"/>
    <n v="4658"/>
    <n v="91.656828020464388"/>
    <n v="1.6800000000000002"/>
    <n v="2.6056666666666661"/>
  </r>
  <r>
    <x v="2"/>
    <x v="8"/>
    <n v="2004"/>
    <n v="2"/>
    <x v="8"/>
    <n v="1.7"/>
    <n v="1.7"/>
    <m/>
    <d v="2004-09-02T00:00:00"/>
    <n v="1.7"/>
    <n v="4673"/>
    <n v="91.951987406532865"/>
    <n v="1.6657142857142859"/>
    <n v="2.6023333333333332"/>
  </r>
  <r>
    <x v="2"/>
    <x v="8"/>
    <n v="2004"/>
    <n v="3"/>
    <x v="8"/>
    <n v="1.62"/>
    <n v="1.62"/>
    <m/>
    <d v="2004-09-03T00:00:00"/>
    <n v="1.62"/>
    <n v="4766"/>
    <n v="93.781975600157423"/>
    <n v="1.6485714285714288"/>
    <n v="2.6009999999999995"/>
  </r>
  <r>
    <x v="2"/>
    <x v="8"/>
    <n v="2004"/>
    <n v="4"/>
    <x v="8"/>
    <n v="1.65"/>
    <n v="1.65"/>
    <m/>
    <d v="2004-09-04T00:00:00"/>
    <n v="1.65"/>
    <n v="4756"/>
    <n v="93.585202676111763"/>
    <n v="1.6485714285714284"/>
    <n v="2.6003333333333329"/>
  </r>
  <r>
    <x v="2"/>
    <x v="8"/>
    <n v="2004"/>
    <n v="5"/>
    <x v="8"/>
    <n v="1.57"/>
    <n v="1.57"/>
    <m/>
    <d v="2004-09-05T00:00:00"/>
    <n v="1.57"/>
    <n v="4819"/>
    <n v="94.824872097599368"/>
    <n v="1.7357142857142858"/>
    <n v="2.6009999999999995"/>
  </r>
  <r>
    <x v="2"/>
    <x v="8"/>
    <n v="2004"/>
    <n v="6"/>
    <x v="8"/>
    <n v="1.55"/>
    <n v="1.55"/>
    <m/>
    <d v="2004-09-06T00:00:00"/>
    <n v="1.55"/>
    <n v="4827"/>
    <n v="94.982290436835896"/>
    <n v="1.78"/>
    <n v="2.6076666666666668"/>
  </r>
  <r>
    <x v="2"/>
    <x v="8"/>
    <n v="2004"/>
    <n v="7"/>
    <x v="8"/>
    <n v="1.93"/>
    <n v="1.93"/>
    <m/>
    <d v="2004-09-07T00:00:00"/>
    <n v="1.93"/>
    <n v="4469"/>
    <n v="87.937819756001574"/>
    <n v="1.9600000000000002"/>
    <n v="2.7933333333333334"/>
  </r>
  <r>
    <x v="2"/>
    <x v="8"/>
    <n v="2004"/>
    <n v="8"/>
    <x v="8"/>
    <n v="1.64"/>
    <n v="1.64"/>
    <m/>
    <d v="2004-09-08T00:00:00"/>
    <n v="1.64"/>
    <n v="4759"/>
    <n v="93.644234553325461"/>
    <n v="1.9900000000000002"/>
    <n v="2.8426666666666667"/>
  </r>
  <r>
    <x v="2"/>
    <x v="8"/>
    <n v="2004"/>
    <n v="9"/>
    <x v="8"/>
    <n v="1.58"/>
    <n v="1.58"/>
    <m/>
    <d v="2004-09-09T00:00:00"/>
    <n v="1.58"/>
    <n v="4815"/>
    <n v="94.746162927981118"/>
    <n v="2.0900000000000003"/>
    <n v="3.0596666666666663"/>
  </r>
  <r>
    <x v="2"/>
    <x v="8"/>
    <n v="2004"/>
    <n v="10"/>
    <x v="8"/>
    <n v="1.62"/>
    <n v="1.62"/>
    <m/>
    <d v="2004-09-10T00:00:00"/>
    <n v="1.62"/>
    <n v="4766"/>
    <n v="93.781975600157423"/>
    <n v="2.1757142857142857"/>
    <n v="3.321333333333333"/>
  </r>
  <r>
    <x v="2"/>
    <x v="8"/>
    <n v="2004"/>
    <n v="11"/>
    <x v="8"/>
    <n v="2.2599999999999998"/>
    <n v="2.2599999999999998"/>
    <m/>
    <d v="2004-09-11T00:00:00"/>
    <n v="2.2599999999999998"/>
    <n v="4266"/>
    <n v="83.943329397874862"/>
    <n v="3.4871428571428571"/>
    <n v="3.433333333333334"/>
  </r>
  <r>
    <x v="2"/>
    <x v="8"/>
    <n v="2004"/>
    <n v="12"/>
    <x v="8"/>
    <n v="1.88"/>
    <n v="1.88"/>
    <m/>
    <d v="2004-09-12T00:00:00"/>
    <n v="1.88"/>
    <n v="4544"/>
    <n v="89.413616686343957"/>
    <n v="4.5185714285714287"/>
    <n v="3.4763333333333333"/>
  </r>
  <r>
    <x v="2"/>
    <x v="8"/>
    <n v="2004"/>
    <n v="13"/>
    <x v="8"/>
    <n v="2.81"/>
    <n v="2.81"/>
    <m/>
    <d v="2004-09-13T00:00:00"/>
    <n v="2.81"/>
    <n v="4015"/>
    <n v="79.004329004328994"/>
    <n v="4.9385714285714295"/>
    <n v="3.5043333333333333"/>
  </r>
  <r>
    <x v="2"/>
    <x v="8"/>
    <n v="2004"/>
    <n v="14"/>
    <x v="8"/>
    <n v="2.14"/>
    <n v="2.14"/>
    <m/>
    <d v="2004-09-14T00:00:00"/>
    <n v="2.14"/>
    <n v="4344"/>
    <n v="85.47815820543093"/>
    <n v="4.96"/>
    <n v="3.4903333333333331"/>
  </r>
  <r>
    <x v="2"/>
    <x v="8"/>
    <n v="2004"/>
    <n v="15"/>
    <x v="8"/>
    <n v="2.34"/>
    <n v="2.34"/>
    <m/>
    <d v="2004-09-15T00:00:00"/>
    <n v="2.34"/>
    <n v="4218"/>
    <n v="82.99881936245572"/>
    <n v="4.9857142857142858"/>
    <n v="3.500666666666667"/>
  </r>
  <r>
    <x v="2"/>
    <x v="8"/>
    <n v="2004"/>
    <n v="16"/>
    <x v="8"/>
    <n v="2.1800000000000002"/>
    <n v="2.1800000000000002"/>
    <m/>
    <d v="2004-09-16T00:00:00"/>
    <n v="2.1800000000000002"/>
    <n v="4337"/>
    <n v="85.340417158598981"/>
    <n v="4.9414285714285722"/>
    <n v="3.5133333333333336"/>
  </r>
  <r>
    <x v="2"/>
    <x v="8"/>
    <n v="2004"/>
    <n v="17"/>
    <x v="8"/>
    <n v="10.8"/>
    <n v="10.8"/>
    <m/>
    <d v="2004-09-17T00:00:00"/>
    <n v="10.8"/>
    <n v="2694"/>
    <n v="53.010625737898465"/>
    <n v="4.9585714285714291"/>
    <n v="3.5293333333333332"/>
  </r>
  <r>
    <x v="2"/>
    <x v="8"/>
    <n v="2004"/>
    <n v="18"/>
    <x v="8"/>
    <n v="9.48"/>
    <n v="9.48"/>
    <m/>
    <d v="2004-09-18T00:00:00"/>
    <n v="9.48"/>
    <n v="2814"/>
    <n v="55.371900826446286"/>
    <n v="3.6600000000000006"/>
    <n v="3.3910000000000005"/>
  </r>
  <r>
    <x v="2"/>
    <x v="8"/>
    <n v="2004"/>
    <n v="19"/>
    <x v="8"/>
    <n v="4.82"/>
    <n v="4.82"/>
    <m/>
    <d v="2004-09-19T00:00:00"/>
    <n v="4.82"/>
    <n v="3495"/>
    <n v="68.772136953955126"/>
    <n v="2.5657142857142858"/>
    <n v="3.4416666666666673"/>
  </r>
  <r>
    <x v="2"/>
    <x v="8"/>
    <n v="2004"/>
    <n v="20"/>
    <x v="8"/>
    <n v="2.96"/>
    <n v="2.96"/>
    <m/>
    <d v="2004-09-20T00:00:00"/>
    <n v="2.96"/>
    <n v="3976"/>
    <n v="78.236914600550961"/>
    <n v="2.1442857142857146"/>
    <n v="3.6710000000000003"/>
  </r>
  <r>
    <x v="2"/>
    <x v="8"/>
    <n v="2004"/>
    <n v="21"/>
    <x v="8"/>
    <n v="2.3199999999999998"/>
    <n v="2.3199999999999998"/>
    <m/>
    <d v="2004-09-21T00:00:00"/>
    <n v="2.3199999999999998"/>
    <n v="4222"/>
    <n v="83.077528532073984"/>
    <n v="1.9857142857142858"/>
    <n v="3.835"/>
  </r>
  <r>
    <x v="2"/>
    <x v="8"/>
    <n v="2004"/>
    <n v="22"/>
    <x v="8"/>
    <n v="2.0299999999999998"/>
    <n v="2.0299999999999998"/>
    <m/>
    <d v="2004-09-22T00:00:00"/>
    <n v="2.0299999999999998"/>
    <n v="4409"/>
    <n v="86.757182211727667"/>
    <n v="1.9342857142857142"/>
    <n v="3.9180000000000001"/>
  </r>
  <r>
    <x v="2"/>
    <x v="8"/>
    <n v="2004"/>
    <n v="23"/>
    <x v="8"/>
    <n v="2.2999999999999998"/>
    <n v="2.2999999999999998"/>
    <m/>
    <d v="2004-09-23T00:00:00"/>
    <n v="2.2999999999999998"/>
    <n v="4227"/>
    <n v="83.175914994096814"/>
    <n v="1.9471428571428575"/>
    <n v="3.9910000000000001"/>
  </r>
  <r>
    <x v="2"/>
    <x v="8"/>
    <n v="2004"/>
    <n v="24"/>
    <x v="8"/>
    <n v="1.71"/>
    <n v="1.71"/>
    <m/>
    <d v="2004-09-24T00:00:00"/>
    <n v="1.71"/>
    <n v="4667"/>
    <n v="91.833923652105483"/>
    <n v="1.892857142857143"/>
    <n v="4.0426666666666664"/>
  </r>
  <r>
    <x v="2"/>
    <x v="8"/>
    <n v="2004"/>
    <n v="25"/>
    <x v="8"/>
    <n v="1.82"/>
    <n v="1.82"/>
    <m/>
    <d v="2004-09-25T00:00:00"/>
    <n v="1.82"/>
    <n v="4560"/>
    <n v="89.728453364817"/>
    <n v="1.882857142857143"/>
    <n v="4.0999999999999996"/>
  </r>
  <r>
    <x v="2"/>
    <x v="8"/>
    <n v="2004"/>
    <n v="26"/>
    <x v="8"/>
    <n v="1.87"/>
    <n v="1.87"/>
    <m/>
    <d v="2004-09-26T00:00:00"/>
    <n v="1.87"/>
    <n v="4545"/>
    <n v="89.433293978748523"/>
    <n v="1.8599999999999999"/>
    <n v="4.2333333333333334"/>
  </r>
  <r>
    <x v="2"/>
    <x v="8"/>
    <n v="2004"/>
    <n v="27"/>
    <x v="8"/>
    <n v="1.85"/>
    <n v="1.85"/>
    <m/>
    <d v="2004-09-27T00:00:00"/>
    <n v="1.85"/>
    <n v="4552"/>
    <n v="89.571035025580485"/>
    <n v="1.8214285714285714"/>
    <n v="4.514333333333334"/>
  </r>
  <r>
    <x v="2"/>
    <x v="8"/>
    <n v="2004"/>
    <n v="28"/>
    <x v="8"/>
    <n v="1.96"/>
    <n v="1.96"/>
    <m/>
    <d v="2004-09-28T00:00:00"/>
    <n v="1.96"/>
    <n v="4466"/>
    <n v="87.878787878787875"/>
    <n v="1.7957142857142856"/>
    <n v="4.7163333333333339"/>
  </r>
  <r>
    <x v="2"/>
    <x v="8"/>
    <n v="2004"/>
    <n v="29"/>
    <x v="8"/>
    <n v="2.12"/>
    <n v="2.12"/>
    <m/>
    <d v="2004-09-29T00:00:00"/>
    <n v="2.12"/>
    <n v="4349"/>
    <n v="85.57654466745376"/>
    <n v="1.7685714285714285"/>
    <n v="4.8256666666666668"/>
  </r>
  <r>
    <x v="2"/>
    <x v="8"/>
    <n v="2004"/>
    <n v="30"/>
    <x v="8"/>
    <n v="1.92"/>
    <n v="1.92"/>
    <m/>
    <d v="2004-09-30T00:00:00"/>
    <n v="1.92"/>
    <n v="4471"/>
    <n v="87.977174340810706"/>
    <n v="2.4828571428571427"/>
    <n v="4.9039999999999999"/>
  </r>
  <r>
    <x v="3"/>
    <x v="9"/>
    <n v="2004"/>
    <n v="1"/>
    <x v="9"/>
    <n v="1.64"/>
    <n v="1.64"/>
    <m/>
    <d v="2004-10-01T00:00:00"/>
    <n v="1.64"/>
    <n v="4759"/>
    <n v="93.644234553325461"/>
    <n v="2.6957142857142857"/>
    <n v="5.1436666666666664"/>
  </r>
  <r>
    <x v="3"/>
    <x v="9"/>
    <n v="2004"/>
    <n v="2"/>
    <x v="9"/>
    <n v="1.66"/>
    <n v="1.66"/>
    <m/>
    <d v="2004-10-02T00:00:00"/>
    <n v="1.66"/>
    <n v="4751"/>
    <n v="93.486816214088947"/>
    <n v="3.6257142857142859"/>
    <n v="5.3113333333333337"/>
  </r>
  <r>
    <x v="3"/>
    <x v="9"/>
    <n v="2004"/>
    <n v="3"/>
    <x v="9"/>
    <n v="1.6"/>
    <n v="1.6"/>
    <m/>
    <d v="2004-10-03T00:00:00"/>
    <n v="1.6"/>
    <n v="4775"/>
    <n v="93.959071231798504"/>
    <n v="4.7357142857142858"/>
    <n v="5.4579999999999993"/>
  </r>
  <r>
    <x v="3"/>
    <x v="9"/>
    <n v="2004"/>
    <n v="4"/>
    <x v="9"/>
    <n v="1.67"/>
    <n v="1.67"/>
    <m/>
    <d v="2004-10-04T00:00:00"/>
    <n v="1.67"/>
    <n v="4747"/>
    <n v="93.408107044470682"/>
    <n v="5.2185714285714289"/>
    <n v="6.0280000000000005"/>
  </r>
  <r>
    <x v="3"/>
    <x v="9"/>
    <n v="2004"/>
    <n v="5"/>
    <x v="9"/>
    <n v="1.77"/>
    <n v="1.77"/>
    <m/>
    <d v="2004-10-05T00:00:00"/>
    <n v="1.77"/>
    <n v="4647"/>
    <n v="91.440377804014176"/>
    <n v="5.4871428571428567"/>
    <n v="6.4723333333333333"/>
  </r>
  <r>
    <x v="3"/>
    <x v="9"/>
    <n v="2004"/>
    <n v="6"/>
    <x v="9"/>
    <n v="7.12"/>
    <n v="7.12"/>
    <m/>
    <d v="2004-10-06T00:00:00"/>
    <n v="7.12"/>
    <n v="3073"/>
    <n v="60.468319559228647"/>
    <n v="5.6228571428571428"/>
    <n v="6.6779999999999982"/>
  </r>
  <r>
    <x v="3"/>
    <x v="9"/>
    <n v="2004"/>
    <n v="7"/>
    <x v="9"/>
    <n v="3.41"/>
    <n v="3.41"/>
    <m/>
    <d v="2004-10-07T00:00:00"/>
    <n v="3.41"/>
    <n v="3821"/>
    <n v="75.186934277843363"/>
    <n v="4.9471428571428575"/>
    <n v="6.6443333333333321"/>
  </r>
  <r>
    <x v="3"/>
    <x v="9"/>
    <n v="2004"/>
    <n v="8"/>
    <x v="9"/>
    <n v="8.15"/>
    <n v="8.15"/>
    <m/>
    <d v="2004-10-08T00:00:00"/>
    <n v="8.15"/>
    <n v="2959"/>
    <n v="58.225108225108222"/>
    <n v="4.8100000000000005"/>
    <n v="6.7099999999999991"/>
  </r>
  <r>
    <x v="3"/>
    <x v="9"/>
    <n v="2004"/>
    <n v="9"/>
    <x v="9"/>
    <n v="9.43"/>
    <n v="9.43"/>
    <m/>
    <d v="2004-10-09T00:00:00"/>
    <n v="9.43"/>
    <n v="2815"/>
    <n v="55.391578118850845"/>
    <n v="4.0342857142857138"/>
    <n v="6.5866666666666651"/>
  </r>
  <r>
    <x v="3"/>
    <x v="9"/>
    <n v="2004"/>
    <n v="10"/>
    <x v="9"/>
    <n v="4.9800000000000004"/>
    <n v="4.9800000000000004"/>
    <m/>
    <d v="2004-10-10T00:00:00"/>
    <n v="4.9800000000000004"/>
    <n v="3476"/>
    <n v="68.398268398268399"/>
    <n v="3.0671428571428576"/>
    <n v="6.4126666666666665"/>
  </r>
  <r>
    <x v="3"/>
    <x v="9"/>
    <n v="2004"/>
    <n v="11"/>
    <x v="9"/>
    <n v="3.55"/>
    <n v="3.55"/>
    <m/>
    <d v="2004-10-11T00:00:00"/>
    <n v="3.55"/>
    <n v="3785"/>
    <n v="74.478551751279014"/>
    <n v="3.3057142857142856"/>
    <n v="6.3810000000000002"/>
  </r>
  <r>
    <x v="3"/>
    <x v="9"/>
    <n v="2004"/>
    <n v="12"/>
    <x v="9"/>
    <n v="2.72"/>
    <n v="2.72"/>
    <m/>
    <d v="2004-10-12T00:00:00"/>
    <n v="2.72"/>
    <n v="4052"/>
    <n v="79.732388823297924"/>
    <n v="4.37"/>
    <n v="6.4210000000000003"/>
  </r>
  <r>
    <x v="3"/>
    <x v="9"/>
    <n v="2004"/>
    <n v="13"/>
    <x v="9"/>
    <n v="2.39"/>
    <n v="2.39"/>
    <m/>
    <d v="2004-10-13T00:00:00"/>
    <n v="2.39"/>
    <n v="4212"/>
    <n v="82.880755608028338"/>
    <n v="5.652857142857143"/>
    <n v="6.4936666666666669"/>
  </r>
  <r>
    <x v="3"/>
    <x v="9"/>
    <n v="2004"/>
    <n v="14"/>
    <x v="9"/>
    <n v="2.4500000000000002"/>
    <n v="2.4500000000000002"/>
    <m/>
    <d v="2004-10-14T00:00:00"/>
    <n v="2.4500000000000002"/>
    <n v="4175"/>
    <n v="82.152695789059422"/>
    <n v="6.4371428571428577"/>
    <n v="6.5683333333333325"/>
  </r>
  <r>
    <x v="3"/>
    <x v="9"/>
    <n v="2004"/>
    <n v="15"/>
    <x v="9"/>
    <n v="2.72"/>
    <n v="2.72"/>
    <m/>
    <d v="2004-10-15T00:00:00"/>
    <n v="2.72"/>
    <n v="4052"/>
    <n v="79.732388823297924"/>
    <n v="6.7742857142857158"/>
    <n v="6.6446666666666667"/>
  </r>
  <r>
    <x v="3"/>
    <x v="9"/>
    <n v="2004"/>
    <n v="16"/>
    <x v="9"/>
    <n v="2.66"/>
    <n v="2.66"/>
    <m/>
    <d v="2004-10-16T00:00:00"/>
    <n v="2.66"/>
    <n v="4094"/>
    <n v="80.558835104289656"/>
    <n v="6.9885714285714302"/>
    <n v="6.7056666666666676"/>
  </r>
  <r>
    <x v="3"/>
    <x v="9"/>
    <n v="2004"/>
    <n v="17"/>
    <x v="9"/>
    <n v="6.65"/>
    <n v="6.65"/>
    <m/>
    <d v="2004-10-17T00:00:00"/>
    <n v="6.65"/>
    <n v="3146"/>
    <n v="61.904761904761905"/>
    <n v="7.1585714285714284"/>
    <n v="6.8580000000000005"/>
  </r>
  <r>
    <x v="3"/>
    <x v="9"/>
    <n v="2004"/>
    <n v="18"/>
    <x v="9"/>
    <n v="11"/>
    <n v="11"/>
    <m/>
    <d v="2004-10-18T00:00:00"/>
    <n v="11"/>
    <n v="2599"/>
    <n v="51.141282959464775"/>
    <n v="6.6985714285714284"/>
    <n v="6.8993333333333338"/>
  </r>
  <r>
    <x v="3"/>
    <x v="9"/>
    <n v="2004"/>
    <n v="19"/>
    <x v="9"/>
    <n v="11.7"/>
    <n v="11.7"/>
    <m/>
    <d v="2004-10-19T00:00:00"/>
    <n v="11.7"/>
    <n v="2574"/>
    <n v="50.649350649350644"/>
    <n v="5.9585714285714273"/>
    <n v="6.7283333333333335"/>
  </r>
  <r>
    <x v="3"/>
    <x v="9"/>
    <n v="2004"/>
    <n v="20"/>
    <x v="9"/>
    <n v="7.88"/>
    <n v="7.88"/>
    <m/>
    <d v="2004-10-20T00:00:00"/>
    <n v="7.88"/>
    <n v="2994"/>
    <n v="58.913813459268006"/>
    <n v="5.7585714285714289"/>
    <n v="6.652333333333333"/>
  </r>
  <r>
    <x v="3"/>
    <x v="9"/>
    <n v="2004"/>
    <n v="21"/>
    <x v="9"/>
    <n v="4.8099999999999996"/>
    <n v="4.8099999999999996"/>
    <m/>
    <d v="2004-10-21T00:00:00"/>
    <n v="4.8099999999999996"/>
    <n v="3497"/>
    <n v="68.811491538764272"/>
    <n v="5.7628571428571433"/>
    <n v="6.6209999999999996"/>
  </r>
  <r>
    <x v="3"/>
    <x v="9"/>
    <n v="2004"/>
    <n v="22"/>
    <x v="9"/>
    <n v="4.22"/>
    <n v="4.22"/>
    <m/>
    <d v="2004-10-22T00:00:00"/>
    <n v="4.22"/>
    <n v="3631"/>
    <n v="71.448248720975997"/>
    <n v="5.8242857142857147"/>
    <n v="6.6760000000000002"/>
  </r>
  <r>
    <x v="3"/>
    <x v="9"/>
    <n v="2004"/>
    <n v="23"/>
    <x v="9"/>
    <n v="3.85"/>
    <n v="3.85"/>
    <m/>
    <d v="2004-10-23T00:00:00"/>
    <n v="3.85"/>
    <n v="3709"/>
    <n v="72.983077528532064"/>
    <n v="5.86"/>
    <n v="6.7073333333333327"/>
  </r>
  <r>
    <x v="3"/>
    <x v="9"/>
    <n v="2004"/>
    <n v="24"/>
    <x v="9"/>
    <n v="3.43"/>
    <n v="3.43"/>
    <m/>
    <d v="2004-10-24T00:00:00"/>
    <n v="3.43"/>
    <n v="3818"/>
    <n v="75.127902400629679"/>
    <n v="6.6114285714285712"/>
    <n v="6.7359999999999998"/>
  </r>
  <r>
    <x v="3"/>
    <x v="9"/>
    <n v="2004"/>
    <n v="25"/>
    <x v="9"/>
    <n v="5.82"/>
    <n v="5.82"/>
    <m/>
    <d v="2004-10-25T00:00:00"/>
    <n v="5.82"/>
    <n v="3293"/>
    <n v="64.797323888232981"/>
    <n v="7.0742857142857147"/>
    <n v="6.7883333333333322"/>
  </r>
  <r>
    <x v="3"/>
    <x v="9"/>
    <n v="2004"/>
    <n v="26"/>
    <x v="9"/>
    <n v="10.3"/>
    <n v="10.3"/>
    <m/>
    <d v="2004-10-26T00:00:00"/>
    <n v="10.3"/>
    <n v="2715"/>
    <n v="53.423848878394331"/>
    <n v="7.1085714285714294"/>
    <n v="6.7726666666666668"/>
  </r>
  <r>
    <x v="3"/>
    <x v="9"/>
    <n v="2004"/>
    <n v="27"/>
    <x v="9"/>
    <n v="7.91"/>
    <n v="7.91"/>
    <m/>
    <d v="2004-10-27T00:00:00"/>
    <n v="7.91"/>
    <n v="2984"/>
    <n v="58.717040535222353"/>
    <n v="8.3085714285714278"/>
    <n v="6.7333333333333325"/>
  </r>
  <r>
    <x v="3"/>
    <x v="9"/>
    <n v="2004"/>
    <n v="28"/>
    <x v="9"/>
    <n v="5.24"/>
    <n v="5.24"/>
    <m/>
    <d v="2004-10-28T00:00:00"/>
    <n v="5.24"/>
    <n v="3420"/>
    <n v="67.296340023612757"/>
    <n v="9.3214285714285712"/>
    <n v="6.6863333333333328"/>
  </r>
  <r>
    <x v="3"/>
    <x v="9"/>
    <n v="2004"/>
    <n v="29"/>
    <x v="9"/>
    <n v="4.47"/>
    <n v="4.47"/>
    <m/>
    <d v="2004-10-29T00:00:00"/>
    <n v="4.47"/>
    <n v="3586"/>
    <n v="70.562770562770567"/>
    <n v="9.7071428571428573"/>
    <n v="6.7433333333333332"/>
  </r>
  <r>
    <x v="3"/>
    <x v="9"/>
    <n v="2004"/>
    <n v="30"/>
    <x v="9"/>
    <n v="9.11"/>
    <n v="9.11"/>
    <m/>
    <d v="2004-10-30T00:00:00"/>
    <n v="9.11"/>
    <n v="2846"/>
    <n v="56.001574183392364"/>
    <n v="9.9414285714285722"/>
    <n v="6.777333333333333"/>
  </r>
  <r>
    <x v="3"/>
    <x v="9"/>
    <n v="2004"/>
    <n v="31"/>
    <x v="9"/>
    <n v="6.67"/>
    <n v="6.67"/>
    <m/>
    <d v="2004-10-31T00:00:00"/>
    <n v="6.67"/>
    <n v="3142"/>
    <n v="61.826052735143641"/>
    <n v="9.4085714285714293"/>
    <n v="6.6433333333333335"/>
  </r>
  <r>
    <x v="3"/>
    <x v="10"/>
    <n v="2004"/>
    <n v="1"/>
    <x v="10"/>
    <n v="6.06"/>
    <n v="6.06"/>
    <m/>
    <d v="2004-11-01T00:00:00"/>
    <n v="6.06"/>
    <n v="3250"/>
    <n v="63.951200314836676"/>
    <n v="9.0914285714285707"/>
    <n v="6.6950000000000012"/>
  </r>
  <r>
    <x v="3"/>
    <x v="10"/>
    <n v="2004"/>
    <n v="2"/>
    <x v="10"/>
    <n v="18.7"/>
    <n v="18.7"/>
    <m/>
    <d v="2004-11-02T00:00:00"/>
    <n v="18.7"/>
    <n v="1951"/>
    <n v="38.390397481306572"/>
    <n v="8.8271428571428583"/>
    <n v="6.7536666666666667"/>
  </r>
  <r>
    <x v="3"/>
    <x v="10"/>
    <n v="2004"/>
    <n v="3"/>
    <x v="10"/>
    <n v="15"/>
    <n v="15"/>
    <m/>
    <d v="2004-11-03T00:00:00"/>
    <n v="15"/>
    <n v="2213"/>
    <n v="43.545848091302638"/>
    <n v="6.7314285714285722"/>
    <n v="6.3303333333333329"/>
  </r>
  <r>
    <x v="3"/>
    <x v="10"/>
    <n v="2004"/>
    <n v="4"/>
    <x v="10"/>
    <n v="7.94"/>
    <n v="7.94"/>
    <m/>
    <d v="2004-11-04T00:00:00"/>
    <n v="7.94"/>
    <n v="2982"/>
    <n v="58.677685950413228"/>
    <n v="5.2671428571428569"/>
    <n v="6.0146666666666659"/>
  </r>
  <r>
    <x v="3"/>
    <x v="10"/>
    <n v="2004"/>
    <n v="5"/>
    <x v="10"/>
    <n v="6.11"/>
    <n v="6.11"/>
    <m/>
    <d v="2004-11-05T00:00:00"/>
    <n v="6.11"/>
    <n v="3234"/>
    <n v="63.636363636363633"/>
    <n v="4.8328571428571436"/>
    <n v="5.95"/>
  </r>
  <r>
    <x v="3"/>
    <x v="10"/>
    <n v="2004"/>
    <n v="6"/>
    <x v="10"/>
    <n v="5.38"/>
    <n v="5.38"/>
    <m/>
    <d v="2004-11-06T00:00:00"/>
    <n v="5.38"/>
    <n v="3394"/>
    <n v="66.784730421094068"/>
    <n v="4.6214285714285719"/>
    <n v="6.0783333333333331"/>
  </r>
  <r>
    <x v="3"/>
    <x v="10"/>
    <n v="2004"/>
    <n v="7"/>
    <x v="10"/>
    <n v="4.45"/>
    <n v="4.45"/>
    <m/>
    <d v="2004-11-07T00:00:00"/>
    <n v="4.45"/>
    <n v="3589"/>
    <n v="70.621802439984265"/>
    <n v="4.53"/>
    <n v="6.3489999999999993"/>
  </r>
  <r>
    <x v="3"/>
    <x v="10"/>
    <n v="2004"/>
    <n v="8"/>
    <x v="10"/>
    <n v="4.21"/>
    <n v="4.21"/>
    <m/>
    <d v="2004-11-08T00:00:00"/>
    <n v="4.21"/>
    <n v="3632"/>
    <n v="71.467926013380563"/>
    <n v="4.5442857142857145"/>
    <n v="6.7973333333333326"/>
  </r>
  <r>
    <x v="3"/>
    <x v="10"/>
    <n v="2004"/>
    <n v="9"/>
    <x v="10"/>
    <n v="4.03"/>
    <n v="4.03"/>
    <m/>
    <d v="2004-11-09T00:00:00"/>
    <n v="4.03"/>
    <n v="3675"/>
    <n v="72.314049586776861"/>
    <n v="4.9757142857142869"/>
    <n v="7.8703333333333338"/>
  </r>
  <r>
    <x v="3"/>
    <x v="10"/>
    <n v="2004"/>
    <n v="10"/>
    <x v="10"/>
    <n v="4.75"/>
    <n v="4.75"/>
    <m/>
    <d v="2004-11-10T00:00:00"/>
    <n v="4.75"/>
    <n v="3521"/>
    <n v="69.28374655647383"/>
    <n v="5.5271428571428576"/>
    <n v="8.4760000000000009"/>
  </r>
  <r>
    <x v="3"/>
    <x v="10"/>
    <n v="2004"/>
    <n v="11"/>
    <x v="10"/>
    <n v="4.9000000000000004"/>
    <n v="4.9000000000000004"/>
    <m/>
    <d v="2004-11-11T00:00:00"/>
    <n v="4.9000000000000004"/>
    <n v="3482"/>
    <n v="68.516332152695796"/>
    <n v="5.6871428571428568"/>
    <n v="9.141"/>
  </r>
  <r>
    <x v="3"/>
    <x v="10"/>
    <n v="2004"/>
    <n v="12"/>
    <x v="10"/>
    <n v="4.63"/>
    <n v="4.63"/>
    <m/>
    <d v="2004-11-12T00:00:00"/>
    <n v="4.63"/>
    <n v="3544"/>
    <n v="69.73632428177882"/>
    <n v="6.3328571428571436"/>
    <n v="9.9643333333333342"/>
  </r>
  <r>
    <x v="3"/>
    <x v="10"/>
    <n v="2004"/>
    <n v="13"/>
    <x v="10"/>
    <n v="4.74"/>
    <n v="4.74"/>
    <m/>
    <d v="2004-11-13T00:00:00"/>
    <n v="4.74"/>
    <n v="3522"/>
    <n v="69.303423848878396"/>
    <n v="6.6628571428571428"/>
    <n v="10.623333333333333"/>
  </r>
  <r>
    <x v="3"/>
    <x v="10"/>
    <n v="2004"/>
    <n v="14"/>
    <x v="10"/>
    <n v="4.55"/>
    <n v="4.55"/>
    <m/>
    <d v="2004-11-14T00:00:00"/>
    <n v="4.55"/>
    <n v="3566"/>
    <n v="70.16922471467926"/>
    <n v="6.9085714285714284"/>
    <n v="11.255333333333335"/>
  </r>
  <r>
    <x v="3"/>
    <x v="10"/>
    <n v="2004"/>
    <n v="15"/>
    <x v="10"/>
    <n v="7.23"/>
    <n v="7.23"/>
    <m/>
    <d v="2004-11-15T00:00:00"/>
    <n v="7.23"/>
    <n v="3063"/>
    <n v="60.271546635183007"/>
    <n v="6.9957142857142856"/>
    <n v="12.223666666666666"/>
  </r>
  <r>
    <x v="3"/>
    <x v="10"/>
    <n v="2004"/>
    <n v="16"/>
    <x v="10"/>
    <n v="7.89"/>
    <n v="7.89"/>
    <m/>
    <d v="2004-11-16T00:00:00"/>
    <n v="7.89"/>
    <n v="2993"/>
    <n v="58.89413616686344"/>
    <n v="6.6357142857142852"/>
    <n v="12.826000000000001"/>
  </r>
  <r>
    <x v="3"/>
    <x v="10"/>
    <n v="2004"/>
    <n v="17"/>
    <x v="10"/>
    <n v="5.87"/>
    <n v="5.87"/>
    <m/>
    <d v="2004-11-17T00:00:00"/>
    <n v="5.87"/>
    <n v="3289"/>
    <n v="64.718614718614717"/>
    <n v="6.2228571428571433"/>
    <n v="13.292999999999999"/>
  </r>
  <r>
    <x v="3"/>
    <x v="10"/>
    <n v="2004"/>
    <n v="18"/>
    <x v="10"/>
    <n v="9.42"/>
    <n v="9.42"/>
    <m/>
    <d v="2004-11-18T00:00:00"/>
    <n v="9.42"/>
    <n v="2818"/>
    <n v="55.450609996064536"/>
    <n v="6.1485714285714286"/>
    <n v="13.734"/>
  </r>
  <r>
    <x v="3"/>
    <x v="10"/>
    <n v="2004"/>
    <n v="19"/>
    <x v="10"/>
    <n v="6.94"/>
    <n v="6.94"/>
    <m/>
    <d v="2004-11-19T00:00:00"/>
    <n v="6.94"/>
    <n v="3104"/>
    <n v="61.078315623770173"/>
    <n v="6.1057142857142859"/>
    <n v="13.976666666666667"/>
  </r>
  <r>
    <x v="3"/>
    <x v="10"/>
    <n v="2004"/>
    <n v="20"/>
    <x v="10"/>
    <n v="6.46"/>
    <n v="6.46"/>
    <m/>
    <d v="2004-11-20T00:00:00"/>
    <n v="6.46"/>
    <n v="3176"/>
    <n v="62.495080676898866"/>
    <n v="6.0428571428571427"/>
    <n v="14.235333333333333"/>
  </r>
  <r>
    <x v="3"/>
    <x v="10"/>
    <n v="2004"/>
    <n v="21"/>
    <x v="10"/>
    <n v="5.16"/>
    <n v="5.16"/>
    <m/>
    <d v="2004-11-21T00:00:00"/>
    <n v="5.16"/>
    <n v="3440"/>
    <n v="67.689885871704064"/>
    <n v="6.112857142857143"/>
    <n v="14.456666666666667"/>
  </r>
  <r>
    <x v="3"/>
    <x v="10"/>
    <n v="2004"/>
    <n v="22"/>
    <x v="10"/>
    <n v="4.71"/>
    <n v="4.71"/>
    <m/>
    <d v="2004-11-22T00:00:00"/>
    <n v="4.71"/>
    <n v="3525"/>
    <n v="69.362455726092094"/>
    <n v="6.160000000000001"/>
    <n v="14.678000000000001"/>
  </r>
  <r>
    <x v="3"/>
    <x v="10"/>
    <n v="2004"/>
    <n v="23"/>
    <x v="10"/>
    <n v="5"/>
    <n v="5"/>
    <m/>
    <d v="2004-11-23T00:00:00"/>
    <n v="5"/>
    <n v="3465"/>
    <n v="68.181818181818173"/>
    <n v="6.2142857142857144"/>
    <n v="14.911000000000001"/>
  </r>
  <r>
    <x v="3"/>
    <x v="10"/>
    <n v="2004"/>
    <n v="24"/>
    <x v="10"/>
    <n v="5.35"/>
    <n v="5.35"/>
    <m/>
    <d v="2004-11-24T00:00:00"/>
    <n v="5.35"/>
    <n v="3398"/>
    <n v="66.863439590712318"/>
    <n v="6.6742857142857144"/>
    <n v="15.077666666666667"/>
  </r>
  <r>
    <x v="3"/>
    <x v="10"/>
    <n v="2004"/>
    <n v="25"/>
    <x v="10"/>
    <n v="9.1199999999999992"/>
    <n v="9.1199999999999992"/>
    <m/>
    <d v="2004-11-25T00:00:00"/>
    <n v="9.1199999999999992"/>
    <n v="2844"/>
    <n v="55.962219598583239"/>
    <n v="7.0271428571428576"/>
    <n v="15.206333333333333"/>
  </r>
  <r>
    <x v="3"/>
    <x v="10"/>
    <n v="2004"/>
    <n v="26"/>
    <x v="10"/>
    <n v="6.5"/>
    <n v="6.5"/>
    <m/>
    <d v="2004-11-26T00:00:00"/>
    <n v="6.5"/>
    <n v="3162"/>
    <n v="62.219598583234948"/>
    <n v="6.5814285714285718"/>
    <n v="15.248999999999999"/>
  </r>
  <r>
    <x v="3"/>
    <x v="10"/>
    <n v="2004"/>
    <n v="27"/>
    <x v="10"/>
    <n v="6.95"/>
    <n v="6.95"/>
    <m/>
    <d v="2004-11-27T00:00:00"/>
    <n v="6.95"/>
    <n v="3102"/>
    <n v="61.038961038961034"/>
    <n v="6.4428571428571431"/>
    <n v="15.825666666666667"/>
  </r>
  <r>
    <x v="3"/>
    <x v="10"/>
    <n v="2004"/>
    <n v="28"/>
    <x v="10"/>
    <n v="5.49"/>
    <n v="5.49"/>
    <m/>
    <d v="2004-11-28T00:00:00"/>
    <n v="5.49"/>
    <n v="3369"/>
    <n v="66.29279811097993"/>
    <n v="6.3071428571428578"/>
    <n v="16.084"/>
  </r>
  <r>
    <x v="3"/>
    <x v="10"/>
    <n v="2004"/>
    <n v="29"/>
    <x v="10"/>
    <n v="5.09"/>
    <n v="5.09"/>
    <m/>
    <d v="2004-11-29T00:00:00"/>
    <n v="5.09"/>
    <n v="3455"/>
    <n v="67.985045257772526"/>
    <n v="6.9457142857142866"/>
    <n v="16.344333333333331"/>
  </r>
  <r>
    <x v="3"/>
    <x v="10"/>
    <n v="2004"/>
    <n v="30"/>
    <x v="10"/>
    <n v="8.2200000000000006"/>
    <n v="8.2200000000000006"/>
    <m/>
    <d v="2004-11-30T00:00:00"/>
    <n v="8.2200000000000006"/>
    <n v="2945"/>
    <n v="57.949626131444312"/>
    <n v="8.1471428571428568"/>
    <n v="16.634666666666664"/>
  </r>
  <r>
    <x v="3"/>
    <x v="11"/>
    <n v="2004"/>
    <n v="1"/>
    <x v="11"/>
    <n v="7.82"/>
    <n v="7.82"/>
    <m/>
    <d v="2004-12-01T00:00:00"/>
    <n v="7.82"/>
    <n v="2996"/>
    <n v="58.953168044077131"/>
    <n v="9.5300000000000011"/>
    <n v="16.797333333333334"/>
  </r>
  <r>
    <x v="3"/>
    <x v="11"/>
    <n v="2004"/>
    <n v="2"/>
    <x v="11"/>
    <n v="6"/>
    <n v="6"/>
    <m/>
    <d v="2004-12-02T00:00:00"/>
    <n v="6"/>
    <n v="3252"/>
    <n v="63.990554899645815"/>
    <n v="13.612857142857141"/>
    <n v="17.100000000000001"/>
  </r>
  <r>
    <x v="3"/>
    <x v="11"/>
    <n v="2004"/>
    <n v="3"/>
    <x v="11"/>
    <n v="5.53"/>
    <n v="5.53"/>
    <m/>
    <d v="2004-12-03T00:00:00"/>
    <n v="5.53"/>
    <n v="3354"/>
    <n v="65.997638724911454"/>
    <n v="15.927142857142856"/>
    <n v="17.50333333333333"/>
  </r>
  <r>
    <x v="3"/>
    <x v="11"/>
    <n v="2004"/>
    <n v="4"/>
    <x v="11"/>
    <n v="6"/>
    <n v="6"/>
    <m/>
    <d v="2004-12-04T00:00:00"/>
    <n v="6"/>
    <n v="3252"/>
    <n v="63.990554899645815"/>
    <n v="18.665714285714284"/>
    <n v="17.768999999999998"/>
  </r>
  <r>
    <x v="3"/>
    <x v="11"/>
    <n v="2004"/>
    <n v="5"/>
    <x v="11"/>
    <n v="9.9600000000000009"/>
    <n v="9.9600000000000009"/>
    <m/>
    <d v="2004-12-05T00:00:00"/>
    <n v="9.9600000000000009"/>
    <n v="2764"/>
    <n v="54.388036206218025"/>
    <n v="22.037142857142857"/>
    <n v="17.965666666666664"/>
  </r>
  <r>
    <x v="3"/>
    <x v="11"/>
    <n v="2004"/>
    <n v="6"/>
    <x v="11"/>
    <n v="13.5"/>
    <n v="13.5"/>
    <m/>
    <d v="2004-12-06T00:00:00"/>
    <n v="13.5"/>
    <n v="2390"/>
    <n v="47.028728846910667"/>
    <n v="24.1"/>
    <n v="18.016999999999999"/>
  </r>
  <r>
    <x v="3"/>
    <x v="11"/>
    <n v="2004"/>
    <n v="7"/>
    <x v="11"/>
    <n v="17.899999999999999"/>
    <n v="17.899999999999999"/>
    <m/>
    <d v="2004-12-07T00:00:00"/>
    <n v="17.899999999999999"/>
    <n v="2040"/>
    <n v="40.141676505312866"/>
    <n v="25.557142857142857"/>
    <n v="17.91033333333333"/>
  </r>
  <r>
    <x v="3"/>
    <x v="11"/>
    <n v="2004"/>
    <n v="8"/>
    <x v="11"/>
    <n v="36.4"/>
    <n v="36.4"/>
    <m/>
    <d v="2004-12-08T00:00:00"/>
    <n v="36.4"/>
    <n v="1010"/>
    <n v="19.874065328610783"/>
    <n v="27.8"/>
    <n v="17.650333333333332"/>
  </r>
  <r>
    <x v="3"/>
    <x v="11"/>
    <n v="2004"/>
    <n v="9"/>
    <x v="11"/>
    <n v="22.2"/>
    <n v="22.2"/>
    <m/>
    <d v="2004-12-09T00:00:00"/>
    <n v="22.2"/>
    <n v="1670"/>
    <n v="32.861078315623772"/>
    <n v="26.214285714285719"/>
    <n v="17.080333333333332"/>
  </r>
  <r>
    <x v="3"/>
    <x v="11"/>
    <n v="2004"/>
    <n v="10"/>
    <x v="11"/>
    <n v="24.7"/>
    <n v="24.7"/>
    <m/>
    <d v="2004-12-10T00:00:00"/>
    <n v="24.7"/>
    <n v="1532"/>
    <n v="30.145611963793783"/>
    <n v="26.171428571428574"/>
    <n v="17.020333333333333"/>
  </r>
  <r>
    <x v="3"/>
    <x v="11"/>
    <n v="2004"/>
    <n v="11"/>
    <x v="11"/>
    <n v="29.6"/>
    <n v="29.6"/>
    <m/>
    <d v="2004-12-11T00:00:00"/>
    <n v="29.6"/>
    <n v="1311"/>
    <n v="25.79693034238489"/>
    <n v="25.371428571428574"/>
    <n v="16.713666666666668"/>
  </r>
  <r>
    <x v="3"/>
    <x v="11"/>
    <n v="2004"/>
    <n v="12"/>
    <x v="11"/>
    <n v="24.4"/>
    <n v="24.4"/>
    <m/>
    <d v="2004-12-12T00:00:00"/>
    <n v="24.4"/>
    <n v="1540"/>
    <n v="30.303030303030305"/>
    <n v="23.528571428571421"/>
    <n v="16.230333333333334"/>
  </r>
  <r>
    <x v="3"/>
    <x v="11"/>
    <n v="2004"/>
    <n v="13"/>
    <x v="11"/>
    <n v="23.7"/>
    <n v="23.7"/>
    <m/>
    <d v="2004-12-13T00:00:00"/>
    <n v="23.7"/>
    <n v="1599"/>
    <n v="31.463990554899645"/>
    <n v="22.142857142857139"/>
    <n v="15.863666666666667"/>
  </r>
  <r>
    <x v="3"/>
    <x v="11"/>
    <n v="2004"/>
    <n v="14"/>
    <x v="11"/>
    <n v="33.6"/>
    <n v="33.6"/>
    <m/>
    <d v="2004-12-14T00:00:00"/>
    <n v="33.6"/>
    <n v="1139"/>
    <n v="22.412436048799687"/>
    <n v="20.62857142857143"/>
    <n v="15.483666666666668"/>
  </r>
  <r>
    <x v="3"/>
    <x v="11"/>
    <n v="2004"/>
    <n v="15"/>
    <x v="11"/>
    <n v="25.3"/>
    <n v="25.3"/>
    <m/>
    <d v="2004-12-15T00:00:00"/>
    <n v="25.3"/>
    <n v="1496"/>
    <n v="29.437229437229441"/>
    <n v="17.514285714285716"/>
    <n v="14.737000000000002"/>
  </r>
  <r>
    <x v="3"/>
    <x v="11"/>
    <n v="2004"/>
    <n v="16"/>
    <x v="11"/>
    <n v="21.9"/>
    <n v="21.9"/>
    <m/>
    <d v="2004-12-16T00:00:00"/>
    <n v="21.9"/>
    <n v="1731"/>
    <n v="34.061393152302244"/>
    <n v="15.571428571428571"/>
    <n v="14.230333333333336"/>
  </r>
  <r>
    <x v="3"/>
    <x v="11"/>
    <n v="2004"/>
    <n v="17"/>
    <x v="11"/>
    <n v="19.100000000000001"/>
    <n v="19.100000000000001"/>
    <m/>
    <d v="2004-12-17T00:00:00"/>
    <n v="19.100000000000001"/>
    <n v="1894"/>
    <n v="37.268791814246363"/>
    <n v="13.871428571428572"/>
    <n v="13.857000000000003"/>
  </r>
  <r>
    <x v="3"/>
    <x v="11"/>
    <n v="2004"/>
    <n v="18"/>
    <x v="11"/>
    <n v="16.7"/>
    <n v="16.7"/>
    <m/>
    <d v="2004-12-18T00:00:00"/>
    <n v="16.7"/>
    <n v="2120"/>
    <n v="41.715859897678079"/>
    <n v="12.45857142857143"/>
    <n v="13.593666666666669"/>
  </r>
  <r>
    <x v="3"/>
    <x v="11"/>
    <n v="2004"/>
    <n v="19"/>
    <x v="11"/>
    <n v="14.7"/>
    <n v="14.7"/>
    <m/>
    <d v="2004-12-19T00:00:00"/>
    <n v="14.7"/>
    <n v="2286"/>
    <n v="44.982290436835889"/>
    <n v="11.558571428571428"/>
    <n v="13.580333333333334"/>
  </r>
  <r>
    <x v="3"/>
    <x v="11"/>
    <n v="2004"/>
    <n v="20"/>
    <x v="11"/>
    <n v="13.1"/>
    <n v="13.1"/>
    <m/>
    <d v="2004-12-20T00:00:00"/>
    <n v="13.1"/>
    <n v="2398"/>
    <n v="47.186147186147188"/>
    <n v="12.858571428571427"/>
    <n v="14.336999999999998"/>
  </r>
  <r>
    <x v="3"/>
    <x v="11"/>
    <n v="2004"/>
    <n v="21"/>
    <x v="11"/>
    <n v="11.8"/>
    <n v="11.8"/>
    <m/>
    <d v="2004-12-21T00:00:00"/>
    <n v="11.8"/>
    <n v="2572"/>
    <n v="50.609996064541519"/>
    <n v="13.087142857142856"/>
    <n v="14.880333333333333"/>
  </r>
  <r>
    <x v="3"/>
    <x v="11"/>
    <n v="2004"/>
    <n v="22"/>
    <x v="11"/>
    <n v="11.7"/>
    <n v="11.7"/>
    <m/>
    <d v="2004-12-22T00:00:00"/>
    <n v="11.7"/>
    <n v="2574"/>
    <n v="50.649350649350644"/>
    <n v="13.301428571428572"/>
    <n v="15.400333333333331"/>
  </r>
  <r>
    <x v="3"/>
    <x v="11"/>
    <n v="2004"/>
    <n v="23"/>
    <x v="11"/>
    <n v="10"/>
    <n v="10"/>
    <m/>
    <d v="2004-12-23T00:00:00"/>
    <n v="10"/>
    <n v="2728"/>
    <n v="53.679653679653683"/>
    <n v="13.601428571428571"/>
    <n v="15.816999999999998"/>
  </r>
  <r>
    <x v="3"/>
    <x v="11"/>
    <n v="2004"/>
    <n v="24"/>
    <x v="11"/>
    <n v="9.2100000000000009"/>
    <n v="9.2100000000000009"/>
    <m/>
    <d v="2004-12-24T00:00:00"/>
    <n v="9.2100000000000009"/>
    <n v="2835"/>
    <n v="55.785123966942152"/>
    <n v="14.044285714285712"/>
    <n v="16.173666666666666"/>
  </r>
  <r>
    <x v="3"/>
    <x v="11"/>
    <n v="2004"/>
    <n v="25"/>
    <x v="11"/>
    <n v="10.4"/>
    <n v="10.4"/>
    <m/>
    <d v="2004-12-25T00:00:00"/>
    <n v="10.4"/>
    <n v="2711"/>
    <n v="53.345139708776067"/>
    <n v="15.142857142857142"/>
    <n v="16.463333333333331"/>
  </r>
  <r>
    <x v="3"/>
    <x v="11"/>
    <n v="2004"/>
    <n v="26"/>
    <x v="11"/>
    <n v="23.8"/>
    <n v="23.8"/>
    <m/>
    <d v="2004-12-26T00:00:00"/>
    <n v="23.8"/>
    <n v="1595"/>
    <n v="31.385281385281381"/>
    <n v="16.24285714285714"/>
    <n v="16.633333333333329"/>
  </r>
  <r>
    <x v="3"/>
    <x v="11"/>
    <n v="2004"/>
    <n v="27"/>
    <x v="11"/>
    <n v="14.7"/>
    <n v="14.7"/>
    <m/>
    <d v="2004-12-27T00:00:00"/>
    <n v="14.7"/>
    <n v="2286"/>
    <n v="44.982290436835889"/>
    <n v="14.771428571428572"/>
    <n v="16.306666666666665"/>
  </r>
  <r>
    <x v="3"/>
    <x v="11"/>
    <n v="2004"/>
    <n v="28"/>
    <x v="11"/>
    <n v="13.3"/>
    <n v="13.3"/>
    <m/>
    <d v="2004-12-28T00:00:00"/>
    <n v="13.3"/>
    <n v="2394"/>
    <n v="47.107438016528924"/>
    <n v="14.371428571428572"/>
    <n v="16.246666666666663"/>
  </r>
  <r>
    <x v="3"/>
    <x v="11"/>
    <n v="2004"/>
    <n v="29"/>
    <x v="11"/>
    <n v="13.8"/>
    <n v="13.8"/>
    <m/>
    <d v="2004-12-29T00:00:00"/>
    <n v="13.8"/>
    <n v="2381"/>
    <n v="46.85163321526958"/>
    <n v="14.114285714285716"/>
    <n v="16.199999999999996"/>
  </r>
  <r>
    <x v="3"/>
    <x v="11"/>
    <n v="2004"/>
    <n v="30"/>
    <x v="11"/>
    <n v="13.1"/>
    <n v="13.1"/>
    <m/>
    <d v="2004-12-30T00:00:00"/>
    <n v="13.1"/>
    <n v="2398"/>
    <n v="47.186147186147188"/>
    <n v="13.614285714285714"/>
    <n v="16.20666666666666"/>
  </r>
  <r>
    <x v="3"/>
    <x v="11"/>
    <n v="2004"/>
    <n v="31"/>
    <x v="11"/>
    <n v="16.899999999999999"/>
    <n v="16.899999999999999"/>
    <m/>
    <d v="2004-12-31T00:00:00"/>
    <n v="16.899999999999999"/>
    <n v="2114"/>
    <n v="41.59779614325069"/>
    <n v="13.185714285714285"/>
    <n v="16.623333333333328"/>
  </r>
  <r>
    <x v="3"/>
    <x v="0"/>
    <n v="2005"/>
    <n v="1"/>
    <x v="0"/>
    <n v="18.100000000000001"/>
    <n v="18.100000000000001"/>
    <m/>
    <d v="2005-01-01T00:00:00"/>
    <n v="18.100000000000001"/>
    <n v="1966"/>
    <n v="38.685556867375048"/>
    <n v="13.528571428571427"/>
    <n v="16.673333333333328"/>
  </r>
  <r>
    <x v="3"/>
    <x v="0"/>
    <n v="2005"/>
    <n v="2"/>
    <x v="0"/>
    <n v="13.5"/>
    <n v="13.5"/>
    <m/>
    <d v="2005-01-02T00:00:00"/>
    <n v="13.5"/>
    <n v="2390"/>
    <n v="47.028728846910667"/>
    <n v="13.857142857142858"/>
    <n v="16.626666666666662"/>
  </r>
  <r>
    <x v="3"/>
    <x v="0"/>
    <n v="2005"/>
    <n v="3"/>
    <x v="0"/>
    <n v="11.9"/>
    <n v="11.9"/>
    <m/>
    <d v="2005-01-03T00:00:00"/>
    <n v="11.9"/>
    <n v="2569"/>
    <n v="50.550964187327821"/>
    <n v="14.142857142857142"/>
    <n v="16.696666666666662"/>
  </r>
  <r>
    <x v="3"/>
    <x v="0"/>
    <n v="2005"/>
    <n v="4"/>
    <x v="0"/>
    <n v="11.5"/>
    <n v="11.5"/>
    <m/>
    <d v="2005-01-04T00:00:00"/>
    <n v="11.5"/>
    <n v="2583"/>
    <n v="50.826446280991732"/>
    <n v="14.599999999999998"/>
    <n v="16.786666666666665"/>
  </r>
  <r>
    <x v="3"/>
    <x v="0"/>
    <n v="2005"/>
    <n v="5"/>
    <x v="0"/>
    <n v="10.3"/>
    <n v="10.3"/>
    <m/>
    <d v="2005-01-05T00:00:00"/>
    <n v="10.3"/>
    <n v="2715"/>
    <n v="53.423848878394331"/>
    <n v="14.87142857142857"/>
    <n v="16.859999999999996"/>
  </r>
  <r>
    <x v="3"/>
    <x v="0"/>
    <n v="2005"/>
    <n v="6"/>
    <x v="0"/>
    <n v="10.1"/>
    <n v="10.1"/>
    <m/>
    <d v="2005-01-06T00:00:00"/>
    <n v="10.1"/>
    <n v="2722"/>
    <n v="53.561589925226293"/>
    <n v="15.157142857142857"/>
    <n v="16.97"/>
  </r>
  <r>
    <x v="3"/>
    <x v="0"/>
    <n v="2005"/>
    <n v="7"/>
    <x v="0"/>
    <n v="19.3"/>
    <n v="19.3"/>
    <m/>
    <d v="2005-01-07T00:00:00"/>
    <n v="19.3"/>
    <n v="1889"/>
    <n v="37.170405352223533"/>
    <n v="15.314285714285715"/>
    <n v="17.05"/>
  </r>
  <r>
    <x v="3"/>
    <x v="0"/>
    <n v="2005"/>
    <n v="8"/>
    <x v="0"/>
    <n v="20.399999999999999"/>
    <n v="20.399999999999999"/>
    <m/>
    <d v="2005-01-08T00:00:00"/>
    <n v="20.399999999999999"/>
    <n v="1822"/>
    <n v="35.852026761117671"/>
    <n v="14"/>
    <n v="17.026666666666667"/>
  </r>
  <r>
    <x v="3"/>
    <x v="0"/>
    <n v="2005"/>
    <n v="9"/>
    <x v="0"/>
    <n v="15.5"/>
    <n v="15.5"/>
    <m/>
    <d v="2005-01-09T00:00:00"/>
    <n v="15.5"/>
    <n v="2203"/>
    <n v="43.349075167256984"/>
    <n v="12.614285714285714"/>
    <n v="16.913333333333334"/>
  </r>
  <r>
    <x v="3"/>
    <x v="0"/>
    <n v="2005"/>
    <n v="10"/>
    <x v="0"/>
    <n v="15.1"/>
    <n v="15.1"/>
    <m/>
    <d v="2005-01-10T00:00:00"/>
    <n v="15.1"/>
    <n v="2211"/>
    <n v="43.506493506493506"/>
    <n v="12"/>
    <n v="16.856666666666666"/>
  </r>
  <r>
    <x v="3"/>
    <x v="0"/>
    <n v="2005"/>
    <n v="11"/>
    <x v="0"/>
    <n v="13.4"/>
    <n v="13.4"/>
    <m/>
    <d v="2005-01-11T00:00:00"/>
    <n v="13.4"/>
    <n v="2393"/>
    <n v="47.087760724124358"/>
    <n v="12.171428571428573"/>
    <n v="16.783333333333335"/>
  </r>
  <r>
    <x v="3"/>
    <x v="0"/>
    <n v="2005"/>
    <n v="12"/>
    <x v="0"/>
    <n v="12.3"/>
    <n v="12.3"/>
    <m/>
    <d v="2005-01-12T00:00:00"/>
    <n v="12.3"/>
    <n v="2491"/>
    <n v="49.01613537977174"/>
    <n v="15.599999999999998"/>
    <n v="16.753333333333334"/>
  </r>
  <r>
    <x v="3"/>
    <x v="0"/>
    <n v="2005"/>
    <n v="13"/>
    <x v="0"/>
    <n v="11.2"/>
    <n v="11.2"/>
    <m/>
    <d v="2005-01-13T00:00:00"/>
    <n v="11.2"/>
    <n v="2591"/>
    <n v="50.98386462022826"/>
    <n v="18.042857142857144"/>
    <n v="16.753333333333334"/>
  </r>
  <r>
    <x v="3"/>
    <x v="0"/>
    <n v="2005"/>
    <n v="14"/>
    <x v="0"/>
    <n v="10.1"/>
    <n v="10.1"/>
    <m/>
    <d v="2005-01-14T00:00:00"/>
    <n v="10.1"/>
    <n v="2722"/>
    <n v="53.561589925226293"/>
    <n v="20.357142857142858"/>
    <n v="16.8"/>
  </r>
  <r>
    <x v="3"/>
    <x v="0"/>
    <n v="2005"/>
    <n v="15"/>
    <x v="0"/>
    <n v="10.7"/>
    <n v="10.7"/>
    <m/>
    <d v="2005-01-15T00:00:00"/>
    <n v="10.7"/>
    <n v="2696"/>
    <n v="53.04998032270759"/>
    <n v="22.37142857142857"/>
    <n v="16.853333333333335"/>
  </r>
  <r>
    <x v="3"/>
    <x v="0"/>
    <n v="2005"/>
    <n v="16"/>
    <x v="0"/>
    <n v="11.2"/>
    <n v="11.2"/>
    <m/>
    <d v="2005-01-16T00:00:00"/>
    <n v="11.2"/>
    <n v="2591"/>
    <n v="50.98386462022826"/>
    <n v="23.8"/>
    <n v="16.83666666666667"/>
  </r>
  <r>
    <x v="3"/>
    <x v="0"/>
    <n v="2005"/>
    <n v="17"/>
    <x v="0"/>
    <n v="16.3"/>
    <n v="16.3"/>
    <m/>
    <d v="2005-01-17T00:00:00"/>
    <n v="16.3"/>
    <n v="2128"/>
    <n v="41.873278236914601"/>
    <n v="24.757142857142856"/>
    <n v="16.772333333333332"/>
  </r>
  <r>
    <x v="3"/>
    <x v="0"/>
    <n v="2005"/>
    <n v="18"/>
    <x v="0"/>
    <n v="37.4"/>
    <n v="37.4"/>
    <m/>
    <d v="2005-01-18T00:00:00"/>
    <n v="37.4"/>
    <n v="983"/>
    <n v="19.342778433687524"/>
    <n v="24.642857142857142"/>
    <n v="16.514333333333337"/>
  </r>
  <r>
    <x v="3"/>
    <x v="0"/>
    <n v="2005"/>
    <n v="19"/>
    <x v="0"/>
    <n v="29.4"/>
    <n v="29.4"/>
    <m/>
    <d v="2005-01-19T00:00:00"/>
    <n v="29.4"/>
    <n v="1312"/>
    <n v="25.816607634789452"/>
    <n v="21.3"/>
    <n v="15.540333333333335"/>
  </r>
  <r>
    <x v="3"/>
    <x v="0"/>
    <n v="2005"/>
    <n v="20"/>
    <x v="0"/>
    <n v="27.4"/>
    <n v="27.4"/>
    <m/>
    <d v="2005-01-20T00:00:00"/>
    <n v="27.4"/>
    <n v="1393"/>
    <n v="27.410468319559229"/>
    <n v="18.942857142857143"/>
    <n v="14.833666666666666"/>
  </r>
  <r>
    <x v="3"/>
    <x v="0"/>
    <n v="2005"/>
    <n v="21"/>
    <x v="0"/>
    <n v="24.2"/>
    <n v="24.2"/>
    <m/>
    <d v="2005-01-21T00:00:00"/>
    <n v="24.2"/>
    <n v="1545"/>
    <n v="30.401416765053131"/>
    <n v="16.728571428571431"/>
    <n v="14.193666666666665"/>
  </r>
  <r>
    <x v="3"/>
    <x v="0"/>
    <n v="2005"/>
    <n v="22"/>
    <x v="0"/>
    <n v="20.7"/>
    <n v="20.7"/>
    <m/>
    <d v="2005-01-22T00:00:00"/>
    <n v="20.7"/>
    <n v="1816"/>
    <n v="35.733963006690281"/>
    <n v="15.271428571428572"/>
    <n v="13.662333333333331"/>
  </r>
  <r>
    <x v="3"/>
    <x v="0"/>
    <n v="2005"/>
    <n v="23"/>
    <x v="0"/>
    <n v="17.899999999999999"/>
    <n v="17.899999999999999"/>
    <m/>
    <d v="2005-01-23T00:00:00"/>
    <n v="17.899999999999999"/>
    <n v="2040"/>
    <n v="40.141676505312866"/>
    <n v="15.971428571428573"/>
    <n v="13.226999999999997"/>
  </r>
  <r>
    <x v="3"/>
    <x v="0"/>
    <n v="2005"/>
    <n v="24"/>
    <x v="0"/>
    <n v="15.5"/>
    <n v="15.5"/>
    <m/>
    <d v="2005-01-24T00:00:00"/>
    <n v="15.5"/>
    <n v="2203"/>
    <n v="43.349075167256984"/>
    <n v="16.042857142857144"/>
    <n v="12.864999999999998"/>
  </r>
  <r>
    <x v="3"/>
    <x v="0"/>
    <n v="2005"/>
    <n v="25"/>
    <x v="0"/>
    <n v="14"/>
    <n v="14"/>
    <m/>
    <d v="2005-01-25T00:00:00"/>
    <n v="14"/>
    <n v="2302"/>
    <n v="45.297127115308932"/>
    <n v="16.214285714285715"/>
    <n v="12.584666666666665"/>
  </r>
  <r>
    <x v="3"/>
    <x v="0"/>
    <n v="2005"/>
    <n v="26"/>
    <x v="0"/>
    <n v="12.9"/>
    <n v="12.9"/>
    <m/>
    <d v="2005-01-26T00:00:00"/>
    <n v="12.9"/>
    <n v="2476"/>
    <n v="48.720975993703263"/>
    <n v="16.442857142857143"/>
    <n v="12.326666666666664"/>
  </r>
  <r>
    <x v="3"/>
    <x v="0"/>
    <n v="2005"/>
    <n v="27"/>
    <x v="0"/>
    <n v="11.9"/>
    <n v="11.9"/>
    <m/>
    <d v="2005-01-27T00:00:00"/>
    <n v="11.9"/>
    <n v="2569"/>
    <n v="50.550964187327821"/>
    <n v="16.685714285714287"/>
    <n v="12.105999999999996"/>
  </r>
  <r>
    <x v="3"/>
    <x v="0"/>
    <n v="2005"/>
    <n v="28"/>
    <x v="0"/>
    <n v="14"/>
    <n v="14"/>
    <m/>
    <d v="2005-01-28T00:00:00"/>
    <n v="14"/>
    <n v="2302"/>
    <n v="45.297127115308932"/>
    <n v="16.942857142857143"/>
    <n v="11.915666666666663"/>
  </r>
  <r>
    <x v="3"/>
    <x v="0"/>
    <n v="2005"/>
    <n v="29"/>
    <x v="0"/>
    <n v="25.6"/>
    <n v="25.6"/>
    <m/>
    <d v="2005-01-29T00:00:00"/>
    <n v="25.6"/>
    <n v="1492"/>
    <n v="29.358520267611176"/>
    <n v="16.885714285714283"/>
    <n v="11.656666666666665"/>
  </r>
  <r>
    <x v="3"/>
    <x v="0"/>
    <n v="2005"/>
    <n v="30"/>
    <x v="0"/>
    <n v="18.399999999999999"/>
    <n v="18.399999999999999"/>
    <m/>
    <d v="2005-01-30T00:00:00"/>
    <n v="18.399999999999999"/>
    <n v="1957"/>
    <n v="38.508461235733968"/>
    <n v="15.014285714285714"/>
    <n v="11.035666666666666"/>
  </r>
  <r>
    <x v="3"/>
    <x v="0"/>
    <n v="2005"/>
    <n v="31"/>
    <x v="0"/>
    <n v="16.7"/>
    <n v="16.7"/>
    <m/>
    <d v="2005-01-31T00:00:00"/>
    <n v="16.7"/>
    <n v="2120"/>
    <n v="41.715859897678079"/>
    <n v="15.042857142857141"/>
    <n v="10.713999999999999"/>
  </r>
  <r>
    <x v="3"/>
    <x v="1"/>
    <n v="2005"/>
    <n v="1"/>
    <x v="1"/>
    <n v="15.6"/>
    <n v="15.6"/>
    <m/>
    <d v="2005-02-01T00:00:00"/>
    <n v="15.6"/>
    <n v="2199"/>
    <n v="43.270365997638727"/>
    <n v="15.085714285714285"/>
    <n v="10.386333333333331"/>
  </r>
  <r>
    <x v="3"/>
    <x v="1"/>
    <n v="2005"/>
    <n v="2"/>
    <x v="1"/>
    <n v="14.6"/>
    <n v="14.6"/>
    <m/>
    <d v="2005-02-02T00:00:00"/>
    <n v="14.6"/>
    <n v="2293"/>
    <n v="45.120031483667852"/>
    <n v="14.828571428571427"/>
    <n v="10.106333333333332"/>
  </r>
  <r>
    <x v="3"/>
    <x v="1"/>
    <n v="2005"/>
    <n v="3"/>
    <x v="1"/>
    <n v="13.7"/>
    <n v="13.7"/>
    <m/>
    <d v="2005-02-03T00:00:00"/>
    <n v="13.7"/>
    <n v="2386"/>
    <n v="46.950019677292403"/>
    <n v="14.585714285714287"/>
    <n v="9.8170000000000002"/>
  </r>
  <r>
    <x v="3"/>
    <x v="1"/>
    <n v="2005"/>
    <n v="4"/>
    <x v="1"/>
    <n v="13.6"/>
    <n v="13.6"/>
    <m/>
    <d v="2005-02-04T00:00:00"/>
    <n v="13.6"/>
    <n v="2388"/>
    <n v="46.989374262101535"/>
    <n v="14.414285714285715"/>
    <n v="9.5489999999999995"/>
  </r>
  <r>
    <x v="3"/>
    <x v="1"/>
    <n v="2005"/>
    <n v="5"/>
    <x v="1"/>
    <n v="12.5"/>
    <n v="12.5"/>
    <m/>
    <d v="2005-02-05T00:00:00"/>
    <n v="12.5"/>
    <n v="2484"/>
    <n v="48.878394332939791"/>
    <n v="14.22857142857143"/>
    <n v="9.2853333333333339"/>
  </r>
  <r>
    <x v="3"/>
    <x v="1"/>
    <n v="2005"/>
    <n v="6"/>
    <x v="1"/>
    <n v="18.600000000000001"/>
    <n v="18.600000000000001"/>
    <m/>
    <d v="2005-02-06T00:00:00"/>
    <n v="18.600000000000001"/>
    <n v="1953"/>
    <n v="38.429752066115704"/>
    <n v="14.242857142857144"/>
    <n v="9.0513333333333321"/>
  </r>
  <r>
    <x v="3"/>
    <x v="1"/>
    <n v="2005"/>
    <n v="7"/>
    <x v="1"/>
    <n v="17"/>
    <n v="17"/>
    <m/>
    <d v="2005-02-07T00:00:00"/>
    <n v="17"/>
    <n v="2056"/>
    <n v="40.456513183785916"/>
    <n v="13.257142857142856"/>
    <n v="8.6076666666666632"/>
  </r>
  <r>
    <x v="3"/>
    <x v="1"/>
    <n v="2005"/>
    <n v="8"/>
    <x v="1"/>
    <n v="13.8"/>
    <n v="13.8"/>
    <m/>
    <d v="2005-02-08T00:00:00"/>
    <n v="13.8"/>
    <n v="2381"/>
    <n v="46.85163321526958"/>
    <n v="12.285714285714286"/>
    <n v="8.2166666666666632"/>
  </r>
  <r>
    <x v="3"/>
    <x v="1"/>
    <n v="2005"/>
    <n v="9"/>
    <x v="1"/>
    <n v="12.9"/>
    <n v="12.9"/>
    <m/>
    <d v="2005-02-09T00:00:00"/>
    <n v="12.9"/>
    <n v="2476"/>
    <n v="48.720975993703263"/>
    <n v="11.638571428571428"/>
    <n v="7.9273333333333325"/>
  </r>
  <r>
    <x v="3"/>
    <x v="1"/>
    <n v="2005"/>
    <n v="10"/>
    <x v="1"/>
    <n v="12.5"/>
    <n v="12.5"/>
    <m/>
    <d v="2005-02-10T00:00:00"/>
    <n v="12.5"/>
    <n v="2484"/>
    <n v="48.878394332939791"/>
    <n v="11.018571428571429"/>
    <n v="7.6689999999999987"/>
  </r>
  <r>
    <x v="3"/>
    <x v="1"/>
    <n v="2005"/>
    <n v="11"/>
    <x v="1"/>
    <n v="12.3"/>
    <n v="12.3"/>
    <m/>
    <d v="2005-02-11T00:00:00"/>
    <n v="12.3"/>
    <n v="2491"/>
    <n v="49.01613537977174"/>
    <n v="10.401428571428571"/>
    <n v="7.4159999999999995"/>
  </r>
  <r>
    <x v="3"/>
    <x v="1"/>
    <n v="2005"/>
    <n v="12"/>
    <x v="1"/>
    <n v="12.6"/>
    <n v="12.6"/>
    <m/>
    <d v="2005-02-12T00:00:00"/>
    <n v="12.6"/>
    <n v="2482"/>
    <n v="48.839039748130659"/>
    <n v="9.8157142857142841"/>
    <n v="7.1629999999999994"/>
  </r>
  <r>
    <x v="3"/>
    <x v="1"/>
    <n v="2005"/>
    <n v="13"/>
    <x v="1"/>
    <n v="11.7"/>
    <n v="11.7"/>
    <m/>
    <d v="2005-02-13T00:00:00"/>
    <n v="11.7"/>
    <n v="2574"/>
    <n v="50.649350649350644"/>
    <n v="9.1871428571428577"/>
    <n v="6.8986666666666672"/>
  </r>
  <r>
    <x v="3"/>
    <x v="1"/>
    <n v="2005"/>
    <n v="14"/>
    <x v="1"/>
    <n v="10.199999999999999"/>
    <n v="10.199999999999999"/>
    <m/>
    <d v="2005-02-14T00:00:00"/>
    <n v="10.199999999999999"/>
    <n v="2718"/>
    <n v="53.482880755608029"/>
    <n v="8.6957142857142848"/>
    <n v="6.6529999999999996"/>
  </r>
  <r>
    <x v="3"/>
    <x v="1"/>
    <n v="2005"/>
    <n v="15"/>
    <x v="1"/>
    <n v="9.27"/>
    <n v="9.27"/>
    <m/>
    <d v="2005-02-15T00:00:00"/>
    <n v="9.27"/>
    <n v="2834"/>
    <n v="55.765446674537586"/>
    <n v="8.33"/>
    <n v="6.4656666666666673"/>
  </r>
  <r>
    <x v="3"/>
    <x v="1"/>
    <n v="2005"/>
    <n v="16"/>
    <x v="1"/>
    <n v="8.56"/>
    <n v="8.56"/>
    <m/>
    <d v="2005-02-16T00:00:00"/>
    <n v="8.56"/>
    <n v="2906"/>
    <n v="57.182211727666278"/>
    <n v="8.0114285714285707"/>
    <n v="6.3193333333333346"/>
  </r>
  <r>
    <x v="3"/>
    <x v="1"/>
    <n v="2005"/>
    <n v="17"/>
    <x v="1"/>
    <n v="8.18"/>
    <n v="8.18"/>
    <m/>
    <d v="2005-02-17T00:00:00"/>
    <n v="8.18"/>
    <n v="2956"/>
    <n v="58.166076347894524"/>
    <n v="7.8014285714285716"/>
    <n v="6.1863333333333337"/>
  </r>
  <r>
    <x v="3"/>
    <x v="1"/>
    <n v="2005"/>
    <n v="18"/>
    <x v="1"/>
    <n v="8.1999999999999993"/>
    <n v="8.1999999999999993"/>
    <m/>
    <d v="2005-02-18T00:00:00"/>
    <n v="8.1999999999999993"/>
    <n v="2946"/>
    <n v="57.969303423848885"/>
    <n v="7.5271428571428558"/>
    <n v="6.2736666666666681"/>
  </r>
  <r>
    <x v="3"/>
    <x v="1"/>
    <n v="2005"/>
    <n v="19"/>
    <x v="1"/>
    <n v="8.1999999999999993"/>
    <n v="8.1999999999999993"/>
    <m/>
    <d v="2005-02-19T00:00:00"/>
    <n v="8.1999999999999993"/>
    <n v="2946"/>
    <n v="57.969303423848885"/>
    <n v="7.2528571428571436"/>
    <n v="6.3636666666666679"/>
  </r>
  <r>
    <x v="3"/>
    <x v="1"/>
    <n v="2005"/>
    <n v="20"/>
    <x v="1"/>
    <n v="8.26"/>
    <n v="8.26"/>
    <m/>
    <d v="2005-02-20T00:00:00"/>
    <n v="8.26"/>
    <n v="2942"/>
    <n v="57.890594254230621"/>
    <n v="6.9657142857142853"/>
    <n v="6.3596666666666684"/>
  </r>
  <r>
    <x v="3"/>
    <x v="1"/>
    <n v="2005"/>
    <n v="21"/>
    <x v="1"/>
    <n v="7.64"/>
    <n v="7.64"/>
    <m/>
    <d v="2005-02-21T00:00:00"/>
    <n v="7.64"/>
    <n v="3012"/>
    <n v="59.268004722550174"/>
    <n v="6.6757142857142862"/>
    <n v="6.304000000000002"/>
  </r>
  <r>
    <x v="3"/>
    <x v="1"/>
    <n v="2005"/>
    <n v="22"/>
    <x v="1"/>
    <n v="7.04"/>
    <n v="7.04"/>
    <m/>
    <d v="2005-02-22T00:00:00"/>
    <n v="7.04"/>
    <n v="3085"/>
    <n v="60.704447068083432"/>
    <n v="6.58"/>
    <n v="6.3113333333333355"/>
  </r>
  <r>
    <x v="3"/>
    <x v="1"/>
    <n v="2005"/>
    <n v="23"/>
    <x v="1"/>
    <n v="7.09"/>
    <n v="7.09"/>
    <m/>
    <d v="2005-02-23T00:00:00"/>
    <n v="7.09"/>
    <n v="3084"/>
    <n v="60.684769775678873"/>
    <n v="6.8242857142857138"/>
    <n v="6.3590000000000009"/>
  </r>
  <r>
    <x v="3"/>
    <x v="1"/>
    <n v="2005"/>
    <n v="24"/>
    <x v="1"/>
    <n v="6.26"/>
    <n v="6.26"/>
    <m/>
    <d v="2005-02-24T00:00:00"/>
    <n v="6.26"/>
    <n v="3212"/>
    <n v="63.203463203463208"/>
    <n v="6.7928571428571427"/>
    <n v="6.387666666666667"/>
  </r>
  <r>
    <x v="3"/>
    <x v="1"/>
    <n v="2005"/>
    <n v="25"/>
    <x v="1"/>
    <n v="6.28"/>
    <n v="6.28"/>
    <m/>
    <d v="2005-02-25T00:00:00"/>
    <n v="6.28"/>
    <n v="3210"/>
    <n v="63.164108618654069"/>
    <n v="6.927142857142857"/>
    <n v="6.9590000000000014"/>
  </r>
  <r>
    <x v="3"/>
    <x v="1"/>
    <n v="2005"/>
    <n v="26"/>
    <x v="1"/>
    <n v="6.19"/>
    <n v="6.19"/>
    <m/>
    <d v="2005-02-26T00:00:00"/>
    <n v="6.19"/>
    <n v="3231"/>
    <n v="63.577331759149949"/>
    <n v="6.8757142857142863"/>
    <n v="6.9824137931034498"/>
  </r>
  <r>
    <x v="3"/>
    <x v="1"/>
    <n v="2005"/>
    <n v="27"/>
    <x v="1"/>
    <n v="6.23"/>
    <n v="6.23"/>
    <m/>
    <d v="2005-02-27T00:00:00"/>
    <n v="6.23"/>
    <n v="3214"/>
    <n v="63.242817788272333"/>
    <n v="6.8000000000000016"/>
    <n v="13.906896551724138"/>
  </r>
  <r>
    <x v="3"/>
    <x v="1"/>
    <n v="2005"/>
    <n v="28"/>
    <x v="1"/>
    <n v="6.97"/>
    <n v="6.97"/>
    <m/>
    <d v="2005-02-28T00:00:00"/>
    <n v="6.97"/>
    <n v="3098"/>
    <n v="60.960251869342777"/>
    <n v="6.7228571428571433"/>
    <n v="21.519655172413795"/>
  </r>
  <r>
    <x v="3"/>
    <x v="2"/>
    <n v="2005"/>
    <n v="1"/>
    <x v="2"/>
    <n v="8.75"/>
    <n v="8.75"/>
    <m/>
    <d v="2005-03-01T00:00:00"/>
    <n v="8.75"/>
    <n v="2891"/>
    <n v="56.887052341597801"/>
    <n v="6.5100000000000007"/>
    <n v="24.472413793103449"/>
  </r>
  <r>
    <x v="3"/>
    <x v="2"/>
    <n v="2005"/>
    <n v="2"/>
    <x v="2"/>
    <n v="6.87"/>
    <n v="6.87"/>
    <m/>
    <d v="2005-03-02T00:00:00"/>
    <n v="6.87"/>
    <n v="3120"/>
    <n v="61.393152302243216"/>
    <n v="6.0157142857142869"/>
    <n v="26.29137931034483"/>
  </r>
  <r>
    <x v="3"/>
    <x v="2"/>
    <n v="2005"/>
    <n v="3"/>
    <x v="2"/>
    <n v="7.2"/>
    <n v="7.2"/>
    <m/>
    <d v="2005-03-03T00:00:00"/>
    <n v="7.2"/>
    <n v="3065"/>
    <n v="60.310901219992132"/>
    <n v="5.7871428571428583"/>
    <n v="27.875172413793102"/>
  </r>
  <r>
    <x v="3"/>
    <x v="2"/>
    <n v="2005"/>
    <n v="4"/>
    <x v="2"/>
    <n v="5.92"/>
    <n v="5.92"/>
    <m/>
    <d v="2005-03-04T00:00:00"/>
    <n v="5.92"/>
    <n v="3270"/>
    <n v="64.344746162927976"/>
    <n v="5.49"/>
    <n v="29.085517241379307"/>
  </r>
  <r>
    <x v="3"/>
    <x v="2"/>
    <n v="2005"/>
    <n v="5"/>
    <x v="2"/>
    <n v="5.66"/>
    <n v="5.66"/>
    <m/>
    <d v="2005-03-05T00:00:00"/>
    <n v="5.66"/>
    <n v="3326"/>
    <n v="65.446674537583633"/>
    <n v="5.38"/>
    <n v="30.208965517241378"/>
  </r>
  <r>
    <x v="3"/>
    <x v="2"/>
    <n v="2005"/>
    <n v="6"/>
    <x v="2"/>
    <n v="5.69"/>
    <n v="5.69"/>
    <m/>
    <d v="2005-03-06T00:00:00"/>
    <n v="5.69"/>
    <n v="3323"/>
    <n v="65.387642660369934"/>
    <n v="5.2728571428571422"/>
    <n v="31.137931034482758"/>
  </r>
  <r>
    <x v="3"/>
    <x v="2"/>
    <n v="2005"/>
    <n v="7"/>
    <x v="2"/>
    <n v="5.48"/>
    <n v="5.48"/>
    <m/>
    <d v="2005-03-07T00:00:00"/>
    <n v="5.48"/>
    <n v="3370"/>
    <n v="66.312475403384497"/>
    <n v="5.1328571428571426"/>
    <n v="31.85551724137931"/>
  </r>
  <r>
    <x v="3"/>
    <x v="2"/>
    <n v="2005"/>
    <n v="8"/>
    <x v="2"/>
    <n v="5.29"/>
    <n v="5.29"/>
    <m/>
    <d v="2005-03-08T00:00:00"/>
    <n v="5.29"/>
    <n v="3418"/>
    <n v="67.256985438803625"/>
    <n v="5.0171428571428569"/>
    <n v="32.473448275862069"/>
  </r>
  <r>
    <x v="3"/>
    <x v="2"/>
    <n v="2005"/>
    <n v="9"/>
    <x v="2"/>
    <n v="5.27"/>
    <n v="5.27"/>
    <m/>
    <d v="2005-03-09T00:00:00"/>
    <n v="5.27"/>
    <n v="3419"/>
    <n v="67.276662731208177"/>
    <n v="4.8800000000000008"/>
    <n v="33.204827586206896"/>
  </r>
  <r>
    <x v="3"/>
    <x v="2"/>
    <n v="2005"/>
    <n v="10"/>
    <x v="2"/>
    <n v="5.12"/>
    <n v="5.12"/>
    <m/>
    <d v="2005-03-10T00:00:00"/>
    <n v="5.12"/>
    <n v="3446"/>
    <n v="67.807949626131446"/>
    <n v="4.7814285714285711"/>
    <n v="33.874827586206898"/>
  </r>
  <r>
    <x v="3"/>
    <x v="2"/>
    <n v="2005"/>
    <n v="11"/>
    <x v="2"/>
    <n v="5.15"/>
    <n v="5.15"/>
    <m/>
    <d v="2005-03-11T00:00:00"/>
    <n v="5.15"/>
    <n v="3441"/>
    <n v="67.709563164108616"/>
    <n v="4.7471428571428564"/>
    <n v="34.405172413793103"/>
  </r>
  <r>
    <x v="3"/>
    <x v="2"/>
    <n v="2005"/>
    <n v="12"/>
    <x v="2"/>
    <n v="4.91"/>
    <n v="4.91"/>
    <m/>
    <d v="2005-03-12T00:00:00"/>
    <n v="4.91"/>
    <n v="3481"/>
    <n v="68.49665486029123"/>
    <n v="4.6642857142857155"/>
    <n v="34.893103448275859"/>
  </r>
  <r>
    <x v="3"/>
    <x v="2"/>
    <n v="2005"/>
    <n v="13"/>
    <x v="2"/>
    <n v="4.71"/>
    <n v="4.71"/>
    <m/>
    <d v="2005-03-13T00:00:00"/>
    <n v="4.71"/>
    <n v="3525"/>
    <n v="69.362455726092094"/>
    <n v="5.5057142857142853"/>
    <n v="35.872068965517244"/>
  </r>
  <r>
    <x v="3"/>
    <x v="2"/>
    <n v="2005"/>
    <n v="14"/>
    <x v="2"/>
    <n v="4.67"/>
    <n v="4.67"/>
    <m/>
    <d v="2005-03-14T00:00:00"/>
    <n v="4.67"/>
    <n v="3540"/>
    <n v="69.65761511216057"/>
    <n v="6.39"/>
    <n v="36.62689655172413"/>
  </r>
  <r>
    <x v="3"/>
    <x v="2"/>
    <n v="2005"/>
    <n v="15"/>
    <x v="2"/>
    <n v="4.33"/>
    <n v="4.33"/>
    <m/>
    <d v="2005-03-15T00:00:00"/>
    <n v="4.33"/>
    <n v="3607"/>
    <n v="70.975993703266425"/>
    <n v="6.8771428571428572"/>
    <n v="37.314137931034473"/>
  </r>
  <r>
    <x v="3"/>
    <x v="2"/>
    <n v="2005"/>
    <n v="16"/>
    <x v="2"/>
    <n v="4.58"/>
    <n v="4.58"/>
    <m/>
    <d v="2005-03-16T00:00:00"/>
    <n v="4.58"/>
    <n v="3561"/>
    <n v="70.070838252656429"/>
    <n v="7.2000000000000011"/>
    <n v="37.940689655172406"/>
  </r>
  <r>
    <x v="3"/>
    <x v="2"/>
    <n v="2005"/>
    <n v="17"/>
    <x v="2"/>
    <n v="4.88"/>
    <n v="4.88"/>
    <m/>
    <d v="2005-03-17T00:00:00"/>
    <n v="4.88"/>
    <n v="3492"/>
    <n v="68.713105076741442"/>
    <n v="7.6685714285714273"/>
    <n v="38.531034482758614"/>
  </r>
  <r>
    <x v="3"/>
    <x v="2"/>
    <n v="2005"/>
    <n v="18"/>
    <x v="2"/>
    <n v="4.57"/>
    <n v="4.57"/>
    <m/>
    <d v="2005-03-18T00:00:00"/>
    <n v="4.57"/>
    <n v="3564"/>
    <n v="70.129870129870127"/>
    <n v="8.1814285714285706"/>
    <n v="39.579999999999991"/>
  </r>
  <r>
    <x v="3"/>
    <x v="2"/>
    <n v="2005"/>
    <n v="19"/>
    <x v="2"/>
    <n v="10.8"/>
    <n v="10.8"/>
    <m/>
    <d v="2005-03-19T00:00:00"/>
    <n v="10.8"/>
    <n v="2694"/>
    <n v="53.010625737898465"/>
    <n v="8.6642857142857146"/>
    <n v="40.401724137931026"/>
  </r>
  <r>
    <x v="3"/>
    <x v="2"/>
    <n v="2005"/>
    <n v="20"/>
    <x v="2"/>
    <n v="10.9"/>
    <n v="10.9"/>
    <m/>
    <d v="2005-03-20T00:00:00"/>
    <n v="10.9"/>
    <n v="2692"/>
    <n v="52.97127115308934"/>
    <n v="10.464285714285714"/>
    <n v="41.032758620689648"/>
  </r>
  <r>
    <x v="3"/>
    <x v="2"/>
    <n v="2005"/>
    <n v="21"/>
    <x v="2"/>
    <n v="8.08"/>
    <n v="8.08"/>
    <m/>
    <d v="2005-03-21T00:00:00"/>
    <n v="8.08"/>
    <n v="2965"/>
    <n v="58.343171979535612"/>
    <n v="10.391666666666667"/>
    <n v="41.543103448275865"/>
  </r>
  <r>
    <x v="3"/>
    <x v="2"/>
    <n v="2005"/>
    <n v="22"/>
    <x v="2"/>
    <n v="6.59"/>
    <n v="6.59"/>
    <m/>
    <d v="2005-03-22T00:00:00"/>
    <n v="6.59"/>
    <n v="3159"/>
    <n v="62.16056670602125"/>
    <n v="43.544999999999995"/>
    <n v="42.092068965517235"/>
  </r>
  <r>
    <x v="3"/>
    <x v="2"/>
    <n v="2005"/>
    <n v="23"/>
    <x v="2"/>
    <n v="7.86"/>
    <n v="7.86"/>
    <m/>
    <d v="2005-03-23T00:00:00"/>
    <n v="7.86"/>
    <n v="2995"/>
    <n v="58.933490751672565"/>
    <n v="80.28"/>
    <n v="42.623448275862067"/>
  </r>
  <r>
    <x v="3"/>
    <x v="2"/>
    <n v="2005"/>
    <n v="24"/>
    <x v="2"/>
    <n v="8.4700000000000006"/>
    <n v="8.4700000000000006"/>
    <m/>
    <d v="2005-03-24T00:00:00"/>
    <n v="8.4700000000000006"/>
    <n v="2918"/>
    <n v="57.418339236521057"/>
    <n v="94.403333333333322"/>
    <n v="43.035172413793106"/>
  </r>
  <r>
    <x v="3"/>
    <x v="2"/>
    <n v="2005"/>
    <n v="25"/>
    <x v="2"/>
    <n v="7.95"/>
    <n v="7.95"/>
    <m/>
    <d v="2005-03-25T00:00:00"/>
    <n v="7.95"/>
    <n v="2980"/>
    <n v="58.638331365604088"/>
    <n v="103.24166666666667"/>
    <n v="43.443103448275856"/>
  </r>
  <r>
    <x v="3"/>
    <x v="2"/>
    <n v="2005"/>
    <n v="26"/>
    <x v="2"/>
    <n v="23.4"/>
    <n v="23.4"/>
    <m/>
    <d v="2005-03-26T00:00:00"/>
    <n v="23.4"/>
    <n v="1606"/>
    <n v="31.601731601731604"/>
    <n v="110.71666666666665"/>
    <n v="43.83448275862068"/>
  </r>
  <r>
    <x v="3"/>
    <x v="2"/>
    <n v="2005"/>
    <n v="27"/>
    <x v="2"/>
    <s v="r"/>
    <m/>
    <s v="r"/>
    <d v="2005-03-27T00:00:00"/>
    <m/>
    <e v="#N/A"/>
    <e v="#N/A"/>
    <n v="113.86666666666666"/>
    <n v="43.682758620689654"/>
  </r>
  <r>
    <x v="3"/>
    <x v="2"/>
    <n v="2005"/>
    <n v="28"/>
    <x v="2"/>
    <n v="207"/>
    <n v="207"/>
    <m/>
    <d v="2005-03-28T00:00:00"/>
    <n v="207"/>
    <n v="71"/>
    <n v="1.3970877607241243"/>
    <n v="103.1"/>
    <n v="42.763333333333328"/>
  </r>
  <r>
    <x v="3"/>
    <x v="2"/>
    <n v="2005"/>
    <n v="29"/>
    <x v="2"/>
    <n v="227"/>
    <n v="227"/>
    <m/>
    <d v="2005-03-29T00:00:00"/>
    <n v="227"/>
    <n v="54"/>
    <n v="1.0625737898465171"/>
    <n v="78.185714285714297"/>
    <n v="36.33"/>
  </r>
  <r>
    <x v="3"/>
    <x v="2"/>
    <n v="2005"/>
    <n v="30"/>
    <x v="2"/>
    <n v="92.6"/>
    <n v="92.6"/>
    <m/>
    <d v="2005-03-30T00:00:00"/>
    <n v="92.6"/>
    <n v="314"/>
    <n v="6.1786698150334516"/>
    <n v="49.542857142857144"/>
    <n v="29.176666666666666"/>
  </r>
  <r>
    <x v="3"/>
    <x v="2"/>
    <n v="2005"/>
    <n v="31"/>
    <x v="2"/>
    <n v="61.5"/>
    <n v="61.5"/>
    <m/>
    <d v="2005-03-31T00:00:00"/>
    <n v="61.5"/>
    <n v="498"/>
    <n v="9.7992916174734344"/>
    <n v="39.657142857142851"/>
    <n v="26.469999999999995"/>
  </r>
  <r>
    <x v="3"/>
    <x v="3"/>
    <n v="2005"/>
    <n v="1"/>
    <x v="3"/>
    <n v="52.8"/>
    <n v="52.8"/>
    <m/>
    <d v="2005-04-01T00:00:00"/>
    <n v="52.8"/>
    <n v="605"/>
    <n v="11.904761904761903"/>
    <n v="34.657142857142858"/>
    <n v="24.77333333333333"/>
  </r>
  <r>
    <x v="3"/>
    <x v="3"/>
    <n v="2005"/>
    <n v="2"/>
    <x v="3"/>
    <n v="42.3"/>
    <n v="42.3"/>
    <m/>
    <d v="2005-04-02T00:00:00"/>
    <n v="42.3"/>
    <n v="837"/>
    <n v="16.469893742621014"/>
    <n v="30.642857142857142"/>
    <n v="23.353333333333332"/>
  </r>
  <r>
    <x v="3"/>
    <x v="3"/>
    <n v="2005"/>
    <n v="3"/>
    <x v="3"/>
    <n v="38.5"/>
    <n v="38.5"/>
    <m/>
    <d v="2005-04-03T00:00:00"/>
    <n v="38.5"/>
    <n v="956"/>
    <n v="18.811491538764265"/>
    <n v="27.528571428571428"/>
    <n v="22.34333333333333"/>
  </r>
  <r>
    <x v="3"/>
    <x v="3"/>
    <n v="2005"/>
    <n v="4"/>
    <x v="3"/>
    <n v="32.6"/>
    <n v="32.6"/>
    <m/>
    <d v="2005-04-04T00:00:00"/>
    <n v="32.6"/>
    <n v="1177"/>
    <n v="23.160173160173162"/>
    <n v="24.785714285714285"/>
    <n v="21.386000000000003"/>
  </r>
  <r>
    <x v="3"/>
    <x v="3"/>
    <n v="2005"/>
    <n v="5"/>
    <x v="3"/>
    <n v="26.5"/>
    <n v="26.5"/>
    <m/>
    <d v="2005-04-05T00:00:00"/>
    <n v="26.5"/>
    <n v="1436"/>
    <n v="28.25659189295553"/>
    <n v="24.885714285714283"/>
    <n v="20.725999999999999"/>
  </r>
  <r>
    <x v="3"/>
    <x v="3"/>
    <n v="2005"/>
    <n v="6"/>
    <x v="3"/>
    <n v="23.4"/>
    <n v="23.4"/>
    <m/>
    <d v="2005-04-06T00:00:00"/>
    <n v="23.4"/>
    <n v="1606"/>
    <n v="31.601731601731604"/>
    <n v="24.9"/>
    <n v="20.209333333333333"/>
  </r>
  <r>
    <x v="3"/>
    <x v="3"/>
    <n v="2005"/>
    <n v="7"/>
    <x v="3"/>
    <n v="26.5"/>
    <n v="26.5"/>
    <m/>
    <d v="2005-04-07T00:00:00"/>
    <n v="26.5"/>
    <n v="1436"/>
    <n v="28.25659189295553"/>
    <n v="25.071428571428573"/>
    <n v="19.849333333333334"/>
  </r>
  <r>
    <x v="3"/>
    <x v="3"/>
    <n v="2005"/>
    <n v="8"/>
    <x v="3"/>
    <n v="24.7"/>
    <n v="24.7"/>
    <m/>
    <d v="2005-04-08T00:00:00"/>
    <n v="24.7"/>
    <n v="1532"/>
    <n v="30.145611963793783"/>
    <n v="24.5"/>
    <n v="19.355999999999998"/>
  </r>
  <r>
    <x v="3"/>
    <x v="3"/>
    <n v="2005"/>
    <n v="9"/>
    <x v="3"/>
    <n v="20.5"/>
    <n v="20.5"/>
    <m/>
    <d v="2005-04-09T00:00:00"/>
    <n v="20.5"/>
    <n v="1819"/>
    <n v="35.792994883903972"/>
    <n v="24.071428571428566"/>
    <n v="18.969333333333335"/>
  </r>
  <r>
    <x v="3"/>
    <x v="3"/>
    <n v="2005"/>
    <n v="10"/>
    <x v="3"/>
    <n v="19.3"/>
    <n v="19.3"/>
    <m/>
    <d v="2005-04-10T00:00:00"/>
    <n v="19.3"/>
    <n v="1889"/>
    <n v="37.170405352223533"/>
    <n v="26.18571428571428"/>
    <n v="19.136000000000003"/>
  </r>
  <r>
    <x v="3"/>
    <x v="3"/>
    <n v="2005"/>
    <n v="11"/>
    <x v="3"/>
    <n v="33.299999999999997"/>
    <n v="33.299999999999997"/>
    <m/>
    <d v="2005-04-11T00:00:00"/>
    <n v="33.299999999999997"/>
    <n v="1144"/>
    <n v="22.510822510822511"/>
    <n v="27.485714285714288"/>
    <n v="19.836000000000002"/>
  </r>
  <r>
    <x v="3"/>
    <x v="3"/>
    <n v="2005"/>
    <n v="12"/>
    <x v="3"/>
    <n v="26.6"/>
    <n v="26.6"/>
    <m/>
    <d v="2005-04-12T00:00:00"/>
    <n v="26.6"/>
    <n v="1434"/>
    <n v="28.217237308146398"/>
    <n v="26.885714285714283"/>
    <n v="19.729333333333333"/>
  </r>
  <r>
    <x v="3"/>
    <x v="3"/>
    <n v="2005"/>
    <n v="13"/>
    <x v="3"/>
    <n v="24.6"/>
    <n v="24.6"/>
    <m/>
    <d v="2005-04-13T00:00:00"/>
    <n v="24.6"/>
    <n v="1536"/>
    <n v="30.22432113341204"/>
    <n v="26.757142857142856"/>
    <n v="19.716000000000001"/>
  </r>
  <r>
    <x v="3"/>
    <x v="3"/>
    <n v="2005"/>
    <n v="14"/>
    <x v="3"/>
    <n v="22.5"/>
    <n v="22.5"/>
    <m/>
    <d v="2005-04-14T00:00:00"/>
    <n v="22.5"/>
    <n v="1664"/>
    <n v="32.743014561196382"/>
    <n v="26.671428571428571"/>
    <n v="19.66266666666667"/>
  </r>
  <r>
    <x v="3"/>
    <x v="3"/>
    <n v="2005"/>
    <n v="15"/>
    <x v="3"/>
    <n v="21.7"/>
    <n v="21.7"/>
    <m/>
    <d v="2005-04-15T00:00:00"/>
    <n v="21.7"/>
    <n v="1734"/>
    <n v="34.120425029515935"/>
    <n v="26.599999999999998"/>
    <n v="19.696000000000005"/>
  </r>
  <r>
    <x v="3"/>
    <x v="3"/>
    <n v="2005"/>
    <n v="16"/>
    <x v="3"/>
    <n v="35.299999999999997"/>
    <n v="35.299999999999997"/>
    <m/>
    <d v="2005-04-16T00:00:00"/>
    <n v="35.299999999999997"/>
    <n v="1048"/>
    <n v="20.621802439984258"/>
    <n v="26.328571428571429"/>
    <n v="19.719333333333335"/>
  </r>
  <r>
    <x v="3"/>
    <x v="3"/>
    <n v="2005"/>
    <n v="17"/>
    <x v="3"/>
    <n v="28.4"/>
    <n v="28.4"/>
    <m/>
    <d v="2005-04-17T00:00:00"/>
    <n v="28.4"/>
    <n v="1350"/>
    <n v="26.564344746162927"/>
    <n v="24.185714285714287"/>
    <n v="19.472666666666669"/>
  </r>
  <r>
    <x v="3"/>
    <x v="3"/>
    <n v="2005"/>
    <n v="18"/>
    <x v="3"/>
    <n v="29.1"/>
    <n v="29.1"/>
    <m/>
    <d v="2005-04-18T00:00:00"/>
    <n v="29.1"/>
    <n v="1317"/>
    <n v="25.914994096812276"/>
    <n v="22.88571428571429"/>
    <n v="19.322666666666667"/>
  </r>
  <r>
    <x v="3"/>
    <x v="3"/>
    <n v="2005"/>
    <n v="19"/>
    <x v="3"/>
    <n v="25.7"/>
    <n v="25.7"/>
    <m/>
    <d v="2005-04-19T00:00:00"/>
    <n v="25.7"/>
    <n v="1491"/>
    <n v="29.338842975206614"/>
    <n v="21.442857142857143"/>
    <n v="19.756000000000004"/>
  </r>
  <r>
    <x v="3"/>
    <x v="3"/>
    <n v="2005"/>
    <n v="20"/>
    <x v="3"/>
    <n v="24"/>
    <n v="24"/>
    <m/>
    <d v="2005-04-20T00:00:00"/>
    <n v="24"/>
    <n v="1550"/>
    <n v="30.499803227075954"/>
    <n v="20.071428571428573"/>
    <n v="20.309333333333331"/>
  </r>
  <r>
    <x v="3"/>
    <x v="3"/>
    <n v="2005"/>
    <n v="21"/>
    <x v="3"/>
    <n v="22"/>
    <n v="22"/>
    <m/>
    <d v="2005-04-21T00:00:00"/>
    <n v="22"/>
    <n v="1676"/>
    <n v="32.979142070051161"/>
    <n v="18.642857142857142"/>
    <n v="20.845999999999997"/>
  </r>
  <r>
    <x v="3"/>
    <x v="3"/>
    <n v="2005"/>
    <n v="22"/>
    <x v="3"/>
    <n v="19.8"/>
    <n v="19.8"/>
    <m/>
    <d v="2005-04-22T00:00:00"/>
    <n v="19.8"/>
    <n v="1881"/>
    <n v="37.012987012987011"/>
    <n v="17.271428571428572"/>
    <n v="21.339333333333329"/>
  </r>
  <r>
    <x v="3"/>
    <x v="3"/>
    <n v="2005"/>
    <n v="23"/>
    <x v="3"/>
    <n v="20.3"/>
    <n v="20.3"/>
    <m/>
    <d v="2005-04-23T00:00:00"/>
    <n v="20.3"/>
    <n v="1823"/>
    <n v="35.871704053522237"/>
    <n v="16.071428571428573"/>
    <n v="21.915999999999997"/>
  </r>
  <r>
    <x v="3"/>
    <x v="3"/>
    <n v="2005"/>
    <n v="24"/>
    <x v="3"/>
    <n v="19.3"/>
    <n v="19.3"/>
    <m/>
    <d v="2005-04-24T00:00:00"/>
    <n v="19.3"/>
    <n v="1889"/>
    <n v="37.170405352223533"/>
    <n v="14.685714285714287"/>
    <n v="22.235999999999997"/>
  </r>
  <r>
    <x v="3"/>
    <x v="3"/>
    <n v="2005"/>
    <n v="25"/>
    <x v="3"/>
    <n v="19"/>
    <n v="19"/>
    <m/>
    <d v="2005-04-25T00:00:00"/>
    <n v="19"/>
    <n v="1898"/>
    <n v="37.34750098386462"/>
    <n v="13.385714285714286"/>
    <n v="22.475999999999996"/>
  </r>
  <r>
    <x v="3"/>
    <x v="3"/>
    <n v="2005"/>
    <n v="26"/>
    <x v="3"/>
    <n v="16.100000000000001"/>
    <n v="16.100000000000001"/>
    <m/>
    <d v="2005-04-26T00:00:00"/>
    <n v="16.100000000000001"/>
    <n v="2130"/>
    <n v="41.912632821723733"/>
    <n v="12.385714285714286"/>
    <n v="22.625999999999994"/>
  </r>
  <r>
    <x v="3"/>
    <x v="3"/>
    <n v="2005"/>
    <n v="27"/>
    <x v="3"/>
    <n v="14"/>
    <n v="14"/>
    <m/>
    <d v="2005-04-27T00:00:00"/>
    <n v="14"/>
    <n v="2302"/>
    <n v="45.297127115308932"/>
    <n v="11.482857142857142"/>
    <n v="22.782666666666664"/>
  </r>
  <r>
    <x v="3"/>
    <x v="3"/>
    <n v="2005"/>
    <n v="28"/>
    <x v="3"/>
    <n v="12.4"/>
    <n v="12.4"/>
    <m/>
    <d v="2005-04-28T00:00:00"/>
    <n v="12.4"/>
    <n v="2488"/>
    <n v="48.957103502558049"/>
    <n v="11.31142857142857"/>
    <n v="22.932666666666663"/>
  </r>
  <r>
    <x v="3"/>
    <x v="3"/>
    <n v="2005"/>
    <n v="29"/>
    <x v="3"/>
    <n v="11.4"/>
    <n v="11.4"/>
    <m/>
    <d v="2005-04-29T00:00:00"/>
    <n v="11.4"/>
    <n v="2588"/>
    <n v="50.924832743014562"/>
    <n v="11.111428571428572"/>
    <n v="23.069333333333329"/>
  </r>
  <r>
    <x v="3"/>
    <x v="3"/>
    <n v="2005"/>
    <n v="30"/>
    <x v="3"/>
    <n v="10.6"/>
    <n v="10.6"/>
    <m/>
    <d v="2005-04-30T00:00:00"/>
    <n v="10.6"/>
    <n v="2703"/>
    <n v="53.187721369539553"/>
    <n v="11.282857142857141"/>
    <n v="23.179333333333332"/>
  </r>
  <r>
    <x v="3"/>
    <x v="4"/>
    <n v="2005"/>
    <n v="1"/>
    <x v="4"/>
    <n v="10.199999999999999"/>
    <n v="10.199999999999999"/>
    <m/>
    <d v="2005-05-01T00:00:00"/>
    <n v="10.199999999999999"/>
    <n v="2718"/>
    <n v="53.482880755608029"/>
    <n v="11.44"/>
    <n v="23.276"/>
  </r>
  <r>
    <x v="3"/>
    <x v="4"/>
    <n v="2005"/>
    <n v="2"/>
    <x v="4"/>
    <n v="12"/>
    <n v="12"/>
    <m/>
    <d v="2005-05-02T00:00:00"/>
    <n v="12"/>
    <n v="2499"/>
    <n v="49.173553719008268"/>
    <n v="11.854285714285712"/>
    <n v="23.326000000000001"/>
  </r>
  <r>
    <x v="3"/>
    <x v="4"/>
    <n v="2005"/>
    <n v="3"/>
    <x v="4"/>
    <n v="9.7799999999999994"/>
    <n v="9.7799999999999994"/>
    <m/>
    <d v="2005-05-03T00:00:00"/>
    <n v="9.7799999999999994"/>
    <n v="2780"/>
    <n v="54.702872884691068"/>
    <n v="13.782857142857141"/>
    <n v="23.505999999999997"/>
  </r>
  <r>
    <x v="3"/>
    <x v="4"/>
    <n v="2005"/>
    <n v="4"/>
    <x v="4"/>
    <n v="12.8"/>
    <n v="12.8"/>
    <m/>
    <d v="2005-05-04T00:00:00"/>
    <n v="12.8"/>
    <n v="2478"/>
    <n v="48.760330578512395"/>
    <n v="18.142857142857142"/>
    <n v="23.64"/>
  </r>
  <r>
    <x v="3"/>
    <x v="4"/>
    <n v="2005"/>
    <n v="5"/>
    <x v="4"/>
    <n v="11"/>
    <n v="11"/>
    <m/>
    <d v="2005-05-05T00:00:00"/>
    <n v="11"/>
    <n v="2599"/>
    <n v="51.141282959464775"/>
    <n v="20.614285714285717"/>
    <n v="23.580000000000002"/>
  </r>
  <r>
    <x v="3"/>
    <x v="4"/>
    <n v="2005"/>
    <n v="6"/>
    <x v="4"/>
    <n v="12.6"/>
    <n v="12.6"/>
    <m/>
    <d v="2005-05-06T00:00:00"/>
    <n v="12.6"/>
    <n v="2482"/>
    <n v="48.839039748130659"/>
    <n v="22.785714285714281"/>
    <n v="23.533000000000001"/>
  </r>
  <r>
    <x v="3"/>
    <x v="4"/>
    <n v="2005"/>
    <n v="7"/>
    <x v="4"/>
    <n v="11.7"/>
    <n v="11.7"/>
    <m/>
    <d v="2005-05-07T00:00:00"/>
    <n v="11.7"/>
    <n v="2574"/>
    <n v="50.649350649350644"/>
    <n v="24.271428571428569"/>
    <n v="23.469666666666672"/>
  </r>
  <r>
    <x v="3"/>
    <x v="4"/>
    <n v="2005"/>
    <n v="8"/>
    <x v="4"/>
    <n v="13.1"/>
    <n v="13.1"/>
    <m/>
    <d v="2005-05-08T00:00:00"/>
    <n v="13.1"/>
    <n v="2398"/>
    <n v="47.186147186147188"/>
    <n v="25.957142857142856"/>
    <n v="23.47966666666667"/>
  </r>
  <r>
    <x v="3"/>
    <x v="4"/>
    <n v="2005"/>
    <n v="9"/>
    <x v="4"/>
    <n v="25.5"/>
    <n v="25.5"/>
    <m/>
    <d v="2005-05-09T00:00:00"/>
    <n v="25.5"/>
    <n v="1495"/>
    <n v="29.417552144824871"/>
    <n v="27.285714285714288"/>
    <n v="23.416333333333341"/>
  </r>
  <r>
    <x v="3"/>
    <x v="4"/>
    <n v="2005"/>
    <n v="10"/>
    <x v="4"/>
    <n v="40.299999999999997"/>
    <n v="40.299999999999997"/>
    <m/>
    <d v="2005-05-10T00:00:00"/>
    <n v="40.299999999999997"/>
    <n v="888"/>
    <n v="17.473435655253837"/>
    <n v="27.628571428571433"/>
    <n v="22.899666666666675"/>
  </r>
  <r>
    <x v="3"/>
    <x v="4"/>
    <n v="2005"/>
    <n v="11"/>
    <x v="4"/>
    <n v="30.1"/>
    <n v="30.1"/>
    <m/>
    <d v="2005-05-11T00:00:00"/>
    <n v="30.1"/>
    <n v="1271"/>
    <n v="25.009838646202283"/>
    <n v="25.285714285714285"/>
    <n v="21.835666666666672"/>
  </r>
  <r>
    <x v="3"/>
    <x v="4"/>
    <n v="2005"/>
    <n v="12"/>
    <x v="4"/>
    <n v="26.2"/>
    <n v="26.2"/>
    <m/>
    <d v="2005-05-12T00:00:00"/>
    <n v="26.2"/>
    <n v="1445"/>
    <n v="28.433687524596618"/>
    <n v="27"/>
    <n v="21.082333333333338"/>
  </r>
  <r>
    <x v="3"/>
    <x v="4"/>
    <n v="2005"/>
    <n v="13"/>
    <x v="4"/>
    <n v="23"/>
    <n v="23"/>
    <m/>
    <d v="2005-05-13T00:00:00"/>
    <n v="23"/>
    <n v="1613"/>
    <n v="31.739472648563559"/>
    <n v="29.300000000000004"/>
    <n v="20.477"/>
  </r>
  <r>
    <x v="3"/>
    <x v="4"/>
    <n v="2005"/>
    <n v="14"/>
    <x v="4"/>
    <n v="23.5"/>
    <n v="23.5"/>
    <m/>
    <d v="2005-05-14T00:00:00"/>
    <n v="23.5"/>
    <n v="1603"/>
    <n v="31.542699724517909"/>
    <n v="31.742857142857137"/>
    <n v="19.951999999999998"/>
  </r>
  <r>
    <x v="3"/>
    <x v="4"/>
    <n v="2005"/>
    <n v="15"/>
    <x v="4"/>
    <n v="22.4"/>
    <n v="22.4"/>
    <m/>
    <d v="2005-05-15T00:00:00"/>
    <n v="22.4"/>
    <n v="1666"/>
    <n v="32.782369146005507"/>
    <n v="33.642857142857132"/>
    <n v="19.379333333333328"/>
  </r>
  <r>
    <x v="3"/>
    <x v="4"/>
    <n v="2005"/>
    <n v="16"/>
    <x v="4"/>
    <n v="27.9"/>
    <n v="27.9"/>
    <m/>
    <d v="2005-05-16T00:00:00"/>
    <n v="27.9"/>
    <n v="1388"/>
    <n v="27.312081857536402"/>
    <n v="35.74285714285714"/>
    <n v="18.813333333333329"/>
  </r>
  <r>
    <x v="3"/>
    <x v="4"/>
    <n v="2005"/>
    <n v="17"/>
    <x v="4"/>
    <n v="23.9"/>
    <n v="23.9"/>
    <m/>
    <d v="2005-05-17T00:00:00"/>
    <n v="23.9"/>
    <n v="1592"/>
    <n v="31.32624950806769"/>
    <n v="36.028571428571425"/>
    <n v="18.053999999999995"/>
  </r>
  <r>
    <x v="3"/>
    <x v="4"/>
    <n v="2005"/>
    <n v="18"/>
    <x v="4"/>
    <n v="42.1"/>
    <n v="42.1"/>
    <m/>
    <d v="2005-05-18T00:00:00"/>
    <n v="42.1"/>
    <n v="841"/>
    <n v="16.548602912239279"/>
    <n v="36.4"/>
    <n v="17.434333333333328"/>
  </r>
  <r>
    <x v="3"/>
    <x v="4"/>
    <n v="2005"/>
    <n v="19"/>
    <x v="4"/>
    <n v="42.3"/>
    <n v="42.3"/>
    <m/>
    <d v="2005-05-19T00:00:00"/>
    <n v="42.3"/>
    <n v="837"/>
    <n v="16.469893742621014"/>
    <n v="33.742857142857147"/>
    <n v="16.335999999999999"/>
  </r>
  <r>
    <x v="3"/>
    <x v="4"/>
    <n v="2005"/>
    <n v="20"/>
    <x v="4"/>
    <n v="40.1"/>
    <n v="40.1"/>
    <m/>
    <d v="2005-05-20T00:00:00"/>
    <n v="40.1"/>
    <n v="893"/>
    <n v="17.57182211727666"/>
    <n v="30.671428571428574"/>
    <n v="15.157333333333332"/>
  </r>
  <r>
    <x v="3"/>
    <x v="4"/>
    <n v="2005"/>
    <n v="21"/>
    <x v="4"/>
    <n v="36.799999999999997"/>
    <n v="36.799999999999997"/>
    <m/>
    <d v="2005-05-21T00:00:00"/>
    <n v="36.799999999999997"/>
    <n v="1006"/>
    <n v="19.795356158992522"/>
    <n v="27.585714285714289"/>
    <n v="14.001333333333331"/>
  </r>
  <r>
    <x v="3"/>
    <x v="4"/>
    <n v="2005"/>
    <n v="22"/>
    <x v="4"/>
    <n v="37.1"/>
    <n v="37.1"/>
    <m/>
    <d v="2005-05-22T00:00:00"/>
    <n v="37.1"/>
    <n v="987"/>
    <n v="19.421487603305785"/>
    <n v="24.685714285714287"/>
    <n v="12.961333333333334"/>
  </r>
  <r>
    <x v="3"/>
    <x v="4"/>
    <n v="2005"/>
    <n v="23"/>
    <x v="4"/>
    <n v="29.9"/>
    <n v="29.9"/>
    <m/>
    <d v="2005-05-23T00:00:00"/>
    <n v="29.9"/>
    <n v="1309"/>
    <n v="25.757575757575758"/>
    <n v="21.485714285714284"/>
    <n v="11.897333333333334"/>
  </r>
  <r>
    <x v="3"/>
    <x v="4"/>
    <n v="2005"/>
    <n v="24"/>
    <x v="4"/>
    <n v="26.5"/>
    <n v="26.5"/>
    <m/>
    <d v="2005-05-24T00:00:00"/>
    <n v="26.5"/>
    <n v="1436"/>
    <n v="28.25659189295553"/>
    <n v="19.142857142857142"/>
    <n v="11.081666666666669"/>
  </r>
  <r>
    <x v="3"/>
    <x v="4"/>
    <n v="2005"/>
    <n v="25"/>
    <x v="4"/>
    <n v="23.5"/>
    <n v="23.5"/>
    <m/>
    <d v="2005-05-25T00:00:00"/>
    <n v="23.5"/>
    <n v="1603"/>
    <n v="31.542699724517909"/>
    <n v="17.028571428571428"/>
    <n v="10.387"/>
  </r>
  <r>
    <x v="3"/>
    <x v="4"/>
    <n v="2005"/>
    <n v="26"/>
    <x v="4"/>
    <n v="20.8"/>
    <n v="20.8"/>
    <m/>
    <d v="2005-05-26T00:00:00"/>
    <n v="20.8"/>
    <n v="1812"/>
    <n v="35.655253837072024"/>
    <n v="16.157142857142855"/>
    <n v="9.7573333333333334"/>
  </r>
  <r>
    <x v="3"/>
    <x v="4"/>
    <n v="2005"/>
    <n v="27"/>
    <x v="4"/>
    <n v="18.5"/>
    <n v="18.5"/>
    <m/>
    <d v="2005-05-27T00:00:00"/>
    <n v="18.5"/>
    <n v="1955"/>
    <n v="38.469106650924836"/>
    <n v="15.157142857142858"/>
    <n v="9.2033333333333349"/>
  </r>
  <r>
    <x v="3"/>
    <x v="4"/>
    <n v="2005"/>
    <n v="28"/>
    <x v="4"/>
    <n v="16.5"/>
    <n v="16.5"/>
    <m/>
    <d v="2005-05-28T00:00:00"/>
    <n v="16.5"/>
    <n v="2125"/>
    <n v="41.81424635970091"/>
    <n v="14.085714285714287"/>
    <n v="8.732666666666665"/>
  </r>
  <r>
    <x v="3"/>
    <x v="4"/>
    <n v="2005"/>
    <n v="29"/>
    <x v="4"/>
    <n v="14.7"/>
    <n v="14.7"/>
    <m/>
    <d v="2005-05-29T00:00:00"/>
    <n v="14.7"/>
    <n v="2286"/>
    <n v="44.982290436835889"/>
    <n v="13.098571428571429"/>
    <n v="8.461666666666666"/>
  </r>
  <r>
    <x v="3"/>
    <x v="4"/>
    <n v="2005"/>
    <n v="30"/>
    <x v="4"/>
    <n v="13.5"/>
    <n v="13.5"/>
    <m/>
    <d v="2005-05-30T00:00:00"/>
    <n v="13.5"/>
    <n v="2390"/>
    <n v="47.028728846910667"/>
    <n v="12.527142857142858"/>
    <n v="8.1936666666666671"/>
  </r>
  <r>
    <x v="3"/>
    <x v="4"/>
    <n v="2005"/>
    <n v="31"/>
    <x v="4"/>
    <n v="11.7"/>
    <n v="11.7"/>
    <m/>
    <d v="2005-05-31T00:00:00"/>
    <n v="11.7"/>
    <n v="2574"/>
    <n v="50.649350649350644"/>
    <n v="12.312857142857142"/>
    <n v="7.9243333333333332"/>
  </r>
  <r>
    <x v="3"/>
    <x v="5"/>
    <n v="2005"/>
    <n v="1"/>
    <x v="5"/>
    <n v="17.399999999999999"/>
    <n v="17.399999999999999"/>
    <m/>
    <d v="2005-06-01T00:00:00"/>
    <n v="17.399999999999999"/>
    <n v="2051"/>
    <n v="40.358126721763085"/>
    <n v="12.241428571428573"/>
    <n v="7.6886666666666663"/>
  </r>
  <r>
    <x v="3"/>
    <x v="5"/>
    <n v="2005"/>
    <n v="2"/>
    <x v="5"/>
    <n v="13.8"/>
    <n v="13.8"/>
    <m/>
    <d v="2005-06-02T00:00:00"/>
    <n v="13.8"/>
    <n v="2381"/>
    <n v="46.85163321526958"/>
    <n v="11.184285714285716"/>
    <n v="7.2423333333333328"/>
  </r>
  <r>
    <x v="3"/>
    <x v="5"/>
    <n v="2005"/>
    <n v="3"/>
    <x v="5"/>
    <n v="11"/>
    <n v="11"/>
    <m/>
    <d v="2005-06-03T00:00:00"/>
    <n v="11"/>
    <n v="2599"/>
    <n v="51.141282959464775"/>
    <n v="10.409999999999998"/>
    <n v="6.907"/>
  </r>
  <r>
    <x v="3"/>
    <x v="5"/>
    <n v="2005"/>
    <n v="4"/>
    <x v="5"/>
    <n v="9.59"/>
    <n v="9.59"/>
    <m/>
    <d v="2005-06-04T00:00:00"/>
    <n v="9.59"/>
    <n v="2804"/>
    <n v="55.175127902400632"/>
    <n v="9.91"/>
    <n v="6.6550000000000002"/>
  </r>
  <r>
    <x v="3"/>
    <x v="5"/>
    <n v="2005"/>
    <n v="5"/>
    <x v="5"/>
    <n v="10.7"/>
    <n v="10.7"/>
    <m/>
    <d v="2005-06-05T00:00:00"/>
    <n v="10.7"/>
    <n v="2696"/>
    <n v="53.04998032270759"/>
    <n v="9.6885714285714268"/>
    <n v="6.4470000000000001"/>
  </r>
  <r>
    <x v="3"/>
    <x v="5"/>
    <n v="2005"/>
    <n v="6"/>
    <x v="5"/>
    <n v="12"/>
    <n v="12"/>
    <m/>
    <d v="2005-06-06T00:00:00"/>
    <n v="12"/>
    <n v="2499"/>
    <n v="49.173553719008268"/>
    <n v="9.1957142857142866"/>
    <n v="6.2026666666666674"/>
  </r>
  <r>
    <x v="3"/>
    <x v="5"/>
    <n v="2005"/>
    <n v="7"/>
    <x v="5"/>
    <n v="11.2"/>
    <n v="11.2"/>
    <m/>
    <d v="2005-06-07T00:00:00"/>
    <n v="11.2"/>
    <n v="2591"/>
    <n v="50.98386462022826"/>
    <n v="8.3842857142857135"/>
    <n v="5.921666666666666"/>
  </r>
  <r>
    <x v="3"/>
    <x v="5"/>
    <n v="2005"/>
    <n v="8"/>
    <x v="5"/>
    <n v="10"/>
    <n v="10"/>
    <m/>
    <d v="2005-06-08T00:00:00"/>
    <n v="10"/>
    <n v="2728"/>
    <n v="53.679653679653683"/>
    <n v="7.5585714285714287"/>
    <n v="5.6509999999999989"/>
  </r>
  <r>
    <x v="3"/>
    <x v="5"/>
    <n v="2005"/>
    <n v="9"/>
    <x v="5"/>
    <n v="8.3800000000000008"/>
    <n v="8.3800000000000008"/>
    <m/>
    <d v="2005-06-09T00:00:00"/>
    <n v="8.3800000000000008"/>
    <n v="2929"/>
    <n v="57.634789452971269"/>
    <n v="6.8614285714285712"/>
    <n v="5.4666666666666659"/>
  </r>
  <r>
    <x v="3"/>
    <x v="5"/>
    <n v="2005"/>
    <n v="10"/>
    <x v="5"/>
    <n v="7.5"/>
    <n v="7.5"/>
    <m/>
    <d v="2005-06-10T00:00:00"/>
    <n v="7.5"/>
    <n v="3026"/>
    <n v="59.543486816214084"/>
    <n v="6.4228571428571426"/>
    <n v="5.3820000000000006"/>
  </r>
  <r>
    <x v="3"/>
    <x v="5"/>
    <n v="2005"/>
    <n v="11"/>
    <x v="5"/>
    <n v="8.0399999999999991"/>
    <n v="8.0399999999999991"/>
    <m/>
    <d v="2005-06-11T00:00:00"/>
    <n v="8.0399999999999991"/>
    <n v="2967"/>
    <n v="58.382526564344751"/>
    <n v="6.6585714285714284"/>
    <n v="5.2713333333333336"/>
  </r>
  <r>
    <x v="3"/>
    <x v="5"/>
    <n v="2005"/>
    <n v="12"/>
    <x v="5"/>
    <n v="7.25"/>
    <n v="7.25"/>
    <m/>
    <d v="2005-06-12T00:00:00"/>
    <n v="7.25"/>
    <n v="3062"/>
    <n v="60.251869342778427"/>
    <n v="6.5014285714285709"/>
    <n v="5.1260000000000003"/>
  </r>
  <r>
    <x v="3"/>
    <x v="5"/>
    <n v="2005"/>
    <n v="13"/>
    <x v="5"/>
    <n v="6.32"/>
    <n v="6.32"/>
    <m/>
    <d v="2005-06-13T00:00:00"/>
    <n v="6.32"/>
    <n v="3198"/>
    <n v="62.92798110979929"/>
    <n v="6.24"/>
    <n v="4.9899999999999993"/>
  </r>
  <r>
    <x v="3"/>
    <x v="5"/>
    <n v="2005"/>
    <n v="14"/>
    <x v="5"/>
    <n v="5.42"/>
    <n v="5.42"/>
    <m/>
    <d v="2005-06-14T00:00:00"/>
    <n v="5.42"/>
    <n v="3375"/>
    <n v="66.410861865407327"/>
    <n v="6.137142857142857"/>
    <n v="4.8746666666666671"/>
  </r>
  <r>
    <x v="3"/>
    <x v="5"/>
    <n v="2005"/>
    <n v="15"/>
    <x v="5"/>
    <n v="5.12"/>
    <n v="5.12"/>
    <m/>
    <d v="2005-06-15T00:00:00"/>
    <n v="5.12"/>
    <n v="3446"/>
    <n v="67.807949626131446"/>
    <n v="6.1028571428571423"/>
    <n v="4.7789999999999999"/>
  </r>
  <r>
    <x v="3"/>
    <x v="5"/>
    <n v="2005"/>
    <n v="16"/>
    <x v="5"/>
    <n v="5.31"/>
    <n v="5.31"/>
    <m/>
    <d v="2005-06-16T00:00:00"/>
    <n v="5.31"/>
    <n v="3403"/>
    <n v="66.961826052735134"/>
    <n v="6.1471428571428577"/>
    <n v="4.6883333333333335"/>
  </r>
  <r>
    <x v="3"/>
    <x v="5"/>
    <n v="2005"/>
    <n v="17"/>
    <x v="5"/>
    <n v="9.15"/>
    <n v="9.15"/>
    <m/>
    <d v="2005-06-17T00:00:00"/>
    <n v="9.15"/>
    <n v="2841"/>
    <n v="55.903187721369541"/>
    <n v="6.1971428571428566"/>
    <n v="4.5836666666666668"/>
  </r>
  <r>
    <x v="3"/>
    <x v="5"/>
    <n v="2005"/>
    <n v="18"/>
    <x v="5"/>
    <n v="6.94"/>
    <n v="6.94"/>
    <m/>
    <d v="2005-06-18T00:00:00"/>
    <n v="6.94"/>
    <n v="3104"/>
    <n v="61.078315623770173"/>
    <n v="5.5485714285714289"/>
    <n v="4.3496666666666668"/>
  </r>
  <r>
    <x v="3"/>
    <x v="5"/>
    <n v="2005"/>
    <n v="19"/>
    <x v="5"/>
    <n v="5.42"/>
    <n v="5.42"/>
    <m/>
    <d v="2005-06-19T00:00:00"/>
    <n v="5.42"/>
    <n v="3375"/>
    <n v="66.410861865407327"/>
    <n v="5.1542857142857139"/>
    <n v="4.1789999999999994"/>
  </r>
  <r>
    <x v="3"/>
    <x v="5"/>
    <n v="2005"/>
    <n v="20"/>
    <x v="5"/>
    <n v="5.6"/>
    <n v="5.6"/>
    <m/>
    <d v="2005-06-20T00:00:00"/>
    <n v="5.6"/>
    <n v="3332"/>
    <n v="65.564738292011015"/>
    <n v="5.0057142857142853"/>
    <n v="4.0460000000000003"/>
  </r>
  <r>
    <x v="3"/>
    <x v="5"/>
    <n v="2005"/>
    <n v="21"/>
    <x v="5"/>
    <n v="5.18"/>
    <n v="5.18"/>
    <m/>
    <d v="2005-06-21T00:00:00"/>
    <n v="5.18"/>
    <n v="3438"/>
    <n v="67.650531286894918"/>
    <n v="5.4014285714285704"/>
    <n v="3.8920000000000003"/>
  </r>
  <r>
    <x v="3"/>
    <x v="5"/>
    <n v="2005"/>
    <n v="22"/>
    <x v="5"/>
    <n v="5.43"/>
    <n v="5.43"/>
    <m/>
    <d v="2005-06-22T00:00:00"/>
    <n v="5.43"/>
    <n v="3374"/>
    <n v="66.391184573002761"/>
    <n v="5.6128571428571421"/>
    <n v="3.7486666666666664"/>
  </r>
  <r>
    <x v="3"/>
    <x v="5"/>
    <n v="2005"/>
    <n v="23"/>
    <x v="5"/>
    <n v="5.66"/>
    <n v="5.66"/>
    <m/>
    <d v="2005-06-23T00:00:00"/>
    <n v="5.66"/>
    <n v="3326"/>
    <n v="65.446674537583633"/>
    <n v="5.6114285714285712"/>
    <n v="3.6166666666666671"/>
  </r>
  <r>
    <x v="3"/>
    <x v="5"/>
    <n v="2005"/>
    <n v="24"/>
    <x v="5"/>
    <n v="4.6100000000000003"/>
    <n v="4.6100000000000003"/>
    <m/>
    <d v="2005-06-24T00:00:00"/>
    <n v="4.6100000000000003"/>
    <n v="3547"/>
    <n v="69.795356158992533"/>
    <n v="5.4642857142857144"/>
    <n v="3.4616666666666673"/>
  </r>
  <r>
    <x v="3"/>
    <x v="5"/>
    <n v="2005"/>
    <n v="25"/>
    <x v="5"/>
    <n v="4.18"/>
    <n v="4.18"/>
    <m/>
    <d v="2005-06-25T00:00:00"/>
    <n v="4.18"/>
    <n v="3649"/>
    <n v="71.802439984258172"/>
    <n v="5.3785714285714281"/>
    <n v="3.339666666666667"/>
  </r>
  <r>
    <x v="3"/>
    <x v="5"/>
    <n v="2005"/>
    <n v="26"/>
    <x v="5"/>
    <n v="4.38"/>
    <n v="4.38"/>
    <m/>
    <d v="2005-06-26T00:00:00"/>
    <n v="4.38"/>
    <n v="3606"/>
    <n v="70.956316410861859"/>
    <n v="5.3157142857142858"/>
    <n v="3.2256666666666671"/>
  </r>
  <r>
    <x v="3"/>
    <x v="5"/>
    <n v="2005"/>
    <n v="27"/>
    <x v="5"/>
    <n v="8.3699999999999992"/>
    <n v="8.3699999999999992"/>
    <m/>
    <d v="2005-06-27T00:00:00"/>
    <n v="8.3699999999999992"/>
    <n v="2930"/>
    <n v="57.654466745375835"/>
    <n v="5.1814285714285706"/>
    <n v="3.1003333333333338"/>
  </r>
  <r>
    <x v="3"/>
    <x v="5"/>
    <n v="2005"/>
    <n v="28"/>
    <x v="5"/>
    <n v="6.66"/>
    <n v="6.66"/>
    <m/>
    <d v="2005-06-28T00:00:00"/>
    <n v="6.66"/>
    <n v="3144"/>
    <n v="61.865407319952773"/>
    <n v="4.4642857142857144"/>
    <n v="2.8420000000000005"/>
  </r>
  <r>
    <x v="3"/>
    <x v="5"/>
    <n v="2005"/>
    <n v="29"/>
    <x v="5"/>
    <n v="5.42"/>
    <n v="5.42"/>
    <m/>
    <d v="2005-06-29T00:00:00"/>
    <n v="5.42"/>
    <n v="3375"/>
    <n v="66.410861865407327"/>
    <n v="3.9942857142857151"/>
    <n v="2.641"/>
  </r>
  <r>
    <x v="3"/>
    <x v="5"/>
    <n v="2005"/>
    <n v="30"/>
    <x v="5"/>
    <n v="4.63"/>
    <n v="4.63"/>
    <m/>
    <d v="2005-06-30T00:00:00"/>
    <n v="4.63"/>
    <n v="3544"/>
    <n v="69.73632428177882"/>
    <n v="3.7300000000000004"/>
    <n v="2.4796666666666671"/>
  </r>
  <r>
    <x v="3"/>
    <x v="6"/>
    <n v="2005"/>
    <n v="1"/>
    <x v="6"/>
    <n v="4.01"/>
    <n v="4.01"/>
    <m/>
    <d v="2005-07-01T00:00:00"/>
    <n v="4.01"/>
    <n v="3676"/>
    <n v="72.333726879181427"/>
    <n v="3.5085714285714289"/>
    <n v="2.348333333333334"/>
  </r>
  <r>
    <x v="3"/>
    <x v="6"/>
    <n v="2005"/>
    <n v="2"/>
    <x v="6"/>
    <n v="3.74"/>
    <n v="3.74"/>
    <m/>
    <d v="2005-07-02T00:00:00"/>
    <n v="3.74"/>
    <n v="3731"/>
    <n v="73.415977961432503"/>
    <n v="3.5742857142857138"/>
    <n v="2.2439999999999993"/>
  </r>
  <r>
    <x v="3"/>
    <x v="6"/>
    <n v="2005"/>
    <n v="3"/>
    <x v="6"/>
    <n v="3.44"/>
    <n v="3.44"/>
    <m/>
    <d v="2005-07-03T00:00:00"/>
    <n v="3.44"/>
    <n v="3817"/>
    <n v="75.108225108225113"/>
    <n v="3.8742857142857146"/>
    <n v="2.1463333333333332"/>
  </r>
  <r>
    <x v="3"/>
    <x v="6"/>
    <n v="2005"/>
    <n v="4"/>
    <x v="6"/>
    <n v="3.35"/>
    <n v="3.35"/>
    <m/>
    <d v="2005-07-04T00:00:00"/>
    <n v="3.35"/>
    <n v="3845"/>
    <n v="75.659189295552935"/>
    <n v="3.98"/>
    <n v="2.055333333333333"/>
  </r>
  <r>
    <x v="3"/>
    <x v="6"/>
    <n v="2005"/>
    <n v="5"/>
    <x v="6"/>
    <n v="3.37"/>
    <n v="3.37"/>
    <m/>
    <d v="2005-07-05T00:00:00"/>
    <n v="3.37"/>
    <n v="3843"/>
    <n v="75.619834710743802"/>
    <n v="4.0271428571428567"/>
    <n v="1.9639999999999997"/>
  </r>
  <r>
    <x v="3"/>
    <x v="6"/>
    <n v="2005"/>
    <n v="6"/>
    <x v="6"/>
    <n v="3.57"/>
    <n v="3.57"/>
    <m/>
    <d v="2005-07-06T00:00:00"/>
    <n v="3.57"/>
    <n v="3784"/>
    <n v="74.458874458874462"/>
    <n v="3.9985714285714287"/>
    <n v="1.8703333333333334"/>
  </r>
  <r>
    <x v="3"/>
    <x v="6"/>
    <n v="2005"/>
    <n v="7"/>
    <x v="6"/>
    <n v="3.08"/>
    <n v="3.08"/>
    <m/>
    <d v="2005-07-07T00:00:00"/>
    <n v="3.08"/>
    <n v="3931"/>
    <n v="77.351436442345531"/>
    <n v="3.8971428571428572"/>
    <n v="1.8117241379310347"/>
  </r>
  <r>
    <x v="3"/>
    <x v="6"/>
    <n v="2005"/>
    <n v="8"/>
    <x v="6"/>
    <n v="4.47"/>
    <n v="4.47"/>
    <m/>
    <d v="2005-07-08T00:00:00"/>
    <n v="4.47"/>
    <n v="3586"/>
    <n v="70.562770562770567"/>
    <n v="3.8214285714285707"/>
    <n v="1.7279310344827583"/>
  </r>
  <r>
    <x v="3"/>
    <x v="6"/>
    <n v="2005"/>
    <n v="9"/>
    <x v="6"/>
    <n v="5.84"/>
    <n v="5.84"/>
    <m/>
    <d v="2005-07-09T00:00:00"/>
    <n v="5.84"/>
    <n v="3291"/>
    <n v="64.757969303423849"/>
    <n v="3.5257142857142854"/>
    <n v="1.6041379310344825"/>
  </r>
  <r>
    <x v="3"/>
    <x v="6"/>
    <n v="2005"/>
    <n v="10"/>
    <x v="6"/>
    <n v="4.18"/>
    <n v="4.18"/>
    <m/>
    <d v="2005-07-10T00:00:00"/>
    <n v="4.18"/>
    <n v="3649"/>
    <n v="71.802439984258172"/>
    <n v="3.0014285714285713"/>
    <n v="1.4313793103448276"/>
  </r>
  <r>
    <x v="3"/>
    <x v="6"/>
    <n v="2005"/>
    <n v="11"/>
    <x v="6"/>
    <n v="3.68"/>
    <n v="3.68"/>
    <m/>
    <d v="2005-07-11T00:00:00"/>
    <n v="3.68"/>
    <n v="3755"/>
    <n v="73.88823297914206"/>
    <n v="2.7085714285714282"/>
    <n v="1.3332142857142859"/>
  </r>
  <r>
    <x v="3"/>
    <x v="6"/>
    <n v="2005"/>
    <n v="12"/>
    <x v="6"/>
    <n v="3.17"/>
    <n v="3.17"/>
    <m/>
    <d v="2005-07-12T00:00:00"/>
    <n v="3.17"/>
    <n v="3905"/>
    <n v="76.839826839826841"/>
    <n v="2.4428571428571426"/>
    <n v="1.233928571428571"/>
  </r>
  <r>
    <x v="3"/>
    <x v="6"/>
    <n v="2005"/>
    <n v="13"/>
    <x v="6"/>
    <n v="2.86"/>
    <n v="2.86"/>
    <m/>
    <d v="2005-07-13T00:00:00"/>
    <n v="2.86"/>
    <n v="4009"/>
    <n v="78.886265249901612"/>
    <n v="2.1942857142857144"/>
    <n v="1.1557142857142855"/>
  </r>
  <r>
    <x v="3"/>
    <x v="6"/>
    <n v="2005"/>
    <n v="14"/>
    <x v="6"/>
    <n v="2.5499999999999998"/>
    <n v="2.5499999999999998"/>
    <m/>
    <d v="2005-07-14T00:00:00"/>
    <n v="2.5499999999999998"/>
    <n v="4129"/>
    <n v="81.247540338449426"/>
    <n v="1.9257142857142857"/>
    <n v="1.087142857142857"/>
  </r>
  <r>
    <x v="3"/>
    <x v="6"/>
    <n v="2005"/>
    <n v="15"/>
    <x v="6"/>
    <n v="2.4"/>
    <n v="2.4"/>
    <m/>
    <d v="2005-07-15T00:00:00"/>
    <n v="2.4"/>
    <n v="4180"/>
    <n v="82.251082251082252"/>
    <n v="1.6871428571428573"/>
    <n v="1.0378571428571426"/>
  </r>
  <r>
    <x v="3"/>
    <x v="6"/>
    <n v="2005"/>
    <n v="16"/>
    <x v="6"/>
    <n v="2.17"/>
    <n v="2.17"/>
    <m/>
    <d v="2005-07-16T00:00:00"/>
    <n v="2.17"/>
    <n v="4339"/>
    <n v="85.379771743408099"/>
    <n v="1.5542857142857145"/>
    <n v="0.99392857142857116"/>
  </r>
  <r>
    <x v="3"/>
    <x v="6"/>
    <n v="2005"/>
    <n v="17"/>
    <x v="6"/>
    <n v="2.13"/>
    <n v="2.13"/>
    <m/>
    <d v="2005-07-17T00:00:00"/>
    <n v="2.13"/>
    <n v="4347"/>
    <n v="85.537190082644628"/>
    <n v="1.3885714285714283"/>
    <n v="0.9535714285714284"/>
  </r>
  <r>
    <x v="3"/>
    <x v="6"/>
    <n v="2005"/>
    <n v="18"/>
    <x v="6"/>
    <n v="1.82"/>
    <n v="1.82"/>
    <m/>
    <d v="2005-07-18T00:00:00"/>
    <n v="1.82"/>
    <n v="4560"/>
    <n v="89.728453364817"/>
    <n v="1.22"/>
    <n v="0.9139285714285712"/>
  </r>
  <r>
    <x v="3"/>
    <x v="6"/>
    <n v="2005"/>
    <n v="19"/>
    <x v="6"/>
    <n v="1.43"/>
    <n v="1.43"/>
    <m/>
    <d v="2005-07-19T00:00:00"/>
    <n v="1.43"/>
    <n v="4892"/>
    <n v="96.261314443132633"/>
    <n v="1.0685714285714285"/>
    <n v="0.88321428571428573"/>
  </r>
  <r>
    <x v="3"/>
    <x v="6"/>
    <n v="2005"/>
    <n v="20"/>
    <x v="6"/>
    <n v="0.98"/>
    <n v="0.98"/>
    <m/>
    <d v="2005-07-20T00:00:00"/>
    <n v="0.98"/>
    <n v="5024"/>
    <n v="98.858717040535225"/>
    <n v="0.95285714285714285"/>
    <n v="0.87321428571428572"/>
  </r>
  <r>
    <x v="3"/>
    <x v="6"/>
    <n v="2005"/>
    <n v="21"/>
    <x v="6"/>
    <n v="0.88"/>
    <n v="0.88"/>
    <m/>
    <d v="2005-07-21T00:00:00"/>
    <n v="0.88"/>
    <n v="5050"/>
    <n v="99.370326643053914"/>
    <n v="0.90142857142857147"/>
    <n v="0.8739285714285715"/>
  </r>
  <r>
    <x v="3"/>
    <x v="6"/>
    <n v="2005"/>
    <n v="22"/>
    <x v="6"/>
    <n v="1.47"/>
    <n v="1.47"/>
    <m/>
    <d v="2005-07-22T00:00:00"/>
    <n v="1.47"/>
    <n v="4876"/>
    <n v="95.946477764659591"/>
    <n v="0.86571428571428566"/>
    <n v="0.88"/>
  </r>
  <r>
    <x v="3"/>
    <x v="6"/>
    <n v="2005"/>
    <n v="23"/>
    <x v="6"/>
    <n v="1.01"/>
    <n v="1.01"/>
    <m/>
    <d v="2005-07-23T00:00:00"/>
    <n v="1.01"/>
    <n v="5015"/>
    <n v="98.681621408894131"/>
    <n v="0.73857142857142855"/>
    <n v="0.86785714285714277"/>
  </r>
  <r>
    <x v="3"/>
    <x v="6"/>
    <n v="2005"/>
    <n v="24"/>
    <x v="6"/>
    <n v="0.95"/>
    <n v="0.95"/>
    <m/>
    <d v="2005-07-24T00:00:00"/>
    <n v="0.95"/>
    <n v="5036"/>
    <n v="99.094844549390004"/>
    <n v="0.69285714285714284"/>
    <n v="0.86964285714285705"/>
  </r>
  <r>
    <x v="3"/>
    <x v="6"/>
    <n v="2005"/>
    <n v="25"/>
    <x v="6"/>
    <n v="0.76"/>
    <n v="0.76"/>
    <m/>
    <d v="2005-07-25T00:00:00"/>
    <n v="0.76"/>
    <n v="5067"/>
    <n v="99.704840613931523"/>
    <n v="0.68285714285714294"/>
    <n v="0.87464285714285706"/>
  </r>
  <r>
    <x v="3"/>
    <x v="6"/>
    <n v="2005"/>
    <n v="26"/>
    <x v="6"/>
    <n v="0.62"/>
    <n v="0.62"/>
    <m/>
    <d v="2005-07-26T00:00:00"/>
    <n v="0.62"/>
    <n v="5077"/>
    <n v="99.90161353797717"/>
    <n v="0.69000000000000006"/>
    <n v="0.88785714285714279"/>
  </r>
  <r>
    <x v="3"/>
    <x v="6"/>
    <n v="2005"/>
    <n v="27"/>
    <x v="6"/>
    <n v="0.62"/>
    <n v="0.62"/>
    <m/>
    <d v="2005-07-27T00:00:00"/>
    <n v="0.62"/>
    <n v="5077"/>
    <n v="99.90161353797717"/>
    <n v="0.70285714285714285"/>
    <n v="0.90285714285714269"/>
  </r>
  <r>
    <x v="3"/>
    <x v="6"/>
    <n v="2005"/>
    <n v="28"/>
    <x v="6"/>
    <n v="0.63"/>
    <n v="0.63"/>
    <m/>
    <d v="2005-07-28T00:00:00"/>
    <n v="0.63"/>
    <n v="5075"/>
    <n v="99.862258953168052"/>
    <n v="0.7014285714285714"/>
    <n v="0.92428571428571416"/>
  </r>
  <r>
    <x v="3"/>
    <x v="6"/>
    <n v="2005"/>
    <n v="29"/>
    <x v="6"/>
    <n v="0.57999999999999996"/>
    <n v="0.57999999999999996"/>
    <m/>
    <d v="2005-07-29T00:00:00"/>
    <n v="0.57999999999999996"/>
    <n v="5080"/>
    <n v="99.960645415190868"/>
    <n v="0.69142857142857139"/>
    <n v="0.95357142857142829"/>
  </r>
  <r>
    <x v="3"/>
    <x v="6"/>
    <n v="2005"/>
    <n v="30"/>
    <x v="6"/>
    <n v="0.69"/>
    <n v="0.69"/>
    <m/>
    <d v="2005-07-30T00:00:00"/>
    <n v="0.69"/>
    <n v="5072"/>
    <n v="99.803227075954354"/>
    <n v="0.71"/>
    <n v="0.98178571428571426"/>
  </r>
  <r>
    <x v="3"/>
    <x v="6"/>
    <n v="2005"/>
    <n v="31"/>
    <x v="6"/>
    <n v="0.88"/>
    <n v="0.88"/>
    <m/>
    <d v="2005-07-31T00:00:00"/>
    <n v="0.88"/>
    <n v="5050"/>
    <n v="99.370326643053914"/>
    <n v="0.70333333333333325"/>
    <n v="1.0071428571428569"/>
  </r>
  <r>
    <x v="3"/>
    <x v="7"/>
    <n v="2005"/>
    <n v="1"/>
    <x v="7"/>
    <n v="0.81"/>
    <n v="0.81"/>
    <m/>
    <d v="2005-08-01T00:00:00"/>
    <n v="0.81"/>
    <n v="5063"/>
    <n v="99.626131444313259"/>
    <n v="0.70333333333333325"/>
    <n v="1.0160714285714283"/>
  </r>
  <r>
    <x v="3"/>
    <x v="7"/>
    <n v="2005"/>
    <n v="2"/>
    <x v="7"/>
    <n v="0.71"/>
    <n v="0.71"/>
    <m/>
    <d v="2005-08-02T00:00:00"/>
    <n v="0.71"/>
    <n v="5071"/>
    <n v="99.783549783549788"/>
    <n v="0.70666666666666655"/>
    <n v="1.0239285714285713"/>
  </r>
  <r>
    <x v="3"/>
    <x v="7"/>
    <n v="2005"/>
    <n v="3"/>
    <x v="7"/>
    <n v="0.61"/>
    <n v="0.61"/>
    <m/>
    <d v="2005-08-03T00:00:00"/>
    <n v="0.61"/>
    <n v="5079"/>
    <n v="99.940968122786302"/>
    <n v="0.70599999999999996"/>
    <n v="1.0332142857142856"/>
  </r>
  <r>
    <x v="3"/>
    <x v="7"/>
    <n v="2005"/>
    <n v="4"/>
    <x v="7"/>
    <n v="0.56000000000000005"/>
    <n v="0.56000000000000005"/>
    <m/>
    <d v="2005-08-04T00:00:00"/>
    <n v="0.56000000000000005"/>
    <n v="5081"/>
    <n v="99.980322707595434"/>
    <n v="0.76400000000000001"/>
    <n v="1.0453571428571427"/>
  </r>
  <r>
    <x v="3"/>
    <x v="7"/>
    <n v="2005"/>
    <n v="5"/>
    <x v="7"/>
    <s v="r"/>
    <m/>
    <s v="r"/>
    <d v="2005-08-05T00:00:00"/>
    <m/>
    <e v="#N/A"/>
    <e v="#N/A"/>
    <n v="0.84800000000000009"/>
    <n v="1.0599999999999998"/>
  </r>
  <r>
    <x v="3"/>
    <x v="7"/>
    <n v="2005"/>
    <n v="6"/>
    <x v="7"/>
    <n v="0.65"/>
    <n v="0.65"/>
    <m/>
    <d v="2005-08-06T00:00:00"/>
    <n v="0.65"/>
    <n v="5073"/>
    <n v="99.822904368358905"/>
    <n v="0.86333333333333329"/>
    <n v="1.0699999999999998"/>
  </r>
  <r>
    <x v="3"/>
    <x v="7"/>
    <n v="2005"/>
    <n v="7"/>
    <x v="7"/>
    <n v="0.88"/>
    <n v="0.88"/>
    <m/>
    <d v="2005-08-07T00:00:00"/>
    <n v="0.88"/>
    <n v="5050"/>
    <n v="99.370326643053914"/>
    <n v="0.94999999999999984"/>
    <n v="1.0848275862068966"/>
  </r>
  <r>
    <x v="3"/>
    <x v="7"/>
    <n v="2005"/>
    <n v="8"/>
    <x v="7"/>
    <n v="0.83"/>
    <n v="0.83"/>
    <m/>
    <d v="2005-08-08T00:00:00"/>
    <n v="0.83"/>
    <n v="5060"/>
    <n v="99.567099567099575"/>
    <n v="0.99833333333333341"/>
    <n v="1.0875862068965516"/>
  </r>
  <r>
    <x v="3"/>
    <x v="7"/>
    <n v="2005"/>
    <n v="9"/>
    <x v="7"/>
    <s v="r"/>
    <m/>
    <s v="r"/>
    <d v="2005-08-09T00:00:00"/>
    <m/>
    <e v="#N/A"/>
    <e v="#N/A"/>
    <n v="1.0333333333333334"/>
    <n v="1.0882758620689656"/>
  </r>
  <r>
    <x v="3"/>
    <x v="7"/>
    <n v="2005"/>
    <n v="10"/>
    <x v="7"/>
    <n v="0.9"/>
    <n v="0.9"/>
    <m/>
    <d v="2005-08-10T00:00:00"/>
    <n v="0.9"/>
    <n v="5046"/>
    <n v="99.29161747343565"/>
    <n v="1.0314285714285716"/>
    <n v="1.0860000000000001"/>
  </r>
  <r>
    <x v="3"/>
    <x v="7"/>
    <n v="2005"/>
    <n v="11"/>
    <x v="7"/>
    <n v="0.98"/>
    <n v="0.98"/>
    <m/>
    <d v="2005-08-11T00:00:00"/>
    <n v="0.98"/>
    <n v="5024"/>
    <n v="98.858717040535225"/>
    <n v="1.04"/>
    <n v="1.0943333333333334"/>
  </r>
  <r>
    <x v="3"/>
    <x v="7"/>
    <n v="2005"/>
    <n v="12"/>
    <x v="7"/>
    <n v="0.94"/>
    <n v="0.94"/>
    <m/>
    <d v="2005-08-12T00:00:00"/>
    <n v="0.94"/>
    <n v="5040"/>
    <n v="99.173553719008268"/>
    <n v="1.0642857142857143"/>
    <n v="1.1089999999999998"/>
  </r>
  <r>
    <x v="3"/>
    <x v="7"/>
    <n v="2005"/>
    <n v="13"/>
    <x v="7"/>
    <n v="1.17"/>
    <n v="1.17"/>
    <m/>
    <d v="2005-08-13T00:00:00"/>
    <n v="1.17"/>
    <n v="4973"/>
    <n v="97.855175127902399"/>
    <n v="1.0728571428571427"/>
    <n v="1.1476666666666666"/>
  </r>
  <r>
    <x v="3"/>
    <x v="7"/>
    <n v="2005"/>
    <n v="14"/>
    <x v="7"/>
    <n v="1.17"/>
    <n v="1.17"/>
    <m/>
    <d v="2005-08-14T00:00:00"/>
    <n v="1.17"/>
    <n v="4973"/>
    <n v="97.855175127902399"/>
    <n v="1.0557142857142856"/>
    <n v="1.1656666666666666"/>
  </r>
  <r>
    <x v="3"/>
    <x v="7"/>
    <n v="2005"/>
    <n v="15"/>
    <x v="7"/>
    <n v="1.04"/>
    <n v="1.04"/>
    <m/>
    <d v="2005-08-15T00:00:00"/>
    <n v="1.04"/>
    <n v="5007"/>
    <n v="98.524203069657617"/>
    <n v="1.05"/>
    <n v="1.190333333333333"/>
  </r>
  <r>
    <x v="3"/>
    <x v="7"/>
    <n v="2005"/>
    <n v="16"/>
    <x v="7"/>
    <n v="1.02"/>
    <n v="1.02"/>
    <m/>
    <d v="2005-08-16T00:00:00"/>
    <n v="1.02"/>
    <n v="5013"/>
    <n v="98.642266824084999"/>
    <n v="1.0528571428571427"/>
    <n v="1.2113333333333332"/>
  </r>
  <r>
    <x v="3"/>
    <x v="7"/>
    <n v="2005"/>
    <n v="17"/>
    <x v="7"/>
    <n v="0.96"/>
    <n v="0.96"/>
    <m/>
    <d v="2005-08-17T00:00:00"/>
    <n v="0.96"/>
    <n v="5032"/>
    <n v="99.01613537977174"/>
    <n v="1.0628571428571427"/>
    <n v="1.2326666666666666"/>
  </r>
  <r>
    <x v="3"/>
    <x v="7"/>
    <n v="2005"/>
    <n v="18"/>
    <x v="7"/>
    <n v="1.1499999999999999"/>
    <n v="1.1499999999999999"/>
    <m/>
    <d v="2005-08-18T00:00:00"/>
    <n v="1.1499999999999999"/>
    <n v="4982"/>
    <n v="98.032270759543479"/>
    <n v="1.0871428571428572"/>
    <n v="1.2906666666666666"/>
  </r>
  <r>
    <x v="3"/>
    <x v="7"/>
    <n v="2005"/>
    <n v="19"/>
    <x v="7"/>
    <n v="1"/>
    <n v="1"/>
    <m/>
    <d v="2005-08-19T00:00:00"/>
    <n v="1"/>
    <n v="5018"/>
    <n v="98.740653286107829"/>
    <n v="1.0714285714285714"/>
    <n v="1.3573333333333333"/>
  </r>
  <r>
    <x v="3"/>
    <x v="7"/>
    <n v="2005"/>
    <n v="20"/>
    <x v="7"/>
    <n v="1.05"/>
    <n v="1.05"/>
    <m/>
    <d v="2005-08-20T00:00:00"/>
    <n v="1.05"/>
    <n v="5005"/>
    <n v="98.484848484848484"/>
    <n v="1.1028571428571428"/>
    <n v="1.3743333333333332"/>
  </r>
  <r>
    <x v="3"/>
    <x v="7"/>
    <n v="2005"/>
    <n v="21"/>
    <x v="7"/>
    <n v="1.1299999999999999"/>
    <n v="1.1299999999999999"/>
    <m/>
    <d v="2005-08-21T00:00:00"/>
    <n v="1.1299999999999999"/>
    <n v="4986"/>
    <n v="98.110979929161743"/>
    <n v="1.1599999999999999"/>
    <n v="1.382333333333333"/>
  </r>
  <r>
    <x v="3"/>
    <x v="7"/>
    <n v="2005"/>
    <n v="22"/>
    <x v="7"/>
    <n v="1.06"/>
    <n v="1.06"/>
    <m/>
    <d v="2005-08-22T00:00:00"/>
    <n v="1.06"/>
    <n v="5003"/>
    <n v="98.445493900039352"/>
    <n v="1.1942857142857142"/>
    <n v="1.3846666666666667"/>
  </r>
  <r>
    <x v="3"/>
    <x v="7"/>
    <n v="2005"/>
    <n v="23"/>
    <x v="7"/>
    <n v="1.0900000000000001"/>
    <n v="1.0900000000000001"/>
    <m/>
    <d v="2005-08-23T00:00:00"/>
    <n v="1.0900000000000001"/>
    <n v="5000"/>
    <n v="98.386462022825654"/>
    <n v="1.2428571428571427"/>
    <n v="1.3853333333333331"/>
  </r>
  <r>
    <x v="3"/>
    <x v="7"/>
    <n v="2005"/>
    <n v="24"/>
    <x v="7"/>
    <n v="1.1299999999999999"/>
    <n v="1.1299999999999999"/>
    <m/>
    <d v="2005-08-24T00:00:00"/>
    <n v="1.1299999999999999"/>
    <n v="4986"/>
    <n v="98.110979929161743"/>
    <n v="1.2485714285714284"/>
    <n v="1.3856666666666664"/>
  </r>
  <r>
    <x v="3"/>
    <x v="7"/>
    <n v="2005"/>
    <n v="25"/>
    <x v="7"/>
    <n v="1.04"/>
    <n v="1.04"/>
    <m/>
    <d v="2005-08-25T00:00:00"/>
    <n v="1.04"/>
    <n v="5007"/>
    <n v="98.524203069657617"/>
    <n v="1.2342857142857144"/>
    <n v="1.3853333333333331"/>
  </r>
  <r>
    <x v="3"/>
    <x v="7"/>
    <n v="2005"/>
    <n v="26"/>
    <x v="7"/>
    <n v="1.22"/>
    <n v="1.22"/>
    <m/>
    <d v="2005-08-26T00:00:00"/>
    <n v="1.22"/>
    <n v="4960"/>
    <n v="97.599370326643054"/>
    <n v="1.2242857142857144"/>
    <n v="1.3936666666666666"/>
  </r>
  <r>
    <x v="3"/>
    <x v="7"/>
    <n v="2005"/>
    <n v="27"/>
    <x v="7"/>
    <n v="1.45"/>
    <n v="1.45"/>
    <m/>
    <d v="2005-08-27T00:00:00"/>
    <n v="1.45"/>
    <n v="4886"/>
    <n v="96.143250688705237"/>
    <n v="1.1857142857142857"/>
    <n v="1.3919999999999999"/>
  </r>
  <r>
    <x v="3"/>
    <x v="7"/>
    <n v="2005"/>
    <n v="28"/>
    <x v="7"/>
    <n v="1.37"/>
    <n v="1.37"/>
    <m/>
    <d v="2005-08-28T00:00:00"/>
    <n v="1.37"/>
    <n v="4922"/>
    <n v="96.851633215269587"/>
    <n v="1.117142857142857"/>
    <n v="1.3886666666666665"/>
  </r>
  <r>
    <x v="3"/>
    <x v="7"/>
    <n v="2005"/>
    <n v="29"/>
    <x v="7"/>
    <n v="1.4"/>
    <n v="1.4"/>
    <m/>
    <d v="2005-08-29T00:00:00"/>
    <n v="1.4"/>
    <n v="4899"/>
    <n v="96.399055489964582"/>
    <n v="1.1142857142857141"/>
    <n v="1.39"/>
  </r>
  <r>
    <x v="3"/>
    <x v="7"/>
    <n v="2005"/>
    <n v="30"/>
    <x v="7"/>
    <n v="1.1299999999999999"/>
    <n v="1.1299999999999999"/>
    <m/>
    <d v="2005-08-30T00:00:00"/>
    <n v="1.1299999999999999"/>
    <n v="4986"/>
    <n v="98.110979929161743"/>
    <n v="1.0685714285714287"/>
    <n v="1.4113333333333331"/>
  </r>
  <r>
    <x v="3"/>
    <x v="7"/>
    <n v="2005"/>
    <n v="31"/>
    <x v="7"/>
    <n v="1.03"/>
    <n v="1.03"/>
    <m/>
    <d v="2005-08-31T00:00:00"/>
    <n v="1.03"/>
    <n v="5010"/>
    <n v="98.583234946871315"/>
    <n v="1.0442857142857143"/>
    <n v="1.4073333333333331"/>
  </r>
  <r>
    <x v="3"/>
    <x v="8"/>
    <n v="2005"/>
    <n v="1"/>
    <x v="8"/>
    <n v="0.97"/>
    <n v="0.97"/>
    <m/>
    <d v="2005-09-01T00:00:00"/>
    <n v="0.97"/>
    <n v="5027"/>
    <n v="98.917748917748909"/>
    <n v="1.0185714285714285"/>
    <n v="1.8163333333333331"/>
  </r>
  <r>
    <x v="3"/>
    <x v="8"/>
    <n v="2005"/>
    <n v="2"/>
    <x v="8"/>
    <n v="0.95"/>
    <n v="0.95"/>
    <m/>
    <d v="2005-09-02T00:00:00"/>
    <n v="0.95"/>
    <n v="5036"/>
    <n v="99.094844549390004"/>
    <n v="1.0257142857142856"/>
    <n v="2.1673333333333331"/>
  </r>
  <r>
    <x v="3"/>
    <x v="8"/>
    <n v="2005"/>
    <n v="3"/>
    <x v="8"/>
    <n v="0.97"/>
    <n v="0.97"/>
    <m/>
    <d v="2005-09-03T00:00:00"/>
    <n v="0.97"/>
    <n v="5027"/>
    <n v="98.917748917748909"/>
    <n v="1.0542857142857145"/>
    <n v="2.258"/>
  </r>
  <r>
    <x v="3"/>
    <x v="8"/>
    <n v="2005"/>
    <n v="4"/>
    <x v="8"/>
    <n v="1.35"/>
    <n v="1.35"/>
    <m/>
    <d v="2005-09-04T00:00:00"/>
    <n v="1.35"/>
    <n v="4931"/>
    <n v="97.028728846910667"/>
    <n v="1.1185714285714285"/>
    <n v="2.331"/>
  </r>
  <r>
    <x v="3"/>
    <x v="8"/>
    <n v="2005"/>
    <n v="5"/>
    <x v="8"/>
    <n v="1.08"/>
    <n v="1.08"/>
    <m/>
    <d v="2005-09-05T00:00:00"/>
    <n v="1.08"/>
    <n v="5001"/>
    <n v="98.40613931523022"/>
    <n v="1.2257142857142858"/>
    <n v="2.375"/>
  </r>
  <r>
    <x v="3"/>
    <x v="8"/>
    <n v="2005"/>
    <n v="6"/>
    <x v="8"/>
    <n v="0.96"/>
    <n v="0.96"/>
    <m/>
    <d v="2005-09-06T00:00:00"/>
    <n v="0.96"/>
    <n v="5032"/>
    <n v="99.01613537977174"/>
    <n v="1.3157142857142858"/>
    <n v="2.4"/>
  </r>
  <r>
    <x v="3"/>
    <x v="8"/>
    <n v="2005"/>
    <n v="7"/>
    <x v="8"/>
    <n v="0.85"/>
    <n v="0.85"/>
    <m/>
    <d v="2005-09-07T00:00:00"/>
    <n v="0.85"/>
    <n v="5059"/>
    <n v="99.547422274694995"/>
    <n v="1.4514285714285715"/>
    <n v="2.4253333333333336"/>
  </r>
  <r>
    <x v="3"/>
    <x v="8"/>
    <n v="2005"/>
    <n v="8"/>
    <x v="8"/>
    <n v="1.02"/>
    <n v="1.02"/>
    <m/>
    <d v="2005-09-08T00:00:00"/>
    <n v="1.02"/>
    <n v="5013"/>
    <n v="98.642266824084999"/>
    <n v="1.5685714285714283"/>
    <n v="2.4593333333333334"/>
  </r>
  <r>
    <x v="3"/>
    <x v="8"/>
    <n v="2005"/>
    <n v="9"/>
    <x v="8"/>
    <n v="1.1499999999999999"/>
    <n v="1.1499999999999999"/>
    <m/>
    <d v="2005-09-09T00:00:00"/>
    <n v="1.1499999999999999"/>
    <n v="4982"/>
    <n v="98.032270759543479"/>
    <n v="1.66"/>
    <n v="2.5173333333333336"/>
  </r>
  <r>
    <x v="3"/>
    <x v="8"/>
    <n v="2005"/>
    <n v="10"/>
    <x v="8"/>
    <n v="1.42"/>
    <n v="1.42"/>
    <m/>
    <d v="2005-09-10T00:00:00"/>
    <n v="1.42"/>
    <n v="4893"/>
    <n v="96.280991735537185"/>
    <n v="1.8814285714285717"/>
    <n v="2.5930000000000004"/>
  </r>
  <r>
    <x v="3"/>
    <x v="8"/>
    <n v="2005"/>
    <n v="11"/>
    <x v="8"/>
    <n v="2.1"/>
    <n v="2.1"/>
    <m/>
    <d v="2005-09-11T00:00:00"/>
    <n v="2.1"/>
    <n v="4352"/>
    <n v="85.635576544667458"/>
    <n v="2.1285714285714286"/>
    <n v="2.6139999999999999"/>
  </r>
  <r>
    <x v="3"/>
    <x v="8"/>
    <n v="2005"/>
    <n v="12"/>
    <x v="8"/>
    <n v="1.71"/>
    <n v="1.71"/>
    <m/>
    <d v="2005-09-12T00:00:00"/>
    <n v="1.71"/>
    <n v="4667"/>
    <n v="91.833923652105483"/>
    <n v="2.0442857142857145"/>
    <n v="2.6076666666666668"/>
  </r>
  <r>
    <x v="3"/>
    <x v="8"/>
    <n v="2005"/>
    <n v="13"/>
    <x v="8"/>
    <n v="1.91"/>
    <n v="1.91"/>
    <m/>
    <d v="2005-09-13T00:00:00"/>
    <n v="1.91"/>
    <n v="4475"/>
    <n v="88.05588351042897"/>
    <n v="1.9842857142857144"/>
    <n v="2.6146666666666669"/>
  </r>
  <r>
    <x v="3"/>
    <x v="8"/>
    <n v="2005"/>
    <n v="14"/>
    <x v="8"/>
    <n v="1.67"/>
    <n v="1.67"/>
    <m/>
    <d v="2005-09-14T00:00:00"/>
    <n v="1.67"/>
    <n v="4747"/>
    <n v="93.408107044470682"/>
    <n v="1.8828571428571428"/>
    <n v="2.6229999999999998"/>
  </r>
  <r>
    <x v="3"/>
    <x v="8"/>
    <n v="2005"/>
    <n v="15"/>
    <x v="8"/>
    <n v="1.66"/>
    <n v="1.66"/>
    <m/>
    <d v="2005-09-15T00:00:00"/>
    <n v="1.66"/>
    <n v="4751"/>
    <n v="93.486816214088947"/>
    <n v="1.7985714285714283"/>
    <n v="2.6446666666666658"/>
  </r>
  <r>
    <x v="3"/>
    <x v="8"/>
    <n v="2005"/>
    <n v="16"/>
    <x v="8"/>
    <n v="2.7"/>
    <n v="2.7"/>
    <m/>
    <d v="2005-09-16T00:00:00"/>
    <n v="2.7"/>
    <n v="4058"/>
    <n v="79.850452577725306"/>
    <n v="1.7185714285714282"/>
    <n v="2.7016666666666662"/>
  </r>
  <r>
    <x v="3"/>
    <x v="8"/>
    <n v="2005"/>
    <n v="17"/>
    <x v="8"/>
    <n v="3.15"/>
    <n v="3.15"/>
    <m/>
    <d v="2005-09-17T00:00:00"/>
    <n v="3.15"/>
    <n v="3909"/>
    <n v="76.918536009445106"/>
    <n v="1.4928571428571427"/>
    <n v="2.7353333333333323"/>
  </r>
  <r>
    <x v="3"/>
    <x v="8"/>
    <n v="2005"/>
    <n v="18"/>
    <x v="8"/>
    <n v="1.51"/>
    <n v="1.51"/>
    <m/>
    <d v="2005-09-18T00:00:00"/>
    <n v="1.51"/>
    <n v="4842"/>
    <n v="95.277449822904373"/>
    <n v="1.2271428571428571"/>
    <n v="2.7326666666666659"/>
  </r>
  <r>
    <x v="3"/>
    <x v="8"/>
    <n v="2005"/>
    <n v="19"/>
    <x v="8"/>
    <n v="1.29"/>
    <n v="1.29"/>
    <m/>
    <d v="2005-09-19T00:00:00"/>
    <n v="1.29"/>
    <n v="4950"/>
    <n v="97.402597402597408"/>
    <n v="1.1785714285714286"/>
    <n v="2.7826666666666657"/>
  </r>
  <r>
    <x v="3"/>
    <x v="8"/>
    <n v="2005"/>
    <n v="20"/>
    <x v="8"/>
    <n v="1.2"/>
    <n v="1.2"/>
    <m/>
    <d v="2005-09-20T00:00:00"/>
    <n v="1.2"/>
    <n v="4963"/>
    <n v="97.658402203856753"/>
    <n v="1.1871428571428573"/>
    <n v="2.898333333333333"/>
  </r>
  <r>
    <x v="3"/>
    <x v="8"/>
    <n v="2005"/>
    <n v="21"/>
    <x v="8"/>
    <n v="1.08"/>
    <n v="1.08"/>
    <m/>
    <d v="2005-09-21T00:00:00"/>
    <n v="1.08"/>
    <n v="5001"/>
    <n v="98.40613931523022"/>
    <n v="1.2171428571428571"/>
    <n v="2.9816666666666665"/>
  </r>
  <r>
    <x v="3"/>
    <x v="8"/>
    <n v="2005"/>
    <n v="22"/>
    <x v="8"/>
    <n v="1.1000000000000001"/>
    <n v="1.1000000000000001"/>
    <m/>
    <d v="2005-09-22T00:00:00"/>
    <n v="1.1000000000000001"/>
    <n v="4992"/>
    <n v="98.22904368358914"/>
    <n v="1.3542857142857143"/>
    <n v="3.027333333333333"/>
  </r>
  <r>
    <x v="3"/>
    <x v="8"/>
    <n v="2005"/>
    <n v="23"/>
    <x v="8"/>
    <n v="1.1200000000000001"/>
    <n v="1.1200000000000001"/>
    <m/>
    <d v="2005-09-23T00:00:00"/>
    <n v="1.1200000000000001"/>
    <n v="4990"/>
    <n v="98.189689098780008"/>
    <n v="1.3414285714285712"/>
    <n v="3.0816666666666661"/>
  </r>
  <r>
    <x v="3"/>
    <x v="8"/>
    <n v="2005"/>
    <n v="24"/>
    <x v="8"/>
    <n v="1.29"/>
    <n v="1.29"/>
    <m/>
    <d v="2005-09-24T00:00:00"/>
    <n v="1.29"/>
    <n v="4950"/>
    <n v="97.402597402597408"/>
    <n v="3.0814285714285714"/>
    <n v="3.1553333333333331"/>
  </r>
  <r>
    <x v="3"/>
    <x v="8"/>
    <n v="2005"/>
    <n v="25"/>
    <x v="8"/>
    <n v="1.17"/>
    <n v="1.17"/>
    <m/>
    <d v="2005-09-25T00:00:00"/>
    <n v="1.17"/>
    <n v="4973"/>
    <n v="97.855175127902399"/>
    <n v="4.54"/>
    <n v="3.2169999999999996"/>
  </r>
  <r>
    <x v="3"/>
    <x v="8"/>
    <n v="2005"/>
    <n v="26"/>
    <x v="8"/>
    <n v="1.35"/>
    <n v="1.35"/>
    <m/>
    <d v="2005-09-26T00:00:00"/>
    <n v="1.35"/>
    <n v="4931"/>
    <n v="97.028728846910667"/>
    <n v="4.8971428571428577"/>
    <n v="3.3339999999999992"/>
  </r>
  <r>
    <x v="3"/>
    <x v="8"/>
    <n v="2005"/>
    <n v="27"/>
    <x v="8"/>
    <n v="1.41"/>
    <n v="1.41"/>
    <m/>
    <d v="2005-09-27T00:00:00"/>
    <n v="1.41"/>
    <n v="4896"/>
    <n v="96.340023612750883"/>
    <n v="5.1557142857142866"/>
    <n v="3.501666666666666"/>
  </r>
  <r>
    <x v="3"/>
    <x v="8"/>
    <n v="2005"/>
    <n v="28"/>
    <x v="8"/>
    <n v="2.04"/>
    <n v="2.04"/>
    <m/>
    <d v="2005-09-28T00:00:00"/>
    <n v="2.04"/>
    <n v="4408"/>
    <n v="86.737504919323101"/>
    <n v="5.3357142857142872"/>
    <n v="3.583333333333333"/>
  </r>
  <r>
    <x v="3"/>
    <x v="8"/>
    <n v="2005"/>
    <n v="29"/>
    <x v="8"/>
    <n v="1.01"/>
    <n v="1.01"/>
    <m/>
    <d v="2005-09-29T00:00:00"/>
    <n v="1.01"/>
    <n v="5015"/>
    <n v="98.681621408894131"/>
    <n v="5.305714285714286"/>
    <n v="3.9086666666666665"/>
  </r>
  <r>
    <x v="3"/>
    <x v="8"/>
    <n v="2005"/>
    <n v="30"/>
    <x v="8"/>
    <n v="13.3"/>
    <n v="13.3"/>
    <m/>
    <d v="2005-09-30T00:00:00"/>
    <n v="13.3"/>
    <n v="2394"/>
    <n v="47.107438016528924"/>
    <n v="5.4071428571428566"/>
    <n v="4.0866666666666669"/>
  </r>
  <r>
    <x v="4"/>
    <x v="9"/>
    <n v="2005"/>
    <n v="1"/>
    <x v="9"/>
    <n v="11.5"/>
    <n v="11.5"/>
    <m/>
    <d v="2005-10-01T00:00:00"/>
    <n v="11.5"/>
    <n v="2583"/>
    <n v="50.826446280991732"/>
    <n v="3.774285714285714"/>
    <n v="3.7876666666666661"/>
  </r>
  <r>
    <x v="4"/>
    <x v="9"/>
    <n v="2005"/>
    <n v="2"/>
    <x v="9"/>
    <n v="3.67"/>
    <n v="3.67"/>
    <m/>
    <d v="2005-10-02T00:00:00"/>
    <n v="3.67"/>
    <n v="3756"/>
    <n v="73.907910271546641"/>
    <n v="2.5257142857142858"/>
    <n v="4.6743333333333332"/>
  </r>
  <r>
    <x v="4"/>
    <x v="9"/>
    <n v="2005"/>
    <n v="3"/>
    <x v="9"/>
    <n v="3.16"/>
    <n v="3.16"/>
    <m/>
    <d v="2005-10-03T00:00:00"/>
    <n v="3.16"/>
    <n v="3907"/>
    <n v="76.879181424635973"/>
    <n v="2.4899999999999998"/>
    <n v="8.5186666666666664"/>
  </r>
  <r>
    <x v="4"/>
    <x v="9"/>
    <n v="2005"/>
    <n v="4"/>
    <x v="9"/>
    <n v="2.67"/>
    <n v="2.67"/>
    <m/>
    <d v="2005-10-04T00:00:00"/>
    <n v="2.67"/>
    <n v="4093"/>
    <n v="80.53915781188509"/>
    <n v="2.3314285714285714"/>
    <n v="9.0733333333333324"/>
  </r>
  <r>
    <x v="4"/>
    <x v="9"/>
    <n v="2005"/>
    <n v="5"/>
    <x v="9"/>
    <n v="1.83"/>
    <n v="1.83"/>
    <m/>
    <d v="2005-10-05T00:00:00"/>
    <n v="1.83"/>
    <n v="4556"/>
    <n v="89.64974419519875"/>
    <n v="2.2228571428571429"/>
    <n v="9.8243333333333318"/>
  </r>
  <r>
    <x v="4"/>
    <x v="9"/>
    <n v="2005"/>
    <n v="6"/>
    <x v="9"/>
    <n v="1.72"/>
    <n v="1.72"/>
    <m/>
    <d v="2005-10-06T00:00:00"/>
    <n v="1.72"/>
    <n v="4662"/>
    <n v="91.735537190082653"/>
    <n v="2.2357142857142858"/>
    <n v="10.766666666666667"/>
  </r>
  <r>
    <x v="4"/>
    <x v="9"/>
    <n v="2005"/>
    <n v="7"/>
    <x v="9"/>
    <n v="1.87"/>
    <n v="1.87"/>
    <m/>
    <d v="2005-10-07T00:00:00"/>
    <n v="1.87"/>
    <n v="4545"/>
    <n v="89.433293978748523"/>
    <n v="2.2985714285714289"/>
    <n v="11.949333333333334"/>
  </r>
  <r>
    <x v="4"/>
    <x v="9"/>
    <n v="2005"/>
    <n v="8"/>
    <x v="9"/>
    <n v="2.76"/>
    <n v="2.76"/>
    <m/>
    <d v="2005-10-08T00:00:00"/>
    <n v="2.76"/>
    <n v="4048"/>
    <n v="79.65367965367966"/>
    <n v="2.3628571428571425"/>
    <n v="12.890333333333334"/>
  </r>
  <r>
    <x v="4"/>
    <x v="9"/>
    <n v="2005"/>
    <n v="9"/>
    <x v="9"/>
    <n v="3.42"/>
    <n v="3.42"/>
    <m/>
    <d v="2005-10-09T00:00:00"/>
    <n v="3.42"/>
    <n v="3819"/>
    <n v="75.147579693034245"/>
    <n v="2.4500000000000002"/>
    <n v="13.528333333333334"/>
  </r>
  <r>
    <x v="4"/>
    <x v="9"/>
    <n v="2005"/>
    <n v="10"/>
    <x v="9"/>
    <n v="2.0499999999999998"/>
    <n v="2.0499999999999998"/>
    <m/>
    <d v="2005-10-10T00:00:00"/>
    <n v="2.0499999999999998"/>
    <n v="4406"/>
    <n v="86.698150334513969"/>
    <n v="2.4914285714285715"/>
    <n v="13.931000000000001"/>
  </r>
  <r>
    <x v="4"/>
    <x v="9"/>
    <n v="2005"/>
    <n v="11"/>
    <x v="9"/>
    <n v="1.91"/>
    <n v="1.91"/>
    <m/>
    <d v="2005-10-11T00:00:00"/>
    <n v="1.91"/>
    <n v="4475"/>
    <n v="88.05588351042897"/>
    <n v="2.6371428571428575"/>
    <n v="14.295999999999999"/>
  </r>
  <r>
    <x v="4"/>
    <x v="9"/>
    <n v="2005"/>
    <n v="12"/>
    <x v="9"/>
    <n v="1.92"/>
    <n v="1.92"/>
    <m/>
    <d v="2005-10-12T00:00:00"/>
    <n v="1.92"/>
    <n v="4471"/>
    <n v="87.977174340810706"/>
    <n v="2.7942857142857145"/>
    <n v="14.615666666666668"/>
  </r>
  <r>
    <x v="4"/>
    <x v="9"/>
    <n v="2005"/>
    <n v="13"/>
    <x v="9"/>
    <n v="2.16"/>
    <n v="2.16"/>
    <m/>
    <d v="2005-10-13T00:00:00"/>
    <n v="2.16"/>
    <n v="4341"/>
    <n v="85.419126328217232"/>
    <n v="3.1999999999999997"/>
    <n v="15.025"/>
  </r>
  <r>
    <x v="4"/>
    <x v="9"/>
    <n v="2005"/>
    <n v="14"/>
    <x v="9"/>
    <n v="2.3199999999999998"/>
    <n v="2.3199999999999998"/>
    <m/>
    <d v="2005-10-14T00:00:00"/>
    <n v="2.3199999999999998"/>
    <n v="4222"/>
    <n v="83.077528532073984"/>
    <n v="3.4199999999999995"/>
    <n v="15.676333333333334"/>
  </r>
  <r>
    <x v="4"/>
    <x v="9"/>
    <n v="2005"/>
    <n v="15"/>
    <x v="9"/>
    <n v="3.37"/>
    <n v="3.37"/>
    <m/>
    <d v="2005-10-15T00:00:00"/>
    <n v="3.37"/>
    <n v="3843"/>
    <n v="75.619834710743802"/>
    <n v="3.4385714285714286"/>
    <n v="16.742333333333335"/>
  </r>
  <r>
    <x v="4"/>
    <x v="9"/>
    <n v="2005"/>
    <n v="16"/>
    <x v="9"/>
    <n v="3.71"/>
    <n v="3.71"/>
    <m/>
    <d v="2005-10-16T00:00:00"/>
    <n v="3.71"/>
    <n v="3733"/>
    <n v="73.455332546241635"/>
    <n v="3.347142857142857"/>
    <n v="17.346666666666671"/>
  </r>
  <r>
    <x v="4"/>
    <x v="9"/>
    <n v="2005"/>
    <n v="17"/>
    <x v="9"/>
    <n v="3.07"/>
    <n v="3.07"/>
    <m/>
    <d v="2005-10-17T00:00:00"/>
    <n v="3.07"/>
    <n v="3933"/>
    <n v="77.390791027154663"/>
    <n v="3.2928571428571423"/>
    <n v="17.793000000000003"/>
  </r>
  <r>
    <x v="4"/>
    <x v="9"/>
    <n v="2005"/>
    <n v="18"/>
    <x v="9"/>
    <n v="3.01"/>
    <n v="3.01"/>
    <m/>
    <d v="2005-10-18T00:00:00"/>
    <n v="3.01"/>
    <n v="3938"/>
    <n v="77.489177489177479"/>
    <n v="3.3028571428571425"/>
    <n v="18.177333333333333"/>
  </r>
  <r>
    <x v="4"/>
    <x v="9"/>
    <n v="2005"/>
    <n v="19"/>
    <x v="9"/>
    <n v="4.76"/>
    <n v="4.76"/>
    <m/>
    <d v="2005-10-19T00:00:00"/>
    <n v="4.76"/>
    <n v="3519"/>
    <n v="69.244391971664697"/>
    <n v="3.5414285714285714"/>
    <n v="18.490333333333336"/>
  </r>
  <r>
    <x v="4"/>
    <x v="9"/>
    <n v="2005"/>
    <n v="20"/>
    <x v="9"/>
    <n v="3.7"/>
    <n v="3.7"/>
    <m/>
    <d v="2005-10-20T00:00:00"/>
    <n v="3.7"/>
    <n v="3734"/>
    <n v="73.475009838646201"/>
    <n v="3.7728571428571427"/>
    <n v="18.684999999999999"/>
  </r>
  <r>
    <x v="4"/>
    <x v="9"/>
    <n v="2005"/>
    <n v="21"/>
    <x v="9"/>
    <n v="2.4500000000000002"/>
    <n v="2.4500000000000002"/>
    <m/>
    <d v="2005-10-21T00:00:00"/>
    <n v="2.4500000000000002"/>
    <n v="4175"/>
    <n v="82.152695789059422"/>
    <n v="3.7957142857142854"/>
    <n v="18.874333333333333"/>
  </r>
  <r>
    <x v="4"/>
    <x v="9"/>
    <n v="2005"/>
    <n v="22"/>
    <x v="9"/>
    <n v="2.73"/>
    <n v="2.73"/>
    <m/>
    <d v="2005-10-22T00:00:00"/>
    <n v="2.73"/>
    <n v="4049"/>
    <n v="79.673356946084212"/>
    <n v="5.1314285714285717"/>
    <n v="19.067333333333334"/>
  </r>
  <r>
    <x v="4"/>
    <x v="9"/>
    <n v="2005"/>
    <n v="23"/>
    <x v="9"/>
    <n v="3.33"/>
    <n v="3.33"/>
    <m/>
    <d v="2005-10-23T00:00:00"/>
    <n v="3.33"/>
    <n v="3849"/>
    <n v="75.737898465171199"/>
    <n v="5.6485714285714286"/>
    <n v="19.210666666666665"/>
  </r>
  <r>
    <x v="4"/>
    <x v="9"/>
    <n v="2005"/>
    <n v="24"/>
    <x v="9"/>
    <n v="3.14"/>
    <n v="3.14"/>
    <m/>
    <d v="2005-10-24T00:00:00"/>
    <n v="3.14"/>
    <n v="3910"/>
    <n v="76.938213301849672"/>
    <n v="5.7914285714285709"/>
    <n v="19.319666666666667"/>
  </r>
  <r>
    <x v="4"/>
    <x v="9"/>
    <n v="2005"/>
    <n v="25"/>
    <x v="9"/>
    <n v="4.68"/>
    <n v="4.68"/>
    <m/>
    <d v="2005-10-25T00:00:00"/>
    <n v="4.68"/>
    <n v="3539"/>
    <n v="69.637937819756004"/>
    <n v="10.785714285714286"/>
    <n v="19.419666666666668"/>
  </r>
  <r>
    <x v="4"/>
    <x v="9"/>
    <n v="2005"/>
    <n v="26"/>
    <x v="9"/>
    <n v="6.38"/>
    <n v="6.38"/>
    <m/>
    <d v="2005-10-26T00:00:00"/>
    <n v="6.38"/>
    <n v="3193"/>
    <n v="62.829594647776467"/>
    <n v="27.117142857142856"/>
    <n v="19.520666666666667"/>
  </r>
  <r>
    <x v="4"/>
    <x v="9"/>
    <n v="2005"/>
    <n v="27"/>
    <x v="9"/>
    <n v="3.86"/>
    <n v="3.86"/>
    <m/>
    <d v="2005-10-27T00:00:00"/>
    <n v="3.86"/>
    <n v="3708"/>
    <n v="72.963400236127512"/>
    <n v="29.034285714285716"/>
    <n v="20.474666666666671"/>
  </r>
  <r>
    <x v="4"/>
    <x v="9"/>
    <n v="2005"/>
    <n v="28"/>
    <x v="9"/>
    <n v="11.8"/>
    <n v="11.8"/>
    <m/>
    <d v="2005-10-28T00:00:00"/>
    <n v="11.8"/>
    <n v="2572"/>
    <n v="50.609996064541519"/>
    <n v="32.082857142857144"/>
    <n v="21.089333333333336"/>
  </r>
  <r>
    <x v="4"/>
    <x v="9"/>
    <n v="2005"/>
    <n v="29"/>
    <x v="9"/>
    <n v="6.35"/>
    <n v="6.35"/>
    <m/>
    <d v="2005-10-29T00:00:00"/>
    <n v="6.35"/>
    <n v="3195"/>
    <n v="62.868949232585592"/>
    <n v="34.697142857142858"/>
    <n v="21.302666666666667"/>
  </r>
  <r>
    <x v="4"/>
    <x v="9"/>
    <n v="2005"/>
    <n v="30"/>
    <x v="9"/>
    <n v="4.33"/>
    <n v="4.33"/>
    <m/>
    <d v="2005-10-30T00:00:00"/>
    <n v="4.33"/>
    <n v="3607"/>
    <n v="70.975993703266425"/>
    <n v="39.104285714285716"/>
    <n v="21.690999999999999"/>
  </r>
  <r>
    <x v="4"/>
    <x v="9"/>
    <n v="2005"/>
    <n v="31"/>
    <x v="9"/>
    <n v="38.1"/>
    <n v="38.1"/>
    <m/>
    <d v="2005-10-31T00:00:00"/>
    <n v="38.1"/>
    <n v="962"/>
    <n v="18.929555293191658"/>
    <n v="42.785714285714285"/>
    <n v="22.606666666666669"/>
  </r>
  <r>
    <x v="4"/>
    <x v="10"/>
    <n v="2005"/>
    <n v="1"/>
    <x v="10"/>
    <n v="119"/>
    <n v="119"/>
    <m/>
    <d v="2005-11-01T00:00:00"/>
    <n v="119"/>
    <n v="228"/>
    <n v="4.4864226682408495"/>
    <n v="40.471428571428575"/>
    <n v="22.213333333333331"/>
  </r>
  <r>
    <x v="4"/>
    <x v="10"/>
    <n v="2005"/>
    <n v="2"/>
    <x v="10"/>
    <n v="19.8"/>
    <n v="19.8"/>
    <m/>
    <d v="2005-11-02T00:00:00"/>
    <n v="19.8"/>
    <n v="1881"/>
    <n v="37.012987012987011"/>
    <n v="25.685714285714287"/>
    <n v="19.27333333333333"/>
  </r>
  <r>
    <x v="4"/>
    <x v="10"/>
    <n v="2005"/>
    <n v="3"/>
    <x v="10"/>
    <n v="25.2"/>
    <n v="25.2"/>
    <m/>
    <d v="2005-11-03T00:00:00"/>
    <n v="25.2"/>
    <n v="1498"/>
    <n v="29.476584022038566"/>
    <n v="24.714285714285715"/>
    <n v="22.68"/>
  </r>
  <r>
    <x v="4"/>
    <x v="10"/>
    <n v="2005"/>
    <n v="4"/>
    <x v="10"/>
    <n v="30.1"/>
    <n v="30.1"/>
    <m/>
    <d v="2005-11-04T00:00:00"/>
    <n v="30.1"/>
    <n v="1271"/>
    <n v="25.009838646202283"/>
    <n v="22.75714285714286"/>
    <n v="24.49666666666667"/>
  </r>
  <r>
    <x v="4"/>
    <x v="10"/>
    <n v="2005"/>
    <n v="5"/>
    <x v="10"/>
    <n v="37.200000000000003"/>
    <n v="37.200000000000003"/>
    <m/>
    <d v="2005-11-05T00:00:00"/>
    <n v="37.200000000000003"/>
    <n v="985"/>
    <n v="19.382133018496656"/>
    <n v="20.485714285714288"/>
    <n v="25.146666666666665"/>
  </r>
  <r>
    <x v="4"/>
    <x v="10"/>
    <n v="2005"/>
    <n v="6"/>
    <x v="10"/>
    <n v="30.1"/>
    <n v="30.1"/>
    <m/>
    <d v="2005-11-06T00:00:00"/>
    <n v="30.1"/>
    <n v="1271"/>
    <n v="25.009838646202283"/>
    <n v="18.271428571428572"/>
    <n v="25.230000000000004"/>
  </r>
  <r>
    <x v="4"/>
    <x v="10"/>
    <n v="2005"/>
    <n v="7"/>
    <x v="10"/>
    <n v="21.9"/>
    <n v="21.9"/>
    <m/>
    <d v="2005-11-07T00:00:00"/>
    <n v="21.9"/>
    <n v="1731"/>
    <n v="34.061393152302244"/>
    <n v="18.87142857142857"/>
    <n v="25.32"/>
  </r>
  <r>
    <x v="4"/>
    <x v="10"/>
    <n v="2005"/>
    <n v="8"/>
    <x v="10"/>
    <n v="15.5"/>
    <n v="15.5"/>
    <m/>
    <d v="2005-11-08T00:00:00"/>
    <n v="15.5"/>
    <n v="2203"/>
    <n v="43.349075167256984"/>
    <n v="18.814285714285713"/>
    <n v="25.503333333333337"/>
  </r>
  <r>
    <x v="4"/>
    <x v="10"/>
    <n v="2005"/>
    <n v="9"/>
    <x v="10"/>
    <n v="13"/>
    <n v="13"/>
    <m/>
    <d v="2005-11-09T00:00:00"/>
    <n v="13"/>
    <n v="2405"/>
    <n v="47.323888232979144"/>
    <n v="19.042857142857144"/>
    <n v="25.740000000000006"/>
  </r>
  <r>
    <x v="4"/>
    <x v="10"/>
    <n v="2005"/>
    <n v="10"/>
    <x v="10"/>
    <n v="11.5"/>
    <n v="11.5"/>
    <m/>
    <d v="2005-11-10T00:00:00"/>
    <n v="11.5"/>
    <n v="2583"/>
    <n v="50.826446280991732"/>
    <n v="19.271428571428569"/>
    <n v="25.92"/>
  </r>
  <r>
    <x v="4"/>
    <x v="10"/>
    <n v="2005"/>
    <n v="11"/>
    <x v="10"/>
    <n v="14.2"/>
    <n v="14.2"/>
    <m/>
    <d v="2005-11-11T00:00:00"/>
    <n v="14.2"/>
    <n v="2299"/>
    <n v="45.238095238095241"/>
    <n v="19.399999999999999"/>
    <n v="26.073333333333334"/>
  </r>
  <r>
    <x v="4"/>
    <x v="10"/>
    <n v="2005"/>
    <n v="12"/>
    <x v="10"/>
    <n v="21.7"/>
    <n v="21.7"/>
    <m/>
    <d v="2005-11-12T00:00:00"/>
    <n v="21.7"/>
    <n v="1734"/>
    <n v="34.120425029515935"/>
    <n v="18.885714285714283"/>
    <n v="26.07"/>
  </r>
  <r>
    <x v="4"/>
    <x v="10"/>
    <n v="2005"/>
    <n v="13"/>
    <x v="10"/>
    <n v="34.299999999999997"/>
    <n v="34.299999999999997"/>
    <m/>
    <d v="2005-11-13T00:00:00"/>
    <n v="34.299999999999997"/>
    <n v="1095"/>
    <n v="21.54663518299882"/>
    <n v="17.125714285714285"/>
    <n v="25.750000000000004"/>
  </r>
  <r>
    <x v="4"/>
    <x v="10"/>
    <n v="2005"/>
    <n v="14"/>
    <x v="10"/>
    <n v="21.5"/>
    <n v="21.5"/>
    <m/>
    <d v="2005-11-14T00:00:00"/>
    <n v="21.5"/>
    <n v="1738"/>
    <n v="34.1991341991342"/>
    <n v="13.402857142857142"/>
    <n v="24.97666666666667"/>
  </r>
  <r>
    <x v="4"/>
    <x v="10"/>
    <n v="2005"/>
    <n v="15"/>
    <x v="10"/>
    <n v="17.100000000000001"/>
    <n v="17.100000000000001"/>
    <m/>
    <d v="2005-11-15T00:00:00"/>
    <n v="17.100000000000001"/>
    <n v="2055"/>
    <n v="40.436835891381342"/>
    <n v="11.335714285714285"/>
    <n v="24.593333333333337"/>
  </r>
  <r>
    <x v="4"/>
    <x v="10"/>
    <n v="2005"/>
    <n v="16"/>
    <x v="10"/>
    <n v="14.6"/>
    <n v="14.6"/>
    <m/>
    <d v="2005-11-16T00:00:00"/>
    <n v="14.6"/>
    <n v="2293"/>
    <n v="45.120031483667852"/>
    <n v="9.8357142857142872"/>
    <n v="24.327999999999999"/>
  </r>
  <r>
    <x v="4"/>
    <x v="10"/>
    <n v="2005"/>
    <n v="17"/>
    <x v="10"/>
    <n v="12.4"/>
    <n v="12.4"/>
    <m/>
    <d v="2005-11-17T00:00:00"/>
    <n v="12.4"/>
    <n v="2488"/>
    <n v="48.957103502558049"/>
    <n v="8.627142857142859"/>
    <n v="24.126666666666665"/>
  </r>
  <r>
    <x v="4"/>
    <x v="10"/>
    <n v="2005"/>
    <n v="18"/>
    <x v="10"/>
    <n v="10.6"/>
    <n v="10.6"/>
    <m/>
    <d v="2005-11-18T00:00:00"/>
    <n v="10.6"/>
    <n v="2703"/>
    <n v="53.187721369539553"/>
    <n v="7.9571428571428573"/>
    <n v="23.977333333333331"/>
  </r>
  <r>
    <x v="4"/>
    <x v="10"/>
    <n v="2005"/>
    <n v="19"/>
    <x v="10"/>
    <n v="9.3800000000000008"/>
    <n v="9.3800000000000008"/>
    <m/>
    <d v="2005-11-19T00:00:00"/>
    <n v="9.3800000000000008"/>
    <n v="2826"/>
    <n v="55.608028335301064"/>
    <n v="11.442857142857141"/>
    <n v="23.878666666666664"/>
  </r>
  <r>
    <x v="4"/>
    <x v="10"/>
    <n v="2005"/>
    <n v="20"/>
    <x v="10"/>
    <n v="8.24"/>
    <n v="8.24"/>
    <m/>
    <d v="2005-11-20T00:00:00"/>
    <n v="8.24"/>
    <n v="2943"/>
    <n v="57.910271546635187"/>
    <n v="13.288571428571428"/>
    <n v="24.359333333333328"/>
  </r>
  <r>
    <x v="4"/>
    <x v="10"/>
    <n v="2005"/>
    <n v="21"/>
    <x v="10"/>
    <n v="7.03"/>
    <n v="7.03"/>
    <m/>
    <d v="2005-11-21T00:00:00"/>
    <n v="7.03"/>
    <n v="3087"/>
    <n v="60.743801652892557"/>
    <n v="14.711428571428572"/>
    <n v="24.974666666666664"/>
  </r>
  <r>
    <x v="4"/>
    <x v="10"/>
    <n v="2005"/>
    <n v="22"/>
    <x v="10"/>
    <n v="6.6"/>
    <n v="6.6"/>
    <m/>
    <d v="2005-11-22T00:00:00"/>
    <n v="6.6"/>
    <n v="3150"/>
    <n v="61.983471074380169"/>
    <n v="16.278571428571428"/>
    <n v="26.536999999999995"/>
  </r>
  <r>
    <x v="4"/>
    <x v="10"/>
    <n v="2005"/>
    <n v="23"/>
    <x v="10"/>
    <n v="6.14"/>
    <n v="6.14"/>
    <m/>
    <d v="2005-11-23T00:00:00"/>
    <n v="6.14"/>
    <n v="3232"/>
    <n v="63.597009051554508"/>
    <n v="19.87857142857143"/>
    <n v="27.224482758620685"/>
  </r>
  <r>
    <x v="4"/>
    <x v="10"/>
    <n v="2005"/>
    <n v="24"/>
    <x v="10"/>
    <n v="7.71"/>
    <n v="7.71"/>
    <m/>
    <d v="2005-11-24T00:00:00"/>
    <n v="7.71"/>
    <n v="3007"/>
    <n v="59.169618260527358"/>
    <n v="22.758571428571432"/>
    <n v="27.977499999999996"/>
  </r>
  <r>
    <x v="4"/>
    <x v="10"/>
    <n v="2005"/>
    <n v="25"/>
    <x v="10"/>
    <n v="35"/>
    <n v="35"/>
    <m/>
    <d v="2005-11-25T00:00:00"/>
    <n v="35"/>
    <n v="1053"/>
    <n v="20.720188902007084"/>
    <n v="26.057142857142857"/>
    <n v="31.380714285714284"/>
  </r>
  <r>
    <x v="4"/>
    <x v="10"/>
    <n v="2005"/>
    <n v="26"/>
    <x v="10"/>
    <n v="22.3"/>
    <n v="22.3"/>
    <m/>
    <d v="2005-11-26T00:00:00"/>
    <n v="22.3"/>
    <n v="1668"/>
    <n v="32.821723730814639"/>
    <n v="38.48571428571428"/>
    <n v="32.491428571428564"/>
  </r>
  <r>
    <x v="4"/>
    <x v="10"/>
    <n v="2005"/>
    <n v="27"/>
    <x v="10"/>
    <n v="18.2"/>
    <n v="18.2"/>
    <m/>
    <d v="2005-11-27T00:00:00"/>
    <n v="18.2"/>
    <n v="1963"/>
    <n v="38.626524990161357"/>
    <n v="46.68571428571429"/>
    <n v="34.080714285714286"/>
  </r>
  <r>
    <x v="4"/>
    <x v="10"/>
    <n v="2005"/>
    <n v="28"/>
    <x v="10"/>
    <n v="18"/>
    <n v="18"/>
    <m/>
    <d v="2005-11-28T00:00:00"/>
    <n v="18"/>
    <n v="1969"/>
    <n v="38.744588744588739"/>
    <n v="51.171428571428571"/>
    <n v="38.537857142857142"/>
  </r>
  <r>
    <x v="4"/>
    <x v="10"/>
    <n v="2005"/>
    <n v="29"/>
    <x v="10"/>
    <n v="31.8"/>
    <n v="31.8"/>
    <m/>
    <d v="2005-11-29T00:00:00"/>
    <n v="31.8"/>
    <n v="1206"/>
    <n v="23.73081463990555"/>
    <n v="54.271428571428579"/>
    <n v="39.298518518518513"/>
  </r>
  <r>
    <x v="4"/>
    <x v="10"/>
    <n v="2005"/>
    <n v="30"/>
    <x v="10"/>
    <n v="26.3"/>
    <n v="26.3"/>
    <m/>
    <d v="2005-11-30T00:00:00"/>
    <n v="26.3"/>
    <n v="1441"/>
    <n v="28.354978354978357"/>
    <n v="54.414285714285718"/>
    <n v="39.586923076923071"/>
  </r>
  <r>
    <x v="4"/>
    <x v="11"/>
    <n v="2005"/>
    <n v="1"/>
    <x v="11"/>
    <n v="30.8"/>
    <n v="30.8"/>
    <m/>
    <d v="2005-12-01T00:00:00"/>
    <n v="30.8"/>
    <n v="1264"/>
    <n v="24.872097599370328"/>
    <n v="54.571428571428569"/>
    <n v="40.118400000000001"/>
  </r>
  <r>
    <x v="4"/>
    <x v="11"/>
    <n v="2005"/>
    <n v="2"/>
    <x v="11"/>
    <n v="122"/>
    <n v="122"/>
    <m/>
    <d v="2005-12-02T00:00:00"/>
    <n v="122"/>
    <n v="217"/>
    <n v="4.2699724517906334"/>
    <n v="53.4"/>
    <n v="40.506666666666668"/>
  </r>
  <r>
    <x v="4"/>
    <x v="11"/>
    <n v="2005"/>
    <n v="3"/>
    <x v="11"/>
    <n v="79.7"/>
    <n v="79.7"/>
    <m/>
    <d v="2005-12-03T00:00:00"/>
    <n v="79.7"/>
    <n v="374"/>
    <n v="7.3593073593073601"/>
    <n v="38.6"/>
    <n v="44.839999999999996"/>
  </r>
  <r>
    <x v="4"/>
    <x v="11"/>
    <n v="2005"/>
    <n v="4"/>
    <x v="11"/>
    <n v="49.6"/>
    <n v="49.6"/>
    <m/>
    <d v="2005-12-04T00:00:00"/>
    <n v="49.6"/>
    <n v="653"/>
    <n v="12.849271940181032"/>
    <n v="29.514285714285712"/>
    <n v="49.852499999999999"/>
  </r>
  <r>
    <x v="4"/>
    <x v="11"/>
    <n v="2005"/>
    <n v="5"/>
    <x v="11"/>
    <n v="39.700000000000003"/>
    <n v="39.700000000000003"/>
    <m/>
    <d v="2005-12-05T00:00:00"/>
    <n v="39.700000000000003"/>
    <n v="921"/>
    <n v="18.122786304604485"/>
    <n v="24.442857142857143"/>
    <n v="54.785833333333329"/>
  </r>
  <r>
    <x v="4"/>
    <x v="11"/>
    <n v="2005"/>
    <n v="6"/>
    <x v="11"/>
    <n v="32.799999999999997"/>
    <n v="32.799999999999997"/>
    <m/>
    <d v="2005-12-06T00:00:00"/>
    <n v="32.799999999999997"/>
    <n v="1174"/>
    <n v="23.101141282959464"/>
    <n v="20.499999999999996"/>
    <n v="58.131666666666661"/>
  </r>
  <r>
    <x v="4"/>
    <x v="11"/>
    <n v="2005"/>
    <n v="7"/>
    <x v="11"/>
    <n v="27.4"/>
    <n v="27.4"/>
    <m/>
    <d v="2005-12-07T00:00:00"/>
    <n v="27.4"/>
    <n v="1393"/>
    <n v="27.410468319559229"/>
    <n v="17.399999999999999"/>
    <n v="60.785833333333329"/>
  </r>
  <r>
    <x v="4"/>
    <x v="11"/>
    <n v="2005"/>
    <n v="8"/>
    <x v="11"/>
    <n v="22.6"/>
    <n v="22.6"/>
    <m/>
    <d v="2005-12-08T00:00:00"/>
    <n v="22.6"/>
    <n v="1662"/>
    <n v="32.70365997638725"/>
    <n v="14.914285714285713"/>
    <n v="64.602500000000006"/>
  </r>
  <r>
    <x v="4"/>
    <x v="11"/>
    <n v="2005"/>
    <n v="9"/>
    <x v="11"/>
    <n v="18.399999999999999"/>
    <n v="18.399999999999999"/>
    <m/>
    <d v="2005-12-09T00:00:00"/>
    <n v="18.399999999999999"/>
    <n v="1957"/>
    <n v="38.508461235733968"/>
    <n v="12.991428571428571"/>
    <n v="75.035833333333343"/>
  </r>
  <r>
    <x v="4"/>
    <x v="11"/>
    <n v="2005"/>
    <n v="10"/>
    <x v="11"/>
    <n v="16.100000000000001"/>
    <n v="16.100000000000001"/>
    <m/>
    <d v="2005-12-10T00:00:00"/>
    <n v="16.100000000000001"/>
    <n v="2130"/>
    <n v="41.912632821723733"/>
    <n v="11.585714285714287"/>
    <n v="82.019166666666663"/>
  </r>
  <r>
    <x v="4"/>
    <x v="11"/>
    <n v="2005"/>
    <n v="11"/>
    <x v="11"/>
    <n v="14.1"/>
    <n v="14.1"/>
    <m/>
    <d v="2005-12-11T00:00:00"/>
    <n v="14.1"/>
    <n v="2300"/>
    <n v="45.2577725304998"/>
    <n v="10.417142857142858"/>
    <n v="89.265000000000001"/>
  </r>
  <r>
    <x v="4"/>
    <x v="11"/>
    <n v="2005"/>
    <n v="12"/>
    <x v="11"/>
    <n v="12.1"/>
    <n v="12.1"/>
    <m/>
    <d v="2005-12-12T00:00:00"/>
    <n v="12.1"/>
    <n v="2498"/>
    <n v="49.153876426603702"/>
    <n v="9.4942857142857147"/>
    <n v="100.76083333333334"/>
  </r>
  <r>
    <x v="4"/>
    <x v="11"/>
    <n v="2005"/>
    <n v="13"/>
    <x v="11"/>
    <n v="11.1"/>
    <n v="11.1"/>
    <m/>
    <d v="2005-12-13T00:00:00"/>
    <n v="11.1"/>
    <n v="2597"/>
    <n v="51.10192837465565"/>
    <n v="11.165714285714287"/>
    <n v="114.79833333333333"/>
  </r>
  <r>
    <x v="4"/>
    <x v="11"/>
    <n v="2005"/>
    <n v="14"/>
    <x v="11"/>
    <n v="10"/>
    <n v="10"/>
    <m/>
    <d v="2005-12-14T00:00:00"/>
    <n v="10"/>
    <n v="2728"/>
    <n v="53.679653679653683"/>
    <n v="13.394285714285715"/>
    <n v="127.41916666666667"/>
  </r>
  <r>
    <x v="4"/>
    <x v="11"/>
    <n v="2005"/>
    <n v="15"/>
    <x v="11"/>
    <n v="9.14"/>
    <n v="9.14"/>
    <m/>
    <d v="2005-12-15T00:00:00"/>
    <n v="9.14"/>
    <n v="2842"/>
    <n v="55.9228650137741"/>
    <n v="19.665714285714284"/>
    <n v="139.91916666666665"/>
  </r>
  <r>
    <x v="4"/>
    <x v="11"/>
    <n v="2005"/>
    <n v="16"/>
    <x v="11"/>
    <n v="8.56"/>
    <n v="8.56"/>
    <m/>
    <d v="2005-12-16T00:00:00"/>
    <n v="8.56"/>
    <n v="2906"/>
    <n v="57.182211727666278"/>
    <n v="21.42"/>
    <n v="149.53833333333333"/>
  </r>
  <r>
    <x v="4"/>
    <x v="11"/>
    <n v="2005"/>
    <n v="17"/>
    <x v="11"/>
    <n v="7.92"/>
    <n v="7.92"/>
    <m/>
    <d v="2005-12-17T00:00:00"/>
    <n v="7.92"/>
    <n v="2983"/>
    <n v="58.697363242817794"/>
    <n v="23.992000000000001"/>
    <n v="156.68166666666667"/>
  </r>
  <r>
    <x v="4"/>
    <x v="11"/>
    <n v="2005"/>
    <n v="18"/>
    <x v="11"/>
    <n v="7.64"/>
    <n v="7.64"/>
    <m/>
    <d v="2005-12-18T00:00:00"/>
    <n v="7.64"/>
    <n v="3012"/>
    <n v="59.268004722550174"/>
    <n v="43.007999999999996"/>
    <n v="163.435"/>
  </r>
  <r>
    <x v="4"/>
    <x v="11"/>
    <n v="2005"/>
    <n v="19"/>
    <x v="11"/>
    <n v="23.8"/>
    <n v="23.8"/>
    <m/>
    <d v="2005-12-19T00:00:00"/>
    <n v="23.8"/>
    <n v="1595"/>
    <n v="31.385281385281381"/>
    <n v="54.7"/>
    <n v="173.11666666666667"/>
  </r>
  <r>
    <x v="4"/>
    <x v="11"/>
    <n v="2005"/>
    <n v="20"/>
    <x v="11"/>
    <n v="26.7"/>
    <n v="26.7"/>
    <m/>
    <d v="2005-12-20T00:00:00"/>
    <n v="26.7"/>
    <n v="1432"/>
    <n v="28.177882723337266"/>
    <n v="63.3"/>
    <n v="180.08333333333334"/>
  </r>
  <r>
    <x v="4"/>
    <x v="11"/>
    <n v="2005"/>
    <n v="21"/>
    <x v="11"/>
    <n v="53.9"/>
    <n v="53.9"/>
    <m/>
    <d v="2005-12-21T00:00:00"/>
    <n v="53.9"/>
    <n v="591"/>
    <n v="11.629279811097993"/>
    <n v="86.56"/>
    <n v="186.34583333333333"/>
  </r>
  <r>
    <x v="4"/>
    <x v="11"/>
    <n v="2005"/>
    <n v="22"/>
    <x v="11"/>
    <s v="*"/>
    <m/>
    <s v="*"/>
    <d v="2005-12-22T00:00:00"/>
    <m/>
    <e v="#N/A"/>
    <e v="#N/A"/>
    <n v="94.724999999999994"/>
    <n v="192.72499999999999"/>
  </r>
  <r>
    <x v="4"/>
    <x v="11"/>
    <n v="2005"/>
    <n v="23"/>
    <x v="11"/>
    <s v="*"/>
    <m/>
    <s v="*"/>
    <d v="2005-12-23T00:00:00"/>
    <m/>
    <e v="#N/A"/>
    <e v="#N/A"/>
    <n v="94.724999999999994"/>
    <n v="190.93599999999998"/>
  </r>
  <r>
    <x v="4"/>
    <x v="11"/>
    <n v="2005"/>
    <n v="24"/>
    <x v="11"/>
    <n v="103"/>
    <n v="103"/>
    <m/>
    <d v="2005-12-24T00:00:00"/>
    <n v="103"/>
    <n v="274"/>
    <n v="5.3915781188508465"/>
    <n v="94.724999999999994"/>
    <n v="187.39615384615382"/>
  </r>
  <r>
    <x v="4"/>
    <x v="11"/>
    <n v="2005"/>
    <n v="25"/>
    <x v="11"/>
    <n v="66.099999999999994"/>
    <n v="66.099999999999994"/>
    <m/>
    <d v="2005-12-25T00:00:00"/>
    <n v="66.099999999999994"/>
    <n v="452"/>
    <n v="8.89413616686344"/>
    <n v="91.966666666666654"/>
    <n v="186.15769230769229"/>
  </r>
  <r>
    <x v="4"/>
    <x v="11"/>
    <n v="2005"/>
    <n v="26"/>
    <x v="11"/>
    <n v="66.8"/>
    <n v="66.8"/>
    <m/>
    <d v="2005-12-26T00:00:00"/>
    <n v="66.8"/>
    <n v="449"/>
    <n v="8.8351042896497436"/>
    <n v="145.26666666666668"/>
    <n v="185.91923076923075"/>
  </r>
  <r>
    <x v="4"/>
    <x v="11"/>
    <n v="2005"/>
    <n v="27"/>
    <x v="11"/>
    <n v="143"/>
    <n v="143"/>
    <m/>
    <d v="2005-12-27T00:00:00"/>
    <n v="143"/>
    <n v="173"/>
    <n v="3.4041715859897681"/>
    <n v="189.66666666666666"/>
    <n v="185.46153846153842"/>
  </r>
  <r>
    <x v="4"/>
    <x v="11"/>
    <n v="2005"/>
    <n v="28"/>
    <x v="11"/>
    <s v="*"/>
    <m/>
    <s v="*"/>
    <d v="2005-12-28T00:00:00"/>
    <m/>
    <e v="#N/A"/>
    <e v="#N/A"/>
    <n v="198"/>
    <n v="181.97307692307689"/>
  </r>
  <r>
    <x v="4"/>
    <x v="11"/>
    <n v="2005"/>
    <n v="29"/>
    <x v="11"/>
    <s v="*"/>
    <m/>
    <s v="*"/>
    <d v="2005-12-29T00:00:00"/>
    <m/>
    <e v="#N/A"/>
    <e v="#N/A"/>
    <n v="178.5"/>
    <n v="177.18148148148146"/>
  </r>
  <r>
    <x v="4"/>
    <x v="11"/>
    <n v="2005"/>
    <n v="30"/>
    <x v="11"/>
    <s v="*"/>
    <m/>
    <s v="*"/>
    <d v="2005-12-30T00:00:00"/>
    <m/>
    <e v="#N/A"/>
    <e v="#N/A"/>
    <n v="162.1"/>
    <n v="174.56785714285712"/>
  </r>
  <r>
    <x v="4"/>
    <x v="11"/>
    <n v="2005"/>
    <n v="31"/>
    <x v="11"/>
    <s v="*"/>
    <m/>
    <s v="*"/>
    <d v="2005-12-31T00:00:00"/>
    <m/>
    <e v="#N/A"/>
    <e v="#N/A"/>
    <n v="154.91666666666666"/>
    <n v="173.99655172413793"/>
  </r>
  <r>
    <x v="4"/>
    <x v="0"/>
    <n v="2006"/>
    <n v="1"/>
    <x v="0"/>
    <n v="226"/>
    <n v="226"/>
    <m/>
    <d v="2006-01-01T00:00:00"/>
    <n v="226"/>
    <n v="55"/>
    <n v="1.0822510822510822"/>
    <n v="171.78571428571428"/>
    <n v="177.19666666666666"/>
  </r>
  <r>
    <x v="4"/>
    <x v="0"/>
    <n v="2006"/>
    <n v="2"/>
    <x v="0"/>
    <n v="200"/>
    <n v="200"/>
    <m/>
    <d v="2006-01-02T00:00:00"/>
    <n v="200"/>
    <n v="82"/>
    <n v="1.6135379771743408"/>
    <n v="166.07142857142858"/>
    <n v="177.19666666666666"/>
  </r>
  <r>
    <x v="4"/>
    <x v="0"/>
    <n v="2006"/>
    <n v="3"/>
    <x v="0"/>
    <n v="168"/>
    <n v="168"/>
    <m/>
    <d v="2006-01-03T00:00:00"/>
    <n v="168"/>
    <n v="138"/>
    <n v="2.715466351829988"/>
    <n v="164.64285714285714"/>
    <n v="176.96333333333331"/>
  </r>
  <r>
    <x v="4"/>
    <x v="0"/>
    <n v="2006"/>
    <n v="4"/>
    <x v="0"/>
    <n v="120"/>
    <n v="120"/>
    <m/>
    <d v="2006-01-04T00:00:00"/>
    <n v="120"/>
    <n v="224"/>
    <n v="4.4077134986225897"/>
    <n v="182.07142857142858"/>
    <n v="178.39666666666668"/>
  </r>
  <r>
    <x v="4"/>
    <x v="0"/>
    <n v="2006"/>
    <n v="5"/>
    <x v="0"/>
    <n v="96.5"/>
    <n v="96.5"/>
    <m/>
    <d v="2006-01-05T00:00:00"/>
    <n v="96.5"/>
    <n v="303"/>
    <n v="5.9622195985832347"/>
    <n v="214.78571428571428"/>
    <n v="180.56333333333336"/>
  </r>
  <r>
    <x v="4"/>
    <x v="0"/>
    <n v="2006"/>
    <n v="6"/>
    <x v="0"/>
    <n v="119"/>
    <n v="119"/>
    <m/>
    <d v="2006-01-06T00:00:00"/>
    <n v="119"/>
    <n v="228"/>
    <n v="4.4864226682408495"/>
    <n v="245.85714285714286"/>
    <n v="184.38000000000002"/>
  </r>
  <r>
    <x v="4"/>
    <x v="0"/>
    <n v="2006"/>
    <n v="7"/>
    <x v="0"/>
    <n v="273"/>
    <n v="273"/>
    <m/>
    <d v="2006-01-07T00:00:00"/>
    <n v="273"/>
    <n v="25"/>
    <n v="0.49193231011412825"/>
    <n v="273.14285714285717"/>
    <n v="185.81333333333336"/>
  </r>
  <r>
    <x v="4"/>
    <x v="0"/>
    <n v="2006"/>
    <n v="8"/>
    <x v="0"/>
    <n v="186"/>
    <n v="186"/>
    <m/>
    <d v="2006-01-08T00:00:00"/>
    <n v="186"/>
    <n v="102"/>
    <n v="2.0070838252656436"/>
    <n v="268.42857142857144"/>
    <n v="180.48000000000002"/>
  </r>
  <r>
    <x v="4"/>
    <x v="0"/>
    <n v="2006"/>
    <n v="9"/>
    <x v="0"/>
    <n v="190"/>
    <n v="190"/>
    <m/>
    <d v="2006-01-09T00:00:00"/>
    <n v="190"/>
    <n v="96"/>
    <n v="1.8890200708382525"/>
    <n v="267.57142857142856"/>
    <n v="176.83"/>
  </r>
  <r>
    <x v="4"/>
    <x v="0"/>
    <n v="2006"/>
    <n v="10"/>
    <x v="0"/>
    <n v="290"/>
    <n v="290"/>
    <m/>
    <d v="2006-01-10T00:00:00"/>
    <n v="290"/>
    <n v="17"/>
    <n v="0.33451397087760726"/>
    <n v="264.71428571428572"/>
    <n v="172.51333333333335"/>
  </r>
  <r>
    <x v="4"/>
    <x v="0"/>
    <n v="2006"/>
    <n v="11"/>
    <x v="0"/>
    <n v="349"/>
    <n v="349"/>
    <m/>
    <d v="2006-01-11T00:00:00"/>
    <n v="349"/>
    <n v="6"/>
    <n v="0.11806375442739078"/>
    <n v="257.57142857142856"/>
    <n v="164.5566666666667"/>
  </r>
  <r>
    <x v="4"/>
    <x v="0"/>
    <n v="2006"/>
    <n v="12"/>
    <x v="0"/>
    <n v="314"/>
    <n v="314"/>
    <m/>
    <d v="2006-01-12T00:00:00"/>
    <n v="314"/>
    <n v="11"/>
    <n v="0.21645021645021645"/>
    <n v="235"/>
    <n v="154.42000000000002"/>
  </r>
  <r>
    <x v="4"/>
    <x v="0"/>
    <n v="2006"/>
    <n v="13"/>
    <x v="0"/>
    <n v="310"/>
    <n v="310"/>
    <m/>
    <d v="2006-01-13T00:00:00"/>
    <n v="310"/>
    <n v="13"/>
    <n v="0.25580480125934674"/>
    <n v="215.42857142857142"/>
    <n v="145.27666666666664"/>
  </r>
  <r>
    <x v="4"/>
    <x v="0"/>
    <n v="2006"/>
    <n v="14"/>
    <x v="0"/>
    <n v="240"/>
    <n v="240"/>
    <m/>
    <d v="2006-01-14T00:00:00"/>
    <n v="240"/>
    <n v="42"/>
    <n v="0.82644628099173556"/>
    <n v="200.71428571428572"/>
    <n v="136.12333333333333"/>
  </r>
  <r>
    <x v="4"/>
    <x v="0"/>
    <n v="2006"/>
    <n v="15"/>
    <x v="0"/>
    <n v="180"/>
    <n v="180"/>
    <m/>
    <d v="2006-01-15T00:00:00"/>
    <n v="180"/>
    <n v="114"/>
    <n v="2.2432113341204247"/>
    <n v="187.57142857142858"/>
    <n v="129.20333333333335"/>
  </r>
  <r>
    <x v="4"/>
    <x v="0"/>
    <n v="2006"/>
    <n v="16"/>
    <x v="0"/>
    <n v="170"/>
    <n v="170"/>
    <m/>
    <d v="2006-01-16T00:00:00"/>
    <n v="170"/>
    <n v="132"/>
    <n v="2.5974025974025974"/>
    <n v="175.98571428571429"/>
    <n v="124.20333333333335"/>
  </r>
  <r>
    <x v="4"/>
    <x v="0"/>
    <n v="2006"/>
    <n v="17"/>
    <x v="0"/>
    <n v="240"/>
    <n v="240"/>
    <m/>
    <d v="2006-01-17T00:00:00"/>
    <n v="240"/>
    <n v="42"/>
    <n v="0.82644628099173556"/>
    <n v="161.81428571428572"/>
    <n v="119.46666666666668"/>
  </r>
  <r>
    <x v="4"/>
    <x v="0"/>
    <n v="2006"/>
    <n v="18"/>
    <x v="0"/>
    <n v="191"/>
    <n v="191"/>
    <m/>
    <d v="2006-01-18T00:00:00"/>
    <n v="191"/>
    <n v="95"/>
    <n v="1.8693427784336876"/>
    <n v="136.08571428571426"/>
    <n v="112.32"/>
  </r>
  <r>
    <x v="4"/>
    <x v="0"/>
    <n v="2006"/>
    <n v="19"/>
    <x v="0"/>
    <n v="177"/>
    <n v="177"/>
    <m/>
    <d v="2006-01-19T00:00:00"/>
    <n v="177"/>
    <n v="120"/>
    <n v="2.3612750885478158"/>
    <n v="116.64285714285712"/>
    <n v="106.74333333333333"/>
  </r>
  <r>
    <x v="4"/>
    <x v="0"/>
    <n v="2006"/>
    <n v="20"/>
    <x v="0"/>
    <n v="207"/>
    <n v="207"/>
    <m/>
    <d v="2006-01-20T00:00:00"/>
    <n v="207"/>
    <n v="71"/>
    <n v="1.3970877607241243"/>
    <n v="98.828571428571408"/>
    <n v="101.55333333333333"/>
  </r>
  <r>
    <x v="4"/>
    <x v="0"/>
    <n v="2006"/>
    <n v="21"/>
    <x v="0"/>
    <n v="148"/>
    <n v="148"/>
    <m/>
    <d v="2006-01-21T00:00:00"/>
    <n v="148"/>
    <n v="164"/>
    <n v="3.2270759543486816"/>
    <n v="76.771428571428572"/>
    <n v="95.320000000000007"/>
  </r>
  <r>
    <x v="4"/>
    <x v="0"/>
    <n v="2006"/>
    <n v="22"/>
    <x v="0"/>
    <n v="98.9"/>
    <n v="98.9"/>
    <m/>
    <d v="2006-01-22T00:00:00"/>
    <n v="98.9"/>
    <n v="294"/>
    <n v="5.785123966942149"/>
    <n v="70.485714285714295"/>
    <n v="91.01666666666668"/>
  </r>
  <r>
    <x v="4"/>
    <x v="0"/>
    <n v="2006"/>
    <n v="23"/>
    <x v="0"/>
    <n v="70.8"/>
    <n v="70.8"/>
    <m/>
    <d v="2006-01-23T00:00:00"/>
    <n v="70.8"/>
    <n v="427"/>
    <n v="8.4022038567493116"/>
    <n v="78.928571428571431"/>
    <n v="88.356666666666669"/>
  </r>
  <r>
    <x v="4"/>
    <x v="0"/>
    <n v="2006"/>
    <n v="24"/>
    <x v="0"/>
    <n v="59.9"/>
    <n v="59.9"/>
    <m/>
    <d v="2006-01-24T00:00:00"/>
    <n v="59.9"/>
    <n v="517"/>
    <n v="10.173160173160174"/>
    <n v="107.38571428571429"/>
    <n v="86.61"/>
  </r>
  <r>
    <x v="4"/>
    <x v="0"/>
    <n v="2006"/>
    <n v="25"/>
    <x v="0"/>
    <n v="54.9"/>
    <n v="54.9"/>
    <m/>
    <d v="2006-01-25T00:00:00"/>
    <n v="54.9"/>
    <n v="582"/>
    <n v="11.452184179456907"/>
    <n v="131.1142857142857"/>
    <n v="85.220000000000013"/>
  </r>
  <r>
    <x v="4"/>
    <x v="0"/>
    <n v="2006"/>
    <n v="26"/>
    <x v="0"/>
    <n v="52.3"/>
    <n v="52.3"/>
    <m/>
    <d v="2006-01-26T00:00:00"/>
    <n v="52.3"/>
    <n v="609"/>
    <n v="11.983471074380166"/>
    <n v="150.84285714285716"/>
    <n v="83.983333333333348"/>
  </r>
  <r>
    <x v="4"/>
    <x v="0"/>
    <n v="2006"/>
    <n v="27"/>
    <x v="0"/>
    <n v="52.6"/>
    <n v="52.6"/>
    <m/>
    <d v="2006-01-27T00:00:00"/>
    <n v="52.6"/>
    <n v="607"/>
    <n v="11.944116489571035"/>
    <n v="173.51428571428571"/>
    <n v="82.786666666666676"/>
  </r>
  <r>
    <x v="4"/>
    <x v="0"/>
    <n v="2006"/>
    <n v="28"/>
    <x v="0"/>
    <n v="104"/>
    <n v="104"/>
    <m/>
    <d v="2006-01-28T00:00:00"/>
    <n v="104"/>
    <n v="271"/>
    <n v="5.332546241637151"/>
    <n v="192.42857142857142"/>
    <n v="81.589999999999989"/>
  </r>
  <r>
    <x v="4"/>
    <x v="0"/>
    <n v="2006"/>
    <n v="29"/>
    <x v="0"/>
    <n v="158"/>
    <n v="158"/>
    <m/>
    <d v="2006-01-29T00:00:00"/>
    <n v="158"/>
    <n v="150"/>
    <n v="2.95159386068477"/>
    <n v="207.71428571428572"/>
    <n v="78.883333333333354"/>
  </r>
  <r>
    <x v="4"/>
    <x v="0"/>
    <n v="2006"/>
    <n v="30"/>
    <x v="0"/>
    <n v="270"/>
    <n v="270"/>
    <m/>
    <d v="2006-01-30T00:00:00"/>
    <n v="270"/>
    <n v="27"/>
    <n v="0.53128689492325853"/>
    <n v="208.28571428571428"/>
    <n v="74.890000000000015"/>
  </r>
  <r>
    <x v="4"/>
    <x v="0"/>
    <n v="2006"/>
    <n v="31"/>
    <x v="0"/>
    <n v="226"/>
    <n v="226"/>
    <m/>
    <d v="2006-01-31T00:00:00"/>
    <n v="226"/>
    <n v="55"/>
    <n v="1.0822510822510822"/>
    <n v="185.85714285714286"/>
    <n v="66.76666666666668"/>
  </r>
  <r>
    <x v="4"/>
    <x v="1"/>
    <n v="2006"/>
    <n v="1"/>
    <x v="1"/>
    <n v="193"/>
    <n v="193"/>
    <m/>
    <d v="2006-02-01T00:00:00"/>
    <n v="193"/>
    <n v="93"/>
    <n v="1.829988193624557"/>
    <n v="164.5"/>
    <n v="60.006666666666682"/>
  </r>
  <r>
    <x v="4"/>
    <x v="1"/>
    <n v="2006"/>
    <n v="2"/>
    <x v="1"/>
    <n v="211"/>
    <n v="211"/>
    <m/>
    <d v="2006-02-02T00:00:00"/>
    <n v="211"/>
    <n v="68"/>
    <n v="1.338055883510429"/>
    <n v="145.57142857142858"/>
    <n v="54.270000000000017"/>
  </r>
  <r>
    <x v="4"/>
    <x v="1"/>
    <n v="2006"/>
    <n v="3"/>
    <x v="1"/>
    <n v="185"/>
    <n v="185"/>
    <m/>
    <d v="2006-02-03T00:00:00"/>
    <n v="185"/>
    <n v="104"/>
    <n v="2.0464384100747739"/>
    <n v="122.75714285714285"/>
    <n v="47.876666666666672"/>
  </r>
  <r>
    <x v="4"/>
    <x v="1"/>
    <n v="2006"/>
    <n v="4"/>
    <x v="1"/>
    <n v="211"/>
    <n v="211"/>
    <m/>
    <d v="2006-02-04T00:00:00"/>
    <n v="211"/>
    <n v="68"/>
    <n v="1.338055883510429"/>
    <n v="102.74285714285713"/>
    <n v="42.473333333333343"/>
  </r>
  <r>
    <x v="4"/>
    <x v="1"/>
    <n v="2006"/>
    <n v="5"/>
    <x v="1"/>
    <n v="162"/>
    <n v="162"/>
    <m/>
    <d v="2006-02-05T00:00:00"/>
    <n v="162"/>
    <n v="146"/>
    <n v="2.8728846910665089"/>
    <n v="78.271428571428572"/>
    <n v="36.096666666666671"/>
  </r>
  <r>
    <x v="4"/>
    <x v="1"/>
    <n v="2006"/>
    <n v="6"/>
    <x v="1"/>
    <n v="113"/>
    <n v="113"/>
    <m/>
    <d v="2006-02-06T00:00:00"/>
    <n v="113"/>
    <n v="244"/>
    <n v="4.8012593467138922"/>
    <n v="60.185714285714276"/>
    <n v="31.38"/>
  </r>
  <r>
    <x v="4"/>
    <x v="1"/>
    <n v="2006"/>
    <n v="7"/>
    <x v="1"/>
    <n v="76.5"/>
    <n v="76.5"/>
    <m/>
    <d v="2006-02-07T00:00:00"/>
    <n v="76.5"/>
    <n v="391"/>
    <n v="7.6938213301849663"/>
    <n v="48.671428571428571"/>
    <n v="29.223333333333333"/>
  </r>
  <r>
    <x v="4"/>
    <x v="1"/>
    <n v="2006"/>
    <n v="8"/>
    <x v="1"/>
    <n v="60.5"/>
    <n v="60.5"/>
    <m/>
    <d v="2006-02-08T00:00:00"/>
    <n v="60.5"/>
    <n v="512"/>
    <n v="10.074773711137347"/>
    <n v="42.028571428571425"/>
    <n v="29.066666666666666"/>
  </r>
  <r>
    <x v="4"/>
    <x v="1"/>
    <n v="2006"/>
    <n v="9"/>
    <x v="1"/>
    <n v="51.3"/>
    <n v="51.3"/>
    <m/>
    <d v="2006-02-09T00:00:00"/>
    <n v="51.3"/>
    <n v="622"/>
    <n v="12.239275875639512"/>
    <n v="37.371428571428567"/>
    <n v="29.669999999999998"/>
  </r>
  <r>
    <x v="4"/>
    <x v="1"/>
    <n v="2006"/>
    <n v="10"/>
    <x v="1"/>
    <n v="44.9"/>
    <n v="44.9"/>
    <m/>
    <d v="2006-02-10T00:00:00"/>
    <n v="44.9"/>
    <n v="761"/>
    <n v="14.974419519874067"/>
    <n v="33.700000000000003"/>
    <n v="30.053333333333331"/>
  </r>
  <r>
    <x v="4"/>
    <x v="1"/>
    <n v="2006"/>
    <n v="11"/>
    <x v="1"/>
    <n v="39.700000000000003"/>
    <n v="39.700000000000003"/>
    <m/>
    <d v="2006-02-11T00:00:00"/>
    <n v="39.700000000000003"/>
    <n v="921"/>
    <n v="18.122786304604485"/>
    <n v="30.671428571428571"/>
    <n v="30.339999999999996"/>
  </r>
  <r>
    <x v="4"/>
    <x v="1"/>
    <n v="2006"/>
    <n v="12"/>
    <x v="1"/>
    <n v="35.4"/>
    <n v="35.4"/>
    <m/>
    <d v="2006-02-12T00:00:00"/>
    <n v="35.4"/>
    <n v="1047"/>
    <n v="20.602125147579692"/>
    <n v="28.042857142857141"/>
    <n v="30.553333333333331"/>
  </r>
  <r>
    <x v="4"/>
    <x v="1"/>
    <n v="2006"/>
    <n v="13"/>
    <x v="1"/>
    <n v="32.4"/>
    <n v="32.4"/>
    <m/>
    <d v="2006-02-13T00:00:00"/>
    <n v="32.4"/>
    <n v="1182"/>
    <n v="23.258559622195985"/>
    <n v="25.842857142857145"/>
    <n v="30.786666666666658"/>
  </r>
  <r>
    <x v="4"/>
    <x v="1"/>
    <n v="2006"/>
    <n v="14"/>
    <x v="1"/>
    <n v="30"/>
    <n v="30"/>
    <m/>
    <d v="2006-02-14T00:00:00"/>
    <n v="30"/>
    <n v="1276"/>
    <n v="25.108225108225106"/>
    <n v="23.914285714285715"/>
    <n v="30.939999999999994"/>
  </r>
  <r>
    <x v="4"/>
    <x v="1"/>
    <n v="2006"/>
    <n v="15"/>
    <x v="1"/>
    <n v="27.9"/>
    <n v="27.9"/>
    <m/>
    <d v="2006-02-15T00:00:00"/>
    <n v="27.9"/>
    <n v="1388"/>
    <n v="27.312081857536402"/>
    <n v="22.357142857142858"/>
    <n v="31.416666666666664"/>
  </r>
  <r>
    <x v="4"/>
    <x v="1"/>
    <n v="2006"/>
    <n v="16"/>
    <x v="1"/>
    <n v="25.6"/>
    <n v="25.6"/>
    <m/>
    <d v="2006-02-16T00:00:00"/>
    <n v="25.6"/>
    <n v="1492"/>
    <n v="29.358520267611176"/>
    <n v="21"/>
    <n v="31.819999999999997"/>
  </r>
  <r>
    <x v="4"/>
    <x v="1"/>
    <n v="2006"/>
    <n v="17"/>
    <x v="1"/>
    <n v="23.7"/>
    <n v="23.7"/>
    <m/>
    <d v="2006-02-17T00:00:00"/>
    <n v="23.7"/>
    <n v="1599"/>
    <n v="31.463990554899645"/>
    <n v="19.942857142857143"/>
    <n v="32.143333333333331"/>
  </r>
  <r>
    <x v="4"/>
    <x v="1"/>
    <n v="2006"/>
    <n v="18"/>
    <x v="1"/>
    <n v="21.3"/>
    <n v="21.3"/>
    <m/>
    <d v="2006-02-18T00:00:00"/>
    <n v="21.3"/>
    <n v="1740"/>
    <n v="34.238488783943325"/>
    <n v="19.099999999999998"/>
    <n v="32.476666666666659"/>
  </r>
  <r>
    <x v="4"/>
    <x v="1"/>
    <n v="2006"/>
    <n v="19"/>
    <x v="1"/>
    <n v="20"/>
    <n v="20"/>
    <m/>
    <d v="2006-02-19T00:00:00"/>
    <n v="20"/>
    <n v="1826"/>
    <n v="35.930735930735928"/>
    <n v="18.400000000000002"/>
    <n v="32.856666666666662"/>
  </r>
  <r>
    <x v="4"/>
    <x v="1"/>
    <n v="2006"/>
    <n v="20"/>
    <x v="1"/>
    <n v="18.899999999999999"/>
    <n v="18.899999999999999"/>
    <m/>
    <d v="2006-02-20T00:00:00"/>
    <n v="18.899999999999999"/>
    <n v="1947"/>
    <n v="38.311688311688314"/>
    <n v="17.928571428571427"/>
    <n v="33.263333333333335"/>
  </r>
  <r>
    <x v="4"/>
    <x v="1"/>
    <n v="2006"/>
    <n v="21"/>
    <x v="1"/>
    <n v="19.100000000000001"/>
    <n v="19.100000000000001"/>
    <m/>
    <d v="2006-02-21T00:00:00"/>
    <n v="19.100000000000001"/>
    <n v="1894"/>
    <n v="37.268791814246363"/>
    <n v="18.485714285714288"/>
    <n v="33.556666666666665"/>
  </r>
  <r>
    <x v="4"/>
    <x v="1"/>
    <n v="2006"/>
    <n v="22"/>
    <x v="1"/>
    <n v="18.399999999999999"/>
    <n v="18.399999999999999"/>
    <m/>
    <d v="2006-02-22T00:00:00"/>
    <n v="18.399999999999999"/>
    <n v="1957"/>
    <n v="38.508461235733968"/>
    <n v="21.214285714285715"/>
    <n v="33.723333333333336"/>
  </r>
  <r>
    <x v="4"/>
    <x v="1"/>
    <n v="2006"/>
    <n v="23"/>
    <x v="1"/>
    <n v="18.2"/>
    <n v="18.2"/>
    <m/>
    <d v="2006-02-23T00:00:00"/>
    <n v="18.2"/>
    <n v="1963"/>
    <n v="38.626524990161357"/>
    <n v="22.342857142857145"/>
    <n v="34.243333333333339"/>
  </r>
  <r>
    <x v="4"/>
    <x v="1"/>
    <n v="2006"/>
    <n v="24"/>
    <x v="1"/>
    <n v="17.8"/>
    <n v="17.8"/>
    <m/>
    <d v="2006-02-24T00:00:00"/>
    <n v="17.8"/>
    <n v="2046"/>
    <n v="40.259740259740262"/>
    <n v="23.057142857142857"/>
    <n v="34.643333333333338"/>
  </r>
  <r>
    <x v="4"/>
    <x v="1"/>
    <n v="2006"/>
    <n v="25"/>
    <x v="1"/>
    <n v="16.399999999999999"/>
    <n v="16.399999999999999"/>
    <m/>
    <d v="2006-02-25T00:00:00"/>
    <n v="16.399999999999999"/>
    <n v="2126"/>
    <n v="41.833923652105469"/>
    <n v="23.5"/>
    <n v="35.016666666666666"/>
  </r>
  <r>
    <x v="4"/>
    <x v="1"/>
    <n v="2006"/>
    <n v="26"/>
    <x v="1"/>
    <n v="16.7"/>
    <n v="16.7"/>
    <m/>
    <d v="2006-02-26T00:00:00"/>
    <n v="16.7"/>
    <n v="2120"/>
    <n v="41.715859897678079"/>
    <n v="23.9"/>
    <n v="35.443333333333349"/>
  </r>
  <r>
    <x v="4"/>
    <x v="1"/>
    <n v="2006"/>
    <n v="27"/>
    <x v="1"/>
    <n v="22.8"/>
    <n v="22.8"/>
    <m/>
    <d v="2006-02-27T00:00:00"/>
    <n v="22.8"/>
    <n v="1659"/>
    <n v="32.644628099173559"/>
    <n v="24.785714285714285"/>
    <n v="35.866666666666674"/>
  </r>
  <r>
    <x v="4"/>
    <x v="1"/>
    <n v="2006"/>
    <n v="28"/>
    <x v="1"/>
    <n v="38.200000000000003"/>
    <n v="38.200000000000003"/>
    <m/>
    <d v="2006-02-28T00:00:00"/>
    <n v="38.200000000000003"/>
    <n v="959"/>
    <n v="18.87052341597796"/>
    <n v="24.342857142857138"/>
    <n v="36.010000000000005"/>
  </r>
  <r>
    <x v="4"/>
    <x v="2"/>
    <n v="2006"/>
    <n v="1"/>
    <x v="2"/>
    <n v="26.3"/>
    <n v="26.3"/>
    <m/>
    <d v="2006-03-01T00:00:00"/>
    <n v="26.3"/>
    <n v="1441"/>
    <n v="28.354978354978357"/>
    <n v="21.814285714285713"/>
    <n v="35.546666666666667"/>
  </r>
  <r>
    <x v="4"/>
    <x v="2"/>
    <n v="2006"/>
    <n v="2"/>
    <x v="2"/>
    <n v="23.2"/>
    <n v="23.2"/>
    <m/>
    <d v="2006-03-02T00:00:00"/>
    <n v="23.2"/>
    <n v="1609"/>
    <n v="31.660763478945299"/>
    <n v="24.957142857142856"/>
    <n v="35.466666666666683"/>
  </r>
  <r>
    <x v="4"/>
    <x v="2"/>
    <n v="2006"/>
    <n v="3"/>
    <x v="2"/>
    <n v="20.9"/>
    <n v="20.9"/>
    <m/>
    <d v="2006-03-03T00:00:00"/>
    <n v="20.9"/>
    <n v="1810"/>
    <n v="35.615899252262892"/>
    <n v="31.900000000000002"/>
    <n v="35.626666666666672"/>
  </r>
  <r>
    <x v="4"/>
    <x v="2"/>
    <n v="2006"/>
    <n v="4"/>
    <x v="2"/>
    <n v="19.2"/>
    <n v="19.2"/>
    <m/>
    <d v="2006-03-04T00:00:00"/>
    <n v="19.2"/>
    <n v="1892"/>
    <n v="37.229437229437231"/>
    <n v="40.142857142857146"/>
    <n v="35.726666666666674"/>
  </r>
  <r>
    <x v="4"/>
    <x v="2"/>
    <n v="2006"/>
    <n v="5"/>
    <x v="2"/>
    <n v="22.9"/>
    <n v="22.9"/>
    <m/>
    <d v="2006-03-05T00:00:00"/>
    <n v="22.9"/>
    <n v="1658"/>
    <n v="32.624950806768986"/>
    <n v="46.371428571428567"/>
    <n v="35.856666666666676"/>
  </r>
  <r>
    <x v="4"/>
    <x v="2"/>
    <n v="2006"/>
    <n v="6"/>
    <x v="2"/>
    <n v="19.7"/>
    <n v="19.7"/>
    <m/>
    <d v="2006-03-06T00:00:00"/>
    <n v="19.7"/>
    <n v="1886"/>
    <n v="37.111373475009842"/>
    <n v="50.74285714285714"/>
    <n v="35.790000000000006"/>
  </r>
  <r>
    <x v="4"/>
    <x v="2"/>
    <n v="2006"/>
    <n v="7"/>
    <x v="2"/>
    <n v="20.5"/>
    <n v="20.5"/>
    <m/>
    <d v="2006-03-07T00:00:00"/>
    <n v="20.5"/>
    <n v="1819"/>
    <n v="35.792994883903972"/>
    <n v="54.51428571428572"/>
    <n v="35.906666666666673"/>
  </r>
  <r>
    <x v="4"/>
    <x v="2"/>
    <n v="2006"/>
    <n v="8"/>
    <x v="2"/>
    <n v="48.3"/>
    <n v="48.3"/>
    <m/>
    <d v="2006-03-08T00:00:00"/>
    <n v="48.3"/>
    <n v="672"/>
    <n v="13.223140495867769"/>
    <n v="57.642857142857146"/>
    <n v="35.913333333333341"/>
  </r>
  <r>
    <x v="4"/>
    <x v="2"/>
    <n v="2006"/>
    <n v="9"/>
    <x v="2"/>
    <n v="71.8"/>
    <n v="71.8"/>
    <m/>
    <d v="2006-03-09T00:00:00"/>
    <n v="71.8"/>
    <n v="419"/>
    <n v="8.2447855175127902"/>
    <n v="56.028571428571425"/>
    <n v="34.93"/>
  </r>
  <r>
    <x v="4"/>
    <x v="2"/>
    <n v="2006"/>
    <n v="10"/>
    <x v="2"/>
    <n v="78.599999999999994"/>
    <n v="78.599999999999994"/>
    <m/>
    <d v="2006-03-10T00:00:00"/>
    <n v="78.599999999999994"/>
    <n v="378"/>
    <n v="7.4380165289256199"/>
    <n v="52.1"/>
    <n v="33.330000000000005"/>
  </r>
  <r>
    <x v="4"/>
    <x v="2"/>
    <n v="2006"/>
    <n v="11"/>
    <x v="2"/>
    <n v="62.8"/>
    <n v="62.8"/>
    <m/>
    <d v="2006-03-11T00:00:00"/>
    <n v="62.8"/>
    <n v="484"/>
    <n v="9.5238095238095237"/>
    <n v="46.585714285714289"/>
    <n v="31.373333333333331"/>
  </r>
  <r>
    <x v="4"/>
    <x v="2"/>
    <n v="2006"/>
    <n v="12"/>
    <x v="2"/>
    <n v="53.5"/>
    <n v="53.5"/>
    <m/>
    <d v="2006-03-12T00:00:00"/>
    <n v="53.5"/>
    <n v="592"/>
    <n v="11.648957103502559"/>
    <n v="42.657142857142858"/>
    <n v="29.963333333333331"/>
  </r>
  <r>
    <x v="4"/>
    <x v="2"/>
    <n v="2006"/>
    <n v="13"/>
    <x v="2"/>
    <n v="46.1"/>
    <n v="46.1"/>
    <m/>
    <d v="2006-03-13T00:00:00"/>
    <n v="46.1"/>
    <n v="714"/>
    <n v="14.049586776859504"/>
    <n v="39.828571428571429"/>
    <n v="28.783333333333328"/>
  </r>
  <r>
    <x v="4"/>
    <x v="2"/>
    <n v="2006"/>
    <n v="14"/>
    <x v="2"/>
    <n v="42.4"/>
    <n v="42.4"/>
    <m/>
    <d v="2006-03-14T00:00:00"/>
    <n v="42.4"/>
    <n v="834"/>
    <n v="16.41086186540732"/>
    <n v="37.914285714285711"/>
    <n v="27.806666666666661"/>
  </r>
  <r>
    <x v="4"/>
    <x v="2"/>
    <n v="2006"/>
    <n v="15"/>
    <x v="2"/>
    <n v="37"/>
    <n v="37"/>
    <m/>
    <d v="2006-03-15T00:00:00"/>
    <n v="37"/>
    <n v="988"/>
    <n v="19.441164895710351"/>
    <n v="36.457142857142856"/>
    <n v="26.916666666666668"/>
  </r>
  <r>
    <x v="4"/>
    <x v="2"/>
    <n v="2006"/>
    <n v="16"/>
    <x v="2"/>
    <n v="44.3"/>
    <n v="44.3"/>
    <m/>
    <d v="2006-03-16T00:00:00"/>
    <n v="44.3"/>
    <n v="774"/>
    <n v="15.230224321133413"/>
    <n v="35.128571428571426"/>
    <n v="26.493333333333329"/>
  </r>
  <r>
    <x v="4"/>
    <x v="2"/>
    <n v="2006"/>
    <n v="17"/>
    <x v="2"/>
    <n v="40"/>
    <n v="40"/>
    <m/>
    <d v="2006-03-17T00:00:00"/>
    <n v="40"/>
    <n v="894"/>
    <n v="17.591499409681226"/>
    <n v="32.24285714285714"/>
    <n v="26.146666666666658"/>
  </r>
  <r>
    <x v="4"/>
    <x v="2"/>
    <n v="2006"/>
    <n v="18"/>
    <x v="2"/>
    <n v="35.299999999999997"/>
    <n v="35.299999999999997"/>
    <m/>
    <d v="2006-03-18T00:00:00"/>
    <n v="35.299999999999997"/>
    <n v="1048"/>
    <n v="20.621802439984258"/>
    <n v="31.385714285714283"/>
    <n v="25.986666666666665"/>
  </r>
  <r>
    <x v="4"/>
    <x v="2"/>
    <n v="2006"/>
    <n v="19"/>
    <x v="2"/>
    <n v="33.700000000000003"/>
    <n v="33.700000000000003"/>
    <m/>
    <d v="2006-03-19T00:00:00"/>
    <n v="33.700000000000003"/>
    <n v="1138"/>
    <n v="22.392758756395121"/>
    <n v="30.657142857142855"/>
    <n v="25.896666666666661"/>
  </r>
  <r>
    <x v="4"/>
    <x v="2"/>
    <n v="2006"/>
    <n v="20"/>
    <x v="2"/>
    <n v="32.700000000000003"/>
    <n v="32.700000000000003"/>
    <m/>
    <d v="2006-03-20T00:00:00"/>
    <n v="32.700000000000003"/>
    <n v="1176"/>
    <n v="23.140495867768596"/>
    <n v="29.985714285714288"/>
    <n v="25.763333333333332"/>
  </r>
  <r>
    <x v="4"/>
    <x v="2"/>
    <n v="2006"/>
    <n v="21"/>
    <x v="2"/>
    <n v="32.200000000000003"/>
    <n v="32.200000000000003"/>
    <m/>
    <d v="2006-03-21T00:00:00"/>
    <n v="32.200000000000003"/>
    <n v="1183"/>
    <n v="23.278236914600551"/>
    <n v="29.485714285714284"/>
    <n v="25.606666666666669"/>
  </r>
  <r>
    <x v="4"/>
    <x v="2"/>
    <n v="2006"/>
    <n v="22"/>
    <x v="2"/>
    <n v="27.7"/>
    <n v="27.7"/>
    <m/>
    <d v="2006-03-22T00:00:00"/>
    <n v="27.7"/>
    <n v="1390"/>
    <n v="27.351436442345534"/>
    <n v="29.085714285714285"/>
    <n v="25.413333333333334"/>
  </r>
  <r>
    <x v="4"/>
    <x v="2"/>
    <n v="2006"/>
    <n v="23"/>
    <x v="2"/>
    <n v="24.1"/>
    <n v="24.1"/>
    <m/>
    <d v="2006-03-23T00:00:00"/>
    <n v="24.1"/>
    <n v="1547"/>
    <n v="30.44077134986226"/>
    <n v="29"/>
    <n v="25.293333333333337"/>
  </r>
  <r>
    <x v="4"/>
    <x v="2"/>
    <n v="2006"/>
    <n v="24"/>
    <x v="2"/>
    <n v="34"/>
    <n v="34"/>
    <m/>
    <d v="2006-03-24T00:00:00"/>
    <n v="34"/>
    <n v="1098"/>
    <n v="21.605667060212514"/>
    <n v="29.028571428571432"/>
    <n v="25.193333333333335"/>
  </r>
  <r>
    <x v="4"/>
    <x v="2"/>
    <n v="2006"/>
    <n v="25"/>
    <x v="2"/>
    <n v="30.2"/>
    <n v="30.2"/>
    <m/>
    <d v="2006-03-25T00:00:00"/>
    <n v="30.2"/>
    <n v="1268"/>
    <n v="24.950806768988588"/>
    <n v="27.585714285714289"/>
    <n v="24.690000000000005"/>
  </r>
  <r>
    <x v="4"/>
    <x v="2"/>
    <n v="2006"/>
    <n v="26"/>
    <x v="2"/>
    <n v="29"/>
    <n v="29"/>
    <m/>
    <d v="2006-03-26T00:00:00"/>
    <n v="29"/>
    <n v="1319"/>
    <n v="25.954348681621408"/>
    <n v="27.271428571428572"/>
    <n v="24.273333333333337"/>
  </r>
  <r>
    <x v="4"/>
    <x v="2"/>
    <n v="2006"/>
    <n v="27"/>
    <x v="2"/>
    <n v="29.2"/>
    <n v="29.2"/>
    <m/>
    <d v="2006-03-27T00:00:00"/>
    <n v="29.2"/>
    <n v="1315"/>
    <n v="25.875639512003147"/>
    <n v="26.542857142857141"/>
    <n v="23.860000000000003"/>
  </r>
  <r>
    <x v="4"/>
    <x v="2"/>
    <n v="2006"/>
    <n v="28"/>
    <x v="2"/>
    <n v="29.4"/>
    <n v="29.4"/>
    <m/>
    <d v="2006-03-28T00:00:00"/>
    <n v="29.4"/>
    <n v="1312"/>
    <n v="25.816607634789452"/>
    <n v="25.671428571428571"/>
    <n v="23.413333333333334"/>
  </r>
  <r>
    <x v="4"/>
    <x v="2"/>
    <n v="2006"/>
    <n v="29"/>
    <x v="2"/>
    <n v="27.1"/>
    <n v="27.1"/>
    <m/>
    <d v="2006-03-29T00:00:00"/>
    <n v="27.1"/>
    <n v="1396"/>
    <n v="27.469500196772923"/>
    <n v="24.457142857142859"/>
    <n v="22.933333333333334"/>
  </r>
  <r>
    <x v="4"/>
    <x v="2"/>
    <n v="2006"/>
    <n v="30"/>
    <x v="2"/>
    <n v="24.3"/>
    <n v="24.3"/>
    <m/>
    <d v="2006-03-30T00:00:00"/>
    <n v="24.3"/>
    <n v="1541"/>
    <n v="30.322707595434867"/>
    <n v="23.9"/>
    <n v="22.493333333333336"/>
  </r>
  <r>
    <x v="4"/>
    <x v="2"/>
    <n v="2006"/>
    <n v="31"/>
    <x v="2"/>
    <n v="23.9"/>
    <n v="23.9"/>
    <m/>
    <d v="2006-03-31T00:00:00"/>
    <n v="23.9"/>
    <n v="1592"/>
    <n v="31.32624950806769"/>
    <n v="23.385714285714283"/>
    <n v="22.17"/>
  </r>
  <r>
    <x v="4"/>
    <x v="3"/>
    <n v="2006"/>
    <n v="1"/>
    <x v="3"/>
    <n v="28"/>
    <n v="28"/>
    <m/>
    <d v="2006-04-01T00:00:00"/>
    <n v="28"/>
    <n v="1357"/>
    <n v="26.702085792994882"/>
    <n v="22.657142857142862"/>
    <n v="21.84"/>
  </r>
  <r>
    <x v="4"/>
    <x v="3"/>
    <n v="2006"/>
    <n v="2"/>
    <x v="3"/>
    <n v="23.9"/>
    <n v="23.9"/>
    <m/>
    <d v="2006-04-02T00:00:00"/>
    <n v="23.9"/>
    <n v="1592"/>
    <n v="31.32624950806769"/>
    <n v="22.05714285714286"/>
    <n v="21.316666666666666"/>
  </r>
  <r>
    <x v="4"/>
    <x v="3"/>
    <n v="2006"/>
    <n v="3"/>
    <x v="3"/>
    <n v="23.1"/>
    <n v="23.1"/>
    <m/>
    <d v="2006-04-03T00:00:00"/>
    <n v="23.1"/>
    <n v="1612"/>
    <n v="31.719795356158993"/>
    <n v="21.485714285714288"/>
    <n v="20.893333333333331"/>
  </r>
  <r>
    <x v="4"/>
    <x v="3"/>
    <n v="2006"/>
    <n v="4"/>
    <x v="3"/>
    <n v="20.9"/>
    <n v="20.9"/>
    <m/>
    <d v="2006-04-04T00:00:00"/>
    <n v="20.9"/>
    <n v="1810"/>
    <n v="35.615899252262892"/>
    <n v="21.11428571428571"/>
    <n v="20.48"/>
  </r>
  <r>
    <x v="4"/>
    <x v="3"/>
    <n v="2006"/>
    <n v="5"/>
    <x v="3"/>
    <n v="23.2"/>
    <n v="23.2"/>
    <m/>
    <d v="2006-04-05T00:00:00"/>
    <n v="23.2"/>
    <n v="1609"/>
    <n v="31.660763478945299"/>
    <n v="20.714285714285715"/>
    <n v="20.130000000000003"/>
  </r>
  <r>
    <x v="4"/>
    <x v="3"/>
    <n v="2006"/>
    <n v="6"/>
    <x v="3"/>
    <n v="20.7"/>
    <n v="20.7"/>
    <m/>
    <d v="2006-04-06T00:00:00"/>
    <n v="20.7"/>
    <n v="1816"/>
    <n v="35.733963006690281"/>
    <n v="19.8"/>
    <n v="19.67966666666667"/>
  </r>
  <r>
    <x v="4"/>
    <x v="3"/>
    <n v="2006"/>
    <n v="7"/>
    <x v="3"/>
    <n v="18.8"/>
    <n v="18.8"/>
    <m/>
    <d v="2006-04-07T00:00:00"/>
    <n v="18.8"/>
    <n v="1949"/>
    <n v="38.351042896497439"/>
    <n v="19.085714285714285"/>
    <n v="19.291666666666671"/>
  </r>
  <r>
    <x v="4"/>
    <x v="3"/>
    <n v="2006"/>
    <n v="8"/>
    <x v="3"/>
    <n v="23.8"/>
    <n v="23.8"/>
    <m/>
    <d v="2006-04-08T00:00:00"/>
    <n v="23.8"/>
    <n v="1595"/>
    <n v="31.385281385281381"/>
    <n v="19.871428571428574"/>
    <n v="19.015000000000004"/>
  </r>
  <r>
    <x v="4"/>
    <x v="3"/>
    <n v="2006"/>
    <n v="9"/>
    <x v="3"/>
    <n v="19.899999999999999"/>
    <n v="19.899999999999999"/>
    <m/>
    <d v="2006-04-09T00:00:00"/>
    <n v="19.899999999999999"/>
    <n v="1880"/>
    <n v="36.993309720582445"/>
    <n v="21.314285714285713"/>
    <n v="18.574999999999999"/>
  </r>
  <r>
    <x v="4"/>
    <x v="3"/>
    <n v="2006"/>
    <n v="10"/>
    <x v="3"/>
    <n v="20.5"/>
    <n v="20.5"/>
    <m/>
    <d v="2006-04-10T00:00:00"/>
    <n v="20.5"/>
    <n v="1819"/>
    <n v="35.792994883903972"/>
    <n v="23.5"/>
    <n v="18.194666666666667"/>
  </r>
  <r>
    <x v="4"/>
    <x v="3"/>
    <n v="2006"/>
    <n v="11"/>
    <x v="3"/>
    <n v="18.100000000000001"/>
    <n v="18.100000000000001"/>
    <m/>
    <d v="2006-04-11T00:00:00"/>
    <n v="18.100000000000001"/>
    <n v="1966"/>
    <n v="38.685556867375048"/>
    <n v="25.228571428571428"/>
    <n v="17.765000000000001"/>
  </r>
  <r>
    <x v="4"/>
    <x v="3"/>
    <n v="2006"/>
    <n v="12"/>
    <x v="3"/>
    <n v="16.8"/>
    <n v="16.8"/>
    <m/>
    <d v="2006-04-12T00:00:00"/>
    <n v="16.8"/>
    <n v="2117"/>
    <n v="41.656828020464381"/>
    <n v="26.885714285714283"/>
    <n v="17.410333333333334"/>
  </r>
  <r>
    <x v="4"/>
    <x v="3"/>
    <n v="2006"/>
    <n v="13"/>
    <x v="3"/>
    <n v="15.7"/>
    <n v="15.7"/>
    <m/>
    <d v="2006-04-13T00:00:00"/>
    <n v="15.7"/>
    <n v="2195"/>
    <n v="43.191656828020463"/>
    <n v="28.485714285714288"/>
    <n v="17.082000000000001"/>
  </r>
  <r>
    <x v="4"/>
    <x v="3"/>
    <n v="2006"/>
    <n v="14"/>
    <x v="3"/>
    <n v="24.3"/>
    <n v="24.3"/>
    <m/>
    <d v="2006-04-14T00:00:00"/>
    <n v="24.3"/>
    <n v="1541"/>
    <n v="30.322707595434867"/>
    <n v="30.014285714285712"/>
    <n v="16.772666666666666"/>
  </r>
  <r>
    <x v="4"/>
    <x v="3"/>
    <n v="2006"/>
    <n v="15"/>
    <x v="3"/>
    <n v="33.9"/>
    <n v="33.9"/>
    <m/>
    <d v="2006-04-15T00:00:00"/>
    <n v="33.9"/>
    <n v="1135"/>
    <n v="22.333726879181427"/>
    <n v="29.985714285714284"/>
    <n v="16.161666666666669"/>
  </r>
  <r>
    <x v="4"/>
    <x v="3"/>
    <n v="2006"/>
    <n v="16"/>
    <x v="3"/>
    <n v="35.200000000000003"/>
    <n v="35.200000000000003"/>
    <m/>
    <d v="2006-04-16T00:00:00"/>
    <n v="35.200000000000003"/>
    <n v="1050"/>
    <n v="20.66115702479339"/>
    <n v="28.157142857142855"/>
    <n v="15.225999999999999"/>
  </r>
  <r>
    <x v="4"/>
    <x v="3"/>
    <n v="2006"/>
    <n v="17"/>
    <x v="3"/>
    <n v="32.6"/>
    <n v="32.6"/>
    <m/>
    <d v="2006-04-17T00:00:00"/>
    <n v="32.6"/>
    <n v="1177"/>
    <n v="23.160173160173162"/>
    <n v="25.828571428571426"/>
    <n v="14.225666666666665"/>
  </r>
  <r>
    <x v="4"/>
    <x v="3"/>
    <n v="2006"/>
    <n v="18"/>
    <x v="3"/>
    <n v="29.7"/>
    <n v="29.7"/>
    <m/>
    <d v="2006-04-18T00:00:00"/>
    <n v="29.7"/>
    <n v="1310"/>
    <n v="25.777253049980324"/>
    <n v="23.699999999999996"/>
    <n v="13.294666666666666"/>
  </r>
  <r>
    <x v="4"/>
    <x v="3"/>
    <n v="2006"/>
    <n v="19"/>
    <x v="3"/>
    <n v="28"/>
    <n v="28"/>
    <m/>
    <d v="2006-04-19T00:00:00"/>
    <n v="28"/>
    <n v="1357"/>
    <n v="26.702085792994882"/>
    <n v="21.828571428571426"/>
    <n v="12.456333333333335"/>
  </r>
  <r>
    <x v="4"/>
    <x v="3"/>
    <n v="2006"/>
    <n v="20"/>
    <x v="3"/>
    <n v="26.4"/>
    <n v="26.4"/>
    <m/>
    <d v="2006-04-20T00:00:00"/>
    <n v="26.4"/>
    <n v="1440"/>
    <n v="28.335301062573791"/>
    <n v="20.085714285714289"/>
    <n v="11.684000000000001"/>
  </r>
  <r>
    <x v="4"/>
    <x v="3"/>
    <n v="2006"/>
    <n v="21"/>
    <x v="3"/>
    <n v="24.1"/>
    <n v="24.1"/>
    <m/>
    <d v="2006-04-21T00:00:00"/>
    <n v="24.1"/>
    <n v="1547"/>
    <n v="30.44077134986226"/>
    <n v="18.457142857142856"/>
    <n v="10.99"/>
  </r>
  <r>
    <x v="4"/>
    <x v="3"/>
    <n v="2006"/>
    <n v="22"/>
    <x v="3"/>
    <n v="21.1"/>
    <n v="21.1"/>
    <m/>
    <d v="2006-04-22T00:00:00"/>
    <n v="21.1"/>
    <n v="1741"/>
    <n v="34.258166076347898"/>
    <n v="17.000000000000004"/>
    <n v="10.405000000000003"/>
  </r>
  <r>
    <x v="4"/>
    <x v="3"/>
    <n v="2006"/>
    <n v="23"/>
    <x v="3"/>
    <n v="18.899999999999999"/>
    <n v="18.899999999999999"/>
    <m/>
    <d v="2006-04-23T00:00:00"/>
    <n v="18.899999999999999"/>
    <n v="1947"/>
    <n v="38.311688311688314"/>
    <n v="16.071428571428573"/>
    <n v="10.255000000000001"/>
  </r>
  <r>
    <x v="4"/>
    <x v="3"/>
    <n v="2006"/>
    <n v="24"/>
    <x v="3"/>
    <n v="17.7"/>
    <n v="17.7"/>
    <m/>
    <d v="2006-04-24T00:00:00"/>
    <n v="17.7"/>
    <n v="2049"/>
    <n v="40.318772136953953"/>
    <n v="15.37142857142857"/>
    <n v="10.221666666666666"/>
  </r>
  <r>
    <x v="4"/>
    <x v="3"/>
    <n v="2006"/>
    <n v="25"/>
    <x v="3"/>
    <n v="16.600000000000001"/>
    <n v="16.600000000000001"/>
    <m/>
    <d v="2006-04-25T00:00:00"/>
    <n v="16.600000000000001"/>
    <n v="2123"/>
    <n v="41.774891774891778"/>
    <n v="14.6"/>
    <n v="10.228333333333333"/>
  </r>
  <r>
    <x v="4"/>
    <x v="3"/>
    <n v="2006"/>
    <n v="26"/>
    <x v="3"/>
    <n v="15.8"/>
    <n v="15.8"/>
    <m/>
    <d v="2006-04-26T00:00:00"/>
    <n v="15.8"/>
    <n v="2190"/>
    <n v="43.09327036599764"/>
    <n v="13.828571428571431"/>
    <n v="10.088333333333333"/>
  </r>
  <r>
    <x v="4"/>
    <x v="3"/>
    <n v="2006"/>
    <n v="27"/>
    <x v="3"/>
    <n v="15"/>
    <n v="15"/>
    <m/>
    <d v="2006-04-27T00:00:00"/>
    <n v="15"/>
    <n v="2213"/>
    <n v="43.545848091302638"/>
    <n v="13.1"/>
    <n v="9.995000000000001"/>
  </r>
  <r>
    <x v="4"/>
    <x v="3"/>
    <n v="2006"/>
    <n v="28"/>
    <x v="3"/>
    <n v="13.9"/>
    <n v="13.9"/>
    <m/>
    <d v="2006-04-28T00:00:00"/>
    <n v="13.9"/>
    <n v="2380"/>
    <n v="46.831955922865014"/>
    <n v="12.442857142857145"/>
    <n v="10.021666666666668"/>
  </r>
  <r>
    <x v="4"/>
    <x v="3"/>
    <n v="2006"/>
    <n v="29"/>
    <x v="3"/>
    <n v="14.6"/>
    <n v="14.6"/>
    <m/>
    <d v="2006-04-29T00:00:00"/>
    <n v="14.6"/>
    <n v="2293"/>
    <n v="45.120031483667852"/>
    <n v="11.841428571428574"/>
    <n v="10.078333333333337"/>
  </r>
  <r>
    <x v="4"/>
    <x v="3"/>
    <n v="2006"/>
    <n v="30"/>
    <x v="3"/>
    <n v="14"/>
    <n v="14"/>
    <m/>
    <d v="2006-04-30T00:00:00"/>
    <n v="14"/>
    <n v="2302"/>
    <n v="45.297127115308932"/>
    <n v="11.05"/>
    <n v="9.9750000000000014"/>
  </r>
  <r>
    <x v="4"/>
    <x v="4"/>
    <n v="2006"/>
    <n v="1"/>
    <x v="4"/>
    <n v="12.3"/>
    <n v="12.3"/>
    <m/>
    <d v="2006-05-01T00:00:00"/>
    <n v="12.3"/>
    <n v="2491"/>
    <n v="49.01613537977174"/>
    <n v="10.549999999999999"/>
    <n v="9.8246666666666691"/>
  </r>
  <r>
    <x v="4"/>
    <x v="4"/>
    <n v="2006"/>
    <n v="2"/>
    <x v="4"/>
    <n v="11.2"/>
    <n v="11.2"/>
    <m/>
    <d v="2006-05-02T00:00:00"/>
    <n v="11.2"/>
    <n v="2591"/>
    <n v="50.98386462022826"/>
    <n v="10.307142857142855"/>
    <n v="9.7010000000000005"/>
  </r>
  <r>
    <x v="4"/>
    <x v="4"/>
    <n v="2006"/>
    <n v="3"/>
    <x v="4"/>
    <n v="10.7"/>
    <n v="10.7"/>
    <m/>
    <d v="2006-05-03T00:00:00"/>
    <n v="10.7"/>
    <n v="2696"/>
    <n v="53.04998032270759"/>
    <n v="9.92"/>
    <n v="9.770999999999999"/>
  </r>
  <r>
    <x v="4"/>
    <x v="4"/>
    <n v="2006"/>
    <n v="4"/>
    <x v="4"/>
    <n v="10.4"/>
    <n v="10.4"/>
    <m/>
    <d v="2006-05-04T00:00:00"/>
    <n v="10.4"/>
    <n v="2711"/>
    <n v="53.345139708776067"/>
    <n v="9.4785714285714295"/>
    <n v="9.9276666666666653"/>
  </r>
  <r>
    <x v="4"/>
    <x v="4"/>
    <n v="2006"/>
    <n v="5"/>
    <x v="4"/>
    <n v="9.69"/>
    <n v="9.69"/>
    <m/>
    <d v="2006-05-05T00:00:00"/>
    <n v="9.69"/>
    <n v="2793"/>
    <n v="54.958677685950406"/>
    <n v="9.0585714285714296"/>
    <n v="9.8953333333333333"/>
  </r>
  <r>
    <x v="4"/>
    <x v="4"/>
    <n v="2006"/>
    <n v="6"/>
    <x v="4"/>
    <n v="9.06"/>
    <n v="9.06"/>
    <m/>
    <d v="2006-05-06T00:00:00"/>
    <n v="9.06"/>
    <n v="2859"/>
    <n v="56.257378984651709"/>
    <n v="8.6671428571428581"/>
    <n v="9.9956666666666667"/>
  </r>
  <r>
    <x v="4"/>
    <x v="4"/>
    <n v="2006"/>
    <n v="7"/>
    <x v="4"/>
    <n v="10.5"/>
    <n v="10.5"/>
    <m/>
    <d v="2006-05-07T00:00:00"/>
    <n v="10.5"/>
    <n v="2710"/>
    <n v="53.325462416371508"/>
    <n v="8.2900000000000009"/>
    <n v="10.006666666666668"/>
  </r>
  <r>
    <x v="4"/>
    <x v="4"/>
    <n v="2006"/>
    <n v="8"/>
    <x v="4"/>
    <n v="10.6"/>
    <n v="10.6"/>
    <m/>
    <d v="2006-05-08T00:00:00"/>
    <n v="10.6"/>
    <n v="2703"/>
    <n v="53.187721369539553"/>
    <n v="7.6428571428571432"/>
    <n v="9.908666666666667"/>
  </r>
  <r>
    <x v="4"/>
    <x v="4"/>
    <n v="2006"/>
    <n v="9"/>
    <x v="4"/>
    <n v="8.49"/>
    <n v="8.49"/>
    <m/>
    <d v="2006-05-09T00:00:00"/>
    <n v="8.49"/>
    <n v="2916"/>
    <n v="57.378984651711932"/>
    <n v="6.9614285714285709"/>
    <n v="9.7766666666666673"/>
  </r>
  <r>
    <x v="4"/>
    <x v="4"/>
    <n v="2006"/>
    <n v="10"/>
    <x v="4"/>
    <n v="7.61"/>
    <n v="7.61"/>
    <m/>
    <d v="2006-05-10T00:00:00"/>
    <n v="7.61"/>
    <n v="3014"/>
    <n v="59.307359307359306"/>
    <n v="6.4899999999999993"/>
    <n v="9.7006666666666668"/>
  </r>
  <r>
    <x v="4"/>
    <x v="4"/>
    <n v="2006"/>
    <n v="11"/>
    <x v="4"/>
    <n v="7.46"/>
    <n v="7.46"/>
    <m/>
    <d v="2006-05-11T00:00:00"/>
    <n v="7.46"/>
    <n v="3035"/>
    <n v="59.720582447855172"/>
    <n v="6.0699999999999994"/>
    <n v="9.6466666666666683"/>
  </r>
  <r>
    <x v="4"/>
    <x v="4"/>
    <n v="2006"/>
    <n v="12"/>
    <x v="4"/>
    <n v="6.95"/>
    <n v="6.95"/>
    <m/>
    <d v="2006-05-12T00:00:00"/>
    <n v="6.95"/>
    <n v="3102"/>
    <n v="61.038961038961034"/>
    <n v="5.6542857142857139"/>
    <n v="9.6009999999999991"/>
  </r>
  <r>
    <x v="4"/>
    <x v="4"/>
    <n v="2006"/>
    <n v="13"/>
    <x v="4"/>
    <n v="6.42"/>
    <n v="6.42"/>
    <m/>
    <d v="2006-05-13T00:00:00"/>
    <n v="6.42"/>
    <n v="3179"/>
    <n v="62.55411255411255"/>
    <n v="5.3514285714285705"/>
    <n v="9.5573333333333323"/>
  </r>
  <r>
    <x v="4"/>
    <x v="4"/>
    <n v="2006"/>
    <n v="14"/>
    <x v="4"/>
    <n v="5.97"/>
    <n v="5.97"/>
    <m/>
    <d v="2006-05-14T00:00:00"/>
    <n v="5.97"/>
    <n v="3269"/>
    <n v="64.32506887052341"/>
    <n v="5.2314285714285722"/>
    <n v="9.5396666666666654"/>
  </r>
  <r>
    <x v="4"/>
    <x v="4"/>
    <n v="2006"/>
    <n v="15"/>
    <x v="4"/>
    <n v="5.83"/>
    <n v="5.83"/>
    <m/>
    <d v="2006-05-15T00:00:00"/>
    <n v="5.83"/>
    <n v="3292"/>
    <n v="64.777646595828415"/>
    <n v="5.3142857142857141"/>
    <n v="9.5416666666666643"/>
  </r>
  <r>
    <x v="4"/>
    <x v="4"/>
    <n v="2006"/>
    <n v="16"/>
    <x v="4"/>
    <n v="5.19"/>
    <n v="5.19"/>
    <m/>
    <d v="2006-05-16T00:00:00"/>
    <n v="5.19"/>
    <n v="3437"/>
    <n v="67.630853994490366"/>
    <n v="6.8528571428571423"/>
    <n v="9.5423333333333336"/>
  </r>
  <r>
    <x v="4"/>
    <x v="4"/>
    <n v="2006"/>
    <n v="17"/>
    <x v="4"/>
    <n v="4.67"/>
    <n v="4.67"/>
    <m/>
    <d v="2006-05-17T00:00:00"/>
    <n v="4.67"/>
    <n v="3540"/>
    <n v="69.65761511216057"/>
    <n v="8.668571428571429"/>
    <n v="9.5493333333333315"/>
  </r>
  <r>
    <x v="4"/>
    <x v="4"/>
    <n v="2006"/>
    <n v="18"/>
    <x v="4"/>
    <n v="4.55"/>
    <n v="4.55"/>
    <m/>
    <d v="2006-05-18T00:00:00"/>
    <n v="4.55"/>
    <n v="3566"/>
    <n v="70.16922471467926"/>
    <n v="10.558571428571428"/>
    <n v="9.5713333333333335"/>
  </r>
  <r>
    <x v="4"/>
    <x v="4"/>
    <n v="2006"/>
    <n v="19"/>
    <x v="4"/>
    <n v="4.83"/>
    <n v="4.83"/>
    <m/>
    <d v="2006-05-19T00:00:00"/>
    <n v="4.83"/>
    <n v="3493"/>
    <n v="68.732782369146008"/>
    <n v="11.680000000000001"/>
    <n v="9.5973333333333315"/>
  </r>
  <r>
    <x v="4"/>
    <x v="4"/>
    <n v="2006"/>
    <n v="20"/>
    <x v="4"/>
    <n v="5.58"/>
    <n v="5.58"/>
    <m/>
    <d v="2006-05-20T00:00:00"/>
    <n v="5.58"/>
    <n v="3350"/>
    <n v="65.91892955529319"/>
    <n v="12.847142857142858"/>
    <n v="9.5956666666666628"/>
  </r>
  <r>
    <x v="4"/>
    <x v="4"/>
    <n v="2006"/>
    <n v="21"/>
    <x v="4"/>
    <n v="6.55"/>
    <n v="6.55"/>
    <m/>
    <d v="2006-05-21T00:00:00"/>
    <n v="6.55"/>
    <n v="3161"/>
    <n v="62.199921290830382"/>
    <n v="14.307142857142855"/>
    <n v="9.5559999999999956"/>
  </r>
  <r>
    <x v="4"/>
    <x v="4"/>
    <n v="2006"/>
    <n v="22"/>
    <x v="4"/>
    <n v="16.600000000000001"/>
    <n v="16.600000000000001"/>
    <m/>
    <d v="2006-05-22T00:00:00"/>
    <n v="16.600000000000001"/>
    <n v="2123"/>
    <n v="41.774891774891778"/>
    <n v="15.599999999999998"/>
    <n v="9.4733333333333292"/>
  </r>
  <r>
    <x v="4"/>
    <x v="4"/>
    <n v="2006"/>
    <n v="23"/>
    <x v="4"/>
    <n v="17.899999999999999"/>
    <n v="17.899999999999999"/>
    <m/>
    <d v="2006-05-23T00:00:00"/>
    <n v="17.899999999999999"/>
    <n v="2040"/>
    <n v="40.141676505312866"/>
    <n v="14.87142857142857"/>
    <n v="9.0483333333333338"/>
  </r>
  <r>
    <x v="4"/>
    <x v="4"/>
    <n v="2006"/>
    <n v="24"/>
    <x v="4"/>
    <n v="17.899999999999999"/>
    <n v="17.899999999999999"/>
    <m/>
    <d v="2006-05-24T00:00:00"/>
    <n v="17.899999999999999"/>
    <n v="2040"/>
    <n v="40.141676505312866"/>
    <n v="13.669999999999998"/>
    <n v="8.5699999999999985"/>
  </r>
  <r>
    <x v="4"/>
    <x v="4"/>
    <n v="2006"/>
    <n v="25"/>
    <x v="4"/>
    <n v="12.4"/>
    <n v="12.4"/>
    <m/>
    <d v="2006-05-25T00:00:00"/>
    <n v="12.4"/>
    <n v="2488"/>
    <n v="48.957103502558049"/>
    <n v="12.340000000000002"/>
    <n v="8.0806666666666676"/>
  </r>
  <r>
    <x v="4"/>
    <x v="4"/>
    <n v="2006"/>
    <n v="26"/>
    <x v="4"/>
    <n v="13"/>
    <n v="13"/>
    <m/>
    <d v="2006-05-26T00:00:00"/>
    <n v="13"/>
    <n v="2405"/>
    <n v="47.323888232979144"/>
    <n v="12.468571428571428"/>
    <n v="7.7773333333333339"/>
  </r>
  <r>
    <x v="4"/>
    <x v="4"/>
    <n v="2006"/>
    <n v="27"/>
    <x v="4"/>
    <n v="15.8"/>
    <n v="15.8"/>
    <m/>
    <d v="2006-05-27T00:00:00"/>
    <n v="15.8"/>
    <n v="2190"/>
    <n v="43.09327036599764"/>
    <n v="12.811428571428573"/>
    <n v="7.4569999999999999"/>
  </r>
  <r>
    <x v="4"/>
    <x v="4"/>
    <n v="2006"/>
    <n v="28"/>
    <x v="4"/>
    <n v="15.6"/>
    <n v="15.6"/>
    <m/>
    <d v="2006-05-28T00:00:00"/>
    <n v="15.6"/>
    <n v="2199"/>
    <n v="43.270365997638727"/>
    <n v="11.901428571428571"/>
    <n v="7.0409999999999995"/>
  </r>
  <r>
    <x v="4"/>
    <x v="4"/>
    <n v="2006"/>
    <n v="29"/>
    <x v="4"/>
    <n v="11.5"/>
    <n v="11.5"/>
    <m/>
    <d v="2006-05-29T00:00:00"/>
    <n v="11.5"/>
    <n v="2583"/>
    <n v="50.826446280991732"/>
    <n v="11.487142857142858"/>
    <n v="6.6193333333333326"/>
  </r>
  <r>
    <x v="4"/>
    <x v="4"/>
    <n v="2006"/>
    <n v="30"/>
    <x v="4"/>
    <n v="9.49"/>
    <n v="9.49"/>
    <m/>
    <d v="2006-05-30T00:00:00"/>
    <n v="9.49"/>
    <n v="2813"/>
    <n v="55.352223534041713"/>
    <n v="11.185714285714285"/>
    <n v="6.3193333333333328"/>
  </r>
  <r>
    <x v="4"/>
    <x v="4"/>
    <n v="2006"/>
    <n v="31"/>
    <x v="4"/>
    <n v="8.59"/>
    <n v="8.59"/>
    <m/>
    <d v="2006-05-31T00:00:00"/>
    <n v="8.59"/>
    <n v="2904"/>
    <n v="57.142857142857139"/>
    <n v="10.91"/>
    <n v="6.0859999999999994"/>
  </r>
  <r>
    <x v="4"/>
    <x v="5"/>
    <n v="2006"/>
    <n v="1"/>
    <x v="5"/>
    <n v="13.3"/>
    <n v="13.3"/>
    <m/>
    <d v="2006-06-01T00:00:00"/>
    <n v="13.3"/>
    <n v="2394"/>
    <n v="47.107438016528924"/>
    <n v="10.631428571428572"/>
    <n v="5.8936666666666655"/>
  </r>
  <r>
    <x v="4"/>
    <x v="5"/>
    <n v="2006"/>
    <n v="2"/>
    <x v="5"/>
    <n v="15.4"/>
    <n v="15.4"/>
    <m/>
    <d v="2006-06-02T00:00:00"/>
    <n v="15.4"/>
    <n v="2206"/>
    <n v="43.408107044470675"/>
    <n v="9.6185714285714283"/>
    <n v="5.5256666666666652"/>
  </r>
  <r>
    <x v="4"/>
    <x v="5"/>
    <n v="2006"/>
    <n v="3"/>
    <x v="5"/>
    <n v="9.43"/>
    <n v="9.43"/>
    <m/>
    <d v="2006-06-03T00:00:00"/>
    <n v="9.43"/>
    <n v="2815"/>
    <n v="55.391578118850845"/>
    <n v="8.274285714285714"/>
    <n v="5.089999999999999"/>
  </r>
  <r>
    <x v="4"/>
    <x v="5"/>
    <n v="2006"/>
    <n v="4"/>
    <x v="5"/>
    <n v="12.7"/>
    <n v="12.7"/>
    <m/>
    <d v="2006-06-04T00:00:00"/>
    <n v="12.7"/>
    <n v="2480"/>
    <n v="48.799685163321527"/>
    <n v="7.7971428571428572"/>
    <n v="4.8536666666666664"/>
  </r>
  <r>
    <x v="4"/>
    <x v="5"/>
    <n v="2006"/>
    <n v="5"/>
    <x v="5"/>
    <n v="9.39"/>
    <n v="9.39"/>
    <m/>
    <d v="2006-06-05T00:00:00"/>
    <n v="9.39"/>
    <n v="2825"/>
    <n v="55.588351042896498"/>
    <n v="6.7885714285714283"/>
    <n v="4.5153333333333334"/>
  </r>
  <r>
    <x v="4"/>
    <x v="5"/>
    <n v="2006"/>
    <n v="6"/>
    <x v="5"/>
    <n v="7.56"/>
    <n v="7.56"/>
    <m/>
    <d v="2006-06-06T00:00:00"/>
    <n v="7.56"/>
    <n v="3025"/>
    <n v="59.523809523809526"/>
    <n v="6.2885714285714283"/>
    <n v="4.2863333333333324"/>
  </r>
  <r>
    <x v="4"/>
    <x v="5"/>
    <n v="2006"/>
    <n v="7"/>
    <x v="5"/>
    <n v="6.64"/>
    <n v="6.64"/>
    <m/>
    <d v="2006-06-07T00:00:00"/>
    <n v="6.64"/>
    <n v="3147"/>
    <n v="61.924439197166471"/>
    <n v="6.07"/>
    <n v="4.1359999999999992"/>
  </r>
  <r>
    <x v="4"/>
    <x v="5"/>
    <n v="2006"/>
    <n v="8"/>
    <x v="5"/>
    <n v="6.21"/>
    <n v="6.21"/>
    <m/>
    <d v="2006-06-08T00:00:00"/>
    <n v="6.21"/>
    <n v="3218"/>
    <n v="63.321526957890597"/>
    <n v="5.9571428571428573"/>
    <n v="4.0089999999999986"/>
  </r>
  <r>
    <x v="4"/>
    <x v="5"/>
    <n v="2006"/>
    <n v="9"/>
    <x v="5"/>
    <n v="5.99"/>
    <n v="5.99"/>
    <m/>
    <d v="2006-06-09T00:00:00"/>
    <n v="5.99"/>
    <n v="3267"/>
    <n v="64.285714285714292"/>
    <n v="5.8414285714285716"/>
    <n v="3.8926666666666652"/>
  </r>
  <r>
    <x v="4"/>
    <x v="5"/>
    <n v="2006"/>
    <n v="10"/>
    <x v="5"/>
    <n v="6.09"/>
    <n v="6.09"/>
    <m/>
    <d v="2006-06-10T00:00:00"/>
    <n v="6.09"/>
    <n v="3246"/>
    <n v="63.872491145218412"/>
    <n v="5.7471428571428564"/>
    <n v="3.7866666666666662"/>
  </r>
  <r>
    <x v="4"/>
    <x v="5"/>
    <n v="2006"/>
    <n v="11"/>
    <x v="5"/>
    <n v="5.64"/>
    <n v="5.64"/>
    <m/>
    <d v="2006-06-11T00:00:00"/>
    <n v="5.64"/>
    <n v="3328"/>
    <n v="65.486029122392765"/>
    <n v="5.638571428571427"/>
    <n v="3.6759999999999993"/>
  </r>
  <r>
    <x v="4"/>
    <x v="5"/>
    <n v="2006"/>
    <n v="12"/>
    <x v="5"/>
    <n v="5.89"/>
    <n v="5.89"/>
    <m/>
    <d v="2006-06-12T00:00:00"/>
    <n v="5.89"/>
    <n v="3286"/>
    <n v="64.659582841401019"/>
    <n v="5.515714285714286"/>
    <n v="3.577999999999999"/>
  </r>
  <r>
    <x v="4"/>
    <x v="5"/>
    <n v="2006"/>
    <n v="13"/>
    <x v="5"/>
    <n v="6.03"/>
    <n v="6.03"/>
    <m/>
    <d v="2006-06-13T00:00:00"/>
    <n v="6.03"/>
    <n v="3251"/>
    <n v="63.970877607241242"/>
    <n v="5.3014285714285716"/>
    <n v="3.4913333333333325"/>
  </r>
  <r>
    <x v="4"/>
    <x v="5"/>
    <n v="2006"/>
    <n v="14"/>
    <x v="5"/>
    <n v="5.85"/>
    <n v="5.85"/>
    <m/>
    <d v="2006-06-14T00:00:00"/>
    <n v="5.85"/>
    <n v="3290"/>
    <n v="64.738292011019283"/>
    <n v="5.0214285714285714"/>
    <n v="3.3996666666666666"/>
  </r>
  <r>
    <x v="4"/>
    <x v="5"/>
    <n v="2006"/>
    <n v="15"/>
    <x v="5"/>
    <n v="5.4"/>
    <n v="5.4"/>
    <m/>
    <d v="2006-06-15T00:00:00"/>
    <n v="5.4"/>
    <n v="3380"/>
    <n v="66.509248327430143"/>
    <n v="4.7357142857142867"/>
    <n v="3.2949999999999999"/>
  </r>
  <r>
    <x v="4"/>
    <x v="5"/>
    <n v="2006"/>
    <n v="16"/>
    <x v="5"/>
    <n v="5.33"/>
    <n v="5.33"/>
    <m/>
    <d v="2006-06-16T00:00:00"/>
    <n v="5.33"/>
    <n v="3399"/>
    <n v="66.883116883116884"/>
    <n v="4.4714285714285724"/>
    <n v="3.1979999999999995"/>
  </r>
  <r>
    <x v="4"/>
    <x v="5"/>
    <n v="2006"/>
    <n v="17"/>
    <x v="5"/>
    <n v="5.33"/>
    <n v="5.33"/>
    <m/>
    <d v="2006-06-17T00:00:00"/>
    <n v="5.33"/>
    <n v="3399"/>
    <n v="66.883116883116884"/>
    <n v="4.17"/>
    <n v="3.0989999999999998"/>
  </r>
  <r>
    <x v="4"/>
    <x v="5"/>
    <n v="2006"/>
    <n v="18"/>
    <x v="5"/>
    <n v="4.78"/>
    <n v="4.78"/>
    <m/>
    <d v="2006-06-18T00:00:00"/>
    <n v="4.78"/>
    <n v="3517"/>
    <n v="69.205037386855565"/>
    <n v="3.88"/>
    <n v="2.9963333333333333"/>
  </r>
  <r>
    <x v="4"/>
    <x v="5"/>
    <n v="2006"/>
    <n v="19"/>
    <x v="5"/>
    <n v="4.3899999999999997"/>
    <n v="4.3899999999999997"/>
    <m/>
    <d v="2006-06-19T00:00:00"/>
    <n v="4.3899999999999997"/>
    <n v="3605"/>
    <n v="70.936639118457308"/>
    <n v="3.6814285714285715"/>
    <n v="2.9066666666666667"/>
  </r>
  <r>
    <x v="4"/>
    <x v="5"/>
    <n v="2006"/>
    <n v="20"/>
    <x v="5"/>
    <n v="4.07"/>
    <n v="4.07"/>
    <m/>
    <d v="2006-06-20T00:00:00"/>
    <n v="4.07"/>
    <n v="3671"/>
    <n v="72.235340417158596"/>
    <n v="3.5285714285714285"/>
    <n v="2.8276666666666666"/>
  </r>
  <r>
    <x v="4"/>
    <x v="5"/>
    <n v="2006"/>
    <n v="21"/>
    <x v="5"/>
    <n v="3.85"/>
    <n v="3.85"/>
    <m/>
    <d v="2006-06-21T00:00:00"/>
    <n v="3.85"/>
    <n v="3709"/>
    <n v="72.983077528532064"/>
    <n v="3.3685714285714288"/>
    <n v="2.7626666666666662"/>
  </r>
  <r>
    <x v="4"/>
    <x v="5"/>
    <n v="2006"/>
    <n v="22"/>
    <x v="5"/>
    <n v="3.55"/>
    <n v="3.55"/>
    <m/>
    <d v="2006-06-22T00:00:00"/>
    <n v="3.55"/>
    <n v="3785"/>
    <n v="74.478551751279014"/>
    <n v="3.1757142857142857"/>
    <n v="2.7063333333333333"/>
  </r>
  <r>
    <x v="4"/>
    <x v="5"/>
    <n v="2006"/>
    <n v="23"/>
    <x v="5"/>
    <n v="3.22"/>
    <n v="3.22"/>
    <m/>
    <d v="2006-06-23T00:00:00"/>
    <n v="3.22"/>
    <n v="3884"/>
    <n v="76.426603699330968"/>
    <n v="3.0242857142857145"/>
    <n v="2.6629999999999998"/>
  </r>
  <r>
    <x v="4"/>
    <x v="5"/>
    <n v="2006"/>
    <n v="24"/>
    <x v="5"/>
    <n v="3.3"/>
    <n v="3.3"/>
    <m/>
    <d v="2006-06-24T00:00:00"/>
    <n v="3.3"/>
    <n v="3852"/>
    <n v="75.796930342384883"/>
    <n v="2.9671428571428575"/>
    <n v="2.6356666666666668"/>
  </r>
  <r>
    <x v="4"/>
    <x v="5"/>
    <n v="2006"/>
    <n v="25"/>
    <x v="5"/>
    <n v="3.39"/>
    <n v="3.39"/>
    <m/>
    <d v="2006-06-25T00:00:00"/>
    <n v="3.39"/>
    <n v="3841"/>
    <n v="75.58048012593467"/>
    <n v="2.8185714285714281"/>
    <n v="2.5930000000000004"/>
  </r>
  <r>
    <x v="4"/>
    <x v="5"/>
    <n v="2006"/>
    <n v="26"/>
    <x v="5"/>
    <n v="3.32"/>
    <n v="3.32"/>
    <m/>
    <d v="2006-06-26T00:00:00"/>
    <n v="3.32"/>
    <n v="3851"/>
    <n v="75.777253049980317"/>
    <n v="2.6671428571428573"/>
    <n v="2.5373333333333337"/>
  </r>
  <r>
    <x v="4"/>
    <x v="5"/>
    <n v="2006"/>
    <n v="27"/>
    <x v="5"/>
    <n v="2.95"/>
    <n v="2.95"/>
    <m/>
    <d v="2006-06-27T00:00:00"/>
    <n v="2.95"/>
    <n v="3977"/>
    <n v="78.256591892955527"/>
    <n v="2.5271428571428567"/>
    <n v="2.4830000000000001"/>
  </r>
  <r>
    <x v="4"/>
    <x v="5"/>
    <n v="2006"/>
    <n v="28"/>
    <x v="5"/>
    <n v="2.5"/>
    <n v="2.5"/>
    <m/>
    <d v="2006-06-28T00:00:00"/>
    <n v="2.5"/>
    <n v="4136"/>
    <n v="81.385281385281388"/>
    <n v="2.4699999999999998"/>
    <n v="2.4399999999999995"/>
  </r>
  <r>
    <x v="4"/>
    <x v="5"/>
    <n v="2006"/>
    <n v="29"/>
    <x v="5"/>
    <n v="2.4900000000000002"/>
    <n v="2.4900000000000002"/>
    <m/>
    <d v="2006-06-29T00:00:00"/>
    <n v="2.4900000000000002"/>
    <n v="4170"/>
    <n v="82.054309327036606"/>
    <n v="2.4728571428571429"/>
    <n v="2.4086666666666665"/>
  </r>
  <r>
    <x v="4"/>
    <x v="5"/>
    <n v="2006"/>
    <n v="30"/>
    <x v="5"/>
    <n v="2.82"/>
    <n v="2.82"/>
    <m/>
    <d v="2006-06-30T00:00:00"/>
    <n v="2.82"/>
    <n v="4014"/>
    <n v="78.984651711924442"/>
    <n v="2.5528571428571429"/>
    <n v="2.3759999999999999"/>
  </r>
  <r>
    <x v="4"/>
    <x v="6"/>
    <n v="2006"/>
    <n v="1"/>
    <x v="6"/>
    <n v="2.2599999999999998"/>
    <n v="2.2599999999999998"/>
    <m/>
    <d v="2006-07-01T00:00:00"/>
    <n v="2.2599999999999998"/>
    <n v="4266"/>
    <n v="83.943329397874862"/>
    <n v="2.5542857142857147"/>
    <n v="2.3463333333333338"/>
  </r>
  <r>
    <x v="4"/>
    <x v="6"/>
    <n v="2006"/>
    <n v="2"/>
    <x v="6"/>
    <n v="2.33"/>
    <n v="2.33"/>
    <m/>
    <d v="2006-07-02T00:00:00"/>
    <n v="2.33"/>
    <n v="4221"/>
    <n v="83.057851239669418"/>
    <n v="2.62"/>
    <n v="2.3346666666666667"/>
  </r>
  <r>
    <x v="4"/>
    <x v="6"/>
    <n v="2006"/>
    <n v="3"/>
    <x v="6"/>
    <n v="2.34"/>
    <n v="2.34"/>
    <m/>
    <d v="2006-07-03T00:00:00"/>
    <n v="2.34"/>
    <n v="4218"/>
    <n v="82.99881936245572"/>
    <n v="2.6885714285714286"/>
    <n v="2.3156666666666665"/>
  </r>
  <r>
    <x v="4"/>
    <x v="6"/>
    <n v="2006"/>
    <n v="4"/>
    <x v="6"/>
    <n v="2.5499999999999998"/>
    <n v="2.5499999999999998"/>
    <m/>
    <d v="2006-07-04T00:00:00"/>
    <n v="2.5499999999999998"/>
    <n v="4129"/>
    <n v="81.247540338449426"/>
    <n v="2.75"/>
    <n v="2.2926666666666669"/>
  </r>
  <r>
    <x v="4"/>
    <x v="6"/>
    <n v="2006"/>
    <n v="5"/>
    <x v="6"/>
    <n v="2.52"/>
    <n v="2.52"/>
    <m/>
    <d v="2006-07-05T00:00:00"/>
    <n v="2.52"/>
    <n v="4132"/>
    <n v="81.306572215663124"/>
    <n v="2.7714285714285718"/>
    <n v="2.2670000000000003"/>
  </r>
  <r>
    <x v="4"/>
    <x v="6"/>
    <n v="2006"/>
    <n v="6"/>
    <x v="6"/>
    <n v="3.05"/>
    <n v="3.05"/>
    <m/>
    <d v="2006-07-06T00:00:00"/>
    <n v="3.05"/>
    <n v="3937"/>
    <n v="77.469500196772927"/>
    <n v="2.8814285714285712"/>
    <n v="2.2359999999999993"/>
  </r>
  <r>
    <x v="4"/>
    <x v="6"/>
    <n v="2006"/>
    <n v="7"/>
    <x v="6"/>
    <n v="2.83"/>
    <n v="2.83"/>
    <m/>
    <d v="2006-07-07T00:00:00"/>
    <n v="2.83"/>
    <n v="4013"/>
    <n v="78.964974419519876"/>
    <n v="2.9142857142857146"/>
    <n v="2.1879999999999997"/>
  </r>
  <r>
    <x v="4"/>
    <x v="6"/>
    <n v="2006"/>
    <n v="8"/>
    <x v="6"/>
    <n v="2.72"/>
    <n v="2.72"/>
    <m/>
    <d v="2006-07-08T00:00:00"/>
    <n v="2.72"/>
    <n v="4052"/>
    <n v="79.732388823297924"/>
    <n v="2.8971428571428572"/>
    <n v="2.1533333333333333"/>
  </r>
  <r>
    <x v="4"/>
    <x v="6"/>
    <n v="2006"/>
    <n v="9"/>
    <x v="6"/>
    <n v="2.81"/>
    <n v="2.81"/>
    <m/>
    <d v="2006-07-09T00:00:00"/>
    <n v="2.81"/>
    <n v="4015"/>
    <n v="79.004329004328994"/>
    <n v="2.8642857142857139"/>
    <n v="2.1186666666666665"/>
  </r>
  <r>
    <x v="4"/>
    <x v="6"/>
    <n v="2006"/>
    <n v="10"/>
    <x v="6"/>
    <n v="2.77"/>
    <n v="2.77"/>
    <m/>
    <d v="2006-07-10T00:00:00"/>
    <n v="2.77"/>
    <n v="4047"/>
    <n v="79.634002361275094"/>
    <n v="2.8000000000000003"/>
    <n v="2.0773333333333333"/>
  </r>
  <r>
    <x v="4"/>
    <x v="6"/>
    <n v="2006"/>
    <n v="11"/>
    <x v="6"/>
    <n v="2.7"/>
    <n v="2.7"/>
    <m/>
    <d v="2006-07-11T00:00:00"/>
    <n v="2.7"/>
    <n v="4058"/>
    <n v="79.850452577725306"/>
    <n v="2.725714285714286"/>
    <n v="2.0389999999999997"/>
  </r>
  <r>
    <x v="4"/>
    <x v="6"/>
    <n v="2006"/>
    <n v="12"/>
    <x v="6"/>
    <n v="3.29"/>
    <n v="3.29"/>
    <m/>
    <d v="2006-07-12T00:00:00"/>
    <n v="3.29"/>
    <n v="3877"/>
    <n v="76.288862652499006"/>
    <n v="2.6385714285714288"/>
    <n v="2.0049999999999999"/>
  </r>
  <r>
    <x v="4"/>
    <x v="6"/>
    <n v="2006"/>
    <n v="13"/>
    <x v="6"/>
    <n v="3.28"/>
    <n v="3.28"/>
    <m/>
    <d v="2006-07-13T00:00:00"/>
    <n v="3.28"/>
    <n v="3880"/>
    <n v="76.347894529712718"/>
    <n v="2.4571428571428569"/>
    <n v="1.9469999999999996"/>
  </r>
  <r>
    <x v="4"/>
    <x v="6"/>
    <n v="2006"/>
    <n v="14"/>
    <x v="6"/>
    <n v="2.71"/>
    <n v="2.71"/>
    <m/>
    <d v="2006-07-14T00:00:00"/>
    <n v="2.71"/>
    <n v="4056"/>
    <n v="79.811097992916174"/>
    <n v="2.2914285714285714"/>
    <n v="1.892333333333333"/>
  </r>
  <r>
    <x v="4"/>
    <x v="6"/>
    <n v="2006"/>
    <n v="15"/>
    <x v="6"/>
    <n v="2.4900000000000002"/>
    <n v="2.4900000000000002"/>
    <m/>
    <d v="2006-07-15T00:00:00"/>
    <n v="2.4900000000000002"/>
    <n v="4170"/>
    <n v="82.054309327036606"/>
    <n v="2.2128571428571426"/>
    <n v="1.8586666666666665"/>
  </r>
  <r>
    <x v="4"/>
    <x v="6"/>
    <n v="2006"/>
    <n v="16"/>
    <x v="6"/>
    <n v="2.36"/>
    <n v="2.36"/>
    <m/>
    <d v="2006-07-16T00:00:00"/>
    <n v="2.36"/>
    <n v="4217"/>
    <n v="82.979142070051154"/>
    <n v="2.1785714285714284"/>
    <n v="1.827333333333333"/>
  </r>
  <r>
    <x v="4"/>
    <x v="6"/>
    <n v="2006"/>
    <n v="17"/>
    <x v="6"/>
    <n v="2.25"/>
    <n v="2.25"/>
    <m/>
    <d v="2006-07-17T00:00:00"/>
    <n v="2.25"/>
    <n v="4273"/>
    <n v="84.08107044470681"/>
    <n v="2.1842857142857146"/>
    <n v="1.7886666666666668"/>
  </r>
  <r>
    <x v="4"/>
    <x v="6"/>
    <n v="2006"/>
    <n v="18"/>
    <x v="6"/>
    <n v="2.09"/>
    <n v="2.09"/>
    <m/>
    <d v="2006-07-18T00:00:00"/>
    <n v="2.09"/>
    <n v="4401"/>
    <n v="86.599763872491138"/>
    <n v="2.1514285714285717"/>
    <n v="1.7480000000000002"/>
  </r>
  <r>
    <x v="4"/>
    <x v="6"/>
    <n v="2006"/>
    <n v="19"/>
    <x v="6"/>
    <n v="2.02"/>
    <n v="2.02"/>
    <m/>
    <d v="2006-07-19T00:00:00"/>
    <n v="2.02"/>
    <n v="4412"/>
    <n v="86.816214088941351"/>
    <n v="2.0985714285714288"/>
    <n v="1.7169999999999999"/>
  </r>
  <r>
    <x v="4"/>
    <x v="6"/>
    <n v="2006"/>
    <n v="20"/>
    <x v="6"/>
    <n v="2.12"/>
    <n v="2.12"/>
    <m/>
    <d v="2006-07-20T00:00:00"/>
    <n v="2.12"/>
    <n v="4349"/>
    <n v="85.57654466745376"/>
    <n v="2.0514285714285712"/>
    <n v="1.6949999999999998"/>
  </r>
  <r>
    <x v="4"/>
    <x v="6"/>
    <n v="2006"/>
    <n v="21"/>
    <x v="6"/>
    <n v="2.16"/>
    <n v="2.16"/>
    <m/>
    <d v="2006-07-21T00:00:00"/>
    <n v="2.16"/>
    <n v="4341"/>
    <n v="85.419126328217232"/>
    <n v="1.9857142857142858"/>
    <n v="1.6663333333333332"/>
  </r>
  <r>
    <x v="4"/>
    <x v="6"/>
    <n v="2006"/>
    <n v="22"/>
    <x v="6"/>
    <n v="2.25"/>
    <n v="2.25"/>
    <m/>
    <d v="2006-07-22T00:00:00"/>
    <n v="2.25"/>
    <n v="4273"/>
    <n v="84.08107044470681"/>
    <n v="1.9000000000000001"/>
    <n v="1.6346666666666665"/>
  </r>
  <r>
    <x v="4"/>
    <x v="6"/>
    <n v="2006"/>
    <n v="23"/>
    <x v="6"/>
    <n v="2.4"/>
    <n v="2.4"/>
    <m/>
    <d v="2006-07-23T00:00:00"/>
    <n v="2.4"/>
    <n v="4180"/>
    <n v="82.251082251082252"/>
    <n v="1.7942857142857143"/>
    <n v="1.595"/>
  </r>
  <r>
    <x v="4"/>
    <x v="6"/>
    <n v="2006"/>
    <n v="24"/>
    <x v="6"/>
    <n v="2.02"/>
    <n v="2.02"/>
    <m/>
    <d v="2006-07-24T00:00:00"/>
    <n v="2.02"/>
    <n v="4412"/>
    <n v="86.816214088941351"/>
    <n v="1.7271428571428571"/>
    <n v="1.554"/>
  </r>
  <r>
    <x v="4"/>
    <x v="6"/>
    <n v="2006"/>
    <n v="25"/>
    <x v="6"/>
    <n v="1.72"/>
    <n v="1.72"/>
    <m/>
    <d v="2006-07-25T00:00:00"/>
    <n v="1.72"/>
    <n v="4662"/>
    <n v="91.735537190082653"/>
    <n v="1.7114285714285715"/>
    <n v="1.5236666666666667"/>
  </r>
  <r>
    <x v="4"/>
    <x v="6"/>
    <n v="2006"/>
    <n v="26"/>
    <x v="6"/>
    <n v="1.69"/>
    <n v="1.69"/>
    <m/>
    <d v="2006-07-26T00:00:00"/>
    <n v="1.69"/>
    <n v="4739"/>
    <n v="93.250688705234168"/>
    <n v="1.7171428571428571"/>
    <n v="1.5076666666666667"/>
  </r>
  <r>
    <x v="4"/>
    <x v="6"/>
    <n v="2006"/>
    <n v="27"/>
    <x v="6"/>
    <n v="1.66"/>
    <n v="1.66"/>
    <m/>
    <d v="2006-07-27T00:00:00"/>
    <n v="1.66"/>
    <n v="4751"/>
    <n v="93.486816214088947"/>
    <n v="1.7114285714285713"/>
    <n v="1.4966666666666666"/>
  </r>
  <r>
    <x v="4"/>
    <x v="6"/>
    <n v="2006"/>
    <n v="28"/>
    <x v="6"/>
    <n v="1.56"/>
    <n v="1.56"/>
    <m/>
    <d v="2006-07-28T00:00:00"/>
    <n v="1.56"/>
    <n v="4825"/>
    <n v="94.942935852026764"/>
    <n v="1.7285714285714284"/>
    <n v="1.4903333333333333"/>
  </r>
  <r>
    <x v="4"/>
    <x v="6"/>
    <n v="2006"/>
    <n v="29"/>
    <x v="6"/>
    <n v="1.51"/>
    <n v="1.51"/>
    <m/>
    <d v="2006-07-29T00:00:00"/>
    <n v="1.51"/>
    <n v="4842"/>
    <n v="95.277449822904373"/>
    <n v="1.7328571428571427"/>
    <n v="1.4853333333333334"/>
  </r>
  <r>
    <x v="4"/>
    <x v="6"/>
    <n v="2006"/>
    <n v="30"/>
    <x v="6"/>
    <n v="1.93"/>
    <n v="1.93"/>
    <m/>
    <d v="2006-07-30T00:00:00"/>
    <n v="1.93"/>
    <n v="4469"/>
    <n v="87.937819756001574"/>
    <n v="1.7471428571428569"/>
    <n v="1.4803333333333335"/>
  </r>
  <r>
    <x v="4"/>
    <x v="6"/>
    <n v="2006"/>
    <n v="31"/>
    <x v="6"/>
    <n v="1.91"/>
    <n v="1.91"/>
    <m/>
    <d v="2006-07-31T00:00:00"/>
    <n v="1.91"/>
    <n v="4475"/>
    <n v="88.05588351042897"/>
    <n v="1.7271428571428571"/>
    <n v="1.4506666666666668"/>
  </r>
  <r>
    <x v="4"/>
    <x v="7"/>
    <n v="2006"/>
    <n v="1"/>
    <x v="7"/>
    <n v="1.76"/>
    <n v="1.76"/>
    <m/>
    <d v="2006-08-01T00:00:00"/>
    <n v="1.76"/>
    <n v="4651"/>
    <n v="91.519086973632426"/>
    <n v="1.6942857142857142"/>
    <n v="1.4393333333333334"/>
  </r>
  <r>
    <x v="4"/>
    <x v="7"/>
    <n v="2006"/>
    <n v="2"/>
    <x v="7"/>
    <n v="1.65"/>
    <n v="1.65"/>
    <m/>
    <d v="2006-08-02T00:00:00"/>
    <n v="1.65"/>
    <n v="4756"/>
    <n v="93.585202676111763"/>
    <n v="1.667142857142857"/>
    <n v="1.4279999999999999"/>
  </r>
  <r>
    <x v="4"/>
    <x v="7"/>
    <n v="2006"/>
    <n v="3"/>
    <x v="7"/>
    <n v="1.78"/>
    <n v="1.78"/>
    <m/>
    <d v="2006-08-03T00:00:00"/>
    <n v="1.78"/>
    <n v="4644"/>
    <n v="91.381345926800478"/>
    <n v="1.662857142857143"/>
    <n v="1.413"/>
  </r>
  <r>
    <x v="4"/>
    <x v="7"/>
    <n v="2006"/>
    <n v="4"/>
    <x v="7"/>
    <n v="1.59"/>
    <n v="1.59"/>
    <m/>
    <d v="2006-08-04T00:00:00"/>
    <n v="1.59"/>
    <n v="4813"/>
    <n v="94.706808343171971"/>
    <n v="1.6485714285714284"/>
    <n v="1.3923333333333332"/>
  </r>
  <r>
    <x v="4"/>
    <x v="7"/>
    <n v="2006"/>
    <n v="5"/>
    <x v="7"/>
    <n v="1.61"/>
    <n v="1.61"/>
    <m/>
    <d v="2006-08-05T00:00:00"/>
    <n v="1.61"/>
    <n v="4771"/>
    <n v="93.880362062180239"/>
    <n v="1.6428571428571428"/>
    <n v="1.3846666666666667"/>
  </r>
  <r>
    <x v="4"/>
    <x v="7"/>
    <n v="2006"/>
    <n v="6"/>
    <x v="7"/>
    <n v="1.79"/>
    <n v="1.79"/>
    <m/>
    <d v="2006-08-06T00:00:00"/>
    <n v="1.79"/>
    <n v="4640"/>
    <n v="91.302636757182214"/>
    <n v="1.6471428571428572"/>
    <n v="1.3756666666666668"/>
  </r>
  <r>
    <x v="4"/>
    <x v="7"/>
    <n v="2006"/>
    <n v="7"/>
    <x v="7"/>
    <n v="1.68"/>
    <n v="1.68"/>
    <m/>
    <d v="2006-08-07T00:00:00"/>
    <n v="1.68"/>
    <n v="4743"/>
    <n v="93.329397874852418"/>
    <n v="1.6342857142857141"/>
    <n v="1.361"/>
  </r>
  <r>
    <x v="4"/>
    <x v="7"/>
    <n v="2006"/>
    <n v="8"/>
    <x v="7"/>
    <n v="1.57"/>
    <n v="1.57"/>
    <m/>
    <d v="2006-08-08T00:00:00"/>
    <n v="1.57"/>
    <n v="4819"/>
    <n v="94.824872097599368"/>
    <n v="1.6157142857142859"/>
    <n v="1.3486666666666667"/>
  </r>
  <r>
    <x v="4"/>
    <x v="7"/>
    <n v="2006"/>
    <n v="9"/>
    <x v="7"/>
    <n v="1.62"/>
    <n v="1.62"/>
    <m/>
    <d v="2006-08-09T00:00:00"/>
    <n v="1.62"/>
    <n v="4766"/>
    <n v="93.781975600157423"/>
    <n v="1.5628571428571427"/>
    <n v="1.3346666666666667"/>
  </r>
  <r>
    <x v="4"/>
    <x v="7"/>
    <n v="2006"/>
    <n v="10"/>
    <x v="7"/>
    <n v="1.68"/>
    <n v="1.68"/>
    <m/>
    <d v="2006-08-10T00:00:00"/>
    <n v="1.68"/>
    <n v="4743"/>
    <n v="93.329397874852418"/>
    <n v="1.4785714285714284"/>
    <n v="1.3380000000000001"/>
  </r>
  <r>
    <x v="4"/>
    <x v="7"/>
    <n v="2006"/>
    <n v="11"/>
    <x v="7"/>
    <n v="1.55"/>
    <n v="1.55"/>
    <m/>
    <d v="2006-08-11T00:00:00"/>
    <n v="1.55"/>
    <n v="4827"/>
    <n v="94.982290436835896"/>
    <n v="1.4042857142857144"/>
    <n v="1.3220000000000001"/>
  </r>
  <r>
    <x v="4"/>
    <x v="7"/>
    <n v="2006"/>
    <n v="12"/>
    <x v="7"/>
    <n v="1.64"/>
    <n v="1.64"/>
    <m/>
    <d v="2006-08-12T00:00:00"/>
    <n v="1.64"/>
    <n v="4759"/>
    <n v="93.644234553325461"/>
    <n v="1.377142857142857"/>
    <n v="1.3226666666666664"/>
  </r>
  <r>
    <x v="4"/>
    <x v="7"/>
    <n v="2006"/>
    <n v="13"/>
    <x v="7"/>
    <n v="1.7"/>
    <n v="1.7"/>
    <m/>
    <d v="2006-08-13T00:00:00"/>
    <n v="1.7"/>
    <n v="4673"/>
    <n v="91.951987406532865"/>
    <n v="1.3228571428571427"/>
    <n v="1.306"/>
  </r>
  <r>
    <x v="4"/>
    <x v="7"/>
    <n v="2006"/>
    <n v="14"/>
    <x v="7"/>
    <n v="1.55"/>
    <n v="1.55"/>
    <m/>
    <d v="2006-08-14T00:00:00"/>
    <n v="1.55"/>
    <n v="4827"/>
    <n v="94.982290436835896"/>
    <n v="1.2528571428571429"/>
    <n v="1.2836666666666665"/>
  </r>
  <r>
    <x v="4"/>
    <x v="7"/>
    <n v="2006"/>
    <n v="15"/>
    <x v="7"/>
    <n v="1.2"/>
    <n v="1.2"/>
    <m/>
    <d v="2006-08-15T00:00:00"/>
    <n v="1.2"/>
    <n v="4963"/>
    <n v="97.658402203856753"/>
    <n v="1.1828571428571428"/>
    <n v="1.2650000000000001"/>
  </r>
  <r>
    <x v="4"/>
    <x v="7"/>
    <n v="2006"/>
    <n v="16"/>
    <x v="7"/>
    <n v="1.03"/>
    <n v="1.03"/>
    <m/>
    <d v="2006-08-16T00:00:00"/>
    <n v="1.03"/>
    <n v="5010"/>
    <n v="98.583234946871315"/>
    <n v="1.1785714285714286"/>
    <n v="1.2996666666666667"/>
  </r>
  <r>
    <x v="4"/>
    <x v="7"/>
    <n v="2006"/>
    <n v="17"/>
    <x v="7"/>
    <n v="1.1599999999999999"/>
    <n v="1.1599999999999999"/>
    <m/>
    <d v="2006-08-17T00:00:00"/>
    <n v="1.1599999999999999"/>
    <n v="4979"/>
    <n v="97.973238882329795"/>
    <n v="1.19"/>
    <n v="1.3196666666666668"/>
  </r>
  <r>
    <x v="4"/>
    <x v="7"/>
    <n v="2006"/>
    <n v="18"/>
    <x v="7"/>
    <n v="1.36"/>
    <n v="1.36"/>
    <m/>
    <d v="2006-08-18T00:00:00"/>
    <n v="1.36"/>
    <n v="4925"/>
    <n v="96.910665092483271"/>
    <n v="1.2014285714285715"/>
    <n v="1.3303333333333331"/>
  </r>
  <r>
    <x v="4"/>
    <x v="7"/>
    <n v="2006"/>
    <n v="19"/>
    <x v="7"/>
    <n v="1.26"/>
    <n v="1.26"/>
    <m/>
    <d v="2006-08-19T00:00:00"/>
    <n v="1.26"/>
    <n v="4954"/>
    <n v="97.481306572215658"/>
    <n v="1.2014285714285715"/>
    <n v="1.3279999999999998"/>
  </r>
  <r>
    <x v="4"/>
    <x v="7"/>
    <n v="2006"/>
    <n v="20"/>
    <x v="7"/>
    <n v="1.21"/>
    <n v="1.21"/>
    <m/>
    <d v="2006-08-20T00:00:00"/>
    <n v="1.21"/>
    <n v="4962"/>
    <n v="97.638724911452186"/>
    <n v="1.2314285714285715"/>
    <n v="1.3573333333333333"/>
  </r>
  <r>
    <x v="4"/>
    <x v="7"/>
    <n v="2006"/>
    <n v="21"/>
    <x v="7"/>
    <n v="1.06"/>
    <n v="1.06"/>
    <m/>
    <d v="2006-08-21T00:00:00"/>
    <n v="1.06"/>
    <n v="5003"/>
    <n v="98.445493900039352"/>
    <n v="1.26"/>
    <n v="1.380333333333333"/>
  </r>
  <r>
    <x v="4"/>
    <x v="7"/>
    <n v="2006"/>
    <n v="22"/>
    <x v="7"/>
    <n v="1.17"/>
    <n v="1.17"/>
    <m/>
    <d v="2006-08-22T00:00:00"/>
    <n v="1.17"/>
    <n v="4973"/>
    <n v="97.855175127902399"/>
    <n v="1.3028571428571429"/>
    <n v="1.3939999999999997"/>
  </r>
  <r>
    <x v="4"/>
    <x v="7"/>
    <n v="2006"/>
    <n v="23"/>
    <x v="7"/>
    <n v="1.1100000000000001"/>
    <n v="1.1100000000000001"/>
    <m/>
    <d v="2006-08-23T00:00:00"/>
    <n v="1.1100000000000001"/>
    <n v="4991"/>
    <n v="98.209366391184574"/>
    <n v="1.2842857142857143"/>
    <n v="1.4129999999999998"/>
  </r>
  <r>
    <x v="4"/>
    <x v="7"/>
    <n v="2006"/>
    <n v="24"/>
    <x v="7"/>
    <n v="1.24"/>
    <n v="1.24"/>
    <m/>
    <d v="2006-08-24T00:00:00"/>
    <n v="1.24"/>
    <n v="4956"/>
    <n v="97.52066115702479"/>
    <n v="1.35"/>
    <n v="1.4226666666666665"/>
  </r>
  <r>
    <x v="4"/>
    <x v="7"/>
    <n v="2006"/>
    <n v="25"/>
    <x v="7"/>
    <n v="1.36"/>
    <n v="1.36"/>
    <m/>
    <d v="2006-08-25T00:00:00"/>
    <n v="1.36"/>
    <n v="4925"/>
    <n v="96.910665092483271"/>
    <n v="1.3757142857142859"/>
    <n v="1.4219999999999997"/>
  </r>
  <r>
    <x v="4"/>
    <x v="7"/>
    <n v="2006"/>
    <n v="26"/>
    <x v="7"/>
    <n v="1.47"/>
    <n v="1.47"/>
    <m/>
    <d v="2006-08-26T00:00:00"/>
    <n v="1.47"/>
    <n v="4876"/>
    <n v="95.946477764659591"/>
    <n v="1.3528571428571428"/>
    <n v="1.4176666666666662"/>
  </r>
  <r>
    <x v="4"/>
    <x v="7"/>
    <n v="2006"/>
    <n v="27"/>
    <x v="7"/>
    <n v="1.41"/>
    <n v="1.41"/>
    <m/>
    <d v="2006-08-27T00:00:00"/>
    <n v="1.41"/>
    <n v="4896"/>
    <n v="96.340023612750883"/>
    <n v="1.3085714285714285"/>
    <n v="1.4053333333333333"/>
  </r>
  <r>
    <x v="4"/>
    <x v="7"/>
    <n v="2006"/>
    <n v="28"/>
    <x v="7"/>
    <n v="1.36"/>
    <n v="1.36"/>
    <m/>
    <d v="2006-08-28T00:00:00"/>
    <n v="1.36"/>
    <n v="4925"/>
    <n v="96.910665092483271"/>
    <n v="1.3014285714285716"/>
    <n v="1.3919999999999999"/>
  </r>
  <r>
    <x v="4"/>
    <x v="7"/>
    <n v="2006"/>
    <n v="29"/>
    <x v="7"/>
    <n v="1.04"/>
    <n v="1.04"/>
    <m/>
    <d v="2006-08-29T00:00:00"/>
    <n v="1.04"/>
    <n v="5007"/>
    <n v="98.524203069657617"/>
    <n v="1.2985714285714287"/>
    <n v="1.3773333333333331"/>
  </r>
  <r>
    <x v="4"/>
    <x v="7"/>
    <n v="2006"/>
    <n v="30"/>
    <x v="7"/>
    <n v="1.57"/>
    <n v="1.57"/>
    <m/>
    <d v="2006-08-30T00:00:00"/>
    <n v="1.57"/>
    <n v="4819"/>
    <n v="94.824872097599368"/>
    <n v="1.342857142857143"/>
    <n v="1.3729999999999998"/>
  </r>
  <r>
    <x v="4"/>
    <x v="7"/>
    <n v="2006"/>
    <n v="31"/>
    <x v="7"/>
    <n v="1.42"/>
    <n v="1.42"/>
    <m/>
    <d v="2006-08-31T00:00:00"/>
    <n v="1.42"/>
    <n v="4893"/>
    <n v="96.280991735537185"/>
    <n v="1.3057142857142858"/>
    <n v="1.3526666666666665"/>
  </r>
  <r>
    <x v="4"/>
    <x v="8"/>
    <n v="2006"/>
    <n v="1"/>
    <x v="8"/>
    <n v="1.2"/>
    <n v="1.2"/>
    <m/>
    <d v="2006-09-01T00:00:00"/>
    <n v="1.2"/>
    <n v="4963"/>
    <n v="97.658402203856753"/>
    <n v="1.2671428571428573"/>
    <n v="1.3343333333333329"/>
  </r>
  <r>
    <x v="4"/>
    <x v="8"/>
    <n v="2006"/>
    <n v="2"/>
    <x v="8"/>
    <n v="1.1599999999999999"/>
    <n v="1.1599999999999999"/>
    <m/>
    <d v="2006-09-02T00:00:00"/>
    <n v="1.1599999999999999"/>
    <n v="4979"/>
    <n v="97.973238882329795"/>
    <n v="1.3414285714285719"/>
    <n v="1.329333333333333"/>
  </r>
  <r>
    <x v="4"/>
    <x v="8"/>
    <n v="2006"/>
    <n v="3"/>
    <x v="8"/>
    <n v="1.36"/>
    <n v="1.36"/>
    <m/>
    <d v="2006-09-03T00:00:00"/>
    <n v="1.36"/>
    <n v="4925"/>
    <n v="96.910665092483271"/>
    <n v="1.3471428571428574"/>
    <n v="1.3233333333333328"/>
  </r>
  <r>
    <x v="4"/>
    <x v="8"/>
    <n v="2006"/>
    <n v="4"/>
    <x v="8"/>
    <n v="1.34"/>
    <n v="1.34"/>
    <m/>
    <d v="2006-09-04T00:00:00"/>
    <n v="1.34"/>
    <n v="4935"/>
    <n v="97.107438016528931"/>
    <n v="1.3771428571428572"/>
    <n v="1.3146666666666664"/>
  </r>
  <r>
    <x v="4"/>
    <x v="8"/>
    <n v="2006"/>
    <n v="5"/>
    <x v="8"/>
    <n v="1.35"/>
    <n v="1.35"/>
    <m/>
    <d v="2006-09-05T00:00:00"/>
    <n v="1.35"/>
    <n v="4931"/>
    <n v="97.028728846910667"/>
    <n v="1.3485714285714288"/>
    <n v="1.3136666666666663"/>
  </r>
  <r>
    <x v="4"/>
    <x v="8"/>
    <n v="2006"/>
    <n v="6"/>
    <x v="8"/>
    <n v="1.31"/>
    <n v="1.31"/>
    <m/>
    <d v="2006-09-06T00:00:00"/>
    <n v="1.31"/>
    <n v="4939"/>
    <n v="97.186147186147181"/>
    <n v="1.3028571428571427"/>
    <n v="1.315333333333333"/>
  </r>
  <r>
    <x v="4"/>
    <x v="8"/>
    <n v="2006"/>
    <n v="7"/>
    <x v="8"/>
    <n v="1.1499999999999999"/>
    <n v="1.1499999999999999"/>
    <m/>
    <d v="2006-09-07T00:00:00"/>
    <n v="1.1499999999999999"/>
    <n v="4982"/>
    <n v="98.032270759543479"/>
    <n v="1.2571428571428573"/>
    <n v="1.323"/>
  </r>
  <r>
    <x v="4"/>
    <x v="8"/>
    <n v="2006"/>
    <n v="8"/>
    <x v="8"/>
    <n v="1.72"/>
    <n v="1.72"/>
    <m/>
    <d v="2006-09-08T00:00:00"/>
    <n v="1.72"/>
    <n v="4662"/>
    <n v="91.735537190082653"/>
    <n v="1.412857142857143"/>
    <n v="1.3336666666666666"/>
  </r>
  <r>
    <x v="4"/>
    <x v="8"/>
    <n v="2006"/>
    <n v="9"/>
    <x v="8"/>
    <n v="1.2"/>
    <n v="1.2"/>
    <m/>
    <d v="2006-09-09T00:00:00"/>
    <n v="1.2"/>
    <n v="4963"/>
    <n v="97.658402203856753"/>
    <n v="1.4000000000000001"/>
    <n v="1.3246666666666667"/>
  </r>
  <r>
    <x v="4"/>
    <x v="8"/>
    <n v="2006"/>
    <n v="10"/>
    <x v="8"/>
    <n v="1.57"/>
    <n v="1.57"/>
    <m/>
    <d v="2006-09-10T00:00:00"/>
    <n v="1.57"/>
    <n v="4819"/>
    <n v="94.824872097599368"/>
    <n v="1.4400000000000002"/>
    <n v="1.3440000000000003"/>
  </r>
  <r>
    <x v="4"/>
    <x v="8"/>
    <n v="2006"/>
    <n v="11"/>
    <x v="8"/>
    <n v="1.1399999999999999"/>
    <n v="1.1399999999999999"/>
    <m/>
    <d v="2006-09-11T00:00:00"/>
    <n v="1.1399999999999999"/>
    <n v="4985"/>
    <n v="98.091302636757177"/>
    <n v="1.4000000000000001"/>
    <n v="1.381666666666667"/>
  </r>
  <r>
    <x v="4"/>
    <x v="8"/>
    <n v="2006"/>
    <n v="12"/>
    <x v="8"/>
    <n v="1.03"/>
    <n v="1.03"/>
    <m/>
    <d v="2006-09-12T00:00:00"/>
    <n v="1.03"/>
    <n v="5010"/>
    <n v="98.583234946871315"/>
    <n v="1.5428571428571429"/>
    <n v="1.4390000000000005"/>
  </r>
  <r>
    <x v="4"/>
    <x v="8"/>
    <n v="2006"/>
    <n v="13"/>
    <x v="8"/>
    <n v="0.99"/>
    <n v="0.99"/>
    <m/>
    <d v="2006-09-13T00:00:00"/>
    <n v="0.99"/>
    <n v="5022"/>
    <n v="98.819362455726093"/>
    <n v="1.667142857142857"/>
    <n v="1.4953333333333338"/>
  </r>
  <r>
    <x v="4"/>
    <x v="8"/>
    <n v="2006"/>
    <n v="14"/>
    <x v="8"/>
    <n v="2.2400000000000002"/>
    <n v="2.2400000000000002"/>
    <m/>
    <d v="2006-09-14T00:00:00"/>
    <n v="2.2400000000000002"/>
    <n v="4275"/>
    <n v="84.120425029515943"/>
    <n v="1.7357142857142858"/>
    <n v="1.5570000000000002"/>
  </r>
  <r>
    <x v="4"/>
    <x v="8"/>
    <n v="2006"/>
    <n v="15"/>
    <x v="8"/>
    <n v="1.63"/>
    <n v="1.63"/>
    <m/>
    <d v="2006-09-15T00:00:00"/>
    <n v="1.63"/>
    <n v="4764"/>
    <n v="93.742621015348291"/>
    <n v="1.6642857142857146"/>
    <n v="1.5493333333333337"/>
  </r>
  <r>
    <x v="4"/>
    <x v="8"/>
    <n v="2006"/>
    <n v="16"/>
    <x v="8"/>
    <n v="1.48"/>
    <n v="1.48"/>
    <m/>
    <d v="2006-09-16T00:00:00"/>
    <n v="1.48"/>
    <n v="4874"/>
    <n v="95.907123179850444"/>
    <n v="1.6314285714285717"/>
    <n v="1.6726666666666667"/>
  </r>
  <r>
    <x v="4"/>
    <x v="8"/>
    <n v="2006"/>
    <n v="17"/>
    <x v="8"/>
    <n v="1.29"/>
    <n v="1.29"/>
    <m/>
    <d v="2006-09-17T00:00:00"/>
    <n v="1.29"/>
    <n v="4950"/>
    <n v="97.402597402597408"/>
    <n v="1.5942857142857143"/>
    <n v="1.8486666666666665"/>
  </r>
  <r>
    <x v="4"/>
    <x v="8"/>
    <n v="2006"/>
    <n v="18"/>
    <x v="8"/>
    <n v="2.14"/>
    <n v="2.14"/>
    <m/>
    <d v="2006-09-18T00:00:00"/>
    <n v="2.14"/>
    <n v="4344"/>
    <n v="85.47815820543093"/>
    <n v="1.5857142857142859"/>
    <n v="1.8889999999999996"/>
  </r>
  <r>
    <x v="4"/>
    <x v="8"/>
    <n v="2006"/>
    <n v="19"/>
    <x v="8"/>
    <n v="1.9"/>
    <n v="1.9"/>
    <m/>
    <d v="2006-09-19T00:00:00"/>
    <n v="1.9"/>
    <n v="4479"/>
    <n v="88.134592680047234"/>
    <n v="1.4371428571428571"/>
    <n v="1.878333333333333"/>
  </r>
  <r>
    <x v="4"/>
    <x v="8"/>
    <n v="2006"/>
    <n v="20"/>
    <x v="8"/>
    <n v="1.47"/>
    <n v="1.47"/>
    <m/>
    <d v="2006-09-20T00:00:00"/>
    <n v="1.47"/>
    <n v="4876"/>
    <n v="95.946477764659591"/>
    <n v="1.3099999999999998"/>
    <n v="1.9803333333333328"/>
  </r>
  <r>
    <x v="4"/>
    <x v="8"/>
    <n v="2006"/>
    <n v="21"/>
    <x v="8"/>
    <n v="1.74"/>
    <n v="1.74"/>
    <m/>
    <d v="2006-09-21T00:00:00"/>
    <n v="1.74"/>
    <n v="4658"/>
    <n v="91.656828020464388"/>
    <n v="1.2314285714285713"/>
    <n v="2.0176666666666661"/>
  </r>
  <r>
    <x v="4"/>
    <x v="8"/>
    <n v="2006"/>
    <n v="22"/>
    <x v="8"/>
    <n v="1.4"/>
    <n v="1.4"/>
    <m/>
    <d v="2006-09-22T00:00:00"/>
    <n v="1.4"/>
    <n v="4899"/>
    <n v="96.399055489964582"/>
    <n v="1.1128571428571428"/>
    <n v="2.0326666666666662"/>
  </r>
  <r>
    <x v="4"/>
    <x v="8"/>
    <n v="2006"/>
    <n v="23"/>
    <x v="8"/>
    <n v="1.22"/>
    <n v="1.22"/>
    <m/>
    <d v="2006-09-23T00:00:00"/>
    <n v="1.22"/>
    <n v="4960"/>
    <n v="97.599370326643054"/>
    <n v="1.05"/>
    <n v="2.0786666666666664"/>
  </r>
  <r>
    <x v="4"/>
    <x v="8"/>
    <n v="2006"/>
    <n v="24"/>
    <x v="8"/>
    <n v="1.23"/>
    <n v="1.23"/>
    <m/>
    <d v="2006-09-24T00:00:00"/>
    <n v="1.23"/>
    <n v="4958"/>
    <n v="97.560015741833922"/>
    <n v="1"/>
    <n v="2.129"/>
  </r>
  <r>
    <x v="4"/>
    <x v="8"/>
    <n v="2006"/>
    <n v="25"/>
    <x v="8"/>
    <n v="1.1000000000000001"/>
    <n v="1.1000000000000001"/>
    <m/>
    <d v="2006-09-25T00:00:00"/>
    <n v="1.1000000000000001"/>
    <n v="4992"/>
    <n v="98.22904368358914"/>
    <n v="0.97428571428571431"/>
    <n v="2.2063333333333333"/>
  </r>
  <r>
    <x v="4"/>
    <x v="8"/>
    <n v="2006"/>
    <n v="26"/>
    <x v="8"/>
    <n v="1.01"/>
    <n v="1.01"/>
    <m/>
    <d v="2006-09-26T00:00:00"/>
    <n v="1.01"/>
    <n v="5015"/>
    <n v="98.681621408894131"/>
    <n v="0.95714285714285707"/>
    <n v="2.281333333333333"/>
  </r>
  <r>
    <x v="4"/>
    <x v="8"/>
    <n v="2006"/>
    <n v="27"/>
    <x v="8"/>
    <n v="0.92"/>
    <n v="0.92"/>
    <m/>
    <d v="2006-09-27T00:00:00"/>
    <n v="0.92"/>
    <n v="5044"/>
    <n v="99.252262888626532"/>
    <n v="0.96999999999999986"/>
    <n v="2.3966666666666665"/>
  </r>
  <r>
    <x v="4"/>
    <x v="8"/>
    <n v="2006"/>
    <n v="28"/>
    <x v="8"/>
    <n v="0.91"/>
    <n v="0.91"/>
    <m/>
    <d v="2006-09-28T00:00:00"/>
    <n v="0.91"/>
    <n v="5045"/>
    <n v="99.271940181031098"/>
    <n v="1.0257142857142856"/>
    <n v="2.4243333333333328"/>
  </r>
  <r>
    <x v="4"/>
    <x v="8"/>
    <n v="2006"/>
    <n v="29"/>
    <x v="8"/>
    <n v="0.96"/>
    <n v="0.96"/>
    <m/>
    <d v="2006-09-29T00:00:00"/>
    <n v="0.96"/>
    <n v="5032"/>
    <n v="99.01613537977174"/>
    <n v="1.0957142857142856"/>
    <n v="2.4549999999999996"/>
  </r>
  <r>
    <x v="4"/>
    <x v="8"/>
    <n v="2006"/>
    <n v="30"/>
    <x v="8"/>
    <n v="0.87"/>
    <n v="0.87"/>
    <m/>
    <d v="2006-09-30T00:00:00"/>
    <n v="0.87"/>
    <n v="5056"/>
    <n v="99.488390397481311"/>
    <n v="1.1785714285714286"/>
    <n v="2.5053333333333327"/>
  </r>
  <r>
    <x v="5"/>
    <x v="9"/>
    <n v="2006"/>
    <n v="1"/>
    <x v="9"/>
    <n v="1.05"/>
    <n v="1.05"/>
    <m/>
    <d v="2006-10-01T00:00:00"/>
    <n v="1.05"/>
    <n v="5005"/>
    <n v="98.484848484848484"/>
    <n v="1.2642857142857142"/>
    <n v="2.5876666666666659"/>
  </r>
  <r>
    <x v="5"/>
    <x v="9"/>
    <n v="2006"/>
    <n v="2"/>
    <x v="9"/>
    <n v="0.98"/>
    <n v="0.98"/>
    <m/>
    <d v="2006-10-02T00:00:00"/>
    <n v="0.98"/>
    <n v="5024"/>
    <n v="98.858717040535225"/>
    <n v="1.3214285714285714"/>
    <n v="2.6929999999999992"/>
  </r>
  <r>
    <x v="5"/>
    <x v="9"/>
    <n v="2006"/>
    <n v="3"/>
    <x v="9"/>
    <n v="1.1000000000000001"/>
    <n v="1.1000000000000001"/>
    <m/>
    <d v="2006-10-03T00:00:00"/>
    <n v="1.1000000000000001"/>
    <n v="4992"/>
    <n v="98.22904368358914"/>
    <n v="1.4357142857142855"/>
    <n v="2.8129999999999997"/>
  </r>
  <r>
    <x v="5"/>
    <x v="9"/>
    <n v="2006"/>
    <n v="4"/>
    <x v="9"/>
    <n v="1.31"/>
    <n v="1.31"/>
    <m/>
    <d v="2006-10-04T00:00:00"/>
    <n v="1.31"/>
    <n v="4939"/>
    <n v="97.186147186147181"/>
    <n v="1.6642857142857141"/>
    <n v="3.469666666666666"/>
  </r>
  <r>
    <x v="5"/>
    <x v="9"/>
    <n v="2006"/>
    <n v="5"/>
    <x v="9"/>
    <n v="1.4"/>
    <n v="1.4"/>
    <m/>
    <d v="2006-10-05T00:00:00"/>
    <n v="1.4"/>
    <n v="4899"/>
    <n v="96.399055489964582"/>
    <n v="1.8857142857142857"/>
    <n v="4.1393333333333322"/>
  </r>
  <r>
    <x v="5"/>
    <x v="9"/>
    <n v="2006"/>
    <n v="6"/>
    <x v="9"/>
    <n v="1.54"/>
    <n v="1.54"/>
    <m/>
    <d v="2006-10-06T00:00:00"/>
    <n v="1.54"/>
    <n v="4831"/>
    <n v="95.06099960645416"/>
    <n v="2.0742857142857143"/>
    <n v="4.852666666666666"/>
  </r>
  <r>
    <x v="5"/>
    <x v="9"/>
    <n v="2006"/>
    <n v="7"/>
    <x v="9"/>
    <n v="1.47"/>
    <n v="1.47"/>
    <m/>
    <d v="2006-10-07T00:00:00"/>
    <n v="1.47"/>
    <n v="4876"/>
    <n v="95.946477764659591"/>
    <n v="2.2600000000000002"/>
    <n v="5.9146666666666663"/>
  </r>
  <r>
    <x v="5"/>
    <x v="9"/>
    <n v="2006"/>
    <n v="8"/>
    <x v="9"/>
    <n v="1.45"/>
    <n v="1.45"/>
    <m/>
    <d v="2006-10-08T00:00:00"/>
    <n v="1.45"/>
    <n v="4886"/>
    <n v="96.143250688705237"/>
    <n v="2.3371428571428572"/>
    <n v="8.8089999999999993"/>
  </r>
  <r>
    <x v="5"/>
    <x v="9"/>
    <n v="2006"/>
    <n v="9"/>
    <x v="9"/>
    <n v="1.78"/>
    <n v="1.78"/>
    <m/>
    <d v="2006-10-09T00:00:00"/>
    <n v="1.78"/>
    <n v="4644"/>
    <n v="91.381345926800478"/>
    <n v="2.8914285714285719"/>
    <n v="18.42733333333333"/>
  </r>
  <r>
    <x v="5"/>
    <x v="9"/>
    <n v="2006"/>
    <n v="10"/>
    <x v="9"/>
    <n v="2.7"/>
    <n v="2.7"/>
    <m/>
    <d v="2006-10-10T00:00:00"/>
    <n v="2.7"/>
    <n v="4058"/>
    <n v="79.850452577725306"/>
    <n v="3.6028571428571428"/>
    <n v="20.097999999999999"/>
  </r>
  <r>
    <x v="5"/>
    <x v="9"/>
    <n v="2006"/>
    <n v="11"/>
    <x v="9"/>
    <n v="2.86"/>
    <n v="2.86"/>
    <m/>
    <d v="2006-10-11T00:00:00"/>
    <n v="2.86"/>
    <n v="4009"/>
    <n v="78.886265249901612"/>
    <n v="3.5742857142857143"/>
    <n v="21.441333333333329"/>
  </r>
  <r>
    <x v="5"/>
    <x v="9"/>
    <n v="2006"/>
    <n v="12"/>
    <x v="9"/>
    <n v="2.72"/>
    <n v="2.72"/>
    <m/>
    <d v="2006-10-12T00:00:00"/>
    <n v="2.72"/>
    <n v="4052"/>
    <n v="79.732388823297924"/>
    <n v="3.4257142857142857"/>
    <n v="22.896000000000001"/>
  </r>
  <r>
    <x v="5"/>
    <x v="9"/>
    <n v="2006"/>
    <n v="13"/>
    <x v="9"/>
    <n v="2.84"/>
    <n v="2.84"/>
    <m/>
    <d v="2006-10-13T00:00:00"/>
    <n v="2.84"/>
    <n v="4012"/>
    <n v="78.94529712711531"/>
    <n v="3.7457142857142856"/>
    <n v="24.881999999999998"/>
  </r>
  <r>
    <x v="5"/>
    <x v="9"/>
    <n v="2006"/>
    <n v="14"/>
    <x v="9"/>
    <n v="2.0099999999999998"/>
    <n v="2.0099999999999998"/>
    <m/>
    <d v="2006-10-14T00:00:00"/>
    <n v="2.0099999999999998"/>
    <n v="4414"/>
    <n v="86.855568673750497"/>
    <n v="3.7100000000000004"/>
    <n v="26.657333333333334"/>
  </r>
  <r>
    <x v="5"/>
    <x v="9"/>
    <n v="2006"/>
    <n v="15"/>
    <x v="9"/>
    <n v="5.33"/>
    <n v="5.33"/>
    <m/>
    <d v="2006-10-15T00:00:00"/>
    <n v="5.33"/>
    <n v="3399"/>
    <n v="66.883116883116884"/>
    <n v="3.7357142857142862"/>
    <n v="29.456999999999997"/>
  </r>
  <r>
    <x v="5"/>
    <x v="9"/>
    <n v="2006"/>
    <n v="16"/>
    <x v="9"/>
    <n v="6.76"/>
    <n v="6.76"/>
    <m/>
    <d v="2006-10-16T00:00:00"/>
    <n v="6.76"/>
    <n v="3129"/>
    <n v="61.570247933884289"/>
    <n v="3.3714285714285714"/>
    <n v="30.835999999999999"/>
  </r>
  <r>
    <x v="5"/>
    <x v="9"/>
    <n v="2006"/>
    <n v="17"/>
    <x v="9"/>
    <n v="2.5"/>
    <n v="2.5"/>
    <m/>
    <d v="2006-10-17T00:00:00"/>
    <n v="2.5"/>
    <n v="4136"/>
    <n v="81.385281385281388"/>
    <n v="2.7957142857142858"/>
    <n v="32.200666666666663"/>
  </r>
  <r>
    <x v="5"/>
    <x v="9"/>
    <n v="2006"/>
    <n v="18"/>
    <x v="9"/>
    <n v="1.82"/>
    <n v="1.82"/>
    <m/>
    <d v="2006-10-18T00:00:00"/>
    <n v="1.82"/>
    <n v="4560"/>
    <n v="89.728453364817"/>
    <n v="2.9457142857142857"/>
    <n v="34.393999999999998"/>
  </r>
  <r>
    <x v="5"/>
    <x v="9"/>
    <n v="2006"/>
    <n v="19"/>
    <x v="9"/>
    <n v="4.96"/>
    <n v="4.96"/>
    <m/>
    <d v="2006-10-19T00:00:00"/>
    <n v="4.96"/>
    <n v="3477"/>
    <n v="68.417945690672965"/>
    <n v="3.1642857142857146"/>
    <n v="35.68"/>
  </r>
  <r>
    <x v="5"/>
    <x v="9"/>
    <n v="2006"/>
    <n v="20"/>
    <x v="9"/>
    <n v="2.59"/>
    <n v="2.59"/>
    <m/>
    <d v="2006-10-20T00:00:00"/>
    <n v="2.59"/>
    <n v="4124"/>
    <n v="81.14915387642661"/>
    <n v="3.0942857142857143"/>
    <n v="36.601333333333329"/>
  </r>
  <r>
    <x v="5"/>
    <x v="9"/>
    <n v="2006"/>
    <n v="21"/>
    <x v="9"/>
    <n v="2.19"/>
    <n v="2.19"/>
    <m/>
    <d v="2006-10-21T00:00:00"/>
    <n v="2.19"/>
    <n v="4335"/>
    <n v="85.301062573789849"/>
    <n v="2.9742857142857142"/>
    <n v="37.875"/>
  </r>
  <r>
    <x v="5"/>
    <x v="9"/>
    <n v="2006"/>
    <n v="22"/>
    <x v="9"/>
    <n v="2.78"/>
    <n v="2.78"/>
    <m/>
    <d v="2006-10-22T00:00:00"/>
    <n v="2.78"/>
    <n v="4046"/>
    <n v="79.614325068870528"/>
    <n v="2.922857142857143"/>
    <n v="39.091999999999999"/>
  </r>
  <r>
    <x v="5"/>
    <x v="9"/>
    <n v="2006"/>
    <n v="23"/>
    <x v="9"/>
    <n v="2.73"/>
    <n v="2.73"/>
    <m/>
    <d v="2006-10-23T00:00:00"/>
    <n v="2.73"/>
    <n v="4049"/>
    <n v="79.673356946084212"/>
    <n v="2.8785714285714286"/>
    <n v="40.412666666666674"/>
  </r>
  <r>
    <x v="5"/>
    <x v="9"/>
    <n v="2006"/>
    <n v="24"/>
    <x v="9"/>
    <n v="3.55"/>
    <n v="3.55"/>
    <m/>
    <d v="2006-10-24T00:00:00"/>
    <n v="3.55"/>
    <n v="3785"/>
    <n v="74.478551751279014"/>
    <n v="2.9657142857142857"/>
    <n v="45.18833333333334"/>
  </r>
  <r>
    <x v="5"/>
    <x v="9"/>
    <n v="2006"/>
    <n v="25"/>
    <x v="9"/>
    <n v="3.35"/>
    <n v="3.35"/>
    <m/>
    <d v="2006-10-25T00:00:00"/>
    <n v="3.35"/>
    <n v="3845"/>
    <n v="75.659189295552935"/>
    <n v="3.06"/>
    <n v="50.17"/>
  </r>
  <r>
    <x v="5"/>
    <x v="9"/>
    <n v="2006"/>
    <n v="26"/>
    <x v="9"/>
    <n v="4.47"/>
    <n v="4.47"/>
    <m/>
    <d v="2006-10-26T00:00:00"/>
    <n v="4.47"/>
    <n v="3586"/>
    <n v="70.562770562770567"/>
    <n v="3.2357142857142853"/>
    <n v="55.891666666666666"/>
  </r>
  <r>
    <x v="5"/>
    <x v="9"/>
    <n v="2006"/>
    <n v="27"/>
    <x v="9"/>
    <n v="1.75"/>
    <n v="1.75"/>
    <m/>
    <d v="2006-10-27T00:00:00"/>
    <n v="1.75"/>
    <n v="4657"/>
    <n v="91.637150728059822"/>
    <n v="5.5685714285714294"/>
    <n v="60.775999999999996"/>
  </r>
  <r>
    <x v="5"/>
    <x v="9"/>
    <n v="2006"/>
    <n v="28"/>
    <x v="9"/>
    <n v="1.83"/>
    <n v="1.83"/>
    <m/>
    <d v="2006-10-28T00:00:00"/>
    <n v="1.83"/>
    <n v="4556"/>
    <n v="89.64974419519875"/>
    <n v="8.3757142857142863"/>
    <n v="66.384333333333331"/>
  </r>
  <r>
    <x v="5"/>
    <x v="9"/>
    <n v="2006"/>
    <n v="29"/>
    <x v="9"/>
    <n v="2.4700000000000002"/>
    <n v="2.4700000000000002"/>
    <m/>
    <d v="2006-10-29T00:00:00"/>
    <n v="2.4700000000000002"/>
    <n v="4174"/>
    <n v="82.13301849665487"/>
    <n v="11.37142857142857"/>
    <n v="70.89"/>
  </r>
  <r>
    <x v="5"/>
    <x v="9"/>
    <n v="2006"/>
    <n v="30"/>
    <x v="9"/>
    <n v="3.34"/>
    <n v="3.34"/>
    <m/>
    <d v="2006-10-30T00:00:00"/>
    <n v="3.34"/>
    <n v="3847"/>
    <n v="75.698543880362053"/>
    <n v="15.790000000000001"/>
    <n v="73.587666666666664"/>
  </r>
  <r>
    <x v="5"/>
    <x v="9"/>
    <n v="2006"/>
    <n v="31"/>
    <x v="9"/>
    <n v="4.21"/>
    <n v="4.21"/>
    <m/>
    <d v="2006-10-31T00:00:00"/>
    <n v="4.21"/>
    <n v="3632"/>
    <n v="71.467926013380563"/>
    <n v="27.927142857142858"/>
    <n v="75.40300000000002"/>
  </r>
  <r>
    <x v="5"/>
    <x v="10"/>
    <n v="2006"/>
    <n v="1"/>
    <x v="10"/>
    <n v="4.58"/>
    <n v="4.58"/>
    <m/>
    <d v="2006-11-01T00:00:00"/>
    <n v="4.58"/>
    <n v="3561"/>
    <n v="70.070838252656429"/>
    <n v="68.754285714285714"/>
    <n v="77.172666666666686"/>
  </r>
  <r>
    <x v="5"/>
    <x v="10"/>
    <n v="2006"/>
    <n v="2"/>
    <x v="10"/>
    <n v="20.8"/>
    <n v="20.8"/>
    <m/>
    <d v="2006-11-02T00:00:00"/>
    <n v="20.8"/>
    <n v="1812"/>
    <n v="35.655253837072024"/>
    <n v="75.51428571428572"/>
    <n v="78.500000000000028"/>
  </r>
  <r>
    <x v="5"/>
    <x v="10"/>
    <n v="2006"/>
    <n v="3"/>
    <x v="10"/>
    <n v="21.4"/>
    <n v="21.4"/>
    <m/>
    <d v="2006-11-03T00:00:00"/>
    <n v="21.4"/>
    <n v="1739"/>
    <n v="34.218811491538766"/>
    <n v="78.685714285714283"/>
    <n v="79.093333333333348"/>
  </r>
  <r>
    <x v="5"/>
    <x v="10"/>
    <n v="2006"/>
    <n v="4"/>
    <x v="10"/>
    <n v="22.8"/>
    <n v="22.8"/>
    <m/>
    <d v="2006-11-04T00:00:00"/>
    <n v="22.8"/>
    <n v="1659"/>
    <n v="32.644628099173559"/>
    <n v="82.271428571428572"/>
    <n v="79.546666666666681"/>
  </r>
  <r>
    <x v="5"/>
    <x v="10"/>
    <n v="2006"/>
    <n v="5"/>
    <x v="10"/>
    <n v="33.4"/>
    <n v="33.4"/>
    <m/>
    <d v="2006-11-05T00:00:00"/>
    <n v="33.4"/>
    <n v="1142"/>
    <n v="22.471467926013382"/>
    <n v="87.914285714285697"/>
    <n v="79.830000000000013"/>
  </r>
  <r>
    <x v="5"/>
    <x v="10"/>
    <n v="2006"/>
    <n v="6"/>
    <x v="10"/>
    <n v="88.3"/>
    <n v="88.3"/>
    <m/>
    <d v="2006-11-06T00:00:00"/>
    <n v="88.3"/>
    <n v="336"/>
    <n v="6.6115702479338845"/>
    <n v="91.157142857142858"/>
    <n v="79.65000000000002"/>
  </r>
  <r>
    <x v="5"/>
    <x v="10"/>
    <n v="2006"/>
    <n v="7"/>
    <x v="10"/>
    <n v="290"/>
    <n v="290"/>
    <m/>
    <d v="2006-11-07T00:00:00"/>
    <n v="290"/>
    <n v="17"/>
    <n v="0.33451397087760726"/>
    <n v="90.828571428571422"/>
    <n v="77.54000000000002"/>
  </r>
  <r>
    <x v="5"/>
    <x v="10"/>
    <n v="2006"/>
    <n v="8"/>
    <x v="10"/>
    <n v="51.9"/>
    <n v="51.9"/>
    <m/>
    <d v="2006-11-08T00:00:00"/>
    <n v="51.9"/>
    <n v="617"/>
    <n v="12.140889413616685"/>
    <n v="56.071428571428569"/>
    <n v="68.623333333333321"/>
  </r>
  <r>
    <x v="5"/>
    <x v="10"/>
    <n v="2006"/>
    <n v="9"/>
    <x v="10"/>
    <n v="43"/>
    <n v="43"/>
    <m/>
    <d v="2006-11-09T00:00:00"/>
    <n v="43"/>
    <n v="809"/>
    <n v="15.91892955529319"/>
    <n v="55.471428571428568"/>
    <n v="67.596666666666664"/>
  </r>
  <r>
    <x v="5"/>
    <x v="10"/>
    <n v="2006"/>
    <n v="10"/>
    <x v="10"/>
    <n v="46.5"/>
    <n v="46.5"/>
    <m/>
    <d v="2006-11-10T00:00:00"/>
    <n v="46.5"/>
    <n v="711"/>
    <n v="13.99055489964581"/>
    <n v="59.085714285714289"/>
    <n v="66.98333333333332"/>
  </r>
  <r>
    <x v="5"/>
    <x v="10"/>
    <n v="2006"/>
    <n v="11"/>
    <x v="10"/>
    <n v="62.3"/>
    <n v="62.3"/>
    <m/>
    <d v="2006-11-11T00:00:00"/>
    <n v="62.3"/>
    <n v="489"/>
    <n v="9.6221959858323487"/>
    <n v="58.214285714285715"/>
    <n v="66.136666666666656"/>
  </r>
  <r>
    <x v="5"/>
    <x v="10"/>
    <n v="2006"/>
    <n v="12"/>
    <x v="10"/>
    <n v="56.1"/>
    <n v="56.1"/>
    <m/>
    <d v="2006-11-12T00:00:00"/>
    <n v="56.1"/>
    <n v="551"/>
    <n v="10.842188114915388"/>
    <n v="53.971428571428575"/>
    <n v="65.416666666666657"/>
  </r>
  <r>
    <x v="5"/>
    <x v="10"/>
    <n v="2006"/>
    <n v="13"/>
    <x v="10"/>
    <n v="86"/>
    <n v="86"/>
    <m/>
    <d v="2006-11-13T00:00:00"/>
    <n v="86"/>
    <n v="340"/>
    <n v="6.6902794175521443"/>
    <n v="51.785714285714285"/>
    <n v="65.386666666666656"/>
  </r>
  <r>
    <x v="5"/>
    <x v="10"/>
    <n v="2006"/>
    <n v="14"/>
    <x v="10"/>
    <n v="46.7"/>
    <n v="46.7"/>
    <m/>
    <d v="2006-11-14T00:00:00"/>
    <n v="46.7"/>
    <n v="710"/>
    <n v="13.970877607241244"/>
    <n v="45.028571428571425"/>
    <n v="67.586666666666659"/>
  </r>
  <r>
    <x v="5"/>
    <x v="10"/>
    <n v="2006"/>
    <n v="15"/>
    <x v="10"/>
    <n v="47.7"/>
    <n v="47.7"/>
    <m/>
    <d v="2006-11-15T00:00:00"/>
    <n v="47.7"/>
    <n v="699"/>
    <n v="13.754427390791028"/>
    <n v="44.414285714285711"/>
    <n v="75.429999999999993"/>
  </r>
  <r>
    <x v="5"/>
    <x v="10"/>
    <n v="2006"/>
    <n v="16"/>
    <x v="10"/>
    <n v="68.3"/>
    <n v="68.3"/>
    <m/>
    <d v="2006-11-16T00:00:00"/>
    <n v="68.3"/>
    <n v="440"/>
    <n v="8.6580086580086579"/>
    <n v="58.457142857142848"/>
    <n v="81.039999999999992"/>
  </r>
  <r>
    <x v="5"/>
    <x v="10"/>
    <n v="2006"/>
    <n v="17"/>
    <x v="10"/>
    <n v="40.4"/>
    <n v="40.4"/>
    <m/>
    <d v="2006-11-17T00:00:00"/>
    <n v="40.4"/>
    <n v="886"/>
    <n v="17.434081070444705"/>
    <n v="70.55714285714285"/>
    <n v="84.563333333333318"/>
  </r>
  <r>
    <x v="5"/>
    <x v="10"/>
    <n v="2006"/>
    <n v="18"/>
    <x v="10"/>
    <n v="32.6"/>
    <n v="32.6"/>
    <m/>
    <d v="2006-11-18T00:00:00"/>
    <n v="32.6"/>
    <n v="1177"/>
    <n v="23.160173160173162"/>
    <n v="89.785714285714292"/>
    <n v="87.55"/>
  </r>
  <r>
    <x v="5"/>
    <x v="10"/>
    <n v="2006"/>
    <n v="19"/>
    <x v="10"/>
    <n v="40.799999999999997"/>
    <n v="40.799999999999997"/>
    <m/>
    <d v="2006-11-19T00:00:00"/>
    <n v="40.799999999999997"/>
    <n v="880"/>
    <n v="17.316017316017316"/>
    <n v="106.7"/>
    <n v="89.149999999999991"/>
  </r>
  <r>
    <x v="5"/>
    <x v="10"/>
    <n v="2006"/>
    <n v="20"/>
    <x v="10"/>
    <n v="38.700000000000003"/>
    <n v="38.700000000000003"/>
    <m/>
    <d v="2006-11-20T00:00:00"/>
    <n v="38.700000000000003"/>
    <n v="954"/>
    <n v="18.772136953955133"/>
    <n v="125.15714285714286"/>
    <n v="89.869999999999976"/>
  </r>
  <r>
    <x v="5"/>
    <x v="10"/>
    <n v="2006"/>
    <n v="21"/>
    <x v="10"/>
    <n v="42.4"/>
    <n v="42.4"/>
    <m/>
    <d v="2006-11-21T00:00:00"/>
    <n v="42.4"/>
    <n v="834"/>
    <n v="16.41086186540732"/>
    <n v="139.19999999999999"/>
    <n v="90.386666666666642"/>
  </r>
  <r>
    <x v="5"/>
    <x v="10"/>
    <n v="2006"/>
    <n v="22"/>
    <x v="10"/>
    <n v="146"/>
    <n v="146"/>
    <m/>
    <d v="2006-11-22T00:00:00"/>
    <n v="146"/>
    <n v="167"/>
    <n v="3.2861078315623771"/>
    <n v="145.05714285714285"/>
    <n v="91.283333333333331"/>
  </r>
  <r>
    <x v="5"/>
    <x v="10"/>
    <n v="2006"/>
    <n v="23"/>
    <x v="10"/>
    <n v="153"/>
    <n v="153"/>
    <m/>
    <d v="2006-11-23T00:00:00"/>
    <n v="153"/>
    <n v="154"/>
    <n v="3.0303030303030303"/>
    <n v="132.45714285714286"/>
    <n v="88.143333333333331"/>
  </r>
  <r>
    <x v="5"/>
    <x v="10"/>
    <n v="2006"/>
    <n v="24"/>
    <x v="10"/>
    <n v="175"/>
    <n v="175"/>
    <m/>
    <d v="2006-11-24T00:00:00"/>
    <n v="175"/>
    <n v="126"/>
    <n v="2.4793388429752068"/>
    <n v="118.78571428571426"/>
    <n v="85.986666666666665"/>
  </r>
  <r>
    <x v="5"/>
    <x v="10"/>
    <n v="2006"/>
    <n v="25"/>
    <x v="10"/>
    <n v="151"/>
    <n v="151"/>
    <m/>
    <d v="2006-11-25T00:00:00"/>
    <n v="151"/>
    <n v="158"/>
    <n v="3.109012199921291"/>
    <n v="100.12857142857141"/>
    <n v="82.836666666666673"/>
  </r>
  <r>
    <x v="5"/>
    <x v="10"/>
    <n v="2006"/>
    <n v="26"/>
    <x v="10"/>
    <n v="170"/>
    <n v="170"/>
    <m/>
    <d v="2006-11-26T00:00:00"/>
    <n v="170"/>
    <n v="132"/>
    <n v="2.5974025974025974"/>
    <n v="84.071428571428569"/>
    <n v="81.136666666666684"/>
  </r>
  <r>
    <x v="5"/>
    <x v="10"/>
    <n v="2006"/>
    <n v="27"/>
    <x v="10"/>
    <n v="137"/>
    <n v="137"/>
    <m/>
    <d v="2006-11-27T00:00:00"/>
    <n v="137"/>
    <n v="185"/>
    <n v="3.6402990948445493"/>
    <n v="64.785714285714292"/>
    <n v="81.50333333333333"/>
  </r>
  <r>
    <x v="5"/>
    <x v="10"/>
    <n v="2006"/>
    <n v="28"/>
    <x v="10"/>
    <n v="83.4"/>
    <n v="83.4"/>
    <m/>
    <d v="2006-11-28T00:00:00"/>
    <n v="83.4"/>
    <n v="349"/>
    <n v="6.8673750491932308"/>
    <n v="49.68571428571429"/>
    <n v="81.603333333333325"/>
  </r>
  <r>
    <x v="5"/>
    <x v="10"/>
    <n v="2006"/>
    <n v="29"/>
    <x v="10"/>
    <n v="57.8"/>
    <n v="57.8"/>
    <m/>
    <d v="2006-11-29T00:00:00"/>
    <n v="57.8"/>
    <n v="539"/>
    <n v="10.606060606060606"/>
    <n v="41.771428571428565"/>
    <n v="83.423333333333332"/>
  </r>
  <r>
    <x v="5"/>
    <x v="10"/>
    <n v="2006"/>
    <n v="30"/>
    <x v="10"/>
    <n v="57.3"/>
    <n v="57.3"/>
    <m/>
    <d v="2006-11-30T00:00:00"/>
    <n v="57.3"/>
    <n v="540"/>
    <n v="10.625737898465172"/>
    <n v="37.085714285714289"/>
    <n v="84.593333333333334"/>
  </r>
  <r>
    <x v="5"/>
    <x v="11"/>
    <n v="2006"/>
    <n v="1"/>
    <x v="11"/>
    <n v="44.4"/>
    <n v="44.4"/>
    <m/>
    <d v="2006-12-01T00:00:00"/>
    <n v="44.4"/>
    <n v="771"/>
    <n v="15.171192443919718"/>
    <n v="32.114285714285714"/>
    <n v="84.960000000000008"/>
  </r>
  <r>
    <x v="5"/>
    <x v="11"/>
    <n v="2006"/>
    <n v="2"/>
    <x v="11"/>
    <n v="38.6"/>
    <n v="38.6"/>
    <m/>
    <d v="2006-12-02T00:00:00"/>
    <n v="38.6"/>
    <n v="955"/>
    <n v="18.791814246359699"/>
    <n v="28.785714285714281"/>
    <n v="85.373333333333349"/>
  </r>
  <r>
    <x v="5"/>
    <x v="11"/>
    <n v="2006"/>
    <n v="3"/>
    <x v="11"/>
    <n v="35"/>
    <n v="35"/>
    <m/>
    <d v="2006-12-03T00:00:00"/>
    <n v="35"/>
    <n v="1053"/>
    <n v="20.720188902007084"/>
    <n v="26.785714285714285"/>
    <n v="85.786666666666676"/>
  </r>
  <r>
    <x v="5"/>
    <x v="11"/>
    <n v="2006"/>
    <n v="4"/>
    <x v="11"/>
    <n v="31.3"/>
    <n v="31.3"/>
    <m/>
    <d v="2006-12-04T00:00:00"/>
    <n v="31.3"/>
    <n v="1213"/>
    <n v="23.868555686737505"/>
    <n v="24.8"/>
    <n v="87.386666666666684"/>
  </r>
  <r>
    <x v="5"/>
    <x v="11"/>
    <n v="2006"/>
    <n v="5"/>
    <x v="11"/>
    <n v="28"/>
    <n v="28"/>
    <m/>
    <d v="2006-12-05T00:00:00"/>
    <n v="28"/>
    <n v="1357"/>
    <n v="26.702085792994882"/>
    <n v="26.142857142857142"/>
    <n v="96.776666666666685"/>
  </r>
  <r>
    <x v="5"/>
    <x v="11"/>
    <n v="2006"/>
    <n v="6"/>
    <x v="11"/>
    <n v="25"/>
    <n v="25"/>
    <m/>
    <d v="2006-12-06T00:00:00"/>
    <n v="25"/>
    <n v="1500"/>
    <n v="29.515938606847698"/>
    <n v="30.028571428571428"/>
    <n v="102.11000000000003"/>
  </r>
  <r>
    <x v="5"/>
    <x v="11"/>
    <n v="2006"/>
    <n v="7"/>
    <x v="11"/>
    <n v="22.5"/>
    <n v="22.5"/>
    <m/>
    <d v="2006-12-07T00:00:00"/>
    <n v="22.5"/>
    <n v="1664"/>
    <n v="32.743014561196382"/>
    <n v="48.171428571428571"/>
    <n v="107.14333333333336"/>
  </r>
  <r>
    <x v="5"/>
    <x v="11"/>
    <n v="2006"/>
    <n v="8"/>
    <x v="11"/>
    <n v="21.1"/>
    <n v="21.1"/>
    <m/>
    <d v="2006-12-08T00:00:00"/>
    <n v="21.1"/>
    <n v="1741"/>
    <n v="34.258166076347898"/>
    <n v="85.242857142857147"/>
    <n v="115.06000000000002"/>
  </r>
  <r>
    <x v="5"/>
    <x v="11"/>
    <n v="2006"/>
    <n v="9"/>
    <x v="11"/>
    <n v="24.6"/>
    <n v="24.6"/>
    <m/>
    <d v="2006-12-09T00:00:00"/>
    <n v="24.6"/>
    <n v="1536"/>
    <n v="30.22432113341204"/>
    <n v="113.08571428571429"/>
    <n v="121.45666666666668"/>
  </r>
  <r>
    <x v="5"/>
    <x v="11"/>
    <n v="2006"/>
    <n v="10"/>
    <x v="11"/>
    <n v="21.1"/>
    <n v="21.1"/>
    <m/>
    <d v="2006-12-10T00:00:00"/>
    <n v="21.1"/>
    <n v="1741"/>
    <n v="34.258166076347898"/>
    <n v="134.42857142857142"/>
    <n v="126.23666666666668"/>
  </r>
  <r>
    <x v="5"/>
    <x v="11"/>
    <n v="2006"/>
    <n v="11"/>
    <x v="11"/>
    <n v="40.700000000000003"/>
    <n v="40.700000000000003"/>
    <m/>
    <d v="2006-12-11T00:00:00"/>
    <n v="40.700000000000003"/>
    <n v="881"/>
    <n v="17.335694608421882"/>
    <n v="149.98571428571429"/>
    <n v="129.76666666666668"/>
  </r>
  <r>
    <x v="5"/>
    <x v="11"/>
    <n v="2006"/>
    <n v="12"/>
    <x v="11"/>
    <n v="55.2"/>
    <n v="55.2"/>
    <m/>
    <d v="2006-12-12T00:00:00"/>
    <n v="55.2"/>
    <n v="569"/>
    <n v="11.196379378197561"/>
    <n v="155.68571428571428"/>
    <n v="131.74333333333337"/>
  </r>
  <r>
    <x v="5"/>
    <x v="11"/>
    <n v="2006"/>
    <n v="13"/>
    <x v="11"/>
    <n v="152"/>
    <n v="152"/>
    <m/>
    <d v="2006-12-13T00:00:00"/>
    <n v="152"/>
    <n v="156"/>
    <n v="3.0696576151121606"/>
    <n v="156.71428571428572"/>
    <n v="132.27000000000001"/>
  </r>
  <r>
    <x v="5"/>
    <x v="11"/>
    <n v="2006"/>
    <n v="14"/>
    <x v="11"/>
    <n v="282"/>
    <n v="282"/>
    <m/>
    <d v="2006-12-14T00:00:00"/>
    <n v="282"/>
    <n v="21"/>
    <n v="0.41322314049586778"/>
    <n v="142.74285714285716"/>
    <n v="129.07"/>
  </r>
  <r>
    <x v="5"/>
    <x v="11"/>
    <n v="2006"/>
    <n v="15"/>
    <x v="11"/>
    <n v="216"/>
    <n v="216"/>
    <m/>
    <d v="2006-12-15T00:00:00"/>
    <n v="216"/>
    <n v="64"/>
    <n v="1.2593467138921683"/>
    <n v="112.35714285714286"/>
    <n v="121.30333333333333"/>
  </r>
  <r>
    <x v="5"/>
    <x v="11"/>
    <n v="2006"/>
    <n v="16"/>
    <x v="11"/>
    <n v="174"/>
    <n v="174"/>
    <m/>
    <d v="2006-12-16T00:00:00"/>
    <n v="174"/>
    <n v="129"/>
    <n v="2.5383707201889023"/>
    <n v="88.899999999999991"/>
    <n v="115.57"/>
  </r>
  <r>
    <x v="5"/>
    <x v="11"/>
    <n v="2006"/>
    <n v="17"/>
    <x v="11"/>
    <n v="130"/>
    <n v="130"/>
    <m/>
    <d v="2006-12-17T00:00:00"/>
    <n v="130"/>
    <n v="199"/>
    <n v="3.9157811885084612"/>
    <n v="76.657142857142858"/>
    <n v="111.10333333333332"/>
  </r>
  <r>
    <x v="5"/>
    <x v="11"/>
    <n v="2006"/>
    <n v="18"/>
    <x v="11"/>
    <n v="80.599999999999994"/>
    <n v="80.599999999999994"/>
    <m/>
    <d v="2006-12-18T00:00:00"/>
    <n v="80.599999999999994"/>
    <n v="364"/>
    <n v="7.1625344352617084"/>
    <n v="69.585714285714289"/>
    <n v="108.03666666666666"/>
  </r>
  <r>
    <x v="5"/>
    <x v="11"/>
    <n v="2006"/>
    <n v="19"/>
    <x v="11"/>
    <n v="62.4"/>
    <n v="62.4"/>
    <m/>
    <d v="2006-12-19T00:00:00"/>
    <n v="62.4"/>
    <n v="488"/>
    <n v="9.6025186934277844"/>
    <n v="72.357142857142861"/>
    <n v="106.51666666666667"/>
  </r>
  <r>
    <x v="5"/>
    <x v="11"/>
    <n v="2006"/>
    <n v="20"/>
    <x v="11"/>
    <n v="54.2"/>
    <n v="54.2"/>
    <m/>
    <d v="2006-12-20T00:00:00"/>
    <n v="54.2"/>
    <n v="586"/>
    <n v="11.530893349075168"/>
    <n v="89.3"/>
    <n v="105.57"/>
  </r>
  <r>
    <x v="5"/>
    <x v="11"/>
    <n v="2006"/>
    <n v="21"/>
    <x v="11"/>
    <n v="69.3"/>
    <n v="69.3"/>
    <m/>
    <d v="2006-12-21T00:00:00"/>
    <n v="69.3"/>
    <n v="436"/>
    <n v="8.5792994883903972"/>
    <n v="101.55714285714285"/>
    <n v="104.92999999999999"/>
  </r>
  <r>
    <x v="5"/>
    <x v="11"/>
    <n v="2006"/>
    <n v="22"/>
    <x v="11"/>
    <n v="51.8"/>
    <n v="51.8"/>
    <m/>
    <d v="2006-12-22T00:00:00"/>
    <n v="51.8"/>
    <n v="618"/>
    <n v="12.160566706021251"/>
    <n v="111.37142857142858"/>
    <n v="103.78666666666666"/>
  </r>
  <r>
    <x v="5"/>
    <x v="11"/>
    <n v="2006"/>
    <n v="23"/>
    <x v="11"/>
    <n v="88.3"/>
    <n v="88.3"/>
    <m/>
    <d v="2006-12-23T00:00:00"/>
    <n v="88.3"/>
    <n v="336"/>
    <n v="6.6115702479338845"/>
    <n v="117.24285714285713"/>
    <n v="103.09333333333332"/>
  </r>
  <r>
    <x v="5"/>
    <x v="11"/>
    <n v="2006"/>
    <n v="24"/>
    <x v="11"/>
    <n v="80.5"/>
    <n v="80.5"/>
    <m/>
    <d v="2006-12-24T00:00:00"/>
    <n v="80.5"/>
    <n v="365"/>
    <n v="7.1822117276662727"/>
    <n v="114.38571428571427"/>
    <n v="101.15"/>
  </r>
  <r>
    <x v="5"/>
    <x v="11"/>
    <n v="2006"/>
    <n v="25"/>
    <x v="11"/>
    <n v="100"/>
    <n v="100"/>
    <m/>
    <d v="2006-12-25T00:00:00"/>
    <n v="100"/>
    <n v="284"/>
    <n v="5.5883510428964973"/>
    <n v="110.99999999999999"/>
    <n v="99.433333333333337"/>
  </r>
  <r>
    <x v="5"/>
    <x v="11"/>
    <n v="2006"/>
    <n v="26"/>
    <x v="11"/>
    <n v="181"/>
    <n v="181"/>
    <m/>
    <d v="2006-12-26T00:00:00"/>
    <n v="181"/>
    <n v="112"/>
    <n v="2.2038567493112948"/>
    <n v="103.99999999999999"/>
    <n v="97.066666666666663"/>
  </r>
  <r>
    <x v="5"/>
    <x v="11"/>
    <n v="2006"/>
    <n v="27"/>
    <x v="11"/>
    <n v="140"/>
    <n v="140"/>
    <m/>
    <d v="2006-12-27T00:00:00"/>
    <n v="140"/>
    <n v="179"/>
    <n v="3.5222353404171582"/>
    <n v="90"/>
    <n v="91.966666666666669"/>
  </r>
  <r>
    <x v="5"/>
    <x v="11"/>
    <n v="2006"/>
    <n v="28"/>
    <x v="11"/>
    <n v="138"/>
    <n v="138"/>
    <m/>
    <d v="2006-12-28T00:00:00"/>
    <n v="138"/>
    <n v="183"/>
    <n v="3.6009445100354189"/>
    <n v="114.71428571428571"/>
    <n v="88.2"/>
  </r>
  <r>
    <x v="5"/>
    <x v="11"/>
    <n v="2006"/>
    <n v="29"/>
    <x v="11"/>
    <n v="92.9"/>
    <n v="92.9"/>
    <m/>
    <d v="2006-12-29T00:00:00"/>
    <n v="92.9"/>
    <n v="313"/>
    <n v="6.1589925226288855"/>
    <n v="121.85714285714286"/>
    <n v="84.466666666666669"/>
  </r>
  <r>
    <x v="5"/>
    <x v="11"/>
    <n v="2006"/>
    <n v="30"/>
    <x v="11"/>
    <n v="68.3"/>
    <n v="68.3"/>
    <m/>
    <d v="2006-12-30T00:00:00"/>
    <n v="68.3"/>
    <n v="440"/>
    <n v="8.6580086580086579"/>
    <n v="133.72857142857143"/>
    <n v="82.17"/>
  </r>
  <r>
    <x v="5"/>
    <x v="11"/>
    <n v="2006"/>
    <n v="31"/>
    <x v="11"/>
    <n v="56.8"/>
    <n v="56.8"/>
    <m/>
    <d v="2006-12-31T00:00:00"/>
    <n v="56.8"/>
    <n v="550"/>
    <n v="10.822510822510822"/>
    <n v="161.1142857142857"/>
    <n v="80.660000000000011"/>
  </r>
  <r>
    <x v="5"/>
    <x v="0"/>
    <n v="2007"/>
    <n v="1"/>
    <x v="0"/>
    <n v="51"/>
    <n v="51"/>
    <m/>
    <d v="2007-01-01T00:00:00"/>
    <n v="51"/>
    <n v="623"/>
    <n v="12.258953168044078"/>
    <n v="183.42857142857142"/>
    <n v="79.5"/>
  </r>
  <r>
    <x v="5"/>
    <x v="0"/>
    <n v="2007"/>
    <n v="2"/>
    <x v="0"/>
    <s v="e83"/>
    <n v="83"/>
    <s v="e"/>
    <d v="2007-01-02T00:00:00"/>
    <n v="83"/>
    <n v="350"/>
    <n v="6.887052341597796"/>
    <n v="200.14285714285714"/>
    <n v="78.5"/>
  </r>
  <r>
    <x v="5"/>
    <x v="0"/>
    <n v="2007"/>
    <n v="3"/>
    <x v="0"/>
    <s v="e313"/>
    <n v="313"/>
    <s v="e"/>
    <d v="2007-01-03T00:00:00"/>
    <n v="313"/>
    <n v="12"/>
    <n v="0.23612750885478156"/>
    <n v="206.42857142857142"/>
    <n v="76.400000000000006"/>
  </r>
  <r>
    <x v="5"/>
    <x v="0"/>
    <n v="2007"/>
    <n v="4"/>
    <x v="0"/>
    <s v="e188"/>
    <n v="188"/>
    <s v="e"/>
    <d v="2007-01-04T00:00:00"/>
    <n v="188"/>
    <n v="99"/>
    <n v="1.948051948051948"/>
    <n v="176"/>
    <n v="66.599999999999994"/>
  </r>
  <r>
    <x v="5"/>
    <x v="0"/>
    <n v="2007"/>
    <n v="5"/>
    <x v="0"/>
    <s v="e176"/>
    <n v="176"/>
    <s v="e"/>
    <d v="2007-01-05T00:00:00"/>
    <n v="176"/>
    <n v="122"/>
    <n v="2.4006296733569461"/>
    <n v="159.28571428571428"/>
    <n v="60.93333333333333"/>
  </r>
  <r>
    <x v="5"/>
    <x v="0"/>
    <n v="2007"/>
    <n v="6"/>
    <x v="0"/>
    <s v="e260"/>
    <n v="260"/>
    <s v="e"/>
    <d v="2007-01-06T00:00:00"/>
    <n v="260"/>
    <n v="30"/>
    <n v="0.59031877213695394"/>
    <n v="142.14285714285714"/>
    <n v="55.666666666666664"/>
  </r>
  <r>
    <x v="5"/>
    <x v="0"/>
    <n v="2007"/>
    <n v="7"/>
    <x v="0"/>
    <s v="e213"/>
    <n v="213"/>
    <s v="e"/>
    <d v="2007-01-07T00:00:00"/>
    <n v="213"/>
    <n v="67"/>
    <n v="1.3183785911058639"/>
    <n v="112"/>
    <n v="47.56666666666667"/>
  </r>
  <r>
    <x v="5"/>
    <x v="0"/>
    <n v="2007"/>
    <n v="8"/>
    <x v="0"/>
    <s v="e168"/>
    <n v="168"/>
    <s v="e"/>
    <d v="2007-01-08T00:00:00"/>
    <n v="168"/>
    <n v="138"/>
    <n v="2.715466351829988"/>
    <n v="87.857142857142861"/>
    <n v="41.033333333333331"/>
  </r>
  <r>
    <x v="5"/>
    <x v="0"/>
    <n v="2007"/>
    <n v="9"/>
    <x v="0"/>
    <n v="127"/>
    <n v="127"/>
    <m/>
    <d v="2007-01-09T00:00:00"/>
    <n v="127"/>
    <n v="204"/>
    <n v="4.0141676505312871"/>
    <n v="69.571428571428569"/>
    <n v="36"/>
  </r>
  <r>
    <x v="5"/>
    <x v="0"/>
    <n v="2007"/>
    <n v="10"/>
    <x v="0"/>
    <n v="100"/>
    <n v="100"/>
    <m/>
    <d v="2007-01-10T00:00:00"/>
    <n v="100"/>
    <n v="284"/>
    <n v="5.5883510428964973"/>
    <n v="56.857142857142854"/>
    <n v="32.4"/>
  </r>
  <r>
    <x v="5"/>
    <x v="0"/>
    <n v="2007"/>
    <n v="11"/>
    <x v="0"/>
    <n v="71"/>
    <n v="71"/>
    <m/>
    <d v="2007-01-11T00:00:00"/>
    <n v="71"/>
    <n v="422"/>
    <n v="8.3038173947264848"/>
    <n v="47.571428571428569"/>
    <n v="29.833333333333332"/>
  </r>
  <r>
    <x v="5"/>
    <x v="0"/>
    <n v="2007"/>
    <n v="12"/>
    <x v="0"/>
    <n v="56"/>
    <n v="56"/>
    <m/>
    <d v="2007-01-12T00:00:00"/>
    <n v="56"/>
    <n v="552"/>
    <n v="10.861865407319952"/>
    <n v="42.285714285714285"/>
    <n v="28.133333333333333"/>
  </r>
  <r>
    <x v="5"/>
    <x v="0"/>
    <n v="2007"/>
    <n v="13"/>
    <x v="0"/>
    <n v="49"/>
    <n v="49"/>
    <m/>
    <d v="2007-01-13T00:00:00"/>
    <n v="49"/>
    <n v="655"/>
    <n v="12.888626524990162"/>
    <n v="39.285714285714285"/>
    <n v="27.133333333333333"/>
  </r>
  <r>
    <x v="5"/>
    <x v="0"/>
    <n v="2007"/>
    <n v="14"/>
    <x v="0"/>
    <n v="44"/>
    <n v="44"/>
    <m/>
    <d v="2007-01-14T00:00:00"/>
    <n v="44"/>
    <n v="777"/>
    <n v="15.289256198347106"/>
    <n v="37.285714285714285"/>
    <n v="26.233333333333334"/>
  </r>
  <r>
    <x v="5"/>
    <x v="0"/>
    <n v="2007"/>
    <n v="15"/>
    <x v="0"/>
    <n v="40"/>
    <n v="40"/>
    <m/>
    <d v="2007-01-15T00:00:00"/>
    <n v="40"/>
    <n v="894"/>
    <n v="17.591499409681226"/>
    <n v="35.428571428571431"/>
    <n v="25.466666666666665"/>
  </r>
  <r>
    <x v="5"/>
    <x v="0"/>
    <n v="2007"/>
    <n v="16"/>
    <x v="0"/>
    <n v="38"/>
    <n v="38"/>
    <m/>
    <d v="2007-01-16T00:00:00"/>
    <n v="38"/>
    <n v="963"/>
    <n v="18.949232585596221"/>
    <n v="34"/>
    <n v="24.9"/>
  </r>
  <r>
    <x v="5"/>
    <x v="0"/>
    <n v="2007"/>
    <n v="17"/>
    <x v="0"/>
    <n v="35"/>
    <n v="35"/>
    <m/>
    <d v="2007-01-17T00:00:00"/>
    <n v="35"/>
    <n v="1053"/>
    <n v="20.720188902007084"/>
    <n v="32.714285714285715"/>
    <n v="25.3"/>
  </r>
  <r>
    <x v="5"/>
    <x v="0"/>
    <n v="2007"/>
    <n v="18"/>
    <x v="0"/>
    <n v="34"/>
    <n v="34"/>
    <m/>
    <d v="2007-01-18T00:00:00"/>
    <n v="34"/>
    <n v="1098"/>
    <n v="21.605667060212514"/>
    <n v="31.857142857142858"/>
    <n v="26.7"/>
  </r>
  <r>
    <x v="5"/>
    <x v="0"/>
    <n v="2007"/>
    <n v="19"/>
    <x v="0"/>
    <n v="35"/>
    <n v="35"/>
    <m/>
    <d v="2007-01-19T00:00:00"/>
    <n v="35"/>
    <n v="1053"/>
    <n v="20.720188902007084"/>
    <n v="31"/>
    <n v="27.966666666666665"/>
  </r>
  <r>
    <x v="5"/>
    <x v="0"/>
    <n v="2007"/>
    <n v="20"/>
    <x v="0"/>
    <n v="35"/>
    <n v="35"/>
    <m/>
    <d v="2007-01-20T00:00:00"/>
    <n v="35"/>
    <n v="1053"/>
    <n v="20.720188902007084"/>
    <n v="29.857142857142858"/>
    <n v="28.9"/>
  </r>
  <r>
    <x v="5"/>
    <x v="0"/>
    <n v="2007"/>
    <n v="21"/>
    <x v="0"/>
    <n v="31"/>
    <n v="31"/>
    <m/>
    <d v="2007-01-21T00:00:00"/>
    <n v="31"/>
    <n v="1219"/>
    <n v="23.986619441164898"/>
    <n v="28.571428571428573"/>
    <n v="29.666666666666668"/>
  </r>
  <r>
    <x v="5"/>
    <x v="0"/>
    <n v="2007"/>
    <n v="22"/>
    <x v="0"/>
    <n v="30"/>
    <n v="30"/>
    <m/>
    <d v="2007-01-22T00:00:00"/>
    <n v="30"/>
    <n v="1276"/>
    <n v="25.108225108225106"/>
    <n v="27.571428571428573"/>
    <n v="33"/>
  </r>
  <r>
    <x v="5"/>
    <x v="0"/>
    <n v="2007"/>
    <n v="23"/>
    <x v="0"/>
    <n v="29"/>
    <n v="29"/>
    <m/>
    <d v="2007-01-23T00:00:00"/>
    <n v="29"/>
    <n v="1319"/>
    <n v="25.954348681621408"/>
    <n v="26.571428571428573"/>
    <n v="35.166666666666664"/>
  </r>
  <r>
    <x v="5"/>
    <x v="0"/>
    <n v="2007"/>
    <n v="24"/>
    <x v="0"/>
    <n v="29"/>
    <n v="29"/>
    <m/>
    <d v="2007-01-24T00:00:00"/>
    <n v="29"/>
    <n v="1319"/>
    <n v="25.954348681621408"/>
    <n v="25.571428571428573"/>
    <n v="37.266666666666666"/>
  </r>
  <r>
    <x v="5"/>
    <x v="0"/>
    <n v="2007"/>
    <n v="25"/>
    <x v="0"/>
    <n v="28"/>
    <n v="28"/>
    <m/>
    <d v="2007-01-25T00:00:00"/>
    <n v="28"/>
    <n v="1357"/>
    <n v="26.702085792994882"/>
    <n v="24.428571428571427"/>
    <n v="38.799999999999997"/>
  </r>
  <r>
    <x v="5"/>
    <x v="0"/>
    <n v="2007"/>
    <n v="26"/>
    <x v="0"/>
    <n v="27"/>
    <n v="27"/>
    <m/>
    <d v="2007-01-26T00:00:00"/>
    <n v="27"/>
    <n v="1397"/>
    <n v="27.489177489177489"/>
    <n v="23.285714285714285"/>
    <n v="42.1"/>
  </r>
  <r>
    <x v="5"/>
    <x v="0"/>
    <n v="2007"/>
    <n v="27"/>
    <x v="0"/>
    <n v="26"/>
    <n v="26"/>
    <m/>
    <d v="2007-01-27T00:00:00"/>
    <n v="26"/>
    <n v="1449"/>
    <n v="28.512396694214875"/>
    <n v="22.142857142857142"/>
    <n v="47.766666666666666"/>
  </r>
  <r>
    <x v="5"/>
    <x v="0"/>
    <n v="2007"/>
    <n v="28"/>
    <x v="0"/>
    <n v="24"/>
    <n v="24"/>
    <m/>
    <d v="2007-01-28T00:00:00"/>
    <n v="24"/>
    <n v="1550"/>
    <n v="30.499803227075954"/>
    <n v="21"/>
    <n v="53.56666666666667"/>
  </r>
  <r>
    <x v="5"/>
    <x v="0"/>
    <n v="2007"/>
    <n v="29"/>
    <x v="0"/>
    <n v="23"/>
    <n v="23"/>
    <m/>
    <d v="2007-01-29T00:00:00"/>
    <n v="23"/>
    <n v="1613"/>
    <n v="31.739472648563559"/>
    <n v="20.142857142857142"/>
    <n v="60.366666666666667"/>
  </r>
  <r>
    <x v="5"/>
    <x v="0"/>
    <n v="2007"/>
    <n v="30"/>
    <x v="0"/>
    <n v="22"/>
    <n v="22"/>
    <m/>
    <d v="2007-01-30T00:00:00"/>
    <n v="22"/>
    <n v="1676"/>
    <n v="32.979142070051161"/>
    <n v="19.285714285714285"/>
    <n v="65.7"/>
  </r>
  <r>
    <x v="5"/>
    <x v="0"/>
    <n v="2007"/>
    <n v="31"/>
    <x v="0"/>
    <n v="21"/>
    <n v="21"/>
    <m/>
    <d v="2007-01-31T00:00:00"/>
    <n v="21"/>
    <n v="1744"/>
    <n v="34.317197953561589"/>
    <n v="18.571428571428573"/>
    <n v="69.2"/>
  </r>
  <r>
    <x v="5"/>
    <x v="1"/>
    <n v="2007"/>
    <n v="1"/>
    <x v="1"/>
    <n v="20"/>
    <n v="20"/>
    <m/>
    <d v="2007-02-01T00:00:00"/>
    <n v="20"/>
    <n v="1826"/>
    <n v="35.930735930735928"/>
    <n v="18"/>
    <n v="72.900000000000006"/>
  </r>
  <r>
    <x v="5"/>
    <x v="1"/>
    <n v="2007"/>
    <n v="2"/>
    <x v="1"/>
    <n v="19"/>
    <n v="19"/>
    <m/>
    <d v="2007-02-02T00:00:00"/>
    <n v="19"/>
    <n v="1898"/>
    <n v="37.34750098386462"/>
    <n v="17.857142857142858"/>
    <n v="76.3"/>
  </r>
  <r>
    <x v="5"/>
    <x v="1"/>
    <n v="2007"/>
    <n v="3"/>
    <x v="1"/>
    <n v="18"/>
    <n v="18"/>
    <m/>
    <d v="2007-02-03T00:00:00"/>
    <n v="18"/>
    <n v="1969"/>
    <n v="38.744588744588739"/>
    <n v="18.428571428571427"/>
    <n v="78.966666666666669"/>
  </r>
  <r>
    <x v="5"/>
    <x v="1"/>
    <n v="2007"/>
    <n v="4"/>
    <x v="1"/>
    <n v="18"/>
    <n v="18"/>
    <m/>
    <d v="2007-02-04T00:00:00"/>
    <n v="18"/>
    <n v="1969"/>
    <n v="38.744588744588739"/>
    <n v="18.714285714285715"/>
    <n v="81"/>
  </r>
  <r>
    <x v="5"/>
    <x v="1"/>
    <n v="2007"/>
    <n v="5"/>
    <x v="1"/>
    <n v="17"/>
    <n v="17"/>
    <m/>
    <d v="2007-02-05T00:00:00"/>
    <n v="17"/>
    <n v="2056"/>
    <n v="40.456513183785916"/>
    <n v="19.857142857142858"/>
    <n v="82.6"/>
  </r>
  <r>
    <x v="5"/>
    <x v="1"/>
    <n v="2007"/>
    <n v="6"/>
    <x v="1"/>
    <n v="17"/>
    <n v="17"/>
    <m/>
    <d v="2007-02-06T00:00:00"/>
    <n v="17"/>
    <n v="2056"/>
    <n v="40.456513183785916"/>
    <n v="20.571428571428573"/>
    <n v="84.13333333333334"/>
  </r>
  <r>
    <x v="5"/>
    <x v="1"/>
    <n v="2007"/>
    <n v="7"/>
    <x v="1"/>
    <n v="17"/>
    <n v="17"/>
    <m/>
    <d v="2007-02-07T00:00:00"/>
    <n v="17"/>
    <n v="2056"/>
    <n v="40.456513183785916"/>
    <n v="21.142857142857142"/>
    <n v="85.333333333333329"/>
  </r>
  <r>
    <x v="5"/>
    <x v="1"/>
    <n v="2007"/>
    <n v="8"/>
    <x v="1"/>
    <n v="19"/>
    <n v="19"/>
    <m/>
    <d v="2007-02-08T00:00:00"/>
    <n v="19"/>
    <n v="1898"/>
    <n v="37.34750098386462"/>
    <n v="22"/>
    <n v="86.36666666666666"/>
  </r>
  <r>
    <x v="5"/>
    <x v="1"/>
    <n v="2007"/>
    <n v="9"/>
    <x v="1"/>
    <n v="23"/>
    <n v="23"/>
    <m/>
    <d v="2007-02-09T00:00:00"/>
    <n v="23"/>
    <n v="1613"/>
    <n v="31.739472648563559"/>
    <n v="26.428571428571427"/>
    <n v="87.2"/>
  </r>
  <r>
    <x v="5"/>
    <x v="1"/>
    <n v="2007"/>
    <n v="10"/>
    <x v="1"/>
    <n v="20"/>
    <n v="20"/>
    <m/>
    <d v="2007-02-10T00:00:00"/>
    <n v="20"/>
    <n v="1826"/>
    <n v="35.930735930735928"/>
    <n v="34.142857142857146"/>
    <n v="87.8"/>
  </r>
  <r>
    <x v="5"/>
    <x v="1"/>
    <n v="2007"/>
    <n v="11"/>
    <x v="1"/>
    <n v="26"/>
    <n v="26"/>
    <m/>
    <d v="2007-02-11T00:00:00"/>
    <n v="26"/>
    <n v="1449"/>
    <n v="28.512396694214875"/>
    <n v="41.571428571428569"/>
    <n v="88.533333333333331"/>
  </r>
  <r>
    <x v="5"/>
    <x v="1"/>
    <n v="2007"/>
    <n v="12"/>
    <x v="1"/>
    <n v="22"/>
    <n v="22"/>
    <m/>
    <d v="2007-02-12T00:00:00"/>
    <n v="22"/>
    <n v="1676"/>
    <n v="32.979142070051161"/>
    <n v="46.857142857142854"/>
    <n v="88.86666666666666"/>
  </r>
  <r>
    <x v="5"/>
    <x v="1"/>
    <n v="2007"/>
    <n v="13"/>
    <x v="1"/>
    <n v="21"/>
    <n v="21"/>
    <m/>
    <d v="2007-02-13T00:00:00"/>
    <n v="21"/>
    <n v="1744"/>
    <n v="34.317197953561589"/>
    <n v="52"/>
    <n v="89.266666666666666"/>
  </r>
  <r>
    <x v="5"/>
    <x v="1"/>
    <n v="2007"/>
    <n v="14"/>
    <x v="1"/>
    <n v="23"/>
    <n v="23"/>
    <m/>
    <d v="2007-02-14T00:00:00"/>
    <n v="23"/>
    <n v="1613"/>
    <n v="31.739472648563559"/>
    <n v="67.714285714285708"/>
    <n v="89.6"/>
  </r>
  <r>
    <x v="5"/>
    <x v="1"/>
    <n v="2007"/>
    <n v="15"/>
    <x v="1"/>
    <n v="50"/>
    <n v="50"/>
    <m/>
    <d v="2007-02-15T00:00:00"/>
    <n v="50"/>
    <n v="640"/>
    <n v="12.593467138921685"/>
    <n v="78"/>
    <n v="89.833333333333329"/>
  </r>
  <r>
    <x v="5"/>
    <x v="1"/>
    <n v="2007"/>
    <n v="16"/>
    <x v="1"/>
    <n v="77"/>
    <n v="77"/>
    <m/>
    <d v="2007-02-16T00:00:00"/>
    <n v="77"/>
    <n v="383"/>
    <n v="7.5364029909484458"/>
    <n v="84"/>
    <n v="89.166666666666671"/>
  </r>
  <r>
    <x v="5"/>
    <x v="1"/>
    <n v="2007"/>
    <n v="17"/>
    <x v="1"/>
    <n v="72"/>
    <n v="72"/>
    <m/>
    <d v="2007-02-17T00:00:00"/>
    <n v="72"/>
    <n v="413"/>
    <n v="8.1267217630853992"/>
    <n v="83.714285714285708"/>
    <n v="87.533333333333331"/>
  </r>
  <r>
    <x v="5"/>
    <x v="1"/>
    <n v="2007"/>
    <n v="18"/>
    <x v="1"/>
    <n v="63"/>
    <n v="63"/>
    <m/>
    <d v="2007-02-18T00:00:00"/>
    <n v="63"/>
    <n v="478"/>
    <n v="9.4057457693821327"/>
    <n v="91.571428571428569"/>
    <n v="86.166666666666671"/>
  </r>
  <r>
    <x v="5"/>
    <x v="1"/>
    <n v="2007"/>
    <n v="19"/>
    <x v="1"/>
    <n v="58"/>
    <n v="58"/>
    <m/>
    <d v="2007-02-19T00:00:00"/>
    <n v="58"/>
    <n v="531"/>
    <n v="10.448642266824084"/>
    <n v="110.71428571428571"/>
    <n v="85.2"/>
  </r>
  <r>
    <x v="5"/>
    <x v="1"/>
    <n v="2007"/>
    <n v="20"/>
    <x v="1"/>
    <s v="e131"/>
    <n v="131"/>
    <s v="e"/>
    <d v="2007-02-20T00:00:00"/>
    <n v="131"/>
    <n v="197"/>
    <n v="3.8764266036993309"/>
    <n v="131"/>
    <n v="84.13333333333334"/>
  </r>
  <r>
    <x v="5"/>
    <x v="1"/>
    <n v="2007"/>
    <n v="21"/>
    <x v="1"/>
    <n v="95"/>
    <n v="95"/>
    <m/>
    <d v="2007-02-21T00:00:00"/>
    <n v="95"/>
    <n v="306"/>
    <n v="6.0212514757969302"/>
    <n v="144.85714285714286"/>
    <n v="80.566666666666663"/>
  </r>
  <r>
    <x v="5"/>
    <x v="1"/>
    <n v="2007"/>
    <n v="22"/>
    <x v="1"/>
    <n v="92"/>
    <n v="92"/>
    <m/>
    <d v="2007-02-22T00:00:00"/>
    <n v="92"/>
    <n v="316"/>
    <n v="6.2180243998425819"/>
    <n v="157.42857142857142"/>
    <n v="78.13333333333334"/>
  </r>
  <r>
    <x v="5"/>
    <x v="1"/>
    <n v="2007"/>
    <n v="23"/>
    <x v="1"/>
    <n v="75"/>
    <n v="75"/>
    <m/>
    <d v="2007-02-23T00:00:00"/>
    <n v="75"/>
    <n v="396"/>
    <n v="7.7922077922077921"/>
    <n v="162.42857142857142"/>
    <n v="76.099999999999994"/>
  </r>
  <r>
    <x v="5"/>
    <x v="1"/>
    <n v="2007"/>
    <n v="24"/>
    <x v="1"/>
    <s v="e127"/>
    <n v="127"/>
    <s v="e"/>
    <d v="2007-02-24T00:00:00"/>
    <n v="127"/>
    <n v="204"/>
    <n v="4.0141676505312871"/>
    <n v="170.57142857142858"/>
    <n v="75.2"/>
  </r>
  <r>
    <x v="5"/>
    <x v="1"/>
    <n v="2007"/>
    <n v="25"/>
    <x v="1"/>
    <s v="e197"/>
    <n v="197"/>
    <s v="e"/>
    <d v="2007-02-25T00:00:00"/>
    <n v="197"/>
    <n v="87"/>
    <n v="1.7119244391971666"/>
    <n v="169.85714285714286"/>
    <n v="72.13333333333334"/>
  </r>
  <r>
    <x v="5"/>
    <x v="1"/>
    <n v="2007"/>
    <n v="26"/>
    <x v="1"/>
    <s v="e200"/>
    <n v="200"/>
    <s v="e"/>
    <d v="2007-02-26T00:00:00"/>
    <n v="200"/>
    <n v="82"/>
    <n v="1.6135379771743408"/>
    <n v="155.85714285714286"/>
    <n v="66.7"/>
  </r>
  <r>
    <x v="5"/>
    <x v="1"/>
    <n v="2007"/>
    <n v="27"/>
    <x v="1"/>
    <s v="e228"/>
    <n v="228"/>
    <s v="e"/>
    <d v="2007-02-27T00:00:00"/>
    <n v="228"/>
    <n v="53"/>
    <n v="1.0428964974419519"/>
    <n v="138.57142857142858"/>
    <n v="61.033333333333331"/>
  </r>
  <r>
    <x v="5"/>
    <x v="1"/>
    <n v="2007"/>
    <n v="28"/>
    <x v="1"/>
    <s v="e183"/>
    <n v="183"/>
    <s v="e"/>
    <d v="2007-02-28T00:00:00"/>
    <n v="183"/>
    <n v="107"/>
    <n v="2.105470287288469"/>
    <n v="115.42857142857143"/>
    <n v="54.333333333333336"/>
  </r>
  <r>
    <x v="5"/>
    <x v="2"/>
    <n v="2007"/>
    <n v="1"/>
    <x v="2"/>
    <n v="127"/>
    <n v="127"/>
    <m/>
    <d v="2007-03-01T00:00:00"/>
    <n v="127"/>
    <n v="204"/>
    <n v="4.0141676505312871"/>
    <n v="98.285714285714292"/>
    <n v="49.1"/>
  </r>
  <r>
    <x v="5"/>
    <x v="2"/>
    <n v="2007"/>
    <n v="2"/>
    <x v="2"/>
    <n v="132"/>
    <n v="132"/>
    <m/>
    <d v="2007-03-02T00:00:00"/>
    <n v="132"/>
    <n v="195"/>
    <n v="3.837072018890201"/>
    <n v="87.714285714285708"/>
    <n v="45.833333333333336"/>
  </r>
  <r>
    <x v="5"/>
    <x v="2"/>
    <n v="2007"/>
    <n v="3"/>
    <x v="2"/>
    <n v="122"/>
    <n v="122"/>
    <m/>
    <d v="2007-03-03T00:00:00"/>
    <n v="122"/>
    <n v="217"/>
    <n v="4.2699724517906334"/>
    <n v="75.714285714285708"/>
    <n v="42.3"/>
  </r>
  <r>
    <x v="5"/>
    <x v="2"/>
    <n v="2007"/>
    <n v="4"/>
    <x v="2"/>
    <n v="99"/>
    <n v="99"/>
    <m/>
    <d v="2007-03-04T00:00:00"/>
    <n v="99"/>
    <n v="292"/>
    <n v="5.7457693821330178"/>
    <n v="64.571428571428569"/>
    <n v="39"/>
  </r>
  <r>
    <x v="5"/>
    <x v="2"/>
    <n v="2007"/>
    <n v="5"/>
    <x v="2"/>
    <n v="79"/>
    <n v="79"/>
    <m/>
    <d v="2007-03-05T00:00:00"/>
    <n v="79"/>
    <n v="375"/>
    <n v="7.3789846517119244"/>
    <n v="56.285714285714285"/>
    <n v="36.4"/>
  </r>
  <r>
    <x v="5"/>
    <x v="2"/>
    <n v="2007"/>
    <n v="6"/>
    <x v="2"/>
    <n v="66"/>
    <n v="66"/>
    <m/>
    <d v="2007-03-06T00:00:00"/>
    <n v="66"/>
    <n v="453"/>
    <n v="8.9138134592680061"/>
    <n v="51"/>
    <n v="34.466666666666669"/>
  </r>
  <r>
    <x v="5"/>
    <x v="2"/>
    <n v="2007"/>
    <n v="7"/>
    <x v="2"/>
    <n v="63"/>
    <n v="63"/>
    <m/>
    <d v="2007-03-07T00:00:00"/>
    <n v="63"/>
    <n v="478"/>
    <n v="9.4057457693821327"/>
    <n v="46.714285714285715"/>
    <n v="32.93333333333333"/>
  </r>
  <r>
    <x v="5"/>
    <x v="2"/>
    <n v="2007"/>
    <n v="8"/>
    <x v="2"/>
    <n v="53"/>
    <n v="53"/>
    <m/>
    <d v="2007-03-08T00:00:00"/>
    <n v="53"/>
    <n v="595"/>
    <n v="11.707988980716253"/>
    <n v="42.571428571428569"/>
    <n v="31.466666666666665"/>
  </r>
  <r>
    <x v="5"/>
    <x v="2"/>
    <n v="2007"/>
    <n v="9"/>
    <x v="2"/>
    <n v="48"/>
    <n v="48"/>
    <m/>
    <d v="2007-03-09T00:00:00"/>
    <n v="48"/>
    <n v="675"/>
    <n v="13.282172373081464"/>
    <n v="39.428571428571431"/>
    <n v="30.833333333333332"/>
  </r>
  <r>
    <x v="5"/>
    <x v="2"/>
    <n v="2007"/>
    <n v="10"/>
    <x v="2"/>
    <n v="44"/>
    <n v="44"/>
    <m/>
    <d v="2007-03-10T00:00:00"/>
    <n v="44"/>
    <n v="777"/>
    <n v="15.289256198347106"/>
    <n v="36.857142857142854"/>
    <n v="30.233333333333334"/>
  </r>
  <r>
    <x v="5"/>
    <x v="2"/>
    <n v="2007"/>
    <n v="11"/>
    <x v="2"/>
    <n v="41"/>
    <n v="41"/>
    <m/>
    <d v="2007-03-11T00:00:00"/>
    <n v="41"/>
    <n v="861"/>
    <n v="16.942148760330578"/>
    <n v="34.857142857142854"/>
    <n v="30.166666666666668"/>
  </r>
  <r>
    <x v="5"/>
    <x v="2"/>
    <n v="2007"/>
    <n v="12"/>
    <x v="2"/>
    <n v="42"/>
    <n v="42"/>
    <m/>
    <d v="2007-03-12T00:00:00"/>
    <n v="42"/>
    <n v="843"/>
    <n v="16.587957497048407"/>
    <n v="33"/>
    <n v="30"/>
  </r>
  <r>
    <x v="5"/>
    <x v="2"/>
    <n v="2007"/>
    <n v="13"/>
    <x v="2"/>
    <n v="36"/>
    <n v="36"/>
    <m/>
    <d v="2007-03-13T00:00:00"/>
    <n v="36"/>
    <n v="1014"/>
    <n v="19.952774498229044"/>
    <n v="31.428571428571427"/>
    <n v="29.8"/>
  </r>
  <r>
    <x v="5"/>
    <x v="2"/>
    <n v="2007"/>
    <n v="14"/>
    <x v="2"/>
    <n v="34"/>
    <n v="34"/>
    <m/>
    <d v="2007-03-14T00:00:00"/>
    <n v="34"/>
    <n v="1098"/>
    <n v="21.605667060212514"/>
    <n v="31.142857142857142"/>
    <n v="29.733333333333334"/>
  </r>
  <r>
    <x v="5"/>
    <x v="2"/>
    <n v="2007"/>
    <n v="15"/>
    <x v="2"/>
    <n v="31"/>
    <n v="31"/>
    <m/>
    <d v="2007-03-15T00:00:00"/>
    <n v="31"/>
    <n v="1219"/>
    <n v="23.986619441164898"/>
    <n v="30"/>
    <n v="29.633333333333333"/>
  </r>
  <r>
    <x v="5"/>
    <x v="2"/>
    <n v="2007"/>
    <n v="16"/>
    <x v="2"/>
    <n v="30"/>
    <n v="30"/>
    <m/>
    <d v="2007-03-16T00:00:00"/>
    <n v="30"/>
    <n v="1276"/>
    <n v="25.108225108225106"/>
    <n v="29"/>
    <n v="29.6"/>
  </r>
  <r>
    <x v="5"/>
    <x v="2"/>
    <n v="2007"/>
    <n v="17"/>
    <x v="2"/>
    <n v="30"/>
    <n v="30"/>
    <m/>
    <d v="2007-03-17T00:00:00"/>
    <n v="30"/>
    <n v="1276"/>
    <n v="25.108225108225106"/>
    <n v="27.857142857142858"/>
    <n v="29.466666666666665"/>
  </r>
  <r>
    <x v="5"/>
    <x v="2"/>
    <n v="2007"/>
    <n v="18"/>
    <x v="2"/>
    <n v="28"/>
    <n v="28"/>
    <m/>
    <d v="2007-03-18T00:00:00"/>
    <n v="28"/>
    <n v="1357"/>
    <n v="26.702085792994882"/>
    <n v="28"/>
    <n v="29.266666666666666"/>
  </r>
  <r>
    <x v="5"/>
    <x v="2"/>
    <n v="2007"/>
    <n v="19"/>
    <x v="2"/>
    <n v="31"/>
    <n v="31"/>
    <m/>
    <d v="2007-03-19T00:00:00"/>
    <n v="31"/>
    <n v="1219"/>
    <n v="23.986619441164898"/>
    <n v="30.857142857142858"/>
    <n v="29.366666666666667"/>
  </r>
  <r>
    <x v="5"/>
    <x v="2"/>
    <n v="2007"/>
    <n v="20"/>
    <x v="2"/>
    <n v="34"/>
    <n v="34"/>
    <m/>
    <d v="2007-03-20T00:00:00"/>
    <n v="34"/>
    <n v="1098"/>
    <n v="21.605667060212514"/>
    <n v="31.428571428571427"/>
    <n v="29.5"/>
  </r>
  <r>
    <x v="5"/>
    <x v="2"/>
    <n v="2007"/>
    <n v="21"/>
    <x v="2"/>
    <n v="26"/>
    <n v="26"/>
    <m/>
    <d v="2007-03-21T00:00:00"/>
    <n v="26"/>
    <n v="1449"/>
    <n v="28.512396694214875"/>
    <n v="31.428571428571427"/>
    <n v="29.4"/>
  </r>
  <r>
    <x v="5"/>
    <x v="2"/>
    <n v="2007"/>
    <n v="22"/>
    <x v="2"/>
    <n v="24"/>
    <n v="24"/>
    <m/>
    <d v="2007-03-22T00:00:00"/>
    <n v="24"/>
    <n v="1550"/>
    <n v="30.499803227075954"/>
    <n v="32"/>
    <n v="29.533333333333335"/>
  </r>
  <r>
    <x v="5"/>
    <x v="2"/>
    <n v="2007"/>
    <n v="23"/>
    <x v="2"/>
    <n v="22"/>
    <n v="22"/>
    <m/>
    <d v="2007-03-23T00:00:00"/>
    <n v="22"/>
    <n v="1676"/>
    <n v="32.979142070051161"/>
    <n v="32.428571428571431"/>
    <n v="29.866666666666667"/>
  </r>
  <r>
    <x v="5"/>
    <x v="2"/>
    <n v="2007"/>
    <n v="24"/>
    <x v="2"/>
    <n v="31"/>
    <n v="31"/>
    <m/>
    <d v="2007-03-24T00:00:00"/>
    <n v="31"/>
    <n v="1219"/>
    <n v="23.986619441164898"/>
    <n v="33"/>
    <n v="30.233333333333334"/>
  </r>
  <r>
    <x v="5"/>
    <x v="2"/>
    <n v="2007"/>
    <n v="25"/>
    <x v="2"/>
    <n v="48"/>
    <n v="48"/>
    <m/>
    <d v="2007-03-25T00:00:00"/>
    <n v="48"/>
    <n v="675"/>
    <n v="13.282172373081464"/>
    <n v="32.714285714285715"/>
    <n v="30.1"/>
  </r>
  <r>
    <x v="5"/>
    <x v="2"/>
    <n v="2007"/>
    <n v="26"/>
    <x v="2"/>
    <n v="35"/>
    <n v="35"/>
    <m/>
    <d v="2007-03-26T00:00:00"/>
    <n v="35"/>
    <n v="1053"/>
    <n v="20.720188902007084"/>
    <n v="29.571428571428573"/>
    <n v="29.333333333333332"/>
  </r>
  <r>
    <x v="5"/>
    <x v="2"/>
    <n v="2007"/>
    <n v="27"/>
    <x v="2"/>
    <n v="34"/>
    <n v="34"/>
    <m/>
    <d v="2007-03-27T00:00:00"/>
    <n v="34"/>
    <n v="1098"/>
    <n v="21.605667060212514"/>
    <n v="27.857142857142858"/>
    <n v="28.933333333333334"/>
  </r>
  <r>
    <x v="5"/>
    <x v="2"/>
    <n v="2007"/>
    <n v="28"/>
    <x v="2"/>
    <n v="30"/>
    <n v="30"/>
    <m/>
    <d v="2007-03-28T00:00:00"/>
    <n v="30"/>
    <n v="1276"/>
    <n v="25.108225108225106"/>
    <n v="26"/>
    <n v="28.5"/>
  </r>
  <r>
    <x v="5"/>
    <x v="2"/>
    <n v="2007"/>
    <n v="29"/>
    <x v="2"/>
    <n v="27"/>
    <n v="27"/>
    <m/>
    <d v="2007-03-29T00:00:00"/>
    <n v="27"/>
    <n v="1397"/>
    <n v="27.489177489177489"/>
    <n v="24.714285714285715"/>
    <n v="28.166666666666668"/>
  </r>
  <r>
    <x v="5"/>
    <x v="2"/>
    <n v="2007"/>
    <n v="30"/>
    <x v="2"/>
    <n v="26"/>
    <n v="26"/>
    <m/>
    <d v="2007-03-30T00:00:00"/>
    <n v="26"/>
    <n v="1449"/>
    <n v="28.512396694214875"/>
    <n v="23.714285714285715"/>
    <n v="27.9"/>
  </r>
  <r>
    <x v="5"/>
    <x v="2"/>
    <n v="2007"/>
    <n v="31"/>
    <x v="2"/>
    <n v="29"/>
    <n v="29"/>
    <m/>
    <d v="2007-03-31T00:00:00"/>
    <n v="29"/>
    <n v="1319"/>
    <n v="25.954348681621408"/>
    <n v="22.714285714285715"/>
    <n v="27.633333333333333"/>
  </r>
  <r>
    <x v="5"/>
    <x v="3"/>
    <n v="2007"/>
    <n v="1"/>
    <x v="3"/>
    <n v="26"/>
    <n v="26"/>
    <m/>
    <d v="2007-04-01T00:00:00"/>
    <n v="26"/>
    <n v="1449"/>
    <n v="28.512396694214875"/>
    <n v="23.428571428571427"/>
    <n v="27.2"/>
  </r>
  <r>
    <x v="5"/>
    <x v="3"/>
    <n v="2007"/>
    <n v="2"/>
    <x v="3"/>
    <n v="23"/>
    <n v="23"/>
    <m/>
    <d v="2007-04-02T00:00:00"/>
    <n v="23"/>
    <n v="1613"/>
    <n v="31.739472648563559"/>
    <n v="24"/>
    <n v="26.866666666666667"/>
  </r>
  <r>
    <x v="5"/>
    <x v="3"/>
    <n v="2007"/>
    <n v="3"/>
    <x v="3"/>
    <n v="21"/>
    <n v="21"/>
    <m/>
    <d v="2007-04-03T00:00:00"/>
    <n v="21"/>
    <n v="1744"/>
    <n v="34.317197953561589"/>
    <n v="26.714285714285715"/>
    <n v="27"/>
  </r>
  <r>
    <x v="5"/>
    <x v="3"/>
    <n v="2007"/>
    <n v="4"/>
    <x v="3"/>
    <n v="21"/>
    <n v="21"/>
    <m/>
    <d v="2007-04-04T00:00:00"/>
    <n v="21"/>
    <n v="1744"/>
    <n v="34.317197953561589"/>
    <n v="28.857142857142858"/>
    <n v="27.133333333333333"/>
  </r>
  <r>
    <x v="5"/>
    <x v="3"/>
    <n v="2007"/>
    <n v="5"/>
    <x v="3"/>
    <n v="20"/>
    <n v="20"/>
    <m/>
    <d v="2007-04-05T00:00:00"/>
    <n v="20"/>
    <n v="1826"/>
    <n v="35.930735930735928"/>
    <n v="31"/>
    <n v="27.5"/>
  </r>
  <r>
    <x v="5"/>
    <x v="3"/>
    <n v="2007"/>
    <n v="6"/>
    <x v="3"/>
    <n v="19"/>
    <n v="19"/>
    <m/>
    <d v="2007-04-06T00:00:00"/>
    <n v="19"/>
    <n v="1898"/>
    <n v="37.34750098386462"/>
    <n v="33"/>
    <n v="27.633333333333333"/>
  </r>
  <r>
    <x v="5"/>
    <x v="3"/>
    <n v="2007"/>
    <n v="7"/>
    <x v="3"/>
    <n v="34"/>
    <n v="34"/>
    <m/>
    <d v="2007-04-07T00:00:00"/>
    <n v="34"/>
    <n v="1098"/>
    <n v="21.605667060212514"/>
    <n v="34.714285714285715"/>
    <n v="27.666666666666668"/>
  </r>
  <r>
    <x v="5"/>
    <x v="3"/>
    <n v="2007"/>
    <n v="8"/>
    <x v="3"/>
    <n v="30"/>
    <n v="30"/>
    <m/>
    <d v="2007-04-08T00:00:00"/>
    <n v="30"/>
    <n v="1276"/>
    <n v="25.108225108225106"/>
    <n v="34.142857142857146"/>
    <n v="27.133333333333333"/>
  </r>
  <r>
    <x v="5"/>
    <x v="3"/>
    <n v="2007"/>
    <n v="9"/>
    <x v="3"/>
    <n v="42"/>
    <n v="42"/>
    <m/>
    <d v="2007-04-09T00:00:00"/>
    <n v="42"/>
    <n v="843"/>
    <n v="16.587957497048407"/>
    <n v="33.571428571428569"/>
    <n v="26.733333333333334"/>
  </r>
  <r>
    <x v="5"/>
    <x v="3"/>
    <n v="2007"/>
    <n v="10"/>
    <x v="3"/>
    <n v="36"/>
    <n v="36"/>
    <m/>
    <d v="2007-04-10T00:00:00"/>
    <n v="36"/>
    <n v="1014"/>
    <n v="19.952774498229044"/>
    <n v="31"/>
    <n v="25.866666666666667"/>
  </r>
  <r>
    <x v="5"/>
    <x v="3"/>
    <n v="2007"/>
    <n v="11"/>
    <x v="3"/>
    <n v="36"/>
    <n v="36"/>
    <m/>
    <d v="2007-04-11T00:00:00"/>
    <n v="36"/>
    <n v="1014"/>
    <n v="19.952774498229044"/>
    <n v="30.285714285714285"/>
    <n v="25.166666666666668"/>
  </r>
  <r>
    <x v="5"/>
    <x v="3"/>
    <n v="2007"/>
    <n v="12"/>
    <x v="3"/>
    <n v="34"/>
    <n v="34"/>
    <m/>
    <d v="2007-04-12T00:00:00"/>
    <n v="34"/>
    <n v="1098"/>
    <n v="21.605667060212514"/>
    <n v="30.142857142857142"/>
    <n v="24.433333333333334"/>
  </r>
  <r>
    <x v="5"/>
    <x v="3"/>
    <n v="2007"/>
    <n v="13"/>
    <x v="3"/>
    <n v="31"/>
    <n v="31"/>
    <m/>
    <d v="2007-04-13T00:00:00"/>
    <n v="31"/>
    <n v="1219"/>
    <n v="23.986619441164898"/>
    <n v="29.714285714285715"/>
    <n v="23.733333333333334"/>
  </r>
  <r>
    <x v="5"/>
    <x v="3"/>
    <n v="2007"/>
    <n v="14"/>
    <x v="3"/>
    <n v="30"/>
    <n v="30"/>
    <m/>
    <d v="2007-04-14T00:00:00"/>
    <n v="30"/>
    <n v="1276"/>
    <n v="25.108225108225106"/>
    <n v="29.571428571428573"/>
    <n v="23.133333333333333"/>
  </r>
  <r>
    <x v="5"/>
    <x v="3"/>
    <n v="2007"/>
    <n v="15"/>
    <x v="3"/>
    <n v="26"/>
    <n v="26"/>
    <m/>
    <d v="2007-04-15T00:00:00"/>
    <n v="26"/>
    <n v="1449"/>
    <n v="28.512396694214875"/>
    <n v="30.142857142857142"/>
    <n v="22.533333333333335"/>
  </r>
  <r>
    <x v="5"/>
    <x v="3"/>
    <n v="2007"/>
    <n v="16"/>
    <x v="3"/>
    <n v="24"/>
    <n v="24"/>
    <m/>
    <d v="2007-04-16T00:00:00"/>
    <n v="24"/>
    <n v="1550"/>
    <n v="30.499803227075954"/>
    <n v="31.142857142857142"/>
    <n v="22.033333333333335"/>
  </r>
  <r>
    <x v="5"/>
    <x v="3"/>
    <n v="2007"/>
    <n v="17"/>
    <x v="3"/>
    <n v="31"/>
    <n v="31"/>
    <m/>
    <d v="2007-04-17T00:00:00"/>
    <n v="31"/>
    <n v="1219"/>
    <n v="23.986619441164898"/>
    <n v="31.571428571428573"/>
    <n v="21.566666666666666"/>
  </r>
  <r>
    <x v="5"/>
    <x v="3"/>
    <n v="2007"/>
    <n v="18"/>
    <x v="3"/>
    <n v="35"/>
    <n v="35"/>
    <m/>
    <d v="2007-04-18T00:00:00"/>
    <n v="35"/>
    <n v="1053"/>
    <n v="20.720188902007084"/>
    <n v="30.714285714285715"/>
    <n v="20.86"/>
  </r>
  <r>
    <x v="5"/>
    <x v="3"/>
    <n v="2007"/>
    <n v="19"/>
    <x v="3"/>
    <n v="31"/>
    <n v="31"/>
    <m/>
    <d v="2007-04-19T00:00:00"/>
    <n v="31"/>
    <n v="1219"/>
    <n v="23.986619441164898"/>
    <n v="29"/>
    <n v="19.996666666666666"/>
  </r>
  <r>
    <x v="5"/>
    <x v="3"/>
    <n v="2007"/>
    <n v="20"/>
    <x v="3"/>
    <n v="30"/>
    <n v="30"/>
    <m/>
    <d v="2007-04-20T00:00:00"/>
    <n v="30"/>
    <n v="1276"/>
    <n v="25.108225108225106"/>
    <n v="27.571428571428573"/>
    <n v="19.286666666666669"/>
  </r>
  <r>
    <x v="5"/>
    <x v="3"/>
    <n v="2007"/>
    <n v="21"/>
    <x v="3"/>
    <n v="34"/>
    <n v="34"/>
    <m/>
    <d v="2007-04-21T00:00:00"/>
    <n v="34"/>
    <n v="1098"/>
    <n v="21.605667060212514"/>
    <n v="26.142857142857142"/>
    <n v="18.653333333333332"/>
  </r>
  <r>
    <x v="5"/>
    <x v="3"/>
    <n v="2007"/>
    <n v="22"/>
    <x v="3"/>
    <n v="33"/>
    <n v="33"/>
    <m/>
    <d v="2007-04-22T00:00:00"/>
    <n v="33"/>
    <n v="1148"/>
    <n v="22.589531680440771"/>
    <n v="24"/>
    <n v="17.886666666666667"/>
  </r>
  <r>
    <x v="5"/>
    <x v="3"/>
    <n v="2007"/>
    <n v="23"/>
    <x v="3"/>
    <n v="27"/>
    <n v="27"/>
    <m/>
    <d v="2007-04-23T00:00:00"/>
    <n v="27"/>
    <n v="1397"/>
    <n v="27.489177489177489"/>
    <n v="21.857142857142858"/>
    <n v="17.093333333333337"/>
  </r>
  <r>
    <x v="5"/>
    <x v="3"/>
    <n v="2007"/>
    <n v="24"/>
    <x v="3"/>
    <n v="25"/>
    <n v="25"/>
    <m/>
    <d v="2007-04-24T00:00:00"/>
    <n v="25"/>
    <n v="1500"/>
    <n v="29.515938606847698"/>
    <n v="20.285714285714285"/>
    <n v="16.473333333333333"/>
  </r>
  <r>
    <x v="5"/>
    <x v="3"/>
    <n v="2007"/>
    <n v="25"/>
    <x v="3"/>
    <n v="23"/>
    <n v="23"/>
    <m/>
    <d v="2007-04-25T00:00:00"/>
    <n v="23"/>
    <n v="1613"/>
    <n v="31.739472648563559"/>
    <n v="19"/>
    <n v="15.916666666666666"/>
  </r>
  <r>
    <x v="5"/>
    <x v="3"/>
    <n v="2007"/>
    <n v="26"/>
    <x v="3"/>
    <n v="21"/>
    <n v="21"/>
    <m/>
    <d v="2007-04-26T00:00:00"/>
    <n v="21"/>
    <n v="1744"/>
    <n v="34.317197953561589"/>
    <n v="19.571428571428573"/>
    <n v="15.416666666666666"/>
  </r>
  <r>
    <x v="5"/>
    <x v="3"/>
    <n v="2007"/>
    <n v="27"/>
    <x v="3"/>
    <n v="20"/>
    <n v="20"/>
    <m/>
    <d v="2007-04-27T00:00:00"/>
    <n v="20"/>
    <n v="1826"/>
    <n v="35.930735930735928"/>
    <n v="20.142857142857142"/>
    <n v="14.966666666666667"/>
  </r>
  <r>
    <x v="5"/>
    <x v="3"/>
    <n v="2007"/>
    <n v="28"/>
    <x v="3"/>
    <n v="19"/>
    <n v="19"/>
    <m/>
    <d v="2007-04-28T00:00:00"/>
    <n v="19"/>
    <n v="1898"/>
    <n v="37.34750098386462"/>
    <n v="21.857142857142858"/>
    <n v="14.536666666666667"/>
  </r>
  <r>
    <x v="5"/>
    <x v="3"/>
    <n v="2007"/>
    <n v="29"/>
    <x v="3"/>
    <n v="18"/>
    <n v="18"/>
    <m/>
    <d v="2007-04-29T00:00:00"/>
    <n v="18"/>
    <n v="1969"/>
    <n v="38.744588744588739"/>
    <n v="22.571428571428573"/>
    <n v="14.136666666666667"/>
  </r>
  <r>
    <x v="5"/>
    <x v="3"/>
    <n v="2007"/>
    <n v="30"/>
    <x v="3"/>
    <n v="16"/>
    <n v="16"/>
    <m/>
    <d v="2007-04-30T00:00:00"/>
    <n v="16"/>
    <n v="2135"/>
    <n v="42.011019283746556"/>
    <n v="22.857142857142858"/>
    <n v="13.76"/>
  </r>
  <r>
    <x v="5"/>
    <x v="4"/>
    <n v="2007"/>
    <n v="1"/>
    <x v="4"/>
    <n v="16"/>
    <n v="16"/>
    <m/>
    <d v="2007-05-01T00:00:00"/>
    <n v="16"/>
    <n v="2135"/>
    <n v="42.011019283746556"/>
    <n v="23.142857142857142"/>
    <n v="13.430000000000001"/>
  </r>
  <r>
    <x v="5"/>
    <x v="4"/>
    <n v="2007"/>
    <n v="2"/>
    <x v="4"/>
    <n v="27"/>
    <n v="27"/>
    <m/>
    <d v="2007-05-02T00:00:00"/>
    <n v="27"/>
    <n v="1397"/>
    <n v="27.489177489177489"/>
    <n v="23.428571428571427"/>
    <n v="13.076666666666666"/>
  </r>
  <r>
    <x v="5"/>
    <x v="4"/>
    <n v="2007"/>
    <n v="3"/>
    <x v="4"/>
    <n v="25"/>
    <n v="25"/>
    <m/>
    <d v="2007-05-03T00:00:00"/>
    <n v="25"/>
    <n v="1500"/>
    <n v="29.515938606847698"/>
    <n v="21.857142857142858"/>
    <n v="12.363333333333335"/>
  </r>
  <r>
    <x v="5"/>
    <x v="4"/>
    <n v="2007"/>
    <n v="4"/>
    <x v="4"/>
    <n v="32"/>
    <n v="32"/>
    <m/>
    <d v="2007-05-04T00:00:00"/>
    <n v="32"/>
    <n v="1185"/>
    <n v="23.31759149940968"/>
    <n v="20.428571428571427"/>
    <n v="11.713333333333335"/>
  </r>
  <r>
    <x v="5"/>
    <x v="4"/>
    <n v="2007"/>
    <n v="5"/>
    <x v="4"/>
    <n v="24"/>
    <n v="24"/>
    <m/>
    <d v="2007-05-05T00:00:00"/>
    <n v="24"/>
    <n v="1550"/>
    <n v="30.499803227075954"/>
    <n v="17.857142857142858"/>
    <n v="10.823333333333334"/>
  </r>
  <r>
    <x v="5"/>
    <x v="4"/>
    <n v="2007"/>
    <n v="6"/>
    <x v="4"/>
    <n v="20"/>
    <n v="20"/>
    <m/>
    <d v="2007-05-06T00:00:00"/>
    <n v="20"/>
    <n v="1826"/>
    <n v="35.930735930735928"/>
    <n v="16.285714285714285"/>
    <n v="10.213333333333335"/>
  </r>
  <r>
    <x v="5"/>
    <x v="4"/>
    <n v="2007"/>
    <n v="7"/>
    <x v="4"/>
    <n v="18"/>
    <n v="18"/>
    <m/>
    <d v="2007-05-07T00:00:00"/>
    <n v="18"/>
    <n v="1969"/>
    <n v="38.744588744588739"/>
    <n v="15.285714285714286"/>
    <n v="9.8099999999999987"/>
  </r>
  <r>
    <x v="5"/>
    <x v="4"/>
    <n v="2007"/>
    <n v="8"/>
    <x v="4"/>
    <n v="18"/>
    <n v="18"/>
    <m/>
    <d v="2007-05-08T00:00:00"/>
    <n v="18"/>
    <n v="1969"/>
    <n v="38.744588744588739"/>
    <n v="14.428571428571429"/>
    <n v="9.4433333333333316"/>
  </r>
  <r>
    <x v="5"/>
    <x v="4"/>
    <n v="2007"/>
    <n v="9"/>
    <x v="4"/>
    <n v="16"/>
    <n v="16"/>
    <m/>
    <d v="2007-05-09T00:00:00"/>
    <n v="16"/>
    <n v="2135"/>
    <n v="42.011019283746556"/>
    <n v="13.428571428571429"/>
    <n v="9.0599999999999987"/>
  </r>
  <r>
    <x v="5"/>
    <x v="4"/>
    <n v="2007"/>
    <n v="10"/>
    <x v="4"/>
    <n v="15"/>
    <n v="15"/>
    <m/>
    <d v="2007-05-10T00:00:00"/>
    <n v="15"/>
    <n v="2213"/>
    <n v="43.545848091302638"/>
    <n v="12.571428571428571"/>
    <n v="8.7199999999999989"/>
  </r>
  <r>
    <x v="5"/>
    <x v="4"/>
    <n v="2007"/>
    <n v="11"/>
    <x v="4"/>
    <n v="14"/>
    <n v="14"/>
    <m/>
    <d v="2007-05-11T00:00:00"/>
    <n v="14"/>
    <n v="2302"/>
    <n v="45.297127115308932"/>
    <n v="11.828571428571427"/>
    <n v="8.52"/>
  </r>
  <r>
    <x v="5"/>
    <x v="4"/>
    <n v="2007"/>
    <n v="12"/>
    <x v="4"/>
    <n v="13"/>
    <n v="13"/>
    <m/>
    <d v="2007-05-12T00:00:00"/>
    <n v="13"/>
    <n v="2405"/>
    <n v="47.323888232979144"/>
    <n v="11.128571428571428"/>
    <n v="8.3733333333333331"/>
  </r>
  <r>
    <x v="5"/>
    <x v="4"/>
    <n v="2007"/>
    <n v="13"/>
    <x v="4"/>
    <n v="13"/>
    <n v="13"/>
    <m/>
    <d v="2007-05-13T00:00:00"/>
    <n v="13"/>
    <n v="2405"/>
    <n v="47.323888232979144"/>
    <n v="10.657142857142857"/>
    <n v="8.16"/>
  </r>
  <r>
    <x v="5"/>
    <x v="4"/>
    <n v="2007"/>
    <n v="14"/>
    <x v="4"/>
    <n v="12"/>
    <n v="12"/>
    <m/>
    <d v="2007-05-14T00:00:00"/>
    <n v="12"/>
    <n v="2499"/>
    <n v="49.173553719008268"/>
    <n v="10.37142857142857"/>
    <n v="7.9166666666666661"/>
  </r>
  <r>
    <x v="5"/>
    <x v="4"/>
    <n v="2007"/>
    <n v="15"/>
    <x v="4"/>
    <n v="11"/>
    <n v="11"/>
    <m/>
    <d v="2007-05-15T00:00:00"/>
    <n v="11"/>
    <n v="2599"/>
    <n v="51.141282959464775"/>
    <n v="10.228571428571428"/>
    <n v="7.6833333333333327"/>
  </r>
  <r>
    <x v="5"/>
    <x v="4"/>
    <n v="2007"/>
    <n v="16"/>
    <x v="4"/>
    <n v="10"/>
    <n v="10"/>
    <m/>
    <d v="2007-05-16T00:00:00"/>
    <n v="10"/>
    <n v="2728"/>
    <n v="53.679653679653683"/>
    <n v="9.9714285714285715"/>
    <n v="7.4833333333333334"/>
  </r>
  <r>
    <x v="5"/>
    <x v="4"/>
    <n v="2007"/>
    <n v="17"/>
    <x v="4"/>
    <n v="9.8000000000000007"/>
    <n v="9.8000000000000007"/>
    <m/>
    <d v="2007-05-17T00:00:00"/>
    <n v="9.8000000000000007"/>
    <n v="2771"/>
    <n v="54.525777253049981"/>
    <n v="9.7428571428571438"/>
    <n v="7.3100000000000005"/>
  </r>
  <r>
    <x v="5"/>
    <x v="4"/>
    <n v="2007"/>
    <n v="18"/>
    <x v="4"/>
    <n v="9.1"/>
    <n v="9.1"/>
    <m/>
    <d v="2007-05-18T00:00:00"/>
    <n v="9.1"/>
    <n v="2847"/>
    <n v="56.02125147579693"/>
    <n v="9.5285714285714285"/>
    <n v="7.1433333333333335"/>
  </r>
  <r>
    <x v="5"/>
    <x v="4"/>
    <n v="2007"/>
    <n v="19"/>
    <x v="4"/>
    <n v="9.6999999999999993"/>
    <n v="9.6999999999999993"/>
    <m/>
    <d v="2007-05-19T00:00:00"/>
    <n v="9.6999999999999993"/>
    <n v="2784"/>
    <n v="54.781582054309332"/>
    <n v="9.3714285714285701"/>
    <n v="7"/>
  </r>
  <r>
    <x v="5"/>
    <x v="4"/>
    <n v="2007"/>
    <n v="20"/>
    <x v="4"/>
    <n v="11"/>
    <n v="11"/>
    <m/>
    <d v="2007-05-20T00:00:00"/>
    <n v="11"/>
    <n v="2599"/>
    <n v="51.141282959464775"/>
    <n v="9.0571428571428587"/>
    <n v="6.8266666666666671"/>
  </r>
  <r>
    <x v="5"/>
    <x v="4"/>
    <n v="2007"/>
    <n v="21"/>
    <x v="4"/>
    <n v="11"/>
    <n v="11"/>
    <m/>
    <d v="2007-05-21T00:00:00"/>
    <n v="11"/>
    <n v="2599"/>
    <n v="51.141282959464775"/>
    <n v="8.5000000000000018"/>
    <n v="6.5966666666666667"/>
  </r>
  <r>
    <x v="5"/>
    <x v="4"/>
    <n v="2007"/>
    <n v="22"/>
    <x v="4"/>
    <n v="9.1999999999999993"/>
    <n v="9.1999999999999993"/>
    <m/>
    <d v="2007-05-22T00:00:00"/>
    <n v="9.1999999999999993"/>
    <n v="2836"/>
    <n v="55.804801259346718"/>
    <n v="7.9285714285714297"/>
    <n v="6.3533333333333335"/>
  </r>
  <r>
    <x v="5"/>
    <x v="4"/>
    <n v="2007"/>
    <n v="23"/>
    <x v="4"/>
    <n v="8.4"/>
    <n v="8.4"/>
    <m/>
    <d v="2007-05-23T00:00:00"/>
    <n v="8.4"/>
    <n v="2921"/>
    <n v="57.477371113734755"/>
    <n v="7.5714285714285721"/>
    <n v="6.16"/>
  </r>
  <r>
    <x v="5"/>
    <x v="4"/>
    <n v="2007"/>
    <n v="24"/>
    <x v="4"/>
    <n v="8.3000000000000007"/>
    <n v="8.3000000000000007"/>
    <m/>
    <d v="2007-05-24T00:00:00"/>
    <n v="8.3000000000000007"/>
    <n v="2933"/>
    <n v="57.713498622589533"/>
    <n v="7.2428571428571429"/>
    <n v="5.996666666666667"/>
  </r>
  <r>
    <x v="5"/>
    <x v="4"/>
    <n v="2007"/>
    <n v="25"/>
    <x v="4"/>
    <n v="8"/>
    <n v="8"/>
    <m/>
    <d v="2007-05-25T00:00:00"/>
    <n v="8"/>
    <n v="2970"/>
    <n v="58.441558441558442"/>
    <n v="6.8285714285714292"/>
    <n v="5.8266666666666671"/>
  </r>
  <r>
    <x v="5"/>
    <x v="4"/>
    <n v="2007"/>
    <n v="26"/>
    <x v="4"/>
    <n v="7.5"/>
    <n v="7.5"/>
    <m/>
    <d v="2007-05-26T00:00:00"/>
    <n v="7.5"/>
    <n v="3026"/>
    <n v="59.543486816214084"/>
    <n v="6.4857142857142858"/>
    <n v="5.703333333333334"/>
  </r>
  <r>
    <x v="5"/>
    <x v="4"/>
    <n v="2007"/>
    <n v="27"/>
    <x v="4"/>
    <n v="7.1"/>
    <n v="7.1"/>
    <m/>
    <d v="2007-05-27T00:00:00"/>
    <n v="7.1"/>
    <n v="3074"/>
    <n v="60.48799685163322"/>
    <n v="6.2"/>
    <n v="5.6"/>
  </r>
  <r>
    <x v="5"/>
    <x v="4"/>
    <n v="2007"/>
    <n v="28"/>
    <x v="4"/>
    <n v="7"/>
    <n v="7"/>
    <m/>
    <d v="2007-05-28T00:00:00"/>
    <n v="7"/>
    <n v="3088"/>
    <n v="60.763478945297123"/>
    <n v="5.9428571428571422"/>
    <n v="5.4899999999999993"/>
  </r>
  <r>
    <x v="5"/>
    <x v="4"/>
    <n v="2007"/>
    <n v="29"/>
    <x v="4"/>
    <n v="6.7"/>
    <n v="6.7"/>
    <m/>
    <d v="2007-05-29T00:00:00"/>
    <n v="6.7"/>
    <n v="3132"/>
    <n v="61.629279811097994"/>
    <n v="5.757142857142858"/>
    <n v="5.3666666666666663"/>
  </r>
  <r>
    <x v="5"/>
    <x v="4"/>
    <n v="2007"/>
    <n v="30"/>
    <x v="4"/>
    <n v="6.1"/>
    <n v="6.1"/>
    <m/>
    <d v="2007-05-30T00:00:00"/>
    <n v="6.1"/>
    <n v="3235"/>
    <n v="63.656040928768199"/>
    <n v="5.9285714285714288"/>
    <n v="5.2733333333333343"/>
  </r>
  <r>
    <x v="5"/>
    <x v="4"/>
    <n v="2007"/>
    <n v="31"/>
    <x v="4"/>
    <n v="5.4"/>
    <n v="5.4"/>
    <m/>
    <d v="2007-05-31T00:00:00"/>
    <n v="5.4"/>
    <n v="3380"/>
    <n v="66.509248327430143"/>
    <n v="6.0571428571428569"/>
    <n v="5.2200000000000006"/>
  </r>
  <r>
    <x v="5"/>
    <x v="5"/>
    <n v="2007"/>
    <n v="1"/>
    <x v="5"/>
    <n v="5.6"/>
    <n v="5.6"/>
    <m/>
    <d v="2007-06-01T00:00:00"/>
    <n v="5.6"/>
    <n v="3332"/>
    <n v="65.564738292011015"/>
    <n v="6.2142857142857144"/>
    <n v="5.16"/>
  </r>
  <r>
    <x v="5"/>
    <x v="5"/>
    <n v="2007"/>
    <n v="2"/>
    <x v="5"/>
    <n v="5.5"/>
    <n v="5.5"/>
    <m/>
    <d v="2007-06-02T00:00:00"/>
    <n v="5.5"/>
    <n v="3357"/>
    <n v="66.056670602125138"/>
    <n v="6.242857142857142"/>
    <n v="5.08"/>
  </r>
  <r>
    <x v="5"/>
    <x v="5"/>
    <n v="2007"/>
    <n v="3"/>
    <x v="5"/>
    <n v="5.3"/>
    <n v="5.3"/>
    <m/>
    <d v="2007-06-03T00:00:00"/>
    <n v="5.3"/>
    <n v="3406"/>
    <n v="67.020857929948846"/>
    <n v="6.742857142857142"/>
    <n v="4.996666666666667"/>
  </r>
  <r>
    <x v="5"/>
    <x v="5"/>
    <n v="2007"/>
    <n v="4"/>
    <x v="5"/>
    <n v="5.7"/>
    <n v="5.7"/>
    <m/>
    <d v="2007-06-04T00:00:00"/>
    <n v="5.7"/>
    <n v="3307"/>
    <n v="65.072805981896892"/>
    <n v="7.3571428571428568"/>
    <n v="4.9033333333333333"/>
  </r>
  <r>
    <x v="5"/>
    <x v="5"/>
    <n v="2007"/>
    <n v="5"/>
    <x v="5"/>
    <n v="7.9"/>
    <n v="7.9"/>
    <m/>
    <d v="2007-06-05T00:00:00"/>
    <n v="7.9"/>
    <n v="2985"/>
    <n v="58.736717827626919"/>
    <n v="7.4857142857142867"/>
    <n v="4.7933333333333339"/>
  </r>
  <r>
    <x v="5"/>
    <x v="5"/>
    <n v="2007"/>
    <n v="6"/>
    <x v="5"/>
    <n v="7"/>
    <n v="7"/>
    <m/>
    <d v="2007-06-06T00:00:00"/>
    <n v="7"/>
    <n v="3088"/>
    <n v="60.763478945297123"/>
    <n v="7.1714285714285717"/>
    <n v="4.6133333333333333"/>
  </r>
  <r>
    <x v="5"/>
    <x v="5"/>
    <n v="2007"/>
    <n v="7"/>
    <x v="5"/>
    <n v="6.5"/>
    <n v="6.5"/>
    <m/>
    <d v="2007-06-07T00:00:00"/>
    <n v="6.5"/>
    <n v="3162"/>
    <n v="62.219598583234948"/>
    <n v="6.8857142857142861"/>
    <n v="4.45"/>
  </r>
  <r>
    <x v="5"/>
    <x v="5"/>
    <n v="2007"/>
    <n v="8"/>
    <x v="5"/>
    <n v="5.8"/>
    <n v="5.8"/>
    <m/>
    <d v="2007-06-08T00:00:00"/>
    <n v="5.8"/>
    <n v="3295"/>
    <n v="64.836678473042113"/>
    <n v="6.6714285714285717"/>
    <n v="4.3066666666666666"/>
  </r>
  <r>
    <x v="5"/>
    <x v="5"/>
    <n v="2007"/>
    <n v="9"/>
    <x v="5"/>
    <n v="9"/>
    <n v="9"/>
    <m/>
    <d v="2007-06-09T00:00:00"/>
    <n v="9"/>
    <n v="2862"/>
    <n v="56.316410861865407"/>
    <n v="6.5285714285714294"/>
    <n v="4.1900000000000004"/>
  </r>
  <r>
    <x v="5"/>
    <x v="5"/>
    <n v="2007"/>
    <n v="10"/>
    <x v="5"/>
    <n v="9.6"/>
    <n v="9.6"/>
    <m/>
    <d v="2007-06-10T00:00:00"/>
    <n v="9.6"/>
    <n v="2797"/>
    <n v="55.03738685556867"/>
    <n v="5.9285714285714279"/>
    <n v="3.9633333333333334"/>
  </r>
  <r>
    <x v="5"/>
    <x v="5"/>
    <n v="2007"/>
    <n v="11"/>
    <x v="5"/>
    <n v="6.6"/>
    <n v="6.6"/>
    <m/>
    <d v="2007-06-11T00:00:00"/>
    <n v="6.6"/>
    <n v="3150"/>
    <n v="61.983471074380169"/>
    <n v="5.2428571428571429"/>
    <n v="3.7133333333333334"/>
  </r>
  <r>
    <x v="5"/>
    <x v="5"/>
    <n v="2007"/>
    <n v="12"/>
    <x v="5"/>
    <n v="5.7"/>
    <n v="5.7"/>
    <m/>
    <d v="2007-06-12T00:00:00"/>
    <n v="5.7"/>
    <n v="3307"/>
    <n v="65.072805981896892"/>
    <n v="4.9428571428571431"/>
    <n v="3.563333333333333"/>
  </r>
  <r>
    <x v="5"/>
    <x v="5"/>
    <n v="2007"/>
    <n v="13"/>
    <x v="5"/>
    <n v="5"/>
    <n v="5"/>
    <m/>
    <d v="2007-06-13T00:00:00"/>
    <n v="5"/>
    <n v="3465"/>
    <n v="68.181818181818173"/>
    <n v="4.7142857142857144"/>
    <n v="3.4466666666666663"/>
  </r>
  <r>
    <x v="5"/>
    <x v="5"/>
    <n v="2007"/>
    <n v="14"/>
    <x v="5"/>
    <n v="5"/>
    <n v="5"/>
    <m/>
    <d v="2007-06-14T00:00:00"/>
    <n v="5"/>
    <n v="3465"/>
    <n v="68.181818181818173"/>
    <n v="4.5285714285714285"/>
    <n v="3.3766666666666665"/>
  </r>
  <r>
    <x v="5"/>
    <x v="5"/>
    <n v="2007"/>
    <n v="15"/>
    <x v="5"/>
    <n v="4.8"/>
    <n v="4.8"/>
    <m/>
    <d v="2007-06-15T00:00:00"/>
    <n v="4.8"/>
    <n v="3498"/>
    <n v="68.831168831168839"/>
    <n v="4.3"/>
    <n v="3.2833333333333328"/>
  </r>
  <r>
    <x v="5"/>
    <x v="5"/>
    <n v="2007"/>
    <n v="16"/>
    <x v="5"/>
    <n v="4.8"/>
    <n v="4.8"/>
    <m/>
    <d v="2007-06-16T00:00:00"/>
    <n v="4.8"/>
    <n v="3498"/>
    <n v="68.831168831168839"/>
    <n v="4.1142857142857139"/>
    <n v="3.1966666666666668"/>
  </r>
  <r>
    <x v="5"/>
    <x v="5"/>
    <n v="2007"/>
    <n v="17"/>
    <x v="5"/>
    <n v="4.8"/>
    <n v="4.8"/>
    <m/>
    <d v="2007-06-17T00:00:00"/>
    <n v="4.8"/>
    <n v="3498"/>
    <n v="68.831168831168839"/>
    <n v="3.8857142857142857"/>
    <n v="3.1133333333333328"/>
  </r>
  <r>
    <x v="5"/>
    <x v="5"/>
    <n v="2007"/>
    <n v="18"/>
    <x v="5"/>
    <n v="4.5"/>
    <n v="4.5"/>
    <m/>
    <d v="2007-06-18T00:00:00"/>
    <n v="4.5"/>
    <n v="3571"/>
    <n v="70.267611176702076"/>
    <n v="3.8142857142857145"/>
    <n v="3.0466666666666664"/>
  </r>
  <r>
    <x v="5"/>
    <x v="5"/>
    <n v="2007"/>
    <n v="19"/>
    <x v="5"/>
    <n v="4.0999999999999996"/>
    <n v="4.0999999999999996"/>
    <m/>
    <d v="2007-06-19T00:00:00"/>
    <n v="4.0999999999999996"/>
    <n v="3656"/>
    <n v="71.94018103109012"/>
    <n v="3.8000000000000003"/>
    <n v="3.0600000000000005"/>
  </r>
  <r>
    <x v="5"/>
    <x v="5"/>
    <n v="2007"/>
    <n v="20"/>
    <x v="5"/>
    <n v="3.7"/>
    <n v="3.7"/>
    <m/>
    <d v="2007-06-20T00:00:00"/>
    <n v="3.7"/>
    <n v="3734"/>
    <n v="73.475009838646201"/>
    <n v="3.7571428571428571"/>
    <n v="3.0200000000000005"/>
  </r>
  <r>
    <x v="5"/>
    <x v="5"/>
    <n v="2007"/>
    <n v="21"/>
    <x v="5"/>
    <n v="3.4"/>
    <n v="3.4"/>
    <m/>
    <d v="2007-06-21T00:00:00"/>
    <n v="3.4"/>
    <n v="3822"/>
    <n v="75.206611570247944"/>
    <n v="3.7000000000000006"/>
    <n v="2.9800000000000013"/>
  </r>
  <r>
    <x v="5"/>
    <x v="5"/>
    <n v="2007"/>
    <n v="22"/>
    <x v="5"/>
    <n v="3.5"/>
    <n v="3.5"/>
    <m/>
    <d v="2007-06-22T00:00:00"/>
    <n v="3.5"/>
    <n v="3791"/>
    <n v="74.59661550570641"/>
    <n v="3.7714285714285714"/>
    <n v="2.9633333333333343"/>
  </r>
  <r>
    <x v="5"/>
    <x v="5"/>
    <n v="2007"/>
    <n v="23"/>
    <x v="5"/>
    <n v="3.2"/>
    <n v="3.2"/>
    <m/>
    <d v="2007-06-23T00:00:00"/>
    <n v="3.2"/>
    <n v="3885"/>
    <n v="76.446280991735534"/>
    <n v="3.9142857142857141"/>
    <n v="2.933333333333334"/>
  </r>
  <r>
    <x v="5"/>
    <x v="5"/>
    <n v="2007"/>
    <n v="24"/>
    <x v="5"/>
    <n v="4.3"/>
    <n v="4.3"/>
    <m/>
    <d v="2007-06-24T00:00:00"/>
    <n v="4.3"/>
    <n v="3610"/>
    <n v="71.035025580480124"/>
    <n v="3.9714285714285715"/>
    <n v="2.9033333333333342"/>
  </r>
  <r>
    <x v="5"/>
    <x v="5"/>
    <n v="2007"/>
    <n v="25"/>
    <x v="5"/>
    <n v="4.4000000000000004"/>
    <n v="4.4000000000000004"/>
    <m/>
    <d v="2007-06-25T00:00:00"/>
    <n v="4.4000000000000004"/>
    <n v="3593"/>
    <n v="70.700511609602529"/>
    <n v="3.8142857142857141"/>
    <n v="2.8300000000000005"/>
  </r>
  <r>
    <x v="5"/>
    <x v="5"/>
    <n v="2007"/>
    <n v="26"/>
    <x v="5"/>
    <n v="3.8"/>
    <n v="3.8"/>
    <m/>
    <d v="2007-06-26T00:00:00"/>
    <n v="3.8"/>
    <n v="3716"/>
    <n v="73.120818575364027"/>
    <n v="3.6142857142857143"/>
    <n v="2.7433333333333336"/>
  </r>
  <r>
    <x v="5"/>
    <x v="5"/>
    <n v="2007"/>
    <n v="27"/>
    <x v="5"/>
    <n v="3.3"/>
    <n v="3.3"/>
    <m/>
    <d v="2007-06-27T00:00:00"/>
    <n v="3.3"/>
    <n v="3852"/>
    <n v="75.796930342384883"/>
    <n v="3.4285714285714284"/>
    <n v="2.6733333333333333"/>
  </r>
  <r>
    <x v="5"/>
    <x v="5"/>
    <n v="2007"/>
    <n v="28"/>
    <x v="5"/>
    <n v="3.9"/>
    <n v="3.9"/>
    <m/>
    <d v="2007-06-28T00:00:00"/>
    <n v="3.9"/>
    <n v="3691"/>
    <n v="72.628886265249903"/>
    <n v="3.3"/>
    <n v="2.6199999999999997"/>
  </r>
  <r>
    <x v="5"/>
    <x v="5"/>
    <n v="2007"/>
    <n v="29"/>
    <x v="5"/>
    <n v="4.5"/>
    <n v="4.5"/>
    <m/>
    <d v="2007-06-29T00:00:00"/>
    <n v="4.5"/>
    <n v="3571"/>
    <n v="70.267611176702076"/>
    <n v="3.1"/>
    <n v="2.5533333333333332"/>
  </r>
  <r>
    <x v="5"/>
    <x v="5"/>
    <n v="2007"/>
    <n v="30"/>
    <x v="5"/>
    <n v="3.6"/>
    <n v="3.6"/>
    <m/>
    <d v="2007-06-30T00:00:00"/>
    <n v="3.6"/>
    <n v="3764"/>
    <n v="74.065328610783155"/>
    <n v="2.7571428571428576"/>
    <n v="2.4700000000000002"/>
  </r>
  <r>
    <x v="5"/>
    <x v="6"/>
    <n v="2007"/>
    <n v="1"/>
    <x v="6"/>
    <n v="3.2"/>
    <n v="3.2"/>
    <m/>
    <d v="2007-07-01T00:00:00"/>
    <n v="3.2"/>
    <n v="3885"/>
    <n v="76.446280991735534"/>
    <n v="2.5571428571428569"/>
    <n v="2.4133333333333336"/>
  </r>
  <r>
    <x v="5"/>
    <x v="6"/>
    <n v="2007"/>
    <n v="2"/>
    <x v="6"/>
    <n v="3"/>
    <n v="3"/>
    <m/>
    <d v="2007-07-02T00:00:00"/>
    <n v="3"/>
    <n v="3941"/>
    <n v="77.548209366391191"/>
    <n v="2.4285714285714284"/>
    <n v="2.3533333333333335"/>
  </r>
  <r>
    <x v="5"/>
    <x v="6"/>
    <n v="2007"/>
    <n v="3"/>
    <x v="6"/>
    <n v="2.5"/>
    <n v="2.5"/>
    <m/>
    <d v="2007-07-03T00:00:00"/>
    <n v="2.5"/>
    <n v="4136"/>
    <n v="81.385281385281388"/>
    <n v="2.3142857142857141"/>
    <n v="2.2966666666666664"/>
  </r>
  <r>
    <x v="5"/>
    <x v="6"/>
    <n v="2007"/>
    <n v="4"/>
    <x v="6"/>
    <n v="2.4"/>
    <n v="2.4"/>
    <m/>
    <d v="2007-07-04T00:00:00"/>
    <n v="2.4"/>
    <n v="4180"/>
    <n v="82.251082251082252"/>
    <n v="2.2571428571428571"/>
    <n v="2.2566666666666664"/>
  </r>
  <r>
    <x v="5"/>
    <x v="6"/>
    <n v="2007"/>
    <n v="5"/>
    <x v="6"/>
    <n v="2.5"/>
    <n v="2.5"/>
    <m/>
    <d v="2007-07-05T00:00:00"/>
    <n v="2.5"/>
    <n v="4136"/>
    <n v="81.385281385281388"/>
    <n v="2.2142857142857144"/>
    <n v="2.2233333333333336"/>
  </r>
  <r>
    <x v="5"/>
    <x v="6"/>
    <n v="2007"/>
    <n v="6"/>
    <x v="6"/>
    <n v="2.1"/>
    <n v="2.1"/>
    <m/>
    <d v="2007-07-06T00:00:00"/>
    <n v="2.1"/>
    <n v="4352"/>
    <n v="85.635576544667458"/>
    <n v="2.1714285714285713"/>
    <n v="2.1933333333333329"/>
  </r>
  <r>
    <x v="5"/>
    <x v="6"/>
    <n v="2007"/>
    <n v="7"/>
    <x v="6"/>
    <n v="2.2000000000000002"/>
    <n v="2.2000000000000002"/>
    <m/>
    <d v="2007-07-07T00:00:00"/>
    <n v="2.2000000000000002"/>
    <n v="4282"/>
    <n v="84.258166076347891"/>
    <n v="2.2857142857142856"/>
    <n v="2.1799999999999997"/>
  </r>
  <r>
    <x v="5"/>
    <x v="6"/>
    <n v="2007"/>
    <n v="8"/>
    <x v="6"/>
    <n v="2.2999999999999998"/>
    <n v="2.2999999999999998"/>
    <m/>
    <d v="2007-07-08T00:00:00"/>
    <n v="2.2999999999999998"/>
    <n v="4227"/>
    <n v="83.175914994096814"/>
    <n v="2.2857142857142856"/>
    <n v="2.1733333333333329"/>
  </r>
  <r>
    <x v="5"/>
    <x v="6"/>
    <n v="2007"/>
    <n v="9"/>
    <x v="6"/>
    <n v="2.2000000000000002"/>
    <n v="2.2000000000000002"/>
    <m/>
    <d v="2007-07-09T00:00:00"/>
    <n v="2.2000000000000002"/>
    <n v="4282"/>
    <n v="84.258166076347891"/>
    <n v="2.2714285714285718"/>
    <n v="2.1599999999999997"/>
  </r>
  <r>
    <x v="5"/>
    <x v="6"/>
    <n v="2007"/>
    <n v="10"/>
    <x v="6"/>
    <n v="2.1"/>
    <n v="2.1"/>
    <m/>
    <d v="2007-07-10T00:00:00"/>
    <n v="2.1"/>
    <n v="4352"/>
    <n v="85.635576544667458"/>
    <n v="2.2857142857142856"/>
    <n v="2.1466666666666665"/>
  </r>
  <r>
    <x v="5"/>
    <x v="6"/>
    <n v="2007"/>
    <n v="11"/>
    <x v="6"/>
    <n v="2.1"/>
    <n v="2.1"/>
    <m/>
    <d v="2007-07-11T00:00:00"/>
    <n v="2.1"/>
    <n v="4352"/>
    <n v="85.635576544667458"/>
    <n v="2.3857142857142861"/>
    <n v="2.1399999999999997"/>
  </r>
  <r>
    <x v="5"/>
    <x v="6"/>
    <n v="2007"/>
    <n v="12"/>
    <x v="6"/>
    <n v="2.2000000000000002"/>
    <n v="2.2000000000000002"/>
    <m/>
    <d v="2007-07-12T00:00:00"/>
    <n v="2.2000000000000002"/>
    <n v="4282"/>
    <n v="84.258166076347891"/>
    <n v="2.7857142857142856"/>
    <n v="2.1233333333333331"/>
  </r>
  <r>
    <x v="5"/>
    <x v="6"/>
    <n v="2007"/>
    <n v="13"/>
    <x v="6"/>
    <n v="2.9"/>
    <n v="2.9"/>
    <m/>
    <d v="2007-07-13T00:00:00"/>
    <n v="2.9"/>
    <n v="3982"/>
    <n v="78.354978354978357"/>
    <n v="2.8857142857142852"/>
    <n v="2.1033333333333331"/>
  </r>
  <r>
    <x v="5"/>
    <x v="6"/>
    <n v="2007"/>
    <n v="14"/>
    <x v="6"/>
    <n v="2.2000000000000002"/>
    <n v="2.2000000000000002"/>
    <m/>
    <d v="2007-07-14T00:00:00"/>
    <n v="2.2000000000000002"/>
    <n v="4282"/>
    <n v="84.258166076347891"/>
    <n v="2.8285714285714287"/>
    <n v="2.0633333333333335"/>
  </r>
  <r>
    <x v="5"/>
    <x v="6"/>
    <n v="2007"/>
    <n v="15"/>
    <x v="6"/>
    <n v="2.2000000000000002"/>
    <n v="2.2000000000000002"/>
    <m/>
    <d v="2007-07-15T00:00:00"/>
    <n v="2.2000000000000002"/>
    <n v="4282"/>
    <n v="84.258166076347891"/>
    <n v="2.9285714285714284"/>
    <n v="2.0466666666666664"/>
  </r>
  <r>
    <x v="5"/>
    <x v="6"/>
    <n v="2007"/>
    <n v="16"/>
    <x v="6"/>
    <n v="2.2999999999999998"/>
    <n v="2.2999999999999998"/>
    <m/>
    <d v="2007-07-16T00:00:00"/>
    <n v="2.2999999999999998"/>
    <n v="4227"/>
    <n v="83.175914994096814"/>
    <n v="2.9857142857142862"/>
    <n v="2.0266666666666668"/>
  </r>
  <r>
    <x v="5"/>
    <x v="6"/>
    <n v="2007"/>
    <n v="17"/>
    <x v="6"/>
    <n v="2.8"/>
    <n v="2.8"/>
    <m/>
    <d v="2007-07-17T00:00:00"/>
    <n v="2.8"/>
    <n v="4018"/>
    <n v="79.063360881542692"/>
    <n v="2.9857142857142862"/>
    <n v="2.0299999999999998"/>
  </r>
  <r>
    <x v="5"/>
    <x v="6"/>
    <n v="2007"/>
    <n v="18"/>
    <x v="6"/>
    <n v="4.9000000000000004"/>
    <n v="4.9000000000000004"/>
    <m/>
    <d v="2007-07-18T00:00:00"/>
    <n v="4.9000000000000004"/>
    <n v="3482"/>
    <n v="68.516332152695796"/>
    <n v="2.8857142857142861"/>
    <n v="1.9866666666666668"/>
  </r>
  <r>
    <x v="5"/>
    <x v="6"/>
    <n v="2007"/>
    <n v="19"/>
    <x v="6"/>
    <n v="2.9"/>
    <n v="2.9"/>
    <m/>
    <d v="2007-07-19T00:00:00"/>
    <n v="2.9"/>
    <n v="3982"/>
    <n v="78.354978354978357"/>
    <n v="2.4428571428571426"/>
    <n v="1.8699999999999999"/>
  </r>
  <r>
    <x v="5"/>
    <x v="6"/>
    <n v="2007"/>
    <n v="20"/>
    <x v="6"/>
    <n v="2.5"/>
    <n v="2.5"/>
    <m/>
    <d v="2007-07-20T00:00:00"/>
    <n v="2.5"/>
    <n v="4136"/>
    <n v="81.385281385281388"/>
    <n v="2.2714285714285714"/>
    <n v="1.8233333333333335"/>
  </r>
  <r>
    <x v="5"/>
    <x v="6"/>
    <n v="2007"/>
    <n v="21"/>
    <x v="6"/>
    <n v="2.9"/>
    <n v="2.9"/>
    <m/>
    <d v="2007-07-21T00:00:00"/>
    <n v="2.9"/>
    <n v="3982"/>
    <n v="78.354978354978357"/>
    <n v="2.157142857142857"/>
    <n v="1.9600000000000002"/>
  </r>
  <r>
    <x v="5"/>
    <x v="6"/>
    <n v="2007"/>
    <n v="22"/>
    <x v="6"/>
    <n v="2.6"/>
    <n v="2.6"/>
    <m/>
    <d v="2007-07-22T00:00:00"/>
    <n v="2.6"/>
    <n v="4098"/>
    <n v="80.637544273907906"/>
    <n v="2.0142857142857142"/>
    <n v="2.1100000000000003"/>
  </r>
  <r>
    <x v="5"/>
    <x v="6"/>
    <n v="2007"/>
    <n v="23"/>
    <x v="6"/>
    <n v="2.2999999999999998"/>
    <n v="2.2999999999999998"/>
    <m/>
    <d v="2007-07-23T00:00:00"/>
    <n v="2.2999999999999998"/>
    <n v="4227"/>
    <n v="83.175914994096814"/>
    <n v="1.9285714285714286"/>
    <n v="2.1833333333333331"/>
  </r>
  <r>
    <x v="5"/>
    <x v="6"/>
    <n v="2007"/>
    <n v="24"/>
    <x v="6"/>
    <n v="2.1"/>
    <n v="2.1"/>
    <m/>
    <d v="2007-07-24T00:00:00"/>
    <n v="2.1"/>
    <n v="4352"/>
    <n v="85.635576544667458"/>
    <n v="1.8714285714285717"/>
    <n v="2.2000000000000002"/>
  </r>
  <r>
    <x v="5"/>
    <x v="6"/>
    <n v="2007"/>
    <n v="25"/>
    <x v="6"/>
    <n v="1.8"/>
    <n v="1.8"/>
    <m/>
    <d v="2007-07-25T00:00:00"/>
    <n v="1.8"/>
    <n v="4568"/>
    <n v="89.885871704053528"/>
    <n v="1.7714285714285716"/>
    <n v="2.2166666666666668"/>
  </r>
  <r>
    <x v="5"/>
    <x v="6"/>
    <n v="2007"/>
    <n v="26"/>
    <x v="6"/>
    <n v="1.7"/>
    <n v="1.7"/>
    <m/>
    <d v="2007-07-26T00:00:00"/>
    <n v="1.7"/>
    <n v="4673"/>
    <n v="91.951987406532865"/>
    <n v="1.7"/>
    <n v="2.2466666666666666"/>
  </r>
  <r>
    <x v="5"/>
    <x v="6"/>
    <n v="2007"/>
    <n v="27"/>
    <x v="6"/>
    <n v="1.7"/>
    <n v="1.7"/>
    <m/>
    <d v="2007-07-27T00:00:00"/>
    <n v="1.7"/>
    <n v="4673"/>
    <n v="91.951987406532865"/>
    <n v="1.642857142857143"/>
    <n v="2.2799999999999998"/>
  </r>
  <r>
    <x v="5"/>
    <x v="6"/>
    <n v="2007"/>
    <n v="28"/>
    <x v="6"/>
    <n v="1.9"/>
    <n v="1.9"/>
    <m/>
    <d v="2007-07-28T00:00:00"/>
    <n v="1.9"/>
    <n v="4479"/>
    <n v="88.134592680047234"/>
    <n v="1.6"/>
    <n v="2.31"/>
  </r>
  <r>
    <x v="5"/>
    <x v="6"/>
    <n v="2007"/>
    <n v="29"/>
    <x v="6"/>
    <n v="2"/>
    <n v="2"/>
    <m/>
    <d v="2007-07-29T00:00:00"/>
    <n v="2"/>
    <n v="4416"/>
    <n v="86.894923258559615"/>
    <n v="1.5571428571428569"/>
    <n v="2.333333333333333"/>
  </r>
  <r>
    <x v="5"/>
    <x v="6"/>
    <n v="2007"/>
    <n v="30"/>
    <x v="6"/>
    <n v="1.9"/>
    <n v="1.9"/>
    <m/>
    <d v="2007-07-30T00:00:00"/>
    <n v="1.9"/>
    <n v="4479"/>
    <n v="88.134592680047234"/>
    <n v="1.514285714285714"/>
    <n v="2.3499999999999996"/>
  </r>
  <r>
    <x v="5"/>
    <x v="6"/>
    <n v="2007"/>
    <n v="31"/>
    <x v="6"/>
    <n v="1.4"/>
    <n v="1.4"/>
    <m/>
    <d v="2007-07-31T00:00:00"/>
    <n v="1.4"/>
    <n v="4899"/>
    <n v="96.399055489964582"/>
    <n v="1.5285714285714285"/>
    <n v="2.3666666666666667"/>
  </r>
  <r>
    <x v="5"/>
    <x v="7"/>
    <n v="2007"/>
    <n v="1"/>
    <x v="7"/>
    <n v="1.3"/>
    <n v="1.3"/>
    <m/>
    <d v="2007-08-01T00:00:00"/>
    <n v="1.3"/>
    <n v="4941"/>
    <n v="97.225501770956313"/>
    <n v="1.6"/>
    <n v="2.3966666666666669"/>
  </r>
  <r>
    <x v="5"/>
    <x v="7"/>
    <n v="2007"/>
    <n v="2"/>
    <x v="7"/>
    <n v="1.3"/>
    <n v="1.3"/>
    <m/>
    <d v="2007-08-02T00:00:00"/>
    <n v="1.3"/>
    <n v="4941"/>
    <n v="97.225501770956313"/>
    <n v="1.6714285714285715"/>
    <n v="2.436666666666667"/>
  </r>
  <r>
    <x v="5"/>
    <x v="7"/>
    <n v="2007"/>
    <n v="3"/>
    <x v="7"/>
    <n v="1.4"/>
    <n v="1.4"/>
    <m/>
    <d v="2007-08-03T00:00:00"/>
    <n v="1.4"/>
    <n v="4899"/>
    <n v="96.399055489964582"/>
    <n v="1.7571428571428573"/>
    <n v="2.4766666666666666"/>
  </r>
  <r>
    <x v="5"/>
    <x v="7"/>
    <n v="2007"/>
    <n v="4"/>
    <x v="7"/>
    <n v="1.6"/>
    <n v="1.6"/>
    <m/>
    <d v="2007-08-04T00:00:00"/>
    <n v="1.6"/>
    <n v="4775"/>
    <n v="93.959071231798504"/>
    <n v="1.7857142857142858"/>
    <n v="2.5166666666666666"/>
  </r>
  <r>
    <x v="5"/>
    <x v="7"/>
    <n v="2007"/>
    <n v="5"/>
    <x v="7"/>
    <n v="1.7"/>
    <n v="1.7"/>
    <m/>
    <d v="2007-08-05T00:00:00"/>
    <n v="1.7"/>
    <n v="4673"/>
    <n v="91.951987406532865"/>
    <n v="1.7857142857142854"/>
    <n v="2.5499999999999994"/>
  </r>
  <r>
    <x v="5"/>
    <x v="7"/>
    <n v="2007"/>
    <n v="6"/>
    <x v="7"/>
    <n v="2"/>
    <n v="2"/>
    <m/>
    <d v="2007-08-06T00:00:00"/>
    <n v="2"/>
    <n v="4416"/>
    <n v="86.894923258559615"/>
    <n v="1.7857142857142854"/>
    <n v="2.6433333333333326"/>
  </r>
  <r>
    <x v="5"/>
    <x v="7"/>
    <n v="2007"/>
    <n v="7"/>
    <x v="7"/>
    <n v="1.9"/>
    <n v="1.9"/>
    <m/>
    <d v="2007-08-07T00:00:00"/>
    <n v="1.9"/>
    <n v="4479"/>
    <n v="88.134592680047234"/>
    <n v="1.7428571428571424"/>
    <n v="2.6933333333333329"/>
  </r>
  <r>
    <x v="5"/>
    <x v="7"/>
    <n v="2007"/>
    <n v="8"/>
    <x v="7"/>
    <n v="1.8"/>
    <n v="1.8"/>
    <m/>
    <d v="2007-08-08T00:00:00"/>
    <n v="1.8"/>
    <n v="4568"/>
    <n v="89.885871704053528"/>
    <n v="1.6999999999999997"/>
    <n v="2.7433333333333327"/>
  </r>
  <r>
    <x v="5"/>
    <x v="7"/>
    <n v="2007"/>
    <n v="9"/>
    <x v="7"/>
    <n v="1.9"/>
    <n v="1.9"/>
    <m/>
    <d v="2007-08-09T00:00:00"/>
    <n v="1.9"/>
    <n v="4479"/>
    <n v="88.134592680047234"/>
    <n v="1.7857142857142858"/>
    <n v="2.7833333333333332"/>
  </r>
  <r>
    <x v="5"/>
    <x v="7"/>
    <n v="2007"/>
    <n v="10"/>
    <x v="7"/>
    <n v="1.6"/>
    <n v="1.6"/>
    <m/>
    <d v="2007-08-10T00:00:00"/>
    <n v="1.6"/>
    <n v="4775"/>
    <n v="93.959071231798504"/>
    <n v="1.7285714285714289"/>
    <n v="2.8233333333333328"/>
  </r>
  <r>
    <x v="5"/>
    <x v="7"/>
    <n v="2007"/>
    <n v="11"/>
    <x v="7"/>
    <n v="1.6"/>
    <n v="1.6"/>
    <m/>
    <d v="2007-08-11T00:00:00"/>
    <n v="1.6"/>
    <n v="4775"/>
    <n v="93.959071231798504"/>
    <n v="1.7"/>
    <n v="2.8399999999999994"/>
  </r>
  <r>
    <x v="5"/>
    <x v="7"/>
    <n v="2007"/>
    <n v="12"/>
    <x v="7"/>
    <n v="1.7"/>
    <n v="1.7"/>
    <m/>
    <d v="2007-08-12T00:00:00"/>
    <n v="1.7"/>
    <n v="4673"/>
    <n v="91.951987406532865"/>
    <n v="1.6857142857142857"/>
    <n v="2.8299999999999996"/>
  </r>
  <r>
    <x v="5"/>
    <x v="7"/>
    <n v="2007"/>
    <n v="13"/>
    <x v="7"/>
    <n v="1.7"/>
    <n v="1.7"/>
    <m/>
    <d v="2007-08-13T00:00:00"/>
    <n v="1.7"/>
    <n v="4673"/>
    <n v="91.951987406532865"/>
    <n v="2.3857142857142857"/>
    <n v="2.8200000000000003"/>
  </r>
  <r>
    <x v="5"/>
    <x v="7"/>
    <n v="2007"/>
    <n v="14"/>
    <x v="7"/>
    <n v="1.6"/>
    <n v="1.6"/>
    <m/>
    <d v="2007-08-14T00:00:00"/>
    <n v="1.6"/>
    <n v="4775"/>
    <n v="93.959071231798504"/>
    <n v="3.1999999999999997"/>
    <n v="2.8166666666666669"/>
  </r>
  <r>
    <x v="5"/>
    <x v="7"/>
    <n v="2007"/>
    <n v="15"/>
    <x v="7"/>
    <n v="2.4"/>
    <n v="2.4"/>
    <m/>
    <d v="2007-08-15T00:00:00"/>
    <n v="2.4"/>
    <n v="4180"/>
    <n v="82.251082251082252"/>
    <n v="3.657142857142857"/>
    <n v="2.8233333333333328"/>
  </r>
  <r>
    <x v="5"/>
    <x v="7"/>
    <n v="2007"/>
    <n v="16"/>
    <x v="7"/>
    <n v="1.5"/>
    <n v="1.5"/>
    <m/>
    <d v="2007-08-16T00:00:00"/>
    <n v="1.5"/>
    <n v="4848"/>
    <n v="95.395513577331755"/>
    <n v="3.7142857142857144"/>
    <n v="2.8133333333333326"/>
  </r>
  <r>
    <x v="5"/>
    <x v="7"/>
    <n v="2007"/>
    <n v="17"/>
    <x v="7"/>
    <n v="1.4"/>
    <n v="1.4"/>
    <m/>
    <d v="2007-08-17T00:00:00"/>
    <n v="1.4"/>
    <n v="4899"/>
    <n v="96.399055489964582"/>
    <n v="3.8714285714285714"/>
    <n v="2.8333333333333326"/>
  </r>
  <r>
    <x v="5"/>
    <x v="7"/>
    <n v="2007"/>
    <n v="18"/>
    <x v="7"/>
    <n v="1.5"/>
    <n v="1.5"/>
    <m/>
    <d v="2007-08-18T00:00:00"/>
    <n v="1.5"/>
    <n v="4848"/>
    <n v="95.395513577331755"/>
    <n v="4.0571428571428578"/>
    <n v="2.856666666666666"/>
  </r>
  <r>
    <x v="5"/>
    <x v="7"/>
    <n v="2007"/>
    <n v="19"/>
    <x v="7"/>
    <n v="6.6"/>
    <n v="6.6"/>
    <m/>
    <d v="2007-08-19T00:00:00"/>
    <n v="6.6"/>
    <n v="3150"/>
    <n v="61.983471074380169"/>
    <n v="4.2285714285714286"/>
    <n v="2.923333333333332"/>
  </r>
  <r>
    <x v="5"/>
    <x v="7"/>
    <n v="2007"/>
    <n v="20"/>
    <x v="7"/>
    <n v="7.4"/>
    <n v="7.4"/>
    <m/>
    <d v="2007-08-20T00:00:00"/>
    <n v="7.4"/>
    <n v="3038"/>
    <n v="59.779614325068877"/>
    <n v="3.6571428571428575"/>
    <n v="2.7866666666666662"/>
  </r>
  <r>
    <x v="5"/>
    <x v="7"/>
    <n v="2007"/>
    <n v="21"/>
    <x v="7"/>
    <n v="4.8"/>
    <n v="4.8"/>
    <m/>
    <d v="2007-08-21T00:00:00"/>
    <n v="4.8"/>
    <n v="3498"/>
    <n v="68.831168831168839"/>
    <n v="2.9714285714285715"/>
    <n v="2.6166666666666663"/>
  </r>
  <r>
    <x v="5"/>
    <x v="7"/>
    <n v="2007"/>
    <n v="22"/>
    <x v="7"/>
    <n v="2.8"/>
    <n v="2.8"/>
    <m/>
    <d v="2007-08-22T00:00:00"/>
    <n v="2.8"/>
    <n v="4018"/>
    <n v="79.063360881542692"/>
    <n v="2.6428571428571428"/>
    <n v="2.5466666666666664"/>
  </r>
  <r>
    <x v="5"/>
    <x v="7"/>
    <n v="2007"/>
    <n v="23"/>
    <x v="7"/>
    <n v="2.6"/>
    <n v="2.6"/>
    <m/>
    <d v="2007-08-23T00:00:00"/>
    <n v="2.6"/>
    <n v="4098"/>
    <n v="80.637544273907906"/>
    <n v="2.5857142857142854"/>
    <n v="2.5833333333333335"/>
  </r>
  <r>
    <x v="5"/>
    <x v="7"/>
    <n v="2007"/>
    <n v="24"/>
    <x v="7"/>
    <n v="2.7"/>
    <n v="2.7"/>
    <m/>
    <d v="2007-08-24T00:00:00"/>
    <n v="2.7"/>
    <n v="4058"/>
    <n v="79.850452577725306"/>
    <n v="2.5428571428571431"/>
    <n v="2.6233333333333335"/>
  </r>
  <r>
    <x v="5"/>
    <x v="7"/>
    <n v="2007"/>
    <n v="25"/>
    <x v="7"/>
    <n v="2.7"/>
    <n v="2.7"/>
    <m/>
    <d v="2007-08-25T00:00:00"/>
    <n v="2.7"/>
    <n v="4058"/>
    <n v="79.850452577725306"/>
    <n v="2.5142857142857147"/>
    <n v="2.6733333333333338"/>
  </r>
  <r>
    <x v="5"/>
    <x v="7"/>
    <n v="2007"/>
    <n v="26"/>
    <x v="7"/>
    <n v="2.6"/>
    <n v="2.6"/>
    <m/>
    <d v="2007-08-26T00:00:00"/>
    <n v="2.6"/>
    <n v="4098"/>
    <n v="80.637544273907906"/>
    <n v="2.4857142857142853"/>
    <n v="2.7766666666666664"/>
  </r>
  <r>
    <x v="5"/>
    <x v="7"/>
    <n v="2007"/>
    <n v="27"/>
    <x v="7"/>
    <n v="2.6"/>
    <n v="2.6"/>
    <m/>
    <d v="2007-08-27T00:00:00"/>
    <n v="2.6"/>
    <n v="4098"/>
    <n v="80.637544273907906"/>
    <n v="2.4857142857142862"/>
    <n v="2.9066666666666667"/>
  </r>
  <r>
    <x v="5"/>
    <x v="7"/>
    <n v="2007"/>
    <n v="28"/>
    <x v="7"/>
    <n v="2.5"/>
    <n v="2.5"/>
    <m/>
    <d v="2007-08-28T00:00:00"/>
    <n v="2.5"/>
    <n v="4136"/>
    <n v="81.385281385281388"/>
    <n v="2.4857142857142853"/>
    <n v="3.0399999999999996"/>
  </r>
  <r>
    <x v="5"/>
    <x v="7"/>
    <n v="2007"/>
    <n v="29"/>
    <x v="7"/>
    <n v="2.4"/>
    <n v="2.4"/>
    <m/>
    <d v="2007-08-29T00:00:00"/>
    <n v="2.4"/>
    <n v="4180"/>
    <n v="82.251082251082252"/>
    <n v="2.7714285714285714"/>
    <n v="3.1866666666666665"/>
  </r>
  <r>
    <x v="5"/>
    <x v="7"/>
    <n v="2007"/>
    <n v="30"/>
    <x v="7"/>
    <n v="2.2999999999999998"/>
    <n v="2.2999999999999998"/>
    <m/>
    <d v="2007-08-30T00:00:00"/>
    <n v="2.2999999999999998"/>
    <n v="4227"/>
    <n v="83.175914994096814"/>
    <n v="2.9285714285714284"/>
    <n v="3.9066666666666663"/>
  </r>
  <r>
    <x v="5"/>
    <x v="7"/>
    <n v="2007"/>
    <n v="31"/>
    <x v="7"/>
    <n v="2.5"/>
    <n v="2.5"/>
    <m/>
    <d v="2007-08-31T00:00:00"/>
    <n v="2.5"/>
    <n v="4136"/>
    <n v="81.385281385281388"/>
    <n v="3.0857142857142854"/>
    <n v="4.2299999999999995"/>
  </r>
  <r>
    <x v="5"/>
    <x v="8"/>
    <n v="2007"/>
    <n v="1"/>
    <x v="8"/>
    <n v="2.5"/>
    <n v="2.5"/>
    <m/>
    <d v="2007-09-01T00:00:00"/>
    <n v="2.5"/>
    <n v="4136"/>
    <n v="81.385281385281388"/>
    <n v="3.157142857142857"/>
    <n v="5.1466666666666665"/>
  </r>
  <r>
    <x v="5"/>
    <x v="8"/>
    <n v="2007"/>
    <n v="2"/>
    <x v="8"/>
    <n v="2.6"/>
    <n v="2.6"/>
    <m/>
    <d v="2007-09-02T00:00:00"/>
    <n v="2.6"/>
    <n v="4098"/>
    <n v="80.637544273907906"/>
    <n v="3.2428571428571429"/>
    <n v="5.6633333333333331"/>
  </r>
  <r>
    <x v="5"/>
    <x v="8"/>
    <n v="2007"/>
    <n v="3"/>
    <x v="8"/>
    <n v="2.6"/>
    <n v="2.6"/>
    <m/>
    <d v="2007-09-03T00:00:00"/>
    <n v="2.6"/>
    <n v="4098"/>
    <n v="80.637544273907906"/>
    <n v="3.1714285714285717"/>
    <n v="6.1433333333333335"/>
  </r>
  <r>
    <x v="5"/>
    <x v="8"/>
    <n v="2007"/>
    <n v="4"/>
    <x v="8"/>
    <n v="4.5"/>
    <n v="4.5"/>
    <m/>
    <d v="2007-09-04T00:00:00"/>
    <n v="4.5"/>
    <n v="3571"/>
    <n v="70.267611176702076"/>
    <n v="2.9857142857142862"/>
    <n v="6.89"/>
  </r>
  <r>
    <x v="5"/>
    <x v="8"/>
    <n v="2007"/>
    <n v="5"/>
    <x v="8"/>
    <n v="3.5"/>
    <n v="3.5"/>
    <m/>
    <d v="2007-09-05T00:00:00"/>
    <n v="3.5"/>
    <n v="3791"/>
    <n v="74.59661550570641"/>
    <n v="2.5428571428571423"/>
    <n v="7.2733333333333325"/>
  </r>
  <r>
    <x v="5"/>
    <x v="8"/>
    <n v="2007"/>
    <n v="6"/>
    <x v="8"/>
    <n v="3.4"/>
    <n v="3.4"/>
    <m/>
    <d v="2007-09-06T00:00:00"/>
    <n v="3.4"/>
    <n v="3822"/>
    <n v="75.206611570247944"/>
    <n v="2.2714285714285714"/>
    <n v="7.59"/>
  </r>
  <r>
    <x v="5"/>
    <x v="8"/>
    <n v="2007"/>
    <n v="7"/>
    <x v="8"/>
    <n v="3"/>
    <n v="3"/>
    <m/>
    <d v="2007-09-07T00:00:00"/>
    <n v="3"/>
    <n v="3941"/>
    <n v="77.548209366391191"/>
    <n v="2.0428571428571431"/>
    <n v="7.8433333333333337"/>
  </r>
  <r>
    <x v="5"/>
    <x v="8"/>
    <n v="2007"/>
    <n v="8"/>
    <x v="8"/>
    <n v="3.1"/>
    <n v="3.1"/>
    <m/>
    <d v="2007-09-08T00:00:00"/>
    <n v="3.1"/>
    <n v="3916"/>
    <n v="77.056277056277054"/>
    <n v="1.9142857142857144"/>
    <n v="8.1766666666666676"/>
  </r>
  <r>
    <x v="5"/>
    <x v="8"/>
    <n v="2007"/>
    <n v="9"/>
    <x v="8"/>
    <n v="2.1"/>
    <n v="2.1"/>
    <m/>
    <d v="2007-09-09T00:00:00"/>
    <n v="2.1"/>
    <n v="4352"/>
    <n v="85.635576544667458"/>
    <n v="1.7714285714285716"/>
    <n v="8.5733333333333324"/>
  </r>
  <r>
    <x v="5"/>
    <x v="8"/>
    <n v="2007"/>
    <n v="10"/>
    <x v="8"/>
    <n v="1.3"/>
    <n v="1.3"/>
    <m/>
    <d v="2007-09-10T00:00:00"/>
    <n v="1.3"/>
    <n v="4941"/>
    <n v="97.225501770956313"/>
    <n v="1.7714285714285716"/>
    <n v="8.9700000000000006"/>
  </r>
  <r>
    <x v="5"/>
    <x v="8"/>
    <n v="2007"/>
    <n v="11"/>
    <x v="8"/>
    <n v="1.4"/>
    <n v="1.4"/>
    <m/>
    <d v="2007-09-11T00:00:00"/>
    <n v="1.4"/>
    <n v="4899"/>
    <n v="96.399055489964582"/>
    <n v="2.0857142857142859"/>
    <n v="9.5266666666666673"/>
  </r>
  <r>
    <x v="5"/>
    <x v="8"/>
    <n v="2007"/>
    <n v="12"/>
    <x v="8"/>
    <n v="1.6"/>
    <n v="1.6"/>
    <m/>
    <d v="2007-09-12T00:00:00"/>
    <n v="1.6"/>
    <n v="4775"/>
    <n v="93.959071231798504"/>
    <n v="2.2428571428571429"/>
    <n v="9.9133333333333322"/>
  </r>
  <r>
    <x v="5"/>
    <x v="8"/>
    <n v="2007"/>
    <n v="13"/>
    <x v="8"/>
    <n v="1.8"/>
    <n v="1.8"/>
    <m/>
    <d v="2007-09-13T00:00:00"/>
    <n v="1.8"/>
    <n v="4568"/>
    <n v="89.885871704053528"/>
    <n v="2.3428571428571425"/>
    <n v="10.26"/>
  </r>
  <r>
    <x v="5"/>
    <x v="8"/>
    <n v="2007"/>
    <n v="14"/>
    <x v="8"/>
    <n v="2.1"/>
    <n v="2.1"/>
    <m/>
    <d v="2007-09-14T00:00:00"/>
    <n v="2.1"/>
    <n v="4352"/>
    <n v="85.635576544667458"/>
    <n v="2.4714285714285715"/>
    <n v="10.566666666666666"/>
  </r>
  <r>
    <x v="5"/>
    <x v="8"/>
    <n v="2007"/>
    <n v="15"/>
    <x v="8"/>
    <n v="2.1"/>
    <n v="2.1"/>
    <m/>
    <d v="2007-09-15T00:00:00"/>
    <n v="2.1"/>
    <n v="4352"/>
    <n v="85.635576544667458"/>
    <n v="2.7285714285714282"/>
    <n v="10.863333333333333"/>
  </r>
  <r>
    <x v="5"/>
    <x v="8"/>
    <n v="2007"/>
    <n v="16"/>
    <x v="8"/>
    <s v="e2.1"/>
    <n v="2.1"/>
    <s v="e"/>
    <d v="2007-09-16T00:00:00"/>
    <n v="2.1"/>
    <n v="4352"/>
    <n v="85.635576544667458"/>
    <n v="2.9714285714285711"/>
    <n v="11.193333333333333"/>
  </r>
  <r>
    <x v="5"/>
    <x v="8"/>
    <n v="2007"/>
    <n v="17"/>
    <x v="8"/>
    <s v="e3.5"/>
    <n v="3.5"/>
    <s v="e"/>
    <d v="2007-09-17T00:00:00"/>
    <n v="3.5"/>
    <n v="3791"/>
    <n v="74.59661550570641"/>
    <n v="3.2714285714285714"/>
    <n v="11.79"/>
  </r>
  <r>
    <x v="5"/>
    <x v="8"/>
    <n v="2007"/>
    <n v="18"/>
    <x v="8"/>
    <s v="e2.5"/>
    <n v="2.5"/>
    <s v="e"/>
    <d v="2007-09-18T00:00:00"/>
    <n v="2.5"/>
    <n v="4136"/>
    <n v="81.385281385281388"/>
    <n v="3.6"/>
    <n v="12.373333333333333"/>
  </r>
  <r>
    <x v="5"/>
    <x v="8"/>
    <n v="2007"/>
    <n v="19"/>
    <x v="8"/>
    <s v="e2.3"/>
    <n v="2.2999999999999998"/>
    <s v="e"/>
    <d v="2007-09-19T00:00:00"/>
    <n v="2.2999999999999998"/>
    <n v="4227"/>
    <n v="83.175914994096814"/>
    <n v="4.1714285714285717"/>
    <n v="13.356666666666666"/>
  </r>
  <r>
    <x v="5"/>
    <x v="8"/>
    <n v="2007"/>
    <n v="20"/>
    <x v="8"/>
    <s v="e2.7"/>
    <n v="2.7"/>
    <s v="e"/>
    <d v="2007-09-20T00:00:00"/>
    <n v="2.7"/>
    <n v="4058"/>
    <n v="79.850452577725306"/>
    <n v="4.7857142857142856"/>
    <n v="15.046666666666665"/>
  </r>
  <r>
    <x v="5"/>
    <x v="8"/>
    <n v="2007"/>
    <n v="21"/>
    <x v="8"/>
    <s v="e3.9"/>
    <n v="3.9"/>
    <s v="e"/>
    <d v="2007-09-21T00:00:00"/>
    <n v="3.9"/>
    <n v="3691"/>
    <n v="72.628886265249903"/>
    <n v="5.3857142857142852"/>
    <n v="18.523333333333333"/>
  </r>
  <r>
    <x v="5"/>
    <x v="8"/>
    <n v="2007"/>
    <n v="22"/>
    <x v="8"/>
    <s v="e3.8"/>
    <n v="3.8"/>
    <s v="e"/>
    <d v="2007-09-22T00:00:00"/>
    <n v="3.8"/>
    <n v="3716"/>
    <n v="73.120818575364027"/>
    <n v="8.2571428571428562"/>
    <n v="19.66"/>
  </r>
  <r>
    <x v="5"/>
    <x v="8"/>
    <n v="2007"/>
    <n v="23"/>
    <x v="8"/>
    <s v="e4.2"/>
    <n v="4.2"/>
    <s v="e"/>
    <d v="2007-09-23T00:00:00"/>
    <n v="4.2"/>
    <n v="3634"/>
    <n v="71.507280598189695"/>
    <n v="9.4285714285714288"/>
    <n v="20.399999999999999"/>
  </r>
  <r>
    <x v="5"/>
    <x v="8"/>
    <n v="2007"/>
    <n v="24"/>
    <x v="8"/>
    <s v="e5.8"/>
    <n v="5.8"/>
    <s v="e"/>
    <d v="2007-09-24T00:00:00"/>
    <n v="5.8"/>
    <n v="3295"/>
    <n v="64.836678473042113"/>
    <n v="13.114285714285714"/>
    <n v="20.993333333333332"/>
  </r>
  <r>
    <x v="5"/>
    <x v="8"/>
    <n v="2007"/>
    <n v="25"/>
    <x v="8"/>
    <s v="e6.5"/>
    <n v="6.5"/>
    <s v="e"/>
    <d v="2007-09-25T00:00:00"/>
    <n v="6.5"/>
    <n v="3162"/>
    <n v="62.219598583234948"/>
    <n v="14.857142857142858"/>
    <n v="21.533333333333335"/>
  </r>
  <r>
    <x v="5"/>
    <x v="8"/>
    <n v="2007"/>
    <n v="26"/>
    <x v="8"/>
    <s v="e6.6"/>
    <n v="6.6"/>
    <s v="e"/>
    <d v="2007-09-26T00:00:00"/>
    <n v="6.6"/>
    <n v="3150"/>
    <n v="61.983471074380169"/>
    <n v="16.357142857142858"/>
    <n v="22.083333333333332"/>
  </r>
  <r>
    <x v="5"/>
    <x v="8"/>
    <n v="2007"/>
    <n v="27"/>
    <x v="8"/>
    <s v="e6.9"/>
    <n v="6.9"/>
    <s v="e"/>
    <d v="2007-09-27T00:00:00"/>
    <n v="6.9"/>
    <n v="3106"/>
    <n v="61.117670208579298"/>
    <n v="18.985714285714288"/>
    <n v="22.529999999999998"/>
  </r>
  <r>
    <x v="5"/>
    <x v="8"/>
    <n v="2007"/>
    <n v="28"/>
    <x v="8"/>
    <s v="e24"/>
    <n v="24"/>
    <s v="e"/>
    <d v="2007-09-28T00:00:00"/>
    <n v="24"/>
    <n v="1550"/>
    <n v="30.499803227075954"/>
    <n v="20.285714285714285"/>
    <n v="23"/>
  </r>
  <r>
    <x v="5"/>
    <x v="8"/>
    <n v="2007"/>
    <n v="29"/>
    <x v="8"/>
    <s v="e12"/>
    <n v="12"/>
    <s v="e"/>
    <d v="2007-09-29T00:00:00"/>
    <n v="12"/>
    <n v="2499"/>
    <n v="49.173553719008268"/>
    <n v="18.714285714285715"/>
    <n v="22.9"/>
  </r>
  <r>
    <x v="5"/>
    <x v="8"/>
    <n v="2007"/>
    <n v="30"/>
    <x v="8"/>
    <s v="e30"/>
    <n v="30"/>
    <s v="e"/>
    <d v="2007-09-30T00:00:00"/>
    <n v="30"/>
    <n v="1276"/>
    <n v="25.108225108225106"/>
    <n v="18.571428571428573"/>
    <n v="23.2"/>
  </r>
  <r>
    <x v="6"/>
    <x v="9"/>
    <n v="2007"/>
    <n v="1"/>
    <x v="9"/>
    <s v="e18"/>
    <n v="18"/>
    <s v="e"/>
    <d v="2007-10-01T00:00:00"/>
    <n v="18"/>
    <n v="1969"/>
    <n v="38.744588744588739"/>
    <n v="16.142857142857142"/>
    <n v="22.933333333333334"/>
  </r>
  <r>
    <x v="6"/>
    <x v="9"/>
    <n v="2007"/>
    <n v="2"/>
    <x v="9"/>
    <s v="e17"/>
    <n v="17"/>
    <s v="e"/>
    <d v="2007-10-02T00:00:00"/>
    <n v="17"/>
    <n v="2056"/>
    <n v="40.456513183785916"/>
    <n v="15.714285714285714"/>
    <n v="23.033333333333335"/>
  </r>
  <r>
    <x v="6"/>
    <x v="9"/>
    <n v="2007"/>
    <n v="3"/>
    <x v="9"/>
    <s v="e25"/>
    <n v="25"/>
    <s v="e"/>
    <d v="2007-10-03T00:00:00"/>
    <n v="25"/>
    <n v="1500"/>
    <n v="29.515938606847698"/>
    <n v="15.285714285714286"/>
    <n v="23.2"/>
  </r>
  <r>
    <x v="6"/>
    <x v="9"/>
    <n v="2007"/>
    <n v="4"/>
    <x v="9"/>
    <s v="e16"/>
    <n v="16"/>
    <s v="e"/>
    <d v="2007-10-04T00:00:00"/>
    <n v="16"/>
    <n v="2135"/>
    <n v="42.011019283746556"/>
    <n v="14.285714285714286"/>
    <n v="23.066666666666666"/>
  </r>
  <r>
    <x v="6"/>
    <x v="9"/>
    <n v="2007"/>
    <n v="5"/>
    <x v="9"/>
    <s v="e13"/>
    <n v="13"/>
    <s v="e"/>
    <d v="2007-10-05T00:00:00"/>
    <n v="13"/>
    <n v="2405"/>
    <n v="47.323888232979144"/>
    <n v="13.857142857142858"/>
    <n v="23.233333333333334"/>
  </r>
  <r>
    <x v="6"/>
    <x v="9"/>
    <n v="2007"/>
    <n v="6"/>
    <x v="9"/>
    <s v="e11"/>
    <n v="11"/>
    <s v="e"/>
    <d v="2007-10-06T00:00:00"/>
    <n v="11"/>
    <n v="2599"/>
    <n v="51.141282959464775"/>
    <n v="13.714285714285714"/>
    <n v="23.533333333333335"/>
  </r>
  <r>
    <x v="6"/>
    <x v="9"/>
    <n v="2007"/>
    <n v="7"/>
    <x v="9"/>
    <s v="e13"/>
    <n v="13"/>
    <s v="e"/>
    <d v="2007-10-07T00:00:00"/>
    <n v="13"/>
    <n v="2405"/>
    <n v="47.323888232979144"/>
    <n v="13.714285714285714"/>
    <n v="23.866666666666667"/>
  </r>
  <r>
    <x v="6"/>
    <x v="9"/>
    <n v="2007"/>
    <n v="8"/>
    <x v="9"/>
    <s v="e15"/>
    <n v="15"/>
    <s v="e"/>
    <d v="2007-10-08T00:00:00"/>
    <n v="15"/>
    <n v="2213"/>
    <n v="43.545848091302638"/>
    <n v="13.428571428571429"/>
    <n v="24.133333333333333"/>
  </r>
  <r>
    <x v="6"/>
    <x v="9"/>
    <n v="2007"/>
    <n v="9"/>
    <x v="9"/>
    <s v="e14"/>
    <n v="14"/>
    <s v="e"/>
    <d v="2007-10-09T00:00:00"/>
    <n v="14"/>
    <n v="2302"/>
    <n v="45.297127115308932"/>
    <n v="13"/>
    <n v="24.333333333333332"/>
  </r>
  <r>
    <x v="6"/>
    <x v="9"/>
    <n v="2007"/>
    <n v="10"/>
    <x v="9"/>
    <s v="e18"/>
    <n v="18"/>
    <s v="e"/>
    <d v="2007-10-10T00:00:00"/>
    <n v="18"/>
    <n v="1969"/>
    <n v="38.744588744588739"/>
    <n v="13.857142857142858"/>
    <n v="24.6"/>
  </r>
  <r>
    <x v="6"/>
    <x v="9"/>
    <n v="2007"/>
    <n v="11"/>
    <x v="9"/>
    <s v="e13"/>
    <n v="13"/>
    <s v="e"/>
    <d v="2007-10-11T00:00:00"/>
    <n v="13"/>
    <n v="2405"/>
    <n v="47.323888232979144"/>
    <n v="14.285714285714286"/>
    <n v="24.733333333333334"/>
  </r>
  <r>
    <x v="6"/>
    <x v="9"/>
    <n v="2007"/>
    <n v="12"/>
    <x v="9"/>
    <n v="12"/>
    <n v="12"/>
    <m/>
    <d v="2007-10-12T00:00:00"/>
    <n v="12"/>
    <n v="2499"/>
    <n v="49.173553719008268"/>
    <n v="17"/>
    <n v="25.4"/>
  </r>
  <r>
    <x v="6"/>
    <x v="9"/>
    <n v="2007"/>
    <n v="13"/>
    <x v="9"/>
    <n v="11"/>
    <n v="11"/>
    <m/>
    <d v="2007-10-13T00:00:00"/>
    <n v="11"/>
    <n v="2599"/>
    <n v="51.141282959464775"/>
    <n v="22.857142857142858"/>
    <n v="25.9"/>
  </r>
  <r>
    <x v="6"/>
    <x v="9"/>
    <n v="2007"/>
    <n v="14"/>
    <x v="9"/>
    <n v="11"/>
    <n v="11"/>
    <m/>
    <d v="2007-10-14T00:00:00"/>
    <n v="11"/>
    <n v="2599"/>
    <n v="51.141282959464775"/>
    <n v="36.571428571428569"/>
    <n v="26.7"/>
  </r>
  <r>
    <x v="6"/>
    <x v="9"/>
    <n v="2007"/>
    <n v="15"/>
    <x v="9"/>
    <n v="12"/>
    <n v="12"/>
    <m/>
    <d v="2007-10-15T00:00:00"/>
    <n v="12"/>
    <n v="2499"/>
    <n v="49.173553719008268"/>
    <n v="40.428571428571431"/>
    <n v="27.366666666666667"/>
  </r>
  <r>
    <x v="6"/>
    <x v="9"/>
    <n v="2007"/>
    <n v="16"/>
    <x v="9"/>
    <n v="20"/>
    <n v="20"/>
    <m/>
    <d v="2007-10-16T00:00:00"/>
    <n v="20"/>
    <n v="1826"/>
    <n v="35.930735930735928"/>
    <n v="42.428571428571431"/>
    <n v="27.866666666666667"/>
  </r>
  <r>
    <x v="6"/>
    <x v="9"/>
    <n v="2007"/>
    <n v="17"/>
    <x v="9"/>
    <n v="21"/>
    <n v="21"/>
    <m/>
    <d v="2007-10-17T00:00:00"/>
    <n v="21"/>
    <n v="1744"/>
    <n v="34.317197953561589"/>
    <n v="42.714285714285715"/>
    <n v="28.066666666666666"/>
  </r>
  <r>
    <x v="6"/>
    <x v="9"/>
    <n v="2007"/>
    <n v="18"/>
    <x v="9"/>
    <n v="32"/>
    <n v="32"/>
    <m/>
    <d v="2007-10-18T00:00:00"/>
    <n v="32"/>
    <n v="1185"/>
    <n v="23.31759149940968"/>
    <n v="42.857142857142854"/>
    <n v="29.133333333333333"/>
  </r>
  <r>
    <x v="6"/>
    <x v="9"/>
    <n v="2007"/>
    <n v="19"/>
    <x v="9"/>
    <n v="53"/>
    <n v="53"/>
    <m/>
    <d v="2007-10-19T00:00:00"/>
    <n v="53"/>
    <n v="595"/>
    <n v="11.707988980716253"/>
    <n v="41.571428571428569"/>
    <n v="30.9"/>
  </r>
  <r>
    <x v="6"/>
    <x v="9"/>
    <n v="2007"/>
    <n v="20"/>
    <x v="9"/>
    <n v="107"/>
    <n v="107"/>
    <m/>
    <d v="2007-10-20T00:00:00"/>
    <n v="107"/>
    <n v="263"/>
    <n v="5.1751279024006296"/>
    <n v="36.857142857142854"/>
    <n v="31.366666666666667"/>
  </r>
  <r>
    <x v="6"/>
    <x v="9"/>
    <n v="2007"/>
    <n v="21"/>
    <x v="9"/>
    <n v="38"/>
    <n v="38"/>
    <m/>
    <d v="2007-10-21T00:00:00"/>
    <n v="38"/>
    <n v="963"/>
    <n v="18.949232585596221"/>
    <n v="24.571428571428573"/>
    <n v="30.266666666666666"/>
  </r>
  <r>
    <x v="6"/>
    <x v="9"/>
    <n v="2007"/>
    <n v="22"/>
    <x v="9"/>
    <n v="26"/>
    <n v="26"/>
    <m/>
    <d v="2007-10-22T00:00:00"/>
    <n v="26"/>
    <n v="1449"/>
    <n v="28.512396694214875"/>
    <n v="22.142857142857142"/>
    <n v="30.833333333333332"/>
  </r>
  <r>
    <x v="6"/>
    <x v="9"/>
    <n v="2007"/>
    <n v="23"/>
    <x v="9"/>
    <n v="22"/>
    <n v="22"/>
    <m/>
    <d v="2007-10-23T00:00:00"/>
    <n v="22"/>
    <n v="1676"/>
    <n v="32.979142070051161"/>
    <n v="21.428571428571427"/>
    <n v="31.466666666666665"/>
  </r>
  <r>
    <x v="6"/>
    <x v="9"/>
    <n v="2007"/>
    <n v="24"/>
    <x v="9"/>
    <n v="22"/>
    <n v="22"/>
    <m/>
    <d v="2007-10-24T00:00:00"/>
    <n v="22"/>
    <n v="1676"/>
    <n v="32.979142070051161"/>
    <n v="21.428571428571427"/>
    <n v="32.033333333333331"/>
  </r>
  <r>
    <x v="6"/>
    <x v="9"/>
    <n v="2007"/>
    <n v="25"/>
    <x v="9"/>
    <n v="23"/>
    <n v="23"/>
    <m/>
    <d v="2007-10-25T00:00:00"/>
    <n v="23"/>
    <n v="1613"/>
    <n v="31.739472648563559"/>
    <n v="21.285714285714285"/>
    <n v="32.43333333333333"/>
  </r>
  <r>
    <x v="6"/>
    <x v="9"/>
    <n v="2007"/>
    <n v="26"/>
    <x v="9"/>
    <n v="20"/>
    <n v="20"/>
    <m/>
    <d v="2007-10-26T00:00:00"/>
    <n v="20"/>
    <n v="1826"/>
    <n v="35.930735930735928"/>
    <n v="21.142857142857142"/>
    <n v="32.700000000000003"/>
  </r>
  <r>
    <x v="6"/>
    <x v="9"/>
    <n v="2007"/>
    <n v="27"/>
    <x v="9"/>
    <n v="21"/>
    <n v="21"/>
    <m/>
    <d v="2007-10-27T00:00:00"/>
    <n v="21"/>
    <n v="1744"/>
    <n v="34.317197953561589"/>
    <n v="21.285714285714285"/>
    <n v="32.966666666666669"/>
  </r>
  <r>
    <x v="6"/>
    <x v="9"/>
    <n v="2007"/>
    <n v="28"/>
    <x v="9"/>
    <n v="21"/>
    <n v="21"/>
    <m/>
    <d v="2007-10-28T00:00:00"/>
    <n v="21"/>
    <n v="1744"/>
    <n v="34.317197953561589"/>
    <n v="21.285714285714285"/>
    <n v="33.266666666666666"/>
  </r>
  <r>
    <x v="6"/>
    <x v="9"/>
    <n v="2007"/>
    <n v="29"/>
    <x v="9"/>
    <n v="21"/>
    <n v="21"/>
    <m/>
    <d v="2007-10-29T00:00:00"/>
    <n v="21"/>
    <n v="1744"/>
    <n v="34.317197953561589"/>
    <n v="21.428571428571427"/>
    <n v="33.733333333333334"/>
  </r>
  <r>
    <x v="6"/>
    <x v="9"/>
    <n v="2007"/>
    <n v="30"/>
    <x v="9"/>
    <n v="22"/>
    <n v="22"/>
    <m/>
    <d v="2007-10-30T00:00:00"/>
    <n v="22"/>
    <n v="1676"/>
    <n v="32.979142070051161"/>
    <n v="21.428571428571427"/>
    <n v="34.1"/>
  </r>
  <r>
    <x v="6"/>
    <x v="9"/>
    <n v="2007"/>
    <n v="31"/>
    <x v="9"/>
    <n v="21"/>
    <n v="21"/>
    <m/>
    <d v="2007-10-31T00:00:00"/>
    <n v="21"/>
    <n v="1744"/>
    <n v="34.317197953561589"/>
    <n v="21.285714285714285"/>
    <n v="34.666666666666664"/>
  </r>
  <r>
    <x v="6"/>
    <x v="10"/>
    <n v="2007"/>
    <n v="1"/>
    <x v="10"/>
    <n v="22"/>
    <n v="22"/>
    <m/>
    <d v="2007-11-01T00:00:00"/>
    <n v="22"/>
    <n v="1676"/>
    <n v="32.979142070051161"/>
    <n v="21.285714285714285"/>
    <n v="35.133333333333333"/>
  </r>
  <r>
    <x v="6"/>
    <x v="10"/>
    <n v="2007"/>
    <n v="2"/>
    <x v="10"/>
    <n v="21"/>
    <n v="21"/>
    <m/>
    <d v="2007-11-02T00:00:00"/>
    <n v="21"/>
    <n v="1744"/>
    <n v="34.317197953561589"/>
    <n v="21.285714285714285"/>
    <n v="35.666666666666664"/>
  </r>
  <r>
    <x v="6"/>
    <x v="10"/>
    <n v="2007"/>
    <n v="3"/>
    <x v="10"/>
    <n v="21"/>
    <n v="21"/>
    <m/>
    <d v="2007-11-03T00:00:00"/>
    <n v="21"/>
    <n v="1744"/>
    <n v="34.317197953561589"/>
    <n v="21.428571428571427"/>
    <n v="40.5"/>
  </r>
  <r>
    <x v="6"/>
    <x v="10"/>
    <n v="2007"/>
    <n v="4"/>
    <x v="10"/>
    <n v="22"/>
    <n v="22"/>
    <m/>
    <d v="2007-11-04T00:00:00"/>
    <n v="22"/>
    <n v="1676"/>
    <n v="32.979142070051161"/>
    <n v="23.142857142857142"/>
    <n v="53.366666666666667"/>
  </r>
  <r>
    <x v="6"/>
    <x v="10"/>
    <n v="2007"/>
    <n v="5"/>
    <x v="10"/>
    <n v="21"/>
    <n v="21"/>
    <m/>
    <d v="2007-11-05T00:00:00"/>
    <n v="21"/>
    <n v="1744"/>
    <n v="34.317197953561589"/>
    <n v="23.857142857142858"/>
    <n v="65.333333333333329"/>
  </r>
  <r>
    <x v="6"/>
    <x v="10"/>
    <n v="2007"/>
    <n v="6"/>
    <x v="10"/>
    <n v="21"/>
    <n v="21"/>
    <m/>
    <d v="2007-11-06T00:00:00"/>
    <n v="21"/>
    <n v="1744"/>
    <n v="34.317197953561589"/>
    <n v="25.857142857142858"/>
    <n v="72"/>
  </r>
  <r>
    <x v="6"/>
    <x v="10"/>
    <n v="2007"/>
    <n v="7"/>
    <x v="10"/>
    <n v="21"/>
    <n v="21"/>
    <m/>
    <d v="2007-11-07T00:00:00"/>
    <n v="21"/>
    <n v="1744"/>
    <n v="34.317197953561589"/>
    <n v="27.285714285714285"/>
    <n v="76"/>
  </r>
  <r>
    <x v="6"/>
    <x v="10"/>
    <n v="2007"/>
    <n v="8"/>
    <x v="10"/>
    <n v="22"/>
    <n v="22"/>
    <m/>
    <d v="2007-11-08T00:00:00"/>
    <n v="22"/>
    <n v="1676"/>
    <n v="32.979142070051161"/>
    <n v="28.142857142857142"/>
    <n v="78"/>
  </r>
  <r>
    <x v="6"/>
    <x v="10"/>
    <n v="2007"/>
    <n v="9"/>
    <x v="10"/>
    <n v="22"/>
    <n v="22"/>
    <m/>
    <d v="2007-11-09T00:00:00"/>
    <n v="22"/>
    <n v="1676"/>
    <n v="32.979142070051161"/>
    <n v="28.714285714285715"/>
    <n v="79.3"/>
  </r>
  <r>
    <x v="6"/>
    <x v="10"/>
    <n v="2007"/>
    <n v="10"/>
    <x v="10"/>
    <n v="33"/>
    <n v="33"/>
    <m/>
    <d v="2007-11-10T00:00:00"/>
    <n v="33"/>
    <n v="1148"/>
    <n v="22.589531680440771"/>
    <n v="33.142857142857146"/>
    <n v="80.3"/>
  </r>
  <r>
    <x v="6"/>
    <x v="10"/>
    <n v="2007"/>
    <n v="11"/>
    <x v="10"/>
    <n v="27"/>
    <n v="27"/>
    <m/>
    <d v="2007-11-11T00:00:00"/>
    <n v="27"/>
    <n v="1397"/>
    <n v="27.489177489177489"/>
    <n v="40.571428571428569"/>
    <n v="80.8"/>
  </r>
  <r>
    <x v="6"/>
    <x v="10"/>
    <n v="2007"/>
    <n v="12"/>
    <x v="10"/>
    <n v="35"/>
    <n v="35"/>
    <m/>
    <d v="2007-11-12T00:00:00"/>
    <n v="35"/>
    <n v="1053"/>
    <n v="20.720188902007084"/>
    <n v="46.285714285714285"/>
    <n v="81.333333333333329"/>
  </r>
  <r>
    <x v="6"/>
    <x v="10"/>
    <n v="2007"/>
    <n v="13"/>
    <x v="10"/>
    <n v="31"/>
    <n v="31"/>
    <m/>
    <d v="2007-11-13T00:00:00"/>
    <n v="31"/>
    <n v="1219"/>
    <n v="23.986619441164898"/>
    <n v="51.857142857142854"/>
    <n v="81.466666666666669"/>
  </r>
  <r>
    <x v="6"/>
    <x v="10"/>
    <n v="2007"/>
    <n v="14"/>
    <x v="10"/>
    <n v="27"/>
    <n v="27"/>
    <m/>
    <d v="2007-11-14T00:00:00"/>
    <n v="27"/>
    <n v="1397"/>
    <n v="27.489177489177489"/>
    <n v="55.285714285714285"/>
    <n v="81.599999999999994"/>
  </r>
  <r>
    <x v="6"/>
    <x v="10"/>
    <n v="2007"/>
    <n v="15"/>
    <x v="10"/>
    <n v="26"/>
    <n v="26"/>
    <m/>
    <d v="2007-11-15T00:00:00"/>
    <n v="26"/>
    <n v="1449"/>
    <n v="28.512396694214875"/>
    <n v="57.857142857142854"/>
    <n v="81.8"/>
  </r>
  <r>
    <x v="6"/>
    <x v="10"/>
    <n v="2007"/>
    <n v="16"/>
    <x v="10"/>
    <n v="53"/>
    <n v="53"/>
    <m/>
    <d v="2007-11-16T00:00:00"/>
    <n v="53"/>
    <n v="595"/>
    <n v="11.707988980716253"/>
    <n v="59.714285714285715"/>
    <n v="82.1"/>
  </r>
  <r>
    <x v="6"/>
    <x v="10"/>
    <n v="2007"/>
    <n v="17"/>
    <x v="10"/>
    <n v="85"/>
    <n v="85"/>
    <m/>
    <d v="2007-11-17T00:00:00"/>
    <n v="85"/>
    <n v="345"/>
    <n v="6.7886658795749701"/>
    <n v="57"/>
    <n v="81.433333333333337"/>
  </r>
  <r>
    <x v="6"/>
    <x v="10"/>
    <n v="2007"/>
    <n v="18"/>
    <x v="10"/>
    <n v="67"/>
    <n v="67"/>
    <m/>
    <d v="2007-11-18T00:00:00"/>
    <n v="67"/>
    <n v="444"/>
    <n v="8.7367178276269186"/>
    <n v="49.285714285714285"/>
    <n v="79.8"/>
  </r>
  <r>
    <x v="6"/>
    <x v="10"/>
    <n v="2007"/>
    <n v="19"/>
    <x v="10"/>
    <n v="74"/>
    <n v="74"/>
    <m/>
    <d v="2007-11-19T00:00:00"/>
    <n v="74"/>
    <n v="401"/>
    <n v="7.890594254230618"/>
    <n v="43.714285714285715"/>
    <n v="79.033333333333331"/>
  </r>
  <r>
    <x v="6"/>
    <x v="10"/>
    <n v="2007"/>
    <n v="20"/>
    <x v="10"/>
    <n v="55"/>
    <n v="55"/>
    <m/>
    <d v="2007-11-20T00:00:00"/>
    <n v="55"/>
    <n v="571"/>
    <n v="11.235733963006691"/>
    <n v="37.428571428571431"/>
    <n v="78.5"/>
  </r>
  <r>
    <x v="6"/>
    <x v="10"/>
    <n v="2007"/>
    <n v="21"/>
    <x v="10"/>
    <n v="45"/>
    <n v="45"/>
    <m/>
    <d v="2007-11-21T00:00:00"/>
    <n v="45"/>
    <n v="739"/>
    <n v="14.541519086973631"/>
    <n v="34.571428571428569"/>
    <n v="79.8"/>
  </r>
  <r>
    <x v="6"/>
    <x v="10"/>
    <n v="2007"/>
    <n v="22"/>
    <x v="10"/>
    <n v="39"/>
    <n v="39"/>
    <m/>
    <d v="2007-11-22T00:00:00"/>
    <n v="39"/>
    <n v="928"/>
    <n v="18.260527351436444"/>
    <n v="32.714285714285715"/>
    <n v="80.36666666666666"/>
  </r>
  <r>
    <x v="6"/>
    <x v="10"/>
    <n v="2007"/>
    <n v="23"/>
    <x v="10"/>
    <n v="34"/>
    <n v="34"/>
    <m/>
    <d v="2007-11-23T00:00:00"/>
    <n v="34"/>
    <n v="1098"/>
    <n v="21.605667060212514"/>
    <n v="32.714285714285715"/>
    <n v="81.033333333333331"/>
  </r>
  <r>
    <x v="6"/>
    <x v="10"/>
    <n v="2007"/>
    <n v="24"/>
    <x v="10"/>
    <n v="31"/>
    <n v="31"/>
    <m/>
    <d v="2007-11-24T00:00:00"/>
    <n v="31"/>
    <n v="1219"/>
    <n v="23.986619441164898"/>
    <n v="32.857142857142854"/>
    <n v="82.766666666666666"/>
  </r>
  <r>
    <x v="6"/>
    <x v="10"/>
    <n v="2007"/>
    <n v="25"/>
    <x v="10"/>
    <n v="28"/>
    <n v="28"/>
    <m/>
    <d v="2007-11-25T00:00:00"/>
    <n v="28"/>
    <n v="1357"/>
    <n v="26.702085792994882"/>
    <n v="33.857142857142854"/>
    <n v="86.6"/>
  </r>
  <r>
    <x v="6"/>
    <x v="10"/>
    <n v="2007"/>
    <n v="26"/>
    <x v="10"/>
    <n v="30"/>
    <n v="30"/>
    <m/>
    <d v="2007-11-26T00:00:00"/>
    <n v="30"/>
    <n v="1276"/>
    <n v="25.108225108225106"/>
    <n v="53.571428571428569"/>
    <n v="88.766666666666666"/>
  </r>
  <r>
    <x v="6"/>
    <x v="10"/>
    <n v="2007"/>
    <n v="27"/>
    <x v="10"/>
    <n v="35"/>
    <n v="35"/>
    <m/>
    <d v="2007-11-27T00:00:00"/>
    <n v="35"/>
    <n v="1053"/>
    <n v="20.720188902007084"/>
    <n v="107.42857142857143"/>
    <n v="91.4"/>
  </r>
  <r>
    <x v="6"/>
    <x v="10"/>
    <n v="2007"/>
    <n v="28"/>
    <x v="10"/>
    <n v="32"/>
    <n v="32"/>
    <m/>
    <d v="2007-11-28T00:00:00"/>
    <n v="32"/>
    <n v="1185"/>
    <n v="23.31759149940968"/>
    <n v="156.85714285714286"/>
    <n v="94.3"/>
  </r>
  <r>
    <x v="6"/>
    <x v="10"/>
    <n v="2007"/>
    <n v="29"/>
    <x v="10"/>
    <n v="39"/>
    <n v="39"/>
    <m/>
    <d v="2007-11-29T00:00:00"/>
    <n v="39"/>
    <n v="928"/>
    <n v="18.260527351436444"/>
    <n v="183.85714285714286"/>
    <n v="99.166666666666671"/>
  </r>
  <r>
    <x v="6"/>
    <x v="10"/>
    <n v="2007"/>
    <n v="30"/>
    <x v="10"/>
    <n v="35"/>
    <n v="35"/>
    <m/>
    <d v="2007-11-30T00:00:00"/>
    <n v="35"/>
    <n v="1053"/>
    <n v="20.720188902007084"/>
    <n v="198.42857142857142"/>
    <n v="101.46666666666667"/>
  </r>
  <r>
    <x v="6"/>
    <x v="11"/>
    <n v="2007"/>
    <n v="1"/>
    <x v="11"/>
    <n v="38"/>
    <n v="38"/>
    <m/>
    <d v="2007-12-01T00:00:00"/>
    <n v="38"/>
    <n v="963"/>
    <n v="18.949232585596221"/>
    <n v="205"/>
    <n v="103.03333333333333"/>
  </r>
  <r>
    <x v="6"/>
    <x v="11"/>
    <n v="2007"/>
    <n v="2"/>
    <x v="11"/>
    <s v="e166"/>
    <n v="166"/>
    <s v="e"/>
    <d v="2007-12-02T00:00:00"/>
    <n v="166"/>
    <n v="141"/>
    <n v="2.7744982290436835"/>
    <n v="208.28571428571428"/>
    <n v="103.8"/>
  </r>
  <r>
    <x v="6"/>
    <x v="11"/>
    <n v="2007"/>
    <n v="3"/>
    <x v="11"/>
    <s v="e407"/>
    <n v="407"/>
    <s v="e"/>
    <d v="2007-12-03T00:00:00"/>
    <n v="407"/>
    <n v="1"/>
    <n v="1.967729240456513E-2"/>
    <n v="192"/>
    <n v="100.1"/>
  </r>
  <r>
    <x v="6"/>
    <x v="11"/>
    <n v="2007"/>
    <n v="4"/>
    <x v="11"/>
    <s v="e381"/>
    <n v="381"/>
    <s v="e"/>
    <d v="2007-12-04T00:00:00"/>
    <n v="381"/>
    <n v="4"/>
    <n v="7.8709169618260522E-2"/>
    <n v="140.71428571428572"/>
    <n v="88.966666666666669"/>
  </r>
  <r>
    <x v="6"/>
    <x v="11"/>
    <n v="2007"/>
    <n v="5"/>
    <x v="11"/>
    <s v="e221"/>
    <n v="221"/>
    <s v="e"/>
    <d v="2007-12-05T00:00:00"/>
    <n v="221"/>
    <n v="61"/>
    <n v="1.2003148366784731"/>
    <n v="92.428571428571431"/>
    <n v="82.733333333333334"/>
  </r>
  <r>
    <x v="6"/>
    <x v="11"/>
    <n v="2007"/>
    <n v="6"/>
    <x v="11"/>
    <s v="e141"/>
    <n v="141"/>
    <s v="e"/>
    <d v="2007-12-06T00:00:00"/>
    <n v="141"/>
    <n v="178"/>
    <n v="3.5025580480125931"/>
    <n v="66.428571428571431"/>
    <n v="80.566666666666663"/>
  </r>
  <r>
    <x v="6"/>
    <x v="11"/>
    <n v="2007"/>
    <n v="7"/>
    <x v="11"/>
    <n v="81"/>
    <n v="81"/>
    <m/>
    <d v="2007-12-07T00:00:00"/>
    <n v="81"/>
    <n v="360"/>
    <n v="7.0838252656434477"/>
    <n v="51.285714285714285"/>
    <n v="82.6"/>
  </r>
  <r>
    <x v="6"/>
    <x v="11"/>
    <n v="2007"/>
    <n v="8"/>
    <x v="11"/>
    <n v="61"/>
    <n v="61"/>
    <m/>
    <d v="2007-12-08T00:00:00"/>
    <n v="61"/>
    <n v="499"/>
    <n v="9.8189689098780004"/>
    <n v="44.428571428571431"/>
    <n v="83.466666666666669"/>
  </r>
  <r>
    <x v="6"/>
    <x v="11"/>
    <n v="2007"/>
    <n v="9"/>
    <x v="11"/>
    <n v="52"/>
    <n v="52"/>
    <m/>
    <d v="2007-12-09T00:00:00"/>
    <n v="52"/>
    <n v="610"/>
    <n v="12.00314836678473"/>
    <n v="40.714285714285715"/>
    <n v="84.166666666666671"/>
  </r>
  <r>
    <x v="6"/>
    <x v="11"/>
    <n v="2007"/>
    <n v="10"/>
    <x v="11"/>
    <n v="48"/>
    <n v="48"/>
    <m/>
    <d v="2007-12-10T00:00:00"/>
    <n v="48"/>
    <n v="675"/>
    <n v="13.282172373081464"/>
    <n v="38"/>
    <n v="89.166666666666671"/>
  </r>
  <r>
    <x v="6"/>
    <x v="11"/>
    <n v="2007"/>
    <n v="11"/>
    <x v="11"/>
    <n v="43"/>
    <n v="43"/>
    <m/>
    <d v="2007-12-11T00:00:00"/>
    <n v="43"/>
    <n v="809"/>
    <n v="15.91892955529319"/>
    <n v="36.285714285714285"/>
    <n v="92.433333333333337"/>
  </r>
  <r>
    <x v="6"/>
    <x v="11"/>
    <n v="2007"/>
    <n v="12"/>
    <x v="11"/>
    <n v="39"/>
    <n v="39"/>
    <m/>
    <d v="2007-12-12T00:00:00"/>
    <n v="39"/>
    <n v="928"/>
    <n v="18.260527351436444"/>
    <n v="36.428571428571431"/>
    <n v="96.86666666666666"/>
  </r>
  <r>
    <x v="6"/>
    <x v="11"/>
    <n v="2007"/>
    <n v="13"/>
    <x v="11"/>
    <n v="35"/>
    <n v="35"/>
    <m/>
    <d v="2007-12-13T00:00:00"/>
    <n v="35"/>
    <n v="1053"/>
    <n v="20.720188902007084"/>
    <n v="39.142857142857146"/>
    <n v="100.33333333333333"/>
  </r>
  <r>
    <x v="6"/>
    <x v="11"/>
    <n v="2007"/>
    <n v="14"/>
    <x v="11"/>
    <n v="33"/>
    <n v="33"/>
    <m/>
    <d v="2007-12-14T00:00:00"/>
    <n v="33"/>
    <n v="1148"/>
    <n v="22.589531680440771"/>
    <n v="47.571428571428569"/>
    <n v="104.2"/>
  </r>
  <r>
    <x v="6"/>
    <x v="11"/>
    <n v="2007"/>
    <n v="15"/>
    <x v="11"/>
    <n v="35"/>
    <n v="35"/>
    <m/>
    <d v="2007-12-15T00:00:00"/>
    <n v="35"/>
    <n v="1053"/>
    <n v="20.720188902007084"/>
    <n v="51.714285714285715"/>
    <n v="105.76666666666667"/>
  </r>
  <r>
    <x v="6"/>
    <x v="11"/>
    <n v="2007"/>
    <n v="16"/>
    <x v="11"/>
    <n v="33"/>
    <n v="33"/>
    <m/>
    <d v="2007-12-16T00:00:00"/>
    <n v="33"/>
    <n v="1148"/>
    <n v="22.589531680440771"/>
    <n v="55.142857142857146"/>
    <n v="107.56666666666666"/>
  </r>
  <r>
    <x v="6"/>
    <x v="11"/>
    <n v="2007"/>
    <n v="17"/>
    <x v="11"/>
    <n v="36"/>
    <n v="36"/>
    <m/>
    <d v="2007-12-17T00:00:00"/>
    <n v="36"/>
    <n v="1014"/>
    <n v="19.952774498229044"/>
    <n v="62.714285714285715"/>
    <n v="109.86666666666666"/>
  </r>
  <r>
    <x v="6"/>
    <x v="11"/>
    <n v="2007"/>
    <n v="18"/>
    <x v="11"/>
    <n v="44"/>
    <n v="44"/>
    <m/>
    <d v="2007-12-18T00:00:00"/>
    <n v="44"/>
    <n v="777"/>
    <n v="15.289256198347106"/>
    <n v="78.428571428571431"/>
    <n v="110.7"/>
  </r>
  <r>
    <x v="6"/>
    <x v="11"/>
    <n v="2007"/>
    <n v="19"/>
    <x v="11"/>
    <n v="58"/>
    <n v="58"/>
    <m/>
    <d v="2007-12-19T00:00:00"/>
    <n v="58"/>
    <n v="531"/>
    <n v="10.448642266824084"/>
    <n v="85.428571428571431"/>
    <n v="111.06666666666666"/>
  </r>
  <r>
    <x v="6"/>
    <x v="11"/>
    <n v="2007"/>
    <n v="20"/>
    <x v="11"/>
    <n v="94"/>
    <n v="94"/>
    <m/>
    <d v="2007-12-20T00:00:00"/>
    <n v="94"/>
    <n v="309"/>
    <n v="6.0802833530106257"/>
    <n v="92.714285714285708"/>
    <n v="110.83333333333333"/>
  </r>
  <r>
    <x v="6"/>
    <x v="11"/>
    <n v="2007"/>
    <n v="21"/>
    <x v="11"/>
    <n v="62"/>
    <n v="62"/>
    <m/>
    <d v="2007-12-21T00:00:00"/>
    <n v="62"/>
    <n v="490"/>
    <n v="9.6418732782369148"/>
    <n v="96.714285714285708"/>
    <n v="109.26666666666667"/>
  </r>
  <r>
    <x v="6"/>
    <x v="11"/>
    <n v="2007"/>
    <n v="22"/>
    <x v="11"/>
    <n v="59"/>
    <n v="59"/>
    <m/>
    <d v="2007-12-22T00:00:00"/>
    <n v="59"/>
    <n v="519"/>
    <n v="10.212514757969302"/>
    <n v="113.28571428571429"/>
    <n v="108.7"/>
  </r>
  <r>
    <x v="6"/>
    <x v="11"/>
    <n v="2007"/>
    <n v="23"/>
    <x v="11"/>
    <s v="e86"/>
    <n v="86"/>
    <s v="e"/>
    <d v="2007-12-23T00:00:00"/>
    <n v="86"/>
    <n v="340"/>
    <n v="6.6902794175521443"/>
    <n v="120.28571428571429"/>
    <n v="108.06666666666666"/>
  </r>
  <r>
    <x v="6"/>
    <x v="11"/>
    <n v="2007"/>
    <n v="24"/>
    <x v="11"/>
    <s v="e146"/>
    <n v="146"/>
    <s v="e"/>
    <d v="2007-12-24T00:00:00"/>
    <n v="146"/>
    <n v="167"/>
    <n v="3.2861078315623771"/>
    <n v="119.71428571428571"/>
    <n v="106.4"/>
  </r>
  <r>
    <x v="6"/>
    <x v="11"/>
    <n v="2007"/>
    <n v="25"/>
    <x v="11"/>
    <n v="93"/>
    <n v="93"/>
    <m/>
    <d v="2007-12-25T00:00:00"/>
    <n v="93"/>
    <n v="312"/>
    <n v="6.1393152302243212"/>
    <n v="107.57142857142857"/>
    <n v="102.66666666666667"/>
  </r>
  <r>
    <x v="6"/>
    <x v="11"/>
    <n v="2007"/>
    <n v="26"/>
    <x v="11"/>
    <n v="109"/>
    <n v="109"/>
    <m/>
    <d v="2007-12-26T00:00:00"/>
    <n v="109"/>
    <n v="256"/>
    <n v="5.0373868555686734"/>
    <n v="102.14285714285714"/>
    <n v="100.66666666666667"/>
  </r>
  <r>
    <x v="6"/>
    <x v="11"/>
    <n v="2007"/>
    <n v="27"/>
    <x v="11"/>
    <s v="e122"/>
    <n v="122"/>
    <s v="e"/>
    <d v="2007-12-27T00:00:00"/>
    <n v="122"/>
    <n v="217"/>
    <n v="4.2699724517906334"/>
    <n v="97"/>
    <n v="98.1"/>
  </r>
  <r>
    <x v="6"/>
    <x v="11"/>
    <n v="2007"/>
    <n v="28"/>
    <x v="11"/>
    <s v="e178"/>
    <n v="178"/>
    <s v="e"/>
    <d v="2007-12-28T00:00:00"/>
    <n v="178"/>
    <n v="118"/>
    <n v="2.3219205037386859"/>
    <n v="107.28571428571429"/>
    <n v="95.333333333333329"/>
  </r>
  <r>
    <x v="6"/>
    <x v="11"/>
    <n v="2007"/>
    <n v="29"/>
    <x v="11"/>
    <n v="108"/>
    <n v="108"/>
    <m/>
    <d v="2007-12-29T00:00:00"/>
    <n v="108"/>
    <n v="257"/>
    <n v="5.0570641479732394"/>
    <n v="104.14285714285714"/>
    <n v="91.066666666666663"/>
  </r>
  <r>
    <x v="6"/>
    <x v="11"/>
    <n v="2007"/>
    <n v="30"/>
    <x v="11"/>
    <n v="82"/>
    <n v="82"/>
    <m/>
    <d v="2007-12-30T00:00:00"/>
    <n v="82"/>
    <n v="357"/>
    <n v="7.0247933884297522"/>
    <n v="117.57142857142857"/>
    <n v="88.86666666666666"/>
  </r>
  <r>
    <x v="6"/>
    <x v="11"/>
    <n v="2007"/>
    <n v="31"/>
    <x v="11"/>
    <n v="61"/>
    <n v="61"/>
    <m/>
    <d v="2007-12-31T00:00:00"/>
    <n v="61"/>
    <n v="499"/>
    <n v="9.8189689098780004"/>
    <n v="121.14285714285714"/>
    <n v="87.933333333333337"/>
  </r>
  <r>
    <x v="6"/>
    <x v="0"/>
    <n v="2008"/>
    <n v="1"/>
    <x v="0"/>
    <n v="55"/>
    <n v="55"/>
    <m/>
    <d v="2008-01-01T00:00:00"/>
    <n v="55"/>
    <n v="571"/>
    <n v="11.235733963006691"/>
    <n v="124.14285714285714"/>
    <n v="87.933333333333337"/>
  </r>
  <r>
    <x v="6"/>
    <x v="0"/>
    <n v="2008"/>
    <n v="2"/>
    <x v="0"/>
    <s v="e73"/>
    <n v="73"/>
    <s v="e"/>
    <d v="2008-01-02T00:00:00"/>
    <n v="73"/>
    <n v="407"/>
    <n v="8.0086580086580081"/>
    <n v="145.14285714285714"/>
    <n v="92.6"/>
  </r>
  <r>
    <x v="6"/>
    <x v="0"/>
    <n v="2008"/>
    <n v="3"/>
    <x v="0"/>
    <s v="e194"/>
    <n v="194"/>
    <s v="e"/>
    <d v="2008-01-03T00:00:00"/>
    <n v="194"/>
    <n v="91"/>
    <n v="1.7906336088154271"/>
    <n v="155.57142857142858"/>
    <n v="93.933333333333337"/>
  </r>
  <r>
    <x v="6"/>
    <x v="0"/>
    <n v="2008"/>
    <n v="4"/>
    <x v="0"/>
    <s v="e156"/>
    <n v="156"/>
    <s v="e"/>
    <d v="2008-01-04T00:00:00"/>
    <n v="156"/>
    <n v="151"/>
    <n v="2.9712711530893348"/>
    <n v="153"/>
    <n v="93.63333333333334"/>
  </r>
  <r>
    <x v="6"/>
    <x v="0"/>
    <n v="2008"/>
    <n v="5"/>
    <x v="0"/>
    <s v="e202"/>
    <n v="202"/>
    <s v="e"/>
    <d v="2008-01-05T00:00:00"/>
    <n v="202"/>
    <n v="79"/>
    <n v="1.5545060999606455"/>
    <n v="151.14285714285714"/>
    <n v="92.466666666666669"/>
  </r>
  <r>
    <x v="6"/>
    <x v="0"/>
    <n v="2008"/>
    <n v="6"/>
    <x v="0"/>
    <s v="e107"/>
    <n v="107"/>
    <s v="e"/>
    <d v="2008-01-06T00:00:00"/>
    <n v="107"/>
    <n v="263"/>
    <n v="5.1751279024006296"/>
    <n v="143.85714285714286"/>
    <n v="87.333333333333329"/>
  </r>
  <r>
    <x v="6"/>
    <x v="0"/>
    <n v="2008"/>
    <n v="7"/>
    <x v="0"/>
    <s v="e82"/>
    <n v="82"/>
    <s v="e"/>
    <d v="2008-01-07T00:00:00"/>
    <n v="82"/>
    <n v="357"/>
    <n v="7.0247933884297522"/>
    <n v="140"/>
    <n v="85.3"/>
  </r>
  <r>
    <x v="6"/>
    <x v="0"/>
    <n v="2008"/>
    <n v="8"/>
    <x v="0"/>
    <s v="e202"/>
    <n v="202"/>
    <s v="e"/>
    <d v="2008-01-08T00:00:00"/>
    <n v="202"/>
    <n v="79"/>
    <n v="1.5545060999606455"/>
    <n v="141"/>
    <n v="84.6"/>
  </r>
  <r>
    <x v="6"/>
    <x v="0"/>
    <n v="2008"/>
    <n v="9"/>
    <x v="0"/>
    <s v="e146"/>
    <n v="146"/>
    <s v="e"/>
    <d v="2008-01-09T00:00:00"/>
    <n v="146"/>
    <n v="167"/>
    <n v="3.2861078315623771"/>
    <n v="126.71428571428571"/>
    <n v="86.433333333333337"/>
  </r>
  <r>
    <x v="6"/>
    <x v="0"/>
    <n v="2008"/>
    <n v="10"/>
    <x v="0"/>
    <s v="e176"/>
    <n v="176"/>
    <s v="e"/>
    <d v="2008-01-10T00:00:00"/>
    <n v="176"/>
    <n v="122"/>
    <n v="2.4006296733569461"/>
    <n v="114.57142857142857"/>
    <n v="85.433333333333337"/>
  </r>
  <r>
    <x v="6"/>
    <x v="0"/>
    <n v="2008"/>
    <n v="11"/>
    <x v="0"/>
    <s v="e143"/>
    <n v="143"/>
    <s v="e"/>
    <d v="2008-01-11T00:00:00"/>
    <n v="143"/>
    <n v="173"/>
    <n v="3.4041715859897681"/>
    <n v="97.285714285714292"/>
    <n v="82.9"/>
  </r>
  <r>
    <x v="6"/>
    <x v="0"/>
    <n v="2008"/>
    <n v="12"/>
    <x v="0"/>
    <s v="e151"/>
    <n v="151"/>
    <s v="e"/>
    <d v="2008-01-12T00:00:00"/>
    <n v="151"/>
    <n v="158"/>
    <n v="3.109012199921291"/>
    <n v="84.142857142857139"/>
    <n v="80.766666666666666"/>
  </r>
  <r>
    <x v="6"/>
    <x v="0"/>
    <n v="2008"/>
    <n v="13"/>
    <x v="0"/>
    <s v="e80"/>
    <n v="80"/>
    <s v="e"/>
    <d v="2008-01-13T00:00:00"/>
    <n v="80"/>
    <n v="366"/>
    <n v="7.2018890200708379"/>
    <n v="69.285714285714292"/>
    <n v="77.900000000000006"/>
  </r>
  <r>
    <x v="6"/>
    <x v="0"/>
    <n v="2008"/>
    <n v="14"/>
    <x v="0"/>
    <s v="e89"/>
    <n v="89"/>
    <s v="e"/>
    <d v="2008-01-14T00:00:00"/>
    <n v="89"/>
    <n v="333"/>
    <n v="6.552538370720189"/>
    <n v="64.285714285714292"/>
    <n v="77.166666666666671"/>
  </r>
  <r>
    <x v="6"/>
    <x v="0"/>
    <n v="2008"/>
    <n v="15"/>
    <x v="0"/>
    <n v="102"/>
    <n v="102"/>
    <m/>
    <d v="2008-01-15T00:00:00"/>
    <n v="102"/>
    <n v="280"/>
    <n v="5.5096418732782375"/>
    <n v="57.285714285714285"/>
    <n v="75.966666666666669"/>
  </r>
  <r>
    <x v="6"/>
    <x v="0"/>
    <n v="2008"/>
    <n v="16"/>
    <x v="0"/>
    <n v="61"/>
    <n v="61"/>
    <m/>
    <d v="2008-01-16T00:00:00"/>
    <n v="61"/>
    <n v="499"/>
    <n v="9.8189689098780004"/>
    <n v="47.857142857142854"/>
    <n v="74.166666666666671"/>
  </r>
  <r>
    <x v="6"/>
    <x v="0"/>
    <n v="2008"/>
    <n v="17"/>
    <x v="0"/>
    <n v="55"/>
    <n v="55"/>
    <m/>
    <d v="2008-01-17T00:00:00"/>
    <n v="55"/>
    <n v="571"/>
    <n v="11.235733963006691"/>
    <n v="44"/>
    <n v="73.599999999999994"/>
  </r>
  <r>
    <x v="6"/>
    <x v="0"/>
    <n v="2008"/>
    <n v="18"/>
    <x v="0"/>
    <n v="51"/>
    <n v="51"/>
    <m/>
    <d v="2008-01-18T00:00:00"/>
    <n v="51"/>
    <n v="623"/>
    <n v="12.258953168044078"/>
    <n v="40.857142857142854"/>
    <n v="73.13333333333334"/>
  </r>
  <r>
    <x v="6"/>
    <x v="0"/>
    <n v="2008"/>
    <n v="19"/>
    <x v="0"/>
    <n v="47"/>
    <n v="47"/>
    <m/>
    <d v="2008-01-19T00:00:00"/>
    <n v="47"/>
    <n v="700"/>
    <n v="13.774104683195592"/>
    <n v="38.142857142857146"/>
    <n v="72.7"/>
  </r>
  <r>
    <x v="6"/>
    <x v="0"/>
    <n v="2008"/>
    <n v="20"/>
    <x v="0"/>
    <n v="45"/>
    <n v="45"/>
    <m/>
    <d v="2008-01-20T00:00:00"/>
    <n v="45"/>
    <n v="739"/>
    <n v="14.541519086973631"/>
    <n v="37"/>
    <n v="72.333333333333329"/>
  </r>
  <r>
    <x v="6"/>
    <x v="0"/>
    <n v="2008"/>
    <n v="21"/>
    <x v="0"/>
    <n v="40"/>
    <n v="40"/>
    <m/>
    <d v="2008-01-21T00:00:00"/>
    <n v="40"/>
    <n v="894"/>
    <n v="17.591499409681226"/>
    <n v="37.714285714285715"/>
    <n v="71.966666666666669"/>
  </r>
  <r>
    <x v="6"/>
    <x v="0"/>
    <n v="2008"/>
    <n v="22"/>
    <x v="0"/>
    <n v="36"/>
    <n v="36"/>
    <m/>
    <d v="2008-01-22T00:00:00"/>
    <n v="36"/>
    <n v="1014"/>
    <n v="19.952774498229044"/>
    <n v="38"/>
    <n v="71.733333333333334"/>
  </r>
  <r>
    <x v="6"/>
    <x v="0"/>
    <n v="2008"/>
    <n v="23"/>
    <x v="0"/>
    <n v="34"/>
    <n v="34"/>
    <m/>
    <d v="2008-01-23T00:00:00"/>
    <n v="34"/>
    <n v="1098"/>
    <n v="21.605667060212514"/>
    <n v="40.571428571428569"/>
    <n v="71.566666666666663"/>
  </r>
  <r>
    <x v="6"/>
    <x v="0"/>
    <n v="2008"/>
    <n v="24"/>
    <x v="0"/>
    <n v="33"/>
    <n v="33"/>
    <m/>
    <d v="2008-01-24T00:00:00"/>
    <n v="33"/>
    <n v="1148"/>
    <n v="22.589531680440771"/>
    <n v="44.428571428571431"/>
    <n v="71.433333333333337"/>
  </r>
  <r>
    <x v="6"/>
    <x v="0"/>
    <n v="2008"/>
    <n v="25"/>
    <x v="0"/>
    <n v="32"/>
    <n v="32"/>
    <m/>
    <d v="2008-01-25T00:00:00"/>
    <n v="32"/>
    <n v="1185"/>
    <n v="23.31759149940968"/>
    <n v="67.571428571428569"/>
    <n v="71.266666666666666"/>
  </r>
  <r>
    <x v="6"/>
    <x v="0"/>
    <n v="2008"/>
    <n v="26"/>
    <x v="0"/>
    <n v="39"/>
    <n v="39"/>
    <m/>
    <d v="2008-01-26T00:00:00"/>
    <n v="39"/>
    <n v="928"/>
    <n v="18.260527351436444"/>
    <n v="79.142857142857139"/>
    <n v="71.13333333333334"/>
  </r>
  <r>
    <x v="6"/>
    <x v="0"/>
    <n v="2008"/>
    <n v="27"/>
    <x v="0"/>
    <n v="50"/>
    <n v="50"/>
    <m/>
    <d v="2008-01-27T00:00:00"/>
    <n v="50"/>
    <n v="640"/>
    <n v="12.593467138921685"/>
    <n v="100"/>
    <n v="70.7"/>
  </r>
  <r>
    <x v="6"/>
    <x v="0"/>
    <n v="2008"/>
    <n v="28"/>
    <x v="0"/>
    <n v="42"/>
    <n v="42"/>
    <m/>
    <d v="2008-01-28T00:00:00"/>
    <n v="42"/>
    <n v="843"/>
    <n v="16.587957497048407"/>
    <n v="110.14285714285714"/>
    <n v="69.833333333333329"/>
  </r>
  <r>
    <x v="6"/>
    <x v="0"/>
    <n v="2008"/>
    <n v="29"/>
    <x v="0"/>
    <n v="54"/>
    <n v="54"/>
    <m/>
    <d v="2008-01-29T00:00:00"/>
    <n v="54"/>
    <n v="587"/>
    <n v="11.550570641479732"/>
    <n v="111"/>
    <n v="69.2"/>
  </r>
  <r>
    <x v="6"/>
    <x v="0"/>
    <n v="2008"/>
    <n v="30"/>
    <x v="0"/>
    <n v="61"/>
    <n v="61"/>
    <m/>
    <d v="2008-01-30T00:00:00"/>
    <n v="61"/>
    <n v="499"/>
    <n v="9.8189689098780004"/>
    <n v="109.85714285714286"/>
    <n v="68.13333333333334"/>
  </r>
  <r>
    <x v="6"/>
    <x v="0"/>
    <n v="2008"/>
    <n v="31"/>
    <x v="0"/>
    <n v="195"/>
    <n v="195"/>
    <m/>
    <d v="2008-01-31T00:00:00"/>
    <n v="195"/>
    <n v="89"/>
    <n v="1.7512790240062965"/>
    <n v="109.85714285714286"/>
    <n v="66.900000000000006"/>
  </r>
  <r>
    <x v="6"/>
    <x v="1"/>
    <n v="2008"/>
    <n v="1"/>
    <x v="1"/>
    <s v="e113"/>
    <n v="113"/>
    <s v="e"/>
    <d v="2008-02-01T00:00:00"/>
    <n v="113"/>
    <n v="244"/>
    <n v="4.8012593467138922"/>
    <n v="118.71428571428571"/>
    <n v="61.266666666666666"/>
  </r>
  <r>
    <x v="6"/>
    <x v="1"/>
    <n v="2008"/>
    <n v="2"/>
    <x v="1"/>
    <s v="e185"/>
    <n v="185"/>
    <s v="e"/>
    <d v="2008-02-02T00:00:00"/>
    <n v="185"/>
    <n v="104"/>
    <n v="2.0464384100747739"/>
    <n v="119.14285714285714"/>
    <n v="58.233333333333334"/>
  </r>
  <r>
    <x v="6"/>
    <x v="1"/>
    <n v="2008"/>
    <n v="3"/>
    <x v="1"/>
    <s v="e121"/>
    <n v="121"/>
    <s v="e"/>
    <d v="2008-02-03T00:00:00"/>
    <n v="121"/>
    <n v="221"/>
    <n v="4.3486816214088941"/>
    <n v="107"/>
    <n v="52.766666666666666"/>
  </r>
  <r>
    <x v="6"/>
    <x v="1"/>
    <n v="2008"/>
    <n v="4"/>
    <x v="1"/>
    <s v="e48"/>
    <n v="48"/>
    <s v="e"/>
    <d v="2008-02-04T00:00:00"/>
    <n v="48"/>
    <n v="675"/>
    <n v="13.282172373081464"/>
    <n v="101"/>
    <n v="49.4"/>
  </r>
  <r>
    <x v="6"/>
    <x v="1"/>
    <n v="2008"/>
    <n v="5"/>
    <x v="1"/>
    <s v="e46"/>
    <n v="46"/>
    <s v="e"/>
    <d v="2008-02-05T00:00:00"/>
    <n v="46"/>
    <n v="715"/>
    <n v="14.06926406926407"/>
    <n v="103.42857142857143"/>
    <n v="48.43333333333333"/>
  </r>
  <r>
    <x v="6"/>
    <x v="1"/>
    <n v="2008"/>
    <n v="6"/>
    <x v="1"/>
    <s v="e61"/>
    <n v="61"/>
    <s v="e"/>
    <d v="2008-02-06T00:00:00"/>
    <n v="61"/>
    <n v="499"/>
    <n v="9.8189689098780004"/>
    <n v="105.14285714285714"/>
    <n v="47.533333333333331"/>
  </r>
  <r>
    <x v="6"/>
    <x v="1"/>
    <n v="2008"/>
    <n v="7"/>
    <x v="1"/>
    <s v="e257"/>
    <n v="257"/>
    <s v="e"/>
    <d v="2008-02-07T00:00:00"/>
    <n v="257"/>
    <n v="31"/>
    <n v="0.60999606454151911"/>
    <n v="104"/>
    <n v="46.1"/>
  </r>
  <r>
    <x v="6"/>
    <x v="1"/>
    <n v="2008"/>
    <n v="8"/>
    <x v="1"/>
    <s v="e116"/>
    <n v="116"/>
    <s v="e"/>
    <d v="2008-02-08T00:00:00"/>
    <n v="116"/>
    <n v="235"/>
    <n v="4.6241637150728057"/>
    <n v="74.142857142857139"/>
    <n v="38.43333333333333"/>
  </r>
  <r>
    <x v="6"/>
    <x v="1"/>
    <n v="2008"/>
    <n v="9"/>
    <x v="1"/>
    <n v="100"/>
    <n v="100"/>
    <m/>
    <d v="2008-02-09T00:00:00"/>
    <n v="100"/>
    <n v="284"/>
    <n v="5.5883510428964973"/>
    <n v="63.857142857142854"/>
    <n v="35.266666666666666"/>
  </r>
  <r>
    <x v="6"/>
    <x v="1"/>
    <n v="2008"/>
    <n v="10"/>
    <x v="1"/>
    <n v="79"/>
    <n v="79"/>
    <m/>
    <d v="2008-02-10T00:00:00"/>
    <n v="79"/>
    <n v="375"/>
    <n v="7.3789846517119244"/>
    <n v="55.428571428571431"/>
    <n v="32.6"/>
  </r>
  <r>
    <x v="6"/>
    <x v="1"/>
    <n v="2008"/>
    <n v="11"/>
    <x v="1"/>
    <n v="65"/>
    <n v="65"/>
    <m/>
    <d v="2008-02-11T00:00:00"/>
    <n v="65"/>
    <n v="462"/>
    <n v="9.0909090909090917"/>
    <n v="49.571428571428569"/>
    <n v="30.666666666666668"/>
  </r>
  <r>
    <x v="6"/>
    <x v="1"/>
    <n v="2008"/>
    <n v="12"/>
    <x v="1"/>
    <n v="58"/>
    <n v="58"/>
    <m/>
    <d v="2008-02-12T00:00:00"/>
    <n v="58"/>
    <n v="531"/>
    <n v="10.448642266824084"/>
    <n v="45.428571428571431"/>
    <n v="29.166666666666668"/>
  </r>
  <r>
    <x v="6"/>
    <x v="1"/>
    <n v="2008"/>
    <n v="13"/>
    <x v="1"/>
    <n v="53"/>
    <n v="53"/>
    <m/>
    <d v="2008-02-13T00:00:00"/>
    <n v="53"/>
    <n v="595"/>
    <n v="11.707988980716253"/>
    <n v="42"/>
    <n v="28.6"/>
  </r>
  <r>
    <x v="6"/>
    <x v="1"/>
    <n v="2008"/>
    <n v="14"/>
    <x v="1"/>
    <n v="48"/>
    <n v="48"/>
    <m/>
    <d v="2008-02-14T00:00:00"/>
    <n v="48"/>
    <n v="675"/>
    <n v="13.282172373081464"/>
    <n v="39.142857142857146"/>
    <n v="28.866666666666667"/>
  </r>
  <r>
    <x v="6"/>
    <x v="1"/>
    <n v="2008"/>
    <n v="15"/>
    <x v="1"/>
    <n v="44"/>
    <n v="44"/>
    <m/>
    <d v="2008-02-15T00:00:00"/>
    <n v="44"/>
    <n v="777"/>
    <n v="15.289256198347106"/>
    <n v="36.714285714285715"/>
    <n v="29.466666666666665"/>
  </r>
  <r>
    <x v="6"/>
    <x v="1"/>
    <n v="2008"/>
    <n v="16"/>
    <x v="1"/>
    <n v="41"/>
    <n v="41"/>
    <m/>
    <d v="2008-02-16T00:00:00"/>
    <n v="41"/>
    <n v="861"/>
    <n v="16.942148760330578"/>
    <n v="34.714285714285715"/>
    <n v="29.666666666666668"/>
  </r>
  <r>
    <x v="6"/>
    <x v="1"/>
    <n v="2008"/>
    <n v="17"/>
    <x v="1"/>
    <n v="38"/>
    <n v="38"/>
    <m/>
    <d v="2008-02-17T00:00:00"/>
    <n v="38"/>
    <n v="963"/>
    <n v="18.949232585596221"/>
    <n v="32.857142857142854"/>
    <n v="29.866666666666667"/>
  </r>
  <r>
    <x v="6"/>
    <x v="1"/>
    <n v="2008"/>
    <n v="18"/>
    <x v="1"/>
    <n v="36"/>
    <n v="36"/>
    <m/>
    <d v="2008-02-18T00:00:00"/>
    <n v="36"/>
    <n v="1014"/>
    <n v="19.952774498229044"/>
    <n v="31.428571428571427"/>
    <n v="31.2"/>
  </r>
  <r>
    <x v="6"/>
    <x v="1"/>
    <n v="2008"/>
    <n v="19"/>
    <x v="1"/>
    <n v="34"/>
    <n v="34"/>
    <m/>
    <d v="2008-02-19T00:00:00"/>
    <n v="34"/>
    <n v="1098"/>
    <n v="21.605667060212514"/>
    <n v="30"/>
    <n v="31.6"/>
  </r>
  <r>
    <x v="6"/>
    <x v="1"/>
    <n v="2008"/>
    <n v="20"/>
    <x v="1"/>
    <n v="33"/>
    <n v="33"/>
    <m/>
    <d v="2008-02-20T00:00:00"/>
    <n v="33"/>
    <n v="1148"/>
    <n v="22.589531680440771"/>
    <n v="28.571428571428573"/>
    <n v="32"/>
  </r>
  <r>
    <x v="6"/>
    <x v="1"/>
    <n v="2008"/>
    <n v="21"/>
    <x v="1"/>
    <n v="31"/>
    <n v="31"/>
    <m/>
    <d v="2008-02-21T00:00:00"/>
    <n v="31"/>
    <n v="1219"/>
    <n v="23.986619441164898"/>
    <n v="27.142857142857142"/>
    <n v="32.533333333333331"/>
  </r>
  <r>
    <x v="6"/>
    <x v="1"/>
    <n v="2008"/>
    <n v="22"/>
    <x v="1"/>
    <n v="30"/>
    <n v="30"/>
    <m/>
    <d v="2008-02-22T00:00:00"/>
    <n v="30"/>
    <n v="1276"/>
    <n v="25.108225108225106"/>
    <n v="25.857142857142858"/>
    <n v="32.700000000000003"/>
  </r>
  <r>
    <x v="6"/>
    <x v="1"/>
    <n v="2008"/>
    <n v="23"/>
    <x v="1"/>
    <n v="28"/>
    <n v="28"/>
    <m/>
    <d v="2008-02-23T00:00:00"/>
    <n v="28"/>
    <n v="1357"/>
    <n v="26.702085792994882"/>
    <n v="25"/>
    <n v="33.366666666666667"/>
  </r>
  <r>
    <x v="6"/>
    <x v="1"/>
    <n v="2008"/>
    <n v="24"/>
    <x v="1"/>
    <n v="28"/>
    <n v="28"/>
    <m/>
    <d v="2008-02-24T00:00:00"/>
    <n v="28"/>
    <n v="1357"/>
    <n v="26.702085792994882"/>
    <n v="24.714285714285715"/>
    <n v="33.9"/>
  </r>
  <r>
    <x v="6"/>
    <x v="1"/>
    <n v="2008"/>
    <n v="25"/>
    <x v="1"/>
    <n v="26"/>
    <n v="26"/>
    <m/>
    <d v="2008-02-25T00:00:00"/>
    <n v="26"/>
    <n v="1449"/>
    <n v="28.512396694214875"/>
    <n v="23.857142857142858"/>
    <n v="34.133333333333333"/>
  </r>
  <r>
    <x v="6"/>
    <x v="1"/>
    <n v="2008"/>
    <n v="26"/>
    <x v="1"/>
    <n v="24"/>
    <n v="24"/>
    <m/>
    <d v="2008-02-26T00:00:00"/>
    <n v="24"/>
    <n v="1550"/>
    <n v="30.499803227075954"/>
    <n v="23.142857142857142"/>
    <n v="35.4"/>
  </r>
  <r>
    <x v="6"/>
    <x v="1"/>
    <n v="2008"/>
    <n v="27"/>
    <x v="1"/>
    <n v="23"/>
    <n v="23"/>
    <m/>
    <d v="2008-02-27T00:00:00"/>
    <n v="23"/>
    <n v="1613"/>
    <n v="31.739472648563559"/>
    <n v="22.571428571428573"/>
    <n v="36.06666666666667"/>
  </r>
  <r>
    <x v="6"/>
    <x v="1"/>
    <n v="2008"/>
    <n v="28"/>
    <x v="1"/>
    <n v="22"/>
    <n v="22"/>
    <m/>
    <d v="2008-02-28T00:00:00"/>
    <n v="22"/>
    <n v="1676"/>
    <n v="32.979142070051161"/>
    <n v="22"/>
    <n v="37.06666666666667"/>
  </r>
  <r>
    <x v="6"/>
    <x v="1"/>
    <n v="2008"/>
    <n v="29"/>
    <x v="1"/>
    <n v="24"/>
    <n v="24"/>
    <m/>
    <d v="2008-02-29T00:00:00"/>
    <n v="24"/>
    <n v="1550"/>
    <n v="30.499803227075954"/>
    <n v="21.571428571428573"/>
    <n v="38.033333333333331"/>
  </r>
  <r>
    <x v="6"/>
    <x v="2"/>
    <n v="2008"/>
    <n v="1"/>
    <x v="2"/>
    <n v="26"/>
    <n v="26"/>
    <m/>
    <d v="2008-03-01T00:00:00"/>
    <n v="26"/>
    <n v="1449"/>
    <n v="28.512396694214875"/>
    <n v="20.714285714285715"/>
    <n v="38.833333333333336"/>
  </r>
  <r>
    <x v="6"/>
    <x v="2"/>
    <n v="2008"/>
    <n v="2"/>
    <x v="2"/>
    <n v="22"/>
    <n v="22"/>
    <m/>
    <d v="2008-03-02T00:00:00"/>
    <n v="22"/>
    <n v="1676"/>
    <n v="32.979142070051161"/>
    <n v="20.857142857142858"/>
    <n v="39.366666666666667"/>
  </r>
  <r>
    <x v="6"/>
    <x v="2"/>
    <n v="2008"/>
    <n v="3"/>
    <x v="2"/>
    <n v="21"/>
    <n v="21"/>
    <m/>
    <d v="2008-03-03T00:00:00"/>
    <n v="21"/>
    <n v="1744"/>
    <n v="34.317197953561589"/>
    <n v="20.714285714285715"/>
    <n v="39.799999999999997"/>
  </r>
  <r>
    <x v="6"/>
    <x v="2"/>
    <n v="2008"/>
    <n v="4"/>
    <x v="2"/>
    <n v="20"/>
    <n v="20"/>
    <m/>
    <d v="2008-03-04T00:00:00"/>
    <n v="20"/>
    <n v="1826"/>
    <n v="35.930735930735928"/>
    <n v="20.571428571428573"/>
    <n v="40.166666666666664"/>
  </r>
  <r>
    <x v="6"/>
    <x v="2"/>
    <n v="2008"/>
    <n v="5"/>
    <x v="2"/>
    <n v="19"/>
    <n v="19"/>
    <m/>
    <d v="2008-03-05T00:00:00"/>
    <n v="19"/>
    <n v="1898"/>
    <n v="37.34750098386462"/>
    <n v="20.714285714285715"/>
    <n v="40.466666666666669"/>
  </r>
  <r>
    <x v="6"/>
    <x v="2"/>
    <n v="2008"/>
    <n v="6"/>
    <x v="2"/>
    <n v="19"/>
    <n v="19"/>
    <m/>
    <d v="2008-03-06T00:00:00"/>
    <n v="19"/>
    <n v="1898"/>
    <n v="37.34750098386462"/>
    <n v="20.857142857142858"/>
    <n v="41"/>
  </r>
  <r>
    <x v="6"/>
    <x v="2"/>
    <n v="2008"/>
    <n v="7"/>
    <x v="2"/>
    <n v="18"/>
    <n v="18"/>
    <m/>
    <d v="2008-03-07T00:00:00"/>
    <n v="18"/>
    <n v="1969"/>
    <n v="38.744588744588739"/>
    <n v="24"/>
    <n v="41.43333333333333"/>
  </r>
  <r>
    <x v="6"/>
    <x v="2"/>
    <n v="2008"/>
    <n v="8"/>
    <x v="2"/>
    <n v="27"/>
    <n v="27"/>
    <m/>
    <d v="2008-03-08T00:00:00"/>
    <n v="27"/>
    <n v="1397"/>
    <n v="27.489177489177489"/>
    <n v="30.142857142857142"/>
    <n v="41.93333333333333"/>
  </r>
  <r>
    <x v="6"/>
    <x v="2"/>
    <n v="2008"/>
    <n v="9"/>
    <x v="2"/>
    <n v="21"/>
    <n v="21"/>
    <m/>
    <d v="2008-03-09T00:00:00"/>
    <n v="21"/>
    <n v="1744"/>
    <n v="34.317197953561589"/>
    <n v="35.714285714285715"/>
    <n v="42.133333333333333"/>
  </r>
  <r>
    <x v="6"/>
    <x v="2"/>
    <n v="2008"/>
    <n v="10"/>
    <x v="2"/>
    <n v="20"/>
    <n v="20"/>
    <m/>
    <d v="2008-03-10T00:00:00"/>
    <n v="20"/>
    <n v="1826"/>
    <n v="35.930735930735928"/>
    <n v="39.857142857142854"/>
    <n v="42.366666666666667"/>
  </r>
  <r>
    <x v="6"/>
    <x v="2"/>
    <n v="2008"/>
    <n v="11"/>
    <x v="2"/>
    <n v="21"/>
    <n v="21"/>
    <m/>
    <d v="2008-03-11T00:00:00"/>
    <n v="21"/>
    <n v="1744"/>
    <n v="34.317197953561589"/>
    <n v="43.714285714285715"/>
    <n v="42.833333333333336"/>
  </r>
  <r>
    <x v="6"/>
    <x v="2"/>
    <n v="2008"/>
    <n v="12"/>
    <x v="2"/>
    <n v="20"/>
    <n v="20"/>
    <m/>
    <d v="2008-03-12T00:00:00"/>
    <n v="20"/>
    <n v="1826"/>
    <n v="35.930735930735928"/>
    <n v="51.857142857142854"/>
    <n v="43.133333333333333"/>
  </r>
  <r>
    <x v="6"/>
    <x v="2"/>
    <n v="2008"/>
    <n v="13"/>
    <x v="2"/>
    <n v="41"/>
    <n v="41"/>
    <m/>
    <d v="2008-03-13T00:00:00"/>
    <n v="41"/>
    <n v="861"/>
    <n v="16.942148760330578"/>
    <n v="55.857142857142854"/>
    <n v="43.3"/>
  </r>
  <r>
    <x v="6"/>
    <x v="2"/>
    <n v="2008"/>
    <n v="14"/>
    <x v="2"/>
    <n v="61"/>
    <n v="61"/>
    <m/>
    <d v="2008-03-14T00:00:00"/>
    <n v="61"/>
    <n v="499"/>
    <n v="9.8189689098780004"/>
    <n v="56.571428571428569"/>
    <n v="42.733333333333334"/>
  </r>
  <r>
    <x v="6"/>
    <x v="2"/>
    <n v="2008"/>
    <n v="15"/>
    <x v="2"/>
    <s v="e66"/>
    <n v="66"/>
    <s v="e"/>
    <d v="2008-03-15T00:00:00"/>
    <n v="66"/>
    <n v="453"/>
    <n v="8.9138134592680061"/>
    <n v="54.857142857142854"/>
    <n v="41.466666666666669"/>
  </r>
  <r>
    <x v="6"/>
    <x v="2"/>
    <n v="2008"/>
    <n v="16"/>
    <x v="2"/>
    <s v="e50"/>
    <n v="50"/>
    <s v="e"/>
    <d v="2008-03-16T00:00:00"/>
    <n v="50"/>
    <n v="640"/>
    <n v="12.593467138921685"/>
    <n v="50.571428571428569"/>
    <n v="40.06666666666667"/>
  </r>
  <r>
    <x v="6"/>
    <x v="2"/>
    <n v="2008"/>
    <n v="17"/>
    <x v="2"/>
    <s v="e47"/>
    <n v="47"/>
    <s v="e"/>
    <d v="2008-03-17T00:00:00"/>
    <n v="47"/>
    <n v="700"/>
    <n v="13.774104683195592"/>
    <n v="50.571428571428569"/>
    <n v="39.233333333333334"/>
  </r>
  <r>
    <x v="6"/>
    <x v="2"/>
    <n v="2008"/>
    <n v="18"/>
    <x v="2"/>
    <s v="e78"/>
    <n v="78"/>
    <s v="e"/>
    <d v="2008-03-18T00:00:00"/>
    <n v="78"/>
    <n v="380"/>
    <n v="7.4773711137347503"/>
    <n v="50.142857142857146"/>
    <n v="38.533333333333331"/>
  </r>
  <r>
    <x v="6"/>
    <x v="2"/>
    <n v="2008"/>
    <n v="19"/>
    <x v="2"/>
    <s v="e48"/>
    <n v="48"/>
    <s v="e"/>
    <d v="2008-03-19T00:00:00"/>
    <n v="48"/>
    <n v="675"/>
    <n v="13.282172373081464"/>
    <n v="44"/>
    <n v="36.666666666666664"/>
  </r>
  <r>
    <x v="6"/>
    <x v="2"/>
    <n v="2008"/>
    <n v="20"/>
    <x v="2"/>
    <s v="e46"/>
    <n v="46"/>
    <s v="e"/>
    <d v="2008-03-20T00:00:00"/>
    <n v="46"/>
    <n v="715"/>
    <n v="14.06926406926407"/>
    <n v="46.285714285714285"/>
    <n v="35.766666666666666"/>
  </r>
  <r>
    <x v="6"/>
    <x v="2"/>
    <n v="2008"/>
    <n v="21"/>
    <x v="2"/>
    <s v="e49"/>
    <n v="49"/>
    <s v="e"/>
    <d v="2008-03-21T00:00:00"/>
    <n v="49"/>
    <n v="655"/>
    <n v="12.888626524990162"/>
    <n v="46"/>
    <n v="34.9"/>
  </r>
  <r>
    <x v="6"/>
    <x v="2"/>
    <n v="2008"/>
    <n v="22"/>
    <x v="2"/>
    <s v="e36"/>
    <n v="36"/>
    <s v="e"/>
    <d v="2008-03-22T00:00:00"/>
    <n v="36"/>
    <n v="1014"/>
    <n v="19.952774498229044"/>
    <n v="46.571428571428569"/>
    <n v="33.93333333333333"/>
  </r>
  <r>
    <x v="6"/>
    <x v="2"/>
    <n v="2008"/>
    <n v="23"/>
    <x v="2"/>
    <s v="e50"/>
    <n v="50"/>
    <s v="e"/>
    <d v="2008-03-23T00:00:00"/>
    <n v="50"/>
    <n v="640"/>
    <n v="12.593467138921685"/>
    <n v="48.714285714285715"/>
    <n v="33.4"/>
  </r>
  <r>
    <x v="6"/>
    <x v="2"/>
    <n v="2008"/>
    <n v="24"/>
    <x v="2"/>
    <s v="e44"/>
    <n v="44"/>
    <s v="e"/>
    <d v="2008-03-24T00:00:00"/>
    <n v="44"/>
    <n v="777"/>
    <n v="15.289256198347106"/>
    <n v="48.428571428571431"/>
    <n v="32.9"/>
  </r>
  <r>
    <x v="6"/>
    <x v="2"/>
    <n v="2008"/>
    <n v="25"/>
    <x v="2"/>
    <s v="e35"/>
    <n v="35"/>
    <s v="e"/>
    <d v="2008-03-25T00:00:00"/>
    <n v="35"/>
    <n v="1053"/>
    <n v="20.720188902007084"/>
    <n v="48.142857142857146"/>
    <n v="33.299999999999997"/>
  </r>
  <r>
    <x v="6"/>
    <x v="2"/>
    <n v="2008"/>
    <n v="26"/>
    <x v="2"/>
    <s v="e64"/>
    <n v="64"/>
    <s v="e"/>
    <d v="2008-03-26T00:00:00"/>
    <n v="64"/>
    <n v="471"/>
    <n v="9.2680047225501774"/>
    <n v="48.142857142857146"/>
    <n v="33.299999999999997"/>
  </r>
  <r>
    <x v="6"/>
    <x v="2"/>
    <n v="2008"/>
    <n v="27"/>
    <x v="2"/>
    <s v="e44"/>
    <n v="44"/>
    <s v="e"/>
    <d v="2008-03-27T00:00:00"/>
    <n v="44"/>
    <n v="777"/>
    <n v="15.289256198347106"/>
    <n v="43.571428571428569"/>
    <n v="32.06666666666667"/>
  </r>
  <r>
    <x v="6"/>
    <x v="2"/>
    <n v="2008"/>
    <n v="28"/>
    <x v="2"/>
    <s v="e53"/>
    <n v="53"/>
    <s v="e"/>
    <d v="2008-03-28T00:00:00"/>
    <n v="53"/>
    <n v="595"/>
    <n v="11.707988980716253"/>
    <n v="41.428571428571431"/>
    <n v="31.333333333333332"/>
  </r>
  <r>
    <x v="6"/>
    <x v="2"/>
    <n v="2008"/>
    <n v="29"/>
    <x v="2"/>
    <s v="e51"/>
    <n v="51"/>
    <s v="e"/>
    <d v="2008-03-29T00:00:00"/>
    <n v="51"/>
    <n v="623"/>
    <n v="12.258953168044078"/>
    <n v="38.857142857142854"/>
    <n v="30.233333333333334"/>
  </r>
  <r>
    <x v="6"/>
    <x v="2"/>
    <n v="2008"/>
    <n v="30"/>
    <x v="2"/>
    <s v="e48"/>
    <n v="48"/>
    <s v="e"/>
    <d v="2008-03-30T00:00:00"/>
    <n v="48"/>
    <n v="675"/>
    <n v="13.282172373081464"/>
    <n v="36.142857142857146"/>
    <n v="29.2"/>
  </r>
  <r>
    <x v="6"/>
    <x v="2"/>
    <n v="2008"/>
    <n v="31"/>
    <x v="2"/>
    <s v="e42"/>
    <n v="42"/>
    <s v="e"/>
    <d v="2008-03-31T00:00:00"/>
    <n v="42"/>
    <n v="843"/>
    <n v="16.587957497048407"/>
    <n v="34"/>
    <n v="28.533333333333335"/>
  </r>
  <r>
    <x v="6"/>
    <x v="3"/>
    <n v="2008"/>
    <n v="1"/>
    <x v="3"/>
    <s v="e35"/>
    <n v="35"/>
    <s v="e"/>
    <d v="2008-04-01T00:00:00"/>
    <n v="35"/>
    <n v="1053"/>
    <n v="20.720188902007084"/>
    <n v="32.714285714285715"/>
    <n v="28.133333333333333"/>
  </r>
  <r>
    <x v="6"/>
    <x v="3"/>
    <n v="2008"/>
    <n v="2"/>
    <x v="3"/>
    <s v="e32"/>
    <n v="32"/>
    <s v="e"/>
    <d v="2008-04-02T00:00:00"/>
    <n v="32"/>
    <n v="1185"/>
    <n v="23.31759149940968"/>
    <n v="31.714285714285715"/>
    <n v="27.666666666666668"/>
  </r>
  <r>
    <x v="6"/>
    <x v="3"/>
    <n v="2008"/>
    <n v="3"/>
    <x v="3"/>
    <s v="e29"/>
    <n v="29"/>
    <s v="e"/>
    <d v="2008-04-03T00:00:00"/>
    <n v="29"/>
    <n v="1319"/>
    <n v="25.954348681621408"/>
    <n v="32"/>
    <n v="27.2"/>
  </r>
  <r>
    <x v="6"/>
    <x v="3"/>
    <n v="2008"/>
    <n v="4"/>
    <x v="3"/>
    <s v="e35"/>
    <n v="35"/>
    <s v="e"/>
    <d v="2008-04-04T00:00:00"/>
    <n v="35"/>
    <n v="1053"/>
    <n v="20.720188902007084"/>
    <n v="32.142857142857146"/>
    <n v="26.866666666666667"/>
  </r>
  <r>
    <x v="6"/>
    <x v="3"/>
    <n v="2008"/>
    <n v="5"/>
    <x v="3"/>
    <s v="e32"/>
    <n v="32"/>
    <s v="e"/>
    <d v="2008-04-05T00:00:00"/>
    <n v="32"/>
    <n v="1185"/>
    <n v="23.31759149940968"/>
    <n v="30.714285714285715"/>
    <n v="26.3"/>
  </r>
  <r>
    <x v="6"/>
    <x v="3"/>
    <n v="2008"/>
    <n v="6"/>
    <x v="3"/>
    <s v="e33"/>
    <n v="33"/>
    <s v="e"/>
    <d v="2008-04-06T00:00:00"/>
    <n v="33"/>
    <n v="1148"/>
    <n v="22.589531680440771"/>
    <n v="29.571428571428573"/>
    <n v="25.766666666666666"/>
  </r>
  <r>
    <x v="6"/>
    <x v="3"/>
    <n v="2008"/>
    <n v="7"/>
    <x v="3"/>
    <s v="e33"/>
    <n v="33"/>
    <s v="e"/>
    <d v="2008-04-07T00:00:00"/>
    <n v="33"/>
    <n v="1148"/>
    <n v="22.589531680440771"/>
    <n v="28.142857142857142"/>
    <n v="25.166666666666668"/>
  </r>
  <r>
    <x v="6"/>
    <x v="3"/>
    <n v="2008"/>
    <n v="8"/>
    <x v="3"/>
    <s v="e28"/>
    <n v="28"/>
    <s v="e"/>
    <d v="2008-04-08T00:00:00"/>
    <n v="28"/>
    <n v="1357"/>
    <n v="26.702085792994882"/>
    <n v="26.857142857142858"/>
    <n v="24.566666666666666"/>
  </r>
  <r>
    <x v="6"/>
    <x v="3"/>
    <n v="2008"/>
    <n v="9"/>
    <x v="3"/>
    <s v="e34"/>
    <n v="34"/>
    <s v="e"/>
    <d v="2008-04-09T00:00:00"/>
    <n v="34"/>
    <n v="1098"/>
    <n v="21.605667060212514"/>
    <n v="26.428571428571427"/>
    <n v="24.133333333333333"/>
  </r>
  <r>
    <x v="6"/>
    <x v="3"/>
    <n v="2008"/>
    <n v="10"/>
    <x v="3"/>
    <s v="e30"/>
    <n v="30"/>
    <s v="e"/>
    <d v="2008-04-10T00:00:00"/>
    <n v="30"/>
    <n v="1276"/>
    <n v="25.108225108225106"/>
    <n v="25.285714285714285"/>
    <n v="23.5"/>
  </r>
  <r>
    <x v="6"/>
    <x v="3"/>
    <n v="2008"/>
    <n v="11"/>
    <x v="3"/>
    <s v="e25"/>
    <n v="25"/>
    <s v="e"/>
    <d v="2008-04-11T00:00:00"/>
    <n v="25"/>
    <n v="1500"/>
    <n v="29.515938606847698"/>
    <n v="24.142857142857142"/>
    <n v="22.966666666666665"/>
  </r>
  <r>
    <x v="6"/>
    <x v="3"/>
    <n v="2008"/>
    <n v="12"/>
    <x v="3"/>
    <s v="e24"/>
    <n v="24"/>
    <s v="e"/>
    <d v="2008-04-12T00:00:00"/>
    <n v="24"/>
    <n v="1550"/>
    <n v="30.499803227075954"/>
    <n v="23.571428571428573"/>
    <n v="22.6"/>
  </r>
  <r>
    <x v="6"/>
    <x v="3"/>
    <n v="2008"/>
    <n v="13"/>
    <x v="3"/>
    <s v="e23"/>
    <n v="23"/>
    <s v="e"/>
    <d v="2008-04-13T00:00:00"/>
    <n v="23"/>
    <n v="1613"/>
    <n v="31.739472648563559"/>
    <n v="23"/>
    <n v="22.233333333333334"/>
  </r>
  <r>
    <x v="6"/>
    <x v="3"/>
    <n v="2008"/>
    <n v="14"/>
    <x v="3"/>
    <s v="e24"/>
    <n v="24"/>
    <s v="e"/>
    <d v="2008-04-14T00:00:00"/>
    <n v="24"/>
    <n v="1550"/>
    <n v="30.499803227075954"/>
    <n v="22.571428571428573"/>
    <n v="21.933333333333334"/>
  </r>
  <r>
    <x v="6"/>
    <x v="3"/>
    <n v="2008"/>
    <n v="15"/>
    <x v="3"/>
    <s v="e25"/>
    <n v="25"/>
    <s v="e"/>
    <d v="2008-04-15T00:00:00"/>
    <n v="25"/>
    <n v="1500"/>
    <n v="29.515938606847698"/>
    <n v="22"/>
    <n v="21.6"/>
  </r>
  <r>
    <x v="6"/>
    <x v="3"/>
    <n v="2008"/>
    <n v="16"/>
    <x v="3"/>
    <s v="e26"/>
    <n v="26"/>
    <s v="e"/>
    <d v="2008-04-16T00:00:00"/>
    <n v="26"/>
    <n v="1449"/>
    <n v="28.512396694214875"/>
    <n v="23.428571428571427"/>
    <n v="21.2"/>
  </r>
  <r>
    <x v="6"/>
    <x v="3"/>
    <n v="2008"/>
    <n v="17"/>
    <x v="3"/>
    <s v="e22"/>
    <n v="22"/>
    <s v="e"/>
    <d v="2008-04-17T00:00:00"/>
    <n v="22"/>
    <n v="1676"/>
    <n v="32.979142070051161"/>
    <n v="27.714285714285715"/>
    <n v="20.733333333333334"/>
  </r>
  <r>
    <x v="6"/>
    <x v="3"/>
    <n v="2008"/>
    <n v="18"/>
    <x v="3"/>
    <s v="e21"/>
    <n v="21"/>
    <s v="e"/>
    <d v="2008-04-18T00:00:00"/>
    <n v="21"/>
    <n v="1744"/>
    <n v="34.317197953561589"/>
    <n v="29.571428571428573"/>
    <n v="20.366666666666667"/>
  </r>
  <r>
    <x v="6"/>
    <x v="3"/>
    <n v="2008"/>
    <n v="19"/>
    <x v="3"/>
    <s v="e20"/>
    <n v="20"/>
    <s v="e"/>
    <d v="2008-04-19T00:00:00"/>
    <n v="20"/>
    <n v="1826"/>
    <n v="35.930735930735928"/>
    <n v="30.428571428571427"/>
    <n v="20.033333333333335"/>
  </r>
  <r>
    <x v="6"/>
    <x v="3"/>
    <n v="2008"/>
    <n v="20"/>
    <x v="3"/>
    <s v="e20"/>
    <n v="20"/>
    <s v="e"/>
    <d v="2008-04-20T00:00:00"/>
    <n v="20"/>
    <n v="1826"/>
    <n v="35.930735930735928"/>
    <n v="30.714285714285715"/>
    <n v="19.7"/>
  </r>
  <r>
    <x v="6"/>
    <x v="3"/>
    <n v="2008"/>
    <n v="21"/>
    <x v="3"/>
    <s v="e20"/>
    <n v="20"/>
    <s v="e"/>
    <d v="2008-04-21T00:00:00"/>
    <n v="20"/>
    <n v="1826"/>
    <n v="35.930735930735928"/>
    <n v="30.714285714285715"/>
    <n v="19.433333333333334"/>
  </r>
  <r>
    <x v="6"/>
    <x v="3"/>
    <n v="2008"/>
    <n v="22"/>
    <x v="3"/>
    <s v="e35"/>
    <n v="35"/>
    <s v="e"/>
    <d v="2008-04-22T00:00:00"/>
    <n v="35"/>
    <n v="1053"/>
    <n v="20.720188902007084"/>
    <n v="30.714285714285715"/>
    <n v="19.266666666666666"/>
  </r>
  <r>
    <x v="6"/>
    <x v="3"/>
    <n v="2008"/>
    <n v="23"/>
    <x v="3"/>
    <s v="e56"/>
    <n v="56"/>
    <s v="e"/>
    <d v="2008-04-23T00:00:00"/>
    <n v="56"/>
    <n v="552"/>
    <n v="10.861865407319952"/>
    <n v="29.714285714285715"/>
    <n v="18.566666666666666"/>
  </r>
  <r>
    <x v="6"/>
    <x v="3"/>
    <n v="2008"/>
    <n v="24"/>
    <x v="3"/>
    <s v="e35"/>
    <n v="35"/>
    <s v="e"/>
    <d v="2008-04-24T00:00:00"/>
    <n v="35"/>
    <n v="1053"/>
    <n v="20.720188902007084"/>
    <n v="26"/>
    <n v="17.166666666666668"/>
  </r>
  <r>
    <x v="6"/>
    <x v="3"/>
    <n v="2008"/>
    <n v="25"/>
    <x v="3"/>
    <s v="e27"/>
    <n v="27"/>
    <s v="e"/>
    <d v="2008-04-25T00:00:00"/>
    <n v="27"/>
    <n v="1397"/>
    <n v="27.489177489177489"/>
    <n v="24"/>
    <n v="16.5"/>
  </r>
  <r>
    <x v="6"/>
    <x v="3"/>
    <n v="2008"/>
    <n v="26"/>
    <x v="3"/>
    <s v="e22"/>
    <n v="22"/>
    <s v="e"/>
    <d v="2008-04-26T00:00:00"/>
    <n v="22"/>
    <n v="1676"/>
    <n v="32.979142070051161"/>
    <n v="22.714285714285715"/>
    <n v="16.333333333333332"/>
  </r>
  <r>
    <x v="6"/>
    <x v="3"/>
    <n v="2008"/>
    <n v="27"/>
    <x v="3"/>
    <s v="e20"/>
    <n v="20"/>
    <s v="e"/>
    <d v="2008-04-27T00:00:00"/>
    <n v="20"/>
    <n v="1826"/>
    <n v="35.930735930735928"/>
    <n v="22.285714285714285"/>
    <n v="16.233333333333334"/>
  </r>
  <r>
    <x v="6"/>
    <x v="3"/>
    <n v="2008"/>
    <n v="28"/>
    <x v="3"/>
    <s v="e20"/>
    <n v="20"/>
    <s v="e"/>
    <d v="2008-04-28T00:00:00"/>
    <n v="20"/>
    <n v="1826"/>
    <n v="35.930735930735928"/>
    <n v="22"/>
    <n v="16.066666666666666"/>
  </r>
  <r>
    <x v="6"/>
    <x v="3"/>
    <n v="2008"/>
    <n v="29"/>
    <x v="3"/>
    <s v="e28"/>
    <n v="28"/>
    <s v="e"/>
    <d v="2008-04-29T00:00:00"/>
    <n v="28"/>
    <n v="1357"/>
    <n v="26.702085792994882"/>
    <n v="21.428571428571427"/>
    <n v="15.866666666666667"/>
  </r>
  <r>
    <x v="6"/>
    <x v="3"/>
    <n v="2008"/>
    <n v="30"/>
    <x v="3"/>
    <s v="e30"/>
    <n v="30"/>
    <s v="e"/>
    <d v="2008-04-30T00:00:00"/>
    <n v="30"/>
    <n v="1276"/>
    <n v="25.108225108225106"/>
    <n v="19.571428571428573"/>
    <n v="15.633333333333333"/>
  </r>
  <r>
    <x v="6"/>
    <x v="4"/>
    <n v="2008"/>
    <n v="1"/>
    <x v="4"/>
    <s v="e21"/>
    <n v="21"/>
    <s v="e"/>
    <d v="2008-05-01T00:00:00"/>
    <n v="21"/>
    <n v="1744"/>
    <n v="34.317197953561589"/>
    <n v="17.428571428571427"/>
    <n v="15.1"/>
  </r>
  <r>
    <x v="6"/>
    <x v="4"/>
    <n v="2008"/>
    <n v="2"/>
    <x v="4"/>
    <s v="e18"/>
    <n v="18"/>
    <s v="e"/>
    <d v="2008-05-02T00:00:00"/>
    <n v="18"/>
    <n v="1969"/>
    <n v="38.744588744588739"/>
    <n v="16.571428571428573"/>
    <n v="14.8"/>
  </r>
  <r>
    <x v="6"/>
    <x v="4"/>
    <n v="2008"/>
    <n v="3"/>
    <x v="4"/>
    <s v="e19"/>
    <n v="19"/>
    <s v="e"/>
    <d v="2008-05-03T00:00:00"/>
    <n v="19"/>
    <n v="1898"/>
    <n v="37.34750098386462"/>
    <n v="16.142857142857142"/>
    <n v="14.566666666666666"/>
  </r>
  <r>
    <x v="6"/>
    <x v="4"/>
    <n v="2008"/>
    <n v="4"/>
    <x v="4"/>
    <s v="e18"/>
    <n v="18"/>
    <s v="e"/>
    <d v="2008-05-04T00:00:00"/>
    <n v="18"/>
    <n v="1969"/>
    <n v="38.744588744588739"/>
    <n v="15.428571428571429"/>
    <n v="14.3"/>
  </r>
  <r>
    <x v="6"/>
    <x v="4"/>
    <n v="2008"/>
    <n v="5"/>
    <x v="4"/>
    <s v="e16"/>
    <n v="16"/>
    <s v="e"/>
    <d v="2008-05-05T00:00:00"/>
    <n v="16"/>
    <n v="2135"/>
    <n v="42.011019283746556"/>
    <n v="14.857142857142858"/>
    <n v="15"/>
  </r>
  <r>
    <x v="6"/>
    <x v="4"/>
    <n v="2008"/>
    <n v="6"/>
    <x v="4"/>
    <s v="e15"/>
    <n v="15"/>
    <s v="e"/>
    <d v="2008-05-06T00:00:00"/>
    <n v="15"/>
    <n v="2213"/>
    <n v="43.545848091302638"/>
    <n v="14.428571428571429"/>
    <n v="15.066666666666666"/>
  </r>
  <r>
    <x v="6"/>
    <x v="4"/>
    <n v="2008"/>
    <n v="7"/>
    <x v="4"/>
    <s v="e15"/>
    <n v="15"/>
    <s v="e"/>
    <d v="2008-05-07T00:00:00"/>
    <n v="15"/>
    <n v="2213"/>
    <n v="43.545848091302638"/>
    <n v="14.285714285714286"/>
    <n v="15"/>
  </r>
  <r>
    <x v="6"/>
    <x v="4"/>
    <n v="2008"/>
    <n v="8"/>
    <x v="4"/>
    <s v="e15"/>
    <n v="15"/>
    <s v="e"/>
    <d v="2008-05-08T00:00:00"/>
    <n v="15"/>
    <n v="2213"/>
    <n v="43.545848091302638"/>
    <n v="14.142857142857142"/>
    <n v="14.9"/>
  </r>
  <r>
    <x v="6"/>
    <x v="4"/>
    <n v="2008"/>
    <n v="9"/>
    <x v="4"/>
    <s v="e15"/>
    <n v="15"/>
    <s v="e"/>
    <d v="2008-05-09T00:00:00"/>
    <n v="15"/>
    <n v="2213"/>
    <n v="43.545848091302638"/>
    <n v="13.857142857142858"/>
    <n v="14.766666666666667"/>
  </r>
  <r>
    <x v="6"/>
    <x v="4"/>
    <n v="2008"/>
    <n v="10"/>
    <x v="4"/>
    <s v="e14"/>
    <n v="14"/>
    <s v="e"/>
    <d v="2008-05-10T00:00:00"/>
    <n v="14"/>
    <n v="2302"/>
    <n v="45.297127115308932"/>
    <n v="13.428571428571429"/>
    <n v="14.6"/>
  </r>
  <r>
    <x v="6"/>
    <x v="4"/>
    <n v="2008"/>
    <n v="11"/>
    <x v="4"/>
    <s v="e14"/>
    <n v="14"/>
    <s v="e"/>
    <d v="2008-05-11T00:00:00"/>
    <n v="14"/>
    <n v="2302"/>
    <n v="45.297127115308932"/>
    <n v="13"/>
    <n v="14.46"/>
  </r>
  <r>
    <x v="6"/>
    <x v="4"/>
    <n v="2008"/>
    <n v="12"/>
    <x v="4"/>
    <s v="e13"/>
    <n v="13"/>
    <s v="e"/>
    <d v="2008-05-12T00:00:00"/>
    <n v="13"/>
    <n v="2405"/>
    <n v="47.323888232979144"/>
    <n v="12.571428571428571"/>
    <n v="14.306666666666667"/>
  </r>
  <r>
    <x v="6"/>
    <x v="4"/>
    <n v="2008"/>
    <n v="13"/>
    <x v="4"/>
    <s v="e14"/>
    <n v="14"/>
    <s v="e"/>
    <d v="2008-05-13T00:00:00"/>
    <n v="14"/>
    <n v="2302"/>
    <n v="45.297127115308932"/>
    <n v="12.142857142857142"/>
    <n v="14.166666666666666"/>
  </r>
  <r>
    <x v="6"/>
    <x v="4"/>
    <n v="2008"/>
    <n v="14"/>
    <x v="4"/>
    <s v="e14"/>
    <n v="14"/>
    <s v="e"/>
    <d v="2008-05-14T00:00:00"/>
    <n v="14"/>
    <n v="2302"/>
    <n v="45.297127115308932"/>
    <n v="11.857142857142858"/>
    <n v="13.983333333333333"/>
  </r>
  <r>
    <x v="6"/>
    <x v="4"/>
    <n v="2008"/>
    <n v="15"/>
    <x v="4"/>
    <s v="e13"/>
    <n v="13"/>
    <s v="e"/>
    <d v="2008-05-15T00:00:00"/>
    <n v="13"/>
    <n v="2405"/>
    <n v="47.323888232979144"/>
    <n v="12"/>
    <n v="13.78"/>
  </r>
  <r>
    <x v="6"/>
    <x v="4"/>
    <n v="2008"/>
    <n v="16"/>
    <x v="4"/>
    <s v="e12"/>
    <n v="12"/>
    <s v="e"/>
    <d v="2008-05-16T00:00:00"/>
    <n v="12"/>
    <n v="2499"/>
    <n v="49.173553719008268"/>
    <n v="12.142857142857142"/>
    <n v="13.593333333333332"/>
  </r>
  <r>
    <x v="6"/>
    <x v="4"/>
    <n v="2008"/>
    <n v="17"/>
    <x v="4"/>
    <s v="e11"/>
    <n v="11"/>
    <s v="e"/>
    <d v="2008-05-17T00:00:00"/>
    <n v="11"/>
    <n v="2599"/>
    <n v="51.141282959464775"/>
    <n v="12.428571428571429"/>
    <n v="13.426666666666666"/>
  </r>
  <r>
    <x v="6"/>
    <x v="4"/>
    <n v="2008"/>
    <n v="18"/>
    <x v="4"/>
    <s v="e11"/>
    <n v="11"/>
    <s v="e"/>
    <d v="2008-05-18T00:00:00"/>
    <n v="11"/>
    <n v="2599"/>
    <n v="51.141282959464775"/>
    <n v="13"/>
    <n v="13.283333333333331"/>
  </r>
  <r>
    <x v="6"/>
    <x v="4"/>
    <n v="2008"/>
    <n v="19"/>
    <x v="4"/>
    <s v="e10"/>
    <n v="10"/>
    <s v="e"/>
    <d v="2008-05-19T00:00:00"/>
    <n v="10"/>
    <n v="2728"/>
    <n v="53.679653679653683"/>
    <n v="14.571428571428571"/>
    <n v="13.129999999999997"/>
  </r>
  <r>
    <x v="6"/>
    <x v="4"/>
    <n v="2008"/>
    <n v="20"/>
    <x v="4"/>
    <s v="e12"/>
    <n v="12"/>
    <s v="e"/>
    <d v="2008-05-20T00:00:00"/>
    <n v="12"/>
    <n v="2499"/>
    <n v="49.173553719008268"/>
    <n v="15.857142857142858"/>
    <n v="12.996666666666664"/>
  </r>
  <r>
    <x v="6"/>
    <x v="4"/>
    <n v="2008"/>
    <n v="21"/>
    <x v="4"/>
    <s v="e15"/>
    <n v="15"/>
    <s v="e"/>
    <d v="2008-05-21T00:00:00"/>
    <n v="15"/>
    <n v="2213"/>
    <n v="43.545848091302638"/>
    <n v="16.285714285714285"/>
    <n v="12.793333333333329"/>
  </r>
  <r>
    <x v="6"/>
    <x v="4"/>
    <n v="2008"/>
    <n v="22"/>
    <x v="4"/>
    <s v="e14"/>
    <n v="14"/>
    <s v="e"/>
    <d v="2008-05-22T00:00:00"/>
    <n v="14"/>
    <n v="2302"/>
    <n v="45.297127115308932"/>
    <n v="16.142857142857142"/>
    <n v="12.489999999999997"/>
  </r>
  <r>
    <x v="6"/>
    <x v="4"/>
    <n v="2008"/>
    <n v="23"/>
    <x v="4"/>
    <s v="e14"/>
    <n v="14"/>
    <s v="e"/>
    <d v="2008-05-23T00:00:00"/>
    <n v="14"/>
    <n v="2302"/>
    <n v="45.297127115308932"/>
    <n v="17.142857142857142"/>
    <n v="12.213333333333329"/>
  </r>
  <r>
    <x v="6"/>
    <x v="4"/>
    <n v="2008"/>
    <n v="24"/>
    <x v="4"/>
    <s v="e15"/>
    <n v="15"/>
    <s v="e"/>
    <d v="2008-05-24T00:00:00"/>
    <n v="15"/>
    <n v="2213"/>
    <n v="43.545848091302638"/>
    <n v="17.142857142857142"/>
    <n v="11.926666666666661"/>
  </r>
  <r>
    <x v="6"/>
    <x v="4"/>
    <n v="2008"/>
    <n v="25"/>
    <x v="4"/>
    <s v="e22"/>
    <n v="22"/>
    <s v="e"/>
    <d v="2008-05-25T00:00:00"/>
    <n v="22"/>
    <n v="1676"/>
    <n v="32.979142070051161"/>
    <n v="16.714285714285715"/>
    <n v="11.599999999999994"/>
  </r>
  <r>
    <x v="6"/>
    <x v="4"/>
    <n v="2008"/>
    <n v="26"/>
    <x v="4"/>
    <s v="e19"/>
    <n v="19"/>
    <s v="e"/>
    <d v="2008-05-26T00:00:00"/>
    <n v="19"/>
    <n v="1898"/>
    <n v="37.34750098386462"/>
    <n v="15.142857142857142"/>
    <n v="11.036666666666662"/>
  </r>
  <r>
    <x v="6"/>
    <x v="4"/>
    <n v="2008"/>
    <n v="27"/>
    <x v="4"/>
    <s v="e15"/>
    <n v="15"/>
    <s v="e"/>
    <d v="2008-05-27T00:00:00"/>
    <n v="15"/>
    <n v="2213"/>
    <n v="43.545848091302638"/>
    <n v="14"/>
    <n v="10.593333333333332"/>
  </r>
  <r>
    <x v="6"/>
    <x v="4"/>
    <n v="2008"/>
    <n v="28"/>
    <x v="4"/>
    <s v="e14"/>
    <n v="14"/>
    <s v="e"/>
    <d v="2008-05-28T00:00:00"/>
    <n v="14"/>
    <n v="2302"/>
    <n v="45.297127115308932"/>
    <n v="17.428571428571427"/>
    <n v="10.266666666666664"/>
  </r>
  <r>
    <x v="6"/>
    <x v="4"/>
    <n v="2008"/>
    <n v="29"/>
    <x v="4"/>
    <s v="e21"/>
    <n v="21"/>
    <s v="e"/>
    <d v="2008-05-29T00:00:00"/>
    <n v="21"/>
    <n v="1744"/>
    <n v="34.317197953561589"/>
    <n v="18"/>
    <n v="9.956666666666667"/>
  </r>
  <r>
    <x v="6"/>
    <x v="4"/>
    <n v="2008"/>
    <n v="30"/>
    <x v="4"/>
    <s v="e14"/>
    <n v="14"/>
    <s v="e"/>
    <d v="2008-05-30T00:00:00"/>
    <n v="14"/>
    <n v="2302"/>
    <n v="45.297127115308932"/>
    <n v="16.857142857142858"/>
    <n v="9.4000000000000021"/>
  </r>
  <r>
    <x v="6"/>
    <x v="4"/>
    <n v="2008"/>
    <n v="31"/>
    <x v="4"/>
    <s v="e12"/>
    <n v="12"/>
    <s v="e"/>
    <d v="2008-05-31T00:00:00"/>
    <n v="12"/>
    <n v="2499"/>
    <n v="49.173553719008268"/>
    <n v="16.571428571428573"/>
    <n v="9.1399999999999988"/>
  </r>
  <r>
    <x v="6"/>
    <x v="5"/>
    <n v="2008"/>
    <n v="1"/>
    <x v="5"/>
    <s v="e11"/>
    <n v="11"/>
    <s v="e"/>
    <d v="2008-06-01T00:00:00"/>
    <n v="11"/>
    <n v="2599"/>
    <n v="51.141282959464775"/>
    <n v="16.428571428571427"/>
    <n v="9.0733333333333324"/>
  </r>
  <r>
    <x v="6"/>
    <x v="5"/>
    <n v="2008"/>
    <n v="2"/>
    <x v="5"/>
    <s v="e11"/>
    <n v="11"/>
    <s v="e"/>
    <d v="2008-06-02T00:00:00"/>
    <n v="11"/>
    <n v="2599"/>
    <n v="51.141282959464775"/>
    <n v="16.285714285714285"/>
    <n v="8.8966666666666647"/>
  </r>
  <r>
    <x v="6"/>
    <x v="5"/>
    <n v="2008"/>
    <n v="3"/>
    <x v="5"/>
    <s v="e39"/>
    <n v="39"/>
    <s v="e"/>
    <d v="2008-06-03T00:00:00"/>
    <n v="39"/>
    <n v="928"/>
    <n v="18.260527351436444"/>
    <n v="16.114285714285714"/>
    <n v="8.6899999999999977"/>
  </r>
  <r>
    <x v="6"/>
    <x v="5"/>
    <n v="2008"/>
    <n v="4"/>
    <x v="5"/>
    <s v="e18"/>
    <n v="18"/>
    <s v="e"/>
    <d v="2008-06-04T00:00:00"/>
    <n v="18"/>
    <n v="1969"/>
    <n v="38.744588744588739"/>
    <n v="11.885714285714286"/>
    <n v="7.6299999999999981"/>
  </r>
  <r>
    <x v="6"/>
    <x v="5"/>
    <n v="2008"/>
    <n v="5"/>
    <x v="5"/>
    <s v="e13"/>
    <n v="13"/>
    <s v="e"/>
    <d v="2008-06-05T00:00:00"/>
    <n v="13"/>
    <n v="2405"/>
    <n v="47.323888232979144"/>
    <n v="10.571428571428571"/>
    <n v="7.216666666666665"/>
  </r>
  <r>
    <x v="6"/>
    <x v="5"/>
    <n v="2008"/>
    <n v="6"/>
    <x v="5"/>
    <s v="e12"/>
    <n v="12"/>
    <s v="e"/>
    <d v="2008-06-06T00:00:00"/>
    <n v="12"/>
    <n v="2499"/>
    <n v="49.173553719008268"/>
    <n v="9.9285714285714288"/>
    <n v="6.9466666666666663"/>
  </r>
  <r>
    <x v="6"/>
    <x v="5"/>
    <n v="2008"/>
    <n v="7"/>
    <x v="5"/>
    <s v="e11"/>
    <n v="11"/>
    <s v="e"/>
    <d v="2008-06-07T00:00:00"/>
    <n v="11"/>
    <n v="2599"/>
    <n v="51.141282959464775"/>
    <n v="9.3428571428571434"/>
    <n v="6.7"/>
  </r>
  <r>
    <x v="6"/>
    <x v="5"/>
    <n v="2008"/>
    <n v="8"/>
    <x v="5"/>
    <s v="e10"/>
    <n v="10"/>
    <s v="e"/>
    <d v="2008-06-08T00:00:00"/>
    <n v="10"/>
    <n v="2728"/>
    <n v="53.679653679653683"/>
    <n v="8.8285714285714274"/>
    <n v="6.4766666666666675"/>
  </r>
  <r>
    <x v="6"/>
    <x v="5"/>
    <n v="2008"/>
    <n v="9"/>
    <x v="5"/>
    <s v="e9.8"/>
    <n v="9.8000000000000007"/>
    <s v="e"/>
    <d v="2008-06-09T00:00:00"/>
    <n v="9.8000000000000007"/>
    <n v="2771"/>
    <n v="54.525777253049981"/>
    <n v="8.4"/>
    <n v="6.2866666666666671"/>
  </r>
  <r>
    <x v="6"/>
    <x v="5"/>
    <n v="2008"/>
    <n v="10"/>
    <x v="5"/>
    <s v="e9.4"/>
    <n v="9.4"/>
    <s v="e"/>
    <d v="2008-06-10T00:00:00"/>
    <n v="9.4"/>
    <n v="2819"/>
    <n v="55.470287288469109"/>
    <n v="7.9571428571428573"/>
    <n v="6.0900000000000016"/>
  </r>
  <r>
    <x v="6"/>
    <x v="5"/>
    <n v="2008"/>
    <n v="11"/>
    <x v="5"/>
    <s v="e8.8"/>
    <n v="8.8000000000000007"/>
    <s v="e"/>
    <d v="2008-06-11T00:00:00"/>
    <n v="8.8000000000000007"/>
    <n v="2879"/>
    <n v="56.650924832743009"/>
    <n v="7.5285714285714294"/>
    <n v="5.9000000000000012"/>
  </r>
  <r>
    <x v="6"/>
    <x v="5"/>
    <n v="2008"/>
    <n v="12"/>
    <x v="5"/>
    <s v="e8.5"/>
    <n v="8.5"/>
    <s v="e"/>
    <d v="2008-06-12T00:00:00"/>
    <n v="8.5"/>
    <n v="2911"/>
    <n v="57.280598189689101"/>
    <n v="7.1285714285714281"/>
    <n v="5.7200000000000006"/>
  </r>
  <r>
    <x v="6"/>
    <x v="5"/>
    <n v="2008"/>
    <n v="13"/>
    <x v="5"/>
    <s v="e7.9"/>
    <n v="7.9"/>
    <s v="e"/>
    <d v="2008-06-13T00:00:00"/>
    <n v="7.9"/>
    <n v="2985"/>
    <n v="58.736717827626919"/>
    <n v="6.7571428571428571"/>
    <n v="5.5466666666666677"/>
  </r>
  <r>
    <x v="6"/>
    <x v="5"/>
    <n v="2008"/>
    <n v="14"/>
    <x v="5"/>
    <s v="e7.4"/>
    <n v="7.4"/>
    <s v="e"/>
    <d v="2008-06-14T00:00:00"/>
    <n v="7.4"/>
    <n v="3038"/>
    <n v="59.779614325068877"/>
    <n v="6.4714285714285706"/>
    <n v="5.3900000000000006"/>
  </r>
  <r>
    <x v="6"/>
    <x v="5"/>
    <n v="2008"/>
    <n v="15"/>
    <x v="5"/>
    <s v="e7.0"/>
    <n v="7"/>
    <s v="e"/>
    <d v="2008-06-15T00:00:00"/>
    <n v="7"/>
    <n v="3088"/>
    <n v="60.763478945297123"/>
    <n v="6.2285714285714286"/>
    <n v="5.2466666666666679"/>
  </r>
  <r>
    <x v="6"/>
    <x v="5"/>
    <n v="2008"/>
    <n v="16"/>
    <x v="5"/>
    <s v="e6.7"/>
    <n v="6.7"/>
    <s v="e"/>
    <d v="2008-06-16T00:00:00"/>
    <n v="6.7"/>
    <n v="3132"/>
    <n v="61.629279811097994"/>
    <n v="6"/>
    <n v="5.1133333333333333"/>
  </r>
  <r>
    <x v="6"/>
    <x v="5"/>
    <n v="2008"/>
    <n v="17"/>
    <x v="5"/>
    <s v="e6.4"/>
    <n v="6.4"/>
    <s v="e"/>
    <d v="2008-06-17T00:00:00"/>
    <n v="6.4"/>
    <n v="3180"/>
    <n v="62.573789846517116"/>
    <n v="5.7857142857142865"/>
    <n v="4.9866666666666672"/>
  </r>
  <r>
    <x v="6"/>
    <x v="5"/>
    <n v="2008"/>
    <n v="18"/>
    <x v="5"/>
    <s v="e6.0"/>
    <n v="6"/>
    <s v="e"/>
    <d v="2008-06-18T00:00:00"/>
    <n v="6"/>
    <n v="3252"/>
    <n v="63.990554899645815"/>
    <n v="5.6000000000000005"/>
    <n v="4.8633333333333333"/>
  </r>
  <r>
    <x v="6"/>
    <x v="5"/>
    <n v="2008"/>
    <n v="19"/>
    <x v="5"/>
    <s v="e5.9"/>
    <n v="5.9"/>
    <s v="e"/>
    <d v="2008-06-19T00:00:00"/>
    <n v="5.9"/>
    <n v="3271"/>
    <n v="64.364423455332542"/>
    <n v="5.5571428571428569"/>
    <n v="4.746666666666667"/>
  </r>
  <r>
    <x v="6"/>
    <x v="5"/>
    <n v="2008"/>
    <n v="20"/>
    <x v="5"/>
    <s v="e5.9"/>
    <n v="5.9"/>
    <s v="e"/>
    <d v="2008-06-20T00:00:00"/>
    <n v="5.9"/>
    <n v="3271"/>
    <n v="64.364423455332542"/>
    <n v="5.4571428571428573"/>
    <n v="4.6333333333333337"/>
  </r>
  <r>
    <x v="6"/>
    <x v="5"/>
    <n v="2008"/>
    <n v="21"/>
    <x v="5"/>
    <s v="e5.7"/>
    <n v="5.7"/>
    <s v="e"/>
    <d v="2008-06-21T00:00:00"/>
    <n v="5.7"/>
    <n v="3307"/>
    <n v="65.072805981896892"/>
    <n v="5.2857142857142856"/>
    <n v="4.5199999999999996"/>
  </r>
  <r>
    <x v="6"/>
    <x v="5"/>
    <n v="2008"/>
    <n v="22"/>
    <x v="5"/>
    <s v="e5.4"/>
    <n v="5.4"/>
    <s v="e"/>
    <d v="2008-06-22T00:00:00"/>
    <n v="5.4"/>
    <n v="3380"/>
    <n v="66.509248327430143"/>
    <n v="5.0857142857142863"/>
    <n v="4.4133333333333331"/>
  </r>
  <r>
    <x v="6"/>
    <x v="5"/>
    <n v="2008"/>
    <n v="23"/>
    <x v="5"/>
    <s v="e5.2"/>
    <n v="5.2"/>
    <s v="e"/>
    <d v="2008-06-23T00:00:00"/>
    <n v="5.2"/>
    <n v="3424"/>
    <n v="67.375049193231007"/>
    <n v="5.2"/>
    <n v="4.3133333333333335"/>
  </r>
  <r>
    <x v="6"/>
    <x v="5"/>
    <n v="2008"/>
    <n v="24"/>
    <x v="5"/>
    <s v="e5.1"/>
    <n v="5.0999999999999996"/>
    <s v="e"/>
    <d v="2008-06-24T00:00:00"/>
    <n v="5.0999999999999996"/>
    <n v="3448"/>
    <n v="67.847304210940578"/>
    <n v="5.8857142857142861"/>
    <n v="4.2133333333333338"/>
  </r>
  <r>
    <x v="6"/>
    <x v="5"/>
    <n v="2008"/>
    <n v="25"/>
    <x v="5"/>
    <s v="e5.7"/>
    <n v="5.7"/>
    <s v="e"/>
    <d v="2008-06-25T00:00:00"/>
    <n v="5.7"/>
    <n v="3307"/>
    <n v="65.072805981896892"/>
    <n v="5.9714285714285724"/>
    <n v="4.120000000000001"/>
  </r>
  <r>
    <x v="6"/>
    <x v="5"/>
    <n v="2008"/>
    <n v="26"/>
    <x v="5"/>
    <s v="e5.2"/>
    <n v="5.2"/>
    <s v="e"/>
    <d v="2008-06-26T00:00:00"/>
    <n v="5.2"/>
    <n v="3424"/>
    <n v="67.375049193231007"/>
    <n v="5.8428571428571425"/>
    <n v="3.9933333333333341"/>
  </r>
  <r>
    <x v="6"/>
    <x v="5"/>
    <n v="2008"/>
    <n v="27"/>
    <x v="5"/>
    <s v="e4.7"/>
    <n v="4.7"/>
    <s v="e"/>
    <d v="2008-06-27T00:00:00"/>
    <n v="4.7"/>
    <n v="3527"/>
    <n v="69.401810310901226"/>
    <n v="6.1285714285714281"/>
    <n v="3.8800000000000008"/>
  </r>
  <r>
    <x v="6"/>
    <x v="5"/>
    <n v="2008"/>
    <n v="28"/>
    <x v="5"/>
    <s v="e4.3"/>
    <n v="4.3"/>
    <s v="e"/>
    <d v="2008-06-28T00:00:00"/>
    <n v="4.3"/>
    <n v="3610"/>
    <n v="71.035025580480124"/>
    <n v="6.257142857142858"/>
    <n v="3.7966666666666673"/>
  </r>
  <r>
    <x v="6"/>
    <x v="5"/>
    <n v="2008"/>
    <n v="29"/>
    <x v="5"/>
    <s v="e6.2"/>
    <n v="6.2"/>
    <s v="e"/>
    <d v="2008-06-29T00:00:00"/>
    <n v="6.2"/>
    <n v="3220"/>
    <n v="63.360881542699723"/>
    <n v="6.3428571428571425"/>
    <n v="3.7233333333333336"/>
  </r>
  <r>
    <x v="6"/>
    <x v="5"/>
    <n v="2008"/>
    <n v="30"/>
    <x v="5"/>
    <s v="e10"/>
    <n v="10"/>
    <s v="e"/>
    <d v="2008-06-30T00:00:00"/>
    <n v="10"/>
    <n v="2728"/>
    <n v="53.679653679653683"/>
    <n v="6.1142857142857139"/>
    <n v="3.5900000000000003"/>
  </r>
  <r>
    <x v="6"/>
    <x v="6"/>
    <n v="2008"/>
    <n v="1"/>
    <x v="6"/>
    <s v="e5.7"/>
    <n v="5.7"/>
    <s v="e"/>
    <d v="2008-07-01T00:00:00"/>
    <n v="5.7"/>
    <n v="3307"/>
    <n v="65.072805981896892"/>
    <n v="5.2999999999999989"/>
    <n v="3.3500000000000005"/>
  </r>
  <r>
    <x v="6"/>
    <x v="6"/>
    <n v="2008"/>
    <n v="2"/>
    <x v="6"/>
    <s v="e4.8"/>
    <n v="4.8"/>
    <s v="e"/>
    <d v="2008-07-02T00:00:00"/>
    <n v="4.8"/>
    <n v="3498"/>
    <n v="68.831168831168839"/>
    <n v="5.1000000000000005"/>
    <n v="3.2433333333333336"/>
  </r>
  <r>
    <x v="6"/>
    <x v="6"/>
    <n v="2008"/>
    <n v="3"/>
    <x v="6"/>
    <s v="e7.2"/>
    <n v="7.2"/>
    <s v="e"/>
    <d v="2008-07-03T00:00:00"/>
    <n v="7.2"/>
    <n v="3065"/>
    <n v="60.310901219992132"/>
    <n v="4.9714285714285724"/>
    <n v="3.1900000000000004"/>
  </r>
  <r>
    <x v="6"/>
    <x v="6"/>
    <n v="2008"/>
    <n v="4"/>
    <x v="6"/>
    <s v="e5.6"/>
    <n v="5.6"/>
    <s v="e"/>
    <d v="2008-07-04T00:00:00"/>
    <n v="5.6"/>
    <n v="3332"/>
    <n v="65.564738292011015"/>
    <n v="4.4714285714285706"/>
    <n v="3.04"/>
  </r>
  <r>
    <x v="6"/>
    <x v="6"/>
    <n v="2008"/>
    <n v="5"/>
    <x v="6"/>
    <s v="e4.9"/>
    <n v="4.9000000000000004"/>
    <s v="e"/>
    <d v="2008-07-05T00:00:00"/>
    <n v="4.9000000000000004"/>
    <n v="3482"/>
    <n v="68.516332152695796"/>
    <n v="4.1571428571428566"/>
    <n v="2.9500000000000006"/>
  </r>
  <r>
    <x v="6"/>
    <x v="6"/>
    <n v="2008"/>
    <n v="6"/>
    <x v="6"/>
    <s v="e4.6"/>
    <n v="4.5999999999999996"/>
    <s v="e"/>
    <d v="2008-07-06T00:00:00"/>
    <n v="4.5999999999999996"/>
    <n v="3549"/>
    <n v="69.834710743801651"/>
    <n v="3.9285714285714279"/>
    <n v="2.8699999999999997"/>
  </r>
  <r>
    <x v="6"/>
    <x v="6"/>
    <n v="2008"/>
    <n v="7"/>
    <x v="6"/>
    <s v="e4.3"/>
    <n v="4.3"/>
    <s v="e"/>
    <d v="2008-07-07T00:00:00"/>
    <n v="4.3"/>
    <n v="3610"/>
    <n v="71.035025580480124"/>
    <n v="3.7285714285714282"/>
    <n v="2.7966666666666673"/>
  </r>
  <r>
    <x v="6"/>
    <x v="6"/>
    <n v="2008"/>
    <n v="8"/>
    <x v="6"/>
    <s v="e4.3"/>
    <n v="4.3"/>
    <s v="e"/>
    <d v="2008-07-08T00:00:00"/>
    <n v="4.3"/>
    <n v="3610"/>
    <n v="71.035025580480124"/>
    <n v="3.5571428571428569"/>
    <n v="2.7266666666666675"/>
  </r>
  <r>
    <x v="6"/>
    <x v="6"/>
    <n v="2008"/>
    <n v="9"/>
    <x v="6"/>
    <s v="e3.9"/>
    <n v="3.9"/>
    <s v="e"/>
    <d v="2008-07-09T00:00:00"/>
    <n v="3.9"/>
    <n v="3691"/>
    <n v="72.628886265249903"/>
    <n v="3.3714285714285714"/>
    <n v="2.6566666666666672"/>
  </r>
  <r>
    <x v="6"/>
    <x v="6"/>
    <n v="2008"/>
    <n v="10"/>
    <x v="6"/>
    <s v="e3.7"/>
    <n v="3.7"/>
    <s v="e"/>
    <d v="2008-07-10T00:00:00"/>
    <n v="3.7"/>
    <n v="3734"/>
    <n v="73.475009838646201"/>
    <n v="3.2285714285714282"/>
    <n v="2.6133333333333337"/>
  </r>
  <r>
    <x v="6"/>
    <x v="6"/>
    <n v="2008"/>
    <n v="11"/>
    <x v="6"/>
    <s v="e3.4"/>
    <n v="3.4"/>
    <s v="e"/>
    <d v="2008-07-11T00:00:00"/>
    <n v="3.4"/>
    <n v="3822"/>
    <n v="75.206611570247944"/>
    <n v="3.0857142857142854"/>
    <n v="2.5966666666666671"/>
  </r>
  <r>
    <x v="6"/>
    <x v="6"/>
    <n v="2008"/>
    <n v="12"/>
    <x v="6"/>
    <s v="e3.3"/>
    <n v="3.3"/>
    <s v="e"/>
    <d v="2008-07-12T00:00:00"/>
    <n v="3.3"/>
    <n v="3852"/>
    <n v="75.796930342384883"/>
    <n v="2.9571428571428569"/>
    <n v="2.5833333333333335"/>
  </r>
  <r>
    <x v="6"/>
    <x v="6"/>
    <n v="2008"/>
    <n v="13"/>
    <x v="6"/>
    <s v="e3.2"/>
    <n v="3.2"/>
    <s v="e"/>
    <d v="2008-07-13T00:00:00"/>
    <n v="3.2"/>
    <n v="3885"/>
    <n v="76.446280991735534"/>
    <n v="2.842857142857143"/>
    <n v="2.5766666666666667"/>
  </r>
  <r>
    <x v="6"/>
    <x v="6"/>
    <n v="2008"/>
    <n v="14"/>
    <x v="6"/>
    <s v="e3.1"/>
    <n v="3.1"/>
    <s v="e"/>
    <d v="2008-07-14T00:00:00"/>
    <n v="3.1"/>
    <n v="3916"/>
    <n v="77.056277056277054"/>
    <n v="2.7428571428571429"/>
    <n v="2.5666666666666673"/>
  </r>
  <r>
    <x v="6"/>
    <x v="6"/>
    <n v="2008"/>
    <n v="15"/>
    <x v="6"/>
    <s v="e3.0"/>
    <n v="3"/>
    <s v="e"/>
    <d v="2008-07-15T00:00:00"/>
    <n v="3"/>
    <n v="3941"/>
    <n v="77.548209366391191"/>
    <n v="2.6571428571428575"/>
    <n v="2.5533333333333337"/>
  </r>
  <r>
    <x v="6"/>
    <x v="6"/>
    <n v="2008"/>
    <n v="16"/>
    <x v="6"/>
    <s v="e2.9"/>
    <n v="2.9"/>
    <s v="e"/>
    <d v="2008-07-16T00:00:00"/>
    <n v="2.9"/>
    <n v="3982"/>
    <n v="78.354978354978357"/>
    <n v="2.5714285714285716"/>
    <n v="2.5466666666666669"/>
  </r>
  <r>
    <x v="6"/>
    <x v="6"/>
    <n v="2008"/>
    <n v="17"/>
    <x v="6"/>
    <s v="e2.7"/>
    <n v="2.7"/>
    <s v="e"/>
    <d v="2008-07-17T00:00:00"/>
    <n v="2.7"/>
    <n v="4058"/>
    <n v="79.850452577725306"/>
    <n v="2.4714285714285715"/>
    <n v="2.5366666666666671"/>
  </r>
  <r>
    <x v="6"/>
    <x v="6"/>
    <n v="2008"/>
    <n v="18"/>
    <x v="6"/>
    <s v="e2.5"/>
    <n v="2.5"/>
    <s v="e"/>
    <d v="2008-07-18T00:00:00"/>
    <n v="2.5"/>
    <n v="4136"/>
    <n v="81.385281385281388"/>
    <n v="2.4142857142857146"/>
    <n v="2.5266666666666677"/>
  </r>
  <r>
    <x v="6"/>
    <x v="6"/>
    <n v="2008"/>
    <n v="19"/>
    <x v="6"/>
    <s v="e2.5"/>
    <n v="2.5"/>
    <s v="e"/>
    <d v="2008-07-19T00:00:00"/>
    <n v="2.5"/>
    <n v="4136"/>
    <n v="81.385281385281388"/>
    <n v="2.3285714285714287"/>
    <n v="2.5466666666666669"/>
  </r>
  <r>
    <x v="6"/>
    <x v="6"/>
    <n v="2008"/>
    <n v="20"/>
    <x v="6"/>
    <s v="e2.5"/>
    <n v="2.5"/>
    <s v="e"/>
    <d v="2008-07-20T00:00:00"/>
    <n v="2.5"/>
    <n v="4136"/>
    <n v="81.385281385281388"/>
    <n v="2.2285714285714291"/>
    <n v="2.5900000000000003"/>
  </r>
  <r>
    <x v="6"/>
    <x v="6"/>
    <n v="2008"/>
    <n v="21"/>
    <x v="6"/>
    <s v="e2.5"/>
    <n v="2.5"/>
    <s v="e"/>
    <d v="2008-07-21T00:00:00"/>
    <n v="2.5"/>
    <n v="4136"/>
    <n v="81.385281385281388"/>
    <n v="2.1857142857142859"/>
    <n v="2.6833333333333331"/>
  </r>
  <r>
    <x v="6"/>
    <x v="6"/>
    <n v="2008"/>
    <n v="22"/>
    <x v="6"/>
    <s v="e2.4"/>
    <n v="2.4"/>
    <s v="e"/>
    <d v="2008-07-22T00:00:00"/>
    <n v="2.4"/>
    <n v="4180"/>
    <n v="82.251082251082252"/>
    <n v="2.1285714285714286"/>
    <n v="2.9666666666666668"/>
  </r>
  <r>
    <x v="6"/>
    <x v="6"/>
    <n v="2008"/>
    <n v="23"/>
    <x v="6"/>
    <s v="e2.2"/>
    <n v="2.2000000000000002"/>
    <s v="e"/>
    <d v="2008-07-23T00:00:00"/>
    <n v="2.2000000000000002"/>
    <n v="4282"/>
    <n v="84.258166076347891"/>
    <n v="2.1000000000000005"/>
    <n v="3.1500000000000004"/>
  </r>
  <r>
    <x v="6"/>
    <x v="6"/>
    <n v="2008"/>
    <n v="24"/>
    <x v="6"/>
    <s v="e2.3"/>
    <n v="2.2999999999999998"/>
    <s v="e"/>
    <d v="2008-07-24T00:00:00"/>
    <n v="2.2999999999999998"/>
    <n v="4227"/>
    <n v="83.175914994096814"/>
    <n v="2.1857142857142859"/>
    <n v="3.2233333333333336"/>
  </r>
  <r>
    <x v="6"/>
    <x v="6"/>
    <n v="2008"/>
    <n v="25"/>
    <x v="6"/>
    <n v="1.9"/>
    <n v="1.9"/>
    <m/>
    <d v="2008-07-25T00:00:00"/>
    <n v="1.9"/>
    <n v="4479"/>
    <n v="88.134592680047234"/>
    <n v="2.2142857142857144"/>
    <n v="3.2666666666666666"/>
  </r>
  <r>
    <x v="6"/>
    <x v="6"/>
    <n v="2008"/>
    <n v="26"/>
    <x v="6"/>
    <n v="1.8"/>
    <n v="1.8"/>
    <m/>
    <d v="2008-07-26T00:00:00"/>
    <n v="1.8"/>
    <n v="4568"/>
    <n v="89.885871704053528"/>
    <n v="2.4"/>
    <n v="3.3433333333333337"/>
  </r>
  <r>
    <x v="6"/>
    <x v="6"/>
    <n v="2008"/>
    <n v="27"/>
    <x v="6"/>
    <n v="2.2000000000000002"/>
    <n v="2.2000000000000002"/>
    <m/>
    <d v="2008-07-27T00:00:00"/>
    <n v="2.2000000000000002"/>
    <n v="4282"/>
    <n v="84.258166076347891"/>
    <n v="2.5285714285714285"/>
    <n v="3.5733333333333333"/>
  </r>
  <r>
    <x v="6"/>
    <x v="6"/>
    <n v="2008"/>
    <n v="28"/>
    <x v="6"/>
    <n v="2.1"/>
    <n v="2.1"/>
    <m/>
    <d v="2008-07-28T00:00:00"/>
    <n v="2.1"/>
    <n v="4352"/>
    <n v="85.635576544667458"/>
    <n v="2.6285714285714286"/>
    <n v="3.6500000000000004"/>
  </r>
  <r>
    <x v="6"/>
    <x v="6"/>
    <n v="2008"/>
    <n v="29"/>
    <x v="6"/>
    <n v="2.2000000000000002"/>
    <n v="2.2000000000000002"/>
    <m/>
    <d v="2008-07-29T00:00:00"/>
    <n v="2.2000000000000002"/>
    <n v="4282"/>
    <n v="84.258166076347891"/>
    <n v="2.6857142857142855"/>
    <n v="3.7"/>
  </r>
  <r>
    <x v="6"/>
    <x v="6"/>
    <n v="2008"/>
    <n v="30"/>
    <x v="6"/>
    <n v="2.8"/>
    <n v="2.8"/>
    <m/>
    <d v="2008-07-30T00:00:00"/>
    <n v="2.8"/>
    <n v="4018"/>
    <n v="79.063360881542692"/>
    <n v="2.7142857142857144"/>
    <n v="3.7433333333333336"/>
  </r>
  <r>
    <x v="6"/>
    <x v="6"/>
    <n v="2008"/>
    <n v="31"/>
    <x v="6"/>
    <n v="2.5"/>
    <n v="2.5"/>
    <m/>
    <d v="2008-07-31T00:00:00"/>
    <n v="2.5"/>
    <n v="4136"/>
    <n v="81.385281385281388"/>
    <n v="2.6285714285714286"/>
    <n v="3.7733333333333334"/>
  </r>
  <r>
    <x v="6"/>
    <x v="7"/>
    <n v="2008"/>
    <n v="1"/>
    <x v="7"/>
    <n v="3.2"/>
    <n v="3.2"/>
    <m/>
    <d v="2008-08-01T00:00:00"/>
    <n v="3.2"/>
    <n v="3885"/>
    <n v="76.446280991735534"/>
    <n v="2.5857142857142859"/>
    <n v="3.8133333333333335"/>
  </r>
  <r>
    <x v="6"/>
    <x v="7"/>
    <n v="2008"/>
    <n v="2"/>
    <x v="7"/>
    <n v="2.7"/>
    <n v="2.7"/>
    <m/>
    <d v="2008-08-02T00:00:00"/>
    <n v="2.7"/>
    <n v="4058"/>
    <n v="79.850452577725306"/>
    <n v="2.5"/>
    <n v="3.9033333333333338"/>
  </r>
  <r>
    <x v="6"/>
    <x v="7"/>
    <n v="2008"/>
    <n v="3"/>
    <x v="7"/>
    <n v="2.9"/>
    <n v="2.9"/>
    <m/>
    <d v="2008-08-03T00:00:00"/>
    <n v="2.9"/>
    <n v="3982"/>
    <n v="78.354978354978357"/>
    <n v="2.5714285714285716"/>
    <n v="3.976666666666667"/>
  </r>
  <r>
    <x v="6"/>
    <x v="7"/>
    <n v="2008"/>
    <n v="4"/>
    <x v="7"/>
    <n v="2.5"/>
    <n v="2.5"/>
    <m/>
    <d v="2008-08-04T00:00:00"/>
    <n v="2.5"/>
    <n v="4136"/>
    <n v="81.385281385281388"/>
    <n v="2.5857142857142859"/>
    <n v="4.0700000000000012"/>
  </r>
  <r>
    <x v="6"/>
    <x v="7"/>
    <n v="2008"/>
    <n v="5"/>
    <x v="7"/>
    <n v="2.4"/>
    <n v="2.4"/>
    <m/>
    <d v="2008-08-05T00:00:00"/>
    <n v="2.4"/>
    <n v="4180"/>
    <n v="82.251082251082252"/>
    <n v="2.6714285714285717"/>
    <n v="4.09"/>
  </r>
  <r>
    <x v="6"/>
    <x v="7"/>
    <n v="2008"/>
    <n v="6"/>
    <x v="7"/>
    <n v="2.2000000000000002"/>
    <n v="2.2000000000000002"/>
    <m/>
    <d v="2008-08-06T00:00:00"/>
    <n v="2.2000000000000002"/>
    <n v="4282"/>
    <n v="84.258166076347891"/>
    <n v="2.7428571428571429"/>
    <n v="4.1100000000000003"/>
  </r>
  <r>
    <x v="6"/>
    <x v="7"/>
    <n v="2008"/>
    <n v="7"/>
    <x v="7"/>
    <n v="2.2000000000000002"/>
    <n v="2.2000000000000002"/>
    <m/>
    <d v="2008-08-07T00:00:00"/>
    <n v="2.2000000000000002"/>
    <n v="4282"/>
    <n v="84.258166076347891"/>
    <n v="2.8142857142857141"/>
    <n v="4.1399999999999997"/>
  </r>
  <r>
    <x v="6"/>
    <x v="7"/>
    <n v="2008"/>
    <n v="8"/>
    <x v="7"/>
    <n v="2.6"/>
    <n v="2.6"/>
    <m/>
    <d v="2008-08-08T00:00:00"/>
    <n v="2.6"/>
    <n v="4098"/>
    <n v="80.637544273907906"/>
    <n v="2.9"/>
    <n v="4.17"/>
  </r>
  <r>
    <x v="6"/>
    <x v="7"/>
    <n v="2008"/>
    <n v="9"/>
    <x v="7"/>
    <n v="3.2"/>
    <n v="3.2"/>
    <m/>
    <d v="2008-08-09T00:00:00"/>
    <n v="3.2"/>
    <n v="3885"/>
    <n v="76.446280991735534"/>
    <n v="2.9000000000000008"/>
    <n v="4.1933333333333334"/>
  </r>
  <r>
    <x v="6"/>
    <x v="7"/>
    <n v="2008"/>
    <n v="10"/>
    <x v="7"/>
    <n v="3"/>
    <n v="3"/>
    <m/>
    <d v="2008-08-10T00:00:00"/>
    <n v="3"/>
    <n v="3941"/>
    <n v="77.548209366391191"/>
    <n v="2.7857142857142856"/>
    <n v="4.2033333333333331"/>
  </r>
  <r>
    <x v="6"/>
    <x v="7"/>
    <n v="2008"/>
    <n v="11"/>
    <x v="7"/>
    <n v="3.1"/>
    <n v="3.1"/>
    <m/>
    <d v="2008-08-11T00:00:00"/>
    <n v="3.1"/>
    <n v="3916"/>
    <n v="77.056277056277054"/>
    <n v="2.8000000000000003"/>
    <n v="4.22"/>
  </r>
  <r>
    <x v="6"/>
    <x v="7"/>
    <n v="2008"/>
    <n v="12"/>
    <x v="7"/>
    <n v="2.9"/>
    <n v="2.9"/>
    <m/>
    <d v="2008-08-12T00:00:00"/>
    <n v="2.9"/>
    <n v="3982"/>
    <n v="78.354978354978357"/>
    <n v="2.9"/>
    <n v="4.2266666666666666"/>
  </r>
  <r>
    <x v="6"/>
    <x v="7"/>
    <n v="2008"/>
    <n v="13"/>
    <x v="7"/>
    <n v="2.7"/>
    <n v="2.7"/>
    <m/>
    <d v="2008-08-13T00:00:00"/>
    <n v="2.7"/>
    <n v="4058"/>
    <n v="79.850452577725306"/>
    <n v="3.2428571428571429"/>
    <n v="4.2466666666666661"/>
  </r>
  <r>
    <x v="6"/>
    <x v="7"/>
    <n v="2008"/>
    <n v="14"/>
    <x v="7"/>
    <n v="2.8"/>
    <n v="2.8"/>
    <m/>
    <d v="2008-08-14T00:00:00"/>
    <n v="2.8"/>
    <n v="4018"/>
    <n v="79.063360881542692"/>
    <n v="4.4285714285714288"/>
    <n v="4.2766666666666664"/>
  </r>
  <r>
    <x v="6"/>
    <x v="7"/>
    <n v="2008"/>
    <n v="15"/>
    <x v="7"/>
    <n v="2.6"/>
    <n v="2.6"/>
    <m/>
    <d v="2008-08-15T00:00:00"/>
    <n v="2.6"/>
    <n v="4098"/>
    <n v="80.637544273907906"/>
    <n v="5.1571428571428575"/>
    <n v="4.2833333333333332"/>
  </r>
  <r>
    <x v="6"/>
    <x v="7"/>
    <n v="2008"/>
    <n v="16"/>
    <x v="7"/>
    <n v="2.4"/>
    <n v="2.4"/>
    <m/>
    <d v="2008-08-16T00:00:00"/>
    <n v="2.4"/>
    <n v="4180"/>
    <n v="82.251082251082252"/>
    <n v="5.4142857142857137"/>
    <n v="4.3033333333333328"/>
  </r>
  <r>
    <x v="6"/>
    <x v="7"/>
    <n v="2008"/>
    <n v="17"/>
    <x v="7"/>
    <n v="3.1"/>
    <n v="3.1"/>
    <m/>
    <d v="2008-08-17T00:00:00"/>
    <n v="3.1"/>
    <n v="3916"/>
    <n v="77.056277056277054"/>
    <n v="5.5857142857142863"/>
    <n v="4.3299999999999992"/>
  </r>
  <r>
    <x v="6"/>
    <x v="7"/>
    <n v="2008"/>
    <n v="18"/>
    <x v="7"/>
    <n v="3.8"/>
    <n v="3.8"/>
    <m/>
    <d v="2008-08-18T00:00:00"/>
    <n v="3.8"/>
    <n v="3716"/>
    <n v="73.120818575364027"/>
    <n v="5.7428571428571429"/>
    <n v="4.3433333333333337"/>
  </r>
  <r>
    <x v="6"/>
    <x v="7"/>
    <n v="2008"/>
    <n v="19"/>
    <x v="7"/>
    <n v="5.3"/>
    <n v="5.3"/>
    <m/>
    <d v="2008-08-19T00:00:00"/>
    <n v="5.3"/>
    <n v="3406"/>
    <n v="67.020857929948846"/>
    <n v="6.4428571428571439"/>
    <n v="4.37"/>
  </r>
  <r>
    <x v="6"/>
    <x v="7"/>
    <n v="2008"/>
    <n v="20"/>
    <x v="7"/>
    <n v="11"/>
    <n v="11"/>
    <m/>
    <d v="2008-08-20T00:00:00"/>
    <n v="11"/>
    <n v="2599"/>
    <n v="51.141282959464775"/>
    <n v="6.3285714285714283"/>
    <n v="4.293333333333333"/>
  </r>
  <r>
    <x v="6"/>
    <x v="7"/>
    <n v="2008"/>
    <n v="21"/>
    <x v="7"/>
    <n v="7.9"/>
    <n v="7.9"/>
    <m/>
    <d v="2008-08-21T00:00:00"/>
    <n v="7.9"/>
    <n v="2985"/>
    <n v="58.736717827626919"/>
    <n v="5.2714285714285714"/>
    <n v="4.0266666666666655"/>
  </r>
  <r>
    <x v="6"/>
    <x v="7"/>
    <n v="2008"/>
    <n v="22"/>
    <x v="7"/>
    <n v="4.4000000000000004"/>
    <n v="4.4000000000000004"/>
    <m/>
    <d v="2008-08-22T00:00:00"/>
    <n v="4.4000000000000004"/>
    <n v="3593"/>
    <n v="70.700511609602529"/>
    <n v="4.6428571428571432"/>
    <n v="3.8666666666666663"/>
  </r>
  <r>
    <x v="6"/>
    <x v="7"/>
    <n v="2008"/>
    <n v="23"/>
    <x v="7"/>
    <n v="3.6"/>
    <n v="3.6"/>
    <m/>
    <d v="2008-08-23T00:00:00"/>
    <n v="3.6"/>
    <n v="3764"/>
    <n v="74.065328610783155"/>
    <n v="4.5428571428571427"/>
    <n v="3.8633333333333324"/>
  </r>
  <r>
    <x v="6"/>
    <x v="7"/>
    <n v="2008"/>
    <n v="24"/>
    <x v="7"/>
    <n v="4.2"/>
    <n v="4.2"/>
    <m/>
    <d v="2008-08-24T00:00:00"/>
    <n v="4.2"/>
    <n v="3634"/>
    <n v="71.507280598189695"/>
    <n v="4.5571428571428569"/>
    <n v="3.9366666666666661"/>
  </r>
  <r>
    <x v="6"/>
    <x v="7"/>
    <n v="2008"/>
    <n v="25"/>
    <x v="7"/>
    <n v="8.6999999999999993"/>
    <n v="8.6999999999999993"/>
    <m/>
    <d v="2008-08-25T00:00:00"/>
    <n v="8.6999999999999993"/>
    <n v="2892"/>
    <n v="56.90672963400236"/>
    <n v="4.8"/>
    <n v="3.9366666666666665"/>
  </r>
  <r>
    <x v="6"/>
    <x v="7"/>
    <n v="2008"/>
    <n v="26"/>
    <x v="7"/>
    <n v="4.5"/>
    <n v="4.5"/>
    <m/>
    <d v="2008-08-26T00:00:00"/>
    <n v="4.5"/>
    <n v="3571"/>
    <n v="70.267611176702076"/>
    <n v="4.2571428571428571"/>
    <n v="3.7833333333333328"/>
  </r>
  <r>
    <x v="6"/>
    <x v="7"/>
    <n v="2008"/>
    <n v="27"/>
    <x v="7"/>
    <n v="3.6"/>
    <n v="3.6"/>
    <m/>
    <d v="2008-08-27T00:00:00"/>
    <n v="3.6"/>
    <n v="3764"/>
    <n v="74.065328610783155"/>
    <n v="4.4285714285714279"/>
    <n v="3.773333333333333"/>
  </r>
  <r>
    <x v="6"/>
    <x v="7"/>
    <n v="2008"/>
    <n v="28"/>
    <x v="7"/>
    <n v="3.5"/>
    <n v="3.5"/>
    <m/>
    <d v="2008-08-28T00:00:00"/>
    <n v="3.5"/>
    <n v="3791"/>
    <n v="74.59661550570641"/>
    <n v="4.3571428571428577"/>
    <n v="3.796666666666666"/>
  </r>
  <r>
    <x v="6"/>
    <x v="7"/>
    <n v="2008"/>
    <n v="29"/>
    <x v="7"/>
    <n v="3.7"/>
    <n v="3.7"/>
    <m/>
    <d v="2008-08-29T00:00:00"/>
    <n v="3.7"/>
    <n v="3734"/>
    <n v="73.475009838646201"/>
    <n v="4.2857142857142865"/>
    <n v="3.8233333333333324"/>
  </r>
  <r>
    <x v="6"/>
    <x v="7"/>
    <n v="2008"/>
    <n v="30"/>
    <x v="7"/>
    <n v="3.7"/>
    <n v="3.7"/>
    <m/>
    <d v="2008-08-30T00:00:00"/>
    <n v="3.7"/>
    <n v="3734"/>
    <n v="73.475009838646201"/>
    <n v="4.2000000000000011"/>
    <n v="3.836666666666666"/>
  </r>
  <r>
    <x v="6"/>
    <x v="7"/>
    <n v="2008"/>
    <n v="31"/>
    <x v="7"/>
    <n v="5.9"/>
    <n v="5.9"/>
    <m/>
    <d v="2008-08-31T00:00:00"/>
    <n v="5.9"/>
    <n v="3271"/>
    <n v="64.364423455332542"/>
    <n v="4.1142857142857148"/>
    <n v="3.8466666666666658"/>
  </r>
  <r>
    <x v="6"/>
    <x v="8"/>
    <n v="2008"/>
    <n v="1"/>
    <x v="8"/>
    <n v="4.9000000000000004"/>
    <n v="4.9000000000000004"/>
    <m/>
    <d v="2008-09-01T00:00:00"/>
    <n v="4.9000000000000004"/>
    <n v="3482"/>
    <n v="68.516332152695796"/>
    <n v="3.7428571428571438"/>
    <n v="3.7966666666666664"/>
  </r>
  <r>
    <x v="6"/>
    <x v="8"/>
    <n v="2008"/>
    <n v="2"/>
    <x v="8"/>
    <n v="5.7"/>
    <n v="5.7"/>
    <m/>
    <d v="2008-09-02T00:00:00"/>
    <n v="5.7"/>
    <n v="3307"/>
    <n v="65.072805981896892"/>
    <n v="3.5428571428571431"/>
    <n v="3.79"/>
  </r>
  <r>
    <x v="6"/>
    <x v="8"/>
    <n v="2008"/>
    <n v="3"/>
    <x v="8"/>
    <n v="3.1"/>
    <n v="3.1"/>
    <m/>
    <d v="2008-09-03T00:00:00"/>
    <n v="3.1"/>
    <n v="3916"/>
    <n v="77.056277056277054"/>
    <n v="3.2285714285714282"/>
    <n v="3.7733333333333334"/>
  </r>
  <r>
    <x v="6"/>
    <x v="8"/>
    <n v="2008"/>
    <n v="4"/>
    <x v="8"/>
    <n v="3"/>
    <n v="3"/>
    <m/>
    <d v="2008-09-04T00:00:00"/>
    <n v="3"/>
    <n v="3941"/>
    <n v="77.548209366391191"/>
    <n v="3.2571428571428571"/>
    <n v="4.0366666666666671"/>
  </r>
  <r>
    <x v="6"/>
    <x v="8"/>
    <n v="2008"/>
    <n v="5"/>
    <x v="8"/>
    <n v="3.1"/>
    <n v="3.1"/>
    <m/>
    <d v="2008-09-05T00:00:00"/>
    <n v="3.1"/>
    <n v="3916"/>
    <n v="77.056277056277054"/>
    <n v="3.3285714285714287"/>
    <n v="4.6366666666666667"/>
  </r>
  <r>
    <x v="6"/>
    <x v="8"/>
    <n v="2008"/>
    <n v="6"/>
    <x v="8"/>
    <n v="3.1"/>
    <n v="3.1"/>
    <m/>
    <d v="2008-09-06T00:00:00"/>
    <n v="3.1"/>
    <n v="3916"/>
    <n v="77.056277056277054"/>
    <n v="3.4"/>
    <n v="4.8"/>
  </r>
  <r>
    <x v="6"/>
    <x v="8"/>
    <n v="2008"/>
    <n v="7"/>
    <x v="8"/>
    <n v="3.3"/>
    <n v="3.3"/>
    <m/>
    <d v="2008-09-07T00:00:00"/>
    <n v="3.3"/>
    <n v="3852"/>
    <n v="75.796930342384883"/>
    <n v="3.3857142857142861"/>
    <n v="4.92"/>
  </r>
  <r>
    <x v="6"/>
    <x v="8"/>
    <n v="2008"/>
    <n v="8"/>
    <x v="8"/>
    <n v="3.5"/>
    <n v="3.5"/>
    <m/>
    <d v="2008-09-08T00:00:00"/>
    <n v="3.5"/>
    <n v="3791"/>
    <n v="74.59661550570641"/>
    <n v="3.3714285714285714"/>
    <n v="5.0966666666666658"/>
  </r>
  <r>
    <x v="6"/>
    <x v="8"/>
    <n v="2008"/>
    <n v="9"/>
    <x v="8"/>
    <n v="3.5"/>
    <n v="3.5"/>
    <m/>
    <d v="2008-09-09T00:00:00"/>
    <n v="3.5"/>
    <n v="3791"/>
    <n v="74.59661550570641"/>
    <n v="3.3285714285714283"/>
    <n v="5.1566666666666672"/>
  </r>
  <r>
    <x v="6"/>
    <x v="8"/>
    <n v="2008"/>
    <n v="10"/>
    <x v="8"/>
    <n v="3.3"/>
    <n v="3.3"/>
    <m/>
    <d v="2008-09-10T00:00:00"/>
    <n v="3.3"/>
    <n v="3852"/>
    <n v="75.796930342384883"/>
    <n v="3.3285714285714287"/>
    <n v="5.2000000000000011"/>
  </r>
  <r>
    <x v="6"/>
    <x v="8"/>
    <n v="2008"/>
    <n v="11"/>
    <x v="8"/>
    <n v="3.5"/>
    <n v="3.5"/>
    <m/>
    <d v="2008-09-11T00:00:00"/>
    <n v="3.5"/>
    <n v="3791"/>
    <n v="74.59661550570641"/>
    <n v="3.5142857142857147"/>
    <n v="5.2766666666666673"/>
  </r>
  <r>
    <x v="6"/>
    <x v="8"/>
    <n v="2008"/>
    <n v="12"/>
    <x v="8"/>
    <n v="3.6"/>
    <n v="3.6"/>
    <m/>
    <d v="2008-09-12T00:00:00"/>
    <n v="3.6"/>
    <n v="3764"/>
    <n v="74.065328610783155"/>
    <n v="3.4428571428571431"/>
    <n v="5.3066666666666675"/>
  </r>
  <r>
    <x v="6"/>
    <x v="8"/>
    <n v="2008"/>
    <n v="13"/>
    <x v="8"/>
    <n v="3"/>
    <n v="3"/>
    <m/>
    <d v="2008-09-13T00:00:00"/>
    <n v="3"/>
    <n v="3941"/>
    <n v="77.548209366391191"/>
    <n v="3.3571428571428572"/>
    <n v="5.3066666666666684"/>
  </r>
  <r>
    <x v="6"/>
    <x v="8"/>
    <n v="2008"/>
    <n v="14"/>
    <x v="8"/>
    <n v="3.2"/>
    <n v="3.2"/>
    <m/>
    <d v="2008-09-14T00:00:00"/>
    <n v="3.2"/>
    <n v="3885"/>
    <n v="76.446280991735534"/>
    <n v="3.3714285714285714"/>
    <n v="5.3133333333333344"/>
  </r>
  <r>
    <x v="6"/>
    <x v="8"/>
    <n v="2008"/>
    <n v="15"/>
    <x v="8"/>
    <n v="3.2"/>
    <n v="3.2"/>
    <m/>
    <d v="2008-09-15T00:00:00"/>
    <n v="3.2"/>
    <n v="3885"/>
    <n v="76.446280991735534"/>
    <n v="3.5285714285714289"/>
    <n v="5.3100000000000005"/>
  </r>
  <r>
    <x v="6"/>
    <x v="8"/>
    <n v="2008"/>
    <n v="16"/>
    <x v="8"/>
    <n v="3.5"/>
    <n v="3.5"/>
    <m/>
    <d v="2008-09-16T00:00:00"/>
    <n v="3.5"/>
    <n v="3791"/>
    <n v="74.59661550570641"/>
    <n v="3.9"/>
    <n v="5.3"/>
  </r>
  <r>
    <x v="6"/>
    <x v="8"/>
    <n v="2008"/>
    <n v="17"/>
    <x v="8"/>
    <n v="4.5999999999999996"/>
    <n v="4.5999999999999996"/>
    <m/>
    <d v="2008-09-17T00:00:00"/>
    <n v="4.5999999999999996"/>
    <n v="3549"/>
    <n v="69.834710743801651"/>
    <n v="4"/>
    <n v="5.2766666666666664"/>
  </r>
  <r>
    <x v="6"/>
    <x v="8"/>
    <n v="2008"/>
    <n v="18"/>
    <x v="8"/>
    <n v="3"/>
    <n v="3"/>
    <m/>
    <d v="2008-09-18T00:00:00"/>
    <n v="3"/>
    <n v="3941"/>
    <n v="77.548209366391191"/>
    <n v="3.9285714285714284"/>
    <n v="5.2133333333333329"/>
  </r>
  <r>
    <x v="6"/>
    <x v="8"/>
    <n v="2008"/>
    <n v="19"/>
    <x v="8"/>
    <n v="3"/>
    <n v="3"/>
    <m/>
    <d v="2008-09-19T00:00:00"/>
    <n v="3"/>
    <n v="3941"/>
    <n v="77.548209366391191"/>
    <n v="4.0999999999999996"/>
    <n v="5.1999999999999993"/>
  </r>
  <r>
    <x v="6"/>
    <x v="8"/>
    <n v="2008"/>
    <n v="20"/>
    <x v="8"/>
    <n v="3.1"/>
    <n v="3.1"/>
    <m/>
    <d v="2008-09-20T00:00:00"/>
    <n v="3.1"/>
    <n v="3916"/>
    <n v="77.056277056277054"/>
    <n v="4.2857142857142856"/>
    <n v="5.1566666666666654"/>
  </r>
  <r>
    <x v="6"/>
    <x v="8"/>
    <n v="2008"/>
    <n v="21"/>
    <x v="8"/>
    <n v="4.3"/>
    <n v="4.3"/>
    <m/>
    <d v="2008-09-21T00:00:00"/>
    <n v="4.3"/>
    <n v="3610"/>
    <n v="71.035025580480124"/>
    <n v="4.4571428571428573"/>
    <n v="5.1633333333333313"/>
  </r>
  <r>
    <x v="6"/>
    <x v="8"/>
    <n v="2008"/>
    <n v="22"/>
    <x v="8"/>
    <n v="5.8"/>
    <n v="5.8"/>
    <m/>
    <d v="2008-09-22T00:00:00"/>
    <n v="5.8"/>
    <n v="3295"/>
    <n v="64.836678473042113"/>
    <n v="4.4285714285714288"/>
    <n v="5.0999999999999996"/>
  </r>
  <r>
    <x v="6"/>
    <x v="8"/>
    <n v="2008"/>
    <n v="23"/>
    <x v="8"/>
    <n v="4.2"/>
    <n v="4.2"/>
    <m/>
    <d v="2008-09-23T00:00:00"/>
    <n v="4.2"/>
    <n v="3634"/>
    <n v="71.507280598189695"/>
    <n v="4.1714285714285717"/>
    <n v="4.9599999999999991"/>
  </r>
  <r>
    <x v="6"/>
    <x v="8"/>
    <n v="2008"/>
    <n v="24"/>
    <x v="8"/>
    <n v="4.0999999999999996"/>
    <n v="4.0999999999999996"/>
    <m/>
    <d v="2008-09-24T00:00:00"/>
    <n v="4.0999999999999996"/>
    <n v="3656"/>
    <n v="71.94018103109012"/>
    <n v="4.2"/>
    <n v="4.8666666666666663"/>
  </r>
  <r>
    <x v="6"/>
    <x v="8"/>
    <n v="2008"/>
    <n v="25"/>
    <x v="8"/>
    <n v="4.2"/>
    <n v="4.2"/>
    <m/>
    <d v="2008-09-25T00:00:00"/>
    <n v="4.2"/>
    <n v="3634"/>
    <n v="71.507280598189695"/>
    <n v="4.2857142857142856"/>
    <n v="4.7733333333333325"/>
  </r>
  <r>
    <x v="6"/>
    <x v="8"/>
    <n v="2008"/>
    <n v="26"/>
    <x v="8"/>
    <n v="4.3"/>
    <n v="4.3"/>
    <m/>
    <d v="2008-09-26T00:00:00"/>
    <n v="4.3"/>
    <n v="3610"/>
    <n v="71.035025580480124"/>
    <n v="4.4285714285714288"/>
    <n v="4.6899999999999995"/>
  </r>
  <r>
    <x v="6"/>
    <x v="8"/>
    <n v="2008"/>
    <n v="27"/>
    <x v="8"/>
    <n v="4.3"/>
    <n v="4.3"/>
    <m/>
    <d v="2008-09-27T00:00:00"/>
    <n v="4.3"/>
    <n v="3610"/>
    <n v="71.035025580480124"/>
    <n v="5.3857142857142852"/>
    <n v="4.6899999999999995"/>
  </r>
  <r>
    <x v="6"/>
    <x v="8"/>
    <n v="2008"/>
    <n v="28"/>
    <x v="8"/>
    <n v="4.0999999999999996"/>
    <n v="4.0999999999999996"/>
    <m/>
    <d v="2008-09-28T00:00:00"/>
    <n v="4.0999999999999996"/>
    <n v="3656"/>
    <n v="71.94018103109012"/>
    <n v="7.7714285714285714"/>
    <n v="4.7699999999999987"/>
  </r>
  <r>
    <x v="6"/>
    <x v="8"/>
    <n v="2008"/>
    <n v="29"/>
    <x v="8"/>
    <n v="4"/>
    <n v="4"/>
    <m/>
    <d v="2008-09-29T00:00:00"/>
    <n v="4"/>
    <n v="3678"/>
    <n v="72.373081463990559"/>
    <n v="8.3285714285714274"/>
    <n v="4.8433333333333328"/>
  </r>
  <r>
    <x v="6"/>
    <x v="8"/>
    <n v="2008"/>
    <n v="30"/>
    <x v="8"/>
    <n v="4.4000000000000004"/>
    <n v="4.4000000000000004"/>
    <m/>
    <d v="2008-09-30T00:00:00"/>
    <n v="4.4000000000000004"/>
    <n v="3593"/>
    <n v="70.700511609602529"/>
    <n v="8.7142857142857135"/>
    <n v="4.9266666666666659"/>
  </r>
  <r>
    <x v="7"/>
    <x v="9"/>
    <n v="2008"/>
    <n v="1"/>
    <x v="9"/>
    <n v="4.7"/>
    <n v="4.7"/>
    <m/>
    <d v="2008-10-01T00:00:00"/>
    <n v="4.7"/>
    <n v="3527"/>
    <n v="69.401810310901226"/>
    <n v="9.3142857142857149"/>
    <n v="5.0266666666666673"/>
  </r>
  <r>
    <x v="7"/>
    <x v="9"/>
    <n v="2008"/>
    <n v="2"/>
    <x v="9"/>
    <n v="5.2"/>
    <n v="5.2"/>
    <m/>
    <d v="2008-10-02T00:00:00"/>
    <n v="5.2"/>
    <n v="3424"/>
    <n v="67.375049193231007"/>
    <n v="9.4000000000000021"/>
    <n v="5.2000000000000011"/>
  </r>
  <r>
    <x v="7"/>
    <x v="9"/>
    <n v="2008"/>
    <n v="3"/>
    <x v="9"/>
    <n v="11"/>
    <n v="11"/>
    <m/>
    <d v="2008-10-03T00:00:00"/>
    <n v="11"/>
    <n v="2599"/>
    <n v="51.141282959464775"/>
    <n v="9.3428571428571434"/>
    <n v="5.2900000000000009"/>
  </r>
  <r>
    <x v="7"/>
    <x v="9"/>
    <n v="2008"/>
    <n v="4"/>
    <x v="9"/>
    <n v="21"/>
    <n v="21"/>
    <m/>
    <d v="2008-10-04T00:00:00"/>
    <n v="21"/>
    <n v="1744"/>
    <n v="34.317197953561589"/>
    <n v="8.5714285714285712"/>
    <n v="5.3233333333333341"/>
  </r>
  <r>
    <x v="7"/>
    <x v="9"/>
    <n v="2008"/>
    <n v="5"/>
    <x v="9"/>
    <n v="8"/>
    <n v="8"/>
    <m/>
    <d v="2008-10-05T00:00:00"/>
    <n v="8"/>
    <n v="2970"/>
    <n v="58.441558441558442"/>
    <n v="6.2"/>
    <n v="5.1566666666666672"/>
  </r>
  <r>
    <x v="7"/>
    <x v="9"/>
    <n v="2008"/>
    <n v="6"/>
    <x v="9"/>
    <n v="6.7"/>
    <n v="6.7"/>
    <m/>
    <d v="2008-10-06T00:00:00"/>
    <n v="6.7"/>
    <n v="3132"/>
    <n v="61.629279811097994"/>
    <n v="5.5714285714285712"/>
    <n v="5.6566666666666672"/>
  </r>
  <r>
    <x v="7"/>
    <x v="9"/>
    <n v="2008"/>
    <n v="7"/>
    <x v="9"/>
    <n v="8.6"/>
    <n v="8.6"/>
    <m/>
    <d v="2008-10-07T00:00:00"/>
    <n v="8.6"/>
    <n v="2898"/>
    <n v="57.02479338842975"/>
    <n v="5.0714285714285712"/>
    <n v="5.7633333333333336"/>
  </r>
  <r>
    <x v="7"/>
    <x v="9"/>
    <n v="2008"/>
    <n v="8"/>
    <x v="9"/>
    <n v="5.3"/>
    <n v="5.3"/>
    <m/>
    <d v="2008-10-08T00:00:00"/>
    <n v="5.3"/>
    <n v="3406"/>
    <n v="67.020857929948846"/>
    <n v="4.2857142857142865"/>
    <n v="6.1766666666666676"/>
  </r>
  <r>
    <x v="7"/>
    <x v="9"/>
    <n v="2008"/>
    <n v="9"/>
    <x v="9"/>
    <n v="4.8"/>
    <n v="4.8"/>
    <m/>
    <d v="2008-10-09T00:00:00"/>
    <n v="4.8"/>
    <n v="3498"/>
    <n v="68.831168831168839"/>
    <n v="3.9428571428571426"/>
    <n v="6.2900000000000009"/>
  </r>
  <r>
    <x v="7"/>
    <x v="9"/>
    <n v="2008"/>
    <n v="10"/>
    <x v="9"/>
    <n v="5.6"/>
    <n v="5.6"/>
    <m/>
    <d v="2008-10-10T00:00:00"/>
    <n v="5.6"/>
    <n v="3332"/>
    <n v="65.564738292011015"/>
    <n v="3.6571428571428575"/>
    <n v="6.4633333333333338"/>
  </r>
  <r>
    <x v="7"/>
    <x v="9"/>
    <n v="2008"/>
    <n v="11"/>
    <x v="9"/>
    <n v="4.4000000000000004"/>
    <n v="4.4000000000000004"/>
    <m/>
    <d v="2008-10-11T00:00:00"/>
    <n v="4.4000000000000004"/>
    <n v="3593"/>
    <n v="70.700511609602529"/>
    <n v="3.2428571428571429"/>
    <n v="6.5200000000000005"/>
  </r>
  <r>
    <x v="7"/>
    <x v="9"/>
    <n v="2008"/>
    <n v="12"/>
    <x v="9"/>
    <n v="3.6"/>
    <n v="3.6"/>
    <m/>
    <d v="2008-10-12T00:00:00"/>
    <n v="3.6"/>
    <n v="3764"/>
    <n v="74.065328610783155"/>
    <n v="2.9857142857142862"/>
    <n v="6.6033333333333344"/>
  </r>
  <r>
    <x v="7"/>
    <x v="9"/>
    <n v="2008"/>
    <n v="13"/>
    <x v="9"/>
    <n v="3.2"/>
    <n v="3.2"/>
    <m/>
    <d v="2008-10-13T00:00:00"/>
    <n v="3.2"/>
    <n v="3885"/>
    <n v="76.446280991735534"/>
    <n v="2.7142857142857144"/>
    <n v="7.0166666666666666"/>
  </r>
  <r>
    <x v="7"/>
    <x v="9"/>
    <n v="2008"/>
    <n v="14"/>
    <x v="9"/>
    <n v="3.1"/>
    <n v="3.1"/>
    <m/>
    <d v="2008-10-14T00:00:00"/>
    <n v="3.1"/>
    <n v="3916"/>
    <n v="77.056277056277054"/>
    <n v="2.7285714285714282"/>
    <n v="8.2433333333333341"/>
  </r>
  <r>
    <x v="7"/>
    <x v="9"/>
    <n v="2008"/>
    <n v="15"/>
    <x v="9"/>
    <n v="2.9"/>
    <n v="2.9"/>
    <m/>
    <d v="2008-10-15T00:00:00"/>
    <n v="2.9"/>
    <n v="3982"/>
    <n v="78.354978354978357"/>
    <n v="2.6285714285714277"/>
    <n v="9.7733333333333352"/>
  </r>
  <r>
    <x v="7"/>
    <x v="9"/>
    <n v="2008"/>
    <n v="16"/>
    <x v="9"/>
    <n v="2.8"/>
    <n v="2.8"/>
    <m/>
    <d v="2008-10-16T00:00:00"/>
    <n v="2.8"/>
    <n v="4018"/>
    <n v="79.063360881542692"/>
    <n v="2.4428571428571426"/>
    <n v="10.143333333333334"/>
  </r>
  <r>
    <x v="7"/>
    <x v="9"/>
    <n v="2008"/>
    <n v="17"/>
    <x v="9"/>
    <n v="2.7"/>
    <n v="2.7"/>
    <m/>
    <d v="2008-10-17T00:00:00"/>
    <n v="2.7"/>
    <n v="4058"/>
    <n v="79.850452577725306"/>
    <n v="2.2428571428571429"/>
    <n v="10.383333333333333"/>
  </r>
  <r>
    <x v="7"/>
    <x v="9"/>
    <n v="2008"/>
    <n v="18"/>
    <x v="9"/>
    <n v="2.6"/>
    <n v="2.6"/>
    <m/>
    <d v="2008-10-18T00:00:00"/>
    <n v="2.6"/>
    <n v="4098"/>
    <n v="80.637544273907906"/>
    <n v="2.0428571428571431"/>
    <n v="10.56"/>
  </r>
  <r>
    <x v="7"/>
    <x v="9"/>
    <n v="2008"/>
    <n v="19"/>
    <x v="9"/>
    <n v="1.7"/>
    <n v="1.7"/>
    <m/>
    <d v="2008-10-19T00:00:00"/>
    <n v="1.7"/>
    <n v="4673"/>
    <n v="91.951987406532865"/>
    <n v="1.9142857142857144"/>
    <n v="10.690000000000001"/>
  </r>
  <r>
    <x v="7"/>
    <x v="9"/>
    <n v="2008"/>
    <n v="20"/>
    <x v="9"/>
    <n v="3.3"/>
    <n v="3.3"/>
    <m/>
    <d v="2008-10-20T00:00:00"/>
    <n v="3.3"/>
    <n v="3852"/>
    <n v="75.796930342384883"/>
    <n v="2.2857142857142856"/>
    <n v="10.816666666666666"/>
  </r>
  <r>
    <x v="7"/>
    <x v="9"/>
    <n v="2008"/>
    <n v="21"/>
    <x v="9"/>
    <n v="2.4"/>
    <n v="2.4"/>
    <m/>
    <d v="2008-10-21T00:00:00"/>
    <n v="2.4"/>
    <n v="4180"/>
    <n v="82.251082251082252"/>
    <n v="2.7714285714285714"/>
    <n v="10.866666666666669"/>
  </r>
  <r>
    <x v="7"/>
    <x v="9"/>
    <n v="2008"/>
    <n v="22"/>
    <x v="9"/>
    <n v="1.6"/>
    <n v="1.6"/>
    <m/>
    <d v="2008-10-22T00:00:00"/>
    <n v="1.6"/>
    <n v="4775"/>
    <n v="93.959071231798504"/>
    <n v="3.3285714285714287"/>
    <n v="11.286666666666667"/>
  </r>
  <r>
    <x v="7"/>
    <x v="9"/>
    <n v="2008"/>
    <n v="23"/>
    <x v="9"/>
    <n v="1.4"/>
    <n v="1.4"/>
    <m/>
    <d v="2008-10-23T00:00:00"/>
    <n v="1.4"/>
    <n v="4899"/>
    <n v="96.399055489964582"/>
    <n v="4.0285714285714285"/>
    <n v="11.600000000000001"/>
  </r>
  <r>
    <x v="7"/>
    <x v="9"/>
    <n v="2008"/>
    <n v="24"/>
    <x v="9"/>
    <n v="1.3"/>
    <n v="1.3"/>
    <m/>
    <d v="2008-10-24T00:00:00"/>
    <n v="1.3"/>
    <n v="4941"/>
    <n v="97.225501770956313"/>
    <n v="4.8857142857142861"/>
    <n v="11.783333333333333"/>
  </r>
  <r>
    <x v="7"/>
    <x v="9"/>
    <n v="2008"/>
    <n v="25"/>
    <x v="9"/>
    <n v="1.7"/>
    <n v="1.7"/>
    <m/>
    <d v="2008-10-25T00:00:00"/>
    <n v="1.7"/>
    <n v="4673"/>
    <n v="91.951987406532865"/>
    <n v="6.1142857142857139"/>
    <n v="11.916666666666666"/>
  </r>
  <r>
    <x v="7"/>
    <x v="9"/>
    <n v="2008"/>
    <n v="26"/>
    <x v="9"/>
    <n v="4.3"/>
    <n v="4.3"/>
    <m/>
    <d v="2008-10-26T00:00:00"/>
    <n v="4.3"/>
    <n v="3610"/>
    <n v="71.035025580480124"/>
    <n v="7"/>
    <n v="12.003333333333334"/>
  </r>
  <r>
    <x v="7"/>
    <x v="9"/>
    <n v="2008"/>
    <n v="27"/>
    <x v="9"/>
    <n v="6.7"/>
    <n v="6.7"/>
    <m/>
    <d v="2008-10-27T00:00:00"/>
    <n v="6.7"/>
    <n v="3132"/>
    <n v="61.629279811097994"/>
    <n v="8.1"/>
    <n v="12.04"/>
  </r>
  <r>
    <x v="7"/>
    <x v="9"/>
    <n v="2008"/>
    <n v="28"/>
    <x v="9"/>
    <n v="6.3"/>
    <n v="6.3"/>
    <m/>
    <d v="2008-10-28T00:00:00"/>
    <n v="6.3"/>
    <n v="3200"/>
    <n v="62.967335694608416"/>
    <n v="9.4285714285714288"/>
    <n v="11.996666666666666"/>
  </r>
  <r>
    <x v="7"/>
    <x v="9"/>
    <n v="2008"/>
    <n v="29"/>
    <x v="9"/>
    <n v="6.5"/>
    <n v="6.5"/>
    <m/>
    <d v="2008-10-29T00:00:00"/>
    <n v="6.5"/>
    <n v="3162"/>
    <n v="62.219598583234948"/>
    <n v="11.814285714285715"/>
    <n v="11.916666666666664"/>
  </r>
  <r>
    <x v="7"/>
    <x v="9"/>
    <n v="2008"/>
    <n v="30"/>
    <x v="9"/>
    <n v="7.4"/>
    <n v="7.4"/>
    <m/>
    <d v="2008-10-30T00:00:00"/>
    <n v="7.4"/>
    <n v="3038"/>
    <n v="59.779614325068877"/>
    <n v="12.3"/>
    <n v="11.823333333333331"/>
  </r>
  <r>
    <x v="7"/>
    <x v="9"/>
    <n v="2008"/>
    <n v="31"/>
    <x v="9"/>
    <n v="9.9"/>
    <n v="9.9"/>
    <m/>
    <d v="2008-10-31T00:00:00"/>
    <n v="9.9"/>
    <n v="2766"/>
    <n v="54.42739079102715"/>
    <n v="14.242857142857144"/>
    <n v="11.693333333333332"/>
  </r>
  <r>
    <x v="7"/>
    <x v="10"/>
    <n v="2008"/>
    <n v="1"/>
    <x v="10"/>
    <n v="7.9"/>
    <n v="7.9"/>
    <m/>
    <d v="2008-11-01T00:00:00"/>
    <n v="7.9"/>
    <n v="2985"/>
    <n v="58.736717827626919"/>
    <n v="14.071428571428571"/>
    <n v="11.476666666666663"/>
  </r>
  <r>
    <x v="7"/>
    <x v="10"/>
    <n v="2008"/>
    <n v="2"/>
    <x v="10"/>
    <n v="12"/>
    <n v="12"/>
    <m/>
    <d v="2008-11-02T00:00:00"/>
    <n v="12"/>
    <n v="2499"/>
    <n v="49.173553719008268"/>
    <n v="14.371428571428572"/>
    <n v="11.34333333333333"/>
  </r>
  <r>
    <x v="7"/>
    <x v="10"/>
    <n v="2008"/>
    <n v="3"/>
    <x v="10"/>
    <n v="16"/>
    <n v="16"/>
    <m/>
    <d v="2008-11-03T00:00:00"/>
    <n v="16"/>
    <n v="2135"/>
    <n v="42.011019283746556"/>
    <n v="13.700000000000001"/>
    <n v="11.409999999999997"/>
  </r>
  <r>
    <x v="7"/>
    <x v="10"/>
    <n v="2008"/>
    <n v="4"/>
    <x v="10"/>
    <n v="23"/>
    <n v="23"/>
    <m/>
    <d v="2008-11-04T00:00:00"/>
    <n v="23"/>
    <n v="1613"/>
    <n v="31.739472648563559"/>
    <n v="12.4"/>
    <n v="11.106666666666662"/>
  </r>
  <r>
    <x v="7"/>
    <x v="10"/>
    <n v="2008"/>
    <n v="5"/>
    <x v="10"/>
    <n v="9.9"/>
    <n v="9.9"/>
    <m/>
    <d v="2008-11-05T00:00:00"/>
    <n v="9.9"/>
    <n v="2766"/>
    <n v="54.42739079102715"/>
    <n v="11.399999999999997"/>
    <n v="10.496666666666663"/>
  </r>
  <r>
    <x v="7"/>
    <x v="10"/>
    <n v="2008"/>
    <n v="6"/>
    <x v="10"/>
    <n v="21"/>
    <n v="21"/>
    <m/>
    <d v="2008-11-06T00:00:00"/>
    <n v="21"/>
    <n v="1744"/>
    <n v="34.317197953561589"/>
    <n v="15.700000000000001"/>
    <n v="10.299999999999999"/>
  </r>
  <r>
    <x v="7"/>
    <x v="10"/>
    <n v="2008"/>
    <n v="7"/>
    <x v="10"/>
    <n v="8.6999999999999993"/>
    <n v="8.6999999999999993"/>
    <m/>
    <d v="2008-11-07T00:00:00"/>
    <n v="8.6999999999999993"/>
    <n v="2892"/>
    <n v="56.90672963400236"/>
    <n v="19.7"/>
    <n v="9.706666666666667"/>
  </r>
  <r>
    <x v="7"/>
    <x v="10"/>
    <n v="2008"/>
    <n v="8"/>
    <x v="10"/>
    <n v="10"/>
    <n v="10"/>
    <m/>
    <d v="2008-11-08T00:00:00"/>
    <n v="10"/>
    <n v="2728"/>
    <n v="53.679653679653683"/>
    <n v="20.457142857142856"/>
    <n v="9.5533333333333346"/>
  </r>
  <r>
    <x v="7"/>
    <x v="10"/>
    <n v="2008"/>
    <n v="9"/>
    <x v="10"/>
    <n v="7.3"/>
    <n v="7.3"/>
    <m/>
    <d v="2008-11-09T00:00:00"/>
    <n v="7.3"/>
    <n v="3053"/>
    <n v="60.074773711137354"/>
    <n v="20.457142857142856"/>
    <n v="9.3533333333333335"/>
  </r>
  <r>
    <x v="7"/>
    <x v="10"/>
    <n v="2008"/>
    <n v="10"/>
    <x v="10"/>
    <n v="6.9"/>
    <n v="6.9"/>
    <m/>
    <d v="2008-11-10T00:00:00"/>
    <n v="6.9"/>
    <n v="3106"/>
    <n v="61.117670208579298"/>
    <n v="20.557142857142857"/>
    <n v="9.2200000000000024"/>
  </r>
  <r>
    <x v="7"/>
    <x v="10"/>
    <n v="2008"/>
    <n v="11"/>
    <x v="10"/>
    <n v="16"/>
    <n v="16"/>
    <m/>
    <d v="2008-11-11T00:00:00"/>
    <n v="16"/>
    <n v="2135"/>
    <n v="42.011019283746556"/>
    <n v="20.5"/>
    <n v="9.0833333333333375"/>
  </r>
  <r>
    <x v="7"/>
    <x v="10"/>
    <n v="2008"/>
    <n v="12"/>
    <x v="10"/>
    <n v="40"/>
    <n v="40"/>
    <m/>
    <d v="2008-11-12T00:00:00"/>
    <n v="40"/>
    <n v="894"/>
    <n v="17.591499409681226"/>
    <n v="19"/>
    <n v="8.6400000000000023"/>
  </r>
  <r>
    <x v="7"/>
    <x v="10"/>
    <n v="2008"/>
    <n v="13"/>
    <x v="10"/>
    <s v="e49"/>
    <n v="49"/>
    <s v="e"/>
    <d v="2008-11-13T00:00:00"/>
    <n v="49"/>
    <n v="655"/>
    <n v="12.888626524990162"/>
    <n v="13.971428571428572"/>
    <n v="7.5766666666666671"/>
  </r>
  <r>
    <x v="7"/>
    <x v="10"/>
    <n v="2008"/>
    <n v="14"/>
    <x v="10"/>
    <n v="14"/>
    <n v="14"/>
    <m/>
    <d v="2008-11-14T00:00:00"/>
    <n v="14"/>
    <n v="2302"/>
    <n v="45.297127115308932"/>
    <n v="9.1142857142857139"/>
    <n v="6.3766666666666669"/>
  </r>
  <r>
    <x v="7"/>
    <x v="10"/>
    <n v="2008"/>
    <n v="15"/>
    <x v="10"/>
    <n v="10"/>
    <n v="10"/>
    <m/>
    <d v="2008-11-15T00:00:00"/>
    <n v="10"/>
    <n v="2728"/>
    <n v="53.679653679653683"/>
    <n v="8.6857142857142851"/>
    <n v="6.2"/>
  </r>
  <r>
    <x v="7"/>
    <x v="10"/>
    <n v="2008"/>
    <n v="16"/>
    <x v="10"/>
    <n v="8"/>
    <n v="8"/>
    <m/>
    <d v="2008-11-16T00:00:00"/>
    <n v="8"/>
    <n v="2970"/>
    <n v="58.441558441558442"/>
    <n v="8.242857142857142"/>
    <n v="6.076666666666668"/>
  </r>
  <r>
    <x v="7"/>
    <x v="10"/>
    <n v="2008"/>
    <n v="17"/>
    <x v="10"/>
    <n v="6.5"/>
    <n v="6.5"/>
    <m/>
    <d v="2008-11-17T00:00:00"/>
    <n v="6.5"/>
    <n v="3162"/>
    <n v="62.219598583234948"/>
    <n v="7.8571428571428559"/>
    <n v="5.9566666666666679"/>
  </r>
  <r>
    <x v="7"/>
    <x v="10"/>
    <n v="2008"/>
    <n v="18"/>
    <x v="10"/>
    <n v="5.5"/>
    <n v="5.5"/>
    <m/>
    <d v="2008-11-18T00:00:00"/>
    <n v="5.5"/>
    <n v="3357"/>
    <n v="66.056670602125138"/>
    <n v="7.5428571428571418"/>
    <n v="5.916666666666667"/>
  </r>
  <r>
    <x v="7"/>
    <x v="10"/>
    <n v="2008"/>
    <n v="19"/>
    <x v="10"/>
    <n v="4.8"/>
    <n v="4.8"/>
    <m/>
    <d v="2008-11-19T00:00:00"/>
    <n v="4.8"/>
    <n v="3498"/>
    <n v="68.831168831168839"/>
    <n v="7.5285714285714276"/>
    <n v="6.3000000000000007"/>
  </r>
  <r>
    <x v="7"/>
    <x v="10"/>
    <n v="2008"/>
    <n v="20"/>
    <x v="10"/>
    <n v="15"/>
    <n v="15"/>
    <m/>
    <d v="2008-11-20T00:00:00"/>
    <n v="15"/>
    <n v="2213"/>
    <n v="43.545848091302638"/>
    <n v="7.614285714285713"/>
    <n v="6.5400000000000009"/>
  </r>
  <r>
    <x v="7"/>
    <x v="10"/>
    <n v="2008"/>
    <n v="21"/>
    <x v="10"/>
    <n v="11"/>
    <n v="11"/>
    <m/>
    <d v="2008-11-21T00:00:00"/>
    <n v="11"/>
    <n v="2599"/>
    <n v="51.141282959464775"/>
    <n v="6.0285714285714276"/>
    <n v="6.3433333333333337"/>
  </r>
  <r>
    <x v="7"/>
    <x v="10"/>
    <n v="2008"/>
    <n v="22"/>
    <x v="10"/>
    <n v="6.9"/>
    <n v="6.9"/>
    <m/>
    <d v="2008-11-22T00:00:00"/>
    <n v="6.9"/>
    <n v="3106"/>
    <n v="61.117670208579298"/>
    <n v="4.9857142857142858"/>
    <n v="6.3"/>
  </r>
  <r>
    <x v="7"/>
    <x v="10"/>
    <n v="2008"/>
    <n v="23"/>
    <x v="10"/>
    <n v="5.3"/>
    <n v="5.3"/>
    <m/>
    <d v="2008-11-23T00:00:00"/>
    <n v="5.3"/>
    <n v="3406"/>
    <n v="67.020857929948846"/>
    <n v="4.4999999999999991"/>
    <n v="6.3766666666666652"/>
  </r>
  <r>
    <x v="7"/>
    <x v="10"/>
    <n v="2008"/>
    <n v="24"/>
    <x v="10"/>
    <n v="4.3"/>
    <n v="4.3"/>
    <m/>
    <d v="2008-11-24T00:00:00"/>
    <n v="4.3"/>
    <n v="3610"/>
    <n v="71.035025580480124"/>
    <n v="4.2285714285714286"/>
    <n v="6.4599999999999991"/>
  </r>
  <r>
    <x v="7"/>
    <x v="10"/>
    <n v="2008"/>
    <n v="25"/>
    <x v="10"/>
    <n v="5.4"/>
    <n v="5.4"/>
    <m/>
    <d v="2008-11-25T00:00:00"/>
    <n v="5.4"/>
    <n v="3380"/>
    <n v="66.509248327430143"/>
    <n v="4.1714285714285717"/>
    <n v="6.8499999999999988"/>
  </r>
  <r>
    <x v="7"/>
    <x v="10"/>
    <n v="2008"/>
    <n v="26"/>
    <x v="10"/>
    <n v="5.4"/>
    <n v="5.4"/>
    <m/>
    <d v="2008-11-26T00:00:00"/>
    <n v="5.4"/>
    <n v="3380"/>
    <n v="66.509248327430143"/>
    <n v="5.3999999999999995"/>
    <n v="7.9366666666666665"/>
  </r>
  <r>
    <x v="7"/>
    <x v="10"/>
    <n v="2008"/>
    <n v="27"/>
    <x v="10"/>
    <n v="3.9"/>
    <n v="3.9"/>
    <m/>
    <d v="2008-11-27T00:00:00"/>
    <n v="3.9"/>
    <n v="3691"/>
    <n v="72.628886265249903"/>
    <n v="5.6142857142857139"/>
    <n v="8.7566666666666659"/>
  </r>
  <r>
    <x v="7"/>
    <x v="10"/>
    <n v="2008"/>
    <n v="28"/>
    <x v="10"/>
    <n v="3.7"/>
    <n v="3.7"/>
    <m/>
    <d v="2008-11-28T00:00:00"/>
    <n v="3.7"/>
    <n v="3734"/>
    <n v="73.475009838646201"/>
    <n v="5.7285714285714286"/>
    <n v="11.126666666666665"/>
  </r>
  <r>
    <x v="7"/>
    <x v="10"/>
    <n v="2008"/>
    <n v="29"/>
    <x v="10"/>
    <n v="3.5"/>
    <n v="3.5"/>
    <m/>
    <d v="2008-11-29T00:00:00"/>
    <n v="3.5"/>
    <n v="3791"/>
    <n v="74.59661550570641"/>
    <n v="5.7714285714285722"/>
    <n v="15.770000000000001"/>
  </r>
  <r>
    <x v="7"/>
    <x v="10"/>
    <n v="2008"/>
    <n v="30"/>
    <x v="10"/>
    <n v="3.4"/>
    <n v="3.4"/>
    <m/>
    <d v="2008-11-30T00:00:00"/>
    <n v="3.4"/>
    <n v="3822"/>
    <n v="75.206611570247944"/>
    <n v="5.7285714285714295"/>
    <n v="21.42"/>
  </r>
  <r>
    <x v="7"/>
    <x v="11"/>
    <n v="2008"/>
    <n v="1"/>
    <x v="11"/>
    <n v="3.9"/>
    <n v="3.9"/>
    <m/>
    <d v="2008-12-01T00:00:00"/>
    <n v="3.9"/>
    <n v="3691"/>
    <n v="72.628886265249903"/>
    <n v="5.8285714285714292"/>
    <n v="26.306666666666668"/>
  </r>
  <r>
    <x v="7"/>
    <x v="11"/>
    <n v="2008"/>
    <n v="2"/>
    <x v="11"/>
    <n v="14"/>
    <n v="14"/>
    <m/>
    <d v="2008-12-02T00:00:00"/>
    <n v="14"/>
    <n v="2302"/>
    <n v="45.297127115308932"/>
    <n v="5.8428571428571425"/>
    <n v="29.643333333333331"/>
  </r>
  <r>
    <x v="7"/>
    <x v="11"/>
    <n v="2008"/>
    <n v="3"/>
    <x v="11"/>
    <n v="6.9"/>
    <n v="6.9"/>
    <m/>
    <d v="2008-12-03T00:00:00"/>
    <n v="6.9"/>
    <n v="3106"/>
    <n v="61.117670208579298"/>
    <n v="4.3142857142857141"/>
    <n v="32.943333333333335"/>
  </r>
  <r>
    <x v="7"/>
    <x v="11"/>
    <n v="2008"/>
    <n v="4"/>
    <x v="11"/>
    <n v="4.7"/>
    <n v="4.7"/>
    <m/>
    <d v="2008-12-04T00:00:00"/>
    <n v="4.7"/>
    <n v="3527"/>
    <n v="69.401810310901226"/>
    <n v="3.7285714285714286"/>
    <n v="36.480000000000004"/>
  </r>
  <r>
    <x v="7"/>
    <x v="11"/>
    <n v="2008"/>
    <n v="5"/>
    <x v="11"/>
    <n v="4"/>
    <n v="4"/>
    <m/>
    <d v="2008-12-05T00:00:00"/>
    <n v="4"/>
    <n v="3678"/>
    <n v="72.373081463990559"/>
    <n v="3.4428571428571431"/>
    <n v="41.39"/>
  </r>
  <r>
    <x v="7"/>
    <x v="11"/>
    <n v="2008"/>
    <n v="6"/>
    <x v="11"/>
    <n v="3.2"/>
    <n v="3.2"/>
    <m/>
    <d v="2008-12-06T00:00:00"/>
    <n v="3.2"/>
    <n v="3885"/>
    <n v="76.446280991735534"/>
    <n v="4.0285714285714294"/>
    <n v="43.59"/>
  </r>
  <r>
    <x v="7"/>
    <x v="11"/>
    <n v="2008"/>
    <n v="7"/>
    <x v="11"/>
    <n v="4.0999999999999996"/>
    <n v="4.0999999999999996"/>
    <m/>
    <d v="2008-12-07T00:00:00"/>
    <n v="4.0999999999999996"/>
    <n v="3656"/>
    <n v="71.94018103109012"/>
    <n v="5.4285714285714288"/>
    <n v="47.083333333333336"/>
  </r>
  <r>
    <x v="7"/>
    <x v="11"/>
    <n v="2008"/>
    <n v="8"/>
    <x v="11"/>
    <n v="4"/>
    <n v="4"/>
    <m/>
    <d v="2008-12-08T00:00:00"/>
    <n v="4"/>
    <n v="3678"/>
    <n v="72.373081463990559"/>
    <n v="6.0857142857142845"/>
    <n v="49.513333333333335"/>
  </r>
  <r>
    <x v="7"/>
    <x v="11"/>
    <n v="2008"/>
    <n v="9"/>
    <x v="11"/>
    <n v="3.3"/>
    <n v="3.3"/>
    <m/>
    <d v="2008-12-09T00:00:00"/>
    <n v="3.3"/>
    <n v="3852"/>
    <n v="75.796930342384883"/>
    <n v="6.4142857142857128"/>
    <n v="52.81333333333334"/>
  </r>
  <r>
    <x v="7"/>
    <x v="11"/>
    <n v="2008"/>
    <n v="10"/>
    <x v="11"/>
    <n v="2.8"/>
    <n v="2.8"/>
    <m/>
    <d v="2008-12-10T00:00:00"/>
    <n v="2.8"/>
    <n v="4018"/>
    <n v="79.063360881542692"/>
    <n v="6.5714285714285703"/>
    <n v="57.603333333333332"/>
  </r>
  <r>
    <x v="7"/>
    <x v="11"/>
    <n v="2008"/>
    <n v="11"/>
    <x v="11"/>
    <n v="2.7"/>
    <n v="2.7"/>
    <m/>
    <d v="2008-12-11T00:00:00"/>
    <n v="2.7"/>
    <n v="4058"/>
    <n v="79.850452577725306"/>
    <n v="6.9285714285714279"/>
    <n v="59.51"/>
  </r>
  <r>
    <x v="7"/>
    <x v="11"/>
    <n v="2008"/>
    <n v="12"/>
    <x v="11"/>
    <n v="8.1"/>
    <n v="8.1"/>
    <m/>
    <d v="2008-12-12T00:00:00"/>
    <n v="8.1"/>
    <n v="2960"/>
    <n v="58.244785517512788"/>
    <n v="8.9714285714285715"/>
    <n v="60.919999999999995"/>
  </r>
  <r>
    <x v="7"/>
    <x v="11"/>
    <n v="2008"/>
    <n v="13"/>
    <x v="11"/>
    <n v="13"/>
    <n v="13"/>
    <m/>
    <d v="2008-12-13T00:00:00"/>
    <n v="13"/>
    <n v="2405"/>
    <n v="47.323888232979144"/>
    <n v="9.5285714285714267"/>
    <n v="61.95"/>
  </r>
  <r>
    <x v="7"/>
    <x v="11"/>
    <n v="2008"/>
    <n v="14"/>
    <x v="11"/>
    <n v="8.6999999999999993"/>
    <n v="8.6999999999999993"/>
    <m/>
    <d v="2008-12-14T00:00:00"/>
    <n v="8.6999999999999993"/>
    <n v="2892"/>
    <n v="56.90672963400236"/>
    <n v="8.9714285714285715"/>
    <n v="62.65"/>
  </r>
  <r>
    <x v="7"/>
    <x v="11"/>
    <n v="2008"/>
    <n v="15"/>
    <x v="11"/>
    <n v="6.3"/>
    <n v="6.3"/>
    <m/>
    <d v="2008-12-15T00:00:00"/>
    <n v="6.3"/>
    <n v="3200"/>
    <n v="62.967335694608416"/>
    <n v="9.1142857142857139"/>
    <n v="63.293333333333329"/>
  </r>
  <r>
    <x v="7"/>
    <x v="11"/>
    <n v="2008"/>
    <n v="16"/>
    <x v="11"/>
    <n v="4.4000000000000004"/>
    <n v="4.4000000000000004"/>
    <m/>
    <d v="2008-12-16T00:00:00"/>
    <n v="4.4000000000000004"/>
    <n v="3593"/>
    <n v="70.700511609602529"/>
    <n v="9.5285714285714285"/>
    <n v="63.916666666666664"/>
  </r>
  <r>
    <x v="7"/>
    <x v="11"/>
    <n v="2008"/>
    <n v="17"/>
    <x v="11"/>
    <n v="5.3"/>
    <n v="5.3"/>
    <m/>
    <d v="2008-12-17T00:00:00"/>
    <n v="5.3"/>
    <n v="3406"/>
    <n v="67.020857929948846"/>
    <n v="10.014285714285714"/>
    <n v="64.536666666666662"/>
  </r>
  <r>
    <x v="7"/>
    <x v="11"/>
    <n v="2008"/>
    <n v="18"/>
    <x v="11"/>
    <n v="17"/>
    <n v="17"/>
    <m/>
    <d v="2008-12-18T00:00:00"/>
    <n v="17"/>
    <n v="2056"/>
    <n v="40.456513183785916"/>
    <n v="11.542857142857143"/>
    <n v="65.06"/>
  </r>
  <r>
    <x v="7"/>
    <x v="11"/>
    <n v="2008"/>
    <n v="19"/>
    <x v="11"/>
    <n v="12"/>
    <n v="12"/>
    <m/>
    <d v="2008-12-19T00:00:00"/>
    <n v="12"/>
    <n v="2499"/>
    <n v="49.173553719008268"/>
    <n v="14.542857142857143"/>
    <n v="65.126666666666665"/>
  </r>
  <r>
    <x v="7"/>
    <x v="11"/>
    <n v="2008"/>
    <n v="20"/>
    <x v="11"/>
    <n v="9.1"/>
    <n v="9.1"/>
    <m/>
    <d v="2008-12-20T00:00:00"/>
    <n v="9.1"/>
    <n v="2847"/>
    <n v="56.02125147579693"/>
    <n v="17.114285714285714"/>
    <n v="65.326666666666668"/>
  </r>
  <r>
    <x v="7"/>
    <x v="11"/>
    <n v="2008"/>
    <n v="21"/>
    <x v="11"/>
    <n v="9.6999999999999993"/>
    <n v="9.6999999999999993"/>
    <m/>
    <d v="2008-12-21T00:00:00"/>
    <n v="9.6999999999999993"/>
    <n v="2784"/>
    <n v="54.781582054309332"/>
    <n v="26.528571428571428"/>
    <n v="65.59"/>
  </r>
  <r>
    <x v="7"/>
    <x v="11"/>
    <n v="2008"/>
    <n v="22"/>
    <x v="11"/>
    <n v="9.1999999999999993"/>
    <n v="9.1999999999999993"/>
    <m/>
    <d v="2008-12-22T00:00:00"/>
    <n v="9.1999999999999993"/>
    <n v="2836"/>
    <n v="55.804801259346718"/>
    <n v="45.571428571428569"/>
    <n v="65.8"/>
  </r>
  <r>
    <x v="7"/>
    <x v="11"/>
    <n v="2008"/>
    <n v="23"/>
    <x v="11"/>
    <n v="7.8"/>
    <n v="7.8"/>
    <m/>
    <d v="2008-12-23T00:00:00"/>
    <n v="7.8"/>
    <n v="2997"/>
    <n v="58.972845336481704"/>
    <n v="68.971428571428575"/>
    <n v="65.993333333333325"/>
  </r>
  <r>
    <x v="7"/>
    <x v="11"/>
    <n v="2008"/>
    <n v="24"/>
    <x v="11"/>
    <n v="16"/>
    <n v="16"/>
    <m/>
    <d v="2008-12-24T00:00:00"/>
    <n v="16"/>
    <n v="2135"/>
    <n v="42.011019283746556"/>
    <n v="89.285714285714292"/>
    <n v="66.233333333333334"/>
  </r>
  <r>
    <x v="7"/>
    <x v="11"/>
    <n v="2008"/>
    <n v="25"/>
    <x v="11"/>
    <n v="38"/>
    <n v="38"/>
    <m/>
    <d v="2008-12-25T00:00:00"/>
    <n v="38"/>
    <n v="963"/>
    <n v="18.949232585596221"/>
    <n v="101.85714285714286"/>
    <n v="66.166666666666671"/>
  </r>
  <r>
    <x v="7"/>
    <x v="11"/>
    <n v="2008"/>
    <n v="26"/>
    <x v="11"/>
    <n v="30"/>
    <n v="30"/>
    <m/>
    <d v="2008-12-26T00:00:00"/>
    <n v="30"/>
    <n v="1276"/>
    <n v="25.108225108225106"/>
    <n v="112.57142857142857"/>
    <n v="65.36666666666666"/>
  </r>
  <r>
    <x v="7"/>
    <x v="11"/>
    <n v="2008"/>
    <n v="27"/>
    <x v="11"/>
    <s v="e75"/>
    <n v="75"/>
    <s v="e"/>
    <d v="2008-12-27T00:00:00"/>
    <n v="75"/>
    <n v="396"/>
    <n v="7.7922077922077921"/>
    <n v="124.42857142857143"/>
    <n v="64.966666666666669"/>
  </r>
  <r>
    <x v="7"/>
    <x v="11"/>
    <n v="2008"/>
    <n v="28"/>
    <x v="11"/>
    <s v="e143"/>
    <n v="143"/>
    <s v="e"/>
    <d v="2008-12-28T00:00:00"/>
    <n v="143"/>
    <n v="173"/>
    <n v="3.4041715859897681"/>
    <n v="135.42857142857142"/>
    <n v="62.966666666666669"/>
  </r>
  <r>
    <x v="7"/>
    <x v="11"/>
    <n v="2008"/>
    <n v="29"/>
    <x v="11"/>
    <s v="e173"/>
    <n v="173"/>
    <s v="e"/>
    <d v="2008-12-29T00:00:00"/>
    <n v="173"/>
    <n v="131"/>
    <n v="2.5777253049980322"/>
    <n v="125"/>
    <n v="58.733333333333334"/>
  </r>
  <r>
    <x v="7"/>
    <x v="11"/>
    <n v="2008"/>
    <n v="30"/>
    <x v="11"/>
    <s v="e150"/>
    <n v="150"/>
    <s v="e"/>
    <d v="2008-12-30T00:00:00"/>
    <n v="150"/>
    <n v="161"/>
    <n v="3.1680440771349865"/>
    <n v="115.71428571428571"/>
    <n v="53.466666666666669"/>
  </r>
  <r>
    <x v="7"/>
    <x v="11"/>
    <n v="2008"/>
    <n v="31"/>
    <x v="11"/>
    <n v="104"/>
    <n v="104"/>
    <m/>
    <d v="2008-12-31T00:00:00"/>
    <n v="104"/>
    <n v="271"/>
    <n v="5.332546241637151"/>
    <n v="105.28571428571429"/>
    <n v="48.93333333333333"/>
  </r>
  <r>
    <x v="7"/>
    <x v="0"/>
    <n v="2009"/>
    <n v="1"/>
    <x v="0"/>
    <n v="113"/>
    <n v="113"/>
    <m/>
    <d v="2009-01-01T00:00:00"/>
    <n v="113"/>
    <n v="244"/>
    <n v="4.8012593467138922"/>
    <n v="105.14285714285714"/>
    <n v="45.9"/>
  </r>
  <r>
    <x v="7"/>
    <x v="0"/>
    <n v="2009"/>
    <n v="2"/>
    <x v="0"/>
    <s v="e713"/>
    <n v="113"/>
    <s v="e - 713 in data report, however this seems like a typo so I have changed this to 113"/>
    <d v="2009-01-02T00:00:00"/>
    <n v="113"/>
    <n v="244"/>
    <n v="4.8012593467138922"/>
    <n v="110"/>
    <n v="42.533333333333331"/>
  </r>
  <r>
    <x v="7"/>
    <x v="0"/>
    <n v="2009"/>
    <n v="3"/>
    <x v="0"/>
    <s v="e152"/>
    <n v="152"/>
    <s v="e"/>
    <d v="2009-01-03T00:00:00"/>
    <n v="152"/>
    <n v="156"/>
    <n v="3.0696576151121606"/>
    <n v="102.42857142857143"/>
    <n v="39.166666666666664"/>
  </r>
  <r>
    <x v="7"/>
    <x v="0"/>
    <n v="2009"/>
    <n v="4"/>
    <x v="0"/>
    <s v="e70"/>
    <n v="70"/>
    <s v="e"/>
    <d v="2009-01-04T00:00:00"/>
    <n v="70"/>
    <n v="430"/>
    <n v="8.461235733963008"/>
    <n v="87.142857142857139"/>
    <n v="34.5"/>
  </r>
  <r>
    <x v="7"/>
    <x v="0"/>
    <n v="2009"/>
    <n v="5"/>
    <x v="0"/>
    <s v="e108"/>
    <n v="108"/>
    <s v="e"/>
    <d v="2009-01-05T00:00:00"/>
    <n v="108"/>
    <n v="257"/>
    <n v="5.0570641479732394"/>
    <n v="82.714285714285708"/>
    <n v="32.56666666666667"/>
  </r>
  <r>
    <x v="7"/>
    <x v="0"/>
    <n v="2009"/>
    <n v="6"/>
    <x v="0"/>
    <s v="e77"/>
    <n v="77"/>
    <s v="e"/>
    <d v="2009-01-06T00:00:00"/>
    <n v="77"/>
    <n v="383"/>
    <n v="7.5364029909484458"/>
    <n v="72.142857142857139"/>
    <n v="29.333333333333332"/>
  </r>
  <r>
    <x v="7"/>
    <x v="0"/>
    <n v="2009"/>
    <n v="7"/>
    <x v="0"/>
    <s v="e103"/>
    <n v="103"/>
    <s v="e"/>
    <d v="2009-01-07T00:00:00"/>
    <n v="103"/>
    <n v="274"/>
    <n v="5.3915781188508465"/>
    <n v="65.142857142857139"/>
    <n v="27.133333333333333"/>
  </r>
  <r>
    <x v="7"/>
    <x v="0"/>
    <n v="2009"/>
    <n v="8"/>
    <x v="0"/>
    <s v="e147"/>
    <n v="147"/>
    <s v="e"/>
    <d v="2009-01-08T00:00:00"/>
    <n v="147"/>
    <n v="166"/>
    <n v="3.2664305391578123"/>
    <n v="54"/>
    <n v="24.133333333333333"/>
  </r>
  <r>
    <x v="7"/>
    <x v="0"/>
    <n v="2009"/>
    <n v="9"/>
    <x v="0"/>
    <s v="e60"/>
    <n v="60"/>
    <s v="e"/>
    <d v="2009-01-09T00:00:00"/>
    <n v="60"/>
    <n v="513"/>
    <n v="10.094451003541913"/>
    <n v="36.285714285714285"/>
    <n v="19.633333333333333"/>
  </r>
  <r>
    <x v="7"/>
    <x v="0"/>
    <n v="2009"/>
    <n v="10"/>
    <x v="0"/>
    <s v="e45"/>
    <n v="45"/>
    <s v="e"/>
    <d v="2009-01-10T00:00:00"/>
    <n v="45"/>
    <n v="739"/>
    <n v="14.541519086973631"/>
    <n v="30.714285714285715"/>
    <n v="18"/>
  </r>
  <r>
    <x v="7"/>
    <x v="0"/>
    <n v="2009"/>
    <n v="11"/>
    <x v="0"/>
    <s v="e39"/>
    <n v="39"/>
    <s v="e"/>
    <d v="2009-01-11T00:00:00"/>
    <n v="39"/>
    <n v="928"/>
    <n v="18.260527351436444"/>
    <n v="27"/>
    <n v="16.899999999999999"/>
  </r>
  <r>
    <x v="7"/>
    <x v="0"/>
    <n v="2009"/>
    <n v="12"/>
    <x v="0"/>
    <s v="e34"/>
    <n v="34"/>
    <s v="e"/>
    <d v="2009-01-12T00:00:00"/>
    <n v="34"/>
    <n v="1098"/>
    <n v="21.605667060212514"/>
    <n v="24"/>
    <n v="16.100000000000001"/>
  </r>
  <r>
    <x v="7"/>
    <x v="0"/>
    <n v="2009"/>
    <n v="13"/>
    <x v="0"/>
    <s v="e28"/>
    <n v="28"/>
    <s v="e"/>
    <d v="2009-01-13T00:00:00"/>
    <n v="28"/>
    <n v="1357"/>
    <n v="26.702085792994882"/>
    <n v="21.571428571428573"/>
    <n v="15.433333333333334"/>
  </r>
  <r>
    <x v="7"/>
    <x v="0"/>
    <n v="2009"/>
    <n v="14"/>
    <x v="0"/>
    <s v="e25"/>
    <n v="25"/>
    <s v="e"/>
    <d v="2009-01-14T00:00:00"/>
    <n v="25"/>
    <n v="1500"/>
    <n v="29.515938606847698"/>
    <n v="19.857142857142858"/>
    <n v="14.866666666666667"/>
  </r>
  <r>
    <x v="7"/>
    <x v="0"/>
    <n v="2009"/>
    <n v="15"/>
    <x v="0"/>
    <s v="e23"/>
    <n v="23"/>
    <s v="e"/>
    <d v="2009-01-15T00:00:00"/>
    <n v="23"/>
    <n v="1613"/>
    <n v="31.739472648563559"/>
    <n v="18.428571428571427"/>
    <n v="14.433333333333334"/>
  </r>
  <r>
    <x v="7"/>
    <x v="0"/>
    <n v="2009"/>
    <n v="16"/>
    <x v="0"/>
    <s v="e21"/>
    <n v="21"/>
    <s v="e"/>
    <d v="2009-01-16T00:00:00"/>
    <n v="21"/>
    <n v="1744"/>
    <n v="34.317197953561589"/>
    <n v="17.285714285714285"/>
    <n v="14.066666666666666"/>
  </r>
  <r>
    <x v="7"/>
    <x v="0"/>
    <n v="2009"/>
    <n v="17"/>
    <x v="0"/>
    <s v="e19"/>
    <n v="19"/>
    <s v="e"/>
    <d v="2009-01-17T00:00:00"/>
    <n v="19"/>
    <n v="1898"/>
    <n v="37.34750098386462"/>
    <n v="16.285714285714285"/>
    <n v="13.766666666666667"/>
  </r>
  <r>
    <x v="7"/>
    <x v="0"/>
    <n v="2009"/>
    <n v="18"/>
    <x v="0"/>
    <s v="e18"/>
    <n v="18"/>
    <s v="e"/>
    <d v="2009-01-18T00:00:00"/>
    <n v="18"/>
    <n v="1969"/>
    <n v="38.744588744588739"/>
    <n v="15.571428571428571"/>
    <n v="13.533333333333333"/>
  </r>
  <r>
    <x v="7"/>
    <x v="0"/>
    <n v="2009"/>
    <n v="19"/>
    <x v="0"/>
    <s v="e17"/>
    <n v="17"/>
    <s v="e"/>
    <d v="2009-01-19T00:00:00"/>
    <n v="17"/>
    <n v="2056"/>
    <n v="40.456513183785916"/>
    <n v="15.571428571428571"/>
    <n v="13.3"/>
  </r>
  <r>
    <x v="7"/>
    <x v="0"/>
    <n v="2009"/>
    <n v="20"/>
    <x v="0"/>
    <s v="e16"/>
    <n v="16"/>
    <s v="e"/>
    <d v="2009-01-20T00:00:00"/>
    <n v="16"/>
    <n v="2135"/>
    <n v="42.011019283746556"/>
    <n v="15.285714285714286"/>
    <n v="13.066666666666666"/>
  </r>
  <r>
    <x v="7"/>
    <x v="0"/>
    <n v="2009"/>
    <n v="21"/>
    <x v="0"/>
    <s v="e15"/>
    <n v="15"/>
    <s v="e"/>
    <d v="2009-01-21T00:00:00"/>
    <n v="15"/>
    <n v="2213"/>
    <n v="43.545848091302638"/>
    <n v="15.285714285714286"/>
    <n v="12.866666666666667"/>
  </r>
  <r>
    <x v="7"/>
    <x v="0"/>
    <n v="2009"/>
    <n v="22"/>
    <x v="0"/>
    <s v="e15"/>
    <n v="15"/>
    <s v="e"/>
    <d v="2009-01-22T00:00:00"/>
    <n v="15"/>
    <n v="2213"/>
    <n v="43.545848091302638"/>
    <n v="15.285714285714286"/>
    <n v="12.686666666666667"/>
  </r>
  <r>
    <x v="7"/>
    <x v="0"/>
    <n v="2009"/>
    <n v="23"/>
    <x v="0"/>
    <s v="e14"/>
    <n v="14"/>
    <s v="e"/>
    <d v="2009-01-23T00:00:00"/>
    <n v="14"/>
    <n v="2302"/>
    <n v="45.297127115308932"/>
    <n v="15.142857142857142"/>
    <n v="12.506666666666668"/>
  </r>
  <r>
    <x v="7"/>
    <x v="0"/>
    <n v="2009"/>
    <n v="24"/>
    <x v="0"/>
    <s v="e14"/>
    <n v="14"/>
    <s v="e"/>
    <d v="2009-01-24T00:00:00"/>
    <n v="14"/>
    <n v="2302"/>
    <n v="45.297127115308932"/>
    <n v="15"/>
    <n v="12.373333333333335"/>
  </r>
  <r>
    <x v="7"/>
    <x v="0"/>
    <n v="2009"/>
    <n v="25"/>
    <x v="0"/>
    <n v="18"/>
    <n v="18"/>
    <m/>
    <d v="2009-01-25T00:00:00"/>
    <n v="18"/>
    <n v="1969"/>
    <n v="38.744588744588739"/>
    <n v="14.714285714285714"/>
    <n v="12.506666666666668"/>
  </r>
  <r>
    <x v="7"/>
    <x v="0"/>
    <n v="2009"/>
    <n v="26"/>
    <x v="0"/>
    <n v="15"/>
    <n v="15"/>
    <m/>
    <d v="2009-01-26T00:00:00"/>
    <n v="15"/>
    <n v="2213"/>
    <n v="43.545848091302638"/>
    <n v="13.857142857142858"/>
    <n v="12.940000000000001"/>
  </r>
  <r>
    <x v="7"/>
    <x v="0"/>
    <n v="2009"/>
    <n v="27"/>
    <x v="0"/>
    <n v="16"/>
    <n v="16"/>
    <m/>
    <d v="2009-01-27T00:00:00"/>
    <n v="16"/>
    <n v="2135"/>
    <n v="42.011019283746556"/>
    <n v="13.428571428571429"/>
    <n v="13.373333333333335"/>
  </r>
  <r>
    <x v="7"/>
    <x v="0"/>
    <n v="2009"/>
    <n v="28"/>
    <x v="0"/>
    <n v="15"/>
    <n v="15"/>
    <m/>
    <d v="2009-01-28T00:00:00"/>
    <n v="15"/>
    <n v="2213"/>
    <n v="43.545848091302638"/>
    <n v="12.857142857142858"/>
    <n v="13.573333333333334"/>
  </r>
  <r>
    <x v="7"/>
    <x v="0"/>
    <n v="2009"/>
    <n v="29"/>
    <x v="0"/>
    <n v="14"/>
    <n v="14"/>
    <m/>
    <d v="2009-01-29T00:00:00"/>
    <n v="14"/>
    <n v="2302"/>
    <n v="45.297127115308932"/>
    <n v="12.285714285714286"/>
    <n v="13.673333333333336"/>
  </r>
  <r>
    <x v="7"/>
    <x v="0"/>
    <n v="2009"/>
    <n v="30"/>
    <x v="0"/>
    <n v="13"/>
    <n v="13"/>
    <m/>
    <d v="2009-01-30T00:00:00"/>
    <n v="13"/>
    <n v="2405"/>
    <n v="47.323888232979144"/>
    <n v="11.857142857142858"/>
    <n v="13.740000000000002"/>
  </r>
  <r>
    <x v="7"/>
    <x v="0"/>
    <n v="2009"/>
    <n v="31"/>
    <x v="0"/>
    <n v="12"/>
    <n v="12"/>
    <m/>
    <d v="2009-01-31T00:00:00"/>
    <n v="12"/>
    <n v="2499"/>
    <n v="49.173553719008268"/>
    <n v="11.857142857142858"/>
    <n v="13.84"/>
  </r>
  <r>
    <x v="7"/>
    <x v="1"/>
    <n v="2009"/>
    <n v="1"/>
    <x v="1"/>
    <n v="12"/>
    <n v="12"/>
    <m/>
    <d v="2009-02-01T00:00:00"/>
    <n v="12"/>
    <n v="2499"/>
    <n v="49.173553719008268"/>
    <n v="11.857142857142858"/>
    <n v="14.24"/>
  </r>
  <r>
    <x v="7"/>
    <x v="1"/>
    <n v="2009"/>
    <n v="2"/>
    <x v="1"/>
    <n v="12"/>
    <n v="12"/>
    <m/>
    <d v="2009-02-02T00:00:00"/>
    <n v="12"/>
    <n v="2499"/>
    <n v="49.173553719008268"/>
    <n v="11.714285714285714"/>
    <n v="14.84"/>
  </r>
  <r>
    <x v="7"/>
    <x v="1"/>
    <n v="2009"/>
    <n v="3"/>
    <x v="1"/>
    <n v="12"/>
    <n v="12"/>
    <m/>
    <d v="2009-02-03T00:00:00"/>
    <n v="12"/>
    <n v="2499"/>
    <n v="49.173553719008268"/>
    <n v="11.714285714285714"/>
    <n v="15.306666666666667"/>
  </r>
  <r>
    <x v="7"/>
    <x v="1"/>
    <n v="2009"/>
    <n v="4"/>
    <x v="1"/>
    <n v="11"/>
    <n v="11"/>
    <m/>
    <d v="2009-02-04T00:00:00"/>
    <n v="11"/>
    <n v="2599"/>
    <n v="51.141282959464775"/>
    <n v="12.142857142857142"/>
    <n v="15.74"/>
  </r>
  <r>
    <x v="7"/>
    <x v="1"/>
    <n v="2009"/>
    <n v="5"/>
    <x v="1"/>
    <n v="11"/>
    <n v="11"/>
    <m/>
    <d v="2009-02-05T00:00:00"/>
    <n v="11"/>
    <n v="2599"/>
    <n v="51.141282959464775"/>
    <n v="12.571428571428571"/>
    <n v="16.073333333333334"/>
  </r>
  <r>
    <x v="7"/>
    <x v="1"/>
    <n v="2009"/>
    <n v="6"/>
    <x v="1"/>
    <n v="13"/>
    <n v="13"/>
    <m/>
    <d v="2009-02-06T00:00:00"/>
    <n v="13"/>
    <n v="2405"/>
    <n v="47.323888232979144"/>
    <n v="12.571428571428571"/>
    <n v="16.239999999999998"/>
  </r>
  <r>
    <x v="7"/>
    <x v="1"/>
    <n v="2009"/>
    <n v="7"/>
    <x v="1"/>
    <n v="12"/>
    <n v="12"/>
    <m/>
    <d v="2009-02-07T00:00:00"/>
    <n v="12"/>
    <n v="2499"/>
    <n v="49.173553719008268"/>
    <n v="12.428571428571429"/>
    <n v="16.306666666666665"/>
  </r>
  <r>
    <x v="7"/>
    <x v="1"/>
    <n v="2009"/>
    <n v="8"/>
    <x v="1"/>
    <n v="11"/>
    <n v="11"/>
    <m/>
    <d v="2009-02-08T00:00:00"/>
    <n v="11"/>
    <n v="2599"/>
    <n v="51.141282959464775"/>
    <n v="12.428571428571429"/>
    <n v="16.473333333333333"/>
  </r>
  <r>
    <x v="7"/>
    <x v="1"/>
    <n v="2009"/>
    <n v="9"/>
    <x v="1"/>
    <n v="12"/>
    <n v="12"/>
    <m/>
    <d v="2009-02-09T00:00:00"/>
    <n v="12"/>
    <n v="2499"/>
    <n v="49.173553719008268"/>
    <n v="12.571428571428571"/>
    <n v="16.706666666666667"/>
  </r>
  <r>
    <x v="7"/>
    <x v="1"/>
    <n v="2009"/>
    <n v="10"/>
    <x v="1"/>
    <n v="15"/>
    <n v="15"/>
    <m/>
    <d v="2009-02-10T00:00:00"/>
    <n v="15"/>
    <n v="2213"/>
    <n v="43.545848091302638"/>
    <n v="12.571428571428571"/>
    <n v="16.806666666666665"/>
  </r>
  <r>
    <x v="7"/>
    <x v="1"/>
    <n v="2009"/>
    <n v="11"/>
    <x v="1"/>
    <n v="14"/>
    <n v="14"/>
    <m/>
    <d v="2009-02-11T00:00:00"/>
    <n v="14"/>
    <n v="2302"/>
    <n v="45.297127115308932"/>
    <n v="12"/>
    <n v="16.739999999999998"/>
  </r>
  <r>
    <x v="7"/>
    <x v="1"/>
    <n v="2009"/>
    <n v="12"/>
    <x v="1"/>
    <n v="11"/>
    <n v="11"/>
    <m/>
    <d v="2009-02-12T00:00:00"/>
    <n v="11"/>
    <n v="2599"/>
    <n v="51.141282959464775"/>
    <n v="11.428571428571429"/>
    <n v="16.673333333333332"/>
  </r>
  <r>
    <x v="7"/>
    <x v="1"/>
    <n v="2009"/>
    <n v="13"/>
    <x v="1"/>
    <n v="12"/>
    <n v="12"/>
    <m/>
    <d v="2009-02-13T00:00:00"/>
    <n v="12"/>
    <n v="2499"/>
    <n v="49.173553719008268"/>
    <n v="11.285714285714286"/>
    <n v="17.04"/>
  </r>
  <r>
    <x v="7"/>
    <x v="1"/>
    <n v="2009"/>
    <n v="14"/>
    <x v="1"/>
    <n v="12"/>
    <n v="12"/>
    <m/>
    <d v="2009-02-14T00:00:00"/>
    <n v="12"/>
    <n v="2499"/>
    <n v="49.173553719008268"/>
    <n v="10.942857142857141"/>
    <n v="19.306666666666668"/>
  </r>
  <r>
    <x v="7"/>
    <x v="1"/>
    <n v="2009"/>
    <n v="15"/>
    <x v="1"/>
    <n v="12"/>
    <n v="12"/>
    <m/>
    <d v="2009-02-15T00:00:00"/>
    <n v="12"/>
    <n v="2499"/>
    <n v="49.173553719008268"/>
    <n v="10.599999999999998"/>
    <n v="20.740000000000002"/>
  </r>
  <r>
    <x v="7"/>
    <x v="1"/>
    <n v="2009"/>
    <n v="16"/>
    <x v="1"/>
    <n v="12"/>
    <n v="12"/>
    <m/>
    <d v="2009-02-16T00:00:00"/>
    <n v="12"/>
    <n v="2499"/>
    <n v="49.173553719008268"/>
    <n v="10.314285714285715"/>
    <n v="21.606666666666669"/>
  </r>
  <r>
    <x v="7"/>
    <x v="1"/>
    <n v="2009"/>
    <n v="17"/>
    <x v="1"/>
    <n v="11"/>
    <n v="11"/>
    <m/>
    <d v="2009-02-17T00:00:00"/>
    <n v="11"/>
    <n v="2599"/>
    <n v="51.141282959464775"/>
    <n v="11.171428571428573"/>
    <n v="22.173333333333336"/>
  </r>
  <r>
    <x v="7"/>
    <x v="1"/>
    <n v="2009"/>
    <n v="18"/>
    <x v="1"/>
    <n v="10"/>
    <n v="10"/>
    <m/>
    <d v="2009-02-18T00:00:00"/>
    <n v="10"/>
    <n v="2728"/>
    <n v="53.679653679653683"/>
    <n v="14.028571428571428"/>
    <n v="22.606666666666669"/>
  </r>
  <r>
    <x v="7"/>
    <x v="1"/>
    <n v="2009"/>
    <n v="19"/>
    <x v="1"/>
    <n v="10"/>
    <n v="10"/>
    <m/>
    <d v="2009-02-19T00:00:00"/>
    <n v="10"/>
    <n v="2728"/>
    <n v="53.679653679653683"/>
    <n v="16.600000000000001"/>
    <n v="22.973333333333336"/>
  </r>
  <r>
    <x v="7"/>
    <x v="1"/>
    <n v="2009"/>
    <n v="20"/>
    <x v="1"/>
    <n v="9.6"/>
    <n v="9.6"/>
    <m/>
    <d v="2009-02-20T00:00:00"/>
    <n v="9.6"/>
    <n v="2797"/>
    <n v="55.03738685556867"/>
    <n v="18.314285714285713"/>
    <n v="23.306666666666668"/>
  </r>
  <r>
    <x v="7"/>
    <x v="1"/>
    <n v="2009"/>
    <n v="21"/>
    <x v="1"/>
    <n v="9.6"/>
    <n v="9.6"/>
    <m/>
    <d v="2009-02-21T00:00:00"/>
    <n v="9.6"/>
    <n v="2797"/>
    <n v="55.03738685556867"/>
    <n v="19.514285714285712"/>
    <n v="23.62"/>
  </r>
  <r>
    <x v="7"/>
    <x v="1"/>
    <n v="2009"/>
    <n v="22"/>
    <x v="1"/>
    <n v="10"/>
    <n v="10"/>
    <m/>
    <d v="2009-02-22T00:00:00"/>
    <n v="10"/>
    <n v="2728"/>
    <n v="53.679653679653683"/>
    <n v="20.428571428571427"/>
    <n v="23.9"/>
  </r>
  <r>
    <x v="7"/>
    <x v="1"/>
    <n v="2009"/>
    <n v="23"/>
    <x v="1"/>
    <n v="18"/>
    <n v="18"/>
    <m/>
    <d v="2009-02-23T00:00:00"/>
    <n v="18"/>
    <n v="1969"/>
    <n v="38.744588744588739"/>
    <n v="21.285714285714285"/>
    <n v="24.2"/>
  </r>
  <r>
    <x v="7"/>
    <x v="1"/>
    <n v="2009"/>
    <n v="24"/>
    <x v="1"/>
    <n v="31"/>
    <n v="31"/>
    <m/>
    <d v="2009-02-24T00:00:00"/>
    <n v="31"/>
    <n v="1219"/>
    <n v="23.986619441164898"/>
    <n v="22.142857142857142"/>
    <n v="24.266666666666666"/>
  </r>
  <r>
    <x v="7"/>
    <x v="1"/>
    <n v="2009"/>
    <n v="25"/>
    <x v="1"/>
    <s v="e28"/>
    <n v="28"/>
    <s v="e"/>
    <d v="2009-02-25T00:00:00"/>
    <n v="28"/>
    <n v="1357"/>
    <n v="26.702085792994882"/>
    <n v="22"/>
    <n v="23.833333333333332"/>
  </r>
  <r>
    <x v="7"/>
    <x v="1"/>
    <n v="2009"/>
    <n v="26"/>
    <x v="1"/>
    <s v="e22"/>
    <n v="22"/>
    <s v="e"/>
    <d v="2009-02-26T00:00:00"/>
    <n v="22"/>
    <n v="1676"/>
    <n v="32.979142070051161"/>
    <n v="21.714285714285715"/>
    <n v="23.433333333333334"/>
  </r>
  <r>
    <x v="7"/>
    <x v="1"/>
    <n v="2009"/>
    <n v="27"/>
    <x v="1"/>
    <s v="e18"/>
    <n v="18"/>
    <s v="e"/>
    <d v="2009-02-27T00:00:00"/>
    <n v="18"/>
    <n v="1969"/>
    <n v="38.744588744588739"/>
    <n v="22.142857142857142"/>
    <n v="23.433333333333334"/>
  </r>
  <r>
    <x v="7"/>
    <x v="1"/>
    <n v="2009"/>
    <n v="28"/>
    <x v="1"/>
    <s v="e16"/>
    <n v="16"/>
    <s v="e"/>
    <d v="2009-02-28T00:00:00"/>
    <n v="16"/>
    <n v="2135"/>
    <n v="42.011019283746556"/>
    <n v="22.571428571428573"/>
    <n v="23.566666666666666"/>
  </r>
  <r>
    <x v="7"/>
    <x v="2"/>
    <n v="2009"/>
    <n v="1"/>
    <x v="2"/>
    <s v="e16"/>
    <n v="16"/>
    <s v="e"/>
    <d v="2009-03-01T00:00:00"/>
    <n v="16"/>
    <n v="2135"/>
    <n v="42.011019283746556"/>
    <n v="22.571428571428573"/>
    <n v="23.6"/>
  </r>
  <r>
    <x v="7"/>
    <x v="2"/>
    <n v="2009"/>
    <n v="2"/>
    <x v="2"/>
    <s v="e24"/>
    <n v="24"/>
    <s v="e"/>
    <d v="2009-03-02T00:00:00"/>
    <n v="24"/>
    <n v="1550"/>
    <n v="30.499803227075954"/>
    <n v="22.428571428571427"/>
    <n v="23.633333333333333"/>
  </r>
  <r>
    <x v="7"/>
    <x v="2"/>
    <n v="2009"/>
    <n v="3"/>
    <x v="2"/>
    <s v="e30"/>
    <n v="30"/>
    <s v="e"/>
    <d v="2009-03-03T00:00:00"/>
    <n v="30"/>
    <n v="1276"/>
    <n v="25.108225108225106"/>
    <n v="21.428571428571427"/>
    <n v="23.433333333333334"/>
  </r>
  <r>
    <x v="7"/>
    <x v="2"/>
    <n v="2009"/>
    <n v="4"/>
    <x v="2"/>
    <s v="e26"/>
    <n v="26"/>
    <s v="e"/>
    <d v="2009-03-04T00:00:00"/>
    <n v="26"/>
    <n v="1449"/>
    <n v="28.512396694214875"/>
    <n v="19.714285714285715"/>
    <n v="23.3"/>
  </r>
  <r>
    <x v="7"/>
    <x v="2"/>
    <n v="2009"/>
    <n v="5"/>
    <x v="2"/>
    <s v="e25"/>
    <n v="25"/>
    <s v="e"/>
    <d v="2009-03-05T00:00:00"/>
    <n v="25"/>
    <n v="1500"/>
    <n v="29.515938606847698"/>
    <n v="18.142857142857142"/>
    <n v="23.133333333333333"/>
  </r>
  <r>
    <x v="7"/>
    <x v="2"/>
    <n v="2009"/>
    <n v="6"/>
    <x v="2"/>
    <s v="e21"/>
    <n v="21"/>
    <s v="e"/>
    <d v="2009-03-06T00:00:00"/>
    <n v="21"/>
    <n v="1744"/>
    <n v="34.317197953561589"/>
    <n v="16.428571428571427"/>
    <n v="22.866666666666667"/>
  </r>
  <r>
    <x v="7"/>
    <x v="2"/>
    <n v="2009"/>
    <n v="7"/>
    <x v="2"/>
    <s v="e16"/>
    <n v="16"/>
    <s v="e"/>
    <d v="2009-03-07T00:00:00"/>
    <n v="16"/>
    <n v="2135"/>
    <n v="42.011019283746556"/>
    <n v="15.142857142857142"/>
    <n v="22.7"/>
  </r>
  <r>
    <x v="7"/>
    <x v="2"/>
    <n v="2009"/>
    <n v="8"/>
    <x v="2"/>
    <s v="e15"/>
    <n v="15"/>
    <s v="e"/>
    <d v="2009-03-08T00:00:00"/>
    <n v="15"/>
    <n v="2213"/>
    <n v="43.545848091302638"/>
    <n v="16"/>
    <n v="22.666666666666668"/>
  </r>
  <r>
    <x v="7"/>
    <x v="2"/>
    <n v="2009"/>
    <n v="9"/>
    <x v="2"/>
    <s v="e17"/>
    <n v="17"/>
    <s v="e"/>
    <d v="2009-03-09T00:00:00"/>
    <n v="17"/>
    <n v="2056"/>
    <n v="40.456513183785916"/>
    <n v="25.285714285714285"/>
    <n v="22.633333333333333"/>
  </r>
  <r>
    <x v="7"/>
    <x v="2"/>
    <n v="2009"/>
    <n v="10"/>
    <x v="2"/>
    <s v="e18"/>
    <n v="18"/>
    <s v="e"/>
    <d v="2009-03-10T00:00:00"/>
    <n v="18"/>
    <n v="1969"/>
    <n v="38.744588744588739"/>
    <n v="30.714285714285715"/>
    <n v="22.533333333333335"/>
  </r>
  <r>
    <x v="7"/>
    <x v="2"/>
    <n v="2009"/>
    <n v="11"/>
    <x v="2"/>
    <s v="e15"/>
    <n v="15"/>
    <s v="e"/>
    <d v="2009-03-11T00:00:00"/>
    <n v="15"/>
    <n v="2213"/>
    <n v="43.545848091302638"/>
    <n v="33.571428571428569"/>
    <n v="22.4"/>
  </r>
  <r>
    <x v="7"/>
    <x v="2"/>
    <n v="2009"/>
    <n v="12"/>
    <x v="2"/>
    <s v="e13"/>
    <n v="13"/>
    <s v="e"/>
    <d v="2009-03-12T00:00:00"/>
    <n v="13"/>
    <n v="2405"/>
    <n v="47.323888232979144"/>
    <n v="35.571428571428569"/>
    <n v="22.4"/>
  </r>
  <r>
    <x v="7"/>
    <x v="2"/>
    <n v="2009"/>
    <n v="13"/>
    <x v="2"/>
    <s v="e12"/>
    <n v="12"/>
    <s v="e"/>
    <d v="2009-03-13T00:00:00"/>
    <n v="12"/>
    <n v="2499"/>
    <n v="49.173553719008268"/>
    <n v="37.142857142857146"/>
    <n v="22.4"/>
  </r>
  <r>
    <x v="7"/>
    <x v="2"/>
    <n v="2009"/>
    <n v="14"/>
    <x v="2"/>
    <n v="22"/>
    <n v="22"/>
    <m/>
    <d v="2009-03-14T00:00:00"/>
    <n v="22"/>
    <n v="1676"/>
    <n v="32.979142070051161"/>
    <n v="38.428571428571431"/>
    <n v="22.5"/>
  </r>
  <r>
    <x v="7"/>
    <x v="2"/>
    <n v="2009"/>
    <n v="15"/>
    <x v="2"/>
    <n v="80"/>
    <n v="80"/>
    <m/>
    <d v="2009-03-15T00:00:00"/>
    <n v="80"/>
    <n v="366"/>
    <n v="7.2018890200708379"/>
    <n v="38.142857142857146"/>
    <n v="22.333333333333332"/>
  </r>
  <r>
    <x v="7"/>
    <x v="2"/>
    <n v="2009"/>
    <n v="16"/>
    <x v="2"/>
    <n v="55"/>
    <n v="55"/>
    <m/>
    <d v="2009-03-16T00:00:00"/>
    <n v="55"/>
    <n v="571"/>
    <n v="11.235733963006691"/>
    <n v="29.428571428571427"/>
    <n v="20.133333333333333"/>
  </r>
  <r>
    <x v="7"/>
    <x v="2"/>
    <n v="2009"/>
    <n v="17"/>
    <x v="2"/>
    <s v="e38"/>
    <n v="38"/>
    <s v="e"/>
    <d v="2009-03-17T00:00:00"/>
    <n v="38"/>
    <n v="963"/>
    <n v="18.949232585596221"/>
    <n v="24.142857142857142"/>
    <n v="18.733333333333334"/>
  </r>
  <r>
    <x v="7"/>
    <x v="2"/>
    <n v="2009"/>
    <n v="18"/>
    <x v="2"/>
    <s v="e29"/>
    <n v="29"/>
    <s v="e"/>
    <d v="2009-03-18T00:00:00"/>
    <n v="29"/>
    <n v="1319"/>
    <n v="25.954348681621408"/>
    <n v="21.428571428571427"/>
    <n v="17.833333333333332"/>
  </r>
  <r>
    <x v="7"/>
    <x v="2"/>
    <n v="2009"/>
    <n v="19"/>
    <x v="2"/>
    <s v="e24"/>
    <n v="24"/>
    <s v="e"/>
    <d v="2009-03-19T00:00:00"/>
    <n v="24"/>
    <n v="1550"/>
    <n v="30.499803227075954"/>
    <n v="20.142857142857142"/>
    <n v="17.3"/>
  </r>
  <r>
    <x v="7"/>
    <x v="2"/>
    <n v="2009"/>
    <n v="20"/>
    <x v="2"/>
    <s v="e21"/>
    <n v="21"/>
    <s v="e"/>
    <d v="2009-03-20T00:00:00"/>
    <n v="21"/>
    <n v="1744"/>
    <n v="34.317197953561589"/>
    <n v="19.285714285714285"/>
    <n v="16.866666666666667"/>
  </r>
  <r>
    <x v="7"/>
    <x v="2"/>
    <n v="2009"/>
    <n v="21"/>
    <x v="2"/>
    <s v="e20"/>
    <n v="20"/>
    <s v="e"/>
    <d v="2009-03-21T00:00:00"/>
    <n v="20"/>
    <n v="1826"/>
    <n v="35.930735930735928"/>
    <n v="18.571428571428573"/>
    <n v="16.533333333333335"/>
  </r>
  <r>
    <x v="7"/>
    <x v="2"/>
    <n v="2009"/>
    <n v="22"/>
    <x v="2"/>
    <s v="e19"/>
    <n v="19"/>
    <s v="e"/>
    <d v="2009-03-22T00:00:00"/>
    <n v="19"/>
    <n v="1898"/>
    <n v="37.34750098386462"/>
    <n v="18.857142857142858"/>
    <n v="16.233333333333334"/>
  </r>
  <r>
    <x v="7"/>
    <x v="2"/>
    <n v="2009"/>
    <n v="23"/>
    <x v="2"/>
    <s v="e18"/>
    <n v="18"/>
    <s v="e"/>
    <d v="2009-03-23T00:00:00"/>
    <n v="18"/>
    <n v="1969"/>
    <n v="38.744588744588739"/>
    <n v="19.285714285714285"/>
    <n v="15.966666666666667"/>
  </r>
  <r>
    <x v="7"/>
    <x v="2"/>
    <n v="2009"/>
    <n v="24"/>
    <x v="2"/>
    <s v="e19"/>
    <n v="19"/>
    <s v="e"/>
    <d v="2009-03-24T00:00:00"/>
    <n v="19"/>
    <n v="1898"/>
    <n v="37.34750098386462"/>
    <n v="19.142857142857142"/>
    <n v="15.7"/>
  </r>
  <r>
    <x v="7"/>
    <x v="2"/>
    <n v="2009"/>
    <n v="25"/>
    <x v="2"/>
    <n v="20"/>
    <n v="20"/>
    <m/>
    <d v="2009-03-25T00:00:00"/>
    <n v="20"/>
    <n v="1826"/>
    <n v="35.930735930735928"/>
    <n v="18.857142857142858"/>
    <n v="15.386666666666667"/>
  </r>
  <r>
    <x v="7"/>
    <x v="2"/>
    <n v="2009"/>
    <n v="26"/>
    <x v="2"/>
    <n v="18"/>
    <n v="18"/>
    <m/>
    <d v="2009-03-26T00:00:00"/>
    <n v="18"/>
    <n v="1969"/>
    <n v="38.744588744588739"/>
    <n v="18.571428571428573"/>
    <n v="15.023333333333335"/>
  </r>
  <r>
    <x v="7"/>
    <x v="2"/>
    <n v="2009"/>
    <n v="27"/>
    <x v="2"/>
    <n v="16"/>
    <n v="16"/>
    <m/>
    <d v="2009-03-27T00:00:00"/>
    <n v="16"/>
    <n v="2135"/>
    <n v="42.011019283746556"/>
    <n v="19.714285714285715"/>
    <n v="14.710000000000003"/>
  </r>
  <r>
    <x v="7"/>
    <x v="2"/>
    <n v="2009"/>
    <n v="28"/>
    <x v="2"/>
    <n v="22"/>
    <n v="22"/>
    <m/>
    <d v="2009-03-28T00:00:00"/>
    <n v="22"/>
    <n v="1676"/>
    <n v="32.979142070051161"/>
    <n v="20.428571428571427"/>
    <n v="14.450000000000001"/>
  </r>
  <r>
    <x v="7"/>
    <x v="2"/>
    <n v="2009"/>
    <n v="29"/>
    <x v="2"/>
    <n v="22"/>
    <n v="22"/>
    <m/>
    <d v="2009-03-29T00:00:00"/>
    <n v="22"/>
    <n v="1676"/>
    <n v="32.979142070051161"/>
    <n v="19.714285714285715"/>
    <n v="14.050000000000002"/>
  </r>
  <r>
    <x v="7"/>
    <x v="2"/>
    <n v="2009"/>
    <n v="30"/>
    <x v="2"/>
    <n v="17"/>
    <n v="17"/>
    <m/>
    <d v="2009-03-30T00:00:00"/>
    <n v="17"/>
    <n v="2056"/>
    <n v="40.456513183785916"/>
    <n v="18.857142857142858"/>
    <n v="13.916666666666668"/>
  </r>
  <r>
    <x v="7"/>
    <x v="2"/>
    <n v="2009"/>
    <n v="31"/>
    <x v="2"/>
    <n v="17"/>
    <n v="17"/>
    <m/>
    <d v="2009-03-31T00:00:00"/>
    <n v="17"/>
    <n v="2056"/>
    <n v="40.456513183785916"/>
    <n v="18.571428571428573"/>
    <n v="13.716666666666669"/>
  </r>
  <r>
    <x v="7"/>
    <x v="3"/>
    <n v="2009"/>
    <n v="1"/>
    <x v="3"/>
    <n v="18"/>
    <n v="18"/>
    <m/>
    <d v="2009-04-01T00:00:00"/>
    <n v="18"/>
    <n v="1969"/>
    <n v="38.744588744588739"/>
    <n v="18.142857142857142"/>
    <n v="13.460000000000003"/>
  </r>
  <r>
    <x v="7"/>
    <x v="3"/>
    <n v="2009"/>
    <n v="2"/>
    <x v="3"/>
    <n v="26"/>
    <n v="26"/>
    <m/>
    <d v="2009-04-02T00:00:00"/>
    <n v="26"/>
    <n v="1449"/>
    <n v="28.512396694214875"/>
    <n v="17.571428571428573"/>
    <n v="13.153333333333336"/>
  </r>
  <r>
    <x v="7"/>
    <x v="3"/>
    <n v="2009"/>
    <n v="3"/>
    <x v="3"/>
    <n v="21"/>
    <n v="21"/>
    <m/>
    <d v="2009-04-03T00:00:00"/>
    <n v="21"/>
    <n v="1744"/>
    <n v="34.317197953561589"/>
    <n v="15.857142857142858"/>
    <n v="13.320000000000002"/>
  </r>
  <r>
    <x v="7"/>
    <x v="3"/>
    <n v="2009"/>
    <n v="4"/>
    <x v="3"/>
    <s v="e17"/>
    <n v="17"/>
    <s v="e"/>
    <d v="2009-04-04T00:00:00"/>
    <n v="17"/>
    <n v="2056"/>
    <n v="40.456513183785916"/>
    <n v="15"/>
    <n v="13.286666666666669"/>
  </r>
  <r>
    <x v="7"/>
    <x v="3"/>
    <n v="2009"/>
    <n v="5"/>
    <x v="3"/>
    <s v="e16"/>
    <n v="16"/>
    <s v="e"/>
    <d v="2009-04-05T00:00:00"/>
    <n v="16"/>
    <n v="2135"/>
    <n v="42.011019283746556"/>
    <n v="14.428571428571429"/>
    <n v="13.653333333333334"/>
  </r>
  <r>
    <x v="7"/>
    <x v="3"/>
    <n v="2009"/>
    <n v="6"/>
    <x v="3"/>
    <s v="e15"/>
    <n v="15"/>
    <s v="e"/>
    <d v="2009-04-06T00:00:00"/>
    <n v="15"/>
    <n v="2213"/>
    <n v="43.545848091302638"/>
    <n v="14.285714285714286"/>
    <n v="15.353333333333333"/>
  </r>
  <r>
    <x v="7"/>
    <x v="3"/>
    <n v="2009"/>
    <n v="7"/>
    <x v="3"/>
    <s v="e14"/>
    <n v="14"/>
    <s v="e"/>
    <d v="2009-04-07T00:00:00"/>
    <n v="14"/>
    <n v="2302"/>
    <n v="45.297127115308932"/>
    <n v="14.571428571428571"/>
    <n v="16.553333333333335"/>
  </r>
  <r>
    <x v="7"/>
    <x v="3"/>
    <n v="2009"/>
    <n v="8"/>
    <x v="3"/>
    <s v="e14"/>
    <n v="14"/>
    <s v="e"/>
    <d v="2009-04-08T00:00:00"/>
    <n v="14"/>
    <n v="2302"/>
    <n v="45.297127115308932"/>
    <n v="14.571428571428571"/>
    <n v="17.420000000000002"/>
  </r>
  <r>
    <x v="7"/>
    <x v="3"/>
    <n v="2009"/>
    <n v="9"/>
    <x v="3"/>
    <s v="e14"/>
    <n v="14"/>
    <s v="e"/>
    <d v="2009-04-09T00:00:00"/>
    <n v="14"/>
    <n v="2302"/>
    <n v="45.297127115308932"/>
    <n v="14.428571428571429"/>
    <n v="17.986666666666665"/>
  </r>
  <r>
    <x v="7"/>
    <x v="3"/>
    <n v="2009"/>
    <n v="10"/>
    <x v="3"/>
    <n v="15"/>
    <n v="15"/>
    <m/>
    <d v="2009-04-10T00:00:00"/>
    <n v="15"/>
    <n v="2213"/>
    <n v="43.545848091302638"/>
    <n v="14"/>
    <n v="18.353333333333332"/>
  </r>
  <r>
    <x v="7"/>
    <x v="3"/>
    <n v="2009"/>
    <n v="11"/>
    <x v="3"/>
    <n v="13"/>
    <n v="13"/>
    <m/>
    <d v="2009-04-11T00:00:00"/>
    <n v="13"/>
    <n v="2405"/>
    <n v="47.323888232979144"/>
    <n v="13.714285714285714"/>
    <n v="18.586666666666666"/>
  </r>
  <r>
    <x v="7"/>
    <x v="3"/>
    <n v="2009"/>
    <n v="12"/>
    <x v="3"/>
    <n v="15"/>
    <n v="15"/>
    <m/>
    <d v="2009-04-12T00:00:00"/>
    <n v="15"/>
    <n v="2213"/>
    <n v="43.545848091302638"/>
    <n v="13.428571428571429"/>
    <n v="18.853333333333335"/>
  </r>
  <r>
    <x v="7"/>
    <x v="3"/>
    <n v="2009"/>
    <n v="13"/>
    <x v="3"/>
    <n v="17"/>
    <n v="17"/>
    <m/>
    <d v="2009-04-13T00:00:00"/>
    <n v="17"/>
    <n v="2056"/>
    <n v="40.456513183785916"/>
    <n v="12.857142857142858"/>
    <n v="19.086666666666666"/>
  </r>
  <r>
    <x v="7"/>
    <x v="3"/>
    <n v="2009"/>
    <n v="14"/>
    <x v="3"/>
    <n v="14"/>
    <n v="14"/>
    <m/>
    <d v="2009-04-14T00:00:00"/>
    <n v="14"/>
    <n v="2302"/>
    <n v="45.297127115308932"/>
    <n v="12"/>
    <n v="19.386666666666667"/>
  </r>
  <r>
    <x v="7"/>
    <x v="3"/>
    <n v="2009"/>
    <n v="15"/>
    <x v="3"/>
    <n v="13"/>
    <n v="13"/>
    <m/>
    <d v="2009-04-15T00:00:00"/>
    <n v="13"/>
    <n v="2405"/>
    <n v="47.323888232979144"/>
    <n v="11.571428571428571"/>
    <n v="20.02"/>
  </r>
  <r>
    <x v="7"/>
    <x v="3"/>
    <n v="2009"/>
    <n v="16"/>
    <x v="3"/>
    <n v="11"/>
    <n v="11"/>
    <m/>
    <d v="2009-04-16T00:00:00"/>
    <n v="11"/>
    <n v="2599"/>
    <n v="51.141282959464775"/>
    <n v="11.142857142857142"/>
    <n v="20.386666666666667"/>
  </r>
  <r>
    <x v="7"/>
    <x v="3"/>
    <n v="2009"/>
    <n v="17"/>
    <x v="3"/>
    <n v="13"/>
    <n v="13"/>
    <m/>
    <d v="2009-04-17T00:00:00"/>
    <n v="13"/>
    <n v="2405"/>
    <n v="47.323888232979144"/>
    <n v="10.942857142857141"/>
    <n v="20.586666666666666"/>
  </r>
  <r>
    <x v="7"/>
    <x v="3"/>
    <n v="2009"/>
    <n v="18"/>
    <x v="3"/>
    <n v="11"/>
    <n v="11"/>
    <m/>
    <d v="2009-04-18T00:00:00"/>
    <n v="11"/>
    <n v="2599"/>
    <n v="51.141282959464775"/>
    <n v="10.385714285714286"/>
    <n v="20.653333333333332"/>
  </r>
  <r>
    <x v="7"/>
    <x v="3"/>
    <n v="2009"/>
    <n v="19"/>
    <x v="3"/>
    <n v="11"/>
    <n v="11"/>
    <m/>
    <d v="2009-04-19T00:00:00"/>
    <n v="11"/>
    <n v="2599"/>
    <n v="51.141282959464775"/>
    <n v="10.042857142857143"/>
    <n v="20.753333333333334"/>
  </r>
  <r>
    <x v="7"/>
    <x v="3"/>
    <n v="2009"/>
    <n v="20"/>
    <x v="3"/>
    <n v="11"/>
    <n v="11"/>
    <m/>
    <d v="2009-04-20T00:00:00"/>
    <n v="11"/>
    <n v="2599"/>
    <n v="51.141282959464775"/>
    <n v="9.6428571428571423"/>
    <n v="21.053333333333335"/>
  </r>
  <r>
    <x v="7"/>
    <x v="3"/>
    <n v="2009"/>
    <n v="21"/>
    <x v="3"/>
    <n v="11"/>
    <n v="11"/>
    <m/>
    <d v="2009-04-21T00:00:00"/>
    <n v="11"/>
    <n v="2599"/>
    <n v="51.141282959464775"/>
    <n v="9.5"/>
    <n v="21.253333333333334"/>
  </r>
  <r>
    <x v="7"/>
    <x v="3"/>
    <n v="2009"/>
    <n v="22"/>
    <x v="3"/>
    <n v="10"/>
    <n v="10"/>
    <m/>
    <d v="2009-04-22T00:00:00"/>
    <n v="10"/>
    <n v="2728"/>
    <n v="53.679653679653683"/>
    <n v="10.5"/>
    <n v="21.386666666666667"/>
  </r>
  <r>
    <x v="7"/>
    <x v="3"/>
    <n v="2009"/>
    <n v="23"/>
    <x v="3"/>
    <n v="9.6"/>
    <n v="9.6"/>
    <m/>
    <d v="2009-04-23T00:00:00"/>
    <n v="9.6"/>
    <n v="2797"/>
    <n v="55.03738685556867"/>
    <n v="10.642857142857142"/>
    <n v="21.52"/>
  </r>
  <r>
    <x v="7"/>
    <x v="3"/>
    <n v="2009"/>
    <n v="24"/>
    <x v="3"/>
    <n v="9.1"/>
    <n v="9.1"/>
    <m/>
    <d v="2009-04-24T00:00:00"/>
    <n v="9.1"/>
    <n v="2847"/>
    <n v="56.02125147579693"/>
    <n v="10.6"/>
    <n v="21.633333333333333"/>
  </r>
  <r>
    <x v="7"/>
    <x v="3"/>
    <n v="2009"/>
    <n v="25"/>
    <x v="3"/>
    <n v="8.6"/>
    <n v="8.6"/>
    <m/>
    <d v="2009-04-25T00:00:00"/>
    <n v="8.6"/>
    <n v="2898"/>
    <n v="57.02479338842975"/>
    <n v="10.557142857142855"/>
    <n v="21.763333333333332"/>
  </r>
  <r>
    <x v="7"/>
    <x v="3"/>
    <n v="2009"/>
    <n v="26"/>
    <x v="3"/>
    <n v="8.1999999999999993"/>
    <n v="8.1999999999999993"/>
    <m/>
    <d v="2009-04-26T00:00:00"/>
    <n v="8.1999999999999993"/>
    <n v="2946"/>
    <n v="57.969303423848885"/>
    <n v="13.757142857142856"/>
    <n v="21.876666666666665"/>
  </r>
  <r>
    <x v="7"/>
    <x v="3"/>
    <n v="2009"/>
    <n v="27"/>
    <x v="3"/>
    <n v="10"/>
    <n v="10"/>
    <m/>
    <d v="2009-04-27T00:00:00"/>
    <n v="10"/>
    <n v="2728"/>
    <n v="53.679653679653683"/>
    <n v="15.442857142857141"/>
    <n v="21.970000000000002"/>
  </r>
  <r>
    <x v="7"/>
    <x v="3"/>
    <n v="2009"/>
    <n v="28"/>
    <x v="3"/>
    <n v="18"/>
    <n v="18"/>
    <m/>
    <d v="2009-04-28T00:00:00"/>
    <n v="18"/>
    <n v="1969"/>
    <n v="38.744588744588739"/>
    <n v="18.014285714285712"/>
    <n v="22.003333333333334"/>
  </r>
  <r>
    <x v="7"/>
    <x v="3"/>
    <n v="2009"/>
    <n v="29"/>
    <x v="3"/>
    <n v="11"/>
    <n v="11"/>
    <m/>
    <d v="2009-04-29T00:00:00"/>
    <n v="11"/>
    <n v="2599"/>
    <n v="51.141282959464775"/>
    <n v="25.014285714285712"/>
    <n v="21.736666666666668"/>
  </r>
  <r>
    <x v="7"/>
    <x v="3"/>
    <n v="2009"/>
    <n v="30"/>
    <x v="3"/>
    <n v="9.3000000000000007"/>
    <n v="9.3000000000000007"/>
    <m/>
    <d v="2009-04-30T00:00:00"/>
    <n v="9.3000000000000007"/>
    <n v="2828"/>
    <n v="55.647382920110189"/>
    <n v="30.728571428571428"/>
    <n v="21.696666666666665"/>
  </r>
  <r>
    <x v="7"/>
    <x v="4"/>
    <n v="2009"/>
    <n v="1"/>
    <x v="4"/>
    <n v="8.8000000000000007"/>
    <n v="8.8000000000000007"/>
    <m/>
    <d v="2009-05-01T00:00:00"/>
    <n v="8.8000000000000007"/>
    <n v="2879"/>
    <n v="56.650924832743009"/>
    <n v="35.114285714285714"/>
    <n v="21.719999999999995"/>
  </r>
  <r>
    <x v="7"/>
    <x v="4"/>
    <n v="2009"/>
    <n v="2"/>
    <x v="4"/>
    <n v="31"/>
    <n v="31"/>
    <m/>
    <d v="2009-05-02T00:00:00"/>
    <n v="31"/>
    <n v="1219"/>
    <n v="23.986619441164898"/>
    <n v="38.285714285714285"/>
    <n v="21.733333333333334"/>
  </r>
  <r>
    <x v="7"/>
    <x v="4"/>
    <n v="2009"/>
    <n v="3"/>
    <x v="4"/>
    <n v="20"/>
    <n v="20"/>
    <m/>
    <d v="2009-05-03T00:00:00"/>
    <n v="20"/>
    <n v="1826"/>
    <n v="35.930735930735928"/>
    <n v="37.428571428571431"/>
    <n v="21"/>
  </r>
  <r>
    <x v="7"/>
    <x v="4"/>
    <n v="2009"/>
    <n v="4"/>
    <x v="4"/>
    <n v="28"/>
    <n v="28"/>
    <m/>
    <d v="2009-05-04T00:00:00"/>
    <n v="28"/>
    <n v="1357"/>
    <n v="26.702085792994882"/>
    <n v="37.714285714285715"/>
    <n v="20.62"/>
  </r>
  <r>
    <x v="7"/>
    <x v="4"/>
    <n v="2009"/>
    <n v="5"/>
    <x v="4"/>
    <n v="67"/>
    <n v="67"/>
    <m/>
    <d v="2009-05-05T00:00:00"/>
    <n v="67"/>
    <n v="444"/>
    <n v="8.7367178276269186"/>
    <n v="36.714285714285715"/>
    <n v="19.963333333333331"/>
  </r>
  <r>
    <x v="7"/>
    <x v="4"/>
    <n v="2009"/>
    <n v="6"/>
    <x v="4"/>
    <s v="e51"/>
    <n v="51"/>
    <s v="e"/>
    <d v="2009-05-06T00:00:00"/>
    <n v="51"/>
    <n v="623"/>
    <n v="12.258953168044078"/>
    <n v="30.285714285714285"/>
    <n v="18.009999999999998"/>
  </r>
  <r>
    <x v="7"/>
    <x v="4"/>
    <n v="2009"/>
    <n v="7"/>
    <x v="4"/>
    <s v="e40"/>
    <n v="40"/>
    <s v="e"/>
    <d v="2009-05-07T00:00:00"/>
    <n v="40"/>
    <n v="894"/>
    <n v="17.591499409681226"/>
    <n v="26.714285714285715"/>
    <n v="16.676666666666666"/>
  </r>
  <r>
    <x v="7"/>
    <x v="4"/>
    <n v="2009"/>
    <n v="8"/>
    <x v="4"/>
    <s v="e31"/>
    <n v="31"/>
    <s v="e"/>
    <d v="2009-05-08T00:00:00"/>
    <n v="31"/>
    <n v="1219"/>
    <n v="23.986619441164898"/>
    <n v="25.714285714285715"/>
    <n v="15.71"/>
  </r>
  <r>
    <x v="7"/>
    <x v="4"/>
    <n v="2009"/>
    <n v="9"/>
    <x v="4"/>
    <s v="e25"/>
    <n v="25"/>
    <s v="e"/>
    <d v="2009-05-09T00:00:00"/>
    <n v="25"/>
    <n v="1500"/>
    <n v="29.515938606847698"/>
    <n v="24.714285714285715"/>
    <n v="15"/>
  </r>
  <r>
    <x v="7"/>
    <x v="4"/>
    <n v="2009"/>
    <n v="10"/>
    <x v="4"/>
    <s v="e22"/>
    <n v="22"/>
    <s v="e"/>
    <d v="2009-05-10T00:00:00"/>
    <n v="22"/>
    <n v="1676"/>
    <n v="32.979142070051161"/>
    <n v="23.571428571428573"/>
    <n v="14.46"/>
  </r>
  <r>
    <x v="7"/>
    <x v="4"/>
    <n v="2009"/>
    <n v="11"/>
    <x v="4"/>
    <s v="e21"/>
    <n v="21"/>
    <s v="e"/>
    <d v="2009-05-11T00:00:00"/>
    <n v="21"/>
    <n v="1744"/>
    <n v="34.317197953561589"/>
    <n v="22.571428571428573"/>
    <n v="14"/>
  </r>
  <r>
    <x v="7"/>
    <x v="4"/>
    <n v="2009"/>
    <n v="12"/>
    <x v="4"/>
    <s v="e22"/>
    <n v="22"/>
    <s v="e"/>
    <d v="2009-05-12T00:00:00"/>
    <n v="22"/>
    <n v="1676"/>
    <n v="32.979142070051161"/>
    <n v="21.571428571428573"/>
    <n v="13.573333333333332"/>
  </r>
  <r>
    <x v="7"/>
    <x v="4"/>
    <n v="2009"/>
    <n v="13"/>
    <x v="4"/>
    <s v="e26"/>
    <n v="26"/>
    <s v="e"/>
    <d v="2009-05-13T00:00:00"/>
    <n v="26"/>
    <n v="1449"/>
    <n v="28.512396694214875"/>
    <n v="21.285714285714285"/>
    <n v="13.113333333333333"/>
  </r>
  <r>
    <x v="7"/>
    <x v="4"/>
    <n v="2009"/>
    <n v="14"/>
    <x v="4"/>
    <s v="e33"/>
    <n v="33"/>
    <s v="e"/>
    <d v="2009-05-14T00:00:00"/>
    <n v="33"/>
    <n v="1148"/>
    <n v="22.589531680440771"/>
    <n v="20"/>
    <n v="12.513333333333332"/>
  </r>
  <r>
    <x v="7"/>
    <x v="4"/>
    <n v="2009"/>
    <n v="15"/>
    <x v="4"/>
    <s v="e24"/>
    <n v="24"/>
    <s v="e"/>
    <d v="2009-05-15T00:00:00"/>
    <n v="24"/>
    <n v="1550"/>
    <n v="30.499803227075954"/>
    <n v="17.428571428571427"/>
    <n v="11.746666666666664"/>
  </r>
  <r>
    <x v="7"/>
    <x v="4"/>
    <n v="2009"/>
    <n v="16"/>
    <x v="4"/>
    <s v="e17"/>
    <n v="17"/>
    <s v="e"/>
    <d v="2009-05-16T00:00:00"/>
    <n v="17"/>
    <n v="2056"/>
    <n v="40.456513183785916"/>
    <n v="16"/>
    <n v="11.379999999999999"/>
  </r>
  <r>
    <x v="7"/>
    <x v="4"/>
    <n v="2009"/>
    <n v="17"/>
    <x v="4"/>
    <s v="e15"/>
    <n v="15"/>
    <s v="e"/>
    <d v="2009-05-17T00:00:00"/>
    <n v="15"/>
    <n v="2213"/>
    <n v="43.545848091302638"/>
    <n v="15.428571428571429"/>
    <n v="11.059999999999999"/>
  </r>
  <r>
    <x v="7"/>
    <x v="4"/>
    <n v="2009"/>
    <n v="18"/>
    <x v="4"/>
    <s v="e14"/>
    <n v="14"/>
    <s v="e"/>
    <d v="2009-05-18T00:00:00"/>
    <n v="14"/>
    <n v="2302"/>
    <n v="45.297127115308932"/>
    <n v="15.142857142857142"/>
    <n v="10.77"/>
  </r>
  <r>
    <x v="7"/>
    <x v="4"/>
    <n v="2009"/>
    <n v="19"/>
    <x v="4"/>
    <n v="20"/>
    <n v="20"/>
    <m/>
    <d v="2009-05-19T00:00:00"/>
    <n v="20"/>
    <n v="1826"/>
    <n v="35.930735930735928"/>
    <n v="14.857142857142858"/>
    <n v="10.486666666666666"/>
  </r>
  <r>
    <x v="7"/>
    <x v="4"/>
    <n v="2009"/>
    <n v="20"/>
    <x v="4"/>
    <n v="17"/>
    <n v="17"/>
    <m/>
    <d v="2009-05-20T00:00:00"/>
    <n v="17"/>
    <n v="2056"/>
    <n v="40.456513183785916"/>
    <n v="13.571428571428571"/>
    <n v="9.9833333333333307"/>
  </r>
  <r>
    <x v="7"/>
    <x v="4"/>
    <n v="2009"/>
    <n v="21"/>
    <x v="4"/>
    <n v="15"/>
    <n v="15"/>
    <m/>
    <d v="2009-05-21T00:00:00"/>
    <n v="15"/>
    <n v="2213"/>
    <n v="43.545848091302638"/>
    <n v="12.714285714285714"/>
    <n v="9.6199999999999992"/>
  </r>
  <r>
    <x v="7"/>
    <x v="4"/>
    <n v="2009"/>
    <n v="22"/>
    <x v="4"/>
    <n v="14"/>
    <n v="14"/>
    <m/>
    <d v="2009-05-22T00:00:00"/>
    <n v="14"/>
    <n v="2302"/>
    <n v="45.297127115308932"/>
    <n v="12"/>
    <n v="9.3166666666666647"/>
  </r>
  <r>
    <x v="7"/>
    <x v="4"/>
    <n v="2009"/>
    <n v="23"/>
    <x v="4"/>
    <n v="13"/>
    <n v="13"/>
    <m/>
    <d v="2009-05-23T00:00:00"/>
    <n v="13"/>
    <n v="2405"/>
    <n v="47.323888232979144"/>
    <n v="11.4"/>
    <n v="9.0533333333333328"/>
  </r>
  <r>
    <x v="7"/>
    <x v="4"/>
    <n v="2009"/>
    <n v="24"/>
    <x v="4"/>
    <n v="13"/>
    <n v="13"/>
    <m/>
    <d v="2009-05-24T00:00:00"/>
    <n v="13"/>
    <n v="2405"/>
    <n v="47.323888232979144"/>
    <n v="10.971428571428572"/>
    <n v="8.7833333333333332"/>
  </r>
  <r>
    <x v="7"/>
    <x v="4"/>
    <n v="2009"/>
    <n v="25"/>
    <x v="4"/>
    <n v="12"/>
    <n v="12"/>
    <m/>
    <d v="2009-05-25T00:00:00"/>
    <n v="12"/>
    <n v="2499"/>
    <n v="49.173553719008268"/>
    <n v="10.428571428571429"/>
    <n v="8.4866666666666664"/>
  </r>
  <r>
    <x v="7"/>
    <x v="4"/>
    <n v="2009"/>
    <n v="26"/>
    <x v="4"/>
    <n v="11"/>
    <n v="11"/>
    <m/>
    <d v="2009-05-26T00:00:00"/>
    <n v="11"/>
    <n v="2599"/>
    <n v="51.141282959464775"/>
    <n v="10"/>
    <n v="8.2133333333333329"/>
  </r>
  <r>
    <x v="7"/>
    <x v="4"/>
    <n v="2009"/>
    <n v="27"/>
    <x v="4"/>
    <n v="11"/>
    <n v="11"/>
    <m/>
    <d v="2009-05-27T00:00:00"/>
    <n v="11"/>
    <n v="2599"/>
    <n v="51.141282959464775"/>
    <n v="9.6571428571428566"/>
    <n v="8.0033333333333339"/>
  </r>
  <r>
    <x v="7"/>
    <x v="4"/>
    <n v="2009"/>
    <n v="28"/>
    <x v="4"/>
    <n v="10"/>
    <n v="10"/>
    <m/>
    <d v="2009-05-28T00:00:00"/>
    <n v="10"/>
    <n v="2728"/>
    <n v="53.679653679653683"/>
    <n v="9.2714285714285722"/>
    <n v="7.8500000000000005"/>
  </r>
  <r>
    <x v="7"/>
    <x v="4"/>
    <n v="2009"/>
    <n v="29"/>
    <x v="4"/>
    <n v="9.8000000000000007"/>
    <n v="9.8000000000000007"/>
    <m/>
    <d v="2009-05-29T00:00:00"/>
    <n v="9.8000000000000007"/>
    <n v="2771"/>
    <n v="54.525777253049981"/>
    <n v="9.0428571428571427"/>
    <n v="7.7000000000000011"/>
  </r>
  <r>
    <x v="7"/>
    <x v="4"/>
    <n v="2009"/>
    <n v="30"/>
    <x v="4"/>
    <n v="10"/>
    <n v="10"/>
    <m/>
    <d v="2009-05-30T00:00:00"/>
    <n v="10"/>
    <n v="2728"/>
    <n v="53.679653679653683"/>
    <n v="9.2142857142857135"/>
    <n v="7.5500000000000016"/>
  </r>
  <r>
    <x v="7"/>
    <x v="4"/>
    <n v="2009"/>
    <n v="31"/>
    <x v="4"/>
    <n v="9.1999999999999993"/>
    <n v="9.1999999999999993"/>
    <m/>
    <d v="2009-05-31T00:00:00"/>
    <n v="9.1999999999999993"/>
    <n v="2836"/>
    <n v="55.804801259346718"/>
    <n v="9.3571428571428577"/>
    <n v="7.3700000000000019"/>
  </r>
  <r>
    <x v="7"/>
    <x v="5"/>
    <n v="2009"/>
    <n v="1"/>
    <x v="5"/>
    <n v="9"/>
    <n v="9"/>
    <m/>
    <d v="2009-06-01T00:00:00"/>
    <n v="9"/>
    <n v="2862"/>
    <n v="56.316410861865407"/>
    <n v="9.4285714285714288"/>
    <n v="7.1933333333333342"/>
  </r>
  <r>
    <x v="7"/>
    <x v="5"/>
    <n v="2009"/>
    <n v="2"/>
    <x v="5"/>
    <n v="8.6"/>
    <n v="8.6"/>
    <m/>
    <d v="2009-06-02T00:00:00"/>
    <n v="8.6"/>
    <n v="2898"/>
    <n v="57.02479338842975"/>
    <n v="9.4"/>
    <n v="6.9766666666666683"/>
  </r>
  <r>
    <x v="7"/>
    <x v="5"/>
    <n v="2009"/>
    <n v="3"/>
    <x v="5"/>
    <n v="8.3000000000000007"/>
    <n v="8.3000000000000007"/>
    <m/>
    <d v="2009-06-03T00:00:00"/>
    <n v="8.3000000000000007"/>
    <n v="2933"/>
    <n v="57.713498622589533"/>
    <n v="9.3428571428571434"/>
    <n v="6.78"/>
  </r>
  <r>
    <x v="7"/>
    <x v="5"/>
    <n v="2009"/>
    <n v="4"/>
    <x v="5"/>
    <n v="8.4"/>
    <n v="8.4"/>
    <m/>
    <d v="2009-06-04T00:00:00"/>
    <n v="8.4"/>
    <n v="2921"/>
    <n v="57.477371113734755"/>
    <n v="9.3285714285714274"/>
    <n v="6.5766666666666662"/>
  </r>
  <r>
    <x v="7"/>
    <x v="5"/>
    <n v="2009"/>
    <n v="5"/>
    <x v="5"/>
    <n v="11"/>
    <n v="11"/>
    <m/>
    <d v="2009-06-05T00:00:00"/>
    <n v="11"/>
    <n v="2599"/>
    <n v="51.141282959464775"/>
    <n v="9.3000000000000007"/>
    <n v="6.373333333333334"/>
  </r>
  <r>
    <x v="7"/>
    <x v="5"/>
    <n v="2009"/>
    <n v="6"/>
    <x v="5"/>
    <n v="11"/>
    <n v="11"/>
    <m/>
    <d v="2009-06-06T00:00:00"/>
    <n v="11"/>
    <n v="2599"/>
    <n v="51.141282959464775"/>
    <n v="8.8714285714285719"/>
    <n v="6.0933333333333337"/>
  </r>
  <r>
    <x v="7"/>
    <x v="5"/>
    <n v="2009"/>
    <n v="7"/>
    <x v="5"/>
    <n v="9.6999999999999993"/>
    <n v="9.6999999999999993"/>
    <m/>
    <d v="2009-06-07T00:00:00"/>
    <n v="9.6999999999999993"/>
    <n v="2784"/>
    <n v="54.781582054309332"/>
    <n v="8.7285714285714278"/>
    <n v="5.8133333333333326"/>
  </r>
  <r>
    <x v="7"/>
    <x v="5"/>
    <n v="2009"/>
    <n v="8"/>
    <x v="5"/>
    <n v="8.8000000000000007"/>
    <n v="8.8000000000000007"/>
    <m/>
    <d v="2009-06-08T00:00:00"/>
    <n v="8.8000000000000007"/>
    <n v="2879"/>
    <n v="56.650924832743009"/>
    <n v="9.2000000000000011"/>
    <n v="5.5666666666666664"/>
  </r>
  <r>
    <x v="7"/>
    <x v="5"/>
    <n v="2009"/>
    <n v="9"/>
    <x v="5"/>
    <n v="8.1999999999999993"/>
    <n v="8.1999999999999993"/>
    <m/>
    <d v="2009-06-09T00:00:00"/>
    <n v="8.1999999999999993"/>
    <n v="2946"/>
    <n v="57.969303423848885"/>
    <n v="8.9999999999999982"/>
    <n v="5.3466666666666658"/>
  </r>
  <r>
    <x v="7"/>
    <x v="5"/>
    <n v="2009"/>
    <n v="10"/>
    <x v="5"/>
    <n v="8.1999999999999993"/>
    <n v="8.1999999999999993"/>
    <m/>
    <d v="2009-06-10T00:00:00"/>
    <n v="8.1999999999999993"/>
    <n v="2946"/>
    <n v="57.969303423848885"/>
    <n v="8.7285714285714278"/>
    <n v="5.1633333333333322"/>
  </r>
  <r>
    <x v="7"/>
    <x v="5"/>
    <n v="2009"/>
    <n v="11"/>
    <x v="5"/>
    <n v="8.1999999999999993"/>
    <n v="8.1999999999999993"/>
    <m/>
    <d v="2009-06-11T00:00:00"/>
    <n v="8.1999999999999993"/>
    <n v="2946"/>
    <n v="57.969303423848885"/>
    <n v="8.3428571428571434"/>
    <n v="4.9599999999999982"/>
  </r>
  <r>
    <x v="7"/>
    <x v="5"/>
    <n v="2009"/>
    <n v="12"/>
    <x v="5"/>
    <n v="8"/>
    <n v="8"/>
    <m/>
    <d v="2009-06-12T00:00:00"/>
    <n v="8"/>
    <n v="2970"/>
    <n v="58.441558441558442"/>
    <n v="7.871428571428571"/>
    <n v="4.7799999999999994"/>
  </r>
  <r>
    <x v="7"/>
    <x v="5"/>
    <n v="2009"/>
    <n v="13"/>
    <x v="5"/>
    <n v="10"/>
    <n v="10"/>
    <m/>
    <d v="2009-06-13T00:00:00"/>
    <n v="10"/>
    <n v="2728"/>
    <n v="53.679653679653683"/>
    <n v="7.6"/>
    <n v="4.6199999999999992"/>
  </r>
  <r>
    <x v="7"/>
    <x v="5"/>
    <n v="2009"/>
    <n v="14"/>
    <x v="5"/>
    <n v="13"/>
    <n v="13"/>
    <m/>
    <d v="2009-06-14T00:00:00"/>
    <n v="13"/>
    <n v="2405"/>
    <n v="47.323888232979144"/>
    <n v="7.0142857142857142"/>
    <n v="4.4666666666666668"/>
  </r>
  <r>
    <x v="7"/>
    <x v="5"/>
    <n v="2009"/>
    <n v="15"/>
    <x v="5"/>
    <n v="7.4"/>
    <n v="7.4"/>
    <m/>
    <d v="2009-06-15T00:00:00"/>
    <n v="7.4"/>
    <n v="3038"/>
    <n v="59.779614325068877"/>
    <n v="6.0285714285714294"/>
    <n v="4.1833333333333336"/>
  </r>
  <r>
    <x v="7"/>
    <x v="5"/>
    <n v="2009"/>
    <n v="16"/>
    <x v="5"/>
    <n v="6.3"/>
    <n v="6.3"/>
    <m/>
    <d v="2009-06-16T00:00:00"/>
    <n v="6.3"/>
    <n v="3200"/>
    <n v="62.967335694608416"/>
    <n v="5.6714285714285717"/>
    <n v="4.0366666666666662"/>
  </r>
  <r>
    <x v="7"/>
    <x v="5"/>
    <n v="2009"/>
    <n v="17"/>
    <x v="5"/>
    <n v="5.5"/>
    <n v="5.5"/>
    <m/>
    <d v="2009-06-17T00:00:00"/>
    <n v="5.5"/>
    <n v="3357"/>
    <n v="66.056670602125138"/>
    <n v="5.3571428571428568"/>
    <n v="3.9066666666666667"/>
  </r>
  <r>
    <x v="7"/>
    <x v="5"/>
    <n v="2009"/>
    <n v="18"/>
    <x v="5"/>
    <n v="4.9000000000000004"/>
    <n v="4.9000000000000004"/>
    <m/>
    <d v="2009-06-18T00:00:00"/>
    <n v="4.9000000000000004"/>
    <n v="3482"/>
    <n v="68.516332152695796"/>
    <n v="5.1142857142857139"/>
    <n v="3.8200000000000003"/>
  </r>
  <r>
    <x v="7"/>
    <x v="5"/>
    <n v="2009"/>
    <n v="19"/>
    <x v="5"/>
    <n v="6.1"/>
    <n v="6.1"/>
    <m/>
    <d v="2009-06-19T00:00:00"/>
    <n v="6.1"/>
    <n v="3235"/>
    <n v="63.656040928768199"/>
    <n v="5.0857142857142863"/>
    <n v="3.72"/>
  </r>
  <r>
    <x v="7"/>
    <x v="5"/>
    <n v="2009"/>
    <n v="20"/>
    <x v="5"/>
    <n v="5.9"/>
    <n v="5.9"/>
    <m/>
    <d v="2009-06-20T00:00:00"/>
    <n v="5.9"/>
    <n v="3271"/>
    <n v="64.364423455332542"/>
    <n v="5.1285714285714281"/>
    <n v="3.5800000000000005"/>
  </r>
  <r>
    <x v="7"/>
    <x v="5"/>
    <n v="2009"/>
    <n v="21"/>
    <x v="5"/>
    <n v="6.1"/>
    <n v="6.1"/>
    <m/>
    <d v="2009-06-21T00:00:00"/>
    <n v="6.1"/>
    <n v="3235"/>
    <n v="63.656040928768199"/>
    <n v="5.0714285714285712"/>
    <n v="3.4600000000000009"/>
  </r>
  <r>
    <x v="7"/>
    <x v="5"/>
    <n v="2009"/>
    <n v="22"/>
    <x v="5"/>
    <n v="4.9000000000000004"/>
    <n v="4.9000000000000004"/>
    <m/>
    <d v="2009-06-22T00:00:00"/>
    <n v="4.9000000000000004"/>
    <n v="3482"/>
    <n v="68.516332152695796"/>
    <n v="4.9571428571428564"/>
    <n v="3.3233333333333337"/>
  </r>
  <r>
    <x v="7"/>
    <x v="5"/>
    <n v="2009"/>
    <n v="23"/>
    <x v="5"/>
    <n v="4.0999999999999996"/>
    <n v="4.0999999999999996"/>
    <m/>
    <d v="2009-06-23T00:00:00"/>
    <n v="4.0999999999999996"/>
    <n v="3656"/>
    <n v="71.94018103109012"/>
    <n v="4.9142857142857137"/>
    <n v="3.2166666666666681"/>
  </r>
  <r>
    <x v="7"/>
    <x v="5"/>
    <n v="2009"/>
    <n v="24"/>
    <x v="5"/>
    <n v="3.8"/>
    <n v="3.8"/>
    <m/>
    <d v="2009-06-24T00:00:00"/>
    <n v="3.8"/>
    <n v="3716"/>
    <n v="73.120818575364027"/>
    <n v="4.8857142857142852"/>
    <n v="3.136666666666668"/>
  </r>
  <r>
    <x v="7"/>
    <x v="5"/>
    <n v="2009"/>
    <n v="25"/>
    <x v="5"/>
    <n v="4.7"/>
    <n v="4.7"/>
    <m/>
    <d v="2009-06-25T00:00:00"/>
    <n v="4.7"/>
    <n v="3527"/>
    <n v="69.401810310901226"/>
    <n v="4.7"/>
    <n v="3.0866666666666678"/>
  </r>
  <r>
    <x v="7"/>
    <x v="5"/>
    <n v="2009"/>
    <n v="26"/>
    <x v="5"/>
    <n v="6.4"/>
    <n v="6.4"/>
    <m/>
    <d v="2009-06-26T00:00:00"/>
    <n v="6.4"/>
    <n v="3180"/>
    <n v="62.573789846517116"/>
    <n v="4.4142857142857137"/>
    <n v="3.0100000000000007"/>
  </r>
  <r>
    <x v="7"/>
    <x v="5"/>
    <n v="2009"/>
    <n v="27"/>
    <x v="5"/>
    <n v="5.5"/>
    <n v="5.5"/>
    <m/>
    <d v="2009-06-27T00:00:00"/>
    <n v="5.5"/>
    <n v="3357"/>
    <n v="66.056670602125138"/>
    <n v="3.8142857142857141"/>
    <n v="2.8733333333333344"/>
  </r>
  <r>
    <x v="7"/>
    <x v="5"/>
    <n v="2009"/>
    <n v="28"/>
    <x v="5"/>
    <n v="5.3"/>
    <n v="5.3"/>
    <m/>
    <d v="2009-06-28T00:00:00"/>
    <n v="5.3"/>
    <n v="3406"/>
    <n v="67.020857929948846"/>
    <n v="3.3571428571428568"/>
    <n v="2.7666666666666671"/>
  </r>
  <r>
    <x v="7"/>
    <x v="5"/>
    <n v="2009"/>
    <n v="29"/>
    <x v="5"/>
    <n v="4.5999999999999996"/>
    <n v="4.5999999999999996"/>
    <m/>
    <d v="2009-06-29T00:00:00"/>
    <n v="4.5999999999999996"/>
    <n v="3549"/>
    <n v="69.834710743801651"/>
    <n v="2.9714285714285715"/>
    <n v="2.6666666666666665"/>
  </r>
  <r>
    <x v="7"/>
    <x v="5"/>
    <n v="2009"/>
    <n v="30"/>
    <x v="5"/>
    <n v="3.9"/>
    <n v="3.9"/>
    <m/>
    <d v="2009-06-30T00:00:00"/>
    <n v="3.9"/>
    <n v="3691"/>
    <n v="72.628886265249903"/>
    <n v="2.6857142857142864"/>
    <n v="2.6233333333333335"/>
  </r>
  <r>
    <x v="7"/>
    <x v="6"/>
    <n v="2009"/>
    <n v="1"/>
    <x v="6"/>
    <n v="2.5"/>
    <n v="2.5"/>
    <m/>
    <d v="2009-07-01T00:00:00"/>
    <n v="2.5"/>
    <n v="4136"/>
    <n v="81.385281385281388"/>
    <n v="2.4571428571428569"/>
    <n v="2.6299999999999994"/>
  </r>
  <r>
    <x v="7"/>
    <x v="6"/>
    <n v="2009"/>
    <n v="2"/>
    <x v="6"/>
    <n v="2.7"/>
    <n v="2.7"/>
    <m/>
    <d v="2009-07-02T00:00:00"/>
    <n v="2.7"/>
    <n v="4058"/>
    <n v="79.850452577725306"/>
    <n v="2.4142857142857141"/>
    <n v="2.6466666666666661"/>
  </r>
  <r>
    <x v="7"/>
    <x v="6"/>
    <n v="2009"/>
    <n v="3"/>
    <x v="6"/>
    <n v="2.2000000000000002"/>
    <n v="2.2000000000000002"/>
    <m/>
    <d v="2009-07-03T00:00:00"/>
    <n v="2.2000000000000002"/>
    <n v="4282"/>
    <n v="84.258166076347891"/>
    <n v="2.4142857142857141"/>
    <n v="2.6833333333333322"/>
  </r>
  <r>
    <x v="7"/>
    <x v="6"/>
    <n v="2009"/>
    <n v="4"/>
    <x v="6"/>
    <n v="2.2999999999999998"/>
    <n v="2.2999999999999998"/>
    <m/>
    <d v="2009-07-04T00:00:00"/>
    <n v="2.2999999999999998"/>
    <n v="4227"/>
    <n v="83.175914994096814"/>
    <n v="2.4"/>
    <n v="2.6899999999999995"/>
  </r>
  <r>
    <x v="7"/>
    <x v="6"/>
    <n v="2009"/>
    <n v="5"/>
    <x v="6"/>
    <n v="2.6"/>
    <n v="2.6"/>
    <m/>
    <d v="2009-07-05T00:00:00"/>
    <n v="2.6"/>
    <n v="4098"/>
    <n v="80.637544273907906"/>
    <n v="2.4714285714285711"/>
    <n v="2.6866666666666661"/>
  </r>
  <r>
    <x v="7"/>
    <x v="6"/>
    <n v="2009"/>
    <n v="6"/>
    <x v="6"/>
    <n v="2.6"/>
    <n v="2.6"/>
    <m/>
    <d v="2009-07-06T00:00:00"/>
    <n v="2.6"/>
    <n v="4098"/>
    <n v="80.637544273907906"/>
    <n v="2.5571428571428569"/>
    <n v="2.6799999999999997"/>
  </r>
  <r>
    <x v="7"/>
    <x v="6"/>
    <n v="2009"/>
    <n v="7"/>
    <x v="6"/>
    <n v="2.2999999999999998"/>
    <n v="2.2999999999999998"/>
    <m/>
    <d v="2009-07-07T00:00:00"/>
    <n v="2.2999999999999998"/>
    <n v="4227"/>
    <n v="83.175914994096814"/>
    <n v="2.9571428571428577"/>
    <n v="2.6433333333333331"/>
  </r>
  <r>
    <x v="7"/>
    <x v="6"/>
    <n v="2009"/>
    <n v="8"/>
    <x v="6"/>
    <n v="2.2000000000000002"/>
    <n v="2.2000000000000002"/>
    <m/>
    <d v="2009-07-08T00:00:00"/>
    <n v="2.2000000000000002"/>
    <n v="4282"/>
    <n v="84.258166076347891"/>
    <n v="3.2714285714285714"/>
    <n v="2.5979999999999999"/>
  </r>
  <r>
    <x v="7"/>
    <x v="6"/>
    <n v="2009"/>
    <n v="9"/>
    <x v="6"/>
    <n v="2.7"/>
    <n v="2.7"/>
    <m/>
    <d v="2009-07-09T00:00:00"/>
    <n v="2.7"/>
    <n v="4058"/>
    <n v="79.850452577725306"/>
    <n v="3.3857142857142861"/>
    <n v="2.5579999999999998"/>
  </r>
  <r>
    <x v="7"/>
    <x v="6"/>
    <n v="2009"/>
    <n v="10"/>
    <x v="6"/>
    <n v="2.1"/>
    <n v="2.1"/>
    <m/>
    <d v="2009-07-10T00:00:00"/>
    <n v="2.1"/>
    <n v="4352"/>
    <n v="85.635576544667458"/>
    <n v="3.3428571428571425"/>
    <n v="2.508"/>
  </r>
  <r>
    <x v="7"/>
    <x v="6"/>
    <n v="2009"/>
    <n v="11"/>
    <x v="6"/>
    <n v="2.8"/>
    <n v="2.8"/>
    <m/>
    <d v="2009-07-11T00:00:00"/>
    <n v="2.8"/>
    <n v="4018"/>
    <n v="79.063360881542692"/>
    <n v="3.4571428571428564"/>
    <n v="2.4779999999999998"/>
  </r>
  <r>
    <x v="7"/>
    <x v="6"/>
    <n v="2009"/>
    <n v="12"/>
    <x v="6"/>
    <n v="3.2"/>
    <n v="3.2"/>
    <m/>
    <d v="2009-07-12T00:00:00"/>
    <n v="3.2"/>
    <n v="3885"/>
    <n v="76.446280991735534"/>
    <n v="3.3285714285714283"/>
    <n v="2.414333333333333"/>
  </r>
  <r>
    <x v="7"/>
    <x v="6"/>
    <n v="2009"/>
    <n v="13"/>
    <x v="6"/>
    <n v="5.4"/>
    <n v="5.4"/>
    <m/>
    <d v="2009-07-13T00:00:00"/>
    <n v="5.4"/>
    <n v="3380"/>
    <n v="66.509248327430143"/>
    <n v="3.1428571428571423"/>
    <n v="2.3609999999999993"/>
  </r>
  <r>
    <x v="7"/>
    <x v="6"/>
    <n v="2009"/>
    <n v="14"/>
    <x v="6"/>
    <n v="4.5"/>
    <n v="4.5"/>
    <m/>
    <d v="2009-07-14T00:00:00"/>
    <n v="4.5"/>
    <n v="3571"/>
    <n v="70.267611176702076"/>
    <n v="2.7"/>
    <n v="2.5476666666666663"/>
  </r>
  <r>
    <x v="7"/>
    <x v="6"/>
    <n v="2009"/>
    <n v="15"/>
    <x v="6"/>
    <n v="3"/>
    <n v="3"/>
    <m/>
    <d v="2009-07-15T00:00:00"/>
    <n v="3"/>
    <n v="3941"/>
    <n v="77.548209366391191"/>
    <n v="2.342857142857143"/>
    <n v="2.4976666666666669"/>
  </r>
  <r>
    <x v="7"/>
    <x v="6"/>
    <n v="2009"/>
    <n v="16"/>
    <x v="6"/>
    <n v="2.4"/>
    <n v="2.4"/>
    <m/>
    <d v="2009-07-16T00:00:00"/>
    <n v="2.4"/>
    <n v="4180"/>
    <n v="82.251082251082252"/>
    <n v="2.157142857142857"/>
    <n v="2.4743333333333335"/>
  </r>
  <r>
    <x v="7"/>
    <x v="6"/>
    <n v="2009"/>
    <n v="17"/>
    <x v="6"/>
    <n v="2.9"/>
    <n v="2.9"/>
    <m/>
    <d v="2009-07-17T00:00:00"/>
    <n v="2.9"/>
    <n v="3982"/>
    <n v="78.354978354978357"/>
    <n v="2.0571428571428569"/>
    <n v="2.454333333333333"/>
  </r>
  <r>
    <x v="7"/>
    <x v="6"/>
    <n v="2009"/>
    <n v="18"/>
    <x v="6"/>
    <n v="1.9"/>
    <n v="1.9"/>
    <m/>
    <d v="2009-07-18T00:00:00"/>
    <n v="1.9"/>
    <n v="4479"/>
    <n v="88.134592680047234"/>
    <n v="1.9714285714285711"/>
    <n v="2.4109999999999996"/>
  </r>
  <r>
    <x v="7"/>
    <x v="6"/>
    <n v="2009"/>
    <n v="19"/>
    <x v="6"/>
    <n v="1.9"/>
    <n v="1.9"/>
    <m/>
    <d v="2009-07-19T00:00:00"/>
    <n v="1.9"/>
    <n v="4479"/>
    <n v="88.134592680047234"/>
    <n v="2.0428571428571427"/>
    <n v="2.4009999999999994"/>
  </r>
  <r>
    <x v="7"/>
    <x v="6"/>
    <n v="2009"/>
    <n v="20"/>
    <x v="6"/>
    <n v="2.2999999999999998"/>
    <n v="2.2999999999999998"/>
    <m/>
    <d v="2009-07-20T00:00:00"/>
    <n v="2.2999999999999998"/>
    <n v="4227"/>
    <n v="83.175914994096814"/>
    <n v="2.1"/>
    <n v="2.3876666666666666"/>
  </r>
  <r>
    <x v="7"/>
    <x v="6"/>
    <n v="2009"/>
    <n v="21"/>
    <x v="6"/>
    <n v="2"/>
    <n v="2"/>
    <m/>
    <d v="2009-07-21T00:00:00"/>
    <n v="2"/>
    <n v="4416"/>
    <n v="86.894923258559615"/>
    <n v="2.1"/>
    <n v="2.3609999999999998"/>
  </r>
  <r>
    <x v="7"/>
    <x v="6"/>
    <n v="2009"/>
    <n v="22"/>
    <x v="6"/>
    <n v="1.7"/>
    <n v="1.7"/>
    <m/>
    <d v="2009-07-22T00:00:00"/>
    <n v="1.7"/>
    <n v="4673"/>
    <n v="91.951987406532865"/>
    <n v="2.1428571428571428"/>
    <n v="2.3509999999999995"/>
  </r>
  <r>
    <x v="7"/>
    <x v="6"/>
    <n v="2009"/>
    <n v="23"/>
    <x v="6"/>
    <n v="1.7"/>
    <n v="1.7"/>
    <m/>
    <d v="2009-07-23T00:00:00"/>
    <n v="1.7"/>
    <n v="4673"/>
    <n v="91.951987406532865"/>
    <n v="2.3714285714285714"/>
    <n v="2.3543333333333334"/>
  </r>
  <r>
    <x v="7"/>
    <x v="6"/>
    <n v="2009"/>
    <n v="24"/>
    <x v="6"/>
    <n v="2.2999999999999998"/>
    <n v="2.2999999999999998"/>
    <m/>
    <d v="2009-07-24T00:00:00"/>
    <n v="2.2999999999999998"/>
    <n v="4227"/>
    <n v="83.175914994096814"/>
    <n v="2.7142857142857144"/>
    <n v="2.3343333333333334"/>
  </r>
  <r>
    <x v="7"/>
    <x v="6"/>
    <n v="2009"/>
    <n v="25"/>
    <x v="6"/>
    <n v="2.4"/>
    <n v="2.4"/>
    <m/>
    <d v="2009-07-25T00:00:00"/>
    <n v="2.4"/>
    <n v="4180"/>
    <n v="82.251082251082252"/>
    <n v="2.8142857142857136"/>
    <n v="2.3076666666666665"/>
  </r>
  <r>
    <x v="7"/>
    <x v="6"/>
    <n v="2009"/>
    <n v="26"/>
    <x v="6"/>
    <n v="2.2999999999999998"/>
    <n v="2.2999999999999998"/>
    <m/>
    <d v="2009-07-26T00:00:00"/>
    <n v="2.2999999999999998"/>
    <n v="4227"/>
    <n v="83.175914994096814"/>
    <n v="3.0142857142857138"/>
    <n v="2.2709999999999999"/>
  </r>
  <r>
    <x v="7"/>
    <x v="6"/>
    <n v="2009"/>
    <n v="27"/>
    <x v="6"/>
    <n v="2.2999999999999998"/>
    <n v="2.2999999999999998"/>
    <m/>
    <d v="2009-07-27T00:00:00"/>
    <n v="2.2999999999999998"/>
    <n v="4227"/>
    <n v="83.175914994096814"/>
    <n v="3.0285714285714285"/>
    <n v="2.2410000000000001"/>
  </r>
  <r>
    <x v="7"/>
    <x v="6"/>
    <n v="2009"/>
    <n v="28"/>
    <x v="6"/>
    <n v="2.2999999999999998"/>
    <n v="2.2999999999999998"/>
    <m/>
    <d v="2009-07-28T00:00:00"/>
    <n v="2.2999999999999998"/>
    <n v="4227"/>
    <n v="83.175914994096814"/>
    <n v="3.0142857142857138"/>
    <n v="2.2109999999999999"/>
  </r>
  <r>
    <x v="7"/>
    <x v="6"/>
    <n v="2009"/>
    <n v="29"/>
    <x v="6"/>
    <n v="3.3"/>
    <n v="3.3"/>
    <m/>
    <d v="2009-07-29T00:00:00"/>
    <n v="3.3"/>
    <n v="3852"/>
    <n v="75.796930342384883"/>
    <n v="3.028571428571428"/>
    <n v="2.1709999999999998"/>
  </r>
  <r>
    <x v="7"/>
    <x v="6"/>
    <n v="2009"/>
    <n v="30"/>
    <x v="6"/>
    <n v="4.0999999999999996"/>
    <n v="4.0999999999999996"/>
    <m/>
    <d v="2009-07-30T00:00:00"/>
    <n v="4.0999999999999996"/>
    <n v="3656"/>
    <n v="71.94018103109012"/>
    <n v="2.7714285714285714"/>
    <n v="2.0976666666666666"/>
  </r>
  <r>
    <x v="7"/>
    <x v="6"/>
    <n v="2009"/>
    <n v="31"/>
    <x v="6"/>
    <n v="3"/>
    <n v="3"/>
    <m/>
    <d v="2009-07-31T00:00:00"/>
    <n v="3"/>
    <n v="3941"/>
    <n v="77.548209366391191"/>
    <n v="2.3199999999999998"/>
    <n v="2.0009999999999999"/>
  </r>
  <r>
    <x v="7"/>
    <x v="7"/>
    <n v="2009"/>
    <n v="1"/>
    <x v="7"/>
    <n v="3.8"/>
    <n v="3.8"/>
    <m/>
    <d v="2009-08-01T00:00:00"/>
    <n v="3.8"/>
    <n v="3716"/>
    <n v="73.120818575364027"/>
    <n v="2.0342857142857143"/>
    <n v="1.9509999999999998"/>
  </r>
  <r>
    <x v="7"/>
    <x v="7"/>
    <n v="2009"/>
    <n v="2"/>
    <x v="7"/>
    <n v="2.4"/>
    <n v="2.4"/>
    <m/>
    <d v="2009-08-02T00:00:00"/>
    <n v="2.4"/>
    <n v="4180"/>
    <n v="82.251082251082252"/>
    <n v="1.6628571428571426"/>
    <n v="1.8776666666666668"/>
  </r>
  <r>
    <x v="7"/>
    <x v="7"/>
    <n v="2009"/>
    <n v="3"/>
    <x v="7"/>
    <n v="2.2000000000000002"/>
    <n v="2.2000000000000002"/>
    <m/>
    <d v="2009-08-03T00:00:00"/>
    <n v="2.2000000000000002"/>
    <n v="4282"/>
    <n v="84.258166076347891"/>
    <n v="1.4914285714285711"/>
    <n v="1.8443333333333336"/>
  </r>
  <r>
    <x v="7"/>
    <x v="7"/>
    <n v="2009"/>
    <n v="4"/>
    <x v="7"/>
    <n v="2.4"/>
    <n v="2.4"/>
    <m/>
    <d v="2009-08-04T00:00:00"/>
    <n v="2.4"/>
    <n v="4180"/>
    <n v="82.251082251082252"/>
    <n v="1.3042857142857145"/>
    <n v="1.8033333333333335"/>
  </r>
  <r>
    <x v="7"/>
    <x v="7"/>
    <n v="2009"/>
    <n v="5"/>
    <x v="7"/>
    <n v="1.5"/>
    <n v="1.5"/>
    <m/>
    <d v="2009-08-05T00:00:00"/>
    <n v="1.5"/>
    <n v="4848"/>
    <n v="95.395513577331755"/>
    <n v="1.19"/>
    <n v="1.7633333333333334"/>
  </r>
  <r>
    <x v="7"/>
    <x v="7"/>
    <n v="2009"/>
    <n v="6"/>
    <x v="7"/>
    <n v="0.94"/>
    <n v="0.94"/>
    <m/>
    <d v="2009-08-06T00:00:00"/>
    <n v="0.94"/>
    <n v="5040"/>
    <n v="99.173553719008268"/>
    <n v="2.5471428571428567"/>
    <n v="1.7566666666666668"/>
  </r>
  <r>
    <x v="7"/>
    <x v="7"/>
    <n v="2009"/>
    <n v="7"/>
    <x v="7"/>
    <n v="1"/>
    <n v="1"/>
    <m/>
    <d v="2009-08-07T00:00:00"/>
    <n v="1"/>
    <n v="5018"/>
    <n v="98.740653286107829"/>
    <n v="2.8414285714285716"/>
    <n v="2.0486666666666671"/>
  </r>
  <r>
    <x v="7"/>
    <x v="7"/>
    <n v="2009"/>
    <n v="8"/>
    <x v="7"/>
    <n v="1.2"/>
    <n v="1.2"/>
    <m/>
    <d v="2009-08-08T00:00:00"/>
    <n v="1.2"/>
    <n v="4963"/>
    <n v="97.658402203856753"/>
    <n v="3.0271428571428571"/>
    <n v="2.3320000000000003"/>
  </r>
  <r>
    <x v="7"/>
    <x v="7"/>
    <n v="2009"/>
    <n v="9"/>
    <x v="7"/>
    <n v="1.2"/>
    <n v="1.2"/>
    <m/>
    <d v="2009-08-09T00:00:00"/>
    <n v="1.2"/>
    <n v="4963"/>
    <n v="97.658402203856753"/>
    <n v="3.1128571428571425"/>
    <n v="2.4786666666666668"/>
  </r>
  <r>
    <x v="7"/>
    <x v="7"/>
    <n v="2009"/>
    <n v="10"/>
    <x v="7"/>
    <n v="0.89"/>
    <n v="0.89"/>
    <m/>
    <d v="2009-08-10T00:00:00"/>
    <n v="0.89"/>
    <n v="5049"/>
    <n v="99.350649350649363"/>
    <n v="3.1700000000000008"/>
    <n v="2.5319999999999996"/>
  </r>
  <r>
    <x v="7"/>
    <x v="7"/>
    <n v="2009"/>
    <n v="11"/>
    <x v="7"/>
    <n v="1.6"/>
    <n v="1.6"/>
    <m/>
    <d v="2009-08-11T00:00:00"/>
    <n v="1.6"/>
    <n v="4775"/>
    <n v="93.959071231798504"/>
    <n v="3.2714285714285718"/>
    <n v="2.569"/>
  </r>
  <r>
    <x v="7"/>
    <x v="7"/>
    <n v="2009"/>
    <n v="12"/>
    <x v="7"/>
    <n v="11"/>
    <n v="11"/>
    <m/>
    <d v="2009-08-12T00:00:00"/>
    <n v="11"/>
    <n v="2599"/>
    <n v="51.141282959464775"/>
    <n v="3.2571428571428576"/>
    <n v="2.5723333333333334"/>
  </r>
  <r>
    <x v="7"/>
    <x v="7"/>
    <n v="2009"/>
    <n v="13"/>
    <x v="7"/>
    <n v="3"/>
    <n v="3"/>
    <m/>
    <d v="2009-08-13T00:00:00"/>
    <n v="3"/>
    <n v="3941"/>
    <n v="77.548209366391191"/>
    <n v="1.9"/>
    <n v="2.2623333333333333"/>
  </r>
  <r>
    <x v="7"/>
    <x v="7"/>
    <n v="2009"/>
    <n v="14"/>
    <x v="7"/>
    <n v="2.2999999999999998"/>
    <n v="2.2999999999999998"/>
    <m/>
    <d v="2009-08-14T00:00:00"/>
    <n v="2.2999999999999998"/>
    <n v="4227"/>
    <n v="83.175914994096814"/>
    <n v="1.714285714285714"/>
    <n v="2.2189999999999999"/>
  </r>
  <r>
    <x v="7"/>
    <x v="7"/>
    <n v="2009"/>
    <n v="15"/>
    <x v="7"/>
    <n v="1.8"/>
    <n v="1.8"/>
    <m/>
    <d v="2009-08-15T00:00:00"/>
    <n v="1.8"/>
    <n v="4568"/>
    <n v="89.885871704053528"/>
    <n v="1.6428571428571428"/>
    <n v="2.2023333333333333"/>
  </r>
  <r>
    <x v="7"/>
    <x v="7"/>
    <n v="2009"/>
    <n v="16"/>
    <x v="7"/>
    <n v="1.6"/>
    <n v="1.6"/>
    <m/>
    <d v="2009-08-16T00:00:00"/>
    <n v="1.6"/>
    <n v="4775"/>
    <n v="93.959071231798504"/>
    <n v="1.5428571428571429"/>
    <n v="2.2090000000000005"/>
  </r>
  <r>
    <x v="7"/>
    <x v="7"/>
    <n v="2009"/>
    <n v="17"/>
    <x v="7"/>
    <n v="1.6"/>
    <n v="1.6"/>
    <m/>
    <d v="2009-08-17T00:00:00"/>
    <n v="1.6"/>
    <n v="4775"/>
    <n v="93.959071231798504"/>
    <n v="1.5285714285714285"/>
    <n v="2.2156666666666665"/>
  </r>
  <r>
    <x v="7"/>
    <x v="7"/>
    <n v="2009"/>
    <n v="18"/>
    <x v="7"/>
    <n v="1.5"/>
    <n v="1.5"/>
    <m/>
    <d v="2009-08-18T00:00:00"/>
    <n v="1.5"/>
    <n v="4848"/>
    <n v="95.395513577331755"/>
    <n v="1.4857142857142858"/>
    <n v="2.2123333333333335"/>
  </r>
  <r>
    <x v="7"/>
    <x v="7"/>
    <n v="2009"/>
    <n v="19"/>
    <x v="7"/>
    <n v="1.5"/>
    <n v="1.5"/>
    <m/>
    <d v="2009-08-19T00:00:00"/>
    <n v="1.5"/>
    <n v="4848"/>
    <n v="95.395513577331755"/>
    <n v="1.4714285714285715"/>
    <n v="2.2290000000000001"/>
  </r>
  <r>
    <x v="7"/>
    <x v="7"/>
    <n v="2009"/>
    <n v="20"/>
    <x v="7"/>
    <n v="1.7"/>
    <n v="1.7"/>
    <m/>
    <d v="2009-08-20T00:00:00"/>
    <n v="1.7"/>
    <n v="4673"/>
    <n v="91.951987406532865"/>
    <n v="1.4571428571428571"/>
    <n v="2.2290000000000001"/>
  </r>
  <r>
    <x v="7"/>
    <x v="7"/>
    <n v="2009"/>
    <n v="21"/>
    <x v="7"/>
    <n v="1.8"/>
    <n v="1.8"/>
    <m/>
    <d v="2009-08-21T00:00:00"/>
    <n v="1.8"/>
    <n v="4568"/>
    <n v="89.885871704053528"/>
    <n v="1.3714285714285714"/>
    <n v="2.2623333333333329"/>
  </r>
  <r>
    <x v="7"/>
    <x v="7"/>
    <n v="2009"/>
    <n v="22"/>
    <x v="7"/>
    <n v="1.1000000000000001"/>
    <n v="1.1000000000000001"/>
    <m/>
    <d v="2009-08-22T00:00:00"/>
    <n v="1.1000000000000001"/>
    <n v="4992"/>
    <n v="98.22904368358914"/>
    <n v="1.2714285714285716"/>
    <n v="2.2756666666666665"/>
  </r>
  <r>
    <x v="7"/>
    <x v="7"/>
    <n v="2009"/>
    <n v="23"/>
    <x v="7"/>
    <n v="1.5"/>
    <n v="1.5"/>
    <m/>
    <d v="2009-08-23T00:00:00"/>
    <n v="1.5"/>
    <n v="4848"/>
    <n v="95.395513577331755"/>
    <n v="1.2857142857142854"/>
    <n v="2.2890000000000001"/>
  </r>
  <r>
    <x v="7"/>
    <x v="7"/>
    <n v="2009"/>
    <n v="24"/>
    <x v="7"/>
    <n v="1.3"/>
    <n v="1.3"/>
    <m/>
    <d v="2009-08-24T00:00:00"/>
    <n v="1.3"/>
    <n v="4941"/>
    <n v="97.225501770956313"/>
    <n v="1.2857142857142858"/>
    <n v="2.3089999999999997"/>
  </r>
  <r>
    <x v="7"/>
    <x v="7"/>
    <n v="2009"/>
    <n v="25"/>
    <x v="7"/>
    <n v="1.4"/>
    <n v="1.4"/>
    <m/>
    <d v="2009-08-25T00:00:00"/>
    <n v="1.4"/>
    <n v="4899"/>
    <n v="96.399055489964582"/>
    <n v="1.3285714285714287"/>
    <n v="2.3323333333333331"/>
  </r>
  <r>
    <x v="7"/>
    <x v="7"/>
    <n v="2009"/>
    <n v="26"/>
    <x v="7"/>
    <n v="1.4"/>
    <n v="1.4"/>
    <m/>
    <d v="2009-08-26T00:00:00"/>
    <n v="1.4"/>
    <n v="4899"/>
    <n v="96.399055489964582"/>
    <n v="1.3285714285714287"/>
    <n v="2.359"/>
  </r>
  <r>
    <x v="7"/>
    <x v="7"/>
    <n v="2009"/>
    <n v="27"/>
    <x v="7"/>
    <n v="1.1000000000000001"/>
    <n v="1.1000000000000001"/>
    <m/>
    <d v="2009-08-27T00:00:00"/>
    <n v="1.1000000000000001"/>
    <n v="4992"/>
    <n v="98.22904368358914"/>
    <n v="1.2671428571428573"/>
    <n v="2.3923333333333336"/>
  </r>
  <r>
    <x v="7"/>
    <x v="7"/>
    <n v="2009"/>
    <n v="28"/>
    <x v="7"/>
    <n v="1.1000000000000001"/>
    <n v="1.1000000000000001"/>
    <m/>
    <d v="2009-08-28T00:00:00"/>
    <n v="1.1000000000000001"/>
    <n v="4992"/>
    <n v="98.22904368358914"/>
    <n v="1.2814285714285716"/>
    <n v="2.4390000000000005"/>
  </r>
  <r>
    <x v="7"/>
    <x v="7"/>
    <n v="2009"/>
    <n v="29"/>
    <x v="7"/>
    <n v="1.2"/>
    <n v="1.2"/>
    <m/>
    <d v="2009-08-29T00:00:00"/>
    <n v="1.2"/>
    <n v="4963"/>
    <n v="97.658402203856753"/>
    <n v="1.3100000000000003"/>
    <n v="2.5023333333333335"/>
  </r>
  <r>
    <x v="7"/>
    <x v="7"/>
    <n v="2009"/>
    <n v="30"/>
    <x v="7"/>
    <n v="1.5"/>
    <n v="1.5"/>
    <m/>
    <d v="2009-08-30T00:00:00"/>
    <n v="1.5"/>
    <n v="4848"/>
    <n v="95.395513577331755"/>
    <n v="2.524285714285714"/>
    <n v="2.5756666666666672"/>
  </r>
  <r>
    <x v="7"/>
    <x v="7"/>
    <n v="2009"/>
    <n v="31"/>
    <x v="7"/>
    <n v="1.6"/>
    <n v="1.6"/>
    <m/>
    <d v="2009-08-31T00:00:00"/>
    <n v="1.6"/>
    <n v="4775"/>
    <n v="93.959071231798504"/>
    <n v="3.6671428571428568"/>
    <n v="2.6323333333333339"/>
  </r>
  <r>
    <x v="7"/>
    <x v="8"/>
    <n v="2009"/>
    <n v="1"/>
    <x v="8"/>
    <n v="1.4"/>
    <n v="1.4"/>
    <m/>
    <d v="2009-09-01T00:00:00"/>
    <n v="1.4"/>
    <n v="4899"/>
    <n v="96.399055489964582"/>
    <n v="4.2385714285714284"/>
    <n v="2.6756666666666673"/>
  </r>
  <r>
    <x v="7"/>
    <x v="8"/>
    <n v="2009"/>
    <n v="2"/>
    <x v="8"/>
    <n v="0.97"/>
    <n v="0.97"/>
    <m/>
    <d v="2009-09-02T00:00:00"/>
    <n v="0.97"/>
    <n v="5027"/>
    <n v="98.917748917748909"/>
    <n v="4.4385714285714277"/>
    <n v="2.7290000000000005"/>
  </r>
  <r>
    <x v="7"/>
    <x v="8"/>
    <n v="2009"/>
    <n v="3"/>
    <x v="8"/>
    <n v="1.2"/>
    <n v="1.2"/>
    <m/>
    <d v="2009-09-03T00:00:00"/>
    <n v="1.2"/>
    <n v="4963"/>
    <n v="97.658402203856753"/>
    <n v="4.5857142857142845"/>
    <n v="2.7933333333333343"/>
  </r>
  <r>
    <x v="7"/>
    <x v="8"/>
    <n v="2009"/>
    <n v="4"/>
    <x v="8"/>
    <n v="1.3"/>
    <n v="1.3"/>
    <m/>
    <d v="2009-09-04T00:00:00"/>
    <n v="1.3"/>
    <n v="4941"/>
    <n v="97.225501770956313"/>
    <n v="4.6571428571428575"/>
    <n v="2.8533333333333344"/>
  </r>
  <r>
    <x v="7"/>
    <x v="8"/>
    <n v="2009"/>
    <n v="5"/>
    <x v="8"/>
    <n v="9.6999999999999993"/>
    <n v="9.6999999999999993"/>
    <m/>
    <d v="2009-09-05T00:00:00"/>
    <n v="9.6999999999999993"/>
    <n v="2784"/>
    <n v="54.781582054309332"/>
    <n v="4.7142857142857144"/>
    <n v="2.9366666666666674"/>
  </r>
  <r>
    <x v="7"/>
    <x v="8"/>
    <n v="2009"/>
    <n v="6"/>
    <x v="8"/>
    <n v="9.5"/>
    <n v="9.5"/>
    <m/>
    <d v="2009-09-06T00:00:00"/>
    <n v="9.5"/>
    <n v="2807"/>
    <n v="55.234159779614323"/>
    <n v="3.5714285714285707"/>
    <n v="2.7133333333333334"/>
  </r>
  <r>
    <x v="7"/>
    <x v="8"/>
    <n v="2009"/>
    <n v="7"/>
    <x v="8"/>
    <n v="5.6"/>
    <n v="5.6"/>
    <m/>
    <d v="2009-09-07T00:00:00"/>
    <n v="5.6"/>
    <n v="3332"/>
    <n v="65.564738292011015"/>
    <n v="2.4714285714285711"/>
    <n v="2.4899999999999998"/>
  </r>
  <r>
    <x v="7"/>
    <x v="8"/>
    <n v="2009"/>
    <n v="8"/>
    <x v="8"/>
    <n v="2.8"/>
    <n v="2.8"/>
    <m/>
    <d v="2009-09-08T00:00:00"/>
    <n v="2.8"/>
    <n v="4018"/>
    <n v="79.063360881542692"/>
    <n v="1.9571428571428571"/>
    <n v="2.3899999999999997"/>
  </r>
  <r>
    <x v="7"/>
    <x v="8"/>
    <n v="2009"/>
    <n v="9"/>
    <x v="8"/>
    <n v="2"/>
    <n v="2"/>
    <m/>
    <d v="2009-09-09T00:00:00"/>
    <n v="2"/>
    <n v="4416"/>
    <n v="86.894923258559615"/>
    <n v="1.8142857142857145"/>
    <n v="2.3833333333333329"/>
  </r>
  <r>
    <x v="7"/>
    <x v="8"/>
    <n v="2009"/>
    <n v="10"/>
    <x v="8"/>
    <n v="1.7"/>
    <n v="1.7"/>
    <m/>
    <d v="2009-09-10T00:00:00"/>
    <n v="1.7"/>
    <n v="4673"/>
    <n v="91.951987406532865"/>
    <n v="1.7428571428571427"/>
    <n v="2.4066666666666663"/>
  </r>
  <r>
    <x v="7"/>
    <x v="8"/>
    <n v="2009"/>
    <n v="11"/>
    <x v="8"/>
    <n v="1.7"/>
    <n v="1.7"/>
    <m/>
    <d v="2009-09-11T00:00:00"/>
    <n v="1.7"/>
    <n v="4673"/>
    <n v="91.951987406532865"/>
    <n v="1.7857142857142858"/>
    <n v="2.4466666666666663"/>
  </r>
  <r>
    <x v="7"/>
    <x v="8"/>
    <n v="2009"/>
    <n v="12"/>
    <x v="8"/>
    <n v="1.7"/>
    <n v="1.7"/>
    <m/>
    <d v="2009-09-12T00:00:00"/>
    <n v="1.7"/>
    <n v="4673"/>
    <n v="91.951987406532865"/>
    <n v="1.7571428571428573"/>
    <n v="2.4900000000000002"/>
  </r>
  <r>
    <x v="7"/>
    <x v="8"/>
    <n v="2009"/>
    <n v="13"/>
    <x v="8"/>
    <n v="1.8"/>
    <n v="1.8"/>
    <m/>
    <d v="2009-09-13T00:00:00"/>
    <n v="1.8"/>
    <n v="4568"/>
    <n v="89.885871704053528"/>
    <n v="1.9000000000000001"/>
    <n v="2.5733333333333333"/>
  </r>
  <r>
    <x v="7"/>
    <x v="8"/>
    <n v="2009"/>
    <n v="14"/>
    <x v="8"/>
    <n v="2"/>
    <n v="2"/>
    <m/>
    <d v="2009-09-14T00:00:00"/>
    <n v="2"/>
    <n v="4416"/>
    <n v="86.894923258559615"/>
    <n v="1.9571428571428571"/>
    <n v="2.7433333333333336"/>
  </r>
  <r>
    <x v="7"/>
    <x v="8"/>
    <n v="2009"/>
    <n v="15"/>
    <x v="8"/>
    <n v="1.8"/>
    <n v="1.8"/>
    <m/>
    <d v="2009-09-15T00:00:00"/>
    <n v="1.8"/>
    <n v="4568"/>
    <n v="89.885871704053528"/>
    <n v="1.8857142857142857"/>
    <n v="2.9333333333333331"/>
  </r>
  <r>
    <x v="7"/>
    <x v="8"/>
    <n v="2009"/>
    <n v="16"/>
    <x v="8"/>
    <n v="1.5"/>
    <n v="1.5"/>
    <m/>
    <d v="2009-09-16T00:00:00"/>
    <n v="1.5"/>
    <n v="4848"/>
    <n v="95.395513577331755"/>
    <n v="1.9285714285714286"/>
    <n v="2.9933333333333332"/>
  </r>
  <r>
    <x v="7"/>
    <x v="8"/>
    <n v="2009"/>
    <n v="17"/>
    <x v="8"/>
    <n v="2"/>
    <n v="2"/>
    <m/>
    <d v="2009-09-17T00:00:00"/>
    <n v="2"/>
    <n v="4416"/>
    <n v="86.894923258559615"/>
    <n v="2"/>
    <n v="3.0433333333333334"/>
  </r>
  <r>
    <x v="7"/>
    <x v="8"/>
    <n v="2009"/>
    <n v="18"/>
    <x v="8"/>
    <n v="1.5"/>
    <n v="1.5"/>
    <m/>
    <d v="2009-09-18T00:00:00"/>
    <n v="1.5"/>
    <n v="4848"/>
    <n v="95.395513577331755"/>
    <n v="2.0285714285714285"/>
    <n v="3.2766666666666664"/>
  </r>
  <r>
    <x v="7"/>
    <x v="8"/>
    <n v="2009"/>
    <n v="19"/>
    <x v="8"/>
    <n v="2.7"/>
    <n v="2.7"/>
    <m/>
    <d v="2009-09-19T00:00:00"/>
    <n v="2.7"/>
    <n v="4058"/>
    <n v="79.850452577725306"/>
    <n v="2.157142857142857"/>
    <n v="3.3933333333333331"/>
  </r>
  <r>
    <x v="7"/>
    <x v="8"/>
    <n v="2009"/>
    <n v="20"/>
    <x v="8"/>
    <n v="2.2000000000000002"/>
    <n v="2.2000000000000002"/>
    <m/>
    <d v="2009-09-20T00:00:00"/>
    <n v="2.2000000000000002"/>
    <n v="4282"/>
    <n v="84.258166076347891"/>
    <n v="2.1285714285714286"/>
    <n v="3.3966666666666665"/>
  </r>
  <r>
    <x v="7"/>
    <x v="8"/>
    <n v="2009"/>
    <n v="21"/>
    <x v="8"/>
    <n v="1.5"/>
    <n v="1.5"/>
    <m/>
    <d v="2009-09-21T00:00:00"/>
    <n v="1.5"/>
    <n v="4848"/>
    <n v="95.395513577331755"/>
    <n v="2.2428571428571429"/>
    <n v="3.3966666666666665"/>
  </r>
  <r>
    <x v="7"/>
    <x v="8"/>
    <n v="2009"/>
    <n v="22"/>
    <x v="8"/>
    <n v="2.1"/>
    <n v="2.1"/>
    <m/>
    <d v="2009-09-22T00:00:00"/>
    <n v="2.1"/>
    <n v="4352"/>
    <n v="85.635576544667458"/>
    <n v="2.5142857142857138"/>
    <n v="3.6366666666666663"/>
  </r>
  <r>
    <x v="7"/>
    <x v="8"/>
    <n v="2009"/>
    <n v="23"/>
    <x v="8"/>
    <n v="2"/>
    <n v="2"/>
    <m/>
    <d v="2009-09-23T00:00:00"/>
    <n v="2"/>
    <n v="4416"/>
    <n v="86.894923258559615"/>
    <n v="2.6714285714285713"/>
    <n v="3.7266666666666666"/>
  </r>
  <r>
    <x v="7"/>
    <x v="8"/>
    <n v="2009"/>
    <n v="24"/>
    <x v="8"/>
    <n v="2.2000000000000002"/>
    <n v="2.2000000000000002"/>
    <m/>
    <d v="2009-09-24T00:00:00"/>
    <n v="2.2000000000000002"/>
    <n v="4282"/>
    <n v="84.258166076347891"/>
    <n v="2.8"/>
    <n v="4.0266666666666664"/>
  </r>
  <r>
    <x v="7"/>
    <x v="8"/>
    <n v="2009"/>
    <n v="25"/>
    <x v="8"/>
    <n v="2.4"/>
    <n v="2.4"/>
    <m/>
    <d v="2009-09-25T00:00:00"/>
    <n v="2.4"/>
    <n v="4180"/>
    <n v="82.251082251082252"/>
    <n v="2.9142857142857141"/>
    <n v="4.2"/>
  </r>
  <r>
    <x v="7"/>
    <x v="8"/>
    <n v="2009"/>
    <n v="26"/>
    <x v="8"/>
    <n v="2.5"/>
    <n v="2.5"/>
    <m/>
    <d v="2009-09-26T00:00:00"/>
    <n v="2.5"/>
    <n v="4136"/>
    <n v="81.385281385281388"/>
    <n v="2.9857142857142853"/>
    <n v="4.2666666666666666"/>
  </r>
  <r>
    <x v="7"/>
    <x v="8"/>
    <n v="2009"/>
    <n v="27"/>
    <x v="8"/>
    <n v="3"/>
    <n v="3"/>
    <m/>
    <d v="2009-09-27T00:00:00"/>
    <n v="3"/>
    <n v="3941"/>
    <n v="77.548209366391191"/>
    <n v="3.0571428571428574"/>
    <n v="4.7833333333333332"/>
  </r>
  <r>
    <x v="7"/>
    <x v="8"/>
    <n v="2009"/>
    <n v="28"/>
    <x v="8"/>
    <n v="3.4"/>
    <n v="3.4"/>
    <m/>
    <d v="2009-09-28T00:00:00"/>
    <n v="3.4"/>
    <n v="3822"/>
    <n v="75.206611570247944"/>
    <n v="3.1714285714285713"/>
    <n v="5.0166666666666666"/>
  </r>
  <r>
    <x v="7"/>
    <x v="8"/>
    <n v="2009"/>
    <n v="29"/>
    <x v="8"/>
    <n v="3.2"/>
    <n v="3.2"/>
    <m/>
    <d v="2009-09-29T00:00:00"/>
    <n v="3.2"/>
    <n v="3885"/>
    <n v="76.446280991735534"/>
    <n v="3.1142857142857143"/>
    <n v="5.0633333333333344"/>
  </r>
  <r>
    <x v="7"/>
    <x v="8"/>
    <n v="2009"/>
    <n v="30"/>
    <x v="8"/>
    <n v="2.9"/>
    <n v="2.9"/>
    <m/>
    <d v="2009-09-30T00:00:00"/>
    <n v="2.9"/>
    <n v="3982"/>
    <n v="78.354978354978357"/>
    <n v="3.0571428571428574"/>
    <n v="5.3900000000000015"/>
  </r>
  <r>
    <x v="8"/>
    <x v="9"/>
    <n v="2009"/>
    <n v="1"/>
    <x v="9"/>
    <n v="3"/>
    <n v="3"/>
    <m/>
    <d v="2009-10-01T00:00:00"/>
    <n v="3"/>
    <n v="3941"/>
    <n v="77.548209366391191"/>
    <n v="3.0142857142857147"/>
    <n v="5.5466666666666669"/>
  </r>
  <r>
    <x v="8"/>
    <x v="9"/>
    <n v="2009"/>
    <n v="2"/>
    <x v="9"/>
    <n v="2.9"/>
    <n v="2.9"/>
    <m/>
    <d v="2009-10-02T00:00:00"/>
    <n v="2.9"/>
    <n v="3982"/>
    <n v="78.354978354978357"/>
    <n v="2.9571428571428577"/>
    <n v="5.7633333333333336"/>
  </r>
  <r>
    <x v="8"/>
    <x v="9"/>
    <n v="2009"/>
    <n v="3"/>
    <x v="9"/>
    <n v="3"/>
    <n v="3"/>
    <m/>
    <d v="2009-10-03T00:00:00"/>
    <n v="3"/>
    <n v="3941"/>
    <n v="77.548209366391191"/>
    <n v="2.9285714285714284"/>
    <n v="5.873333333333334"/>
  </r>
  <r>
    <x v="8"/>
    <x v="9"/>
    <n v="2009"/>
    <n v="4"/>
    <x v="9"/>
    <n v="3.8"/>
    <n v="3.8"/>
    <m/>
    <d v="2009-10-04T00:00:00"/>
    <n v="3.8"/>
    <n v="3716"/>
    <n v="73.120818575364027"/>
    <n v="2.9142857142857141"/>
    <n v="5.9433333333333334"/>
  </r>
  <r>
    <x v="8"/>
    <x v="9"/>
    <n v="2009"/>
    <n v="5"/>
    <x v="9"/>
    <n v="3"/>
    <n v="3"/>
    <m/>
    <d v="2009-10-05T00:00:00"/>
    <n v="3"/>
    <n v="3941"/>
    <n v="77.548209366391191"/>
    <n v="2.8"/>
    <n v="6.0066666666666659"/>
  </r>
  <r>
    <x v="8"/>
    <x v="9"/>
    <n v="2009"/>
    <n v="6"/>
    <x v="9"/>
    <n v="2.8"/>
    <n v="2.8"/>
    <m/>
    <d v="2009-10-06T00:00:00"/>
    <n v="2.8"/>
    <n v="4018"/>
    <n v="79.063360881542692"/>
    <n v="2.9714285714285715"/>
    <n v="6.1"/>
  </r>
  <r>
    <x v="8"/>
    <x v="9"/>
    <n v="2009"/>
    <n v="7"/>
    <x v="9"/>
    <n v="2.6"/>
    <n v="2.6"/>
    <m/>
    <d v="2009-10-07T00:00:00"/>
    <n v="2.6"/>
    <n v="4098"/>
    <n v="80.637544273907906"/>
    <n v="3.5571428571428569"/>
    <n v="6.333333333333333"/>
  </r>
  <r>
    <x v="8"/>
    <x v="9"/>
    <n v="2009"/>
    <n v="8"/>
    <x v="9"/>
    <n v="2.6"/>
    <n v="2.6"/>
    <m/>
    <d v="2009-10-08T00:00:00"/>
    <n v="2.6"/>
    <n v="4098"/>
    <n v="80.637544273907906"/>
    <n v="4.2857142857142865"/>
    <n v="7.3133333333333326"/>
  </r>
  <r>
    <x v="8"/>
    <x v="9"/>
    <n v="2009"/>
    <n v="9"/>
    <x v="9"/>
    <n v="2.7"/>
    <n v="2.7"/>
    <m/>
    <d v="2009-10-09T00:00:00"/>
    <n v="2.7"/>
    <n v="4058"/>
    <n v="79.850452577725306"/>
    <n v="4.4285714285714288"/>
    <n v="9.7266666666666666"/>
  </r>
  <r>
    <x v="8"/>
    <x v="9"/>
    <n v="2009"/>
    <n v="10"/>
    <x v="9"/>
    <n v="2.9"/>
    <n v="2.9"/>
    <m/>
    <d v="2009-10-10T00:00:00"/>
    <n v="2.9"/>
    <n v="3982"/>
    <n v="78.354978354978357"/>
    <n v="4.4714285714285715"/>
    <n v="11.47"/>
  </r>
  <r>
    <x v="8"/>
    <x v="9"/>
    <n v="2009"/>
    <n v="11"/>
    <x v="9"/>
    <n v="3"/>
    <n v="3"/>
    <m/>
    <d v="2009-10-11T00:00:00"/>
    <n v="3"/>
    <n v="3941"/>
    <n v="77.548209366391191"/>
    <n v="5.3428571428571434"/>
    <n v="12.173333333333334"/>
  </r>
  <r>
    <x v="8"/>
    <x v="9"/>
    <n v="2009"/>
    <n v="12"/>
    <x v="9"/>
    <n v="4.2"/>
    <n v="4.2"/>
    <m/>
    <d v="2009-10-12T00:00:00"/>
    <n v="4.2"/>
    <n v="3634"/>
    <n v="71.507280598189695"/>
    <n v="5.628571428571429"/>
    <n v="12.740000000000002"/>
  </r>
  <r>
    <x v="8"/>
    <x v="9"/>
    <n v="2009"/>
    <n v="13"/>
    <x v="9"/>
    <n v="6.9"/>
    <n v="6.9"/>
    <m/>
    <d v="2009-10-13T00:00:00"/>
    <n v="6.9"/>
    <n v="3106"/>
    <n v="61.117670208579298"/>
    <n v="5.4285714285714288"/>
    <n v="13.2"/>
  </r>
  <r>
    <x v="8"/>
    <x v="9"/>
    <n v="2009"/>
    <n v="14"/>
    <x v="9"/>
    <n v="7.7"/>
    <n v="7.7"/>
    <m/>
    <d v="2009-10-14T00:00:00"/>
    <n v="7.7"/>
    <n v="3008"/>
    <n v="59.189295552931917"/>
    <n v="4.757142857142858"/>
    <n v="13.870000000000001"/>
  </r>
  <r>
    <x v="8"/>
    <x v="9"/>
    <n v="2009"/>
    <n v="15"/>
    <x v="9"/>
    <n v="3.6"/>
    <n v="3.6"/>
    <m/>
    <d v="2009-10-15T00:00:00"/>
    <n v="3.6"/>
    <n v="3764"/>
    <n v="74.065328610783155"/>
    <n v="4.8999999999999995"/>
    <n v="14.513333333333332"/>
  </r>
  <r>
    <x v="8"/>
    <x v="9"/>
    <n v="2009"/>
    <n v="16"/>
    <x v="9"/>
    <n v="3"/>
    <n v="3"/>
    <m/>
    <d v="2009-10-16T00:00:00"/>
    <n v="3"/>
    <n v="3941"/>
    <n v="77.548209366391191"/>
    <n v="5.0714285714285712"/>
    <n v="14.96"/>
  </r>
  <r>
    <x v="8"/>
    <x v="9"/>
    <n v="2009"/>
    <n v="17"/>
    <x v="9"/>
    <n v="9"/>
    <n v="9"/>
    <m/>
    <d v="2009-10-17T00:00:00"/>
    <n v="9"/>
    <n v="2862"/>
    <n v="56.316410861865407"/>
    <n v="6.2142857142857144"/>
    <n v="15.293333333333333"/>
  </r>
  <r>
    <x v="8"/>
    <x v="9"/>
    <n v="2009"/>
    <n v="18"/>
    <x v="9"/>
    <n v="5"/>
    <n v="5"/>
    <m/>
    <d v="2009-10-18T00:00:00"/>
    <n v="5"/>
    <n v="3465"/>
    <n v="68.181818181818173"/>
    <n v="5.9857142857142858"/>
    <n v="15.360000000000001"/>
  </r>
  <r>
    <x v="8"/>
    <x v="9"/>
    <n v="2009"/>
    <n v="19"/>
    <x v="9"/>
    <n v="2.8"/>
    <n v="2.8"/>
    <m/>
    <d v="2009-10-19T00:00:00"/>
    <n v="2.8"/>
    <n v="4018"/>
    <n v="79.063360881542692"/>
    <n v="5.8999999999999995"/>
    <n v="15.959999999999999"/>
  </r>
  <r>
    <x v="8"/>
    <x v="9"/>
    <n v="2009"/>
    <n v="20"/>
    <x v="9"/>
    <n v="2.2000000000000002"/>
    <n v="2.2000000000000002"/>
    <m/>
    <d v="2009-10-20T00:00:00"/>
    <n v="2.2000000000000002"/>
    <n v="4282"/>
    <n v="84.258166076347891"/>
    <n v="8.0714285714285712"/>
    <n v="16.366666666666667"/>
  </r>
  <r>
    <x v="8"/>
    <x v="9"/>
    <n v="2009"/>
    <n v="21"/>
    <x v="9"/>
    <n v="8.6999999999999993"/>
    <n v="8.6999999999999993"/>
    <m/>
    <d v="2009-10-21T00:00:00"/>
    <n v="8.6999999999999993"/>
    <n v="2892"/>
    <n v="56.90672963400236"/>
    <n v="9.1857142857142851"/>
    <n v="16.959999999999997"/>
  </r>
  <r>
    <x v="8"/>
    <x v="9"/>
    <n v="2009"/>
    <n v="22"/>
    <x v="9"/>
    <n v="4.8"/>
    <n v="4.8"/>
    <m/>
    <d v="2009-10-22T00:00:00"/>
    <n v="4.8"/>
    <n v="3498"/>
    <n v="68.831168831168839"/>
    <n v="8.6285714285714281"/>
    <n v="17.503333333333334"/>
  </r>
  <r>
    <x v="8"/>
    <x v="9"/>
    <n v="2009"/>
    <n v="23"/>
    <x v="9"/>
    <n v="11"/>
    <n v="11"/>
    <m/>
    <d v="2009-10-23T00:00:00"/>
    <n v="11"/>
    <n v="2599"/>
    <n v="51.141282959464775"/>
    <n v="9.7999999999999989"/>
    <n v="18.176666666666666"/>
  </r>
  <r>
    <x v="8"/>
    <x v="9"/>
    <n v="2009"/>
    <n v="24"/>
    <x v="9"/>
    <n v="7.4"/>
    <n v="7.4"/>
    <m/>
    <d v="2009-10-24T00:00:00"/>
    <n v="7.4"/>
    <n v="3038"/>
    <n v="59.779614325068877"/>
    <n v="9.3142857142857132"/>
    <n v="19.376666666666665"/>
  </r>
  <r>
    <x v="8"/>
    <x v="9"/>
    <n v="2009"/>
    <n v="25"/>
    <x v="9"/>
    <n v="4.4000000000000004"/>
    <n v="4.4000000000000004"/>
    <m/>
    <d v="2009-10-25T00:00:00"/>
    <n v="4.4000000000000004"/>
    <n v="3593"/>
    <n v="70.700511609602529"/>
    <n v="9.6142857142857139"/>
    <n v="19.963333333333331"/>
  </r>
  <r>
    <x v="8"/>
    <x v="9"/>
    <n v="2009"/>
    <n v="26"/>
    <x v="9"/>
    <n v="18"/>
    <n v="18"/>
    <m/>
    <d v="2009-10-26T00:00:00"/>
    <n v="18"/>
    <n v="1969"/>
    <n v="38.744588744588739"/>
    <n v="9.8714285714285701"/>
    <n v="20.483333333333334"/>
  </r>
  <r>
    <x v="8"/>
    <x v="9"/>
    <n v="2009"/>
    <n v="27"/>
    <x v="9"/>
    <n v="10"/>
    <n v="10"/>
    <m/>
    <d v="2009-10-27T00:00:00"/>
    <n v="10"/>
    <n v="2728"/>
    <n v="53.679653679653683"/>
    <n v="8.0285714285714285"/>
    <n v="20.45"/>
  </r>
  <r>
    <x v="8"/>
    <x v="9"/>
    <n v="2009"/>
    <n v="28"/>
    <x v="9"/>
    <n v="4.8"/>
    <n v="4.8"/>
    <m/>
    <d v="2009-10-28T00:00:00"/>
    <n v="4.8"/>
    <n v="3498"/>
    <n v="68.831168831168839"/>
    <n v="7.4142857142857155"/>
    <n v="21.216666666666665"/>
  </r>
  <r>
    <x v="8"/>
    <x v="9"/>
    <n v="2009"/>
    <n v="29"/>
    <x v="9"/>
    <n v="13"/>
    <n v="13"/>
    <m/>
    <d v="2009-10-29T00:00:00"/>
    <n v="13"/>
    <n v="2405"/>
    <n v="47.323888232979144"/>
    <n v="7.5571428571428578"/>
    <n v="22.490000000000002"/>
  </r>
  <r>
    <x v="8"/>
    <x v="9"/>
    <n v="2009"/>
    <n v="30"/>
    <x v="9"/>
    <n v="7.6"/>
    <n v="7.6"/>
    <m/>
    <d v="2009-10-30T00:00:00"/>
    <n v="7.6"/>
    <n v="3015"/>
    <n v="59.327036599763872"/>
    <n v="7.1000000000000005"/>
    <n v="22.923333333333336"/>
  </r>
  <r>
    <x v="8"/>
    <x v="9"/>
    <n v="2009"/>
    <n v="31"/>
    <x v="9"/>
    <n v="9.5"/>
    <n v="9.5"/>
    <m/>
    <d v="2009-10-31T00:00:00"/>
    <n v="9.5"/>
    <n v="2807"/>
    <n v="55.234159779614323"/>
    <n v="10.585714285714285"/>
    <n v="23.403333333333332"/>
  </r>
  <r>
    <x v="8"/>
    <x v="10"/>
    <n v="2009"/>
    <n v="1"/>
    <x v="10"/>
    <n v="6.2"/>
    <n v="6.2"/>
    <m/>
    <d v="2009-11-01T00:00:00"/>
    <n v="6.2"/>
    <n v="3220"/>
    <n v="63.360881542699723"/>
    <n v="19.942857142857143"/>
    <n v="23.720000000000002"/>
  </r>
  <r>
    <x v="8"/>
    <x v="10"/>
    <n v="2009"/>
    <n v="2"/>
    <x v="10"/>
    <n v="5.0999999999999996"/>
    <n v="5.0999999999999996"/>
    <m/>
    <d v="2009-11-02T00:00:00"/>
    <n v="5.0999999999999996"/>
    <n v="3448"/>
    <n v="67.847304210940578"/>
    <n v="26.914285714285715"/>
    <n v="24.08"/>
  </r>
  <r>
    <x v="8"/>
    <x v="10"/>
    <n v="2009"/>
    <n v="3"/>
    <x v="10"/>
    <n v="5.7"/>
    <n v="5.7"/>
    <m/>
    <d v="2009-11-03T00:00:00"/>
    <n v="5.7"/>
    <n v="3307"/>
    <n v="65.072805981896892"/>
    <n v="29.614285714285717"/>
    <n v="24.41"/>
  </r>
  <r>
    <x v="8"/>
    <x v="10"/>
    <n v="2009"/>
    <n v="4"/>
    <x v="10"/>
    <n v="5.8"/>
    <n v="5.8"/>
    <m/>
    <d v="2009-11-04T00:00:00"/>
    <n v="5.8"/>
    <n v="3295"/>
    <n v="64.836678473042113"/>
    <n v="31.657142857142855"/>
    <n v="24.653333333333332"/>
  </r>
  <r>
    <x v="8"/>
    <x v="10"/>
    <n v="2009"/>
    <n v="5"/>
    <x v="10"/>
    <n v="9.8000000000000007"/>
    <n v="9.8000000000000007"/>
    <m/>
    <d v="2009-11-05T00:00:00"/>
    <n v="9.8000000000000007"/>
    <n v="2771"/>
    <n v="54.525777253049981"/>
    <n v="33.4"/>
    <n v="24.826666666666664"/>
  </r>
  <r>
    <x v="8"/>
    <x v="10"/>
    <n v="2009"/>
    <n v="6"/>
    <x v="10"/>
    <n v="32"/>
    <n v="32"/>
    <m/>
    <d v="2009-11-06T00:00:00"/>
    <n v="32"/>
    <n v="1185"/>
    <n v="23.31759149940968"/>
    <n v="35.857142857142854"/>
    <n v="24.866666666666667"/>
  </r>
  <r>
    <x v="8"/>
    <x v="10"/>
    <n v="2009"/>
    <n v="7"/>
    <x v="10"/>
    <s v="e75"/>
    <n v="75"/>
    <s v="e"/>
    <d v="2009-11-07T00:00:00"/>
    <n v="75"/>
    <n v="396"/>
    <n v="7.7922077922077921"/>
    <n v="35.142857142857146"/>
    <n v="24.13"/>
  </r>
  <r>
    <x v="8"/>
    <x v="10"/>
    <n v="2009"/>
    <n v="8"/>
    <x v="10"/>
    <s v="e55"/>
    <n v="55"/>
    <s v="e"/>
    <d v="2009-11-08T00:00:00"/>
    <n v="55"/>
    <n v="571"/>
    <n v="11.235733963006691"/>
    <n v="26.857142857142858"/>
    <n v="21.923333333333332"/>
  </r>
  <r>
    <x v="8"/>
    <x v="10"/>
    <n v="2009"/>
    <n v="9"/>
    <x v="10"/>
    <n v="24"/>
    <n v="24"/>
    <m/>
    <d v="2009-11-09T00:00:00"/>
    <n v="24"/>
    <n v="1550"/>
    <n v="30.499803227075954"/>
    <n v="20.857142857142858"/>
    <n v="20.356666666666666"/>
  </r>
  <r>
    <x v="8"/>
    <x v="10"/>
    <n v="2009"/>
    <n v="10"/>
    <x v="10"/>
    <n v="20"/>
    <n v="20"/>
    <m/>
    <d v="2009-11-10T00:00:00"/>
    <n v="20"/>
    <n v="1826"/>
    <n v="35.930735930735928"/>
    <n v="19"/>
    <n v="19.786666666666665"/>
  </r>
  <r>
    <x v="8"/>
    <x v="10"/>
    <n v="2009"/>
    <n v="11"/>
    <x v="10"/>
    <n v="18"/>
    <n v="18"/>
    <m/>
    <d v="2009-11-11T00:00:00"/>
    <n v="18"/>
    <n v="1969"/>
    <n v="38.744588744588739"/>
    <n v="19.428571428571427"/>
    <n v="19.34333333333333"/>
  </r>
  <r>
    <x v="8"/>
    <x v="10"/>
    <n v="2009"/>
    <n v="12"/>
    <x v="10"/>
    <n v="27"/>
    <n v="27"/>
    <m/>
    <d v="2009-11-12T00:00:00"/>
    <n v="27"/>
    <n v="1397"/>
    <n v="27.489177489177489"/>
    <n v="19"/>
    <n v="18.956666666666663"/>
  </r>
  <r>
    <x v="8"/>
    <x v="10"/>
    <n v="2009"/>
    <n v="13"/>
    <x v="10"/>
    <n v="27"/>
    <n v="27"/>
    <m/>
    <d v="2009-11-13T00:00:00"/>
    <n v="27"/>
    <n v="1397"/>
    <n v="27.489177489177489"/>
    <n v="18"/>
    <n v="18.303333333333331"/>
  </r>
  <r>
    <x v="8"/>
    <x v="10"/>
    <n v="2009"/>
    <n v="14"/>
    <x v="10"/>
    <n v="17"/>
    <n v="17"/>
    <m/>
    <d v="2009-11-14T00:00:00"/>
    <n v="17"/>
    <n v="2056"/>
    <n v="40.456513183785916"/>
    <n v="17.714285714285715"/>
    <n v="17.656666666666663"/>
  </r>
  <r>
    <x v="8"/>
    <x v="10"/>
    <n v="2009"/>
    <n v="15"/>
    <x v="10"/>
    <n v="13"/>
    <n v="13"/>
    <m/>
    <d v="2009-11-15T00:00:00"/>
    <n v="13"/>
    <n v="2405"/>
    <n v="47.323888232979144"/>
    <n v="18.857142857142858"/>
    <n v="17.52333333333333"/>
  </r>
  <r>
    <x v="8"/>
    <x v="10"/>
    <n v="2009"/>
    <n v="16"/>
    <x v="10"/>
    <n v="11"/>
    <n v="11"/>
    <m/>
    <d v="2009-11-16T00:00:00"/>
    <n v="11"/>
    <n v="2599"/>
    <n v="51.141282959464775"/>
    <n v="23.714285714285715"/>
    <n v="19.756666666666664"/>
  </r>
  <r>
    <x v="8"/>
    <x v="10"/>
    <n v="2009"/>
    <n v="17"/>
    <x v="10"/>
    <n v="23"/>
    <n v="23"/>
    <m/>
    <d v="2009-11-17T00:00:00"/>
    <n v="23"/>
    <n v="1613"/>
    <n v="31.739472648563559"/>
    <n v="25.714285714285715"/>
    <n v="23.556666666666665"/>
  </r>
  <r>
    <x v="8"/>
    <x v="10"/>
    <n v="2009"/>
    <n v="18"/>
    <x v="10"/>
    <n v="15"/>
    <n v="15"/>
    <m/>
    <d v="2009-11-18T00:00:00"/>
    <n v="15"/>
    <n v="2213"/>
    <n v="43.545848091302638"/>
    <n v="25.285714285714285"/>
    <n v="25.456666666666663"/>
  </r>
  <r>
    <x v="8"/>
    <x v="10"/>
    <n v="2009"/>
    <n v="19"/>
    <x v="10"/>
    <n v="20"/>
    <n v="20"/>
    <m/>
    <d v="2009-11-19T00:00:00"/>
    <n v="20"/>
    <n v="1826"/>
    <n v="35.930735930735928"/>
    <n v="25.571428571428573"/>
    <n v="26.623333333333331"/>
  </r>
  <r>
    <x v="8"/>
    <x v="10"/>
    <n v="2009"/>
    <n v="20"/>
    <x v="10"/>
    <n v="25"/>
    <n v="25"/>
    <m/>
    <d v="2009-11-20T00:00:00"/>
    <n v="25"/>
    <n v="1500"/>
    <n v="29.515938606847698"/>
    <n v="27.428571428571427"/>
    <n v="27.189999999999998"/>
  </r>
  <r>
    <x v="8"/>
    <x v="10"/>
    <n v="2009"/>
    <n v="21"/>
    <x v="10"/>
    <n v="25"/>
    <n v="25"/>
    <m/>
    <d v="2009-11-21T00:00:00"/>
    <n v="25"/>
    <n v="1500"/>
    <n v="29.515938606847698"/>
    <n v="30"/>
    <n v="27.589999999999996"/>
  </r>
  <r>
    <x v="8"/>
    <x v="10"/>
    <n v="2009"/>
    <n v="22"/>
    <x v="10"/>
    <n v="47"/>
    <n v="47"/>
    <m/>
    <d v="2009-11-22T00:00:00"/>
    <n v="47"/>
    <n v="700"/>
    <n v="13.774104683195592"/>
    <n v="30.142857142857142"/>
    <n v="28.689999999999998"/>
  </r>
  <r>
    <x v="8"/>
    <x v="10"/>
    <n v="2009"/>
    <n v="23"/>
    <x v="10"/>
    <n v="25"/>
    <n v="25"/>
    <m/>
    <d v="2009-11-23T00:00:00"/>
    <n v="25"/>
    <n v="1500"/>
    <n v="29.515938606847698"/>
    <n v="26.571428571428573"/>
    <n v="28.589999999999996"/>
  </r>
  <r>
    <x v="8"/>
    <x v="10"/>
    <n v="2009"/>
    <n v="24"/>
    <x v="10"/>
    <n v="20"/>
    <n v="20"/>
    <m/>
    <d v="2009-11-24T00:00:00"/>
    <n v="20"/>
    <n v="1826"/>
    <n v="35.930735930735928"/>
    <n v="25.714285714285715"/>
    <n v="28.856666666666666"/>
  </r>
  <r>
    <x v="8"/>
    <x v="10"/>
    <n v="2009"/>
    <n v="25"/>
    <x v="10"/>
    <n v="17"/>
    <n v="17"/>
    <m/>
    <d v="2009-11-25T00:00:00"/>
    <n v="17"/>
    <n v="2056"/>
    <n v="40.456513183785916"/>
    <n v="25.285714285714285"/>
    <n v="29.09"/>
  </r>
  <r>
    <x v="8"/>
    <x v="10"/>
    <n v="2009"/>
    <n v="26"/>
    <x v="10"/>
    <n v="33"/>
    <n v="33"/>
    <m/>
    <d v="2009-11-26T00:00:00"/>
    <n v="33"/>
    <n v="1148"/>
    <n v="22.589531680440771"/>
    <n v="25"/>
    <n v="29.290000000000003"/>
  </r>
  <r>
    <x v="8"/>
    <x v="10"/>
    <n v="2009"/>
    <n v="27"/>
    <x v="10"/>
    <n v="43"/>
    <n v="43"/>
    <m/>
    <d v="2009-11-27T00:00:00"/>
    <n v="43"/>
    <n v="809"/>
    <n v="15.91892955529319"/>
    <n v="22.142857142857142"/>
    <n v="28.856666666666669"/>
  </r>
  <r>
    <x v="8"/>
    <x v="10"/>
    <n v="2009"/>
    <n v="28"/>
    <x v="10"/>
    <n v="26"/>
    <n v="26"/>
    <m/>
    <d v="2009-11-28T00:00:00"/>
    <n v="26"/>
    <n v="1449"/>
    <n v="28.512396694214875"/>
    <n v="17.571428571428573"/>
    <n v="27.990000000000002"/>
  </r>
  <r>
    <x v="8"/>
    <x v="10"/>
    <n v="2009"/>
    <n v="29"/>
    <x v="10"/>
    <n v="22"/>
    <n v="22"/>
    <m/>
    <d v="2009-11-29T00:00:00"/>
    <n v="22"/>
    <n v="1676"/>
    <n v="32.979142070051161"/>
    <n v="15.428571428571429"/>
    <n v="27.59"/>
  </r>
  <r>
    <x v="8"/>
    <x v="10"/>
    <n v="2009"/>
    <n v="30"/>
    <x v="10"/>
    <n v="19"/>
    <n v="19"/>
    <m/>
    <d v="2009-11-30T00:00:00"/>
    <n v="19"/>
    <n v="1898"/>
    <n v="37.34750098386462"/>
    <n v="13.700000000000001"/>
    <n v="27.290000000000003"/>
  </r>
  <r>
    <x v="8"/>
    <x v="11"/>
    <n v="2009"/>
    <n v="1"/>
    <x v="11"/>
    <n v="17"/>
    <n v="17"/>
    <m/>
    <d v="2009-12-01T00:00:00"/>
    <n v="17"/>
    <n v="2056"/>
    <n v="40.456513183785916"/>
    <n v="12.242857142857144"/>
    <n v="27.323333333333334"/>
  </r>
  <r>
    <x v="8"/>
    <x v="11"/>
    <n v="2009"/>
    <n v="2"/>
    <x v="11"/>
    <n v="15"/>
    <n v="15"/>
    <m/>
    <d v="2009-12-02T00:00:00"/>
    <n v="15"/>
    <n v="2213"/>
    <n v="43.545848091302638"/>
    <n v="10.957142857142857"/>
    <n v="28.790000000000003"/>
  </r>
  <r>
    <x v="8"/>
    <x v="11"/>
    <n v="2009"/>
    <n v="3"/>
    <x v="11"/>
    <n v="13"/>
    <n v="13"/>
    <m/>
    <d v="2009-12-03T00:00:00"/>
    <n v="13"/>
    <n v="2405"/>
    <n v="47.323888232979144"/>
    <n v="9.8000000000000007"/>
    <n v="32.29"/>
  </r>
  <r>
    <x v="8"/>
    <x v="11"/>
    <n v="2009"/>
    <n v="4"/>
    <x v="11"/>
    <n v="11"/>
    <n v="11"/>
    <m/>
    <d v="2009-12-04T00:00:00"/>
    <n v="11"/>
    <n v="2599"/>
    <n v="51.141282959464775"/>
    <n v="8.9"/>
    <n v="35.756666666666668"/>
  </r>
  <r>
    <x v="8"/>
    <x v="11"/>
    <n v="2009"/>
    <n v="5"/>
    <x v="11"/>
    <n v="11"/>
    <n v="11"/>
    <m/>
    <d v="2009-12-05T00:00:00"/>
    <n v="11"/>
    <n v="2599"/>
    <n v="51.141282959464775"/>
    <n v="8.2428571428571438"/>
    <n v="38.423333333333332"/>
  </r>
  <r>
    <x v="8"/>
    <x v="11"/>
    <n v="2009"/>
    <n v="6"/>
    <x v="11"/>
    <n v="9.9"/>
    <n v="9.9"/>
    <m/>
    <d v="2009-12-06T00:00:00"/>
    <n v="9.9"/>
    <n v="2766"/>
    <n v="54.42739079102715"/>
    <n v="7.7285714285714286"/>
    <n v="40.423333333333332"/>
  </r>
  <r>
    <x v="8"/>
    <x v="11"/>
    <n v="2009"/>
    <n v="7"/>
    <x v="11"/>
    <n v="8.8000000000000007"/>
    <n v="8.8000000000000007"/>
    <m/>
    <d v="2009-12-07T00:00:00"/>
    <n v="8.8000000000000007"/>
    <n v="2879"/>
    <n v="56.650924832743009"/>
    <n v="7.4"/>
    <n v="42.126666666666665"/>
  </r>
  <r>
    <x v="8"/>
    <x v="11"/>
    <n v="2009"/>
    <n v="8"/>
    <x v="11"/>
    <n v="8"/>
    <n v="8"/>
    <m/>
    <d v="2009-12-08T00:00:00"/>
    <n v="8"/>
    <n v="2970"/>
    <n v="58.441558441558442"/>
    <n v="8"/>
    <n v="45.5"/>
  </r>
  <r>
    <x v="8"/>
    <x v="11"/>
    <n v="2009"/>
    <n v="9"/>
    <x v="11"/>
    <n v="6.9"/>
    <n v="6.9"/>
    <m/>
    <d v="2009-12-09T00:00:00"/>
    <n v="6.9"/>
    <n v="3106"/>
    <n v="61.117670208579298"/>
    <n v="18.285714285714285"/>
    <n v="48.266666666666666"/>
  </r>
  <r>
    <x v="8"/>
    <x v="11"/>
    <n v="2009"/>
    <n v="10"/>
    <x v="11"/>
    <n v="6.7"/>
    <n v="6.7"/>
    <m/>
    <d v="2009-12-10T00:00:00"/>
    <n v="6.7"/>
    <n v="3132"/>
    <n v="61.629279811097994"/>
    <n v="35.157142857142858"/>
    <n v="50.57"/>
  </r>
  <r>
    <x v="8"/>
    <x v="11"/>
    <n v="2009"/>
    <n v="11"/>
    <x v="11"/>
    <n v="6.4"/>
    <n v="6.4"/>
    <m/>
    <d v="2009-12-11T00:00:00"/>
    <n v="6.4"/>
    <n v="3180"/>
    <n v="62.573789846517116"/>
    <n v="45.628571428571426"/>
    <n v="53.18"/>
  </r>
  <r>
    <x v="8"/>
    <x v="11"/>
    <n v="2009"/>
    <n v="12"/>
    <x v="11"/>
    <n v="7.4"/>
    <n v="7.4"/>
    <m/>
    <d v="2009-12-12T00:00:00"/>
    <n v="7.4"/>
    <n v="3038"/>
    <n v="59.779614325068877"/>
    <n v="51.857142857142854"/>
    <n v="54.866666666666667"/>
  </r>
  <r>
    <x v="8"/>
    <x v="11"/>
    <n v="2009"/>
    <n v="13"/>
    <x v="11"/>
    <n v="7.6"/>
    <n v="7.6"/>
    <m/>
    <d v="2009-12-13T00:00:00"/>
    <n v="7.6"/>
    <n v="3015"/>
    <n v="59.327036599763872"/>
    <n v="56.085714285714289"/>
    <n v="56.153333333333329"/>
  </r>
  <r>
    <x v="8"/>
    <x v="11"/>
    <n v="2009"/>
    <n v="14"/>
    <x v="11"/>
    <n v="13"/>
    <n v="13"/>
    <m/>
    <d v="2009-12-14T00:00:00"/>
    <n v="13"/>
    <n v="2405"/>
    <n v="47.323888232979144"/>
    <n v="60.285714285714285"/>
    <n v="58.06666666666667"/>
  </r>
  <r>
    <x v="8"/>
    <x v="11"/>
    <n v="2009"/>
    <n v="15"/>
    <x v="11"/>
    <s v="e80"/>
    <n v="80"/>
    <s v="e"/>
    <d v="2009-12-15T00:00:00"/>
    <n v="80"/>
    <n v="366"/>
    <n v="7.2018890200708379"/>
    <n v="66.714285714285708"/>
    <n v="59.733333333333334"/>
  </r>
  <r>
    <x v="8"/>
    <x v="11"/>
    <n v="2009"/>
    <n v="16"/>
    <x v="11"/>
    <s v="e125"/>
    <n v="125"/>
    <s v="e"/>
    <d v="2009-12-16T00:00:00"/>
    <n v="125"/>
    <n v="211"/>
    <n v="4.1519086973632424"/>
    <n v="61.571428571428569"/>
    <n v="58.9"/>
  </r>
  <r>
    <x v="8"/>
    <x v="11"/>
    <n v="2009"/>
    <n v="17"/>
    <x v="11"/>
    <n v="80"/>
    <n v="80"/>
    <m/>
    <d v="2009-12-17T00:00:00"/>
    <n v="80"/>
    <n v="366"/>
    <n v="7.2018890200708379"/>
    <n v="48.428571428571431"/>
    <n v="57.133333333333333"/>
  </r>
  <r>
    <x v="8"/>
    <x v="11"/>
    <n v="2009"/>
    <n v="18"/>
    <x v="11"/>
    <n v="50"/>
    <n v="50"/>
    <m/>
    <d v="2009-12-18T00:00:00"/>
    <n v="50"/>
    <n v="640"/>
    <n v="12.593467138921685"/>
    <n v="40.857142857142854"/>
    <n v="58.3"/>
  </r>
  <r>
    <x v="8"/>
    <x v="11"/>
    <n v="2009"/>
    <n v="19"/>
    <x v="11"/>
    <n v="37"/>
    <n v="37"/>
    <m/>
    <d v="2009-12-19T00:00:00"/>
    <n v="37"/>
    <n v="988"/>
    <n v="19.441164895710351"/>
    <n v="37"/>
    <n v="60.5"/>
  </r>
  <r>
    <x v="8"/>
    <x v="11"/>
    <n v="2009"/>
    <n v="20"/>
    <x v="11"/>
    <n v="37"/>
    <n v="37"/>
    <m/>
    <d v="2009-12-20T00:00:00"/>
    <n v="37"/>
    <n v="988"/>
    <n v="19.441164895710351"/>
    <n v="34.571428571428569"/>
    <n v="62.866666666666667"/>
  </r>
  <r>
    <x v="8"/>
    <x v="11"/>
    <n v="2009"/>
    <n v="21"/>
    <x v="11"/>
    <n v="58"/>
    <n v="58"/>
    <m/>
    <d v="2009-12-21T00:00:00"/>
    <n v="58"/>
    <n v="531"/>
    <n v="10.448642266824084"/>
    <n v="31.714285714285715"/>
    <n v="64.86666666666666"/>
  </r>
  <r>
    <x v="8"/>
    <x v="11"/>
    <n v="2009"/>
    <n v="22"/>
    <x v="11"/>
    <n v="44"/>
    <n v="44"/>
    <m/>
    <d v="2009-12-22T00:00:00"/>
    <n v="44"/>
    <n v="777"/>
    <n v="15.289256198347106"/>
    <n v="25.428571428571427"/>
    <n v="65.36666666666666"/>
  </r>
  <r>
    <x v="8"/>
    <x v="11"/>
    <n v="2009"/>
    <n v="23"/>
    <x v="11"/>
    <n v="33"/>
    <n v="33"/>
    <m/>
    <d v="2009-12-23T00:00:00"/>
    <n v="33"/>
    <n v="1148"/>
    <n v="22.589531680440771"/>
    <n v="21"/>
    <n v="65.86666666666666"/>
  </r>
  <r>
    <x v="8"/>
    <x v="11"/>
    <n v="2009"/>
    <n v="24"/>
    <x v="11"/>
    <n v="27"/>
    <n v="27"/>
    <m/>
    <d v="2009-12-24T00:00:00"/>
    <n v="27"/>
    <n v="1397"/>
    <n v="27.489177489177489"/>
    <n v="19.142857142857142"/>
    <n v="66.533333333333331"/>
  </r>
  <r>
    <x v="8"/>
    <x v="11"/>
    <n v="2009"/>
    <n v="25"/>
    <x v="11"/>
    <n v="23"/>
    <n v="23"/>
    <m/>
    <d v="2009-12-25T00:00:00"/>
    <n v="23"/>
    <n v="1613"/>
    <n v="31.739472648563559"/>
    <n v="24"/>
    <n v="67.13333333333334"/>
  </r>
  <r>
    <x v="8"/>
    <x v="11"/>
    <n v="2009"/>
    <n v="26"/>
    <x v="11"/>
    <n v="20"/>
    <n v="20"/>
    <m/>
    <d v="2009-12-26T00:00:00"/>
    <n v="20"/>
    <n v="1826"/>
    <n v="35.930735930735928"/>
    <n v="37.857142857142854"/>
    <n v="68.433333333333337"/>
  </r>
  <r>
    <x v="8"/>
    <x v="11"/>
    <n v="2009"/>
    <n v="27"/>
    <x v="11"/>
    <n v="17"/>
    <n v="17"/>
    <m/>
    <d v="2009-12-27T00:00:00"/>
    <n v="17"/>
    <n v="2056"/>
    <n v="40.456513183785916"/>
    <n v="51.714285714285715"/>
    <n v="70.466666666666669"/>
  </r>
  <r>
    <x v="8"/>
    <x v="11"/>
    <n v="2009"/>
    <n v="28"/>
    <x v="11"/>
    <n v="14"/>
    <n v="14"/>
    <m/>
    <d v="2009-12-28T00:00:00"/>
    <n v="14"/>
    <n v="2302"/>
    <n v="45.297127115308932"/>
    <n v="62.285714285714285"/>
    <n v="72.13333333333334"/>
  </r>
  <r>
    <x v="8"/>
    <x v="11"/>
    <n v="2009"/>
    <n v="29"/>
    <x v="11"/>
    <n v="13"/>
    <n v="13"/>
    <m/>
    <d v="2009-12-29T00:00:00"/>
    <n v="13"/>
    <n v="2405"/>
    <n v="47.323888232979144"/>
    <n v="70.428571428571431"/>
    <n v="73.566666666666663"/>
  </r>
  <r>
    <x v="8"/>
    <x v="11"/>
    <n v="2009"/>
    <n v="30"/>
    <x v="11"/>
    <n v="20"/>
    <n v="20"/>
    <m/>
    <d v="2009-12-30T00:00:00"/>
    <n v="20"/>
    <n v="1826"/>
    <n v="35.930735930735928"/>
    <n v="77.285714285714292"/>
    <n v="74.8"/>
  </r>
  <r>
    <x v="8"/>
    <x v="11"/>
    <n v="2009"/>
    <n v="31"/>
    <x v="11"/>
    <n v="61"/>
    <n v="61"/>
    <m/>
    <d v="2009-12-31T00:00:00"/>
    <n v="61"/>
    <n v="499"/>
    <n v="9.8189689098780004"/>
    <n v="90.142857142857139"/>
    <n v="75.63333333333334"/>
  </r>
  <r>
    <x v="8"/>
    <x v="0"/>
    <n v="2010"/>
    <n v="1"/>
    <x v="0"/>
    <s v="e120"/>
    <n v="120"/>
    <s v="e"/>
    <d v="2010-01-01T00:00:00"/>
    <n v="120"/>
    <n v="224"/>
    <n v="4.4077134986225897"/>
    <n v="94.428571428571431"/>
    <n v="74.966666666666669"/>
  </r>
  <r>
    <x v="8"/>
    <x v="0"/>
    <n v="2010"/>
    <n v="2"/>
    <x v="0"/>
    <n v="117"/>
    <n v="117"/>
    <m/>
    <d v="2010-01-02T00:00:00"/>
    <n v="117"/>
    <n v="233"/>
    <n v="4.5848091302636753"/>
    <n v="88.142857142857139"/>
    <n v="72.266666666666666"/>
  </r>
  <r>
    <x v="8"/>
    <x v="0"/>
    <n v="2010"/>
    <n v="3"/>
    <x v="0"/>
    <n v="91"/>
    <n v="91"/>
    <m/>
    <d v="2010-01-03T00:00:00"/>
    <n v="91"/>
    <n v="325"/>
    <n v="6.3951200314836685"/>
    <n v="83.571428571428569"/>
    <n v="69.63333333333334"/>
  </r>
  <r>
    <x v="8"/>
    <x v="0"/>
    <n v="2010"/>
    <n v="4"/>
    <x v="0"/>
    <n v="71"/>
    <n v="71"/>
    <m/>
    <d v="2010-01-04T00:00:00"/>
    <n v="71"/>
    <n v="422"/>
    <n v="8.3038173947264848"/>
    <n v="78.714285714285708"/>
    <n v="67.833333333333329"/>
  </r>
  <r>
    <x v="8"/>
    <x v="0"/>
    <n v="2010"/>
    <n v="5"/>
    <x v="0"/>
    <n v="61"/>
    <n v="61"/>
    <m/>
    <d v="2010-01-05T00:00:00"/>
    <n v="61"/>
    <n v="499"/>
    <n v="9.8189689098780004"/>
    <n v="75.142857142857139"/>
    <n v="66.733333333333334"/>
  </r>
  <r>
    <x v="8"/>
    <x v="0"/>
    <n v="2010"/>
    <n v="6"/>
    <x v="0"/>
    <s v="e110"/>
    <n v="110"/>
    <s v="e"/>
    <d v="2010-01-06T00:00:00"/>
    <n v="110"/>
    <n v="253"/>
    <n v="4.9783549783549788"/>
    <n v="75.714285714285708"/>
    <n v="65.900000000000006"/>
  </r>
  <r>
    <x v="8"/>
    <x v="0"/>
    <n v="2010"/>
    <n v="7"/>
    <x v="0"/>
    <n v="91"/>
    <n v="91"/>
    <m/>
    <d v="2010-01-07T00:00:00"/>
    <n v="91"/>
    <n v="325"/>
    <n v="6.3951200314836685"/>
    <n v="69"/>
    <n v="63.43333333333333"/>
  </r>
  <r>
    <x v="8"/>
    <x v="0"/>
    <n v="2010"/>
    <n v="8"/>
    <x v="0"/>
    <n v="76"/>
    <n v="76"/>
    <m/>
    <d v="2010-01-08T00:00:00"/>
    <n v="76"/>
    <n v="393"/>
    <n v="7.7331759149940966"/>
    <n v="63.857142857142854"/>
    <n v="61.533333333333331"/>
  </r>
  <r>
    <x v="8"/>
    <x v="0"/>
    <n v="2010"/>
    <n v="9"/>
    <x v="0"/>
    <n v="85"/>
    <n v="85"/>
    <m/>
    <d v="2010-01-09T00:00:00"/>
    <n v="85"/>
    <n v="345"/>
    <n v="6.7886658795749701"/>
    <n v="63.285714285714285"/>
    <n v="60.1"/>
  </r>
  <r>
    <x v="8"/>
    <x v="0"/>
    <n v="2010"/>
    <n v="10"/>
    <x v="0"/>
    <n v="57"/>
    <n v="57"/>
    <m/>
    <d v="2010-01-10T00:00:00"/>
    <n v="57"/>
    <n v="541"/>
    <n v="10.645415190869736"/>
    <n v="67.571428571428569"/>
    <n v="58.3"/>
  </r>
  <r>
    <x v="8"/>
    <x v="0"/>
    <n v="2010"/>
    <n v="11"/>
    <x v="0"/>
    <n v="46"/>
    <n v="46"/>
    <m/>
    <d v="2010-01-11T00:00:00"/>
    <n v="46"/>
    <n v="715"/>
    <n v="14.06926406926407"/>
    <n v="76"/>
    <n v="57.4"/>
  </r>
  <r>
    <x v="8"/>
    <x v="0"/>
    <n v="2010"/>
    <n v="12"/>
    <x v="0"/>
    <n v="65"/>
    <n v="65"/>
    <m/>
    <d v="2010-01-12T00:00:00"/>
    <n v="65"/>
    <n v="462"/>
    <n v="9.0909090909090917"/>
    <n v="84.857142857142861"/>
    <n v="56.93333333333333"/>
  </r>
  <r>
    <x v="8"/>
    <x v="0"/>
    <n v="2010"/>
    <n v="13"/>
    <x v="0"/>
    <n v="63"/>
    <n v="63"/>
    <m/>
    <d v="2010-01-13T00:00:00"/>
    <n v="63"/>
    <n v="478"/>
    <n v="9.4057457693821327"/>
    <n v="89.428571428571431"/>
    <n v="55.9"/>
  </r>
  <r>
    <x v="8"/>
    <x v="0"/>
    <n v="2010"/>
    <n v="14"/>
    <x v="0"/>
    <n v="55"/>
    <n v="55"/>
    <m/>
    <d v="2010-01-14T00:00:00"/>
    <n v="55"/>
    <n v="571"/>
    <n v="11.235733963006691"/>
    <n v="90.857142857142861"/>
    <n v="55.133333333333333"/>
  </r>
  <r>
    <x v="8"/>
    <x v="0"/>
    <n v="2010"/>
    <n v="15"/>
    <x v="0"/>
    <s v="e72"/>
    <n v="72"/>
    <s v="e"/>
    <d v="2010-01-15T00:00:00"/>
    <n v="72"/>
    <n v="413"/>
    <n v="8.1267217630853992"/>
    <n v="91.428571428571431"/>
    <n v="54.5"/>
  </r>
  <r>
    <x v="8"/>
    <x v="0"/>
    <n v="2010"/>
    <n v="16"/>
    <x v="0"/>
    <s v="e115"/>
    <n v="115"/>
    <s v="e"/>
    <d v="2010-01-16T00:00:00"/>
    <n v="115"/>
    <n v="241"/>
    <n v="4.7422274695001967"/>
    <n v="88.714285714285708"/>
    <n v="53.633333333333333"/>
  </r>
  <r>
    <x v="8"/>
    <x v="0"/>
    <n v="2010"/>
    <n v="17"/>
    <x v="0"/>
    <s v="e116"/>
    <n v="116"/>
    <s v="e"/>
    <d v="2010-01-17T00:00:00"/>
    <n v="116"/>
    <n v="235"/>
    <n v="4.6241637150728057"/>
    <n v="78.714285714285708"/>
    <n v="51.233333333333334"/>
  </r>
  <r>
    <x v="8"/>
    <x v="0"/>
    <n v="2010"/>
    <n v="18"/>
    <x v="0"/>
    <s v="e108"/>
    <n v="108"/>
    <s v="e"/>
    <d v="2010-01-18T00:00:00"/>
    <n v="108"/>
    <n v="257"/>
    <n v="5.0570641479732394"/>
    <n v="71"/>
    <n v="49"/>
  </r>
  <r>
    <x v="8"/>
    <x v="0"/>
    <n v="2010"/>
    <n v="19"/>
    <x v="0"/>
    <n v="97"/>
    <n v="97"/>
    <m/>
    <d v="2010-01-19T00:00:00"/>
    <n v="97"/>
    <n v="298"/>
    <n v="5.8638331365604088"/>
    <n v="67.142857142857139"/>
    <n v="46.9"/>
  </r>
  <r>
    <x v="8"/>
    <x v="0"/>
    <n v="2010"/>
    <n v="20"/>
    <x v="0"/>
    <n v="73"/>
    <n v="73"/>
    <m/>
    <d v="2010-01-20T00:00:00"/>
    <n v="73"/>
    <n v="407"/>
    <n v="8.0086580086580081"/>
    <n v="62.857142857142854"/>
    <n v="45.1"/>
  </r>
  <r>
    <x v="8"/>
    <x v="0"/>
    <n v="2010"/>
    <n v="21"/>
    <x v="0"/>
    <n v="59"/>
    <n v="59"/>
    <m/>
    <d v="2010-01-21T00:00:00"/>
    <n v="59"/>
    <n v="519"/>
    <n v="10.212514757969302"/>
    <n v="60.571428571428569"/>
    <n v="44"/>
  </r>
  <r>
    <x v="8"/>
    <x v="0"/>
    <n v="2010"/>
    <n v="22"/>
    <x v="0"/>
    <n v="53"/>
    <n v="53"/>
    <m/>
    <d v="2010-01-22T00:00:00"/>
    <n v="53"/>
    <n v="595"/>
    <n v="11.707988980716253"/>
    <n v="59.285714285714285"/>
    <n v="43.266666666666666"/>
  </r>
  <r>
    <x v="8"/>
    <x v="0"/>
    <n v="2010"/>
    <n v="23"/>
    <x v="0"/>
    <n v="45"/>
    <n v="45"/>
    <m/>
    <d v="2010-01-23T00:00:00"/>
    <n v="45"/>
    <n v="739"/>
    <n v="14.541519086973631"/>
    <n v="58.142857142857146"/>
    <n v="42.633333333333333"/>
  </r>
  <r>
    <x v="8"/>
    <x v="0"/>
    <n v="2010"/>
    <n v="24"/>
    <x v="0"/>
    <n v="62"/>
    <n v="62"/>
    <m/>
    <d v="2010-01-24T00:00:00"/>
    <n v="62"/>
    <n v="490"/>
    <n v="9.6418732782369148"/>
    <n v="57.571428571428569"/>
    <n v="42.166666666666664"/>
  </r>
  <r>
    <x v="8"/>
    <x v="0"/>
    <n v="2010"/>
    <n v="25"/>
    <x v="0"/>
    <n v="81"/>
    <n v="81"/>
    <m/>
    <d v="2010-01-25T00:00:00"/>
    <n v="81"/>
    <n v="360"/>
    <n v="7.0838252656434477"/>
    <n v="54.285714285714285"/>
    <n v="41.233333333333334"/>
  </r>
  <r>
    <x v="8"/>
    <x v="0"/>
    <n v="2010"/>
    <n v="26"/>
    <x v="0"/>
    <n v="67"/>
    <n v="67"/>
    <m/>
    <d v="2010-01-26T00:00:00"/>
    <n v="67"/>
    <n v="444"/>
    <n v="8.7367178276269186"/>
    <n v="48.142857142857146"/>
    <n v="39.93333333333333"/>
  </r>
  <r>
    <x v="8"/>
    <x v="0"/>
    <n v="2010"/>
    <n v="27"/>
    <x v="0"/>
    <n v="57"/>
    <n v="57"/>
    <m/>
    <d v="2010-01-27T00:00:00"/>
    <n v="57"/>
    <n v="541"/>
    <n v="10.645415190869736"/>
    <n v="43.857142857142854"/>
    <n v="38.866666666666667"/>
  </r>
  <r>
    <x v="8"/>
    <x v="0"/>
    <n v="2010"/>
    <n v="28"/>
    <x v="0"/>
    <n v="50"/>
    <n v="50"/>
    <m/>
    <d v="2010-01-28T00:00:00"/>
    <n v="50"/>
    <n v="640"/>
    <n v="12.593467138921685"/>
    <n v="41.142857142857146"/>
    <n v="38.93333333333333"/>
  </r>
  <r>
    <x v="8"/>
    <x v="0"/>
    <n v="2010"/>
    <n v="29"/>
    <x v="0"/>
    <n v="45"/>
    <n v="45"/>
    <m/>
    <d v="2010-01-29T00:00:00"/>
    <n v="45"/>
    <n v="739"/>
    <n v="14.541519086973631"/>
    <n v="39.142857142857146"/>
    <n v="39.200000000000003"/>
  </r>
  <r>
    <x v="8"/>
    <x v="0"/>
    <n v="2010"/>
    <n v="30"/>
    <x v="0"/>
    <n v="41"/>
    <n v="41"/>
    <m/>
    <d v="2010-01-30T00:00:00"/>
    <n v="41"/>
    <n v="861"/>
    <n v="16.942148760330578"/>
    <n v="37.857142857142854"/>
    <n v="39.466666666666669"/>
  </r>
  <r>
    <x v="8"/>
    <x v="0"/>
    <n v="2010"/>
    <n v="31"/>
    <x v="0"/>
    <n v="39"/>
    <n v="39"/>
    <m/>
    <d v="2010-01-31T00:00:00"/>
    <n v="39"/>
    <n v="928"/>
    <n v="18.260527351436444"/>
    <n v="36.857142857142854"/>
    <n v="39.700000000000003"/>
  </r>
  <r>
    <x v="8"/>
    <x v="1"/>
    <n v="2010"/>
    <n v="1"/>
    <x v="1"/>
    <n v="38"/>
    <n v="38"/>
    <m/>
    <d v="2010-02-01T00:00:00"/>
    <n v="38"/>
    <n v="963"/>
    <n v="18.949232585596221"/>
    <n v="36"/>
    <n v="39.866666666666667"/>
  </r>
  <r>
    <x v="8"/>
    <x v="1"/>
    <n v="2010"/>
    <n v="2"/>
    <x v="1"/>
    <n v="37"/>
    <n v="37"/>
    <m/>
    <d v="2010-02-02T00:00:00"/>
    <n v="37"/>
    <n v="988"/>
    <n v="19.441164895710351"/>
    <n v="35"/>
    <n v="39.93333333333333"/>
  </r>
  <r>
    <x v="8"/>
    <x v="1"/>
    <n v="2010"/>
    <n v="3"/>
    <x v="1"/>
    <n v="38"/>
    <n v="38"/>
    <m/>
    <d v="2010-02-03T00:00:00"/>
    <n v="38"/>
    <n v="963"/>
    <n v="18.949232585596221"/>
    <n v="34"/>
    <n v="39.9"/>
  </r>
  <r>
    <x v="8"/>
    <x v="1"/>
    <n v="2010"/>
    <n v="4"/>
    <x v="1"/>
    <n v="36"/>
    <n v="36"/>
    <m/>
    <d v="2010-02-04T00:00:00"/>
    <n v="36"/>
    <n v="1014"/>
    <n v="19.952774498229044"/>
    <n v="33.142857142857146"/>
    <n v="39.733333333333334"/>
  </r>
  <r>
    <x v="8"/>
    <x v="1"/>
    <n v="2010"/>
    <n v="5"/>
    <x v="1"/>
    <n v="36"/>
    <n v="36"/>
    <m/>
    <d v="2010-02-05T00:00:00"/>
    <n v="36"/>
    <n v="1014"/>
    <n v="19.952774498229044"/>
    <n v="32.857142857142854"/>
    <n v="39.56666666666667"/>
  </r>
  <r>
    <x v="8"/>
    <x v="1"/>
    <n v="2010"/>
    <n v="6"/>
    <x v="1"/>
    <n v="34"/>
    <n v="34"/>
    <m/>
    <d v="2010-02-06T00:00:00"/>
    <n v="34"/>
    <n v="1098"/>
    <n v="21.605667060212514"/>
    <n v="33.428571428571431"/>
    <n v="39.333333333333336"/>
  </r>
  <r>
    <x v="8"/>
    <x v="1"/>
    <n v="2010"/>
    <n v="7"/>
    <x v="1"/>
    <n v="33"/>
    <n v="33"/>
    <m/>
    <d v="2010-02-07T00:00:00"/>
    <n v="33"/>
    <n v="1148"/>
    <n v="22.589531680440771"/>
    <n v="33.714285714285715"/>
    <n v="39.166666666666664"/>
  </r>
  <r>
    <x v="8"/>
    <x v="1"/>
    <n v="2010"/>
    <n v="8"/>
    <x v="1"/>
    <n v="31"/>
    <n v="31"/>
    <m/>
    <d v="2010-02-08T00:00:00"/>
    <n v="31"/>
    <n v="1219"/>
    <n v="23.986619441164898"/>
    <n v="35.571428571428569"/>
    <n v="39"/>
  </r>
  <r>
    <x v="8"/>
    <x v="1"/>
    <n v="2010"/>
    <n v="9"/>
    <x v="1"/>
    <n v="30"/>
    <n v="30"/>
    <m/>
    <d v="2010-02-09T00:00:00"/>
    <n v="30"/>
    <n v="1276"/>
    <n v="25.108225108225106"/>
    <n v="37.285714285714285"/>
    <n v="38.866666666666667"/>
  </r>
  <r>
    <x v="8"/>
    <x v="1"/>
    <n v="2010"/>
    <n v="10"/>
    <x v="1"/>
    <n v="32"/>
    <n v="32"/>
    <m/>
    <d v="2010-02-10T00:00:00"/>
    <n v="32"/>
    <n v="1185"/>
    <n v="23.31759149940968"/>
    <n v="40"/>
    <n v="39.06666666666667"/>
  </r>
  <r>
    <x v="8"/>
    <x v="1"/>
    <n v="2010"/>
    <n v="11"/>
    <x v="1"/>
    <n v="34"/>
    <n v="34"/>
    <m/>
    <d v="2010-02-11T00:00:00"/>
    <n v="34"/>
    <n v="1098"/>
    <n v="21.605667060212514"/>
    <n v="41.857142857142854"/>
    <n v="40.033333333333331"/>
  </r>
  <r>
    <x v="8"/>
    <x v="1"/>
    <n v="2010"/>
    <n v="12"/>
    <x v="1"/>
    <n v="40"/>
    <n v="40"/>
    <m/>
    <d v="2010-02-12T00:00:00"/>
    <n v="40"/>
    <n v="894"/>
    <n v="17.591499409681226"/>
    <n v="43.142857142857146"/>
    <n v="40.5"/>
  </r>
  <r>
    <x v="8"/>
    <x v="1"/>
    <n v="2010"/>
    <n v="13"/>
    <x v="1"/>
    <n v="36"/>
    <n v="36"/>
    <m/>
    <d v="2010-02-13T00:00:00"/>
    <n v="36"/>
    <n v="1014"/>
    <n v="19.952774498229044"/>
    <n v="43.142857142857146"/>
    <n v="40.633333333333333"/>
  </r>
  <r>
    <x v="8"/>
    <x v="1"/>
    <n v="2010"/>
    <n v="14"/>
    <x v="1"/>
    <n v="46"/>
    <n v="46"/>
    <m/>
    <d v="2010-02-14T00:00:00"/>
    <n v="46"/>
    <n v="715"/>
    <n v="14.06926406926407"/>
    <n v="43.285714285714285"/>
    <n v="40.833333333333336"/>
  </r>
  <r>
    <x v="8"/>
    <x v="1"/>
    <n v="2010"/>
    <n v="15"/>
    <x v="1"/>
    <n v="43"/>
    <n v="43"/>
    <m/>
    <d v="2010-02-15T00:00:00"/>
    <n v="43"/>
    <n v="809"/>
    <n v="15.91892955529319"/>
    <n v="41.571428571428569"/>
    <n v="40.56666666666667"/>
  </r>
  <r>
    <x v="8"/>
    <x v="1"/>
    <n v="2010"/>
    <n v="16"/>
    <x v="1"/>
    <n v="49"/>
    <n v="49"/>
    <m/>
    <d v="2010-02-16T00:00:00"/>
    <n v="49"/>
    <n v="655"/>
    <n v="12.888626524990162"/>
    <n v="39.857142857142854"/>
    <n v="40.266666666666666"/>
  </r>
  <r>
    <x v="8"/>
    <x v="1"/>
    <n v="2010"/>
    <n v="17"/>
    <x v="1"/>
    <n v="45"/>
    <n v="45"/>
    <m/>
    <d v="2010-02-17T00:00:00"/>
    <n v="45"/>
    <n v="739"/>
    <n v="14.541519086973631"/>
    <n v="37.714285714285715"/>
    <n v="39.666666666666664"/>
  </r>
  <r>
    <x v="8"/>
    <x v="1"/>
    <n v="2010"/>
    <n v="18"/>
    <x v="1"/>
    <n v="43"/>
    <n v="43"/>
    <m/>
    <d v="2010-02-18T00:00:00"/>
    <n v="43"/>
    <n v="809"/>
    <n v="15.91892955529319"/>
    <n v="37.285714285714285"/>
    <n v="39.166666666666664"/>
  </r>
  <r>
    <x v="8"/>
    <x v="1"/>
    <n v="2010"/>
    <n v="19"/>
    <x v="1"/>
    <n v="40"/>
    <n v="40"/>
    <m/>
    <d v="2010-02-19T00:00:00"/>
    <n v="40"/>
    <n v="894"/>
    <n v="17.591499409681226"/>
    <n v="36.142857142857146"/>
    <n v="38.666666666666664"/>
  </r>
  <r>
    <x v="8"/>
    <x v="1"/>
    <n v="2010"/>
    <n v="20"/>
    <x v="1"/>
    <n v="37"/>
    <n v="37"/>
    <m/>
    <d v="2010-02-20T00:00:00"/>
    <n v="37"/>
    <n v="988"/>
    <n v="19.441164895710351"/>
    <n v="38.857142857142854"/>
    <n v="38.233333333333334"/>
  </r>
  <r>
    <x v="8"/>
    <x v="1"/>
    <n v="2010"/>
    <n v="21"/>
    <x v="1"/>
    <n v="34"/>
    <n v="34"/>
    <m/>
    <d v="2010-02-21T00:00:00"/>
    <n v="34"/>
    <n v="1098"/>
    <n v="21.605667060212514"/>
    <n v="41.857142857142854"/>
    <n v="37.866666666666667"/>
  </r>
  <r>
    <x v="8"/>
    <x v="1"/>
    <n v="2010"/>
    <n v="22"/>
    <x v="1"/>
    <n v="31"/>
    <n v="31"/>
    <m/>
    <d v="2010-02-22T00:00:00"/>
    <n v="31"/>
    <n v="1219"/>
    <n v="23.986619441164898"/>
    <n v="44.571428571428569"/>
    <n v="37.533333333333331"/>
  </r>
  <r>
    <x v="8"/>
    <x v="1"/>
    <n v="2010"/>
    <n v="23"/>
    <x v="1"/>
    <n v="34"/>
    <n v="34"/>
    <m/>
    <d v="2010-02-23T00:00:00"/>
    <n v="34"/>
    <n v="1098"/>
    <n v="21.605667060212514"/>
    <n v="47"/>
    <n v="37.266666666666666"/>
  </r>
  <r>
    <x v="8"/>
    <x v="1"/>
    <n v="2010"/>
    <n v="24"/>
    <x v="1"/>
    <n v="42"/>
    <n v="42"/>
    <m/>
    <d v="2010-02-24T00:00:00"/>
    <n v="42"/>
    <n v="843"/>
    <n v="16.587957497048407"/>
    <n v="48.428571428571431"/>
    <n v="37.366666666666667"/>
  </r>
  <r>
    <x v="8"/>
    <x v="1"/>
    <n v="2010"/>
    <n v="25"/>
    <x v="1"/>
    <n v="35"/>
    <n v="35"/>
    <m/>
    <d v="2010-02-25T00:00:00"/>
    <n v="35"/>
    <n v="1053"/>
    <n v="20.720188902007084"/>
    <n v="48.142857142857146"/>
    <n v="37.9"/>
  </r>
  <r>
    <x v="8"/>
    <x v="1"/>
    <n v="2010"/>
    <n v="26"/>
    <x v="1"/>
    <n v="59"/>
    <n v="59"/>
    <m/>
    <d v="2010-02-26T00:00:00"/>
    <n v="59"/>
    <n v="519"/>
    <n v="10.212514757969302"/>
    <n v="48.285714285714285"/>
    <n v="38.200000000000003"/>
  </r>
  <r>
    <x v="8"/>
    <x v="1"/>
    <n v="2010"/>
    <n v="27"/>
    <x v="1"/>
    <n v="58"/>
    <n v="58"/>
    <m/>
    <d v="2010-02-27T00:00:00"/>
    <n v="58"/>
    <n v="531"/>
    <n v="10.448642266824084"/>
    <n v="44.571428571428569"/>
    <n v="38.233333333333334"/>
  </r>
  <r>
    <x v="8"/>
    <x v="1"/>
    <n v="2010"/>
    <n v="28"/>
    <x v="1"/>
    <n v="53"/>
    <n v="53"/>
    <m/>
    <d v="2010-02-28T00:00:00"/>
    <n v="53"/>
    <n v="595"/>
    <n v="11.707988980716253"/>
    <n v="40.714285714285715"/>
    <n v="40.633333333333333"/>
  </r>
  <r>
    <x v="8"/>
    <x v="2"/>
    <n v="2010"/>
    <n v="1"/>
    <x v="2"/>
    <n v="48"/>
    <n v="48"/>
    <m/>
    <d v="2010-03-01T00:00:00"/>
    <n v="48"/>
    <n v="675"/>
    <n v="13.282172373081464"/>
    <n v="37.285714285714285"/>
    <n v="45.2"/>
  </r>
  <r>
    <x v="8"/>
    <x v="2"/>
    <n v="2010"/>
    <n v="2"/>
    <x v="2"/>
    <n v="44"/>
    <n v="44"/>
    <m/>
    <d v="2010-03-02T00:00:00"/>
    <n v="44"/>
    <n v="777"/>
    <n v="15.289256198347106"/>
    <n v="34.571428571428569"/>
    <n v="47.466666666666669"/>
  </r>
  <r>
    <x v="8"/>
    <x v="2"/>
    <n v="2010"/>
    <n v="3"/>
    <x v="2"/>
    <n v="40"/>
    <n v="40"/>
    <m/>
    <d v="2010-03-03T00:00:00"/>
    <n v="40"/>
    <n v="894"/>
    <n v="17.591499409681226"/>
    <n v="32.285714285714285"/>
    <n v="49"/>
  </r>
  <r>
    <x v="8"/>
    <x v="2"/>
    <n v="2010"/>
    <n v="4"/>
    <x v="2"/>
    <n v="36"/>
    <n v="36"/>
    <m/>
    <d v="2010-03-04T00:00:00"/>
    <n v="36"/>
    <n v="1014"/>
    <n v="19.952774498229044"/>
    <n v="30.428571428571427"/>
    <n v="50.666666666666664"/>
  </r>
  <r>
    <x v="8"/>
    <x v="2"/>
    <n v="2010"/>
    <n v="5"/>
    <x v="2"/>
    <n v="33"/>
    <n v="33"/>
    <m/>
    <d v="2010-03-05T00:00:00"/>
    <n v="33"/>
    <n v="1148"/>
    <n v="22.589531680440771"/>
    <n v="30.428571428571427"/>
    <n v="52.966666666666669"/>
  </r>
  <r>
    <x v="8"/>
    <x v="2"/>
    <n v="2010"/>
    <n v="6"/>
    <x v="2"/>
    <n v="31"/>
    <n v="31"/>
    <m/>
    <d v="2010-03-06T00:00:00"/>
    <n v="31"/>
    <n v="1219"/>
    <n v="23.986619441164898"/>
    <n v="34.428571428571431"/>
    <n v="55.56666666666667"/>
  </r>
  <r>
    <x v="8"/>
    <x v="2"/>
    <n v="2010"/>
    <n v="7"/>
    <x v="2"/>
    <n v="29"/>
    <n v="29"/>
    <m/>
    <d v="2010-03-07T00:00:00"/>
    <n v="29"/>
    <n v="1319"/>
    <n v="25.954348681621408"/>
    <n v="36.857142857142854"/>
    <n v="57.6"/>
  </r>
  <r>
    <x v="8"/>
    <x v="2"/>
    <n v="2010"/>
    <n v="8"/>
    <x v="2"/>
    <n v="29"/>
    <n v="29"/>
    <m/>
    <d v="2010-03-08T00:00:00"/>
    <n v="29"/>
    <n v="1319"/>
    <n v="25.954348681621408"/>
    <n v="39"/>
    <n v="59.4"/>
  </r>
  <r>
    <x v="8"/>
    <x v="2"/>
    <n v="2010"/>
    <n v="9"/>
    <x v="2"/>
    <n v="28"/>
    <n v="28"/>
    <m/>
    <d v="2010-03-09T00:00:00"/>
    <n v="28"/>
    <n v="1357"/>
    <n v="26.702085792994882"/>
    <n v="40.857142857142854"/>
    <n v="60.4"/>
  </r>
  <r>
    <x v="8"/>
    <x v="2"/>
    <n v="2010"/>
    <n v="10"/>
    <x v="2"/>
    <n v="27"/>
    <n v="27"/>
    <m/>
    <d v="2010-03-10T00:00:00"/>
    <n v="27"/>
    <n v="1397"/>
    <n v="27.489177489177489"/>
    <n v="42.285714285714285"/>
    <n v="61.4"/>
  </r>
  <r>
    <x v="8"/>
    <x v="2"/>
    <n v="2010"/>
    <n v="11"/>
    <x v="2"/>
    <n v="36"/>
    <n v="36"/>
    <m/>
    <d v="2010-03-11T00:00:00"/>
    <n v="36"/>
    <n v="1014"/>
    <n v="19.952774498229044"/>
    <n v="43.285714285714285"/>
    <n v="62"/>
  </r>
  <r>
    <x v="8"/>
    <x v="2"/>
    <n v="2010"/>
    <n v="12"/>
    <x v="2"/>
    <n v="61"/>
    <n v="61"/>
    <m/>
    <d v="2010-03-12T00:00:00"/>
    <n v="61"/>
    <n v="499"/>
    <n v="9.8189689098780004"/>
    <n v="42.571428571428569"/>
    <n v="62.166666666666664"/>
  </r>
  <r>
    <x v="8"/>
    <x v="2"/>
    <n v="2010"/>
    <n v="13"/>
    <x v="2"/>
    <n v="48"/>
    <n v="48"/>
    <m/>
    <d v="2010-03-13T00:00:00"/>
    <n v="48"/>
    <n v="675"/>
    <n v="13.282172373081464"/>
    <n v="38.142857142857146"/>
    <n v="61.366666666666667"/>
  </r>
  <r>
    <x v="8"/>
    <x v="2"/>
    <n v="2010"/>
    <n v="14"/>
    <x v="2"/>
    <n v="44"/>
    <n v="44"/>
    <m/>
    <d v="2010-03-14T00:00:00"/>
    <n v="44"/>
    <n v="777"/>
    <n v="15.289256198347106"/>
    <n v="35.285714285714285"/>
    <n v="61.133333333333333"/>
  </r>
  <r>
    <x v="8"/>
    <x v="2"/>
    <n v="2010"/>
    <n v="15"/>
    <x v="2"/>
    <n v="42"/>
    <n v="42"/>
    <m/>
    <d v="2010-03-15T00:00:00"/>
    <n v="42"/>
    <n v="843"/>
    <n v="16.587957497048407"/>
    <n v="32.857142857142854"/>
    <n v="60.7"/>
  </r>
  <r>
    <x v="8"/>
    <x v="2"/>
    <n v="2010"/>
    <n v="16"/>
    <x v="2"/>
    <n v="38"/>
    <n v="38"/>
    <m/>
    <d v="2010-03-16T00:00:00"/>
    <n v="38"/>
    <n v="963"/>
    <n v="18.949232585596221"/>
    <n v="30.571428571428573"/>
    <n v="60.166666666666664"/>
  </r>
  <r>
    <x v="8"/>
    <x v="2"/>
    <n v="2010"/>
    <n v="17"/>
    <x v="2"/>
    <n v="34"/>
    <n v="34"/>
    <m/>
    <d v="2010-03-17T00:00:00"/>
    <n v="34"/>
    <n v="1098"/>
    <n v="21.605667060212514"/>
    <n v="28.571428571428573"/>
    <n v="59.833333333333336"/>
  </r>
  <r>
    <x v="8"/>
    <x v="2"/>
    <n v="2010"/>
    <n v="18"/>
    <x v="2"/>
    <n v="31"/>
    <n v="31"/>
    <m/>
    <d v="2010-03-18T00:00:00"/>
    <n v="31"/>
    <n v="1219"/>
    <n v="23.986619441164898"/>
    <n v="27"/>
    <n v="59.5"/>
  </r>
  <r>
    <x v="8"/>
    <x v="2"/>
    <n v="2010"/>
    <n v="19"/>
    <x v="2"/>
    <n v="30"/>
    <n v="30"/>
    <m/>
    <d v="2010-03-19T00:00:00"/>
    <n v="30"/>
    <n v="1276"/>
    <n v="25.108225108225106"/>
    <n v="27.857142857142858"/>
    <n v="59.233333333333334"/>
  </r>
  <r>
    <x v="8"/>
    <x v="2"/>
    <n v="2010"/>
    <n v="20"/>
    <x v="2"/>
    <n v="28"/>
    <n v="28"/>
    <m/>
    <d v="2010-03-20T00:00:00"/>
    <n v="28"/>
    <n v="1357"/>
    <n v="26.702085792994882"/>
    <n v="31.857142857142858"/>
    <n v="58.93333333333333"/>
  </r>
  <r>
    <x v="8"/>
    <x v="2"/>
    <n v="2010"/>
    <n v="21"/>
    <x v="2"/>
    <n v="27"/>
    <n v="27"/>
    <m/>
    <d v="2010-03-21T00:00:00"/>
    <n v="27"/>
    <n v="1397"/>
    <n v="27.489177489177489"/>
    <n v="34.142857142857146"/>
    <n v="58.7"/>
  </r>
  <r>
    <x v="8"/>
    <x v="2"/>
    <n v="2010"/>
    <n v="22"/>
    <x v="2"/>
    <n v="26"/>
    <n v="26"/>
    <m/>
    <d v="2010-03-22T00:00:00"/>
    <n v="26"/>
    <n v="1449"/>
    <n v="28.512396694214875"/>
    <n v="38.857142857142854"/>
    <n v="58.466666666666669"/>
  </r>
  <r>
    <x v="8"/>
    <x v="2"/>
    <n v="2010"/>
    <n v="23"/>
    <x v="2"/>
    <n v="24"/>
    <n v="24"/>
    <m/>
    <d v="2010-03-23T00:00:00"/>
    <n v="24"/>
    <n v="1550"/>
    <n v="30.499803227075954"/>
    <n v="53.714285714285715"/>
    <n v="58.2"/>
  </r>
  <r>
    <x v="8"/>
    <x v="2"/>
    <n v="2010"/>
    <n v="24"/>
    <x v="2"/>
    <n v="23"/>
    <n v="23"/>
    <m/>
    <d v="2010-03-24T00:00:00"/>
    <n v="23"/>
    <n v="1613"/>
    <n v="31.739472648563559"/>
    <n v="77.428571428571431"/>
    <n v="57.93333333333333"/>
  </r>
  <r>
    <x v="8"/>
    <x v="2"/>
    <n v="2010"/>
    <n v="25"/>
    <x v="2"/>
    <n v="37"/>
    <n v="37"/>
    <m/>
    <d v="2010-03-25T00:00:00"/>
    <n v="37"/>
    <n v="988"/>
    <n v="19.441164895710351"/>
    <n v="90.714285714285708"/>
    <n v="57.666666666666664"/>
  </r>
  <r>
    <x v="8"/>
    <x v="2"/>
    <n v="2010"/>
    <n v="26"/>
    <x v="2"/>
    <n v="58"/>
    <n v="58"/>
    <m/>
    <d v="2010-03-26T00:00:00"/>
    <n v="58"/>
    <n v="531"/>
    <n v="10.448642266824084"/>
    <n v="98.285714285714292"/>
    <n v="56.9"/>
  </r>
  <r>
    <x v="8"/>
    <x v="2"/>
    <n v="2010"/>
    <n v="27"/>
    <x v="2"/>
    <n v="44"/>
    <n v="44"/>
    <m/>
    <d v="2010-03-27T00:00:00"/>
    <n v="44"/>
    <n v="777"/>
    <n v="15.289256198347106"/>
    <n v="102.85714285714286"/>
    <n v="55.4"/>
  </r>
  <r>
    <x v="8"/>
    <x v="2"/>
    <n v="2010"/>
    <n v="28"/>
    <x v="2"/>
    <n v="60"/>
    <n v="60"/>
    <m/>
    <d v="2010-03-28T00:00:00"/>
    <n v="60"/>
    <n v="513"/>
    <n v="10.094451003541913"/>
    <n v="111.57142857142857"/>
    <n v="54.5"/>
  </r>
  <r>
    <x v="8"/>
    <x v="2"/>
    <n v="2010"/>
    <n v="29"/>
    <x v="2"/>
    <s v="e130"/>
    <n v="130"/>
    <s v="e"/>
    <d v="2010-03-29T00:00:00"/>
    <n v="130"/>
    <n v="199"/>
    <n v="3.9157811885084612"/>
    <n v="118.85714285714286"/>
    <n v="53.966666666666669"/>
  </r>
  <r>
    <x v="8"/>
    <x v="2"/>
    <n v="2010"/>
    <n v="30"/>
    <x v="2"/>
    <s v="e190"/>
    <n v="190"/>
    <s v="e"/>
    <d v="2010-03-30T00:00:00"/>
    <n v="190"/>
    <n v="96"/>
    <n v="1.8890200708382525"/>
    <n v="113.42857142857143"/>
    <n v="50.56666666666667"/>
  </r>
  <r>
    <x v="8"/>
    <x v="2"/>
    <n v="2010"/>
    <n v="31"/>
    <x v="2"/>
    <s v="e116"/>
    <n v="116"/>
    <s v="e"/>
    <d v="2010-03-31T00:00:00"/>
    <n v="116"/>
    <n v="235"/>
    <n v="4.6241637150728057"/>
    <n v="98.142857142857139"/>
    <n v="45"/>
  </r>
  <r>
    <x v="8"/>
    <x v="3"/>
    <n v="2010"/>
    <n v="1"/>
    <x v="3"/>
    <n v="90"/>
    <n v="90"/>
    <m/>
    <d v="2010-04-01T00:00:00"/>
    <n v="90"/>
    <n v="330"/>
    <n v="6.4935064935064926"/>
    <n v="90"/>
    <n v="41.833333333333336"/>
  </r>
  <r>
    <x v="8"/>
    <x v="3"/>
    <n v="2010"/>
    <n v="2"/>
    <x v="3"/>
    <s v="e90"/>
    <n v="90"/>
    <s v="e"/>
    <d v="2010-04-02T00:00:00"/>
    <n v="90"/>
    <n v="330"/>
    <n v="6.4935064935064926"/>
    <n v="85.428571428571431"/>
    <n v="39.466666666666669"/>
  </r>
  <r>
    <x v="8"/>
    <x v="3"/>
    <n v="2010"/>
    <n v="3"/>
    <x v="3"/>
    <s v="e105"/>
    <n v="105"/>
    <s v="e"/>
    <d v="2010-04-03T00:00:00"/>
    <n v="105"/>
    <n v="269"/>
    <n v="5.2931916568280206"/>
    <n v="79"/>
    <n v="37.033333333333331"/>
  </r>
  <r>
    <x v="8"/>
    <x v="3"/>
    <n v="2010"/>
    <n v="4"/>
    <x v="3"/>
    <s v="e111"/>
    <n v="111"/>
    <s v="e"/>
    <d v="2010-04-04T00:00:00"/>
    <n v="111"/>
    <n v="251"/>
    <n v="4.9390003935458484"/>
    <n v="69.857142857142861"/>
    <n v="34.233333333333334"/>
  </r>
  <r>
    <x v="8"/>
    <x v="3"/>
    <n v="2010"/>
    <n v="5"/>
    <x v="3"/>
    <n v="92"/>
    <n v="92"/>
    <m/>
    <d v="2010-04-05T00:00:00"/>
    <n v="92"/>
    <n v="316"/>
    <n v="6.2180243998425819"/>
    <n v="59.285714285714285"/>
    <n v="31.133333333333333"/>
  </r>
  <r>
    <x v="8"/>
    <x v="3"/>
    <n v="2010"/>
    <n v="6"/>
    <x v="3"/>
    <n v="83"/>
    <n v="83"/>
    <m/>
    <d v="2010-04-06T00:00:00"/>
    <n v="83"/>
    <n v="350"/>
    <n v="6.887052341597796"/>
    <n v="52"/>
    <n v="28.733333333333334"/>
  </r>
  <r>
    <x v="8"/>
    <x v="3"/>
    <n v="2010"/>
    <n v="7"/>
    <x v="3"/>
    <n v="59"/>
    <n v="59"/>
    <m/>
    <d v="2010-04-07T00:00:00"/>
    <n v="59"/>
    <n v="519"/>
    <n v="10.212514757969302"/>
    <n v="44.571428571428569"/>
    <n v="26.5"/>
  </r>
  <r>
    <x v="8"/>
    <x v="3"/>
    <n v="2010"/>
    <n v="8"/>
    <x v="3"/>
    <n v="58"/>
    <n v="58"/>
    <m/>
    <d v="2010-04-08T00:00:00"/>
    <n v="58"/>
    <n v="531"/>
    <n v="10.448642266824084"/>
    <n v="39.857142857142854"/>
    <n v="25"/>
  </r>
  <r>
    <x v="8"/>
    <x v="3"/>
    <n v="2010"/>
    <n v="9"/>
    <x v="3"/>
    <n v="45"/>
    <n v="45"/>
    <m/>
    <d v="2010-04-09T00:00:00"/>
    <n v="45"/>
    <n v="739"/>
    <n v="14.541519086973631"/>
    <n v="35.571428571428569"/>
    <n v="23.5"/>
  </r>
  <r>
    <x v="8"/>
    <x v="3"/>
    <n v="2010"/>
    <n v="10"/>
    <x v="3"/>
    <n v="41"/>
    <n v="41"/>
    <m/>
    <d v="2010-04-10T00:00:00"/>
    <n v="41"/>
    <n v="861"/>
    <n v="16.942148760330578"/>
    <n v="32.571428571428569"/>
    <n v="22.4"/>
  </r>
  <r>
    <x v="8"/>
    <x v="3"/>
    <n v="2010"/>
    <n v="11"/>
    <x v="3"/>
    <n v="37"/>
    <n v="37"/>
    <m/>
    <d v="2010-04-11T00:00:00"/>
    <n v="37"/>
    <n v="988"/>
    <n v="19.441164895710351"/>
    <n v="30"/>
    <n v="21.5"/>
  </r>
  <r>
    <x v="8"/>
    <x v="3"/>
    <n v="2010"/>
    <n v="12"/>
    <x v="3"/>
    <n v="41"/>
    <n v="41"/>
    <m/>
    <d v="2010-04-12T00:00:00"/>
    <n v="41"/>
    <n v="861"/>
    <n v="16.942148760330578"/>
    <n v="27.714285714285715"/>
    <n v="20.666666666666668"/>
  </r>
  <r>
    <x v="8"/>
    <x v="3"/>
    <n v="2010"/>
    <n v="13"/>
    <x v="3"/>
    <n v="31"/>
    <n v="31"/>
    <m/>
    <d v="2010-04-13T00:00:00"/>
    <n v="31"/>
    <n v="1219"/>
    <n v="23.986619441164898"/>
    <n v="24.857142857142858"/>
    <n v="19.666666666666668"/>
  </r>
  <r>
    <x v="8"/>
    <x v="3"/>
    <n v="2010"/>
    <n v="14"/>
    <x v="3"/>
    <n v="26"/>
    <n v="26"/>
    <m/>
    <d v="2010-04-14T00:00:00"/>
    <n v="26"/>
    <n v="1449"/>
    <n v="28.512396694214875"/>
    <n v="23.285714285714285"/>
    <n v="18.959999999999997"/>
  </r>
  <r>
    <x v="8"/>
    <x v="3"/>
    <n v="2010"/>
    <n v="15"/>
    <x v="3"/>
    <n v="28"/>
    <n v="28"/>
    <m/>
    <d v="2010-04-15T00:00:00"/>
    <n v="28"/>
    <n v="1357"/>
    <n v="26.702085792994882"/>
    <n v="22.142857142857142"/>
    <n v="18.399999999999999"/>
  </r>
  <r>
    <x v="8"/>
    <x v="3"/>
    <n v="2010"/>
    <n v="16"/>
    <x v="3"/>
    <n v="24"/>
    <n v="24"/>
    <m/>
    <d v="2010-04-16T00:00:00"/>
    <n v="24"/>
    <n v="1550"/>
    <n v="30.499803227075954"/>
    <n v="20.428571428571427"/>
    <n v="17.763333333333332"/>
  </r>
  <r>
    <x v="8"/>
    <x v="3"/>
    <n v="2010"/>
    <n v="17"/>
    <x v="3"/>
    <n v="23"/>
    <n v="23"/>
    <m/>
    <d v="2010-04-17T00:00:00"/>
    <n v="23"/>
    <n v="1613"/>
    <n v="31.739472648563559"/>
    <n v="19.142857142857142"/>
    <n v="17.236666666666668"/>
  </r>
  <r>
    <x v="8"/>
    <x v="3"/>
    <n v="2010"/>
    <n v="18"/>
    <x v="3"/>
    <n v="21"/>
    <n v="21"/>
    <m/>
    <d v="2010-04-18T00:00:00"/>
    <n v="21"/>
    <n v="1744"/>
    <n v="34.317197953561589"/>
    <n v="17.857142857142858"/>
    <n v="16.766666666666666"/>
  </r>
  <r>
    <x v="8"/>
    <x v="3"/>
    <n v="2010"/>
    <n v="19"/>
    <x v="3"/>
    <n v="21"/>
    <n v="21"/>
    <m/>
    <d v="2010-04-19T00:00:00"/>
    <n v="21"/>
    <n v="1744"/>
    <n v="34.317197953561589"/>
    <n v="16.714285714285715"/>
    <n v="16.36"/>
  </r>
  <r>
    <x v="8"/>
    <x v="3"/>
    <n v="2010"/>
    <n v="20"/>
    <x v="3"/>
    <n v="20"/>
    <n v="20"/>
    <m/>
    <d v="2010-04-20T00:00:00"/>
    <n v="20"/>
    <n v="1826"/>
    <n v="35.930735930735928"/>
    <n v="16.142857142857142"/>
    <n v="16.09333333333333"/>
  </r>
  <r>
    <x v="8"/>
    <x v="3"/>
    <n v="2010"/>
    <n v="21"/>
    <x v="3"/>
    <n v="18"/>
    <n v="18"/>
    <m/>
    <d v="2010-04-21T00:00:00"/>
    <n v="18"/>
    <n v="1969"/>
    <n v="38.744588744588739"/>
    <n v="19.571428571428573"/>
    <n v="16.126666666666665"/>
  </r>
  <r>
    <x v="8"/>
    <x v="3"/>
    <n v="2010"/>
    <n v="22"/>
    <x v="3"/>
    <n v="16"/>
    <n v="16"/>
    <m/>
    <d v="2010-04-22T00:00:00"/>
    <n v="16"/>
    <n v="2135"/>
    <n v="42.011019283746556"/>
    <n v="21"/>
    <n v="16.326666666666664"/>
  </r>
  <r>
    <x v="8"/>
    <x v="3"/>
    <n v="2010"/>
    <n v="23"/>
    <x v="3"/>
    <n v="15"/>
    <n v="15"/>
    <m/>
    <d v="2010-04-23T00:00:00"/>
    <n v="15"/>
    <n v="2213"/>
    <n v="43.545848091302638"/>
    <n v="22"/>
    <n v="17.293333333333333"/>
  </r>
  <r>
    <x v="8"/>
    <x v="3"/>
    <n v="2010"/>
    <n v="24"/>
    <x v="3"/>
    <n v="14"/>
    <n v="14"/>
    <m/>
    <d v="2010-04-24T00:00:00"/>
    <n v="14"/>
    <n v="2302"/>
    <n v="45.297127115308932"/>
    <n v="22.857142857142858"/>
    <n v="17.726666666666667"/>
  </r>
  <r>
    <x v="8"/>
    <x v="3"/>
    <n v="2010"/>
    <n v="25"/>
    <x v="3"/>
    <n v="13"/>
    <n v="13"/>
    <m/>
    <d v="2010-04-25T00:00:00"/>
    <n v="13"/>
    <n v="2405"/>
    <n v="47.323888232979144"/>
    <n v="23.571428571428573"/>
    <n v="18.059999999999999"/>
  </r>
  <r>
    <x v="8"/>
    <x v="3"/>
    <n v="2010"/>
    <n v="26"/>
    <x v="3"/>
    <n v="17"/>
    <n v="17"/>
    <m/>
    <d v="2010-04-26T00:00:00"/>
    <n v="17"/>
    <n v="2056"/>
    <n v="40.456513183785916"/>
    <n v="24.142857142857142"/>
    <n v="18.36"/>
  </r>
  <r>
    <x v="8"/>
    <x v="3"/>
    <n v="2010"/>
    <n v="27"/>
    <x v="3"/>
    <n v="44"/>
    <n v="44"/>
    <m/>
    <d v="2010-04-27T00:00:00"/>
    <n v="44"/>
    <n v="777"/>
    <n v="15.289256198347106"/>
    <n v="24.714285714285715"/>
    <n v="18.526666666666664"/>
  </r>
  <r>
    <x v="8"/>
    <x v="3"/>
    <n v="2010"/>
    <n v="28"/>
    <x v="3"/>
    <n v="28"/>
    <n v="28"/>
    <m/>
    <d v="2010-04-28T00:00:00"/>
    <n v="28"/>
    <n v="1357"/>
    <n v="26.702085792994882"/>
    <n v="21"/>
    <n v="17.693333333333332"/>
  </r>
  <r>
    <x v="8"/>
    <x v="3"/>
    <n v="2010"/>
    <n v="29"/>
    <x v="3"/>
    <n v="23"/>
    <n v="23"/>
    <m/>
    <d v="2010-04-29T00:00:00"/>
    <n v="23"/>
    <n v="1613"/>
    <n v="31.739472648563559"/>
    <n v="19.857142857142858"/>
    <n v="17.326666666666664"/>
  </r>
  <r>
    <x v="8"/>
    <x v="3"/>
    <n v="2010"/>
    <n v="30"/>
    <x v="3"/>
    <n v="21"/>
    <n v="21"/>
    <m/>
    <d v="2010-04-30T00:00:00"/>
    <n v="21"/>
    <n v="1744"/>
    <n v="34.317197953561589"/>
    <n v="18.857142857142858"/>
    <n v="17.09333333333333"/>
  </r>
  <r>
    <x v="8"/>
    <x v="4"/>
    <n v="2010"/>
    <n v="1"/>
    <x v="4"/>
    <n v="19"/>
    <n v="19"/>
    <m/>
    <d v="2010-05-01T00:00:00"/>
    <n v="19"/>
    <n v="1898"/>
    <n v="37.34750098386462"/>
    <n v="17.857142857142858"/>
    <n v="16.86"/>
  </r>
  <r>
    <x v="8"/>
    <x v="4"/>
    <n v="2010"/>
    <n v="2"/>
    <x v="4"/>
    <n v="17"/>
    <n v="17"/>
    <m/>
    <d v="2010-05-02T00:00:00"/>
    <n v="17"/>
    <n v="2056"/>
    <n v="40.456513183785916"/>
    <n v="17"/>
    <n v="16.826666666666668"/>
  </r>
  <r>
    <x v="8"/>
    <x v="4"/>
    <n v="2010"/>
    <n v="3"/>
    <x v="4"/>
    <n v="21"/>
    <n v="21"/>
    <m/>
    <d v="2010-05-03T00:00:00"/>
    <n v="21"/>
    <n v="1744"/>
    <n v="34.317197953561589"/>
    <n v="16.285714285714285"/>
    <n v="16.726666666666667"/>
  </r>
  <r>
    <x v="8"/>
    <x v="4"/>
    <n v="2010"/>
    <n v="4"/>
    <x v="4"/>
    <n v="18"/>
    <n v="18"/>
    <m/>
    <d v="2010-05-04T00:00:00"/>
    <n v="18"/>
    <n v="1969"/>
    <n v="38.744588744588739"/>
    <n v="15.285714285714286"/>
    <n v="17.16"/>
  </r>
  <r>
    <x v="8"/>
    <x v="4"/>
    <n v="2010"/>
    <n v="5"/>
    <x v="4"/>
    <n v="20"/>
    <n v="20"/>
    <m/>
    <d v="2010-05-05T00:00:00"/>
    <n v="20"/>
    <n v="1826"/>
    <n v="35.930735930735928"/>
    <n v="14.428571428571429"/>
    <n v="17.526666666666664"/>
  </r>
  <r>
    <x v="8"/>
    <x v="4"/>
    <n v="2010"/>
    <n v="6"/>
    <x v="4"/>
    <n v="16"/>
    <n v="16"/>
    <m/>
    <d v="2010-05-06T00:00:00"/>
    <n v="16"/>
    <n v="2135"/>
    <n v="42.011019283746556"/>
    <n v="13.142857142857142"/>
    <n v="18.826666666666664"/>
  </r>
  <r>
    <x v="8"/>
    <x v="4"/>
    <n v="2010"/>
    <n v="7"/>
    <x v="4"/>
    <n v="14"/>
    <n v="14"/>
    <m/>
    <d v="2010-05-07T00:00:00"/>
    <n v="14"/>
    <n v="2302"/>
    <n v="45.297127115308932"/>
    <n v="12.257142857142856"/>
    <n v="19.826666666666664"/>
  </r>
  <r>
    <x v="8"/>
    <x v="4"/>
    <n v="2010"/>
    <n v="8"/>
    <x v="4"/>
    <n v="13"/>
    <n v="13"/>
    <m/>
    <d v="2010-05-08T00:00:00"/>
    <n v="13"/>
    <n v="2405"/>
    <n v="47.323888232979144"/>
    <n v="11.571428571428571"/>
    <n v="22.026666666666664"/>
  </r>
  <r>
    <x v="8"/>
    <x v="4"/>
    <n v="2010"/>
    <n v="9"/>
    <x v="4"/>
    <n v="12"/>
    <n v="12"/>
    <m/>
    <d v="2010-05-09T00:00:00"/>
    <n v="12"/>
    <n v="2499"/>
    <n v="49.173553719008268"/>
    <n v="10.985714285714286"/>
    <n v="23.959999999999997"/>
  </r>
  <r>
    <x v="8"/>
    <x v="4"/>
    <n v="2010"/>
    <n v="10"/>
    <x v="4"/>
    <n v="14"/>
    <n v="14"/>
    <m/>
    <d v="2010-05-10T00:00:00"/>
    <n v="14"/>
    <n v="2302"/>
    <n v="45.297127115308932"/>
    <n v="10.442857142857145"/>
    <n v="25.326666666666664"/>
  </r>
  <r>
    <x v="8"/>
    <x v="4"/>
    <n v="2010"/>
    <n v="11"/>
    <x v="4"/>
    <n v="12"/>
    <n v="12"/>
    <m/>
    <d v="2010-05-11T00:00:00"/>
    <n v="12"/>
    <n v="2499"/>
    <n v="49.173553719008268"/>
    <n v="9.7142857142857135"/>
    <n v="26.526666666666664"/>
  </r>
  <r>
    <x v="8"/>
    <x v="4"/>
    <n v="2010"/>
    <n v="12"/>
    <x v="4"/>
    <n v="11"/>
    <n v="11"/>
    <m/>
    <d v="2010-05-12T00:00:00"/>
    <n v="11"/>
    <n v="2599"/>
    <n v="51.141282959464775"/>
    <n v="9.2571428571428562"/>
    <n v="27.56"/>
  </r>
  <r>
    <x v="8"/>
    <x v="4"/>
    <n v="2010"/>
    <n v="13"/>
    <x v="4"/>
    <n v="9.8000000000000007"/>
    <n v="9.8000000000000007"/>
    <m/>
    <d v="2010-05-13T00:00:00"/>
    <n v="9.8000000000000007"/>
    <n v="2771"/>
    <n v="54.525777253049981"/>
    <n v="9.5428571428571427"/>
    <n v="28.36"/>
  </r>
  <r>
    <x v="8"/>
    <x v="4"/>
    <n v="2010"/>
    <n v="14"/>
    <x v="4"/>
    <n v="9.1999999999999993"/>
    <n v="9.1999999999999993"/>
    <m/>
    <d v="2010-05-14T00:00:00"/>
    <n v="9.1999999999999993"/>
    <n v="2836"/>
    <n v="55.804801259346718"/>
    <n v="11.142857142857142"/>
    <n v="29.033333333333335"/>
  </r>
  <r>
    <x v="8"/>
    <x v="4"/>
    <n v="2010"/>
    <n v="15"/>
    <x v="4"/>
    <n v="8.9"/>
    <n v="8.9"/>
    <m/>
    <d v="2010-05-15T00:00:00"/>
    <n v="8.9"/>
    <n v="2871"/>
    <n v="56.493506493506494"/>
    <n v="13.257142857142856"/>
    <n v="29.59333333333333"/>
  </r>
  <r>
    <x v="8"/>
    <x v="4"/>
    <n v="2010"/>
    <n v="16"/>
    <x v="4"/>
    <n v="8.1999999999999993"/>
    <n v="8.1999999999999993"/>
    <m/>
    <d v="2010-05-16T00:00:00"/>
    <n v="8.1999999999999993"/>
    <n v="2946"/>
    <n v="57.969303423848885"/>
    <n v="18.414285714285715"/>
    <n v="30.063333333333333"/>
  </r>
  <r>
    <x v="8"/>
    <x v="4"/>
    <n v="2010"/>
    <n v="17"/>
    <x v="4"/>
    <n v="8.9"/>
    <n v="8.9"/>
    <m/>
    <d v="2010-05-17T00:00:00"/>
    <n v="8.9"/>
    <n v="2871"/>
    <n v="56.493506493506494"/>
    <n v="21.24285714285714"/>
    <n v="30.556666666666668"/>
  </r>
  <r>
    <x v="8"/>
    <x v="4"/>
    <n v="2010"/>
    <n v="18"/>
    <x v="4"/>
    <n v="8.8000000000000007"/>
    <n v="8.8000000000000007"/>
    <m/>
    <d v="2010-05-18T00:00:00"/>
    <n v="8.8000000000000007"/>
    <n v="2879"/>
    <n v="56.650924832743009"/>
    <n v="23.400000000000002"/>
    <n v="31.026666666666664"/>
  </r>
  <r>
    <x v="8"/>
    <x v="4"/>
    <n v="2010"/>
    <n v="19"/>
    <x v="4"/>
    <n v="13"/>
    <n v="13"/>
    <m/>
    <d v="2010-05-19T00:00:00"/>
    <n v="13"/>
    <n v="2405"/>
    <n v="47.323888232979144"/>
    <n v="25.285714285714285"/>
    <n v="31.4"/>
  </r>
  <r>
    <x v="8"/>
    <x v="4"/>
    <n v="2010"/>
    <n v="20"/>
    <x v="4"/>
    <n v="21"/>
    <n v="21"/>
    <m/>
    <d v="2010-05-20T00:00:00"/>
    <n v="21"/>
    <n v="1744"/>
    <n v="34.317197953561589"/>
    <n v="26.571428571428573"/>
    <n v="31.566666666666666"/>
  </r>
  <r>
    <x v="8"/>
    <x v="4"/>
    <n v="2010"/>
    <n v="21"/>
    <x v="4"/>
    <n v="24"/>
    <n v="24"/>
    <m/>
    <d v="2010-05-21T00:00:00"/>
    <n v="24"/>
    <n v="1550"/>
    <n v="30.499803227075954"/>
    <n v="26.285714285714285"/>
    <n v="31.4"/>
  </r>
  <r>
    <x v="8"/>
    <x v="4"/>
    <n v="2010"/>
    <n v="22"/>
    <x v="4"/>
    <n v="45"/>
    <n v="45"/>
    <m/>
    <d v="2010-05-22T00:00:00"/>
    <n v="45"/>
    <n v="739"/>
    <n v="14.541519086973631"/>
    <n v="25.285714285714285"/>
    <n v="31.1"/>
  </r>
  <r>
    <x v="8"/>
    <x v="4"/>
    <n v="2010"/>
    <n v="23"/>
    <x v="4"/>
    <n v="28"/>
    <n v="28"/>
    <m/>
    <d v="2010-05-23T00:00:00"/>
    <n v="28"/>
    <n v="1357"/>
    <n v="26.702085792994882"/>
    <n v="21.142857142857142"/>
    <n v="30.066666666666666"/>
  </r>
  <r>
    <x v="8"/>
    <x v="4"/>
    <n v="2010"/>
    <n v="24"/>
    <x v="4"/>
    <n v="24"/>
    <n v="24"/>
    <m/>
    <d v="2010-05-24T00:00:00"/>
    <n v="24"/>
    <n v="1550"/>
    <n v="30.499803227075954"/>
    <n v="19.142857142857142"/>
    <n v="29.566666666666666"/>
  </r>
  <r>
    <x v="8"/>
    <x v="4"/>
    <n v="2010"/>
    <n v="25"/>
    <x v="4"/>
    <n v="22"/>
    <n v="22"/>
    <m/>
    <d v="2010-05-25T00:00:00"/>
    <n v="22"/>
    <n v="1676"/>
    <n v="32.979142070051161"/>
    <n v="18.285714285714285"/>
    <n v="29.166666666666668"/>
  </r>
  <r>
    <x v="8"/>
    <x v="4"/>
    <n v="2010"/>
    <n v="26"/>
    <x v="4"/>
    <n v="22"/>
    <n v="22"/>
    <m/>
    <d v="2010-05-26T00:00:00"/>
    <n v="22"/>
    <n v="1676"/>
    <n v="32.979142070051161"/>
    <n v="17.142857142857142"/>
    <n v="28.8"/>
  </r>
  <r>
    <x v="8"/>
    <x v="4"/>
    <n v="2010"/>
    <n v="27"/>
    <x v="4"/>
    <n v="19"/>
    <n v="19"/>
    <m/>
    <d v="2010-05-27T00:00:00"/>
    <n v="19"/>
    <n v="1898"/>
    <n v="37.34750098386462"/>
    <n v="18.857142857142858"/>
    <n v="28.4"/>
  </r>
  <r>
    <x v="8"/>
    <x v="4"/>
    <n v="2010"/>
    <n v="28"/>
    <x v="4"/>
    <n v="17"/>
    <n v="17"/>
    <m/>
    <d v="2010-05-28T00:00:00"/>
    <n v="17"/>
    <n v="2056"/>
    <n v="40.456513183785916"/>
    <n v="20.285714285714285"/>
    <n v="28.09"/>
  </r>
  <r>
    <x v="8"/>
    <x v="4"/>
    <n v="2010"/>
    <n v="29"/>
    <x v="4"/>
    <n v="16"/>
    <n v="16"/>
    <m/>
    <d v="2010-05-29T00:00:00"/>
    <n v="16"/>
    <n v="2135"/>
    <n v="42.011019283746556"/>
    <n v="26.285714285714285"/>
    <n v="27.833333333333332"/>
  </r>
  <r>
    <x v="8"/>
    <x v="4"/>
    <n v="2010"/>
    <n v="30"/>
    <x v="4"/>
    <n v="14"/>
    <n v="14"/>
    <m/>
    <d v="2010-05-30T00:00:00"/>
    <n v="14"/>
    <n v="2302"/>
    <n v="45.297127115308932"/>
    <n v="30.571428571428573"/>
    <n v="27.596666666666668"/>
  </r>
  <r>
    <x v="8"/>
    <x v="4"/>
    <n v="2010"/>
    <n v="31"/>
    <x v="4"/>
    <n v="18"/>
    <n v="18"/>
    <m/>
    <d v="2010-05-31T00:00:00"/>
    <n v="18"/>
    <n v="1969"/>
    <n v="38.744588744588739"/>
    <n v="40"/>
    <n v="27.406666666666663"/>
  </r>
  <r>
    <x v="8"/>
    <x v="5"/>
    <n v="2010"/>
    <n v="1"/>
    <x v="5"/>
    <n v="14"/>
    <n v="14"/>
    <m/>
    <d v="2010-06-01T00:00:00"/>
    <n v="14"/>
    <n v="2302"/>
    <n v="45.297127115308932"/>
    <n v="47.571428571428569"/>
    <n v="27.066666666666663"/>
  </r>
  <r>
    <x v="8"/>
    <x v="5"/>
    <n v="2010"/>
    <n v="2"/>
    <x v="5"/>
    <n v="34"/>
    <n v="34"/>
    <m/>
    <d v="2010-06-02T00:00:00"/>
    <n v="34"/>
    <n v="1098"/>
    <n v="21.605667060212514"/>
    <n v="53.142857142857146"/>
    <n v="26.869999999999997"/>
  </r>
  <r>
    <x v="8"/>
    <x v="5"/>
    <n v="2010"/>
    <n v="3"/>
    <x v="5"/>
    <n v="29"/>
    <n v="29"/>
    <m/>
    <d v="2010-06-03T00:00:00"/>
    <n v="29"/>
    <n v="1319"/>
    <n v="25.954348681621408"/>
    <n v="55.428571428571431"/>
    <n v="26.049999999999997"/>
  </r>
  <r>
    <x v="8"/>
    <x v="5"/>
    <n v="2010"/>
    <n v="4"/>
    <x v="5"/>
    <n v="59"/>
    <n v="59"/>
    <m/>
    <d v="2010-06-04T00:00:00"/>
    <n v="59"/>
    <n v="519"/>
    <n v="10.212514757969302"/>
    <n v="57.428571428571431"/>
    <n v="25.366666666666664"/>
  </r>
  <r>
    <x v="8"/>
    <x v="5"/>
    <n v="2010"/>
    <n v="5"/>
    <x v="5"/>
    <n v="46"/>
    <n v="46"/>
    <m/>
    <d v="2010-06-05T00:00:00"/>
    <n v="46"/>
    <n v="715"/>
    <n v="14.06926406926407"/>
    <n v="54"/>
    <n v="23.646666666666661"/>
  </r>
  <r>
    <x v="8"/>
    <x v="5"/>
    <n v="2010"/>
    <n v="6"/>
    <x v="5"/>
    <s v="e80"/>
    <n v="80"/>
    <s v="e"/>
    <d v="2010-06-06T00:00:00"/>
    <n v="80"/>
    <n v="366"/>
    <n v="7.2018890200708379"/>
    <n v="51.714285714285715"/>
    <n v="22.349999999999998"/>
  </r>
  <r>
    <x v="8"/>
    <x v="5"/>
    <n v="2010"/>
    <n v="7"/>
    <x v="5"/>
    <n v="71"/>
    <n v="71"/>
    <m/>
    <d v="2010-06-07T00:00:00"/>
    <n v="71"/>
    <n v="422"/>
    <n v="8.3038173947264848"/>
    <n v="44"/>
    <n v="19.899999999999995"/>
  </r>
  <r>
    <x v="8"/>
    <x v="5"/>
    <n v="2010"/>
    <n v="8"/>
    <x v="5"/>
    <n v="53"/>
    <n v="53"/>
    <m/>
    <d v="2010-06-08T00:00:00"/>
    <n v="53"/>
    <n v="595"/>
    <n v="11.707988980716253"/>
    <n v="37.142857142857146"/>
    <n v="17.736666666666668"/>
  </r>
  <r>
    <x v="8"/>
    <x v="5"/>
    <n v="2010"/>
    <n v="9"/>
    <x v="5"/>
    <n v="50"/>
    <n v="50"/>
    <m/>
    <d v="2010-06-09T00:00:00"/>
    <n v="50"/>
    <n v="640"/>
    <n v="12.593467138921685"/>
    <n v="32.857142857142854"/>
    <n v="16.166666666666668"/>
  </r>
  <r>
    <x v="8"/>
    <x v="5"/>
    <n v="2010"/>
    <n v="10"/>
    <x v="5"/>
    <n v="43"/>
    <n v="43"/>
    <m/>
    <d v="2010-06-10T00:00:00"/>
    <n v="43"/>
    <n v="809"/>
    <n v="15.91892955529319"/>
    <n v="29"/>
    <n v="14.686666666666667"/>
  </r>
  <r>
    <x v="8"/>
    <x v="5"/>
    <n v="2010"/>
    <n v="11"/>
    <x v="5"/>
    <n v="35"/>
    <n v="35"/>
    <m/>
    <d v="2010-06-11T00:00:00"/>
    <n v="35"/>
    <n v="1053"/>
    <n v="20.720188902007084"/>
    <n v="25.714285714285715"/>
    <n v="13.416666666666666"/>
  </r>
  <r>
    <x v="8"/>
    <x v="5"/>
    <n v="2010"/>
    <n v="12"/>
    <x v="5"/>
    <n v="30"/>
    <n v="30"/>
    <m/>
    <d v="2010-06-12T00:00:00"/>
    <n v="30"/>
    <n v="1276"/>
    <n v="25.108225108225106"/>
    <n v="23.285714285714285"/>
    <n v="12.413333333333332"/>
  </r>
  <r>
    <x v="8"/>
    <x v="5"/>
    <n v="2010"/>
    <n v="13"/>
    <x v="5"/>
    <n v="26"/>
    <n v="26"/>
    <m/>
    <d v="2010-06-13T00:00:00"/>
    <n v="26"/>
    <n v="1449"/>
    <n v="28.512396694214875"/>
    <n v="21.285714285714285"/>
    <n v="11.563333333333333"/>
  </r>
  <r>
    <x v="8"/>
    <x v="5"/>
    <n v="2010"/>
    <n v="14"/>
    <x v="5"/>
    <n v="23"/>
    <n v="23"/>
    <m/>
    <d v="2010-06-14T00:00:00"/>
    <n v="23"/>
    <n v="1613"/>
    <n v="31.739472648563559"/>
    <n v="19.714285714285715"/>
    <n v="10.84"/>
  </r>
  <r>
    <x v="8"/>
    <x v="5"/>
    <n v="2010"/>
    <n v="15"/>
    <x v="5"/>
    <n v="23"/>
    <n v="23"/>
    <m/>
    <d v="2010-06-15T00:00:00"/>
    <n v="23"/>
    <n v="1613"/>
    <n v="31.739472648563559"/>
    <n v="18.428571428571427"/>
    <n v="10.246666666666668"/>
  </r>
  <r>
    <x v="8"/>
    <x v="5"/>
    <n v="2010"/>
    <n v="16"/>
    <x v="5"/>
    <n v="23"/>
    <n v="23"/>
    <m/>
    <d v="2010-06-16T00:00:00"/>
    <n v="23"/>
    <n v="1613"/>
    <n v="31.739472648563559"/>
    <n v="17"/>
    <n v="9.6166666666666671"/>
  </r>
  <r>
    <x v="8"/>
    <x v="5"/>
    <n v="2010"/>
    <n v="17"/>
    <x v="5"/>
    <n v="20"/>
    <n v="20"/>
    <m/>
    <d v="2010-06-17T00:00:00"/>
    <n v="20"/>
    <n v="1826"/>
    <n v="35.930735930735928"/>
    <n v="15.428571428571429"/>
    <n v="8.9700000000000024"/>
  </r>
  <r>
    <x v="8"/>
    <x v="5"/>
    <n v="2010"/>
    <n v="18"/>
    <x v="5"/>
    <n v="18"/>
    <n v="18"/>
    <m/>
    <d v="2010-06-18T00:00:00"/>
    <n v="18"/>
    <n v="1969"/>
    <n v="38.744588744588739"/>
    <n v="14.142857142857142"/>
    <n v="8.4233333333333338"/>
  </r>
  <r>
    <x v="8"/>
    <x v="5"/>
    <n v="2010"/>
    <n v="19"/>
    <x v="5"/>
    <n v="16"/>
    <n v="16"/>
    <m/>
    <d v="2010-06-19T00:00:00"/>
    <n v="16"/>
    <n v="2135"/>
    <n v="42.011019283746556"/>
    <n v="13"/>
    <n v="7.95"/>
  </r>
  <r>
    <x v="8"/>
    <x v="5"/>
    <n v="2010"/>
    <n v="20"/>
    <x v="5"/>
    <n v="15"/>
    <n v="15"/>
    <m/>
    <d v="2010-06-20T00:00:00"/>
    <n v="15"/>
    <n v="2213"/>
    <n v="43.545848091302638"/>
    <n v="12.1"/>
    <n v="7.5366666666666662"/>
  </r>
  <r>
    <x v="8"/>
    <x v="5"/>
    <n v="2010"/>
    <n v="21"/>
    <x v="5"/>
    <n v="14"/>
    <n v="14"/>
    <m/>
    <d v="2010-06-21T00:00:00"/>
    <n v="14"/>
    <n v="2302"/>
    <n v="45.297127115308932"/>
    <n v="11.285714285714286"/>
    <n v="7.1566666666666663"/>
  </r>
  <r>
    <x v="8"/>
    <x v="5"/>
    <n v="2010"/>
    <n v="22"/>
    <x v="5"/>
    <n v="13"/>
    <n v="13"/>
    <m/>
    <d v="2010-06-22T00:00:00"/>
    <n v="13"/>
    <n v="2405"/>
    <n v="47.323888232979144"/>
    <n v="10.557142857142859"/>
    <n v="6.8133333333333326"/>
  </r>
  <r>
    <x v="8"/>
    <x v="5"/>
    <n v="2010"/>
    <n v="23"/>
    <x v="5"/>
    <n v="12"/>
    <n v="12"/>
    <m/>
    <d v="2010-06-23T00:00:00"/>
    <n v="12"/>
    <n v="2499"/>
    <n v="49.173553719008268"/>
    <n v="9.8857142857142861"/>
    <n v="6.5166666666666657"/>
  </r>
  <r>
    <x v="8"/>
    <x v="5"/>
    <n v="2010"/>
    <n v="24"/>
    <x v="5"/>
    <n v="11"/>
    <n v="11"/>
    <m/>
    <d v="2010-06-24T00:00:00"/>
    <n v="11"/>
    <n v="2599"/>
    <n v="51.141282959464775"/>
    <n v="9.2857142857142865"/>
    <n v="6.2233333333333318"/>
  </r>
  <r>
    <x v="8"/>
    <x v="5"/>
    <n v="2010"/>
    <n v="25"/>
    <x v="5"/>
    <n v="10"/>
    <n v="10"/>
    <m/>
    <d v="2010-06-25T00:00:00"/>
    <n v="10"/>
    <n v="2728"/>
    <n v="53.679653679653683"/>
    <n v="8.8714285714285719"/>
    <n v="5.9533333333333323"/>
  </r>
  <r>
    <x v="8"/>
    <x v="5"/>
    <n v="2010"/>
    <n v="26"/>
    <x v="5"/>
    <n v="9.6999999999999993"/>
    <n v="9.6999999999999993"/>
    <m/>
    <d v="2010-06-26T00:00:00"/>
    <n v="9.6999999999999993"/>
    <n v="2784"/>
    <n v="54.781582054309332"/>
    <n v="8.7857142857142865"/>
    <n v="5.7133333333333329"/>
  </r>
  <r>
    <x v="8"/>
    <x v="5"/>
    <n v="2010"/>
    <n v="27"/>
    <x v="5"/>
    <n v="9.3000000000000007"/>
    <n v="9.3000000000000007"/>
    <m/>
    <d v="2010-06-27T00:00:00"/>
    <n v="9.3000000000000007"/>
    <n v="2828"/>
    <n v="55.647382920110189"/>
    <n v="8.6142857142857157"/>
    <n v="5.4633333333333329"/>
  </r>
  <r>
    <x v="8"/>
    <x v="5"/>
    <n v="2010"/>
    <n v="28"/>
    <x v="5"/>
    <n v="8.9"/>
    <n v="8.9"/>
    <m/>
    <d v="2010-06-28T00:00:00"/>
    <n v="8.9"/>
    <n v="2871"/>
    <n v="56.493506493506494"/>
    <n v="8.3428571428571434"/>
    <n v="5.2299999999999995"/>
  </r>
  <r>
    <x v="8"/>
    <x v="5"/>
    <n v="2010"/>
    <n v="29"/>
    <x v="5"/>
    <n v="8.3000000000000007"/>
    <n v="8.3000000000000007"/>
    <m/>
    <d v="2010-06-29T00:00:00"/>
    <n v="8.3000000000000007"/>
    <n v="2933"/>
    <n v="57.713498622589533"/>
    <n v="8.0857142857142854"/>
    <n v="5.006666666666665"/>
  </r>
  <r>
    <x v="8"/>
    <x v="5"/>
    <n v="2010"/>
    <n v="30"/>
    <x v="5"/>
    <n v="7.8"/>
    <n v="7.8"/>
    <m/>
    <d v="2010-06-30T00:00:00"/>
    <n v="7.8"/>
    <n v="2997"/>
    <n v="58.972845336481704"/>
    <n v="7.8285714285714283"/>
    <n v="4.8066666666666666"/>
  </r>
  <r>
    <x v="8"/>
    <x v="6"/>
    <n v="2010"/>
    <n v="1"/>
    <x v="6"/>
    <n v="8.1"/>
    <n v="8.1"/>
    <m/>
    <d v="2010-07-01T00:00:00"/>
    <n v="8.1"/>
    <n v="2960"/>
    <n v="58.244785517512788"/>
    <n v="7.5857142857142863"/>
    <n v="4.629999999999999"/>
  </r>
  <r>
    <x v="8"/>
    <x v="6"/>
    <n v="2010"/>
    <n v="2"/>
    <x v="6"/>
    <n v="9.4"/>
    <n v="9.4"/>
    <m/>
    <d v="2010-07-02T00:00:00"/>
    <n v="9.4"/>
    <n v="2819"/>
    <n v="55.470287288469109"/>
    <n v="7.2714285714285714"/>
    <n v="4.4366666666666665"/>
  </r>
  <r>
    <x v="8"/>
    <x v="6"/>
    <n v="2010"/>
    <n v="3"/>
    <x v="6"/>
    <n v="8.5"/>
    <n v="8.5"/>
    <m/>
    <d v="2010-07-03T00:00:00"/>
    <n v="8.5"/>
    <n v="2911"/>
    <n v="57.280598189689101"/>
    <n v="6.7285714285714286"/>
    <n v="4.2066666666666661"/>
  </r>
  <r>
    <x v="8"/>
    <x v="6"/>
    <n v="2010"/>
    <n v="4"/>
    <x v="6"/>
    <n v="7.4"/>
    <n v="7.4"/>
    <m/>
    <d v="2010-07-04T00:00:00"/>
    <n v="7.4"/>
    <n v="3038"/>
    <n v="59.779614325068877"/>
    <n v="6.2142857142857144"/>
    <n v="4.003333333333333"/>
  </r>
  <r>
    <x v="8"/>
    <x v="6"/>
    <n v="2010"/>
    <n v="5"/>
    <x v="6"/>
    <n v="7.1"/>
    <n v="7.1"/>
    <m/>
    <d v="2010-07-05T00:00:00"/>
    <n v="7.1"/>
    <n v="3074"/>
    <n v="60.48799685163322"/>
    <n v="5.8571428571428568"/>
    <n v="3.82"/>
  </r>
  <r>
    <x v="8"/>
    <x v="6"/>
    <n v="2010"/>
    <n v="6"/>
    <x v="6"/>
    <n v="6.5"/>
    <n v="6.5"/>
    <m/>
    <d v="2010-07-06T00:00:00"/>
    <n v="6.5"/>
    <n v="3162"/>
    <n v="62.219598583234948"/>
    <n v="5.4857142857142858"/>
    <n v="3.65"/>
  </r>
  <r>
    <x v="8"/>
    <x v="6"/>
    <n v="2010"/>
    <n v="7"/>
    <x v="6"/>
    <n v="6.1"/>
    <n v="6.1"/>
    <m/>
    <d v="2010-07-07T00:00:00"/>
    <n v="6.1"/>
    <n v="3235"/>
    <n v="63.656040928768199"/>
    <n v="5.1714285714285708"/>
    <n v="3.5000000000000004"/>
  </r>
  <r>
    <x v="8"/>
    <x v="6"/>
    <n v="2010"/>
    <n v="8"/>
    <x v="6"/>
    <n v="5.9"/>
    <n v="5.9"/>
    <m/>
    <d v="2010-07-08T00:00:00"/>
    <n v="5.9"/>
    <n v="3271"/>
    <n v="64.364423455332542"/>
    <n v="5.0428571428571427"/>
    <n v="3.3500000000000005"/>
  </r>
  <r>
    <x v="8"/>
    <x v="6"/>
    <n v="2010"/>
    <n v="9"/>
    <x v="6"/>
    <n v="5.6"/>
    <n v="5.6"/>
    <m/>
    <d v="2010-07-09T00:00:00"/>
    <n v="5.6"/>
    <n v="3332"/>
    <n v="65.564738292011015"/>
    <n v="4.7857142857142856"/>
    <n v="3.2100000000000004"/>
  </r>
  <r>
    <x v="8"/>
    <x v="6"/>
    <n v="2010"/>
    <n v="10"/>
    <x v="6"/>
    <n v="4.9000000000000004"/>
    <n v="4.9000000000000004"/>
    <m/>
    <d v="2010-07-10T00:00:00"/>
    <n v="4.9000000000000004"/>
    <n v="3482"/>
    <n v="68.516332152695796"/>
    <n v="4.5"/>
    <n v="3.0966666666666667"/>
  </r>
  <r>
    <x v="8"/>
    <x v="6"/>
    <n v="2010"/>
    <n v="11"/>
    <x v="6"/>
    <n v="4.9000000000000004"/>
    <n v="4.9000000000000004"/>
    <m/>
    <d v="2010-07-11T00:00:00"/>
    <n v="4.9000000000000004"/>
    <n v="3482"/>
    <n v="68.516332152695796"/>
    <n v="4.3142857142857149"/>
    <n v="3.0000000000000004"/>
  </r>
  <r>
    <x v="8"/>
    <x v="6"/>
    <n v="2010"/>
    <n v="12"/>
    <x v="6"/>
    <n v="4.5"/>
    <n v="4.5"/>
    <m/>
    <d v="2010-07-12T00:00:00"/>
    <n v="4.5"/>
    <n v="3571"/>
    <n v="70.267611176702076"/>
    <n v="4.1571428571428575"/>
    <n v="2.8966666666666669"/>
  </r>
  <r>
    <x v="8"/>
    <x v="6"/>
    <n v="2010"/>
    <n v="13"/>
    <x v="6"/>
    <n v="4.3"/>
    <n v="4.3"/>
    <m/>
    <d v="2010-07-13T00:00:00"/>
    <n v="4.3"/>
    <n v="3610"/>
    <n v="71.035025580480124"/>
    <n v="4.0285714285714294"/>
    <n v="2.8033333333333341"/>
  </r>
  <r>
    <x v="8"/>
    <x v="6"/>
    <n v="2010"/>
    <n v="14"/>
    <x v="6"/>
    <n v="5.2"/>
    <n v="5.2"/>
    <m/>
    <d v="2010-07-14T00:00:00"/>
    <n v="5.2"/>
    <n v="3424"/>
    <n v="67.375049193231007"/>
    <n v="3.9285714285714293"/>
    <n v="2.7166666666666668"/>
  </r>
  <r>
    <x v="8"/>
    <x v="6"/>
    <n v="2010"/>
    <n v="15"/>
    <x v="6"/>
    <n v="4.0999999999999996"/>
    <n v="4.0999999999999996"/>
    <m/>
    <d v="2010-07-15T00:00:00"/>
    <n v="4.0999999999999996"/>
    <n v="3656"/>
    <n v="71.94018103109012"/>
    <n v="3.7142857142857144"/>
    <n v="2.6"/>
  </r>
  <r>
    <x v="8"/>
    <x v="6"/>
    <n v="2010"/>
    <n v="16"/>
    <x v="6"/>
    <n v="3.6"/>
    <n v="3.6"/>
    <m/>
    <d v="2010-07-16T00:00:00"/>
    <n v="3.6"/>
    <n v="3764"/>
    <n v="74.065328610783155"/>
    <n v="3.7142857142857144"/>
    <n v="2.5466666666666669"/>
  </r>
  <r>
    <x v="8"/>
    <x v="6"/>
    <n v="2010"/>
    <n v="17"/>
    <x v="6"/>
    <n v="3.6"/>
    <n v="3.6"/>
    <m/>
    <d v="2010-07-17T00:00:00"/>
    <n v="3.6"/>
    <n v="3764"/>
    <n v="74.065328610783155"/>
    <n v="3.657142857142857"/>
    <n v="2.4933333333333336"/>
  </r>
  <r>
    <x v="8"/>
    <x v="6"/>
    <n v="2010"/>
    <n v="18"/>
    <x v="6"/>
    <n v="3.8"/>
    <n v="3.8"/>
    <m/>
    <d v="2010-07-18T00:00:00"/>
    <n v="3.8"/>
    <n v="3716"/>
    <n v="73.120818575364027"/>
    <n v="3.5571428571428565"/>
    <n v="2.436666666666667"/>
  </r>
  <r>
    <x v="8"/>
    <x v="6"/>
    <n v="2010"/>
    <n v="19"/>
    <x v="6"/>
    <n v="3.6"/>
    <n v="3.6"/>
    <m/>
    <d v="2010-07-19T00:00:00"/>
    <n v="3.6"/>
    <n v="3764"/>
    <n v="74.065328610783155"/>
    <n v="3.4142857142857141"/>
    <n v="2.373333333333334"/>
  </r>
  <r>
    <x v="8"/>
    <x v="6"/>
    <n v="2010"/>
    <n v="20"/>
    <x v="6"/>
    <n v="3.6"/>
    <n v="3.6"/>
    <m/>
    <d v="2010-07-20T00:00:00"/>
    <n v="3.6"/>
    <n v="3764"/>
    <n v="74.065328610783155"/>
    <n v="3.2142857142857144"/>
    <n v="2.3133333333333339"/>
  </r>
  <r>
    <x v="8"/>
    <x v="6"/>
    <n v="2010"/>
    <n v="21"/>
    <x v="6"/>
    <n v="3.7"/>
    <n v="3.7"/>
    <m/>
    <d v="2010-07-21T00:00:00"/>
    <n v="3.7"/>
    <n v="3734"/>
    <n v="73.475009838646201"/>
    <n v="3.0285714285714285"/>
    <n v="2.2566666666666673"/>
  </r>
  <r>
    <x v="8"/>
    <x v="6"/>
    <n v="2010"/>
    <n v="22"/>
    <x v="6"/>
    <n v="4.0999999999999996"/>
    <n v="4.0999999999999996"/>
    <m/>
    <d v="2010-07-22T00:00:00"/>
    <n v="4.0999999999999996"/>
    <n v="3656"/>
    <n v="71.94018103109012"/>
    <n v="2.8142857142857141"/>
    <n v="2.1966666666666672"/>
  </r>
  <r>
    <x v="8"/>
    <x v="6"/>
    <n v="2010"/>
    <n v="23"/>
    <x v="6"/>
    <n v="3.2"/>
    <n v="3.2"/>
    <m/>
    <d v="2010-07-23T00:00:00"/>
    <n v="3.2"/>
    <n v="3885"/>
    <n v="76.446280991735534"/>
    <n v="2.5571428571428569"/>
    <n v="2.1166666666666667"/>
  </r>
  <r>
    <x v="8"/>
    <x v="6"/>
    <n v="2010"/>
    <n v="24"/>
    <x v="6"/>
    <n v="2.9"/>
    <n v="2.9"/>
    <m/>
    <d v="2010-07-24T00:00:00"/>
    <n v="2.9"/>
    <n v="3982"/>
    <n v="78.354978354978357"/>
    <n v="2.4571428571428569"/>
    <n v="2.0733333333333333"/>
  </r>
  <r>
    <x v="8"/>
    <x v="6"/>
    <n v="2010"/>
    <n v="25"/>
    <x v="6"/>
    <n v="2.8"/>
    <n v="2.8"/>
    <m/>
    <d v="2010-07-25T00:00:00"/>
    <n v="2.8"/>
    <n v="4018"/>
    <n v="79.063360881542692"/>
    <n v="2.3714285714285714"/>
    <n v="2.0366666666666666"/>
  </r>
  <r>
    <x v="8"/>
    <x v="6"/>
    <n v="2010"/>
    <n v="26"/>
    <x v="6"/>
    <n v="2.2000000000000002"/>
    <n v="2.2000000000000002"/>
    <m/>
    <d v="2010-07-26T00:00:00"/>
    <n v="2.2000000000000002"/>
    <n v="4282"/>
    <n v="84.258166076347891"/>
    <n v="2.3285714285714287"/>
    <n v="1.9999999999999998"/>
  </r>
  <r>
    <x v="8"/>
    <x v="6"/>
    <n v="2010"/>
    <n v="27"/>
    <x v="6"/>
    <n v="2.2999999999999998"/>
    <n v="2.2999999999999998"/>
    <m/>
    <d v="2010-07-27T00:00:00"/>
    <n v="2.2999999999999998"/>
    <n v="4227"/>
    <n v="83.175914994096814"/>
    <n v="2.3571428571428572"/>
    <n v="1.9733333333333332"/>
  </r>
  <r>
    <x v="8"/>
    <x v="6"/>
    <n v="2010"/>
    <n v="28"/>
    <x v="6"/>
    <n v="2.2000000000000002"/>
    <n v="2.2000000000000002"/>
    <m/>
    <d v="2010-07-28T00:00:00"/>
    <n v="2.2000000000000002"/>
    <n v="4282"/>
    <n v="84.258166076347891"/>
    <n v="2.3000000000000003"/>
    <n v="1.9433333333333331"/>
  </r>
  <r>
    <x v="8"/>
    <x v="6"/>
    <n v="2010"/>
    <n v="29"/>
    <x v="6"/>
    <n v="2.2999999999999998"/>
    <n v="2.2999999999999998"/>
    <m/>
    <d v="2010-07-29T00:00:00"/>
    <n v="2.2999999999999998"/>
    <n v="4227"/>
    <n v="83.175914994096814"/>
    <n v="2.2714285714285714"/>
    <n v="1.9166666666666663"/>
  </r>
  <r>
    <x v="8"/>
    <x v="6"/>
    <n v="2010"/>
    <n v="30"/>
    <x v="6"/>
    <n v="2.5"/>
    <n v="2.5"/>
    <m/>
    <d v="2010-07-30T00:00:00"/>
    <n v="2.5"/>
    <n v="4136"/>
    <n v="81.385281385281388"/>
    <n v="2.2285714285714286"/>
    <n v="1.8999999999999995"/>
  </r>
  <r>
    <x v="8"/>
    <x v="6"/>
    <n v="2010"/>
    <n v="31"/>
    <x v="6"/>
    <n v="2.2999999999999998"/>
    <n v="2.2999999999999998"/>
    <m/>
    <d v="2010-07-31T00:00:00"/>
    <n v="2.2999999999999998"/>
    <n v="4227"/>
    <n v="83.175914994096814"/>
    <n v="2.1"/>
    <n v="1.8733333333333329"/>
  </r>
  <r>
    <x v="8"/>
    <x v="7"/>
    <n v="2010"/>
    <n v="1"/>
    <x v="7"/>
    <n v="2.5"/>
    <n v="2.5"/>
    <m/>
    <d v="2010-08-01T00:00:00"/>
    <n v="2.5"/>
    <n v="4136"/>
    <n v="81.385281385281388"/>
    <n v="2.0142857142857142"/>
    <n v="1.8599999999999997"/>
  </r>
  <r>
    <x v="8"/>
    <x v="7"/>
    <n v="2010"/>
    <n v="2"/>
    <x v="7"/>
    <n v="2.4"/>
    <n v="2.4"/>
    <m/>
    <d v="2010-08-02T00:00:00"/>
    <n v="2.4"/>
    <n v="4180"/>
    <n v="82.251082251082252"/>
    <n v="1.9714285714285715"/>
    <n v="1.8299999999999996"/>
  </r>
  <r>
    <x v="8"/>
    <x v="7"/>
    <n v="2010"/>
    <n v="3"/>
    <x v="7"/>
    <n v="1.9"/>
    <n v="1.9"/>
    <m/>
    <d v="2010-08-03T00:00:00"/>
    <n v="1.9"/>
    <n v="4479"/>
    <n v="88.134592680047234"/>
    <n v="1.9142857142857141"/>
    <n v="1.8299999999999996"/>
  </r>
  <r>
    <x v="8"/>
    <x v="7"/>
    <n v="2010"/>
    <n v="4"/>
    <x v="7"/>
    <n v="2"/>
    <n v="2"/>
    <m/>
    <d v="2010-08-04T00:00:00"/>
    <n v="2"/>
    <n v="4416"/>
    <n v="86.894923258559615"/>
    <n v="1.9000000000000001"/>
    <n v="1.8399999999999999"/>
  </r>
  <r>
    <x v="8"/>
    <x v="7"/>
    <n v="2010"/>
    <n v="5"/>
    <x v="7"/>
    <n v="2"/>
    <n v="2"/>
    <m/>
    <d v="2010-08-05T00:00:00"/>
    <n v="2"/>
    <n v="4416"/>
    <n v="86.894923258559615"/>
    <n v="1.8571428571428572"/>
    <n v="1.843333333333333"/>
  </r>
  <r>
    <x v="8"/>
    <x v="7"/>
    <n v="2010"/>
    <n v="6"/>
    <x v="7"/>
    <n v="1.6"/>
    <n v="1.6"/>
    <m/>
    <d v="2010-08-06T00:00:00"/>
    <n v="1.6"/>
    <n v="4775"/>
    <n v="93.959071231798504"/>
    <n v="1.8142857142857143"/>
    <n v="1.8633333333333331"/>
  </r>
  <r>
    <x v="8"/>
    <x v="7"/>
    <n v="2010"/>
    <n v="7"/>
    <x v="7"/>
    <n v="1.7"/>
    <n v="1.7"/>
    <m/>
    <d v="2010-08-07T00:00:00"/>
    <n v="1.7"/>
    <n v="4673"/>
    <n v="91.951987406532865"/>
    <n v="1.8285714285714285"/>
    <n v="1.8833333333333331"/>
  </r>
  <r>
    <x v="8"/>
    <x v="7"/>
    <n v="2010"/>
    <n v="8"/>
    <x v="7"/>
    <n v="2.2000000000000002"/>
    <n v="2.2000000000000002"/>
    <m/>
    <d v="2010-08-08T00:00:00"/>
    <n v="2.2000000000000002"/>
    <n v="4282"/>
    <n v="84.258166076347891"/>
    <n v="1.9428571428571428"/>
    <n v="1.8866666666666665"/>
  </r>
  <r>
    <x v="8"/>
    <x v="7"/>
    <n v="2010"/>
    <n v="9"/>
    <x v="7"/>
    <n v="2"/>
    <n v="2"/>
    <m/>
    <d v="2010-08-09T00:00:00"/>
    <n v="2"/>
    <n v="4416"/>
    <n v="86.894923258559615"/>
    <n v="1.9142857142857144"/>
    <n v="2.0566666666666666"/>
  </r>
  <r>
    <x v="8"/>
    <x v="7"/>
    <n v="2010"/>
    <n v="10"/>
    <x v="7"/>
    <n v="1.8"/>
    <n v="1.8"/>
    <m/>
    <d v="2010-08-10T00:00:00"/>
    <n v="1.8"/>
    <n v="4568"/>
    <n v="89.885871704053528"/>
    <n v="1.9000000000000001"/>
    <n v="2.25"/>
  </r>
  <r>
    <x v="8"/>
    <x v="7"/>
    <n v="2010"/>
    <n v="11"/>
    <x v="7"/>
    <n v="1.7"/>
    <n v="1.7"/>
    <m/>
    <d v="2010-08-11T00:00:00"/>
    <n v="1.7"/>
    <n v="4673"/>
    <n v="91.951987406532865"/>
    <n v="1.9142857142857144"/>
    <n v="2.2800000000000002"/>
  </r>
  <r>
    <x v="8"/>
    <x v="7"/>
    <n v="2010"/>
    <n v="12"/>
    <x v="7"/>
    <n v="1.7"/>
    <n v="1.7"/>
    <m/>
    <d v="2010-08-12T00:00:00"/>
    <n v="1.7"/>
    <n v="4673"/>
    <n v="91.951987406532865"/>
    <n v="1.9285714285714288"/>
    <n v="2.2899999999999996"/>
  </r>
  <r>
    <x v="8"/>
    <x v="7"/>
    <n v="2010"/>
    <n v="13"/>
    <x v="7"/>
    <n v="1.7"/>
    <n v="1.7"/>
    <m/>
    <d v="2010-08-13T00:00:00"/>
    <n v="1.7"/>
    <n v="4673"/>
    <n v="91.951987406532865"/>
    <n v="1.9571428571428573"/>
    <n v="2.29"/>
  </r>
  <r>
    <x v="8"/>
    <x v="7"/>
    <n v="2010"/>
    <n v="14"/>
    <x v="7"/>
    <n v="2.5"/>
    <n v="2.5"/>
    <m/>
    <d v="2010-08-14T00:00:00"/>
    <n v="2.5"/>
    <n v="4136"/>
    <n v="81.385281385281388"/>
    <n v="1.985714285714286"/>
    <n v="2.2866666666666666"/>
  </r>
  <r>
    <x v="8"/>
    <x v="7"/>
    <n v="2010"/>
    <n v="15"/>
    <x v="7"/>
    <n v="2"/>
    <n v="2"/>
    <m/>
    <d v="2010-08-15T00:00:00"/>
    <n v="2"/>
    <n v="4416"/>
    <n v="86.894923258559615"/>
    <n v="1.8714285714285714"/>
    <n v="2.2599999999999998"/>
  </r>
  <r>
    <x v="8"/>
    <x v="7"/>
    <n v="2010"/>
    <n v="16"/>
    <x v="7"/>
    <n v="1.9"/>
    <n v="1.9"/>
    <m/>
    <d v="2010-08-16T00:00:00"/>
    <n v="1.9"/>
    <n v="4479"/>
    <n v="88.134592680047234"/>
    <n v="1.8571428571428572"/>
    <n v="2.2466666666666666"/>
  </r>
  <r>
    <x v="8"/>
    <x v="7"/>
    <n v="2010"/>
    <n v="17"/>
    <x v="7"/>
    <n v="1.9"/>
    <n v="1.9"/>
    <m/>
    <d v="2010-08-17T00:00:00"/>
    <n v="1.9"/>
    <n v="4479"/>
    <n v="88.134592680047234"/>
    <n v="1.842857142857143"/>
    <n v="2.2666666666666666"/>
  </r>
  <r>
    <x v="8"/>
    <x v="7"/>
    <n v="2010"/>
    <n v="18"/>
    <x v="7"/>
    <n v="1.8"/>
    <n v="1.8"/>
    <m/>
    <d v="2010-08-18T00:00:00"/>
    <n v="1.8"/>
    <n v="4568"/>
    <n v="89.885871704053528"/>
    <n v="1.8142857142857143"/>
    <n v="2.4266666666666667"/>
  </r>
  <r>
    <x v="8"/>
    <x v="7"/>
    <n v="2010"/>
    <n v="19"/>
    <x v="7"/>
    <n v="1.9"/>
    <n v="1.9"/>
    <m/>
    <d v="2010-08-19T00:00:00"/>
    <n v="1.9"/>
    <n v="4479"/>
    <n v="88.134592680047234"/>
    <n v="1.7571428571428573"/>
    <n v="2.5066666666666673"/>
  </r>
  <r>
    <x v="8"/>
    <x v="7"/>
    <n v="2010"/>
    <n v="20"/>
    <x v="7"/>
    <n v="1.9"/>
    <n v="1.9"/>
    <m/>
    <d v="2010-08-20T00:00:00"/>
    <n v="1.9"/>
    <n v="4479"/>
    <n v="88.134592680047234"/>
    <n v="1.6857142857142857"/>
    <n v="2.8766666666666669"/>
  </r>
  <r>
    <x v="8"/>
    <x v="7"/>
    <n v="2010"/>
    <n v="21"/>
    <x v="7"/>
    <n v="1.7"/>
    <n v="1.7"/>
    <m/>
    <d v="2010-08-21T00:00:00"/>
    <n v="1.7"/>
    <n v="4673"/>
    <n v="91.951987406532865"/>
    <n v="1.6142857142857143"/>
    <n v="3.6466666666666669"/>
  </r>
  <r>
    <x v="8"/>
    <x v="7"/>
    <n v="2010"/>
    <n v="22"/>
    <x v="7"/>
    <n v="1.9"/>
    <n v="1.9"/>
    <m/>
    <d v="2010-08-22T00:00:00"/>
    <n v="1.9"/>
    <n v="4479"/>
    <n v="88.134592680047234"/>
    <n v="1.6285714285714288"/>
    <n v="3.8433333333333337"/>
  </r>
  <r>
    <x v="8"/>
    <x v="7"/>
    <n v="2010"/>
    <n v="23"/>
    <x v="7"/>
    <n v="1.8"/>
    <n v="1.8"/>
    <m/>
    <d v="2010-08-23T00:00:00"/>
    <n v="1.8"/>
    <n v="4568"/>
    <n v="89.885871704053528"/>
    <n v="1.6"/>
    <n v="3.93"/>
  </r>
  <r>
    <x v="8"/>
    <x v="7"/>
    <n v="2010"/>
    <n v="24"/>
    <x v="7"/>
    <n v="1.7"/>
    <n v="1.7"/>
    <m/>
    <d v="2010-08-24T00:00:00"/>
    <n v="1.7"/>
    <n v="4673"/>
    <n v="91.951987406532865"/>
    <n v="1.6142857142857143"/>
    <n v="3.9866666666666668"/>
  </r>
  <r>
    <x v="8"/>
    <x v="7"/>
    <n v="2010"/>
    <n v="25"/>
    <x v="7"/>
    <n v="1.4"/>
    <n v="1.4"/>
    <m/>
    <d v="2010-08-25T00:00:00"/>
    <n v="1.4"/>
    <n v="4899"/>
    <n v="96.399055489964582"/>
    <n v="1.5999999999999999"/>
    <n v="4.0333333333333332"/>
  </r>
  <r>
    <x v="8"/>
    <x v="7"/>
    <n v="2010"/>
    <n v="26"/>
    <x v="7"/>
    <n v="1.4"/>
    <n v="1.4"/>
    <m/>
    <d v="2010-08-26T00:00:00"/>
    <n v="1.4"/>
    <n v="4899"/>
    <n v="96.399055489964582"/>
    <n v="1.7428571428571427"/>
    <n v="4.09"/>
  </r>
  <r>
    <x v="8"/>
    <x v="7"/>
    <n v="2010"/>
    <n v="27"/>
    <x v="7"/>
    <n v="1.4"/>
    <n v="1.4"/>
    <m/>
    <d v="2010-08-27T00:00:00"/>
    <n v="1.4"/>
    <n v="4899"/>
    <n v="96.399055489964582"/>
    <n v="1.8571428571428572"/>
    <n v="4.1366666666666667"/>
  </r>
  <r>
    <x v="8"/>
    <x v="7"/>
    <n v="2010"/>
    <n v="28"/>
    <x v="7"/>
    <n v="1.8"/>
    <n v="1.8"/>
    <m/>
    <d v="2010-08-28T00:00:00"/>
    <n v="1.8"/>
    <n v="4568"/>
    <n v="89.885871704053528"/>
    <n v="1.9571428571428573"/>
    <n v="4.1900000000000004"/>
  </r>
  <r>
    <x v="8"/>
    <x v="7"/>
    <n v="2010"/>
    <n v="29"/>
    <x v="7"/>
    <n v="1.7"/>
    <n v="1.7"/>
    <m/>
    <d v="2010-08-29T00:00:00"/>
    <n v="1.7"/>
    <n v="4673"/>
    <n v="91.951987406532865"/>
    <n v="2.0714285714285716"/>
    <n v="4.2333333333333325"/>
  </r>
  <r>
    <x v="8"/>
    <x v="7"/>
    <n v="2010"/>
    <n v="30"/>
    <x v="7"/>
    <n v="1.9"/>
    <n v="1.9"/>
    <m/>
    <d v="2010-08-30T00:00:00"/>
    <n v="1.9"/>
    <n v="4479"/>
    <n v="88.134592680047234"/>
    <n v="2.1428571428571428"/>
    <n v="4.2766666666666673"/>
  </r>
  <r>
    <x v="8"/>
    <x v="7"/>
    <n v="2010"/>
    <n v="31"/>
    <x v="7"/>
    <n v="1.6"/>
    <n v="1.6"/>
    <m/>
    <d v="2010-08-31T00:00:00"/>
    <n v="1.6"/>
    <n v="4775"/>
    <n v="93.959071231798504"/>
    <n v="2.128571428571429"/>
    <n v="4.3099999999999996"/>
  </r>
  <r>
    <x v="8"/>
    <x v="8"/>
    <n v="2010"/>
    <n v="1"/>
    <x v="8"/>
    <n v="2.4"/>
    <n v="2.4"/>
    <m/>
    <d v="2010-09-01T00:00:00"/>
    <n v="2.4"/>
    <n v="4180"/>
    <n v="82.251082251082252"/>
    <n v="2.9428571428571431"/>
    <n v="4.3499999999999996"/>
  </r>
  <r>
    <x v="8"/>
    <x v="8"/>
    <n v="2010"/>
    <n v="2"/>
    <x v="8"/>
    <n v="2.2000000000000002"/>
    <n v="2.2000000000000002"/>
    <m/>
    <d v="2010-09-02T00:00:00"/>
    <n v="2.2000000000000002"/>
    <n v="4282"/>
    <n v="84.258166076347891"/>
    <n v="3.7142857142857149"/>
    <n v="4.3599999999999994"/>
  </r>
  <r>
    <x v="8"/>
    <x v="8"/>
    <n v="2010"/>
    <n v="3"/>
    <x v="8"/>
    <n v="2.1"/>
    <n v="2.1"/>
    <m/>
    <d v="2010-09-03T00:00:00"/>
    <n v="2.1"/>
    <n v="4352"/>
    <n v="85.635576544667458"/>
    <n v="3.7857142857142856"/>
    <n v="4.379999999999999"/>
  </r>
  <r>
    <x v="8"/>
    <x v="8"/>
    <n v="2010"/>
    <n v="4"/>
    <x v="8"/>
    <n v="2.6"/>
    <n v="2.6"/>
    <m/>
    <d v="2010-09-04T00:00:00"/>
    <n v="2.6"/>
    <n v="4098"/>
    <n v="80.637544273907906"/>
    <n v="3.7714285714285714"/>
    <n v="4.4066666666666663"/>
  </r>
  <r>
    <x v="8"/>
    <x v="8"/>
    <n v="2010"/>
    <n v="5"/>
    <x v="8"/>
    <n v="2.2000000000000002"/>
    <n v="2.2000000000000002"/>
    <m/>
    <d v="2010-09-05T00:00:00"/>
    <n v="2.2000000000000002"/>
    <n v="4282"/>
    <n v="84.258166076347891"/>
    <n v="3.6428571428571428"/>
    <n v="4.416666666666667"/>
  </r>
  <r>
    <x v="8"/>
    <x v="8"/>
    <n v="2010"/>
    <n v="6"/>
    <x v="8"/>
    <n v="1.8"/>
    <n v="1.8"/>
    <m/>
    <d v="2010-09-06T00:00:00"/>
    <n v="1.8"/>
    <n v="4568"/>
    <n v="89.885871704053528"/>
    <n v="3.5571428571428569"/>
    <n v="4.4333333333333327"/>
  </r>
  <r>
    <x v="8"/>
    <x v="8"/>
    <n v="2010"/>
    <n v="7"/>
    <x v="8"/>
    <n v="7.3"/>
    <n v="7.3"/>
    <m/>
    <d v="2010-09-07T00:00:00"/>
    <n v="7.3"/>
    <n v="3053"/>
    <n v="60.074773711137354"/>
    <n v="3.5428571428571431"/>
    <n v="4.4633333333333329"/>
  </r>
  <r>
    <x v="8"/>
    <x v="8"/>
    <n v="2010"/>
    <n v="8"/>
    <x v="8"/>
    <n v="7.8"/>
    <n v="7.8"/>
    <m/>
    <d v="2010-09-08T00:00:00"/>
    <n v="7.8"/>
    <n v="2997"/>
    <n v="58.972845336481704"/>
    <n v="2.7285714285714286"/>
    <n v="4.3099999999999996"/>
  </r>
  <r>
    <x v="8"/>
    <x v="8"/>
    <n v="2010"/>
    <n v="9"/>
    <x v="8"/>
    <n v="2.7"/>
    <n v="2.7"/>
    <m/>
    <d v="2010-09-09T00:00:00"/>
    <n v="2.7"/>
    <n v="4058"/>
    <n v="79.850452577725306"/>
    <n v="1.9714285714285713"/>
    <n v="4.16"/>
  </r>
  <r>
    <x v="8"/>
    <x v="8"/>
    <n v="2010"/>
    <n v="10"/>
    <x v="8"/>
    <n v="2"/>
    <n v="2"/>
    <m/>
    <d v="2010-09-10T00:00:00"/>
    <n v="2"/>
    <n v="4416"/>
    <n v="86.894923258559615"/>
    <n v="2.5428571428571431"/>
    <n v="4.47"/>
  </r>
  <r>
    <x v="8"/>
    <x v="8"/>
    <n v="2010"/>
    <n v="11"/>
    <x v="8"/>
    <n v="1.7"/>
    <n v="1.7"/>
    <m/>
    <d v="2010-09-11T00:00:00"/>
    <n v="1.7"/>
    <n v="4673"/>
    <n v="91.951987406532865"/>
    <n v="2.8571428571428572"/>
    <n v="5.1033333333333335"/>
  </r>
  <r>
    <x v="8"/>
    <x v="8"/>
    <n v="2010"/>
    <n v="12"/>
    <x v="8"/>
    <n v="1.6"/>
    <n v="1.6"/>
    <m/>
    <d v="2010-09-12T00:00:00"/>
    <n v="1.6"/>
    <n v="4775"/>
    <n v="93.959071231798504"/>
    <n v="4.4714285714285715"/>
    <n v="5.4133333333333331"/>
  </r>
  <r>
    <x v="8"/>
    <x v="8"/>
    <n v="2010"/>
    <n v="13"/>
    <x v="8"/>
    <n v="1.7"/>
    <n v="1.7"/>
    <m/>
    <d v="2010-09-13T00:00:00"/>
    <n v="1.7"/>
    <n v="4673"/>
    <n v="91.951987406532865"/>
    <n v="7.8142857142857149"/>
    <n v="5.5600000000000005"/>
  </r>
  <r>
    <x v="8"/>
    <x v="8"/>
    <n v="2010"/>
    <n v="14"/>
    <x v="8"/>
    <n v="1.6"/>
    <n v="1.6"/>
    <m/>
    <d v="2010-09-14T00:00:00"/>
    <n v="1.6"/>
    <n v="4775"/>
    <n v="93.959071231798504"/>
    <n v="8.6571428571428566"/>
    <n v="5.6633333333333331"/>
  </r>
  <r>
    <x v="8"/>
    <x v="8"/>
    <n v="2010"/>
    <n v="15"/>
    <x v="8"/>
    <n v="2.5"/>
    <n v="2.5"/>
    <m/>
    <d v="2010-09-15T00:00:00"/>
    <n v="2.5"/>
    <n v="4136"/>
    <n v="81.385281385281388"/>
    <n v="9.0714285714285712"/>
    <n v="5.7633333333333336"/>
  </r>
  <r>
    <x v="8"/>
    <x v="8"/>
    <n v="2010"/>
    <n v="16"/>
    <x v="8"/>
    <n v="6.7"/>
    <n v="6.7"/>
    <m/>
    <d v="2010-09-16T00:00:00"/>
    <n v="6.7"/>
    <n v="3132"/>
    <n v="61.629279811097994"/>
    <n v="9.2142857142857135"/>
    <n v="5.8100000000000005"/>
  </r>
  <r>
    <x v="8"/>
    <x v="8"/>
    <n v="2010"/>
    <n v="17"/>
    <x v="8"/>
    <n v="4.2"/>
    <n v="4.2"/>
    <m/>
    <d v="2010-09-17T00:00:00"/>
    <n v="4.2"/>
    <n v="3634"/>
    <n v="71.507280598189695"/>
    <n v="8.7000000000000011"/>
    <n v="5.71"/>
  </r>
  <r>
    <x v="8"/>
    <x v="8"/>
    <n v="2010"/>
    <n v="18"/>
    <x v="8"/>
    <n v="13"/>
    <n v="13"/>
    <m/>
    <d v="2010-09-18T00:00:00"/>
    <n v="13"/>
    <n v="2405"/>
    <n v="47.323888232979144"/>
    <n v="8.5428571428571427"/>
    <n v="5.7133333333333347"/>
  </r>
  <r>
    <x v="8"/>
    <x v="8"/>
    <n v="2010"/>
    <n v="19"/>
    <x v="8"/>
    <n v="25"/>
    <n v="25"/>
    <m/>
    <d v="2010-09-19T00:00:00"/>
    <n v="25"/>
    <n v="1500"/>
    <n v="29.515938606847698"/>
    <n v="7.0857142857142863"/>
    <n v="5.3900000000000015"/>
  </r>
  <r>
    <x v="8"/>
    <x v="8"/>
    <n v="2010"/>
    <n v="20"/>
    <x v="8"/>
    <n v="7.6"/>
    <n v="7.6"/>
    <m/>
    <d v="2010-09-20T00:00:00"/>
    <n v="7.6"/>
    <n v="3015"/>
    <n v="59.327036599763872"/>
    <n v="3.9428571428571431"/>
    <n v="4.6700000000000008"/>
  </r>
  <r>
    <x v="8"/>
    <x v="8"/>
    <n v="2010"/>
    <n v="21"/>
    <x v="8"/>
    <n v="4.5"/>
    <n v="4.5"/>
    <m/>
    <d v="2010-09-21T00:00:00"/>
    <n v="4.5"/>
    <n v="3571"/>
    <n v="70.267611176702076"/>
    <n v="3.3000000000000003"/>
    <n v="4.53"/>
  </r>
  <r>
    <x v="8"/>
    <x v="8"/>
    <n v="2010"/>
    <n v="22"/>
    <x v="8"/>
    <n v="3.5"/>
    <n v="3.5"/>
    <m/>
    <d v="2010-09-22T00:00:00"/>
    <n v="3.5"/>
    <n v="3791"/>
    <n v="74.59661550570641"/>
    <n v="3.0857142857142859"/>
    <n v="4.503333333333333"/>
  </r>
  <r>
    <x v="8"/>
    <x v="8"/>
    <n v="2010"/>
    <n v="23"/>
    <x v="8"/>
    <n v="3.1"/>
    <n v="3.1"/>
    <m/>
    <d v="2010-09-23T00:00:00"/>
    <n v="3.1"/>
    <n v="3916"/>
    <n v="77.056277056277054"/>
    <n v="3"/>
    <n v="4.5199999999999996"/>
  </r>
  <r>
    <x v="8"/>
    <x v="8"/>
    <n v="2010"/>
    <n v="24"/>
    <x v="8"/>
    <n v="3.1"/>
    <n v="3.1"/>
    <m/>
    <d v="2010-09-24T00:00:00"/>
    <n v="3.1"/>
    <n v="3916"/>
    <n v="77.056277056277054"/>
    <n v="2.9571428571428569"/>
    <n v="4.6766666666666667"/>
  </r>
  <r>
    <x v="8"/>
    <x v="8"/>
    <n v="2010"/>
    <n v="25"/>
    <x v="8"/>
    <n v="2.8"/>
    <n v="2.8"/>
    <m/>
    <d v="2010-09-25T00:00:00"/>
    <n v="2.8"/>
    <n v="4018"/>
    <n v="79.063360881542692"/>
    <n v="2.9"/>
    <n v="6.206666666666667"/>
  </r>
  <r>
    <x v="8"/>
    <x v="8"/>
    <n v="2010"/>
    <n v="26"/>
    <x v="8"/>
    <n v="3"/>
    <n v="3"/>
    <m/>
    <d v="2010-09-26T00:00:00"/>
    <n v="3"/>
    <n v="3941"/>
    <n v="77.548209366391191"/>
    <n v="2.9"/>
    <n v="7.38"/>
  </r>
  <r>
    <x v="8"/>
    <x v="8"/>
    <n v="2010"/>
    <n v="27"/>
    <x v="8"/>
    <n v="3.1"/>
    <n v="3.1"/>
    <m/>
    <d v="2010-09-27T00:00:00"/>
    <n v="3.1"/>
    <n v="3916"/>
    <n v="77.056277056277054"/>
    <n v="2.8857142857142857"/>
    <n v="7.98"/>
  </r>
  <r>
    <x v="8"/>
    <x v="8"/>
    <n v="2010"/>
    <n v="28"/>
    <x v="8"/>
    <n v="3"/>
    <n v="3"/>
    <m/>
    <d v="2010-09-28T00:00:00"/>
    <n v="3"/>
    <n v="3941"/>
    <n v="77.548209366391191"/>
    <n v="2.8571428571428568"/>
    <n v="8.3766666666666669"/>
  </r>
  <r>
    <x v="8"/>
    <x v="8"/>
    <n v="2010"/>
    <n v="29"/>
    <x v="8"/>
    <n v="2.9"/>
    <n v="2.9"/>
    <m/>
    <d v="2010-09-29T00:00:00"/>
    <n v="2.9"/>
    <n v="3982"/>
    <n v="78.354978354978357"/>
    <n v="2.8142857142857141"/>
    <n v="8.7433333333333341"/>
  </r>
  <r>
    <x v="8"/>
    <x v="8"/>
    <n v="2010"/>
    <n v="30"/>
    <x v="8"/>
    <n v="2.8"/>
    <n v="2.8"/>
    <m/>
    <d v="2010-09-30T00:00:00"/>
    <n v="2.8"/>
    <n v="4018"/>
    <n v="79.063360881542692"/>
    <n v="2.7857142857142856"/>
    <n v="9.2466666666666661"/>
  </r>
  <r>
    <x v="9"/>
    <x v="9"/>
    <n v="2010"/>
    <n v="1"/>
    <x v="9"/>
    <n v="2.7"/>
    <n v="2.7"/>
    <m/>
    <d v="2010-10-01T00:00:00"/>
    <n v="2.7"/>
    <n v="4058"/>
    <n v="79.850452577725306"/>
    <n v="2.7714285714285714"/>
    <n v="9.5866666666666678"/>
  </r>
  <r>
    <x v="9"/>
    <x v="9"/>
    <n v="2010"/>
    <n v="2"/>
    <x v="9"/>
    <n v="2.8"/>
    <n v="2.8"/>
    <m/>
    <d v="2010-10-02T00:00:00"/>
    <n v="2.8"/>
    <n v="4018"/>
    <n v="79.063360881542692"/>
    <n v="2.8571428571428572"/>
    <n v="10.43"/>
  </r>
  <r>
    <x v="9"/>
    <x v="9"/>
    <n v="2010"/>
    <n v="3"/>
    <x v="9"/>
    <n v="2.9"/>
    <n v="2.9"/>
    <m/>
    <d v="2010-10-03T00:00:00"/>
    <n v="2.9"/>
    <n v="3982"/>
    <n v="78.354978354978357"/>
    <n v="4.1714285714285717"/>
    <n v="11.036666666666667"/>
  </r>
  <r>
    <x v="9"/>
    <x v="9"/>
    <n v="2010"/>
    <n v="4"/>
    <x v="9"/>
    <n v="2.9"/>
    <n v="2.9"/>
    <m/>
    <d v="2010-10-04T00:00:00"/>
    <n v="2.9"/>
    <n v="3982"/>
    <n v="78.354978354978357"/>
    <n v="6.7571428571428571"/>
    <n v="11.806666666666667"/>
  </r>
  <r>
    <x v="9"/>
    <x v="9"/>
    <n v="2010"/>
    <n v="5"/>
    <x v="9"/>
    <n v="2.7"/>
    <n v="2.7"/>
    <m/>
    <d v="2010-10-05T00:00:00"/>
    <n v="2.7"/>
    <n v="4058"/>
    <n v="79.850452577725306"/>
    <n v="7.9142857142857155"/>
    <n v="12.276666666666667"/>
  </r>
  <r>
    <x v="9"/>
    <x v="9"/>
    <n v="2010"/>
    <n v="6"/>
    <x v="9"/>
    <n v="2.7"/>
    <n v="2.7"/>
    <m/>
    <d v="2010-10-06T00:00:00"/>
    <n v="2.7"/>
    <n v="4058"/>
    <n v="79.850452577725306"/>
    <n v="8.3857142857142861"/>
    <n v="12.653333333333334"/>
  </r>
  <r>
    <x v="9"/>
    <x v="9"/>
    <n v="2010"/>
    <n v="7"/>
    <x v="9"/>
    <n v="2.7"/>
    <n v="2.7"/>
    <m/>
    <d v="2010-10-07T00:00:00"/>
    <n v="2.7"/>
    <n v="4058"/>
    <n v="79.850452577725306"/>
    <n v="8.6857142857142851"/>
    <n v="12.963333333333333"/>
  </r>
  <r>
    <x v="9"/>
    <x v="9"/>
    <n v="2010"/>
    <n v="8"/>
    <x v="9"/>
    <n v="3.3"/>
    <n v="3.3"/>
    <m/>
    <d v="2010-10-08T00:00:00"/>
    <n v="3.3"/>
    <n v="3852"/>
    <n v="75.796930342384883"/>
    <n v="8.9571428571428573"/>
    <n v="13.373333333333333"/>
  </r>
  <r>
    <x v="9"/>
    <x v="9"/>
    <n v="2010"/>
    <n v="9"/>
    <x v="9"/>
    <n v="12"/>
    <n v="12"/>
    <m/>
    <d v="2010-10-09T00:00:00"/>
    <n v="12"/>
    <n v="2499"/>
    <n v="49.173553719008268"/>
    <n v="9.0428571428571427"/>
    <n v="14.463333333333333"/>
  </r>
  <r>
    <x v="9"/>
    <x v="9"/>
    <n v="2010"/>
    <n v="10"/>
    <x v="9"/>
    <n v="21"/>
    <n v="21"/>
    <m/>
    <d v="2010-10-10T00:00:00"/>
    <n v="21"/>
    <n v="1744"/>
    <n v="34.317197953561589"/>
    <n v="7.8571428571428568"/>
    <n v="14.93"/>
  </r>
  <r>
    <x v="9"/>
    <x v="9"/>
    <n v="2010"/>
    <n v="11"/>
    <x v="9"/>
    <n v="11"/>
    <n v="11"/>
    <m/>
    <d v="2010-10-11T00:00:00"/>
    <n v="11"/>
    <n v="2599"/>
    <n v="51.141282959464775"/>
    <n v="5.4714285714285706"/>
    <n v="15.296666666666665"/>
  </r>
  <r>
    <x v="9"/>
    <x v="9"/>
    <n v="2010"/>
    <n v="12"/>
    <x v="9"/>
    <n v="6"/>
    <n v="6"/>
    <m/>
    <d v="2010-10-12T00:00:00"/>
    <n v="6"/>
    <n v="3252"/>
    <n v="63.990554899645815"/>
    <n v="4.3714285714285719"/>
    <n v="15.963333333333333"/>
  </r>
  <r>
    <x v="9"/>
    <x v="9"/>
    <n v="2010"/>
    <n v="13"/>
    <x v="9"/>
    <n v="4.8"/>
    <n v="4.8"/>
    <m/>
    <d v="2010-10-13T00:00:00"/>
    <n v="4.8"/>
    <n v="3498"/>
    <n v="68.831168831168839"/>
    <n v="4"/>
    <n v="16.563333333333333"/>
  </r>
  <r>
    <x v="9"/>
    <x v="9"/>
    <n v="2010"/>
    <n v="14"/>
    <x v="9"/>
    <n v="4.5999999999999996"/>
    <n v="4.5999999999999996"/>
    <m/>
    <d v="2010-10-14T00:00:00"/>
    <n v="4.5999999999999996"/>
    <n v="3549"/>
    <n v="69.834710743801651"/>
    <n v="3.8"/>
    <n v="17.103333333333335"/>
  </r>
  <r>
    <x v="9"/>
    <x v="9"/>
    <n v="2010"/>
    <n v="15"/>
    <x v="9"/>
    <n v="3.9"/>
    <n v="3.9"/>
    <m/>
    <d v="2010-10-15T00:00:00"/>
    <n v="3.9"/>
    <n v="3691"/>
    <n v="72.628886265249903"/>
    <n v="3.6714285714285708"/>
    <n v="17.55"/>
  </r>
  <r>
    <x v="9"/>
    <x v="9"/>
    <n v="2010"/>
    <n v="16"/>
    <x v="9"/>
    <n v="3.7"/>
    <n v="3.7"/>
    <m/>
    <d v="2010-10-16T00:00:00"/>
    <n v="3.7"/>
    <n v="3734"/>
    <n v="73.475009838646201"/>
    <n v="3.6857142857142859"/>
    <n v="18.02"/>
  </r>
  <r>
    <x v="9"/>
    <x v="9"/>
    <n v="2010"/>
    <n v="17"/>
    <x v="9"/>
    <n v="4.3"/>
    <n v="4.3"/>
    <m/>
    <d v="2010-10-17T00:00:00"/>
    <n v="4.3"/>
    <n v="3610"/>
    <n v="71.035025580480124"/>
    <n v="4.2714285714285714"/>
    <n v="18.43"/>
  </r>
  <r>
    <x v="9"/>
    <x v="9"/>
    <n v="2010"/>
    <n v="18"/>
    <x v="9"/>
    <n v="3.3"/>
    <n v="3.3"/>
    <m/>
    <d v="2010-10-18T00:00:00"/>
    <n v="3.3"/>
    <n v="3852"/>
    <n v="75.796930342384883"/>
    <n v="10.657142857142857"/>
    <n v="18.786666666666669"/>
  </r>
  <r>
    <x v="9"/>
    <x v="9"/>
    <n v="2010"/>
    <n v="19"/>
    <x v="9"/>
    <n v="3.4"/>
    <n v="3.4"/>
    <m/>
    <d v="2010-10-19T00:00:00"/>
    <n v="3.4"/>
    <n v="3822"/>
    <n v="75.206611570247944"/>
    <n v="15.614285714285714"/>
    <n v="19.643333333333331"/>
  </r>
  <r>
    <x v="9"/>
    <x v="9"/>
    <n v="2010"/>
    <n v="20"/>
    <x v="9"/>
    <n v="3.4"/>
    <n v="3.4"/>
    <m/>
    <d v="2010-10-20T00:00:00"/>
    <n v="3.4"/>
    <n v="3822"/>
    <n v="75.206611570247944"/>
    <n v="18.12857142857143"/>
    <n v="22.363333333333333"/>
  </r>
  <r>
    <x v="9"/>
    <x v="9"/>
    <n v="2010"/>
    <n v="21"/>
    <x v="9"/>
    <n v="3.7"/>
    <n v="3.7"/>
    <m/>
    <d v="2010-10-21T00:00:00"/>
    <n v="3.7"/>
    <n v="3734"/>
    <n v="73.475009838646201"/>
    <n v="19.785714285714285"/>
    <n v="24.45"/>
  </r>
  <r>
    <x v="9"/>
    <x v="9"/>
    <n v="2010"/>
    <n v="22"/>
    <x v="9"/>
    <n v="4"/>
    <n v="4"/>
    <m/>
    <d v="2010-10-22T00:00:00"/>
    <n v="4"/>
    <n v="3678"/>
    <n v="72.373081463990559"/>
    <n v="21.25714285714286"/>
    <n v="26.993333333333332"/>
  </r>
  <r>
    <x v="9"/>
    <x v="9"/>
    <n v="2010"/>
    <n v="23"/>
    <x v="9"/>
    <n v="7.8"/>
    <n v="7.8"/>
    <m/>
    <d v="2010-10-23T00:00:00"/>
    <n v="7.8"/>
    <n v="2997"/>
    <n v="58.972845336481704"/>
    <n v="23.25714285714286"/>
    <n v="28.793333333333333"/>
  </r>
  <r>
    <x v="9"/>
    <x v="9"/>
    <n v="2010"/>
    <n v="24"/>
    <x v="9"/>
    <n v="49"/>
    <n v="49"/>
    <m/>
    <d v="2010-10-24T00:00:00"/>
    <n v="49"/>
    <n v="655"/>
    <n v="12.888626524990162"/>
    <n v="24"/>
    <n v="30.7"/>
  </r>
  <r>
    <x v="9"/>
    <x v="9"/>
    <n v="2010"/>
    <n v="25"/>
    <x v="9"/>
    <n v="38"/>
    <n v="38"/>
    <m/>
    <d v="2010-10-25T00:00:00"/>
    <n v="38"/>
    <n v="963"/>
    <n v="18.949232585596221"/>
    <n v="21"/>
    <n v="30.933333333333334"/>
  </r>
  <r>
    <x v="9"/>
    <x v="9"/>
    <n v="2010"/>
    <n v="26"/>
    <x v="9"/>
    <n v="21"/>
    <n v="21"/>
    <m/>
    <d v="2010-10-26T00:00:00"/>
    <n v="21"/>
    <n v="1744"/>
    <n v="34.317197953561589"/>
    <n v="18.571428571428573"/>
    <n v="31.033333333333335"/>
  </r>
  <r>
    <x v="9"/>
    <x v="9"/>
    <n v="2010"/>
    <n v="27"/>
    <x v="9"/>
    <n v="15"/>
    <n v="15"/>
    <m/>
    <d v="2010-10-27T00:00:00"/>
    <n v="15"/>
    <n v="2213"/>
    <n v="43.545848091302638"/>
    <n v="19.285714285714285"/>
    <n v="31.5"/>
  </r>
  <r>
    <x v="9"/>
    <x v="9"/>
    <n v="2010"/>
    <n v="28"/>
    <x v="9"/>
    <n v="14"/>
    <n v="14"/>
    <m/>
    <d v="2010-10-28T00:00:00"/>
    <n v="14"/>
    <n v="2302"/>
    <n v="45.297127115308932"/>
    <n v="19.571428571428573"/>
    <n v="32.06666666666667"/>
  </r>
  <r>
    <x v="9"/>
    <x v="9"/>
    <n v="2010"/>
    <n v="29"/>
    <x v="9"/>
    <n v="18"/>
    <n v="18"/>
    <m/>
    <d v="2010-10-29T00:00:00"/>
    <n v="18"/>
    <n v="1969"/>
    <n v="38.744588744588739"/>
    <n v="19.571428571428573"/>
    <n v="32.633333333333333"/>
  </r>
  <r>
    <x v="9"/>
    <x v="9"/>
    <n v="2010"/>
    <n v="30"/>
    <x v="9"/>
    <n v="13"/>
    <n v="13"/>
    <m/>
    <d v="2010-10-30T00:00:00"/>
    <n v="13"/>
    <n v="2405"/>
    <n v="47.323888232979144"/>
    <n v="18.714285714285715"/>
    <n v="32.9"/>
  </r>
  <r>
    <x v="9"/>
    <x v="9"/>
    <n v="2010"/>
    <n v="31"/>
    <x v="9"/>
    <n v="28"/>
    <n v="28"/>
    <m/>
    <d v="2010-10-31T00:00:00"/>
    <n v="28"/>
    <n v="1357"/>
    <n v="26.702085792994882"/>
    <n v="19"/>
    <n v="33.233333333333334"/>
  </r>
  <r>
    <x v="9"/>
    <x v="10"/>
    <n v="2010"/>
    <n v="1"/>
    <x v="10"/>
    <n v="21"/>
    <n v="21"/>
    <m/>
    <d v="2010-11-01T00:00:00"/>
    <n v="21"/>
    <n v="1744"/>
    <n v="34.317197953561589"/>
    <n v="20.142857142857142"/>
    <n v="34.366666666666667"/>
  </r>
  <r>
    <x v="9"/>
    <x v="10"/>
    <n v="2010"/>
    <n v="2"/>
    <x v="10"/>
    <n v="26"/>
    <n v="26"/>
    <m/>
    <d v="2010-11-02T00:00:00"/>
    <n v="26"/>
    <n v="1449"/>
    <n v="28.512396694214875"/>
    <n v="20.857142857142858"/>
    <n v="36.233333333333334"/>
  </r>
  <r>
    <x v="9"/>
    <x v="10"/>
    <n v="2010"/>
    <n v="3"/>
    <x v="10"/>
    <n v="17"/>
    <n v="17"/>
    <m/>
    <d v="2010-11-03T00:00:00"/>
    <n v="17"/>
    <n v="2056"/>
    <n v="40.456513183785916"/>
    <n v="21.714285714285715"/>
    <n v="37.366666666666667"/>
  </r>
  <r>
    <x v="9"/>
    <x v="10"/>
    <n v="2010"/>
    <n v="4"/>
    <x v="10"/>
    <n v="14"/>
    <n v="14"/>
    <m/>
    <d v="2010-11-04T00:00:00"/>
    <n v="14"/>
    <n v="2302"/>
    <n v="45.297127115308932"/>
    <n v="23.714285714285715"/>
    <n v="38.366666666666667"/>
  </r>
  <r>
    <x v="9"/>
    <x v="10"/>
    <n v="2010"/>
    <n v="5"/>
    <x v="10"/>
    <n v="12"/>
    <n v="12"/>
    <m/>
    <d v="2010-11-05T00:00:00"/>
    <n v="12"/>
    <n v="2499"/>
    <n v="49.173553719008268"/>
    <n v="25.142857142857142"/>
    <n v="39.200000000000003"/>
  </r>
  <r>
    <x v="9"/>
    <x v="10"/>
    <n v="2010"/>
    <n v="6"/>
    <x v="10"/>
    <n v="15"/>
    <n v="15"/>
    <m/>
    <d v="2010-11-06T00:00:00"/>
    <n v="15"/>
    <n v="2213"/>
    <n v="43.545848091302638"/>
    <n v="26.428571428571427"/>
    <n v="39.93333333333333"/>
  </r>
  <r>
    <x v="9"/>
    <x v="10"/>
    <n v="2010"/>
    <n v="7"/>
    <x v="10"/>
    <n v="36"/>
    <n v="36"/>
    <m/>
    <d v="2010-11-07T00:00:00"/>
    <n v="36"/>
    <n v="1014"/>
    <n v="19.952774498229044"/>
    <n v="26.857142857142858"/>
    <n v="40.466666666666669"/>
  </r>
  <r>
    <x v="9"/>
    <x v="10"/>
    <n v="2010"/>
    <n v="8"/>
    <x v="10"/>
    <n v="26"/>
    <n v="26"/>
    <m/>
    <d v="2010-11-08T00:00:00"/>
    <n v="26"/>
    <n v="1449"/>
    <n v="28.512396694214875"/>
    <n v="24.285714285714285"/>
    <n v="40.233333333333334"/>
  </r>
  <r>
    <x v="9"/>
    <x v="10"/>
    <n v="2010"/>
    <n v="9"/>
    <x v="10"/>
    <n v="32"/>
    <n v="32"/>
    <m/>
    <d v="2010-11-09T00:00:00"/>
    <n v="32"/>
    <n v="1185"/>
    <n v="23.31759149940968"/>
    <n v="22.857142857142858"/>
    <n v="40.700000000000003"/>
  </r>
  <r>
    <x v="9"/>
    <x v="10"/>
    <n v="2010"/>
    <n v="10"/>
    <x v="10"/>
    <n v="31"/>
    <n v="31"/>
    <m/>
    <d v="2010-11-10T00:00:00"/>
    <n v="31"/>
    <n v="1219"/>
    <n v="23.986619441164898"/>
    <n v="20.428571428571427"/>
    <n v="44.3"/>
  </r>
  <r>
    <x v="9"/>
    <x v="10"/>
    <n v="2010"/>
    <n v="11"/>
    <x v="10"/>
    <n v="24"/>
    <n v="24"/>
    <m/>
    <d v="2010-11-11T00:00:00"/>
    <n v="24"/>
    <n v="1550"/>
    <n v="30.499803227075954"/>
    <n v="20.142857142857142"/>
    <n v="49.766666666666666"/>
  </r>
  <r>
    <x v="9"/>
    <x v="10"/>
    <n v="2010"/>
    <n v="12"/>
    <x v="10"/>
    <n v="21"/>
    <n v="21"/>
    <m/>
    <d v="2010-11-12T00:00:00"/>
    <n v="21"/>
    <n v="1744"/>
    <n v="34.317197953561589"/>
    <n v="28.857142857142858"/>
    <n v="54.633333333333333"/>
  </r>
  <r>
    <x v="9"/>
    <x v="10"/>
    <n v="2010"/>
    <n v="13"/>
    <x v="10"/>
    <n v="18"/>
    <n v="18"/>
    <m/>
    <d v="2010-11-13T00:00:00"/>
    <n v="18"/>
    <n v="1969"/>
    <n v="38.744588744588739"/>
    <n v="35.285714285714285"/>
    <n v="59.6"/>
  </r>
  <r>
    <x v="9"/>
    <x v="10"/>
    <n v="2010"/>
    <n v="14"/>
    <x v="10"/>
    <n v="18"/>
    <n v="18"/>
    <m/>
    <d v="2010-11-14T00:00:00"/>
    <n v="18"/>
    <n v="1969"/>
    <n v="38.744588744588739"/>
    <n v="44.142857142857146"/>
    <n v="62.8"/>
  </r>
  <r>
    <x v="9"/>
    <x v="10"/>
    <n v="2010"/>
    <n v="15"/>
    <x v="10"/>
    <n v="16"/>
    <n v="16"/>
    <m/>
    <d v="2010-11-15T00:00:00"/>
    <n v="16"/>
    <n v="2135"/>
    <n v="42.011019283746556"/>
    <n v="49.857142857142854"/>
    <n v="66.2"/>
  </r>
  <r>
    <x v="9"/>
    <x v="10"/>
    <n v="2010"/>
    <n v="16"/>
    <x v="10"/>
    <n v="15"/>
    <n v="15"/>
    <m/>
    <d v="2010-11-16T00:00:00"/>
    <n v="15"/>
    <n v="2213"/>
    <n v="43.545848091302638"/>
    <n v="56.857142857142854"/>
    <n v="69.333333333333329"/>
  </r>
  <r>
    <x v="9"/>
    <x v="10"/>
    <n v="2010"/>
    <n v="17"/>
    <x v="10"/>
    <n v="29"/>
    <n v="29"/>
    <m/>
    <d v="2010-11-17T00:00:00"/>
    <n v="29"/>
    <n v="1319"/>
    <n v="25.954348681621408"/>
    <n v="62.714285714285715"/>
    <n v="72.099999999999994"/>
  </r>
  <r>
    <x v="9"/>
    <x v="10"/>
    <n v="2010"/>
    <n v="18"/>
    <x v="10"/>
    <s v="e85"/>
    <n v="85"/>
    <s v="e"/>
    <d v="2010-11-18T00:00:00"/>
    <n v="85"/>
    <n v="345"/>
    <n v="6.7886658795749701"/>
    <n v="64.428571428571431"/>
    <n v="74.533333333333331"/>
  </r>
  <r>
    <x v="9"/>
    <x v="10"/>
    <n v="2010"/>
    <n v="19"/>
    <x v="10"/>
    <n v="66"/>
    <n v="66"/>
    <m/>
    <d v="2010-11-19T00:00:00"/>
    <n v="66"/>
    <n v="453"/>
    <n v="8.9138134592680061"/>
    <n v="57.285714285714285"/>
    <n v="74.766666666666666"/>
  </r>
  <r>
    <x v="9"/>
    <x v="10"/>
    <n v="2010"/>
    <n v="20"/>
    <x v="10"/>
    <n v="80"/>
    <n v="80"/>
    <m/>
    <d v="2010-11-20T00:00:00"/>
    <n v="80"/>
    <n v="366"/>
    <n v="7.2018890200708379"/>
    <n v="52.428571428571431"/>
    <n v="74.900000000000006"/>
  </r>
  <r>
    <x v="9"/>
    <x v="10"/>
    <n v="2010"/>
    <n v="21"/>
    <x v="10"/>
    <n v="58"/>
    <n v="58"/>
    <m/>
    <d v="2010-11-21T00:00:00"/>
    <n v="58"/>
    <n v="531"/>
    <n v="10.448642266824084"/>
    <n v="45.428571428571431"/>
    <n v="74.833333333333329"/>
  </r>
  <r>
    <x v="9"/>
    <x v="10"/>
    <n v="2010"/>
    <n v="22"/>
    <x v="10"/>
    <n v="65"/>
    <n v="65"/>
    <m/>
    <d v="2010-11-22T00:00:00"/>
    <n v="65"/>
    <n v="462"/>
    <n v="9.0909090909090917"/>
    <n v="40.857142857142854"/>
    <n v="74.966666666666669"/>
  </r>
  <r>
    <x v="9"/>
    <x v="10"/>
    <n v="2010"/>
    <n v="23"/>
    <x v="10"/>
    <n v="56"/>
    <n v="56"/>
    <m/>
    <d v="2010-11-23T00:00:00"/>
    <n v="56"/>
    <n v="552"/>
    <n v="10.861865407319952"/>
    <n v="34.857142857142854"/>
    <n v="74.599999999999994"/>
  </r>
  <r>
    <x v="9"/>
    <x v="10"/>
    <n v="2010"/>
    <n v="24"/>
    <x v="10"/>
    <n v="41"/>
    <n v="41"/>
    <m/>
    <d v="2010-11-24T00:00:00"/>
    <n v="41"/>
    <n v="861"/>
    <n v="16.942148760330578"/>
    <n v="35.714285714285715"/>
    <n v="74.333333333333329"/>
  </r>
  <r>
    <x v="9"/>
    <x v="10"/>
    <n v="2010"/>
    <n v="25"/>
    <x v="10"/>
    <n v="35"/>
    <n v="35"/>
    <m/>
    <d v="2010-11-25T00:00:00"/>
    <n v="35"/>
    <n v="1053"/>
    <n v="20.720188902007084"/>
    <n v="40.857142857142854"/>
    <n v="74.433333333333337"/>
  </r>
  <r>
    <x v="9"/>
    <x v="10"/>
    <n v="2010"/>
    <n v="26"/>
    <x v="10"/>
    <n v="32"/>
    <n v="32"/>
    <m/>
    <d v="2010-11-26T00:00:00"/>
    <n v="32"/>
    <n v="1185"/>
    <n v="23.31759149940968"/>
    <n v="44.428571428571431"/>
    <n v="74.666666666666671"/>
  </r>
  <r>
    <x v="9"/>
    <x v="10"/>
    <n v="2010"/>
    <n v="27"/>
    <x v="10"/>
    <n v="31"/>
    <n v="31"/>
    <m/>
    <d v="2010-11-27T00:00:00"/>
    <n v="31"/>
    <n v="1219"/>
    <n v="23.986619441164898"/>
    <n v="46.571428571428569"/>
    <n v="75.3"/>
  </r>
  <r>
    <x v="9"/>
    <x v="10"/>
    <n v="2010"/>
    <n v="28"/>
    <x v="10"/>
    <n v="26"/>
    <n v="26"/>
    <m/>
    <d v="2010-11-28T00:00:00"/>
    <n v="26"/>
    <n v="1449"/>
    <n v="28.512396694214875"/>
    <n v="47.714285714285715"/>
    <n v="75.599999999999994"/>
  </r>
  <r>
    <x v="9"/>
    <x v="10"/>
    <n v="2010"/>
    <n v="29"/>
    <x v="10"/>
    <n v="23"/>
    <n v="23"/>
    <m/>
    <d v="2010-11-29T00:00:00"/>
    <n v="23"/>
    <n v="1613"/>
    <n v="31.739472648563559"/>
    <n v="48.857142857142854"/>
    <n v="82.233333333333334"/>
  </r>
  <r>
    <x v="9"/>
    <x v="10"/>
    <n v="2010"/>
    <n v="30"/>
    <x v="10"/>
    <n v="62"/>
    <n v="62"/>
    <m/>
    <d v="2010-11-30T00:00:00"/>
    <n v="62"/>
    <n v="490"/>
    <n v="9.6418732782369148"/>
    <n v="50"/>
    <n v="89.466666666666669"/>
  </r>
  <r>
    <x v="9"/>
    <x v="11"/>
    <n v="2010"/>
    <n v="1"/>
    <x v="11"/>
    <n v="77"/>
    <n v="77"/>
    <m/>
    <d v="2010-12-01T00:00:00"/>
    <n v="77"/>
    <n v="383"/>
    <n v="7.5364029909484458"/>
    <n v="45.285714285714285"/>
    <n v="93.4"/>
  </r>
  <r>
    <x v="9"/>
    <x v="11"/>
    <n v="2010"/>
    <n v="2"/>
    <x v="11"/>
    <n v="60"/>
    <n v="60"/>
    <m/>
    <d v="2010-12-02T00:00:00"/>
    <n v="60"/>
    <n v="513"/>
    <n v="10.094451003541913"/>
    <n v="40"/>
    <n v="95"/>
  </r>
  <r>
    <x v="9"/>
    <x v="11"/>
    <n v="2010"/>
    <n v="3"/>
    <x v="11"/>
    <n v="47"/>
    <n v="47"/>
    <m/>
    <d v="2010-12-03T00:00:00"/>
    <n v="47"/>
    <n v="700"/>
    <n v="13.774104683195592"/>
    <n v="51.428571428571431"/>
    <n v="95.333333333333329"/>
  </r>
  <r>
    <x v="9"/>
    <x v="11"/>
    <n v="2010"/>
    <n v="4"/>
    <x v="11"/>
    <n v="39"/>
    <n v="39"/>
    <m/>
    <d v="2010-12-04T00:00:00"/>
    <n v="39"/>
    <n v="928"/>
    <n v="18.260527351436444"/>
    <n v="72.571428571428569"/>
    <n v="95.833333333333329"/>
  </r>
  <r>
    <x v="9"/>
    <x v="11"/>
    <n v="2010"/>
    <n v="5"/>
    <x v="11"/>
    <n v="34"/>
    <n v="34"/>
    <m/>
    <d v="2010-12-05T00:00:00"/>
    <n v="34"/>
    <n v="1098"/>
    <n v="21.605667060212514"/>
    <n v="91.285714285714292"/>
    <n v="96.5"/>
  </r>
  <r>
    <x v="9"/>
    <x v="11"/>
    <n v="2010"/>
    <n v="6"/>
    <x v="11"/>
    <n v="31"/>
    <n v="31"/>
    <m/>
    <d v="2010-12-06T00:00:00"/>
    <n v="31"/>
    <n v="1219"/>
    <n v="23.986619441164898"/>
    <n v="110.71428571428571"/>
    <n v="97.1"/>
  </r>
  <r>
    <x v="9"/>
    <x v="11"/>
    <n v="2010"/>
    <n v="7"/>
    <x v="11"/>
    <n v="29"/>
    <n v="29"/>
    <m/>
    <d v="2010-12-07T00:00:00"/>
    <n v="29"/>
    <n v="1319"/>
    <n v="25.954348681621408"/>
    <n v="122.57142857142857"/>
    <n v="97.8"/>
  </r>
  <r>
    <x v="9"/>
    <x v="11"/>
    <n v="2010"/>
    <n v="8"/>
    <x v="11"/>
    <n v="40"/>
    <n v="40"/>
    <m/>
    <d v="2010-12-08T00:00:00"/>
    <n v="40"/>
    <n v="894"/>
    <n v="17.591499409681226"/>
    <n v="135.57142857142858"/>
    <n v="98.433333333333337"/>
  </r>
  <r>
    <x v="9"/>
    <x v="11"/>
    <n v="2010"/>
    <n v="9"/>
    <x v="11"/>
    <s v="e140"/>
    <n v="140"/>
    <s v="e"/>
    <d v="2010-12-09T00:00:00"/>
    <n v="140"/>
    <n v="179"/>
    <n v="3.5222353404171582"/>
    <n v="145.57142857142858"/>
    <n v="98.566666666666663"/>
  </r>
  <r>
    <x v="9"/>
    <x v="11"/>
    <n v="2010"/>
    <n v="10"/>
    <x v="11"/>
    <s v="e195"/>
    <n v="195"/>
    <s v="e"/>
    <d v="2010-12-10T00:00:00"/>
    <n v="195"/>
    <n v="89"/>
    <n v="1.7512790240062965"/>
    <n v="139.57142857142858"/>
    <n v="95.3"/>
  </r>
  <r>
    <x v="9"/>
    <x v="11"/>
    <n v="2010"/>
    <n v="11"/>
    <x v="11"/>
    <s v="e170"/>
    <n v="170"/>
    <s v="e"/>
    <d v="2010-12-11T00:00:00"/>
    <n v="170"/>
    <n v="132"/>
    <n v="2.5974025974025974"/>
    <n v="126.28571428571429"/>
    <n v="90.066666666666663"/>
  </r>
  <r>
    <x v="9"/>
    <x v="11"/>
    <n v="2010"/>
    <n v="12"/>
    <x v="11"/>
    <s v="e170"/>
    <n v="170"/>
    <s v="e"/>
    <d v="2010-12-12T00:00:00"/>
    <n v="170"/>
    <n v="132"/>
    <n v="2.5974025974025974"/>
    <n v="115.14285714285714"/>
    <n v="85.6"/>
  </r>
  <r>
    <x v="9"/>
    <x v="11"/>
    <n v="2010"/>
    <n v="13"/>
    <x v="11"/>
    <s v="e114"/>
    <n v="114"/>
    <s v="e"/>
    <d v="2010-12-13T00:00:00"/>
    <n v="114"/>
    <n v="243"/>
    <n v="4.781582054309327"/>
    <n v="100.85714285714286"/>
    <n v="81.066666666666663"/>
  </r>
  <r>
    <x v="9"/>
    <x v="11"/>
    <n v="2010"/>
    <n v="14"/>
    <x v="11"/>
    <s v="e120"/>
    <n v="120"/>
    <s v="e"/>
    <d v="2010-12-14T00:00:00"/>
    <n v="120"/>
    <n v="224"/>
    <n v="4.4077134986225897"/>
    <n v="95.714285714285708"/>
    <n v="78.8"/>
  </r>
  <r>
    <x v="9"/>
    <x v="11"/>
    <n v="2010"/>
    <n v="15"/>
    <x v="11"/>
    <s v="e110"/>
    <n v="110"/>
    <s v="e"/>
    <d v="2010-12-15T00:00:00"/>
    <n v="110"/>
    <n v="253"/>
    <n v="4.9783549783549788"/>
    <n v="87.428571428571431"/>
    <n v="77.666666666666671"/>
  </r>
  <r>
    <x v="9"/>
    <x v="11"/>
    <n v="2010"/>
    <n v="16"/>
    <x v="11"/>
    <s v="e98"/>
    <n v="98"/>
    <s v="e"/>
    <d v="2010-12-16T00:00:00"/>
    <n v="98"/>
    <n v="295"/>
    <n v="5.8048012593467142"/>
    <n v="79.428571428571431"/>
    <n v="77.066666666666663"/>
  </r>
  <r>
    <x v="9"/>
    <x v="11"/>
    <n v="2010"/>
    <n v="17"/>
    <x v="11"/>
    <n v="102"/>
    <n v="102"/>
    <m/>
    <d v="2010-12-17T00:00:00"/>
    <n v="102"/>
    <n v="280"/>
    <n v="5.5096418732782375"/>
    <n v="72.285714285714292"/>
    <n v="77.5"/>
  </r>
  <r>
    <x v="9"/>
    <x v="11"/>
    <n v="2010"/>
    <n v="18"/>
    <x v="11"/>
    <n v="92"/>
    <n v="92"/>
    <m/>
    <d v="2010-12-18T00:00:00"/>
    <n v="92"/>
    <n v="316"/>
    <n v="6.2180243998425819"/>
    <n v="64"/>
    <n v="83.266666666666666"/>
  </r>
  <r>
    <x v="9"/>
    <x v="11"/>
    <n v="2010"/>
    <n v="19"/>
    <x v="11"/>
    <n v="70"/>
    <n v="70"/>
    <m/>
    <d v="2010-12-19T00:00:00"/>
    <n v="70"/>
    <n v="430"/>
    <n v="8.461235733963008"/>
    <n v="56.857142857142854"/>
    <n v="87.9"/>
  </r>
  <r>
    <x v="9"/>
    <x v="11"/>
    <n v="2010"/>
    <n v="20"/>
    <x v="11"/>
    <n v="78"/>
    <n v="78"/>
    <m/>
    <d v="2010-12-20T00:00:00"/>
    <n v="78"/>
    <n v="380"/>
    <n v="7.4773711137347503"/>
    <n v="54.142857142857146"/>
    <n v="90.9"/>
  </r>
  <r>
    <x v="9"/>
    <x v="11"/>
    <n v="2010"/>
    <n v="21"/>
    <x v="11"/>
    <n v="62"/>
    <n v="62"/>
    <m/>
    <d v="2010-12-21T00:00:00"/>
    <n v="62"/>
    <n v="490"/>
    <n v="9.6418732782369148"/>
    <n v="48.714285714285715"/>
    <n v="92.63333333333334"/>
  </r>
  <r>
    <x v="9"/>
    <x v="11"/>
    <n v="2010"/>
    <n v="22"/>
    <x v="11"/>
    <n v="54"/>
    <n v="54"/>
    <m/>
    <d v="2010-12-22T00:00:00"/>
    <n v="54"/>
    <n v="587"/>
    <n v="11.550570641479732"/>
    <n v="72"/>
    <n v="93.6"/>
  </r>
  <r>
    <x v="9"/>
    <x v="11"/>
    <n v="2010"/>
    <n v="23"/>
    <x v="11"/>
    <n v="48"/>
    <n v="48"/>
    <m/>
    <d v="2010-12-23T00:00:00"/>
    <n v="48"/>
    <n v="675"/>
    <n v="13.282172373081464"/>
    <n v="98.571428571428569"/>
    <n v="95.066666666666663"/>
  </r>
  <r>
    <x v="9"/>
    <x v="11"/>
    <n v="2010"/>
    <n v="24"/>
    <x v="11"/>
    <n v="44"/>
    <n v="44"/>
    <m/>
    <d v="2010-12-24T00:00:00"/>
    <n v="44"/>
    <n v="777"/>
    <n v="15.289256198347106"/>
    <n v="117.42857142857143"/>
    <n v="95.9"/>
  </r>
  <r>
    <x v="9"/>
    <x v="11"/>
    <n v="2010"/>
    <n v="25"/>
    <x v="11"/>
    <n v="42"/>
    <n v="42"/>
    <m/>
    <d v="2010-12-25T00:00:00"/>
    <n v="42"/>
    <n v="843"/>
    <n v="16.587957497048407"/>
    <n v="129"/>
    <n v="96.533333333333331"/>
  </r>
  <r>
    <x v="9"/>
    <x v="11"/>
    <n v="2010"/>
    <n v="26"/>
    <x v="11"/>
    <n v="51"/>
    <n v="51"/>
    <m/>
    <d v="2010-12-26T00:00:00"/>
    <n v="51"/>
    <n v="623"/>
    <n v="12.258953168044078"/>
    <n v="133"/>
    <n v="97"/>
  </r>
  <r>
    <x v="9"/>
    <x v="11"/>
    <n v="2010"/>
    <n v="27"/>
    <x v="11"/>
    <s v="e40"/>
    <n v="40"/>
    <s v="e"/>
    <d v="2010-12-27T00:00:00"/>
    <n v="40"/>
    <n v="894"/>
    <n v="17.591499409681226"/>
    <n v="134.57142857142858"/>
    <n v="96.933333333333337"/>
  </r>
  <r>
    <x v="9"/>
    <x v="11"/>
    <n v="2010"/>
    <n v="28"/>
    <x v="11"/>
    <s v="e225"/>
    <n v="225"/>
    <s v="e"/>
    <d v="2010-12-28T00:00:00"/>
    <n v="225"/>
    <n v="58"/>
    <n v="1.1412829594647778"/>
    <n v="137.28571428571428"/>
    <n v="97.1"/>
  </r>
  <r>
    <x v="9"/>
    <x v="11"/>
    <n v="2010"/>
    <n v="29"/>
    <x v="11"/>
    <s v="e240"/>
    <n v="240"/>
    <s v="e"/>
    <d v="2010-12-29T00:00:00"/>
    <n v="240"/>
    <n v="42"/>
    <n v="0.82644628099173556"/>
    <n v="112.57142857142857"/>
    <n v="90.966666666666669"/>
  </r>
  <r>
    <x v="9"/>
    <x v="11"/>
    <n v="2010"/>
    <n v="30"/>
    <x v="11"/>
    <s v="e180"/>
    <n v="180"/>
    <s v="e"/>
    <d v="2010-12-30T00:00:00"/>
    <n v="180"/>
    <n v="114"/>
    <n v="2.2432113341204247"/>
    <n v="85.714285714285708"/>
    <n v="84.266666666666666"/>
  </r>
  <r>
    <x v="9"/>
    <x v="11"/>
    <n v="2010"/>
    <n v="31"/>
    <x v="11"/>
    <s v="e125"/>
    <n v="125"/>
    <s v="e"/>
    <d v="2010-12-31T00:00:00"/>
    <n v="125"/>
    <n v="211"/>
    <n v="4.1519086973632424"/>
    <n v="66.857142857142861"/>
    <n v="79.5"/>
  </r>
  <r>
    <x v="9"/>
    <x v="0"/>
    <n v="2011"/>
    <n v="1"/>
    <x v="0"/>
    <s v="e70"/>
    <n v="70"/>
    <s v="e"/>
    <d v="2011-01-01T00:00:00"/>
    <n v="70"/>
    <n v="430"/>
    <n v="8.461235733963008"/>
    <n v="55.285714285714285"/>
    <n v="76.466666666666669"/>
  </r>
  <r>
    <x v="9"/>
    <x v="0"/>
    <n v="2011"/>
    <n v="2"/>
    <x v="0"/>
    <s v="e62"/>
    <n v="62"/>
    <s v="e"/>
    <d v="2011-01-02T00:00:00"/>
    <n v="62"/>
    <n v="490"/>
    <n v="9.6418732782369148"/>
    <n v="51.285714285714285"/>
    <n v="75.2"/>
  </r>
  <r>
    <x v="9"/>
    <x v="0"/>
    <n v="2011"/>
    <n v="3"/>
    <x v="0"/>
    <n v="59"/>
    <n v="59"/>
    <m/>
    <d v="2011-01-03T00:00:00"/>
    <n v="59"/>
    <n v="519"/>
    <n v="10.212514757969302"/>
    <n v="47.857142857142854"/>
    <n v="74.099999999999994"/>
  </r>
  <r>
    <x v="9"/>
    <x v="0"/>
    <n v="2011"/>
    <n v="4"/>
    <x v="0"/>
    <n v="52"/>
    <n v="52"/>
    <m/>
    <d v="2011-01-04T00:00:00"/>
    <n v="52"/>
    <n v="610"/>
    <n v="12.00314836678473"/>
    <n v="44.571428571428569"/>
    <n v="73.033333333333331"/>
  </r>
  <r>
    <x v="9"/>
    <x v="0"/>
    <n v="2011"/>
    <n v="5"/>
    <x v="0"/>
    <n v="52"/>
    <n v="52"/>
    <m/>
    <d v="2011-01-05T00:00:00"/>
    <n v="52"/>
    <n v="610"/>
    <n v="12.00314836678473"/>
    <n v="42"/>
    <n v="72.166666666666671"/>
  </r>
  <r>
    <x v="9"/>
    <x v="0"/>
    <n v="2011"/>
    <n v="6"/>
    <x v="0"/>
    <n v="48"/>
    <n v="48"/>
    <m/>
    <d v="2011-01-06T00:00:00"/>
    <n v="48"/>
    <n v="675"/>
    <n v="13.282172373081464"/>
    <n v="41.142857142857146"/>
    <n v="71.266666666666666"/>
  </r>
  <r>
    <x v="9"/>
    <x v="0"/>
    <n v="2011"/>
    <n v="7"/>
    <x v="0"/>
    <n v="44"/>
    <n v="44"/>
    <m/>
    <d v="2011-01-07T00:00:00"/>
    <n v="44"/>
    <n v="777"/>
    <n v="15.289256198347106"/>
    <n v="46.571428571428569"/>
    <n v="70.5"/>
  </r>
  <r>
    <x v="9"/>
    <x v="0"/>
    <n v="2011"/>
    <n v="8"/>
    <x v="0"/>
    <n v="42"/>
    <n v="42"/>
    <m/>
    <d v="2011-01-08T00:00:00"/>
    <n v="42"/>
    <n v="843"/>
    <n v="16.587957497048407"/>
    <n v="53.428571428571431"/>
    <n v="69.833333333333329"/>
  </r>
  <r>
    <x v="9"/>
    <x v="0"/>
    <n v="2011"/>
    <n v="9"/>
    <x v="0"/>
    <n v="38"/>
    <n v="38"/>
    <m/>
    <d v="2011-01-09T00:00:00"/>
    <n v="38"/>
    <n v="963"/>
    <n v="18.949232585596221"/>
    <n v="63.285714285714285"/>
    <n v="69.3"/>
  </r>
  <r>
    <x v="9"/>
    <x v="0"/>
    <n v="2011"/>
    <n v="10"/>
    <x v="0"/>
    <n v="36"/>
    <n v="36"/>
    <m/>
    <d v="2011-01-10T00:00:00"/>
    <n v="36"/>
    <n v="1014"/>
    <n v="19.952774498229044"/>
    <n v="97.142857142857139"/>
    <n v="68.833333333333329"/>
  </r>
  <r>
    <x v="9"/>
    <x v="0"/>
    <n v="2011"/>
    <n v="11"/>
    <x v="0"/>
    <n v="34"/>
    <n v="34"/>
    <m/>
    <d v="2011-01-11T00:00:00"/>
    <n v="34"/>
    <n v="1098"/>
    <n v="21.605667060212514"/>
    <n v="125"/>
    <n v="68.36666666666666"/>
  </r>
  <r>
    <x v="9"/>
    <x v="0"/>
    <n v="2011"/>
    <n v="12"/>
    <x v="0"/>
    <n v="46"/>
    <n v="46"/>
    <m/>
    <d v="2011-01-12T00:00:00"/>
    <n v="46"/>
    <n v="715"/>
    <n v="14.06926406926407"/>
    <n v="143"/>
    <n v="67.966666666666669"/>
  </r>
  <r>
    <x v="9"/>
    <x v="0"/>
    <n v="2011"/>
    <n v="13"/>
    <x v="0"/>
    <n v="86"/>
    <n v="86"/>
    <m/>
    <d v="2011-01-13T00:00:00"/>
    <n v="86"/>
    <n v="340"/>
    <n v="6.6902794175521443"/>
    <n v="155"/>
    <n v="67.166666666666671"/>
  </r>
  <r>
    <x v="9"/>
    <x v="0"/>
    <n v="2011"/>
    <n v="14"/>
    <x v="0"/>
    <n v="92"/>
    <n v="92"/>
    <m/>
    <d v="2011-01-14T00:00:00"/>
    <n v="92"/>
    <n v="316"/>
    <n v="6.2180243998425819"/>
    <n v="155.71428571428572"/>
    <n v="65.166666666666671"/>
  </r>
  <r>
    <x v="9"/>
    <x v="0"/>
    <n v="2011"/>
    <n v="15"/>
    <x v="0"/>
    <n v="111"/>
    <n v="111"/>
    <m/>
    <d v="2011-01-15T00:00:00"/>
    <n v="111"/>
    <n v="251"/>
    <n v="4.9390003935458484"/>
    <n v="156.57142857142858"/>
    <n v="63.133333333333333"/>
  </r>
  <r>
    <x v="9"/>
    <x v="0"/>
    <n v="2011"/>
    <n v="16"/>
    <x v="0"/>
    <s v="e275"/>
    <n v="275"/>
    <s v="e"/>
    <d v="2011-01-16T00:00:00"/>
    <n v="275"/>
    <n v="23"/>
    <n v="0.45257772530499801"/>
    <n v="151.14285714285714"/>
    <n v="60.533333333333331"/>
  </r>
  <r>
    <x v="9"/>
    <x v="0"/>
    <n v="2011"/>
    <n v="17"/>
    <x v="0"/>
    <n v="231"/>
    <n v="231"/>
    <m/>
    <d v="2011-01-17T00:00:00"/>
    <n v="231"/>
    <n v="50"/>
    <n v="0.98386462022825649"/>
    <n v="120.85714285714286"/>
    <n v="53.9"/>
  </r>
  <r>
    <x v="9"/>
    <x v="0"/>
    <n v="2011"/>
    <n v="18"/>
    <x v="0"/>
    <n v="160"/>
    <n v="160"/>
    <m/>
    <d v="2011-01-18T00:00:00"/>
    <n v="160"/>
    <n v="148"/>
    <n v="2.9122392758756397"/>
    <n v="95.857142857142861"/>
    <n v="48.966666666666669"/>
  </r>
  <r>
    <x v="9"/>
    <x v="0"/>
    <n v="2011"/>
    <n v="19"/>
    <x v="0"/>
    <n v="130"/>
    <n v="130"/>
    <m/>
    <d v="2011-01-19T00:00:00"/>
    <n v="130"/>
    <n v="199"/>
    <n v="3.9157811885084612"/>
    <n v="80"/>
    <n v="46.133333333333333"/>
  </r>
  <r>
    <x v="9"/>
    <x v="0"/>
    <n v="2011"/>
    <n v="20"/>
    <x v="0"/>
    <n v="91"/>
    <n v="91"/>
    <m/>
    <d v="2011-01-20T00:00:00"/>
    <n v="91"/>
    <n v="325"/>
    <n v="6.3951200314836685"/>
    <n v="67.857142857142861"/>
    <n v="44.133333333333333"/>
  </r>
  <r>
    <x v="9"/>
    <x v="0"/>
    <n v="2011"/>
    <n v="21"/>
    <x v="0"/>
    <n v="98"/>
    <n v="98"/>
    <m/>
    <d v="2011-01-21T00:00:00"/>
    <n v="98"/>
    <n v="295"/>
    <n v="5.8048012593467142"/>
    <n v="60.714285714285715"/>
    <n v="43.266666666666666"/>
  </r>
  <r>
    <x v="9"/>
    <x v="0"/>
    <n v="2011"/>
    <n v="22"/>
    <x v="0"/>
    <n v="73"/>
    <n v="73"/>
    <m/>
    <d v="2011-01-22T00:00:00"/>
    <n v="73"/>
    <n v="407"/>
    <n v="8.0086580086580081"/>
    <n v="52.285714285714285"/>
    <n v="41.833333333333336"/>
  </r>
  <r>
    <x v="9"/>
    <x v="0"/>
    <n v="2011"/>
    <n v="23"/>
    <x v="0"/>
    <n v="63"/>
    <n v="63"/>
    <m/>
    <d v="2011-01-23T00:00:00"/>
    <n v="63"/>
    <n v="478"/>
    <n v="9.4057457693821327"/>
    <n v="47.142857142857146"/>
    <n v="41.06666666666667"/>
  </r>
  <r>
    <x v="9"/>
    <x v="0"/>
    <n v="2011"/>
    <n v="24"/>
    <x v="0"/>
    <n v="56"/>
    <n v="56"/>
    <m/>
    <d v="2011-01-24T00:00:00"/>
    <n v="56"/>
    <n v="552"/>
    <n v="10.861865407319952"/>
    <n v="43"/>
    <n v="40.466666666666669"/>
  </r>
  <r>
    <x v="9"/>
    <x v="0"/>
    <n v="2011"/>
    <n v="25"/>
    <x v="0"/>
    <n v="49"/>
    <n v="49"/>
    <m/>
    <d v="2011-01-25T00:00:00"/>
    <n v="49"/>
    <n v="655"/>
    <n v="12.888626524990162"/>
    <n v="39.571428571428569"/>
    <n v="40"/>
  </r>
  <r>
    <x v="9"/>
    <x v="0"/>
    <n v="2011"/>
    <n v="26"/>
    <x v="0"/>
    <n v="45"/>
    <n v="45"/>
    <m/>
    <d v="2011-01-26T00:00:00"/>
    <n v="45"/>
    <n v="739"/>
    <n v="14.541519086973631"/>
    <n v="36.714285714285715"/>
    <n v="39.733333333333334"/>
  </r>
  <r>
    <x v="9"/>
    <x v="0"/>
    <n v="2011"/>
    <n v="27"/>
    <x v="0"/>
    <n v="41"/>
    <n v="41"/>
    <m/>
    <d v="2011-01-27T00:00:00"/>
    <n v="41"/>
    <n v="861"/>
    <n v="16.942148760330578"/>
    <n v="34.142857142857146"/>
    <n v="39.466666666666669"/>
  </r>
  <r>
    <x v="9"/>
    <x v="0"/>
    <n v="2011"/>
    <n v="28"/>
    <x v="0"/>
    <n v="39"/>
    <n v="39"/>
    <m/>
    <d v="2011-01-28T00:00:00"/>
    <n v="39"/>
    <n v="928"/>
    <n v="18.260527351436444"/>
    <n v="32"/>
    <n v="39.233333333333334"/>
  </r>
  <r>
    <x v="9"/>
    <x v="0"/>
    <n v="2011"/>
    <n v="29"/>
    <x v="0"/>
    <n v="37"/>
    <n v="37"/>
    <m/>
    <d v="2011-01-29T00:00:00"/>
    <n v="37"/>
    <n v="988"/>
    <n v="19.441164895710351"/>
    <n v="30"/>
    <n v="39.1"/>
  </r>
  <r>
    <x v="9"/>
    <x v="0"/>
    <n v="2011"/>
    <n v="30"/>
    <x v="0"/>
    <n v="34"/>
    <n v="34"/>
    <m/>
    <d v="2011-01-30T00:00:00"/>
    <n v="34"/>
    <n v="1098"/>
    <n v="21.605667060212514"/>
    <n v="28.285714285714285"/>
    <n v="44.533333333333331"/>
  </r>
  <r>
    <x v="9"/>
    <x v="0"/>
    <n v="2011"/>
    <n v="31"/>
    <x v="0"/>
    <n v="32"/>
    <n v="32"/>
    <m/>
    <d v="2011-01-31T00:00:00"/>
    <n v="32"/>
    <n v="1185"/>
    <n v="23.31759149940968"/>
    <n v="26.857142857142858"/>
    <n v="52.2"/>
  </r>
  <r>
    <x v="9"/>
    <x v="1"/>
    <n v="2011"/>
    <n v="1"/>
    <x v="1"/>
    <n v="29"/>
    <n v="29"/>
    <m/>
    <d v="2011-02-01T00:00:00"/>
    <n v="29"/>
    <n v="1319"/>
    <n v="25.954348681621408"/>
    <n v="26"/>
    <n v="58.033333333333331"/>
  </r>
  <r>
    <x v="9"/>
    <x v="1"/>
    <n v="2011"/>
    <n v="2"/>
    <x v="1"/>
    <n v="27"/>
    <n v="27"/>
    <m/>
    <d v="2011-02-02T00:00:00"/>
    <n v="27"/>
    <n v="1397"/>
    <n v="27.489177489177489"/>
    <n v="25.285714285714285"/>
    <n v="61.6"/>
  </r>
  <r>
    <x v="9"/>
    <x v="1"/>
    <n v="2011"/>
    <n v="3"/>
    <x v="1"/>
    <n v="26"/>
    <n v="26"/>
    <m/>
    <d v="2011-02-03T00:00:00"/>
    <n v="26"/>
    <n v="1449"/>
    <n v="28.512396694214875"/>
    <n v="24.571428571428573"/>
    <n v="64.2"/>
  </r>
  <r>
    <x v="9"/>
    <x v="1"/>
    <n v="2011"/>
    <n v="4"/>
    <x v="1"/>
    <n v="25"/>
    <n v="25"/>
    <m/>
    <d v="2011-02-04T00:00:00"/>
    <n v="25"/>
    <n v="1500"/>
    <n v="29.515938606847698"/>
    <n v="24"/>
    <n v="66.566666666666663"/>
  </r>
  <r>
    <x v="9"/>
    <x v="1"/>
    <n v="2011"/>
    <n v="5"/>
    <x v="1"/>
    <n v="25"/>
    <n v="25"/>
    <m/>
    <d v="2011-02-05T00:00:00"/>
    <n v="25"/>
    <n v="1500"/>
    <n v="29.515938606847698"/>
    <n v="23.571428571428573"/>
    <n v="68.13333333333334"/>
  </r>
  <r>
    <x v="9"/>
    <x v="1"/>
    <n v="2011"/>
    <n v="6"/>
    <x v="1"/>
    <n v="24"/>
    <n v="24"/>
    <m/>
    <d v="2011-02-06T00:00:00"/>
    <n v="24"/>
    <n v="1550"/>
    <n v="30.499803227075954"/>
    <n v="23.714285714285715"/>
    <n v="69.36666666666666"/>
  </r>
  <r>
    <x v="9"/>
    <x v="1"/>
    <n v="2011"/>
    <n v="7"/>
    <x v="1"/>
    <n v="26"/>
    <n v="26"/>
    <m/>
    <d v="2011-02-07T00:00:00"/>
    <n v="26"/>
    <n v="1449"/>
    <n v="28.512396694214875"/>
    <n v="24.714285714285715"/>
    <n v="70.533333333333331"/>
  </r>
  <r>
    <x v="9"/>
    <x v="1"/>
    <n v="2011"/>
    <n v="8"/>
    <x v="1"/>
    <n v="24"/>
    <n v="24"/>
    <m/>
    <d v="2011-02-08T00:00:00"/>
    <n v="24"/>
    <n v="1550"/>
    <n v="30.499803227075954"/>
    <n v="25.714285714285715"/>
    <n v="71.8"/>
  </r>
  <r>
    <x v="9"/>
    <x v="1"/>
    <n v="2011"/>
    <n v="9"/>
    <x v="1"/>
    <n v="22"/>
    <n v="22"/>
    <m/>
    <d v="2011-02-09T00:00:00"/>
    <n v="22"/>
    <n v="1676"/>
    <n v="32.979142070051161"/>
    <n v="33.142857142857146"/>
    <n v="77.3"/>
  </r>
  <r>
    <x v="9"/>
    <x v="1"/>
    <n v="2011"/>
    <n v="10"/>
    <x v="1"/>
    <n v="22"/>
    <n v="22"/>
    <m/>
    <d v="2011-02-10T00:00:00"/>
    <n v="22"/>
    <n v="1676"/>
    <n v="32.979142070051161"/>
    <n v="41.857142857142854"/>
    <n v="80.766666666666666"/>
  </r>
  <r>
    <x v="9"/>
    <x v="1"/>
    <n v="2011"/>
    <n v="11"/>
    <x v="1"/>
    <n v="22"/>
    <n v="22"/>
    <m/>
    <d v="2011-02-11T00:00:00"/>
    <n v="22"/>
    <n v="1676"/>
    <n v="32.979142070051161"/>
    <n v="49.428571428571431"/>
    <n v="83.333333333333329"/>
  </r>
  <r>
    <x v="9"/>
    <x v="1"/>
    <n v="2011"/>
    <n v="12"/>
    <x v="1"/>
    <n v="26"/>
    <n v="26"/>
    <m/>
    <d v="2011-02-12T00:00:00"/>
    <n v="26"/>
    <n v="1449"/>
    <n v="28.512396694214875"/>
    <n v="56.285714285714285"/>
    <n v="86.033333333333331"/>
  </r>
  <r>
    <x v="9"/>
    <x v="1"/>
    <n v="2011"/>
    <n v="13"/>
    <x v="1"/>
    <n v="31"/>
    <n v="31"/>
    <m/>
    <d v="2011-02-13T00:00:00"/>
    <n v="31"/>
    <n v="1219"/>
    <n v="23.986619441164898"/>
    <n v="61.857142857142854"/>
    <n v="88.833333333333329"/>
  </r>
  <r>
    <x v="9"/>
    <x v="1"/>
    <n v="2011"/>
    <n v="14"/>
    <x v="1"/>
    <n v="33"/>
    <n v="33"/>
    <m/>
    <d v="2011-02-14T00:00:00"/>
    <n v="33"/>
    <n v="1148"/>
    <n v="22.589531680440771"/>
    <n v="65.285714285714292"/>
    <n v="92"/>
  </r>
  <r>
    <x v="9"/>
    <x v="1"/>
    <n v="2011"/>
    <n v="15"/>
    <x v="1"/>
    <n v="76"/>
    <n v="76"/>
    <m/>
    <d v="2011-02-15T00:00:00"/>
    <n v="76"/>
    <n v="393"/>
    <n v="7.7331759149940966"/>
    <n v="67.714285714285708"/>
    <n v="95.733333333333334"/>
  </r>
  <r>
    <x v="9"/>
    <x v="1"/>
    <n v="2011"/>
    <n v="16"/>
    <x v="1"/>
    <n v="83"/>
    <n v="83"/>
    <m/>
    <d v="2011-02-16T00:00:00"/>
    <n v="83"/>
    <n v="350"/>
    <n v="6.887052341597796"/>
    <n v="63.285714285714285"/>
    <n v="99.433333333333337"/>
  </r>
  <r>
    <x v="9"/>
    <x v="1"/>
    <n v="2011"/>
    <n v="17"/>
    <x v="1"/>
    <n v="75"/>
    <n v="75"/>
    <m/>
    <d v="2011-02-17T00:00:00"/>
    <n v="75"/>
    <n v="396"/>
    <n v="7.7922077922077921"/>
    <n v="57.428571428571431"/>
    <n v="101.43333333333334"/>
  </r>
  <r>
    <x v="9"/>
    <x v="1"/>
    <n v="2011"/>
    <n v="18"/>
    <x v="1"/>
    <n v="70"/>
    <n v="70"/>
    <m/>
    <d v="2011-02-18T00:00:00"/>
    <n v="70"/>
    <n v="430"/>
    <n v="8.461235733963008"/>
    <n v="52.571428571428569"/>
    <n v="102.26666666666667"/>
  </r>
  <r>
    <x v="9"/>
    <x v="1"/>
    <n v="2011"/>
    <n v="19"/>
    <x v="1"/>
    <n v="65"/>
    <n v="65"/>
    <m/>
    <d v="2011-02-19T00:00:00"/>
    <n v="65"/>
    <n v="462"/>
    <n v="9.0909090909090917"/>
    <n v="47.857142857142854"/>
    <n v="102.46666666666667"/>
  </r>
  <r>
    <x v="9"/>
    <x v="1"/>
    <n v="2011"/>
    <n v="20"/>
    <x v="1"/>
    <n v="55"/>
    <n v="55"/>
    <m/>
    <d v="2011-02-20T00:00:00"/>
    <n v="55"/>
    <n v="571"/>
    <n v="11.235733963006691"/>
    <n v="43.428571428571431"/>
    <n v="102.26666666666667"/>
  </r>
  <r>
    <x v="9"/>
    <x v="1"/>
    <n v="2011"/>
    <n v="21"/>
    <x v="1"/>
    <n v="50"/>
    <n v="50"/>
    <m/>
    <d v="2011-02-21T00:00:00"/>
    <n v="50"/>
    <n v="640"/>
    <n v="12.593467138921685"/>
    <n v="40.571428571428569"/>
    <n v="102.06666666666666"/>
  </r>
  <r>
    <x v="9"/>
    <x v="1"/>
    <n v="2011"/>
    <n v="22"/>
    <x v="1"/>
    <n v="45"/>
    <n v="45"/>
    <m/>
    <d v="2011-02-22T00:00:00"/>
    <n v="45"/>
    <n v="739"/>
    <n v="14.541519086973631"/>
    <n v="62"/>
    <n v="101.9"/>
  </r>
  <r>
    <x v="9"/>
    <x v="1"/>
    <n v="2011"/>
    <n v="23"/>
    <x v="1"/>
    <n v="42"/>
    <n v="42"/>
    <m/>
    <d v="2011-02-23T00:00:00"/>
    <n v="42"/>
    <n v="843"/>
    <n v="16.587957497048407"/>
    <n v="93.285714285714292"/>
    <n v="102"/>
  </r>
  <r>
    <x v="9"/>
    <x v="1"/>
    <n v="2011"/>
    <n v="24"/>
    <x v="1"/>
    <n v="41"/>
    <n v="41"/>
    <m/>
    <d v="2011-02-24T00:00:00"/>
    <n v="41"/>
    <n v="861"/>
    <n v="16.942148760330578"/>
    <n v="116.85714285714286"/>
    <n v="102.03333333333333"/>
  </r>
  <r>
    <x v="9"/>
    <x v="1"/>
    <n v="2011"/>
    <n v="25"/>
    <x v="1"/>
    <n v="37"/>
    <n v="37"/>
    <m/>
    <d v="2011-02-25T00:00:00"/>
    <n v="37"/>
    <n v="988"/>
    <n v="19.441164895710351"/>
    <n v="130.42857142857142"/>
    <n v="102.2"/>
  </r>
  <r>
    <x v="9"/>
    <x v="1"/>
    <n v="2011"/>
    <n v="26"/>
    <x v="1"/>
    <n v="34"/>
    <n v="34"/>
    <m/>
    <d v="2011-02-26T00:00:00"/>
    <n v="34"/>
    <n v="1098"/>
    <n v="21.605667060212514"/>
    <n v="140.14285714285714"/>
    <n v="102.46666666666667"/>
  </r>
  <r>
    <x v="9"/>
    <x v="1"/>
    <n v="2011"/>
    <n v="27"/>
    <x v="1"/>
    <n v="35"/>
    <n v="35"/>
    <m/>
    <d v="2011-02-27T00:00:00"/>
    <n v="35"/>
    <n v="1053"/>
    <n v="20.720188902007084"/>
    <n v="149.14285714285714"/>
    <n v="102.73333333333333"/>
  </r>
  <r>
    <x v="9"/>
    <x v="1"/>
    <n v="2011"/>
    <n v="28"/>
    <x v="1"/>
    <n v="200"/>
    <n v="200"/>
    <m/>
    <d v="2011-02-28T00:00:00"/>
    <n v="200"/>
    <n v="82"/>
    <n v="1.6135379771743408"/>
    <n v="154.42857142857142"/>
    <n v="103.16666666666667"/>
  </r>
  <r>
    <x v="9"/>
    <x v="2"/>
    <n v="2011"/>
    <n v="1"/>
    <x v="2"/>
    <s v="e264"/>
    <n v="264"/>
    <s v="e"/>
    <d v="2011-03-01T00:00:00"/>
    <n v="264"/>
    <n v="29"/>
    <n v="0.57064147973238888"/>
    <n v="134.71428571428572"/>
    <n v="98.13333333333334"/>
  </r>
  <r>
    <x v="9"/>
    <x v="2"/>
    <n v="2011"/>
    <n v="2"/>
    <x v="2"/>
    <n v="207"/>
    <n v="207"/>
    <m/>
    <d v="2011-03-02T00:00:00"/>
    <n v="207"/>
    <n v="71"/>
    <n v="1.3970877607241243"/>
    <n v="105.42857142857143"/>
    <n v="90.9"/>
  </r>
  <r>
    <x v="9"/>
    <x v="2"/>
    <n v="2011"/>
    <n v="3"/>
    <x v="2"/>
    <n v="136"/>
    <n v="136"/>
    <m/>
    <d v="2011-03-03T00:00:00"/>
    <n v="136"/>
    <n v="188"/>
    <n v="3.6993309720582448"/>
    <n v="85"/>
    <n v="85.5"/>
  </r>
  <r>
    <x v="9"/>
    <x v="2"/>
    <n v="2011"/>
    <n v="4"/>
    <x v="2"/>
    <n v="105"/>
    <n v="105"/>
    <m/>
    <d v="2011-03-04T00:00:00"/>
    <n v="105"/>
    <n v="269"/>
    <n v="5.2931916568280206"/>
    <n v="92.571428571428569"/>
    <n v="82.566666666666663"/>
  </r>
  <r>
    <x v="9"/>
    <x v="2"/>
    <n v="2011"/>
    <n v="5"/>
    <x v="2"/>
    <n v="97"/>
    <n v="97"/>
    <m/>
    <d v="2011-03-05T00:00:00"/>
    <n v="97"/>
    <n v="298"/>
    <n v="5.8638331365604088"/>
    <n v="95.571428571428569"/>
    <n v="80.36666666666666"/>
  </r>
  <r>
    <x v="9"/>
    <x v="2"/>
    <n v="2011"/>
    <n v="6"/>
    <x v="2"/>
    <n v="72"/>
    <n v="72"/>
    <m/>
    <d v="2011-03-06T00:00:00"/>
    <n v="72"/>
    <n v="413"/>
    <n v="8.1267217630853992"/>
    <n v="95.857142857142861"/>
    <n v="78.599999999999994"/>
  </r>
  <r>
    <x v="9"/>
    <x v="2"/>
    <n v="2011"/>
    <n v="7"/>
    <x v="2"/>
    <n v="62"/>
    <n v="62"/>
    <m/>
    <d v="2011-03-07T00:00:00"/>
    <n v="62"/>
    <n v="490"/>
    <n v="9.6418732782369148"/>
    <n v="100.28571428571429"/>
    <n v="77.666666666666671"/>
  </r>
  <r>
    <x v="9"/>
    <x v="2"/>
    <n v="2011"/>
    <n v="8"/>
    <x v="2"/>
    <n v="59"/>
    <n v="59"/>
    <m/>
    <d v="2011-03-08T00:00:00"/>
    <n v="59"/>
    <n v="519"/>
    <n v="10.212514757969302"/>
    <n v="107.14285714285714"/>
    <n v="77.099999999999994"/>
  </r>
  <r>
    <x v="9"/>
    <x v="2"/>
    <n v="2011"/>
    <n v="9"/>
    <x v="2"/>
    <n v="64"/>
    <n v="64"/>
    <m/>
    <d v="2011-03-09T00:00:00"/>
    <n v="64"/>
    <n v="471"/>
    <n v="9.2680047225501774"/>
    <n v="116.71428571428571"/>
    <n v="76.7"/>
  </r>
  <r>
    <x v="9"/>
    <x v="2"/>
    <n v="2011"/>
    <n v="10"/>
    <x v="2"/>
    <n v="189"/>
    <n v="189"/>
    <m/>
    <d v="2011-03-10T00:00:00"/>
    <n v="189"/>
    <n v="98"/>
    <n v="1.9283746556473829"/>
    <n v="128.28571428571428"/>
    <n v="75.900000000000006"/>
  </r>
  <r>
    <x v="9"/>
    <x v="2"/>
    <n v="2011"/>
    <n v="11"/>
    <x v="2"/>
    <n v="126"/>
    <n v="126"/>
    <m/>
    <d v="2011-03-11T00:00:00"/>
    <n v="126"/>
    <n v="207"/>
    <n v="4.0731995277449817"/>
    <n v="128"/>
    <n v="70.900000000000006"/>
  </r>
  <r>
    <x v="9"/>
    <x v="2"/>
    <n v="2011"/>
    <n v="12"/>
    <x v="2"/>
    <n v="99"/>
    <n v="99"/>
    <m/>
    <d v="2011-03-12T00:00:00"/>
    <n v="99"/>
    <n v="292"/>
    <n v="5.7457693821330178"/>
    <n v="130.42857142857142"/>
    <n v="67.933333333333337"/>
  </r>
  <r>
    <x v="9"/>
    <x v="2"/>
    <n v="2011"/>
    <n v="13"/>
    <x v="2"/>
    <n v="103"/>
    <n v="103"/>
    <m/>
    <d v="2011-03-13T00:00:00"/>
    <n v="103"/>
    <n v="274"/>
    <n v="5.3915781188508465"/>
    <n v="130.57142857142858"/>
    <n v="65.86666666666666"/>
  </r>
  <r>
    <x v="9"/>
    <x v="2"/>
    <n v="2011"/>
    <n v="14"/>
    <x v="2"/>
    <n v="110"/>
    <n v="110"/>
    <m/>
    <d v="2011-03-14T00:00:00"/>
    <n v="110"/>
    <n v="253"/>
    <n v="4.9783549783549788"/>
    <n v="126.71428571428571"/>
    <n v="63.466666666666669"/>
  </r>
  <r>
    <x v="9"/>
    <x v="2"/>
    <n v="2011"/>
    <n v="15"/>
    <x v="2"/>
    <n v="126"/>
    <n v="126"/>
    <m/>
    <d v="2011-03-15T00:00:00"/>
    <n v="126"/>
    <n v="207"/>
    <n v="4.0731995277449817"/>
    <n v="119.42857142857143"/>
    <n v="60.833333333333336"/>
  </r>
  <r>
    <x v="9"/>
    <x v="2"/>
    <n v="2011"/>
    <n v="16"/>
    <x v="2"/>
    <n v="145"/>
    <n v="145"/>
    <m/>
    <d v="2011-03-16T00:00:00"/>
    <n v="145"/>
    <n v="171"/>
    <n v="3.3648170011806373"/>
    <n v="108.42857142857143"/>
    <n v="58.466666666666669"/>
  </r>
  <r>
    <x v="9"/>
    <x v="2"/>
    <n v="2011"/>
    <n v="17"/>
    <x v="2"/>
    <n v="187"/>
    <n v="187"/>
    <m/>
    <d v="2011-03-17T00:00:00"/>
    <n v="187"/>
    <n v="101"/>
    <n v="1.9874065328610784"/>
    <n v="94.142857142857139"/>
    <n v="58.2"/>
  </r>
  <r>
    <x v="9"/>
    <x v="2"/>
    <n v="2011"/>
    <n v="18"/>
    <x v="2"/>
    <n v="143"/>
    <n v="143"/>
    <m/>
    <d v="2011-03-18T00:00:00"/>
    <n v="143"/>
    <n v="173"/>
    <n v="3.4041715859897681"/>
    <n v="74.285714285714292"/>
    <n v="57.133333333333333"/>
  </r>
  <r>
    <x v="9"/>
    <x v="2"/>
    <n v="2011"/>
    <n v="19"/>
    <x v="2"/>
    <n v="100"/>
    <n v="100"/>
    <m/>
    <d v="2011-03-19T00:00:00"/>
    <n v="100"/>
    <n v="284"/>
    <n v="5.5883510428964973"/>
    <n v="60"/>
    <n v="55.56666666666667"/>
  </r>
  <r>
    <x v="9"/>
    <x v="2"/>
    <n v="2011"/>
    <n v="20"/>
    <x v="2"/>
    <n v="76"/>
    <n v="76"/>
    <m/>
    <d v="2011-03-20T00:00:00"/>
    <n v="76"/>
    <n v="393"/>
    <n v="7.7331759149940966"/>
    <n v="52.285714285714285"/>
    <n v="54.4"/>
  </r>
  <r>
    <x v="9"/>
    <x v="2"/>
    <n v="2011"/>
    <n v="21"/>
    <x v="2"/>
    <n v="59"/>
    <n v="59"/>
    <m/>
    <d v="2011-03-21T00:00:00"/>
    <n v="59"/>
    <n v="519"/>
    <n v="10.212514757969302"/>
    <n v="47.857142857142854"/>
    <n v="53.56666666666667"/>
  </r>
  <r>
    <x v="9"/>
    <x v="2"/>
    <n v="2011"/>
    <n v="22"/>
    <x v="2"/>
    <n v="49"/>
    <n v="49"/>
    <m/>
    <d v="2011-03-22T00:00:00"/>
    <n v="49"/>
    <n v="655"/>
    <n v="12.888626524990162"/>
    <n v="45.428571428571431"/>
    <n v="53.06666666666667"/>
  </r>
  <r>
    <x v="9"/>
    <x v="2"/>
    <n v="2011"/>
    <n v="23"/>
    <x v="2"/>
    <n v="45"/>
    <n v="45"/>
    <m/>
    <d v="2011-03-23T00:00:00"/>
    <n v="45"/>
    <n v="739"/>
    <n v="14.541519086973631"/>
    <n v="45.285714285714285"/>
    <n v="52.733333333333334"/>
  </r>
  <r>
    <x v="9"/>
    <x v="2"/>
    <n v="2011"/>
    <n v="24"/>
    <x v="2"/>
    <n v="48"/>
    <n v="48"/>
    <m/>
    <d v="2011-03-24T00:00:00"/>
    <n v="48"/>
    <n v="675"/>
    <n v="13.282172373081464"/>
    <n v="45.857142857142854"/>
    <n v="52.366666666666667"/>
  </r>
  <r>
    <x v="9"/>
    <x v="2"/>
    <n v="2011"/>
    <n v="25"/>
    <x v="2"/>
    <n v="43"/>
    <n v="43"/>
    <m/>
    <d v="2011-03-25T00:00:00"/>
    <n v="43"/>
    <n v="809"/>
    <n v="15.91892955529319"/>
    <n v="45.714285714285715"/>
    <n v="51.8"/>
  </r>
  <r>
    <x v="9"/>
    <x v="2"/>
    <n v="2011"/>
    <n v="26"/>
    <x v="2"/>
    <n v="46"/>
    <n v="46"/>
    <m/>
    <d v="2011-03-26T00:00:00"/>
    <n v="46"/>
    <n v="715"/>
    <n v="14.06926406926407"/>
    <n v="46"/>
    <n v="51.333333333333336"/>
  </r>
  <r>
    <x v="9"/>
    <x v="2"/>
    <n v="2011"/>
    <n v="27"/>
    <x v="2"/>
    <n v="45"/>
    <n v="45"/>
    <m/>
    <d v="2011-03-27T00:00:00"/>
    <n v="45"/>
    <n v="739"/>
    <n v="14.541519086973631"/>
    <n v="46.285714285714285"/>
    <n v="51.3"/>
  </r>
  <r>
    <x v="9"/>
    <x v="2"/>
    <n v="2011"/>
    <n v="28"/>
    <x v="2"/>
    <n v="42"/>
    <n v="42"/>
    <m/>
    <d v="2011-03-28T00:00:00"/>
    <n v="42"/>
    <n v="843"/>
    <n v="16.587957497048407"/>
    <n v="45.428571428571431"/>
    <n v="50.966666666666669"/>
  </r>
  <r>
    <x v="9"/>
    <x v="2"/>
    <n v="2011"/>
    <n v="29"/>
    <x v="2"/>
    <n v="48"/>
    <n v="48"/>
    <m/>
    <d v="2011-03-29T00:00:00"/>
    <n v="48"/>
    <n v="675"/>
    <n v="13.282172373081464"/>
    <n v="45.714285714285715"/>
    <n v="50.56666666666667"/>
  </r>
  <r>
    <x v="9"/>
    <x v="2"/>
    <n v="2011"/>
    <n v="30"/>
    <x v="2"/>
    <n v="49"/>
    <n v="49"/>
    <m/>
    <d v="2011-03-30T00:00:00"/>
    <n v="49"/>
    <n v="655"/>
    <n v="12.888626524990162"/>
    <n v="45.142857142857146"/>
    <n v="49.966666666666669"/>
  </r>
  <r>
    <x v="9"/>
    <x v="2"/>
    <n v="2011"/>
    <n v="31"/>
    <x v="2"/>
    <n v="47"/>
    <n v="47"/>
    <m/>
    <d v="2011-03-31T00:00:00"/>
    <n v="47"/>
    <n v="700"/>
    <n v="13.774104683195592"/>
    <n v="44.571428571428569"/>
    <n v="49.3"/>
  </r>
  <r>
    <x v="9"/>
    <x v="3"/>
    <n v="2011"/>
    <n v="1"/>
    <x v="3"/>
    <n v="45"/>
    <n v="45"/>
    <m/>
    <d v="2011-04-01T00:00:00"/>
    <n v="45"/>
    <n v="739"/>
    <n v="14.541519086973631"/>
    <n v="44.571428571428569"/>
    <n v="48.6"/>
  </r>
  <r>
    <x v="9"/>
    <x v="3"/>
    <n v="2011"/>
    <n v="2"/>
    <x v="3"/>
    <n v="48"/>
    <n v="48"/>
    <m/>
    <d v="2011-04-02T00:00:00"/>
    <n v="48"/>
    <n v="675"/>
    <n v="13.282172373081464"/>
    <n v="43.857142857142854"/>
    <n v="47.9"/>
  </r>
  <r>
    <x v="9"/>
    <x v="3"/>
    <n v="2011"/>
    <n v="3"/>
    <x v="3"/>
    <n v="39"/>
    <n v="39"/>
    <m/>
    <d v="2011-04-03T00:00:00"/>
    <n v="39"/>
    <n v="928"/>
    <n v="18.260527351436444"/>
    <n v="42.571428571428569"/>
    <n v="47.06666666666667"/>
  </r>
  <r>
    <x v="9"/>
    <x v="3"/>
    <n v="2011"/>
    <n v="4"/>
    <x v="3"/>
    <n v="44"/>
    <n v="44"/>
    <m/>
    <d v="2011-04-04T00:00:00"/>
    <n v="44"/>
    <n v="777"/>
    <n v="15.289256198347106"/>
    <n v="42.285714285714285"/>
    <n v="46.466666666666669"/>
  </r>
  <r>
    <x v="9"/>
    <x v="3"/>
    <n v="2011"/>
    <n v="5"/>
    <x v="3"/>
    <n v="44"/>
    <n v="44"/>
    <m/>
    <d v="2011-04-05T00:00:00"/>
    <n v="44"/>
    <n v="777"/>
    <n v="15.289256198347106"/>
    <n v="41.285714285714285"/>
    <n v="45.666666666666664"/>
  </r>
  <r>
    <x v="9"/>
    <x v="3"/>
    <n v="2011"/>
    <n v="6"/>
    <x v="3"/>
    <n v="45"/>
    <n v="45"/>
    <m/>
    <d v="2011-04-06T00:00:00"/>
    <n v="45"/>
    <n v="739"/>
    <n v="14.541519086973631"/>
    <n v="39.428571428571431"/>
    <n v="44.866666666666667"/>
  </r>
  <r>
    <x v="9"/>
    <x v="3"/>
    <n v="2011"/>
    <n v="7"/>
    <x v="3"/>
    <n v="47"/>
    <n v="47"/>
    <m/>
    <d v="2011-04-07T00:00:00"/>
    <n v="47"/>
    <n v="700"/>
    <n v="13.774104683195592"/>
    <n v="37.428571428571431"/>
    <n v="44.1"/>
  </r>
  <r>
    <x v="9"/>
    <x v="3"/>
    <n v="2011"/>
    <n v="8"/>
    <x v="3"/>
    <n v="40"/>
    <n v="40"/>
    <m/>
    <d v="2011-04-08T00:00:00"/>
    <n v="40"/>
    <n v="894"/>
    <n v="17.591499409681226"/>
    <n v="38.571428571428569"/>
    <n v="43.3"/>
  </r>
  <r>
    <x v="9"/>
    <x v="3"/>
    <n v="2011"/>
    <n v="9"/>
    <x v="3"/>
    <n v="39"/>
    <n v="39"/>
    <m/>
    <d v="2011-04-09T00:00:00"/>
    <n v="39"/>
    <n v="928"/>
    <n v="18.260527351436444"/>
    <n v="52.428571428571431"/>
    <n v="42.7"/>
  </r>
  <r>
    <x v="9"/>
    <x v="3"/>
    <n v="2011"/>
    <n v="10"/>
    <x v="3"/>
    <n v="37"/>
    <n v="37"/>
    <m/>
    <d v="2011-04-10T00:00:00"/>
    <n v="37"/>
    <n v="988"/>
    <n v="19.441164895710351"/>
    <n v="69"/>
    <n v="42.1"/>
  </r>
  <r>
    <x v="9"/>
    <x v="3"/>
    <n v="2011"/>
    <n v="11"/>
    <x v="3"/>
    <n v="37"/>
    <n v="37"/>
    <m/>
    <d v="2011-04-11T00:00:00"/>
    <n v="37"/>
    <n v="988"/>
    <n v="19.441164895710351"/>
    <n v="77.428571428571431"/>
    <n v="41.466666666666669"/>
  </r>
  <r>
    <x v="9"/>
    <x v="3"/>
    <n v="2011"/>
    <n v="12"/>
    <x v="3"/>
    <n v="31"/>
    <n v="31"/>
    <m/>
    <d v="2011-04-12T00:00:00"/>
    <n v="31"/>
    <n v="1219"/>
    <n v="23.986619441164898"/>
    <n v="81.428571428571431"/>
    <n v="40.93333333333333"/>
  </r>
  <r>
    <x v="9"/>
    <x v="3"/>
    <n v="2011"/>
    <n v="13"/>
    <x v="3"/>
    <n v="31"/>
    <n v="31"/>
    <m/>
    <d v="2011-04-13T00:00:00"/>
    <n v="31"/>
    <n v="1219"/>
    <n v="23.986619441164898"/>
    <n v="84.285714285714292"/>
    <n v="40.6"/>
  </r>
  <r>
    <x v="9"/>
    <x v="3"/>
    <n v="2011"/>
    <n v="14"/>
    <x v="3"/>
    <n v="55"/>
    <n v="55"/>
    <m/>
    <d v="2011-04-14T00:00:00"/>
    <n v="55"/>
    <n v="571"/>
    <n v="11.235733963006691"/>
    <n v="86.142857142857139"/>
    <n v="40.133333333333333"/>
  </r>
  <r>
    <x v="9"/>
    <x v="3"/>
    <n v="2011"/>
    <n v="15"/>
    <x v="3"/>
    <n v="137"/>
    <n v="137"/>
    <m/>
    <d v="2011-04-15T00:00:00"/>
    <n v="137"/>
    <n v="185"/>
    <n v="3.6402990948445493"/>
    <n v="83.857142857142861"/>
    <n v="38.833333333333336"/>
  </r>
  <r>
    <x v="9"/>
    <x v="3"/>
    <n v="2011"/>
    <n v="16"/>
    <x v="3"/>
    <n v="155"/>
    <n v="155"/>
    <m/>
    <d v="2011-04-16T00:00:00"/>
    <n v="155"/>
    <n v="153"/>
    <n v="3.0106257378984651"/>
    <n v="69.142857142857139"/>
    <n v="35.166666666666664"/>
  </r>
  <r>
    <x v="9"/>
    <x v="3"/>
    <n v="2011"/>
    <n v="17"/>
    <x v="3"/>
    <n v="96"/>
    <n v="96"/>
    <m/>
    <d v="2011-04-17T00:00:00"/>
    <n v="96"/>
    <n v="304"/>
    <n v="5.9818968909877999"/>
    <n v="51.428571428571431"/>
    <n v="30.7"/>
  </r>
  <r>
    <x v="9"/>
    <x v="3"/>
    <n v="2011"/>
    <n v="18"/>
    <x v="3"/>
    <n v="65"/>
    <n v="65"/>
    <m/>
    <d v="2011-04-18T00:00:00"/>
    <n v="65"/>
    <n v="462"/>
    <n v="9.0909090909090917"/>
    <n v="41.857142857142854"/>
    <n v="28.133333333333333"/>
  </r>
  <r>
    <x v="9"/>
    <x v="3"/>
    <n v="2011"/>
    <n v="19"/>
    <x v="3"/>
    <n v="51"/>
    <n v="51"/>
    <m/>
    <d v="2011-04-19T00:00:00"/>
    <n v="51"/>
    <n v="623"/>
    <n v="12.258953168044078"/>
    <n v="39"/>
    <n v="26.566666666666666"/>
  </r>
  <r>
    <x v="9"/>
    <x v="3"/>
    <n v="2011"/>
    <n v="20"/>
    <x v="3"/>
    <n v="44"/>
    <n v="44"/>
    <m/>
    <d v="2011-04-20T00:00:00"/>
    <n v="44"/>
    <n v="777"/>
    <n v="15.289256198347106"/>
    <n v="36.714285714285715"/>
    <n v="25.4"/>
  </r>
  <r>
    <x v="9"/>
    <x v="3"/>
    <n v="2011"/>
    <n v="21"/>
    <x v="3"/>
    <n v="39"/>
    <n v="39"/>
    <m/>
    <d v="2011-04-21T00:00:00"/>
    <n v="39"/>
    <n v="928"/>
    <n v="18.260527351436444"/>
    <n v="34.714285714285715"/>
    <n v="24.4"/>
  </r>
  <r>
    <x v="9"/>
    <x v="3"/>
    <n v="2011"/>
    <n v="22"/>
    <x v="3"/>
    <n v="34"/>
    <n v="34"/>
    <m/>
    <d v="2011-04-22T00:00:00"/>
    <n v="34"/>
    <n v="1098"/>
    <n v="21.605667060212514"/>
    <n v="33.428571428571431"/>
    <n v="23.566666666666666"/>
  </r>
  <r>
    <x v="9"/>
    <x v="3"/>
    <n v="2011"/>
    <n v="23"/>
    <x v="3"/>
    <n v="31"/>
    <n v="31"/>
    <m/>
    <d v="2011-04-23T00:00:00"/>
    <n v="31"/>
    <n v="1219"/>
    <n v="23.986619441164898"/>
    <n v="32.714285714285715"/>
    <n v="22.9"/>
  </r>
  <r>
    <x v="9"/>
    <x v="3"/>
    <n v="2011"/>
    <n v="24"/>
    <x v="3"/>
    <n v="29"/>
    <n v="29"/>
    <m/>
    <d v="2011-04-24T00:00:00"/>
    <n v="29"/>
    <n v="1319"/>
    <n v="25.954348681621408"/>
    <n v="32"/>
    <n v="22.366666666666667"/>
  </r>
  <r>
    <x v="9"/>
    <x v="3"/>
    <n v="2011"/>
    <n v="25"/>
    <x v="3"/>
    <n v="45"/>
    <n v="45"/>
    <m/>
    <d v="2011-04-25T00:00:00"/>
    <n v="45"/>
    <n v="739"/>
    <n v="14.541519086973631"/>
    <n v="31.285714285714285"/>
    <n v="21.9"/>
  </r>
  <r>
    <x v="9"/>
    <x v="3"/>
    <n v="2011"/>
    <n v="26"/>
    <x v="3"/>
    <n v="35"/>
    <n v="35"/>
    <m/>
    <d v="2011-04-26T00:00:00"/>
    <n v="35"/>
    <n v="1053"/>
    <n v="20.720188902007084"/>
    <n v="28.142857142857142"/>
    <n v="20.966666666666665"/>
  </r>
  <r>
    <x v="9"/>
    <x v="3"/>
    <n v="2011"/>
    <n v="27"/>
    <x v="3"/>
    <n v="30"/>
    <n v="30"/>
    <m/>
    <d v="2011-04-27T00:00:00"/>
    <n v="30"/>
    <n v="1276"/>
    <n v="25.108225108225106"/>
    <n v="26.142857142857142"/>
    <n v="20.433333333333334"/>
  </r>
  <r>
    <x v="9"/>
    <x v="3"/>
    <n v="2011"/>
    <n v="28"/>
    <x v="3"/>
    <n v="30"/>
    <n v="30"/>
    <m/>
    <d v="2011-04-28T00:00:00"/>
    <n v="30"/>
    <n v="1276"/>
    <n v="25.108225108225106"/>
    <n v="24.714285714285715"/>
    <n v="20.166666666666668"/>
  </r>
  <r>
    <x v="9"/>
    <x v="3"/>
    <n v="2011"/>
    <n v="29"/>
    <x v="3"/>
    <n v="29"/>
    <n v="29"/>
    <m/>
    <d v="2011-04-29T00:00:00"/>
    <n v="29"/>
    <n v="1319"/>
    <n v="25.954348681621408"/>
    <n v="23.285714285714285"/>
    <n v="19.766666666666666"/>
  </r>
  <r>
    <x v="9"/>
    <x v="3"/>
    <n v="2011"/>
    <n v="30"/>
    <x v="3"/>
    <n v="26"/>
    <n v="26"/>
    <m/>
    <d v="2011-04-30T00:00:00"/>
    <n v="26"/>
    <n v="1449"/>
    <n v="28.512396694214875"/>
    <n v="22.285714285714285"/>
    <n v="19.333333333333332"/>
  </r>
  <r>
    <x v="9"/>
    <x v="4"/>
    <n v="2011"/>
    <n v="1"/>
    <x v="4"/>
    <n v="24"/>
    <n v="24"/>
    <m/>
    <d v="2011-05-01T00:00:00"/>
    <n v="24"/>
    <n v="1550"/>
    <n v="30.499803227075954"/>
    <n v="21.857142857142858"/>
    <n v="18.966666666666665"/>
  </r>
  <r>
    <x v="9"/>
    <x v="4"/>
    <n v="2011"/>
    <n v="2"/>
    <x v="4"/>
    <n v="23"/>
    <n v="23"/>
    <m/>
    <d v="2011-05-02T00:00:00"/>
    <n v="23"/>
    <n v="1613"/>
    <n v="31.739472648563559"/>
    <n v="21.571428571428573"/>
    <n v="18.733333333333334"/>
  </r>
  <r>
    <x v="9"/>
    <x v="4"/>
    <n v="2011"/>
    <n v="3"/>
    <x v="4"/>
    <n v="21"/>
    <n v="21"/>
    <m/>
    <d v="2011-05-03T00:00:00"/>
    <n v="21"/>
    <n v="1744"/>
    <n v="34.317197953561589"/>
    <n v="21.285714285714285"/>
    <n v="19.433333333333334"/>
  </r>
  <r>
    <x v="9"/>
    <x v="4"/>
    <n v="2011"/>
    <n v="4"/>
    <x v="4"/>
    <n v="20"/>
    <n v="20"/>
    <m/>
    <d v="2011-05-04T00:00:00"/>
    <n v="20"/>
    <n v="1826"/>
    <n v="35.930735930735928"/>
    <n v="20.857142857142858"/>
    <n v="19.833333333333332"/>
  </r>
  <r>
    <x v="9"/>
    <x v="4"/>
    <n v="2011"/>
    <n v="5"/>
    <x v="4"/>
    <n v="20"/>
    <n v="20"/>
    <m/>
    <d v="2011-05-05T00:00:00"/>
    <n v="20"/>
    <n v="1826"/>
    <n v="35.930735930735928"/>
    <n v="21"/>
    <n v="20.2"/>
  </r>
  <r>
    <x v="9"/>
    <x v="4"/>
    <n v="2011"/>
    <n v="6"/>
    <x v="4"/>
    <n v="22"/>
    <n v="22"/>
    <m/>
    <d v="2011-05-06T00:00:00"/>
    <n v="22"/>
    <n v="1676"/>
    <n v="32.979142070051161"/>
    <n v="21.142857142857142"/>
    <n v="20.466666666666665"/>
  </r>
  <r>
    <x v="9"/>
    <x v="4"/>
    <n v="2011"/>
    <n v="7"/>
    <x v="4"/>
    <n v="23"/>
    <n v="23"/>
    <m/>
    <d v="2011-05-07T00:00:00"/>
    <n v="23"/>
    <n v="1613"/>
    <n v="31.739472648563559"/>
    <n v="20.428571428571427"/>
    <n v="20.566666666666666"/>
  </r>
  <r>
    <x v="9"/>
    <x v="4"/>
    <n v="2011"/>
    <n v="8"/>
    <x v="4"/>
    <n v="22"/>
    <n v="22"/>
    <m/>
    <d v="2011-05-08T00:00:00"/>
    <n v="22"/>
    <n v="1676"/>
    <n v="32.979142070051161"/>
    <n v="19.428571428571427"/>
    <n v="20.5"/>
  </r>
  <r>
    <x v="9"/>
    <x v="4"/>
    <n v="2011"/>
    <n v="9"/>
    <x v="4"/>
    <n v="21"/>
    <n v="21"/>
    <m/>
    <d v="2011-05-09T00:00:00"/>
    <n v="21"/>
    <n v="1744"/>
    <n v="34.317197953561589"/>
    <n v="20.142857142857142"/>
    <n v="20.399999999999999"/>
  </r>
  <r>
    <x v="9"/>
    <x v="4"/>
    <n v="2011"/>
    <n v="10"/>
    <x v="4"/>
    <n v="18"/>
    <n v="18"/>
    <m/>
    <d v="2011-05-10T00:00:00"/>
    <n v="18"/>
    <n v="1969"/>
    <n v="38.744588744588739"/>
    <n v="20.142857142857142"/>
    <n v="20.233333333333334"/>
  </r>
  <r>
    <x v="9"/>
    <x v="4"/>
    <n v="2011"/>
    <n v="11"/>
    <x v="4"/>
    <n v="21"/>
    <n v="21"/>
    <m/>
    <d v="2011-05-11T00:00:00"/>
    <n v="21"/>
    <n v="1744"/>
    <n v="34.317197953561589"/>
    <n v="20.285714285714285"/>
    <n v="20.133333333333333"/>
  </r>
  <r>
    <x v="9"/>
    <x v="4"/>
    <n v="2011"/>
    <n v="12"/>
    <x v="4"/>
    <n v="21"/>
    <n v="21"/>
    <m/>
    <d v="2011-05-12T00:00:00"/>
    <n v="21"/>
    <n v="1744"/>
    <n v="34.317197953561589"/>
    <n v="19.857142857142858"/>
    <n v="19.899999999999999"/>
  </r>
  <r>
    <x v="9"/>
    <x v="4"/>
    <n v="2011"/>
    <n v="13"/>
    <x v="4"/>
    <n v="17"/>
    <n v="17"/>
    <m/>
    <d v="2011-05-13T00:00:00"/>
    <n v="17"/>
    <n v="2056"/>
    <n v="40.456513183785916"/>
    <n v="19.142857142857142"/>
    <n v="19.633333333333333"/>
  </r>
  <r>
    <x v="9"/>
    <x v="4"/>
    <n v="2011"/>
    <n v="14"/>
    <x v="4"/>
    <n v="16"/>
    <n v="16"/>
    <m/>
    <d v="2011-05-14T00:00:00"/>
    <n v="16"/>
    <n v="2135"/>
    <n v="42.011019283746556"/>
    <n v="18.714285714285715"/>
    <n v="19.5"/>
  </r>
  <r>
    <x v="9"/>
    <x v="4"/>
    <n v="2011"/>
    <n v="15"/>
    <x v="4"/>
    <n v="27"/>
    <n v="27"/>
    <m/>
    <d v="2011-05-15T00:00:00"/>
    <n v="27"/>
    <n v="1397"/>
    <n v="27.489177489177489"/>
    <n v="18.428571428571427"/>
    <n v="19.399999999999999"/>
  </r>
  <r>
    <x v="9"/>
    <x v="4"/>
    <n v="2011"/>
    <n v="16"/>
    <x v="4"/>
    <n v="21"/>
    <n v="21"/>
    <m/>
    <d v="2011-05-16T00:00:00"/>
    <n v="21"/>
    <n v="1744"/>
    <n v="34.317197953561589"/>
    <n v="16.571428571428573"/>
    <n v="18.866666666666667"/>
  </r>
  <r>
    <x v="9"/>
    <x v="4"/>
    <n v="2011"/>
    <n v="17"/>
    <x v="4"/>
    <n v="19"/>
    <n v="19"/>
    <m/>
    <d v="2011-05-17T00:00:00"/>
    <n v="19"/>
    <n v="1898"/>
    <n v="37.34750098386462"/>
    <n v="15.714285714285714"/>
    <n v="18.533333333333335"/>
  </r>
  <r>
    <x v="9"/>
    <x v="4"/>
    <n v="2011"/>
    <n v="18"/>
    <x v="4"/>
    <n v="18"/>
    <n v="18"/>
    <m/>
    <d v="2011-05-18T00:00:00"/>
    <n v="18"/>
    <n v="1969"/>
    <n v="38.744588744588739"/>
    <n v="15.142857142857142"/>
    <n v="18.233333333333334"/>
  </r>
  <r>
    <x v="9"/>
    <x v="4"/>
    <n v="2011"/>
    <n v="19"/>
    <x v="4"/>
    <n v="16"/>
    <n v="16"/>
    <m/>
    <d v="2011-05-19T00:00:00"/>
    <n v="16"/>
    <n v="2135"/>
    <n v="42.011019283746556"/>
    <n v="15"/>
    <n v="17.936666666666667"/>
  </r>
  <r>
    <x v="9"/>
    <x v="4"/>
    <n v="2011"/>
    <n v="20"/>
    <x v="4"/>
    <n v="14"/>
    <n v="14"/>
    <m/>
    <d v="2011-05-20T00:00:00"/>
    <n v="14"/>
    <n v="2302"/>
    <n v="45.297127115308932"/>
    <n v="15.428571428571429"/>
    <n v="17.706666666666667"/>
  </r>
  <r>
    <x v="9"/>
    <x v="4"/>
    <n v="2011"/>
    <n v="21"/>
    <x v="4"/>
    <n v="14"/>
    <n v="14"/>
    <m/>
    <d v="2011-05-21T00:00:00"/>
    <n v="14"/>
    <n v="2302"/>
    <n v="45.297127115308932"/>
    <n v="16.571428571428573"/>
    <n v="17.543333333333337"/>
  </r>
  <r>
    <x v="9"/>
    <x v="4"/>
    <n v="2011"/>
    <n v="22"/>
    <x v="4"/>
    <n v="14"/>
    <n v="14"/>
    <m/>
    <d v="2011-05-22T00:00:00"/>
    <n v="14"/>
    <n v="2302"/>
    <n v="45.297127115308932"/>
    <n v="17.142857142857142"/>
    <n v="17.37"/>
  </r>
  <r>
    <x v="9"/>
    <x v="4"/>
    <n v="2011"/>
    <n v="23"/>
    <x v="4"/>
    <n v="15"/>
    <n v="15"/>
    <m/>
    <d v="2011-05-23T00:00:00"/>
    <n v="15"/>
    <n v="2213"/>
    <n v="43.545848091302638"/>
    <n v="17.428571428571427"/>
    <n v="17.176666666666669"/>
  </r>
  <r>
    <x v="9"/>
    <x v="4"/>
    <n v="2011"/>
    <n v="24"/>
    <x v="4"/>
    <n v="15"/>
    <n v="15"/>
    <m/>
    <d v="2011-05-24T00:00:00"/>
    <n v="15"/>
    <n v="2213"/>
    <n v="43.545848091302638"/>
    <n v="17.428571428571427"/>
    <n v="16.916666666666668"/>
  </r>
  <r>
    <x v="9"/>
    <x v="4"/>
    <n v="2011"/>
    <n v="25"/>
    <x v="4"/>
    <n v="17"/>
    <n v="17"/>
    <m/>
    <d v="2011-05-25T00:00:00"/>
    <n v="17"/>
    <n v="2056"/>
    <n v="40.456513183785916"/>
    <n v="17.714285714285715"/>
    <n v="16.646666666666668"/>
  </r>
  <r>
    <x v="9"/>
    <x v="4"/>
    <n v="2011"/>
    <n v="26"/>
    <x v="4"/>
    <n v="19"/>
    <n v="19"/>
    <m/>
    <d v="2011-05-26T00:00:00"/>
    <n v="19"/>
    <n v="1898"/>
    <n v="37.34750098386462"/>
    <n v="21.571428571428573"/>
    <n v="16.293333333333333"/>
  </r>
  <r>
    <x v="9"/>
    <x v="4"/>
    <n v="2011"/>
    <n v="27"/>
    <x v="4"/>
    <n v="22"/>
    <n v="22"/>
    <m/>
    <d v="2011-05-27T00:00:00"/>
    <n v="22"/>
    <n v="1676"/>
    <n v="32.979142070051161"/>
    <n v="23.571428571428573"/>
    <n v="15.866666666666667"/>
  </r>
  <r>
    <x v="9"/>
    <x v="4"/>
    <n v="2011"/>
    <n v="28"/>
    <x v="4"/>
    <n v="18"/>
    <n v="18"/>
    <m/>
    <d v="2011-05-28T00:00:00"/>
    <n v="18"/>
    <n v="1969"/>
    <n v="38.744588744588739"/>
    <n v="24.857142857142858"/>
    <n v="15.34"/>
  </r>
  <r>
    <x v="9"/>
    <x v="4"/>
    <n v="2011"/>
    <n v="29"/>
    <x v="4"/>
    <n v="16"/>
    <n v="16"/>
    <m/>
    <d v="2011-05-29T00:00:00"/>
    <n v="16"/>
    <n v="2135"/>
    <n v="42.011019283746556"/>
    <n v="26.285714285714285"/>
    <n v="14.943333333333333"/>
  </r>
  <r>
    <x v="9"/>
    <x v="4"/>
    <n v="2011"/>
    <n v="30"/>
    <x v="4"/>
    <n v="15"/>
    <n v="15"/>
    <m/>
    <d v="2011-05-30T00:00:00"/>
    <n v="15"/>
    <n v="2213"/>
    <n v="43.545848091302638"/>
    <n v="27.571428571428573"/>
    <n v="14.706666666666667"/>
  </r>
  <r>
    <x v="9"/>
    <x v="4"/>
    <n v="2011"/>
    <n v="31"/>
    <x v="4"/>
    <n v="17"/>
    <n v="17"/>
    <m/>
    <d v="2011-05-31T00:00:00"/>
    <n v="17"/>
    <n v="2056"/>
    <n v="40.456513183785916"/>
    <n v="28.428571428571427"/>
    <n v="14.503333333333332"/>
  </r>
  <r>
    <x v="9"/>
    <x v="5"/>
    <n v="2011"/>
    <n v="1"/>
    <x v="5"/>
    <n v="44"/>
    <n v="44"/>
    <m/>
    <d v="2011-06-01T00:00:00"/>
    <n v="44"/>
    <n v="777"/>
    <n v="15.289256198347106"/>
    <n v="28.714285714285715"/>
    <n v="14.199999999999998"/>
  </r>
  <r>
    <x v="9"/>
    <x v="5"/>
    <n v="2011"/>
    <n v="2"/>
    <x v="5"/>
    <n v="33"/>
    <n v="33"/>
    <m/>
    <d v="2011-06-02T00:00:00"/>
    <n v="33"/>
    <n v="1148"/>
    <n v="22.589531680440771"/>
    <n v="24.714285714285715"/>
    <n v="12.983333333333331"/>
  </r>
  <r>
    <x v="9"/>
    <x v="5"/>
    <n v="2011"/>
    <n v="3"/>
    <x v="5"/>
    <n v="31"/>
    <n v="31"/>
    <m/>
    <d v="2011-06-03T00:00:00"/>
    <n v="31"/>
    <n v="1219"/>
    <n v="23.986619441164898"/>
    <n v="22.142857142857142"/>
    <n v="12.116666666666664"/>
  </r>
  <r>
    <x v="9"/>
    <x v="5"/>
    <n v="2011"/>
    <n v="4"/>
    <x v="5"/>
    <n v="28"/>
    <n v="28"/>
    <m/>
    <d v="2011-06-04T00:00:00"/>
    <n v="28"/>
    <n v="1357"/>
    <n v="26.702085792994882"/>
    <n v="19.714285714285715"/>
    <n v="11.306666666666663"/>
  </r>
  <r>
    <x v="9"/>
    <x v="5"/>
    <n v="2011"/>
    <n v="5"/>
    <x v="5"/>
    <n v="25"/>
    <n v="25"/>
    <m/>
    <d v="2011-06-05T00:00:00"/>
    <n v="25"/>
    <n v="1500"/>
    <n v="29.515938606847698"/>
    <n v="17.571428571428573"/>
    <n v="10.586666666666664"/>
  </r>
  <r>
    <x v="9"/>
    <x v="5"/>
    <n v="2011"/>
    <n v="6"/>
    <x v="5"/>
    <n v="21"/>
    <n v="21"/>
    <m/>
    <d v="2011-06-06T00:00:00"/>
    <n v="21"/>
    <n v="1744"/>
    <n v="34.317197953561589"/>
    <n v="15.857142857142858"/>
    <n v="9.9499999999999957"/>
  </r>
  <r>
    <x v="9"/>
    <x v="5"/>
    <n v="2011"/>
    <n v="7"/>
    <x v="5"/>
    <n v="19"/>
    <n v="19"/>
    <m/>
    <d v="2011-06-07T00:00:00"/>
    <n v="19"/>
    <n v="1898"/>
    <n v="37.34750098386462"/>
    <n v="14.714285714285714"/>
    <n v="9.4399999999999977"/>
  </r>
  <r>
    <x v="9"/>
    <x v="5"/>
    <n v="2011"/>
    <n v="8"/>
    <x v="5"/>
    <n v="16"/>
    <n v="16"/>
    <m/>
    <d v="2011-06-08T00:00:00"/>
    <n v="16"/>
    <n v="2135"/>
    <n v="42.011019283746556"/>
    <n v="13.571428571428571"/>
    <n v="8.9833333333333307"/>
  </r>
  <r>
    <x v="9"/>
    <x v="5"/>
    <n v="2011"/>
    <n v="9"/>
    <x v="5"/>
    <n v="15"/>
    <n v="15"/>
    <m/>
    <d v="2011-06-09T00:00:00"/>
    <n v="15"/>
    <n v="2213"/>
    <n v="43.545848091302638"/>
    <n v="12.857142857142858"/>
    <n v="8.629999999999999"/>
  </r>
  <r>
    <x v="9"/>
    <x v="5"/>
    <n v="2011"/>
    <n v="10"/>
    <x v="5"/>
    <n v="14"/>
    <n v="14"/>
    <m/>
    <d v="2011-06-10T00:00:00"/>
    <n v="14"/>
    <n v="2302"/>
    <n v="45.297127115308932"/>
    <n v="12.142857142857142"/>
    <n v="8.2999999999999989"/>
  </r>
  <r>
    <x v="9"/>
    <x v="5"/>
    <n v="2011"/>
    <n v="11"/>
    <x v="5"/>
    <n v="13"/>
    <n v="13"/>
    <m/>
    <d v="2011-06-11T00:00:00"/>
    <n v="13"/>
    <n v="2405"/>
    <n v="47.323888232979144"/>
    <n v="11.442857142857141"/>
    <n v="8.01"/>
  </r>
  <r>
    <x v="9"/>
    <x v="5"/>
    <n v="2011"/>
    <n v="12"/>
    <x v="5"/>
    <n v="13"/>
    <n v="13"/>
    <m/>
    <d v="2011-06-12T00:00:00"/>
    <n v="13"/>
    <n v="2405"/>
    <n v="47.323888232979144"/>
    <n v="10.885714285714284"/>
    <n v="7.7633333333333336"/>
  </r>
  <r>
    <x v="9"/>
    <x v="5"/>
    <n v="2011"/>
    <n v="13"/>
    <x v="5"/>
    <n v="13"/>
    <n v="13"/>
    <m/>
    <d v="2011-06-13T00:00:00"/>
    <n v="13"/>
    <n v="2405"/>
    <n v="47.323888232979144"/>
    <n v="10.328571428571427"/>
    <n v="7.5166666666666675"/>
  </r>
  <r>
    <x v="9"/>
    <x v="5"/>
    <n v="2011"/>
    <n v="14"/>
    <x v="5"/>
    <n v="11"/>
    <n v="11"/>
    <m/>
    <d v="2011-06-14T00:00:00"/>
    <n v="11"/>
    <n v="2599"/>
    <n v="51.141282959464775"/>
    <n v="9.7285714285714295"/>
    <n v="7.2700000000000005"/>
  </r>
  <r>
    <x v="9"/>
    <x v="5"/>
    <n v="2011"/>
    <n v="15"/>
    <x v="5"/>
    <n v="11"/>
    <n v="11"/>
    <m/>
    <d v="2011-06-15T00:00:00"/>
    <n v="11"/>
    <n v="2599"/>
    <n v="51.141282959464775"/>
    <n v="9.328571428571431"/>
    <n v="7.0866666666666678"/>
  </r>
  <r>
    <x v="9"/>
    <x v="5"/>
    <n v="2011"/>
    <n v="16"/>
    <x v="5"/>
    <n v="10"/>
    <n v="10"/>
    <m/>
    <d v="2011-06-16T00:00:00"/>
    <n v="10"/>
    <n v="2728"/>
    <n v="53.679653679653683"/>
    <n v="8.7857142857142883"/>
    <n v="6.8933333333333344"/>
  </r>
  <r>
    <x v="9"/>
    <x v="5"/>
    <n v="2011"/>
    <n v="17"/>
    <x v="5"/>
    <n v="9.1"/>
    <n v="9.1"/>
    <m/>
    <d v="2011-06-17T00:00:00"/>
    <n v="9.1"/>
    <n v="2847"/>
    <n v="56.02125147579693"/>
    <n v="8.3428571428571434"/>
    <n v="6.74"/>
  </r>
  <r>
    <x v="9"/>
    <x v="5"/>
    <n v="2011"/>
    <n v="18"/>
    <x v="5"/>
    <n v="9.1"/>
    <n v="9.1"/>
    <m/>
    <d v="2011-06-18T00:00:00"/>
    <n v="9.1"/>
    <n v="2847"/>
    <n v="56.02125147579693"/>
    <n v="7.9571428571428573"/>
    <n v="6.9700000000000006"/>
  </r>
  <r>
    <x v="9"/>
    <x v="5"/>
    <n v="2011"/>
    <n v="19"/>
    <x v="5"/>
    <n v="9.1"/>
    <n v="9.1"/>
    <m/>
    <d v="2011-06-19T00:00:00"/>
    <n v="9.1"/>
    <n v="2847"/>
    <n v="56.02125147579693"/>
    <n v="7.5428571428571427"/>
    <n v="7.0333333333333341"/>
  </r>
  <r>
    <x v="9"/>
    <x v="5"/>
    <n v="2011"/>
    <n v="20"/>
    <x v="5"/>
    <n v="8.8000000000000007"/>
    <n v="8.8000000000000007"/>
    <m/>
    <d v="2011-06-20T00:00:00"/>
    <n v="8.8000000000000007"/>
    <n v="2879"/>
    <n v="56.650924832743009"/>
    <n v="7.128571428571429"/>
    <n v="7.03"/>
  </r>
  <r>
    <x v="9"/>
    <x v="5"/>
    <n v="2011"/>
    <n v="21"/>
    <x v="5"/>
    <n v="8.1999999999999993"/>
    <n v="8.1999999999999993"/>
    <m/>
    <d v="2011-06-21T00:00:00"/>
    <n v="8.1999999999999993"/>
    <n v="2946"/>
    <n v="57.969303423848885"/>
    <n v="6.7428571428571429"/>
    <n v="6.9766666666666657"/>
  </r>
  <r>
    <x v="9"/>
    <x v="5"/>
    <n v="2011"/>
    <n v="22"/>
    <x v="5"/>
    <n v="7.2"/>
    <n v="7.2"/>
    <m/>
    <d v="2011-06-22T00:00:00"/>
    <n v="7.2"/>
    <n v="3065"/>
    <n v="60.310901219992132"/>
    <n v="6.8428571428571425"/>
    <n v="6.9266666666666659"/>
  </r>
  <r>
    <x v="9"/>
    <x v="5"/>
    <n v="2011"/>
    <n v="23"/>
    <x v="5"/>
    <n v="6.9"/>
    <n v="6.9"/>
    <m/>
    <d v="2011-06-23T00:00:00"/>
    <n v="6.9"/>
    <n v="3106"/>
    <n v="61.117670208579298"/>
    <n v="7.0857142857142845"/>
    <n v="6.8966666666666656"/>
  </r>
  <r>
    <x v="9"/>
    <x v="5"/>
    <n v="2011"/>
    <n v="24"/>
    <x v="5"/>
    <n v="6.4"/>
    <n v="6.4"/>
    <m/>
    <d v="2011-06-24T00:00:00"/>
    <n v="6.4"/>
    <n v="3180"/>
    <n v="62.573789846517116"/>
    <n v="7.2285714285714278"/>
    <n v="6.8533333333333326"/>
  </r>
  <r>
    <x v="9"/>
    <x v="5"/>
    <n v="2011"/>
    <n v="25"/>
    <x v="5"/>
    <n v="6.2"/>
    <n v="6.2"/>
    <m/>
    <d v="2011-06-25T00:00:00"/>
    <n v="6.2"/>
    <n v="3220"/>
    <n v="63.360881542699723"/>
    <n v="7.3857142857142852"/>
    <n v="6.8166666666666655"/>
  </r>
  <r>
    <x v="9"/>
    <x v="5"/>
    <n v="2011"/>
    <n v="26"/>
    <x v="5"/>
    <n v="6.2"/>
    <n v="6.2"/>
    <m/>
    <d v="2011-06-26T00:00:00"/>
    <n v="6.2"/>
    <n v="3220"/>
    <n v="63.360881542699723"/>
    <n v="7.5"/>
    <n v="6.79"/>
  </r>
  <r>
    <x v="9"/>
    <x v="5"/>
    <n v="2011"/>
    <n v="27"/>
    <x v="5"/>
    <n v="6.1"/>
    <n v="6.1"/>
    <m/>
    <d v="2011-06-27T00:00:00"/>
    <n v="6.1"/>
    <n v="3235"/>
    <n v="63.656040928768199"/>
    <n v="7.5714285714285712"/>
    <n v="6.7366666666666664"/>
  </r>
  <r>
    <x v="9"/>
    <x v="5"/>
    <n v="2011"/>
    <n v="28"/>
    <x v="5"/>
    <n v="8.9"/>
    <n v="8.9"/>
    <m/>
    <d v="2011-06-28T00:00:00"/>
    <n v="8.9"/>
    <n v="2871"/>
    <n v="56.493506493506494"/>
    <n v="7.6142857142857148"/>
    <n v="6.673333333333332"/>
  </r>
  <r>
    <x v="9"/>
    <x v="5"/>
    <n v="2011"/>
    <n v="29"/>
    <x v="5"/>
    <n v="8.9"/>
    <n v="8.9"/>
    <m/>
    <d v="2011-06-29T00:00:00"/>
    <n v="8.9"/>
    <n v="2871"/>
    <n v="56.493506493506494"/>
    <n v="7.1857142857142851"/>
    <n v="6.503333333333333"/>
  </r>
  <r>
    <x v="9"/>
    <x v="5"/>
    <n v="2011"/>
    <n v="30"/>
    <x v="5"/>
    <n v="7.9"/>
    <n v="7.9"/>
    <m/>
    <d v="2011-06-30T00:00:00"/>
    <n v="7.9"/>
    <n v="2985"/>
    <n v="58.736717827626919"/>
    <n v="6.7285714285714286"/>
    <n v="6.3199999999999994"/>
  </r>
  <r>
    <x v="9"/>
    <x v="6"/>
    <n v="2011"/>
    <n v="1"/>
    <x v="6"/>
    <n v="7.5"/>
    <n v="7.5"/>
    <m/>
    <d v="2011-07-01T00:00:00"/>
    <n v="7.5"/>
    <n v="3026"/>
    <n v="59.543486816214084"/>
    <n v="6.3571428571428568"/>
    <n v="6.1799999999999988"/>
  </r>
  <r>
    <x v="9"/>
    <x v="6"/>
    <n v="2011"/>
    <n v="2"/>
    <x v="6"/>
    <n v="7"/>
    <n v="7"/>
    <m/>
    <d v="2011-07-02T00:00:00"/>
    <n v="7"/>
    <n v="3088"/>
    <n v="60.763478945297123"/>
    <n v="6.0571428571428569"/>
    <n v="6.0566666666666675"/>
  </r>
  <r>
    <x v="9"/>
    <x v="6"/>
    <n v="2011"/>
    <n v="3"/>
    <x v="6"/>
    <n v="6.7"/>
    <n v="6.7"/>
    <m/>
    <d v="2011-07-03T00:00:00"/>
    <n v="6.7"/>
    <n v="3132"/>
    <n v="61.629279811097994"/>
    <n v="5.7857142857142856"/>
    <n v="5.9200000000000008"/>
  </r>
  <r>
    <x v="9"/>
    <x v="6"/>
    <n v="2011"/>
    <n v="4"/>
    <x v="6"/>
    <n v="6.4"/>
    <n v="6.4"/>
    <m/>
    <d v="2011-07-04T00:00:00"/>
    <n v="6.4"/>
    <n v="3180"/>
    <n v="62.573789846517116"/>
    <n v="5.5857142857142863"/>
    <n v="5.7966666666666677"/>
  </r>
  <r>
    <x v="9"/>
    <x v="6"/>
    <n v="2011"/>
    <n v="5"/>
    <x v="6"/>
    <n v="5.9"/>
    <n v="5.9"/>
    <m/>
    <d v="2011-07-05T00:00:00"/>
    <n v="5.9"/>
    <n v="3271"/>
    <n v="64.364423455332542"/>
    <n v="5.4714285714285724"/>
    <n v="5.69"/>
  </r>
  <r>
    <x v="9"/>
    <x v="6"/>
    <n v="2011"/>
    <n v="6"/>
    <x v="6"/>
    <n v="5.7"/>
    <n v="5.7"/>
    <m/>
    <d v="2011-07-06T00:00:00"/>
    <n v="5.7"/>
    <n v="3307"/>
    <n v="65.072805981896892"/>
    <n v="5.4285714285714288"/>
    <n v="5.5933333333333328"/>
  </r>
  <r>
    <x v="9"/>
    <x v="6"/>
    <n v="2011"/>
    <n v="7"/>
    <x v="6"/>
    <n v="5.3"/>
    <n v="5.3"/>
    <m/>
    <d v="2011-07-07T00:00:00"/>
    <n v="5.3"/>
    <n v="3406"/>
    <n v="67.020857929948846"/>
    <n v="5.4142857142857137"/>
    <n v="5.5066666666666659"/>
  </r>
  <r>
    <x v="9"/>
    <x v="6"/>
    <n v="2011"/>
    <n v="8"/>
    <x v="6"/>
    <n v="5.4"/>
    <n v="5.4"/>
    <m/>
    <d v="2011-07-08T00:00:00"/>
    <n v="5.4"/>
    <n v="3380"/>
    <n v="66.509248327430143"/>
    <n v="5.4428571428571431"/>
    <n v="5.4266666666666667"/>
  </r>
  <r>
    <x v="9"/>
    <x v="6"/>
    <n v="2011"/>
    <n v="9"/>
    <x v="6"/>
    <n v="5.0999999999999996"/>
    <n v="5.0999999999999996"/>
    <m/>
    <d v="2011-07-09T00:00:00"/>
    <n v="5.0999999999999996"/>
    <n v="3448"/>
    <n v="67.847304210940578"/>
    <n v="5.4142857142857137"/>
    <n v="5.3400000000000007"/>
  </r>
  <r>
    <x v="9"/>
    <x v="6"/>
    <n v="2011"/>
    <n v="10"/>
    <x v="6"/>
    <n v="5.3"/>
    <n v="5.3"/>
    <m/>
    <d v="2011-07-10T00:00:00"/>
    <n v="5.3"/>
    <n v="3406"/>
    <n v="67.020857929948846"/>
    <n v="5.4571428571428573"/>
    <n v="5.2633333333333345"/>
  </r>
  <r>
    <x v="9"/>
    <x v="6"/>
    <n v="2011"/>
    <n v="11"/>
    <x v="6"/>
    <n v="5.6"/>
    <n v="5.6"/>
    <m/>
    <d v="2011-07-11T00:00:00"/>
    <n v="5.6"/>
    <n v="3332"/>
    <n v="65.564738292011015"/>
    <n v="6.9857142857142858"/>
    <n v="5.1800000000000015"/>
  </r>
  <r>
    <x v="9"/>
    <x v="6"/>
    <n v="2011"/>
    <n v="12"/>
    <x v="6"/>
    <n v="5.6"/>
    <n v="5.6"/>
    <m/>
    <d v="2011-07-12T00:00:00"/>
    <n v="5.6"/>
    <n v="3332"/>
    <n v="65.564738292011015"/>
    <n v="7.7571428571428571"/>
    <n v="5.0733333333333341"/>
  </r>
  <r>
    <x v="9"/>
    <x v="6"/>
    <n v="2011"/>
    <n v="13"/>
    <x v="6"/>
    <n v="5.6"/>
    <n v="5.6"/>
    <m/>
    <d v="2011-07-13T00:00:00"/>
    <n v="5.6"/>
    <n v="3332"/>
    <n v="65.564738292011015"/>
    <n v="8.2428571428571438"/>
    <n v="4.9633333333333356"/>
  </r>
  <r>
    <x v="9"/>
    <x v="6"/>
    <n v="2011"/>
    <n v="14"/>
    <x v="6"/>
    <n v="5.5"/>
    <n v="5.5"/>
    <m/>
    <d v="2011-07-14T00:00:00"/>
    <n v="5.5"/>
    <n v="3357"/>
    <n v="66.056670602125138"/>
    <n v="8.4714285714285715"/>
    <n v="4.8500000000000005"/>
  </r>
  <r>
    <x v="9"/>
    <x v="6"/>
    <n v="2011"/>
    <n v="15"/>
    <x v="6"/>
    <n v="5.2"/>
    <n v="5.2"/>
    <m/>
    <d v="2011-07-15T00:00:00"/>
    <n v="5.2"/>
    <n v="3424"/>
    <n v="67.375049193231007"/>
    <n v="8.6428571428571441"/>
    <n v="4.74"/>
  </r>
  <r>
    <x v="9"/>
    <x v="6"/>
    <n v="2011"/>
    <n v="16"/>
    <x v="6"/>
    <n v="5.4"/>
    <n v="5.4"/>
    <m/>
    <d v="2011-07-16T00:00:00"/>
    <n v="5.4"/>
    <n v="3380"/>
    <n v="66.509248327430143"/>
    <n v="8.8000000000000007"/>
    <n v="4.6466666666666665"/>
  </r>
  <r>
    <x v="9"/>
    <x v="6"/>
    <n v="2011"/>
    <n v="17"/>
    <x v="6"/>
    <n v="16"/>
    <n v="16"/>
    <m/>
    <d v="2011-07-17T00:00:00"/>
    <n v="16"/>
    <n v="2135"/>
    <n v="42.011019283746556"/>
    <n v="8.8285714285714292"/>
    <n v="4.5433333333333339"/>
  </r>
  <r>
    <x v="9"/>
    <x v="6"/>
    <n v="2011"/>
    <n v="18"/>
    <x v="6"/>
    <n v="11"/>
    <n v="11"/>
    <m/>
    <d v="2011-07-18T00:00:00"/>
    <n v="11"/>
    <n v="2599"/>
    <n v="51.141282959464775"/>
    <n v="7.2999999999999989"/>
    <n v="4.0733333333333341"/>
  </r>
  <r>
    <x v="9"/>
    <x v="6"/>
    <n v="2011"/>
    <n v="19"/>
    <x v="6"/>
    <n v="9"/>
    <n v="9"/>
    <m/>
    <d v="2011-07-19T00:00:00"/>
    <n v="9"/>
    <n v="2862"/>
    <n v="56.316410861865407"/>
    <n v="6.4999999999999991"/>
    <n v="3.7633333333333336"/>
  </r>
  <r>
    <x v="9"/>
    <x v="6"/>
    <n v="2011"/>
    <n v="20"/>
    <x v="6"/>
    <n v="7.2"/>
    <n v="7.2"/>
    <m/>
    <d v="2011-07-20T00:00:00"/>
    <n v="7.2"/>
    <n v="3065"/>
    <n v="60.310901219992132"/>
    <n v="5.8714285714285719"/>
    <n v="3.5200000000000009"/>
  </r>
  <r>
    <x v="9"/>
    <x v="6"/>
    <n v="2011"/>
    <n v="21"/>
    <x v="6"/>
    <n v="6.7"/>
    <n v="6.7"/>
    <m/>
    <d v="2011-07-21T00:00:00"/>
    <n v="6.7"/>
    <n v="3132"/>
    <n v="61.629279811097994"/>
    <n v="5.4428571428571439"/>
    <n v="3.3433333333333342"/>
  </r>
  <r>
    <x v="9"/>
    <x v="6"/>
    <n v="2011"/>
    <n v="22"/>
    <x v="6"/>
    <n v="6.3"/>
    <n v="6.3"/>
    <m/>
    <d v="2011-07-22T00:00:00"/>
    <n v="6.3"/>
    <n v="3200"/>
    <n v="62.967335694608416"/>
    <n v="5.0285714285714294"/>
    <n v="3.1833333333333345"/>
  </r>
  <r>
    <x v="9"/>
    <x v="6"/>
    <n v="2011"/>
    <n v="23"/>
    <x v="6"/>
    <n v="5.6"/>
    <n v="5.6"/>
    <m/>
    <d v="2011-07-23T00:00:00"/>
    <n v="5.6"/>
    <n v="3332"/>
    <n v="65.564738292011015"/>
    <n v="4.6142857142857139"/>
    <n v="3.0233333333333343"/>
  </r>
  <r>
    <x v="9"/>
    <x v="6"/>
    <n v="2011"/>
    <n v="24"/>
    <x v="6"/>
    <n v="5.3"/>
    <n v="5.3"/>
    <m/>
    <d v="2011-07-24T00:00:00"/>
    <n v="5.3"/>
    <n v="3406"/>
    <n v="67.020857929948846"/>
    <n v="4.3428571428571425"/>
    <n v="2.8866666666666676"/>
  </r>
  <r>
    <x v="9"/>
    <x v="6"/>
    <n v="2011"/>
    <n v="25"/>
    <x v="6"/>
    <n v="5.4"/>
    <n v="5.4"/>
    <m/>
    <d v="2011-07-25T00:00:00"/>
    <n v="5.4"/>
    <n v="3380"/>
    <n v="66.509248327430143"/>
    <n v="4.1285714285714281"/>
    <n v="2.7633333333333336"/>
  </r>
  <r>
    <x v="9"/>
    <x v="6"/>
    <n v="2011"/>
    <n v="26"/>
    <x v="6"/>
    <n v="4.5999999999999996"/>
    <n v="4.5999999999999996"/>
    <m/>
    <d v="2011-07-26T00:00:00"/>
    <n v="4.5999999999999996"/>
    <n v="3549"/>
    <n v="69.834710743801651"/>
    <n v="3.7714285714285714"/>
    <n v="2.64"/>
  </r>
  <r>
    <x v="9"/>
    <x v="6"/>
    <n v="2011"/>
    <n v="27"/>
    <x v="6"/>
    <n v="4.2"/>
    <n v="4.2"/>
    <m/>
    <d v="2011-07-27T00:00:00"/>
    <n v="4.2"/>
    <n v="3634"/>
    <n v="71.507280598189695"/>
    <n v="3.5428571428571431"/>
    <n v="2.5366666666666666"/>
  </r>
  <r>
    <x v="9"/>
    <x v="6"/>
    <n v="2011"/>
    <n v="28"/>
    <x v="6"/>
    <n v="3.8"/>
    <n v="3.8"/>
    <m/>
    <d v="2011-07-28T00:00:00"/>
    <n v="3.8"/>
    <n v="3716"/>
    <n v="73.120818575364027"/>
    <n v="3.3999999999999995"/>
    <n v="2.4399999999999995"/>
  </r>
  <r>
    <x v="9"/>
    <x v="6"/>
    <n v="2011"/>
    <n v="29"/>
    <x v="6"/>
    <n v="3.4"/>
    <n v="3.4"/>
    <m/>
    <d v="2011-07-29T00:00:00"/>
    <n v="3.4"/>
    <n v="3822"/>
    <n v="75.206611570247944"/>
    <n v="3.2857142857142851"/>
    <n v="2.3566666666666665"/>
  </r>
  <r>
    <x v="9"/>
    <x v="6"/>
    <n v="2011"/>
    <n v="30"/>
    <x v="6"/>
    <n v="3.7"/>
    <n v="3.7"/>
    <m/>
    <d v="2011-07-30T00:00:00"/>
    <n v="3.7"/>
    <n v="3734"/>
    <n v="73.475009838646201"/>
    <n v="3.2428571428571433"/>
    <n v="2.2966666666666664"/>
  </r>
  <r>
    <x v="9"/>
    <x v="6"/>
    <n v="2011"/>
    <n v="31"/>
    <x v="6"/>
    <n v="3.8"/>
    <n v="3.8"/>
    <m/>
    <d v="2011-07-31T00:00:00"/>
    <n v="3.8"/>
    <n v="3716"/>
    <n v="73.120818575364027"/>
    <n v="3.1285714285714286"/>
    <n v="2.21"/>
  </r>
  <r>
    <x v="9"/>
    <x v="7"/>
    <n v="2011"/>
    <n v="1"/>
    <x v="7"/>
    <n v="2.9"/>
    <n v="2.9"/>
    <m/>
    <d v="2011-08-01T00:00:00"/>
    <n v="2.9"/>
    <n v="3982"/>
    <n v="78.354978354978357"/>
    <n v="2.9857142857142862"/>
    <n v="2.1366666666666672"/>
  </r>
  <r>
    <x v="9"/>
    <x v="7"/>
    <n v="2011"/>
    <n v="2"/>
    <x v="7"/>
    <n v="3"/>
    <n v="3"/>
    <m/>
    <d v="2011-08-02T00:00:00"/>
    <n v="3"/>
    <n v="3941"/>
    <n v="77.548209366391191"/>
    <n v="2.9714285714285715"/>
    <n v="2.0716666666666668"/>
  </r>
  <r>
    <x v="9"/>
    <x v="7"/>
    <n v="2011"/>
    <n v="3"/>
    <x v="7"/>
    <n v="3.2"/>
    <n v="3.2"/>
    <m/>
    <d v="2011-08-03T00:00:00"/>
    <n v="3.2"/>
    <n v="3885"/>
    <n v="76.446280991735534"/>
    <n v="2.9428571428571431"/>
    <n v="2.0083333333333337"/>
  </r>
  <r>
    <x v="9"/>
    <x v="7"/>
    <n v="2011"/>
    <n v="4"/>
    <x v="7"/>
    <n v="3"/>
    <n v="3"/>
    <m/>
    <d v="2011-08-04T00:00:00"/>
    <n v="3"/>
    <n v="3941"/>
    <n v="77.548209366391191"/>
    <n v="2.8285714285714287"/>
    <n v="1.9450000000000003"/>
  </r>
  <r>
    <x v="9"/>
    <x v="7"/>
    <n v="2011"/>
    <n v="5"/>
    <x v="7"/>
    <n v="3.1"/>
    <n v="3.1"/>
    <m/>
    <d v="2011-08-05T00:00:00"/>
    <n v="3.1"/>
    <n v="3916"/>
    <n v="77.056277056277054"/>
    <n v="2.7285714285714286"/>
    <n v="1.8783333333333334"/>
  </r>
  <r>
    <x v="9"/>
    <x v="7"/>
    <n v="2011"/>
    <n v="6"/>
    <x v="7"/>
    <n v="2.9"/>
    <n v="2.9"/>
    <m/>
    <d v="2011-08-06T00:00:00"/>
    <n v="2.9"/>
    <n v="3982"/>
    <n v="78.354978354978357"/>
    <n v="2.6"/>
    <n v="1.8483333333333334"/>
  </r>
  <r>
    <x v="9"/>
    <x v="7"/>
    <n v="2011"/>
    <n v="7"/>
    <x v="7"/>
    <n v="2.8"/>
    <n v="2.8"/>
    <m/>
    <d v="2011-08-07T00:00:00"/>
    <n v="2.8"/>
    <n v="4018"/>
    <n v="79.063360881542692"/>
    <n v="2.4999999999999996"/>
    <n v="1.8183333333333331"/>
  </r>
  <r>
    <x v="9"/>
    <x v="7"/>
    <n v="2011"/>
    <n v="8"/>
    <x v="7"/>
    <n v="2.8"/>
    <n v="2.8"/>
    <m/>
    <d v="2011-08-08T00:00:00"/>
    <n v="2.8"/>
    <n v="4018"/>
    <n v="79.063360881542692"/>
    <n v="2.4428571428571426"/>
    <n v="1.8049999999999999"/>
  </r>
  <r>
    <x v="9"/>
    <x v="7"/>
    <n v="2011"/>
    <n v="9"/>
    <x v="7"/>
    <n v="2.8"/>
    <n v="2.8"/>
    <m/>
    <d v="2011-08-09T00:00:00"/>
    <n v="2.8"/>
    <n v="4018"/>
    <n v="79.063360881542692"/>
    <n v="2.371428571428571"/>
    <n v="1.7616666666666665"/>
  </r>
  <r>
    <x v="9"/>
    <x v="7"/>
    <n v="2011"/>
    <n v="10"/>
    <x v="7"/>
    <n v="2.4"/>
    <n v="2.4"/>
    <m/>
    <d v="2011-08-10T00:00:00"/>
    <n v="2.4"/>
    <n v="4180"/>
    <n v="82.251082251082252"/>
    <n v="2.2428571428571429"/>
    <n v="1.7150000000000001"/>
  </r>
  <r>
    <x v="9"/>
    <x v="7"/>
    <n v="2011"/>
    <n v="11"/>
    <x v="7"/>
    <n v="2.2999999999999998"/>
    <n v="2.2999999999999998"/>
    <m/>
    <d v="2011-08-11T00:00:00"/>
    <n v="2.2999999999999998"/>
    <n v="4227"/>
    <n v="83.175914994096814"/>
    <n v="2.1428571428571428"/>
    <n v="1.6950000000000001"/>
  </r>
  <r>
    <x v="9"/>
    <x v="7"/>
    <n v="2011"/>
    <n v="12"/>
    <x v="7"/>
    <n v="2.2000000000000002"/>
    <n v="2.2000000000000002"/>
    <m/>
    <d v="2011-08-12T00:00:00"/>
    <n v="2.2000000000000002"/>
    <n v="4282"/>
    <n v="84.258166076347891"/>
    <n v="2.0571428571428574"/>
    <n v="1.6883333333333335"/>
  </r>
  <r>
    <x v="9"/>
    <x v="7"/>
    <n v="2011"/>
    <n v="13"/>
    <x v="7"/>
    <n v="2.2000000000000002"/>
    <n v="2.2000000000000002"/>
    <m/>
    <d v="2011-08-13T00:00:00"/>
    <n v="2.2000000000000002"/>
    <n v="4282"/>
    <n v="84.258166076347891"/>
    <n v="2.0142857142857138"/>
    <n v="1.6850000000000001"/>
  </r>
  <r>
    <x v="9"/>
    <x v="7"/>
    <n v="2011"/>
    <n v="14"/>
    <x v="7"/>
    <n v="2.4"/>
    <n v="2.4"/>
    <m/>
    <d v="2011-08-14T00:00:00"/>
    <n v="2.4"/>
    <n v="4180"/>
    <n v="82.251082251082252"/>
    <n v="1.9714285714285713"/>
    <n v="1.6816666666666671"/>
  </r>
  <r>
    <x v="9"/>
    <x v="7"/>
    <n v="2011"/>
    <n v="15"/>
    <x v="7"/>
    <n v="2.2999999999999998"/>
    <n v="2.2999999999999998"/>
    <m/>
    <d v="2011-08-15T00:00:00"/>
    <n v="2.2999999999999998"/>
    <n v="4227"/>
    <n v="83.175914994096814"/>
    <n v="1.842857142857143"/>
    <n v="1.6750000000000003"/>
  </r>
  <r>
    <x v="9"/>
    <x v="7"/>
    <n v="2011"/>
    <n v="16"/>
    <x v="7"/>
    <n v="1.9"/>
    <n v="1.9"/>
    <m/>
    <d v="2011-08-16T00:00:00"/>
    <n v="1.9"/>
    <n v="4479"/>
    <n v="88.134592680047234"/>
    <n v="1.7285714285714284"/>
    <n v="1.6750000000000003"/>
  </r>
  <r>
    <x v="9"/>
    <x v="7"/>
    <n v="2011"/>
    <n v="17"/>
    <x v="7"/>
    <n v="1.7"/>
    <n v="1.7"/>
    <m/>
    <d v="2011-08-17T00:00:00"/>
    <n v="1.7"/>
    <n v="4673"/>
    <n v="91.951987406532865"/>
    <n v="1.6857142857142855"/>
    <n v="1.675"/>
  </r>
  <r>
    <x v="9"/>
    <x v="7"/>
    <n v="2011"/>
    <n v="18"/>
    <x v="7"/>
    <n v="1.7"/>
    <n v="1.7"/>
    <m/>
    <d v="2011-08-18T00:00:00"/>
    <n v="1.7"/>
    <n v="4673"/>
    <n v="91.951987406532865"/>
    <n v="1.6857142857142855"/>
    <n v="1.6816666666666669"/>
  </r>
  <r>
    <x v="9"/>
    <x v="7"/>
    <n v="2011"/>
    <n v="19"/>
    <x v="7"/>
    <n v="1.9"/>
    <n v="1.9"/>
    <m/>
    <d v="2011-08-19T00:00:00"/>
    <n v="1.9"/>
    <n v="4479"/>
    <n v="88.134592680047234"/>
    <n v="1.657142857142857"/>
    <n v="1.6916666666666667"/>
  </r>
  <r>
    <x v="9"/>
    <x v="7"/>
    <n v="2011"/>
    <n v="20"/>
    <x v="7"/>
    <n v="1.9"/>
    <n v="1.9"/>
    <m/>
    <d v="2011-08-20T00:00:00"/>
    <n v="1.9"/>
    <n v="4479"/>
    <n v="88.134592680047234"/>
    <n v="1.5714285714285714"/>
    <n v="1.7150000000000001"/>
  </r>
  <r>
    <x v="9"/>
    <x v="7"/>
    <n v="2011"/>
    <n v="21"/>
    <x v="7"/>
    <n v="1.5"/>
    <n v="1.5"/>
    <m/>
    <d v="2011-08-21T00:00:00"/>
    <n v="1.5"/>
    <n v="4848"/>
    <n v="95.395513577331755"/>
    <n v="1.4857142857142858"/>
    <n v="1.7449999999999999"/>
  </r>
  <r>
    <x v="9"/>
    <x v="7"/>
    <n v="2011"/>
    <n v="22"/>
    <x v="7"/>
    <n v="1.5"/>
    <n v="1.5"/>
    <m/>
    <d v="2011-08-22T00:00:00"/>
    <n v="1.5"/>
    <n v="4848"/>
    <n v="95.395513577331755"/>
    <n v="1.5"/>
    <n v="1.7716666666666663"/>
  </r>
  <r>
    <x v="9"/>
    <x v="7"/>
    <n v="2011"/>
    <n v="23"/>
    <x v="7"/>
    <n v="1.6"/>
    <n v="1.6"/>
    <m/>
    <d v="2011-08-23T00:00:00"/>
    <n v="1.6"/>
    <n v="4775"/>
    <n v="93.959071231798504"/>
    <n v="1.4428571428571428"/>
    <n v="1.7849999999999997"/>
  </r>
  <r>
    <x v="9"/>
    <x v="7"/>
    <n v="2011"/>
    <n v="24"/>
    <x v="7"/>
    <n v="1.7"/>
    <n v="1.7"/>
    <m/>
    <d v="2011-08-24T00:00:00"/>
    <n v="1.7"/>
    <n v="4673"/>
    <n v="91.951987406532865"/>
    <n v="1.4428571428571428"/>
    <n v="1.8016666666666663"/>
  </r>
  <r>
    <x v="9"/>
    <x v="7"/>
    <n v="2011"/>
    <n v="25"/>
    <x v="7"/>
    <n v="1.5"/>
    <n v="1.5"/>
    <m/>
    <d v="2011-08-25T00:00:00"/>
    <n v="1.5"/>
    <n v="4848"/>
    <n v="95.395513577331755"/>
    <n v="1.3357142857142854"/>
    <n v="1.8049999999999997"/>
  </r>
  <r>
    <x v="9"/>
    <x v="7"/>
    <n v="2011"/>
    <n v="26"/>
    <x v="7"/>
    <n v="1.3"/>
    <n v="1.3"/>
    <m/>
    <d v="2011-08-26T00:00:00"/>
    <n v="1.3"/>
    <n v="4941"/>
    <n v="97.225501770956313"/>
    <n v="1.2785714285714287"/>
    <n v="1.8083333333333331"/>
  </r>
  <r>
    <x v="9"/>
    <x v="7"/>
    <n v="2011"/>
    <n v="27"/>
    <x v="7"/>
    <n v="1.3"/>
    <n v="1.3"/>
    <m/>
    <d v="2011-08-27T00:00:00"/>
    <n v="1.3"/>
    <n v="4941"/>
    <n v="97.225501770956313"/>
    <n v="1.2785714285714287"/>
    <n v="1.8516666666666666"/>
  </r>
  <r>
    <x v="9"/>
    <x v="7"/>
    <n v="2011"/>
    <n v="28"/>
    <x v="7"/>
    <n v="1.6"/>
    <n v="1.6"/>
    <m/>
    <d v="2011-08-28T00:00:00"/>
    <n v="1.6"/>
    <n v="4775"/>
    <n v="93.959071231798504"/>
    <n v="1.235714285714286"/>
    <n v="1.925"/>
  </r>
  <r>
    <x v="9"/>
    <x v="7"/>
    <n v="2011"/>
    <n v="29"/>
    <x v="7"/>
    <n v="1.1000000000000001"/>
    <n v="1.1000000000000001"/>
    <m/>
    <d v="2011-08-29T00:00:00"/>
    <n v="1.1000000000000001"/>
    <n v="4992"/>
    <n v="98.22904368358914"/>
    <n v="1.3214285714285714"/>
    <n v="2.0550000000000002"/>
  </r>
  <r>
    <x v="9"/>
    <x v="7"/>
    <n v="2011"/>
    <n v="30"/>
    <x v="7"/>
    <n v="1.6"/>
    <n v="1.6"/>
    <m/>
    <d v="2011-08-30T00:00:00"/>
    <n v="1.6"/>
    <n v="4775"/>
    <n v="93.959071231798504"/>
    <n v="1.45"/>
    <n v="2.1149999999999998"/>
  </r>
  <r>
    <x v="9"/>
    <x v="7"/>
    <n v="2011"/>
    <n v="31"/>
    <x v="7"/>
    <n v="0.95"/>
    <n v="0.95"/>
    <m/>
    <d v="2011-08-31T00:00:00"/>
    <n v="0.95"/>
    <n v="5036"/>
    <n v="99.094844549390004"/>
    <n v="1.5642857142857145"/>
    <n v="2.1383333333333332"/>
  </r>
  <r>
    <x v="9"/>
    <x v="8"/>
    <n v="2011"/>
    <n v="1"/>
    <x v="8"/>
    <n v="1.1000000000000001"/>
    <n v="1.1000000000000001"/>
    <m/>
    <d v="2011-09-01T00:00:00"/>
    <n v="1.1000000000000001"/>
    <n v="4992"/>
    <n v="98.22904368358914"/>
    <n v="1.6428571428571428"/>
    <n v="2.1833333333333327"/>
  </r>
  <r>
    <x v="9"/>
    <x v="8"/>
    <n v="2011"/>
    <n v="2"/>
    <x v="8"/>
    <n v="1.3"/>
    <n v="1.3"/>
    <m/>
    <d v="2011-09-02T00:00:00"/>
    <n v="1.3"/>
    <n v="4941"/>
    <n v="97.225501770956313"/>
    <n v="1.6857142857142857"/>
    <n v="2.2266666666666666"/>
  </r>
  <r>
    <x v="9"/>
    <x v="8"/>
    <n v="2011"/>
    <n v="3"/>
    <x v="8"/>
    <n v="1"/>
    <n v="1"/>
    <m/>
    <d v="2011-09-03T00:00:00"/>
    <n v="1"/>
    <n v="5018"/>
    <n v="98.740653286107829"/>
    <n v="1.7571428571428573"/>
    <n v="2.2999999999999994"/>
  </r>
  <r>
    <x v="9"/>
    <x v="8"/>
    <n v="2011"/>
    <n v="4"/>
    <x v="8"/>
    <n v="2.2000000000000002"/>
    <n v="2.2000000000000002"/>
    <m/>
    <d v="2011-09-04T00:00:00"/>
    <n v="2.2000000000000002"/>
    <n v="4282"/>
    <n v="84.258166076347891"/>
    <n v="1.9142857142857144"/>
    <n v="2.6333333333333329"/>
  </r>
  <r>
    <x v="9"/>
    <x v="8"/>
    <n v="2011"/>
    <n v="5"/>
    <x v="8"/>
    <n v="2"/>
    <n v="2"/>
    <m/>
    <d v="2011-09-05T00:00:00"/>
    <n v="2"/>
    <n v="4416"/>
    <n v="86.894923258559615"/>
    <n v="1.9000000000000001"/>
    <n v="2.8699999999999992"/>
  </r>
  <r>
    <x v="9"/>
    <x v="8"/>
    <n v="2011"/>
    <n v="6"/>
    <x v="8"/>
    <n v="2.4"/>
    <n v="2.4"/>
    <m/>
    <d v="2011-09-06T00:00:00"/>
    <n v="2.4"/>
    <n v="4180"/>
    <n v="82.251082251082252"/>
    <n v="1.9142857142857141"/>
    <n v="3.1166666666666663"/>
  </r>
  <r>
    <x v="9"/>
    <x v="8"/>
    <n v="2011"/>
    <n v="7"/>
    <x v="8"/>
    <n v="1.5"/>
    <n v="1.5"/>
    <m/>
    <d v="2011-09-07T00:00:00"/>
    <n v="1.5"/>
    <n v="4848"/>
    <n v="95.395513577331755"/>
    <n v="1.8857142857142857"/>
    <n v="3.2466666666666666"/>
  </r>
  <r>
    <x v="9"/>
    <x v="8"/>
    <n v="2011"/>
    <n v="8"/>
    <x v="8"/>
    <n v="1.4"/>
    <n v="1.4"/>
    <m/>
    <d v="2011-09-08T00:00:00"/>
    <n v="1.4"/>
    <n v="4899"/>
    <n v="96.399055489964582"/>
    <n v="2"/>
    <n v="3.3466666666666667"/>
  </r>
  <r>
    <x v="9"/>
    <x v="8"/>
    <n v="2011"/>
    <n v="9"/>
    <x v="8"/>
    <n v="1.8"/>
    <n v="1.8"/>
    <m/>
    <d v="2011-09-09T00:00:00"/>
    <n v="1.8"/>
    <n v="4568"/>
    <n v="89.885871704053528"/>
    <n v="2.0714285714285716"/>
    <n v="3.42"/>
  </r>
  <r>
    <x v="9"/>
    <x v="8"/>
    <n v="2011"/>
    <n v="10"/>
    <x v="8"/>
    <n v="2.1"/>
    <n v="2.1"/>
    <m/>
    <d v="2011-09-10T00:00:00"/>
    <n v="2.1"/>
    <n v="4352"/>
    <n v="85.635576544667458"/>
    <n v="2.0857142857142859"/>
    <n v="3.4766666666666661"/>
  </r>
  <r>
    <x v="9"/>
    <x v="8"/>
    <n v="2011"/>
    <n v="11"/>
    <x v="8"/>
    <n v="2.1"/>
    <n v="2.1"/>
    <m/>
    <d v="2011-09-11T00:00:00"/>
    <n v="2.1"/>
    <n v="4352"/>
    <n v="85.635576544667458"/>
    <n v="2.0714285714285716"/>
    <n v="3.7099999999999995"/>
  </r>
  <r>
    <x v="9"/>
    <x v="8"/>
    <n v="2011"/>
    <n v="12"/>
    <x v="8"/>
    <n v="2.1"/>
    <n v="2.1"/>
    <m/>
    <d v="2011-09-12T00:00:00"/>
    <n v="2.1"/>
    <n v="4352"/>
    <n v="85.635576544667458"/>
    <n v="2.1428571428571428"/>
    <n v="4.1733333333333329"/>
  </r>
  <r>
    <x v="9"/>
    <x v="8"/>
    <n v="2011"/>
    <n v="13"/>
    <x v="8"/>
    <n v="2.2000000000000002"/>
    <n v="2.2000000000000002"/>
    <m/>
    <d v="2011-09-13T00:00:00"/>
    <n v="2.2000000000000002"/>
    <n v="4282"/>
    <n v="84.258166076347891"/>
    <n v="2.2428571428571429"/>
    <n v="4.4133333333333322"/>
  </r>
  <r>
    <x v="9"/>
    <x v="8"/>
    <n v="2011"/>
    <n v="14"/>
    <x v="8"/>
    <n v="2.2999999999999998"/>
    <n v="2.2999999999999998"/>
    <m/>
    <d v="2011-09-14T00:00:00"/>
    <n v="2.2999999999999998"/>
    <n v="4227"/>
    <n v="83.175914994096814"/>
    <n v="2.2571428571428571"/>
    <n v="4.54"/>
  </r>
  <r>
    <x v="9"/>
    <x v="8"/>
    <n v="2011"/>
    <n v="15"/>
    <x v="8"/>
    <n v="1.9"/>
    <n v="1.9"/>
    <m/>
    <d v="2011-09-15T00:00:00"/>
    <n v="1.9"/>
    <n v="4479"/>
    <n v="88.134592680047234"/>
    <n v="2.2000000000000002"/>
    <n v="4.6366666666666658"/>
  </r>
  <r>
    <x v="9"/>
    <x v="8"/>
    <n v="2011"/>
    <n v="16"/>
    <x v="8"/>
    <n v="1.9"/>
    <n v="1.9"/>
    <m/>
    <d v="2011-09-16T00:00:00"/>
    <n v="1.9"/>
    <n v="4479"/>
    <n v="88.134592680047234"/>
    <n v="2.2285714285714286"/>
    <n v="4.7299999999999995"/>
  </r>
  <r>
    <x v="9"/>
    <x v="8"/>
    <n v="2011"/>
    <n v="17"/>
    <x v="8"/>
    <n v="2"/>
    <n v="2"/>
    <m/>
    <d v="2011-09-17T00:00:00"/>
    <n v="2"/>
    <n v="4416"/>
    <n v="86.894923258559615"/>
    <n v="2.2142857142857144"/>
    <n v="4.8099999999999987"/>
  </r>
  <r>
    <x v="9"/>
    <x v="8"/>
    <n v="2011"/>
    <n v="18"/>
    <x v="8"/>
    <n v="2.6"/>
    <n v="2.6"/>
    <m/>
    <d v="2011-09-18T00:00:00"/>
    <n v="2.6"/>
    <n v="4098"/>
    <n v="80.637544273907906"/>
    <n v="2.157142857142857"/>
    <n v="4.8633333333333315"/>
  </r>
  <r>
    <x v="9"/>
    <x v="8"/>
    <n v="2011"/>
    <n v="19"/>
    <x v="8"/>
    <n v="2.8"/>
    <n v="2.8"/>
    <m/>
    <d v="2011-09-19T00:00:00"/>
    <n v="2.8"/>
    <n v="4018"/>
    <n v="79.063360881542692"/>
    <n v="2.157142857142857"/>
    <n v="4.8733333333333331"/>
  </r>
  <r>
    <x v="9"/>
    <x v="8"/>
    <n v="2011"/>
    <n v="20"/>
    <x v="8"/>
    <n v="2.2999999999999998"/>
    <n v="2.2999999999999998"/>
    <m/>
    <d v="2011-09-20T00:00:00"/>
    <n v="2.2999999999999998"/>
    <n v="4227"/>
    <n v="83.175914994096814"/>
    <n v="2.2571428571428571"/>
    <n v="4.88"/>
  </r>
  <r>
    <x v="9"/>
    <x v="8"/>
    <n v="2011"/>
    <n v="21"/>
    <x v="8"/>
    <n v="1.9"/>
    <n v="1.9"/>
    <m/>
    <d v="2011-09-21T00:00:00"/>
    <n v="1.9"/>
    <n v="4479"/>
    <n v="88.134592680047234"/>
    <n v="2.7142857142857144"/>
    <n v="4.9333333333333336"/>
  </r>
  <r>
    <x v="9"/>
    <x v="8"/>
    <n v="2011"/>
    <n v="22"/>
    <x v="8"/>
    <n v="2.1"/>
    <n v="2.1"/>
    <m/>
    <d v="2011-09-22T00:00:00"/>
    <n v="2.1"/>
    <n v="4352"/>
    <n v="85.635576544667458"/>
    <n v="2.8571428571428572"/>
    <n v="5.0199999999999996"/>
  </r>
  <r>
    <x v="9"/>
    <x v="8"/>
    <n v="2011"/>
    <n v="23"/>
    <x v="8"/>
    <n v="1.8"/>
    <n v="1.8"/>
    <m/>
    <d v="2011-09-23T00:00:00"/>
    <n v="1.8"/>
    <n v="4568"/>
    <n v="89.885871704053528"/>
    <n v="2.8857142857142857"/>
    <n v="5.0966666666666667"/>
  </r>
  <r>
    <x v="9"/>
    <x v="8"/>
    <n v="2011"/>
    <n v="24"/>
    <x v="8"/>
    <n v="1.6"/>
    <n v="1.6"/>
    <m/>
    <d v="2011-09-24T00:00:00"/>
    <n v="1.6"/>
    <n v="4775"/>
    <n v="93.959071231798504"/>
    <n v="2.9571428571428569"/>
    <n v="5.1466666666666665"/>
  </r>
  <r>
    <x v="9"/>
    <x v="8"/>
    <n v="2011"/>
    <n v="25"/>
    <x v="8"/>
    <n v="2.6"/>
    <n v="2.6"/>
    <m/>
    <d v="2011-09-25T00:00:00"/>
    <n v="2.6"/>
    <n v="4098"/>
    <n v="80.637544273907906"/>
    <n v="3.0714285714285716"/>
    <n v="5.2166666666666668"/>
  </r>
  <r>
    <x v="9"/>
    <x v="8"/>
    <n v="2011"/>
    <n v="26"/>
    <x v="8"/>
    <n v="3.5"/>
    <n v="3.5"/>
    <m/>
    <d v="2011-09-26T00:00:00"/>
    <n v="3.5"/>
    <n v="3791"/>
    <n v="74.59661550570641"/>
    <n v="3.1999999999999997"/>
    <n v="5.2666666666666666"/>
  </r>
  <r>
    <x v="9"/>
    <x v="8"/>
    <n v="2011"/>
    <n v="27"/>
    <x v="8"/>
    <n v="5.5"/>
    <n v="5.5"/>
    <m/>
    <d v="2011-09-27T00:00:00"/>
    <n v="5.5"/>
    <n v="3357"/>
    <n v="66.056670602125138"/>
    <n v="4.2714285714285714"/>
    <n v="5.246666666666667"/>
  </r>
  <r>
    <x v="9"/>
    <x v="8"/>
    <n v="2011"/>
    <n v="28"/>
    <x v="8"/>
    <n v="2.9"/>
    <n v="2.9"/>
    <m/>
    <d v="2011-09-28T00:00:00"/>
    <n v="2.9"/>
    <n v="3982"/>
    <n v="78.354978354978357"/>
    <n v="4.8142857142857149"/>
    <n v="5.1633333333333331"/>
  </r>
  <r>
    <x v="9"/>
    <x v="8"/>
    <n v="2011"/>
    <n v="29"/>
    <x v="8"/>
    <n v="2.2999999999999998"/>
    <n v="2.2999999999999998"/>
    <m/>
    <d v="2011-09-29T00:00:00"/>
    <n v="2.2999999999999998"/>
    <n v="4227"/>
    <n v="83.175914994096814"/>
    <n v="5.7428571428571429"/>
    <n v="5.2200000000000006"/>
  </r>
  <r>
    <x v="9"/>
    <x v="8"/>
    <n v="2011"/>
    <n v="30"/>
    <x v="8"/>
    <n v="2.2999999999999998"/>
    <n v="2.2999999999999998"/>
    <m/>
    <d v="2011-09-30T00:00:00"/>
    <n v="2.2999999999999998"/>
    <n v="4227"/>
    <n v="83.175914994096814"/>
    <n v="6.3142857142857141"/>
    <n v="5.3900000000000006"/>
  </r>
  <r>
    <x v="10"/>
    <x v="9"/>
    <n v="2011"/>
    <n v="1"/>
    <x v="9"/>
    <n v="2.4"/>
    <n v="2.4"/>
    <m/>
    <d v="2011-10-01T00:00:00"/>
    <n v="2.4"/>
    <n v="4180"/>
    <n v="82.251082251082252"/>
    <n v="6.6285714285714281"/>
    <n v="5.5166666666666666"/>
  </r>
  <r>
    <x v="10"/>
    <x v="9"/>
    <n v="2011"/>
    <n v="2"/>
    <x v="9"/>
    <n v="3.5"/>
    <n v="3.5"/>
    <m/>
    <d v="2011-10-02T00:00:00"/>
    <n v="3.5"/>
    <n v="3791"/>
    <n v="74.59661550570641"/>
    <n v="6.8"/>
    <n v="5.6233333333333331"/>
  </r>
  <r>
    <x v="10"/>
    <x v="9"/>
    <n v="2011"/>
    <n v="3"/>
    <x v="9"/>
    <n v="11"/>
    <n v="11"/>
    <m/>
    <d v="2011-10-03T00:00:00"/>
    <n v="11"/>
    <n v="2599"/>
    <n v="51.141282959464775"/>
    <n v="6.8"/>
    <n v="5.666666666666667"/>
  </r>
  <r>
    <x v="10"/>
    <x v="9"/>
    <n v="2011"/>
    <n v="4"/>
    <x v="9"/>
    <n v="9.3000000000000007"/>
    <n v="9.3000000000000007"/>
    <m/>
    <d v="2011-10-04T00:00:00"/>
    <n v="9.3000000000000007"/>
    <n v="2828"/>
    <n v="55.647382920110189"/>
    <n v="6.5285714285714294"/>
    <n v="5.54"/>
  </r>
  <r>
    <x v="10"/>
    <x v="9"/>
    <n v="2011"/>
    <n v="5"/>
    <x v="9"/>
    <n v="9.4"/>
    <n v="9.4"/>
    <m/>
    <d v="2011-10-05T00:00:00"/>
    <n v="9.4"/>
    <n v="2819"/>
    <n v="55.470287288469109"/>
    <n v="7.4857142857142858"/>
    <n v="5.7633333333333336"/>
  </r>
  <r>
    <x v="10"/>
    <x v="9"/>
    <n v="2011"/>
    <n v="6"/>
    <x v="9"/>
    <n v="6.3"/>
    <n v="6.3"/>
    <m/>
    <d v="2011-10-06T00:00:00"/>
    <n v="6.3"/>
    <n v="3200"/>
    <n v="62.967335694608416"/>
    <n v="7.4714285714285706"/>
    <n v="5.6866666666666665"/>
  </r>
  <r>
    <x v="10"/>
    <x v="9"/>
    <n v="2011"/>
    <n v="7"/>
    <x v="9"/>
    <n v="4.5"/>
    <n v="4.5"/>
    <m/>
    <d v="2011-10-07T00:00:00"/>
    <n v="4.5"/>
    <n v="3571"/>
    <n v="70.267611176702076"/>
    <n v="7.4285714285714288"/>
    <n v="5.7233333333333336"/>
  </r>
  <r>
    <x v="10"/>
    <x v="9"/>
    <n v="2011"/>
    <n v="8"/>
    <x v="9"/>
    <n v="3.6"/>
    <n v="3.6"/>
    <m/>
    <d v="2011-10-08T00:00:00"/>
    <n v="3.6"/>
    <n v="3764"/>
    <n v="74.065328610783155"/>
    <n v="7.5285714285714294"/>
    <n v="5.7733333333333325"/>
  </r>
  <r>
    <x v="10"/>
    <x v="9"/>
    <n v="2011"/>
    <n v="9"/>
    <x v="9"/>
    <n v="3.5"/>
    <n v="3.5"/>
    <m/>
    <d v="2011-10-09T00:00:00"/>
    <n v="3.5"/>
    <n v="3791"/>
    <n v="74.59661550570641"/>
    <n v="7.6857142857142877"/>
    <n v="5.793333333333333"/>
  </r>
  <r>
    <x v="10"/>
    <x v="9"/>
    <n v="2011"/>
    <n v="10"/>
    <x v="9"/>
    <n v="9.1"/>
    <n v="9.1"/>
    <m/>
    <d v="2011-10-10T00:00:00"/>
    <n v="9.1"/>
    <n v="2847"/>
    <n v="56.02125147579693"/>
    <n v="7.8000000000000016"/>
    <n v="5.7999999999999989"/>
  </r>
  <r>
    <x v="10"/>
    <x v="9"/>
    <n v="2011"/>
    <n v="11"/>
    <x v="9"/>
    <n v="16"/>
    <n v="16"/>
    <m/>
    <d v="2011-10-11T00:00:00"/>
    <n v="16"/>
    <n v="2135"/>
    <n v="42.011019283746556"/>
    <n v="7.0142857142857142"/>
    <n v="5.626666666666666"/>
  </r>
  <r>
    <x v="10"/>
    <x v="9"/>
    <n v="2011"/>
    <n v="12"/>
    <x v="9"/>
    <n v="9.3000000000000007"/>
    <n v="9.3000000000000007"/>
    <m/>
    <d v="2011-10-12T00:00:00"/>
    <n v="9.3000000000000007"/>
    <n v="2828"/>
    <n v="55.647382920110189"/>
    <n v="5.1428571428571432"/>
    <n v="5.2066666666666652"/>
  </r>
  <r>
    <x v="10"/>
    <x v="9"/>
    <n v="2011"/>
    <n v="13"/>
    <x v="9"/>
    <n v="6"/>
    <n v="6"/>
    <m/>
    <d v="2011-10-13T00:00:00"/>
    <n v="6"/>
    <n v="3252"/>
    <n v="63.990554899645815"/>
    <n v="4.2428571428571429"/>
    <n v="5.0699999999999985"/>
  </r>
  <r>
    <x v="10"/>
    <x v="9"/>
    <n v="2011"/>
    <n v="14"/>
    <x v="9"/>
    <n v="5.2"/>
    <n v="5.2"/>
    <m/>
    <d v="2011-10-14T00:00:00"/>
    <n v="5.2"/>
    <n v="3424"/>
    <n v="67.375049193231007"/>
    <n v="3.9428571428571426"/>
    <n v="5.1033333333333326"/>
  </r>
  <r>
    <x v="10"/>
    <x v="9"/>
    <n v="2011"/>
    <n v="15"/>
    <x v="9"/>
    <n v="4.7"/>
    <n v="4.7"/>
    <m/>
    <d v="2011-10-15T00:00:00"/>
    <n v="4.7"/>
    <n v="3527"/>
    <n v="69.401810310901226"/>
    <n v="3.8428571428571425"/>
    <n v="5.296666666666666"/>
  </r>
  <r>
    <x v="10"/>
    <x v="9"/>
    <n v="2011"/>
    <n v="16"/>
    <x v="9"/>
    <n v="4.3"/>
    <n v="4.3"/>
    <m/>
    <d v="2011-10-16T00:00:00"/>
    <n v="4.3"/>
    <n v="3610"/>
    <n v="71.035025580480124"/>
    <n v="3.8000000000000003"/>
    <n v="5.35"/>
  </r>
  <r>
    <x v="10"/>
    <x v="9"/>
    <n v="2011"/>
    <n v="17"/>
    <x v="9"/>
    <n v="3.6"/>
    <n v="3.6"/>
    <m/>
    <d v="2011-10-17T00:00:00"/>
    <n v="3.6"/>
    <n v="3764"/>
    <n v="74.065328610783155"/>
    <n v="3.657142857142857"/>
    <n v="5.3466666666666667"/>
  </r>
  <r>
    <x v="10"/>
    <x v="9"/>
    <n v="2011"/>
    <n v="18"/>
    <x v="9"/>
    <n v="2.9"/>
    <n v="2.9"/>
    <m/>
    <d v="2011-10-18T00:00:00"/>
    <n v="2.9"/>
    <n v="3982"/>
    <n v="78.354978354978357"/>
    <n v="3.6714285714285717"/>
    <n v="5.4666666666666668"/>
  </r>
  <r>
    <x v="10"/>
    <x v="9"/>
    <n v="2011"/>
    <n v="19"/>
    <x v="9"/>
    <n v="3"/>
    <n v="3"/>
    <m/>
    <d v="2011-10-19T00:00:00"/>
    <n v="3"/>
    <n v="3941"/>
    <n v="77.548209366391191"/>
    <n v="3.8428571428571425"/>
    <n v="6.0033333333333339"/>
  </r>
  <r>
    <x v="10"/>
    <x v="9"/>
    <n v="2011"/>
    <n v="20"/>
    <x v="9"/>
    <n v="3.9"/>
    <n v="3.9"/>
    <m/>
    <d v="2011-10-20T00:00:00"/>
    <n v="3.9"/>
    <n v="3691"/>
    <n v="72.628886265249903"/>
    <n v="3.8285714285714283"/>
    <n v="6.6366666666666676"/>
  </r>
  <r>
    <x v="10"/>
    <x v="9"/>
    <n v="2011"/>
    <n v="21"/>
    <x v="9"/>
    <n v="4.5"/>
    <n v="4.5"/>
    <m/>
    <d v="2011-10-21T00:00:00"/>
    <n v="4.5"/>
    <n v="3571"/>
    <n v="70.267611176702076"/>
    <n v="3.6999999999999997"/>
    <n v="6.9399999999999995"/>
  </r>
  <r>
    <x v="10"/>
    <x v="9"/>
    <n v="2011"/>
    <n v="22"/>
    <x v="9"/>
    <n v="4.4000000000000004"/>
    <n v="4.4000000000000004"/>
    <m/>
    <d v="2011-10-22T00:00:00"/>
    <n v="4.4000000000000004"/>
    <n v="3593"/>
    <n v="70.700511609602529"/>
    <n v="3.7142857142857144"/>
    <n v="7.0366666666666662"/>
  </r>
  <r>
    <x v="10"/>
    <x v="9"/>
    <n v="2011"/>
    <n v="23"/>
    <x v="9"/>
    <n v="3.3"/>
    <n v="3.3"/>
    <m/>
    <d v="2011-10-23T00:00:00"/>
    <n v="3.3"/>
    <n v="3852"/>
    <n v="75.796930342384883"/>
    <n v="4.1428571428571432"/>
    <n v="7.3900000000000006"/>
  </r>
  <r>
    <x v="10"/>
    <x v="9"/>
    <n v="2011"/>
    <n v="24"/>
    <x v="9"/>
    <n v="3.7"/>
    <n v="3.7"/>
    <m/>
    <d v="2011-10-24T00:00:00"/>
    <n v="3.7"/>
    <n v="3734"/>
    <n v="73.475009838646201"/>
    <n v="4.5428571428571427"/>
    <n v="11.379999999999999"/>
  </r>
  <r>
    <x v="10"/>
    <x v="9"/>
    <n v="2011"/>
    <n v="25"/>
    <x v="9"/>
    <n v="4.0999999999999996"/>
    <n v="4.0999999999999996"/>
    <m/>
    <d v="2011-10-25T00:00:00"/>
    <n v="4.0999999999999996"/>
    <n v="3656"/>
    <n v="71.94018103109012"/>
    <n v="4.8142857142857149"/>
    <n v="14.123333333333335"/>
  </r>
  <r>
    <x v="10"/>
    <x v="9"/>
    <n v="2011"/>
    <n v="26"/>
    <x v="9"/>
    <n v="2.9"/>
    <n v="2.9"/>
    <m/>
    <d v="2011-10-26T00:00:00"/>
    <n v="2.9"/>
    <n v="3982"/>
    <n v="78.354978354978357"/>
    <n v="4.9142857142857137"/>
    <n v="15.520000000000001"/>
  </r>
  <r>
    <x v="10"/>
    <x v="9"/>
    <n v="2011"/>
    <n v="27"/>
    <x v="9"/>
    <n v="3"/>
    <n v="3"/>
    <m/>
    <d v="2011-10-27T00:00:00"/>
    <n v="3"/>
    <n v="3941"/>
    <n v="77.548209366391191"/>
    <n v="5.5285714285714294"/>
    <n v="16.623333333333335"/>
  </r>
  <r>
    <x v="10"/>
    <x v="9"/>
    <n v="2011"/>
    <n v="28"/>
    <x v="9"/>
    <n v="4.5999999999999996"/>
    <n v="4.5999999999999996"/>
    <m/>
    <d v="2011-10-28T00:00:00"/>
    <n v="4.5999999999999996"/>
    <n v="3549"/>
    <n v="69.834710743801651"/>
    <n v="7.3857142857142861"/>
    <n v="17.39"/>
  </r>
  <r>
    <x v="10"/>
    <x v="9"/>
    <n v="2011"/>
    <n v="29"/>
    <x v="9"/>
    <n v="7.4"/>
    <n v="7.4"/>
    <m/>
    <d v="2011-10-29T00:00:00"/>
    <n v="7.4"/>
    <n v="3038"/>
    <n v="59.779614325068877"/>
    <n v="7.7428571428571429"/>
    <n v="18.136666666666667"/>
  </r>
  <r>
    <x v="10"/>
    <x v="9"/>
    <n v="2011"/>
    <n v="30"/>
    <x v="9"/>
    <n v="6.1"/>
    <n v="6.1"/>
    <m/>
    <d v="2011-10-30T00:00:00"/>
    <n v="6.1"/>
    <n v="3235"/>
    <n v="63.656040928768199"/>
    <n v="7.7428571428571429"/>
    <n v="18.723333333333336"/>
  </r>
  <r>
    <x v="10"/>
    <x v="9"/>
    <n v="2011"/>
    <n v="31"/>
    <x v="9"/>
    <n v="5.6"/>
    <n v="5.6"/>
    <m/>
    <d v="2011-10-31T00:00:00"/>
    <n v="5.6"/>
    <n v="3332"/>
    <n v="65.564738292011015"/>
    <n v="7.7285714285714278"/>
    <n v="19.153333333333332"/>
  </r>
  <r>
    <x v="10"/>
    <x v="10"/>
    <n v="2011"/>
    <n v="1"/>
    <x v="10"/>
    <n v="4.8"/>
    <n v="4.8"/>
    <m/>
    <d v="2011-11-01T00:00:00"/>
    <n v="4.8"/>
    <n v="3498"/>
    <n v="68.831168831168839"/>
    <n v="7.5285714285714294"/>
    <n v="19.566666666666666"/>
  </r>
  <r>
    <x v="10"/>
    <x v="10"/>
    <n v="2011"/>
    <n v="2"/>
    <x v="10"/>
    <n v="7.2"/>
    <n v="7.2"/>
    <m/>
    <d v="2011-11-02T00:00:00"/>
    <n v="7.2"/>
    <n v="3065"/>
    <n v="60.310901219992132"/>
    <n v="7.3714285714285719"/>
    <n v="19.873333333333335"/>
  </r>
  <r>
    <x v="10"/>
    <x v="10"/>
    <n v="2011"/>
    <n v="3"/>
    <x v="10"/>
    <n v="16"/>
    <n v="16"/>
    <m/>
    <d v="2011-11-03T00:00:00"/>
    <n v="16"/>
    <n v="2135"/>
    <n v="42.011019283746556"/>
    <n v="6.9"/>
    <n v="20.033333333333335"/>
  </r>
  <r>
    <x v="10"/>
    <x v="10"/>
    <n v="2011"/>
    <n v="4"/>
    <x v="10"/>
    <n v="7.1"/>
    <n v="7.1"/>
    <m/>
    <d v="2011-11-04T00:00:00"/>
    <n v="7.1"/>
    <n v="3074"/>
    <n v="60.48799685163322"/>
    <n v="5.0999999999999996"/>
    <n v="19.866666666666667"/>
  </r>
  <r>
    <x v="10"/>
    <x v="10"/>
    <n v="2011"/>
    <n v="5"/>
    <x v="10"/>
    <n v="7.4"/>
    <n v="7.4"/>
    <m/>
    <d v="2011-11-05T00:00:00"/>
    <n v="7.4"/>
    <n v="3038"/>
    <n v="59.779614325068877"/>
    <n v="4.8285714285714283"/>
    <n v="19.95"/>
  </r>
  <r>
    <x v="10"/>
    <x v="10"/>
    <n v="2011"/>
    <n v="6"/>
    <x v="10"/>
    <n v="6"/>
    <n v="6"/>
    <m/>
    <d v="2011-11-06T00:00:00"/>
    <n v="6"/>
    <n v="3252"/>
    <n v="63.990554899645815"/>
    <n v="4.7714285714285705"/>
    <n v="19.996666666666666"/>
  </r>
  <r>
    <x v="10"/>
    <x v="10"/>
    <n v="2011"/>
    <n v="7"/>
    <x v="10"/>
    <n v="4.2"/>
    <n v="4.2"/>
    <m/>
    <d v="2011-11-07T00:00:00"/>
    <n v="4.2"/>
    <n v="3634"/>
    <n v="71.507280598189695"/>
    <n v="5.4857142857142867"/>
    <n v="20.063333333333333"/>
  </r>
  <r>
    <x v="10"/>
    <x v="10"/>
    <n v="2011"/>
    <n v="8"/>
    <x v="10"/>
    <n v="3.7"/>
    <n v="3.7"/>
    <m/>
    <d v="2011-11-08T00:00:00"/>
    <n v="3.7"/>
    <n v="3734"/>
    <n v="73.475009838646201"/>
    <n v="5.7857142857142856"/>
    <n v="20.166666666666664"/>
  </r>
  <r>
    <x v="10"/>
    <x v="10"/>
    <n v="2011"/>
    <n v="9"/>
    <x v="10"/>
    <n v="3.9"/>
    <n v="3.9"/>
    <m/>
    <d v="2011-11-09T00:00:00"/>
    <n v="3.9"/>
    <n v="3691"/>
    <n v="72.628886265249903"/>
    <n v="5.8571428571428568"/>
    <n v="20.263333333333332"/>
  </r>
  <r>
    <x v="10"/>
    <x v="10"/>
    <n v="2011"/>
    <n v="10"/>
    <x v="10"/>
    <n v="3.4"/>
    <n v="3.4"/>
    <m/>
    <d v="2011-11-10T00:00:00"/>
    <n v="3.4"/>
    <n v="3822"/>
    <n v="75.206611570247944"/>
    <n v="6.3285714285714292"/>
    <n v="20.333333333333332"/>
  </r>
  <r>
    <x v="10"/>
    <x v="10"/>
    <n v="2011"/>
    <n v="11"/>
    <x v="10"/>
    <n v="5.2"/>
    <n v="5.2"/>
    <m/>
    <d v="2011-11-11T00:00:00"/>
    <n v="5.2"/>
    <n v="3424"/>
    <n v="67.375049193231007"/>
    <n v="8.5571428571428587"/>
    <n v="20.416666666666664"/>
  </r>
  <r>
    <x v="10"/>
    <x v="10"/>
    <n v="2011"/>
    <n v="12"/>
    <x v="10"/>
    <n v="7"/>
    <n v="7"/>
    <m/>
    <d v="2011-11-12T00:00:00"/>
    <n v="7"/>
    <n v="3088"/>
    <n v="60.763478945297123"/>
    <n v="10.957142857142857"/>
    <n v="20.439999999999998"/>
  </r>
  <r>
    <x v="10"/>
    <x v="10"/>
    <n v="2011"/>
    <n v="13"/>
    <x v="10"/>
    <n v="11"/>
    <n v="11"/>
    <m/>
    <d v="2011-11-13T00:00:00"/>
    <n v="11"/>
    <n v="2599"/>
    <n v="51.141282959464775"/>
    <n v="11.814285714285715"/>
    <n v="20.386666666666663"/>
  </r>
  <r>
    <x v="10"/>
    <x v="10"/>
    <n v="2011"/>
    <n v="14"/>
    <x v="10"/>
    <n v="6.3"/>
    <n v="6.3"/>
    <m/>
    <d v="2011-11-14T00:00:00"/>
    <n v="6.3"/>
    <n v="3200"/>
    <n v="62.967335694608416"/>
    <n v="11.3"/>
    <n v="20.179999999999996"/>
  </r>
  <r>
    <x v="10"/>
    <x v="10"/>
    <n v="2011"/>
    <n v="15"/>
    <x v="10"/>
    <n v="4.2"/>
    <n v="4.2"/>
    <m/>
    <d v="2011-11-15T00:00:00"/>
    <n v="4.2"/>
    <n v="3634"/>
    <n v="71.507280598189695"/>
    <n v="12.542857142857144"/>
    <n v="20.126666666666662"/>
  </r>
  <r>
    <x v="10"/>
    <x v="10"/>
    <n v="2011"/>
    <n v="16"/>
    <x v="10"/>
    <n v="7.2"/>
    <n v="7.2"/>
    <m/>
    <d v="2011-11-16T00:00:00"/>
    <n v="7.2"/>
    <n v="3065"/>
    <n v="60.310901219992132"/>
    <n v="29.514285714285716"/>
    <n v="20.186666666666664"/>
  </r>
  <r>
    <x v="10"/>
    <x v="10"/>
    <n v="2011"/>
    <n v="17"/>
    <x v="10"/>
    <n v="19"/>
    <n v="19"/>
    <m/>
    <d v="2011-11-17T00:00:00"/>
    <n v="19"/>
    <n v="1898"/>
    <n v="37.34750098386462"/>
    <n v="40.771428571428565"/>
    <n v="20.116666666666664"/>
  </r>
  <r>
    <x v="10"/>
    <x v="10"/>
    <n v="2011"/>
    <n v="18"/>
    <x v="10"/>
    <n v="22"/>
    <n v="22"/>
    <m/>
    <d v="2011-11-18T00:00:00"/>
    <n v="22"/>
    <n v="1676"/>
    <n v="32.979142070051161"/>
    <n v="44.628571428571426"/>
    <n v="19.636666666666663"/>
  </r>
  <r>
    <x v="10"/>
    <x v="10"/>
    <n v="2011"/>
    <n v="19"/>
    <x v="10"/>
    <n v="13"/>
    <n v="13"/>
    <m/>
    <d v="2011-11-19T00:00:00"/>
    <n v="13"/>
    <n v="2405"/>
    <n v="47.323888232979144"/>
    <n v="46.628571428571426"/>
    <n v="19.060000000000002"/>
  </r>
  <r>
    <x v="10"/>
    <x v="10"/>
    <n v="2011"/>
    <n v="20"/>
    <x v="10"/>
    <n v="7.4"/>
    <n v="7.4"/>
    <m/>
    <d v="2011-11-20T00:00:00"/>
    <n v="7.4"/>
    <n v="3038"/>
    <n v="59.779614325068877"/>
    <n v="48.48571428571428"/>
    <n v="18.763333333333335"/>
  </r>
  <r>
    <x v="10"/>
    <x v="10"/>
    <n v="2011"/>
    <n v="21"/>
    <x v="10"/>
    <n v="15"/>
    <n v="15"/>
    <m/>
    <d v="2011-11-21T00:00:00"/>
    <n v="15"/>
    <n v="2213"/>
    <n v="43.545848091302638"/>
    <n v="51.285714285714285"/>
    <n v="18.640000000000004"/>
  </r>
  <r>
    <x v="10"/>
    <x v="10"/>
    <n v="2011"/>
    <n v="22"/>
    <x v="10"/>
    <n v="123"/>
    <n v="123"/>
    <m/>
    <d v="2011-11-22T00:00:00"/>
    <n v="123"/>
    <n v="215"/>
    <n v="4.230617866981504"/>
    <n v="52.714285714285715"/>
    <n v="18.263333333333339"/>
  </r>
  <r>
    <x v="10"/>
    <x v="10"/>
    <n v="2011"/>
    <n v="23"/>
    <x v="10"/>
    <n v="86"/>
    <n v="86"/>
    <m/>
    <d v="2011-11-23T00:00:00"/>
    <n v="86"/>
    <n v="340"/>
    <n v="6.6902794175521443"/>
    <n v="37.857142857142854"/>
    <n v="14.273333333333335"/>
  </r>
  <r>
    <x v="10"/>
    <x v="10"/>
    <n v="2011"/>
    <n v="24"/>
    <x v="10"/>
    <n v="46"/>
    <n v="46"/>
    <m/>
    <d v="2011-11-24T00:00:00"/>
    <n v="46"/>
    <n v="715"/>
    <n v="14.06926406926407"/>
    <n v="28.142857142857142"/>
    <n v="11.516666666666667"/>
  </r>
  <r>
    <x v="10"/>
    <x v="10"/>
    <n v="2011"/>
    <n v="25"/>
    <x v="10"/>
    <n v="36"/>
    <n v="36"/>
    <m/>
    <d v="2011-11-25T00:00:00"/>
    <n v="36"/>
    <n v="1014"/>
    <n v="19.952774498229044"/>
    <n v="23.571428571428573"/>
    <n v="10.096666666666668"/>
  </r>
  <r>
    <x v="10"/>
    <x v="10"/>
    <n v="2011"/>
    <n v="26"/>
    <x v="10"/>
    <n v="26"/>
    <n v="26"/>
    <m/>
    <d v="2011-11-26T00:00:00"/>
    <n v="26"/>
    <n v="1449"/>
    <n v="28.512396694214875"/>
    <n v="20.142857142857142"/>
    <n v="9.0233333333333334"/>
  </r>
  <r>
    <x v="10"/>
    <x v="10"/>
    <n v="2011"/>
    <n v="27"/>
    <x v="10"/>
    <n v="27"/>
    <n v="27"/>
    <m/>
    <d v="2011-11-27T00:00:00"/>
    <n v="27"/>
    <n v="1397"/>
    <n v="27.489177489177489"/>
    <n v="18"/>
    <n v="8.2766666666666673"/>
  </r>
  <r>
    <x v="10"/>
    <x v="10"/>
    <n v="2011"/>
    <n v="28"/>
    <x v="10"/>
    <n v="25"/>
    <n v="25"/>
    <m/>
    <d v="2011-11-28T00:00:00"/>
    <n v="25"/>
    <n v="1500"/>
    <n v="29.515938606847698"/>
    <n v="15.514285714285714"/>
    <n v="7.6566666666666663"/>
  </r>
  <r>
    <x v="10"/>
    <x v="10"/>
    <n v="2011"/>
    <n v="29"/>
    <x v="10"/>
    <n v="19"/>
    <n v="19"/>
    <m/>
    <d v="2011-11-29T00:00:00"/>
    <n v="19"/>
    <n v="1898"/>
    <n v="37.34750098386462"/>
    <n v="13.2"/>
    <n v="8.69"/>
  </r>
  <r>
    <x v="10"/>
    <x v="10"/>
    <n v="2011"/>
    <n v="30"/>
    <x v="10"/>
    <n v="18"/>
    <n v="18"/>
    <m/>
    <d v="2011-11-30T00:00:00"/>
    <n v="18"/>
    <n v="1969"/>
    <n v="38.744588744588739"/>
    <n v="11.628571428571428"/>
    <n v="10.123333333333333"/>
  </r>
  <r>
    <x v="10"/>
    <x v="11"/>
    <n v="2011"/>
    <n v="1"/>
    <x v="11"/>
    <n v="14"/>
    <n v="14"/>
    <m/>
    <d v="2011-12-01T00:00:00"/>
    <n v="14"/>
    <n v="2302"/>
    <n v="45.297127115308932"/>
    <n v="10.1"/>
    <n v="15.390000000000002"/>
  </r>
  <r>
    <x v="10"/>
    <x v="11"/>
    <n v="2011"/>
    <n v="2"/>
    <x v="11"/>
    <n v="12"/>
    <n v="12"/>
    <m/>
    <d v="2011-12-02T00:00:00"/>
    <n v="12"/>
    <n v="2499"/>
    <n v="49.173553719008268"/>
    <n v="9.0428571428571427"/>
    <n v="17.323333333333334"/>
  </r>
  <r>
    <x v="10"/>
    <x v="11"/>
    <n v="2011"/>
    <n v="3"/>
    <x v="11"/>
    <n v="11"/>
    <n v="11"/>
    <m/>
    <d v="2011-12-03T00:00:00"/>
    <n v="11"/>
    <n v="2599"/>
    <n v="51.141282959464775"/>
    <n v="8.1857142857142868"/>
    <n v="18.523333333333333"/>
  </r>
  <r>
    <x v="10"/>
    <x v="11"/>
    <n v="2011"/>
    <n v="4"/>
    <x v="11"/>
    <n v="9.6"/>
    <n v="9.6"/>
    <m/>
    <d v="2011-12-04T00:00:00"/>
    <n v="9.6"/>
    <n v="2797"/>
    <n v="55.03738685556867"/>
    <n v="7.4571428571428564"/>
    <n v="19.456666666666667"/>
  </r>
  <r>
    <x v="10"/>
    <x v="11"/>
    <n v="2011"/>
    <n v="5"/>
    <x v="11"/>
    <n v="8.8000000000000007"/>
    <n v="8.8000000000000007"/>
    <m/>
    <d v="2011-12-05T00:00:00"/>
    <n v="8.8000000000000007"/>
    <n v="2879"/>
    <n v="56.650924832743009"/>
    <n v="6.9285714285714288"/>
    <n v="20.236666666666668"/>
  </r>
  <r>
    <x v="10"/>
    <x v="11"/>
    <n v="2011"/>
    <n v="6"/>
    <x v="11"/>
    <n v="8"/>
    <n v="8"/>
    <m/>
    <d v="2011-12-06T00:00:00"/>
    <n v="8"/>
    <n v="2970"/>
    <n v="58.441558441558442"/>
    <n v="6.4428571428571422"/>
    <n v="20.91"/>
  </r>
  <r>
    <x v="10"/>
    <x v="11"/>
    <n v="2011"/>
    <n v="7"/>
    <x v="11"/>
    <n v="7.3"/>
    <n v="7.3"/>
    <m/>
    <d v="2011-12-07T00:00:00"/>
    <n v="7.3"/>
    <n v="3053"/>
    <n v="60.074773711137354"/>
    <n v="5.9857142857142849"/>
    <n v="21.61"/>
  </r>
  <r>
    <x v="10"/>
    <x v="11"/>
    <n v="2011"/>
    <n v="8"/>
    <x v="11"/>
    <n v="6.6"/>
    <n v="6.6"/>
    <m/>
    <d v="2011-12-08T00:00:00"/>
    <n v="6.6"/>
    <n v="3150"/>
    <n v="61.983471074380169"/>
    <n v="5.6142857142857139"/>
    <n v="22.166666666666668"/>
  </r>
  <r>
    <x v="10"/>
    <x v="11"/>
    <n v="2011"/>
    <n v="9"/>
    <x v="11"/>
    <n v="6"/>
    <n v="6"/>
    <m/>
    <d v="2011-12-09T00:00:00"/>
    <n v="6"/>
    <n v="3252"/>
    <n v="63.990554899645815"/>
    <n v="5.5285714285714294"/>
    <n v="22.68"/>
  </r>
  <r>
    <x v="10"/>
    <x v="11"/>
    <n v="2011"/>
    <n v="10"/>
    <x v="11"/>
    <n v="5.9"/>
    <n v="5.9"/>
    <m/>
    <d v="2011-12-10T00:00:00"/>
    <n v="5.9"/>
    <n v="3271"/>
    <n v="64.364423455332542"/>
    <n v="5.4"/>
    <n v="23.146666666666668"/>
  </r>
  <r>
    <x v="10"/>
    <x v="11"/>
    <n v="2011"/>
    <n v="11"/>
    <x v="11"/>
    <n v="5.9"/>
    <n v="5.9"/>
    <m/>
    <d v="2011-12-11T00:00:00"/>
    <n v="5.9"/>
    <n v="3271"/>
    <n v="64.364423455332542"/>
    <n v="5.2142857142857144"/>
    <n v="23.616666666666667"/>
  </r>
  <r>
    <x v="10"/>
    <x v="11"/>
    <n v="2011"/>
    <n v="12"/>
    <x v="11"/>
    <n v="5.4"/>
    <n v="5.4"/>
    <m/>
    <d v="2011-12-12T00:00:00"/>
    <n v="5.4"/>
    <n v="3380"/>
    <n v="66.509248327430143"/>
    <n v="5.0428571428571436"/>
    <n v="24.386666666666667"/>
  </r>
  <r>
    <x v="10"/>
    <x v="11"/>
    <n v="2011"/>
    <n v="13"/>
    <x v="11"/>
    <n v="4.8"/>
    <n v="4.8"/>
    <m/>
    <d v="2011-12-13T00:00:00"/>
    <n v="4.8"/>
    <n v="3498"/>
    <n v="68.831168831168839"/>
    <n v="4.8571428571428568"/>
    <n v="24.973333333333336"/>
  </r>
  <r>
    <x v="10"/>
    <x v="11"/>
    <n v="2011"/>
    <n v="14"/>
    <x v="11"/>
    <n v="4.7"/>
    <n v="4.7"/>
    <m/>
    <d v="2011-12-14T00:00:00"/>
    <n v="4.7"/>
    <n v="3527"/>
    <n v="69.401810310901226"/>
    <n v="4.7"/>
    <n v="25.546666666666667"/>
  </r>
  <r>
    <x v="10"/>
    <x v="11"/>
    <n v="2011"/>
    <n v="15"/>
    <x v="11"/>
    <n v="6"/>
    <n v="6"/>
    <m/>
    <d v="2011-12-15T00:00:00"/>
    <n v="6"/>
    <n v="3252"/>
    <n v="63.990554899645815"/>
    <n v="4.5571428571428569"/>
    <n v="26.056666666666668"/>
  </r>
  <r>
    <x v="10"/>
    <x v="11"/>
    <n v="2011"/>
    <n v="16"/>
    <x v="11"/>
    <n v="5.0999999999999996"/>
    <n v="5.0999999999999996"/>
    <m/>
    <d v="2011-12-16T00:00:00"/>
    <n v="5.0999999999999996"/>
    <n v="3448"/>
    <n v="67.847304210940578"/>
    <n v="4.1714285714285717"/>
    <n v="26.523333333333333"/>
  </r>
  <r>
    <x v="10"/>
    <x v="11"/>
    <n v="2011"/>
    <n v="17"/>
    <x v="11"/>
    <n v="4.5999999999999996"/>
    <n v="4.5999999999999996"/>
    <m/>
    <d v="2011-12-17T00:00:00"/>
    <n v="4.5999999999999996"/>
    <n v="3549"/>
    <n v="69.834710743801651"/>
    <n v="3.9142857142857146"/>
    <n v="27.02"/>
  </r>
  <r>
    <x v="10"/>
    <x v="11"/>
    <n v="2011"/>
    <n v="18"/>
    <x v="11"/>
    <n v="4.7"/>
    <n v="4.7"/>
    <m/>
    <d v="2011-12-18T00:00:00"/>
    <n v="4.7"/>
    <n v="3527"/>
    <n v="69.401810310901226"/>
    <n v="3.7428571428571429"/>
    <n v="27.433333333333334"/>
  </r>
  <r>
    <x v="10"/>
    <x v="11"/>
    <n v="2011"/>
    <n v="19"/>
    <x v="11"/>
    <n v="4.0999999999999996"/>
    <n v="4.0999999999999996"/>
    <m/>
    <d v="2011-12-19T00:00:00"/>
    <n v="4.0999999999999996"/>
    <n v="3656"/>
    <n v="71.94018103109012"/>
    <n v="3.6142857142857143"/>
    <n v="28.61"/>
  </r>
  <r>
    <x v="10"/>
    <x v="11"/>
    <n v="2011"/>
    <n v="20"/>
    <x v="11"/>
    <n v="3.7"/>
    <n v="3.7"/>
    <m/>
    <d v="2011-12-20T00:00:00"/>
    <n v="3.7"/>
    <n v="3734"/>
    <n v="73.475009838646201"/>
    <n v="3.5428571428571431"/>
    <n v="37.64"/>
  </r>
  <r>
    <x v="10"/>
    <x v="11"/>
    <n v="2011"/>
    <n v="21"/>
    <x v="11"/>
    <n v="3.7"/>
    <n v="3.7"/>
    <m/>
    <d v="2011-12-21T00:00:00"/>
    <n v="3.7"/>
    <n v="3734"/>
    <n v="73.475009838646201"/>
    <n v="4.2142857142857144"/>
    <n v="50.583333333333336"/>
  </r>
  <r>
    <x v="10"/>
    <x v="11"/>
    <n v="2011"/>
    <n v="22"/>
    <x v="11"/>
    <n v="3.3"/>
    <n v="3.3"/>
    <m/>
    <d v="2011-12-22T00:00:00"/>
    <n v="3.3"/>
    <n v="3852"/>
    <n v="75.796930342384883"/>
    <n v="11.685714285714287"/>
    <n v="60.493333333333332"/>
  </r>
  <r>
    <x v="10"/>
    <x v="11"/>
    <n v="2011"/>
    <n v="23"/>
    <x v="11"/>
    <n v="3.3"/>
    <n v="3.3"/>
    <m/>
    <d v="2011-12-23T00:00:00"/>
    <n v="3.3"/>
    <n v="3852"/>
    <n v="75.796930342384883"/>
    <n v="20.071428571428573"/>
    <n v="69.283333333333331"/>
  </r>
  <r>
    <x v="10"/>
    <x v="11"/>
    <n v="2011"/>
    <n v="24"/>
    <x v="11"/>
    <n v="3.4"/>
    <n v="3.4"/>
    <m/>
    <d v="2011-12-24T00:00:00"/>
    <n v="3.4"/>
    <n v="3822"/>
    <n v="75.206611570247944"/>
    <n v="44.74285714285714"/>
    <n v="75.573333333333323"/>
  </r>
  <r>
    <x v="10"/>
    <x v="11"/>
    <n v="2011"/>
    <n v="25"/>
    <x v="11"/>
    <n v="3.8"/>
    <n v="3.8"/>
    <m/>
    <d v="2011-12-25T00:00:00"/>
    <n v="3.8"/>
    <n v="3716"/>
    <n v="73.120818575364027"/>
    <n v="54.542857142857144"/>
    <n v="79.993333333333339"/>
  </r>
  <r>
    <x v="10"/>
    <x v="11"/>
    <n v="2011"/>
    <n v="26"/>
    <x v="11"/>
    <n v="3.6"/>
    <n v="3.6"/>
    <m/>
    <d v="2011-12-26T00:00:00"/>
    <n v="3.6"/>
    <n v="3764"/>
    <n v="74.065328610783155"/>
    <n v="60.857142857142854"/>
    <n v="85.833333333333329"/>
  </r>
  <r>
    <x v="10"/>
    <x v="11"/>
    <n v="2011"/>
    <n v="27"/>
    <x v="11"/>
    <n v="8.4"/>
    <n v="8.4"/>
    <m/>
    <d v="2011-12-27T00:00:00"/>
    <n v="8.4"/>
    <n v="2921"/>
    <n v="57.477371113734755"/>
    <n v="65.914285714285711"/>
    <n v="91.98"/>
  </r>
  <r>
    <x v="10"/>
    <x v="11"/>
    <n v="2011"/>
    <n v="28"/>
    <x v="11"/>
    <n v="56"/>
    <n v="56"/>
    <m/>
    <d v="2011-12-28T00:00:00"/>
    <n v="56"/>
    <n v="552"/>
    <n v="10.861865407319952"/>
    <n v="69.428571428571431"/>
    <n v="95.9"/>
  </r>
  <r>
    <x v="10"/>
    <x v="11"/>
    <n v="2011"/>
    <n v="29"/>
    <x v="11"/>
    <n v="62"/>
    <n v="62"/>
    <m/>
    <d v="2011-12-29T00:00:00"/>
    <n v="62"/>
    <n v="490"/>
    <n v="9.6418732782369148"/>
    <n v="65.571428571428569"/>
    <n v="96.8"/>
  </r>
  <r>
    <x v="10"/>
    <x v="11"/>
    <n v="2011"/>
    <n v="30"/>
    <x v="11"/>
    <n v="176"/>
    <n v="176"/>
    <m/>
    <d v="2011-12-30T00:00:00"/>
    <n v="176"/>
    <n v="122"/>
    <n v="2.4006296733569461"/>
    <n v="60.857142857142854"/>
    <n v="96.833333333333329"/>
  </r>
  <r>
    <x v="10"/>
    <x v="11"/>
    <n v="2011"/>
    <n v="31"/>
    <x v="11"/>
    <n v="72"/>
    <n v="72"/>
    <m/>
    <d v="2011-12-31T00:00:00"/>
    <n v="72"/>
    <n v="413"/>
    <n v="8.1267217630853992"/>
    <n v="39.142857142857146"/>
    <n v="93.033333333333331"/>
  </r>
  <r>
    <x v="10"/>
    <x v="0"/>
    <n v="2012"/>
    <n v="1"/>
    <x v="0"/>
    <n v="48"/>
    <n v="48"/>
    <m/>
    <d v="2012-01-01T00:00:00"/>
    <n v="48"/>
    <n v="675"/>
    <n v="13.282172373081464"/>
    <n v="32"/>
    <n v="92.833333333333329"/>
  </r>
  <r>
    <x v="10"/>
    <x v="0"/>
    <n v="2012"/>
    <n v="2"/>
    <x v="0"/>
    <n v="39"/>
    <n v="39"/>
    <m/>
    <d v="2012-01-02T00:00:00"/>
    <n v="39"/>
    <n v="928"/>
    <n v="18.260527351436444"/>
    <n v="28"/>
    <n v="92.966666666666669"/>
  </r>
  <r>
    <x v="10"/>
    <x v="0"/>
    <n v="2012"/>
    <n v="3"/>
    <x v="0"/>
    <n v="33"/>
    <n v="33"/>
    <m/>
    <d v="2012-01-03T00:00:00"/>
    <n v="33"/>
    <n v="1148"/>
    <n v="22.589531680440771"/>
    <n v="25.285714285714285"/>
    <n v="93.266666666666666"/>
  </r>
  <r>
    <x v="10"/>
    <x v="0"/>
    <n v="2012"/>
    <n v="4"/>
    <x v="0"/>
    <n v="29"/>
    <n v="29"/>
    <m/>
    <d v="2012-01-04T00:00:00"/>
    <n v="29"/>
    <n v="1319"/>
    <n v="25.954348681621408"/>
    <n v="24.714285714285715"/>
    <n v="93.6"/>
  </r>
  <r>
    <x v="10"/>
    <x v="0"/>
    <n v="2012"/>
    <n v="5"/>
    <x v="0"/>
    <n v="29"/>
    <n v="29"/>
    <m/>
    <d v="2012-01-05T00:00:00"/>
    <n v="29"/>
    <n v="1319"/>
    <n v="25.954348681621408"/>
    <n v="23.857142857142858"/>
    <n v="93.966666666666669"/>
  </r>
  <r>
    <x v="10"/>
    <x v="0"/>
    <n v="2012"/>
    <n v="6"/>
    <x v="0"/>
    <n v="24"/>
    <n v="24"/>
    <m/>
    <d v="2012-01-06T00:00:00"/>
    <n v="24"/>
    <n v="1550"/>
    <n v="30.499803227075954"/>
    <n v="22.857142857142858"/>
    <n v="94.2"/>
  </r>
  <r>
    <x v="10"/>
    <x v="0"/>
    <n v="2012"/>
    <n v="7"/>
    <x v="0"/>
    <n v="22"/>
    <n v="22"/>
    <m/>
    <d v="2012-01-07T00:00:00"/>
    <n v="22"/>
    <n v="1676"/>
    <n v="32.979142070051161"/>
    <n v="22.285714285714285"/>
    <n v="94.533333333333331"/>
  </r>
  <r>
    <x v="10"/>
    <x v="0"/>
    <n v="2012"/>
    <n v="8"/>
    <x v="0"/>
    <n v="20"/>
    <n v="20"/>
    <m/>
    <d v="2012-01-08T00:00:00"/>
    <n v="20"/>
    <n v="1826"/>
    <n v="35.930735930735928"/>
    <n v="22"/>
    <n v="94.833333333333329"/>
  </r>
  <r>
    <x v="10"/>
    <x v="0"/>
    <n v="2012"/>
    <n v="9"/>
    <x v="0"/>
    <n v="20"/>
    <n v="20"/>
    <m/>
    <d v="2012-01-09T00:00:00"/>
    <n v="20"/>
    <n v="1826"/>
    <n v="35.930735930735928"/>
    <n v="22"/>
    <n v="95.166666666666671"/>
  </r>
  <r>
    <x v="10"/>
    <x v="0"/>
    <n v="2012"/>
    <n v="10"/>
    <x v="0"/>
    <n v="29"/>
    <n v="29"/>
    <m/>
    <d v="2012-01-10T00:00:00"/>
    <n v="29"/>
    <n v="1319"/>
    <n v="25.954348681621408"/>
    <n v="21.571428571428573"/>
    <n v="95.533333333333331"/>
  </r>
  <r>
    <x v="10"/>
    <x v="0"/>
    <n v="2012"/>
    <n v="11"/>
    <x v="0"/>
    <n v="23"/>
    <n v="23"/>
    <m/>
    <d v="2012-01-11T00:00:00"/>
    <n v="23"/>
    <n v="1613"/>
    <n v="31.739472648563559"/>
    <n v="23.142857142857142"/>
    <n v="95.8"/>
  </r>
  <r>
    <x v="10"/>
    <x v="0"/>
    <n v="2012"/>
    <n v="12"/>
    <x v="0"/>
    <n v="22"/>
    <n v="22"/>
    <m/>
    <d v="2012-01-12T00:00:00"/>
    <n v="22"/>
    <n v="1676"/>
    <n v="32.979142070051161"/>
    <n v="59.142857142857146"/>
    <n v="96.13333333333334"/>
  </r>
  <r>
    <x v="10"/>
    <x v="0"/>
    <n v="2012"/>
    <n v="13"/>
    <x v="0"/>
    <n v="20"/>
    <n v="20"/>
    <m/>
    <d v="2012-01-13T00:00:00"/>
    <n v="20"/>
    <n v="1826"/>
    <n v="35.930735930735928"/>
    <n v="112"/>
    <n v="96.433333333333337"/>
  </r>
  <r>
    <x v="10"/>
    <x v="0"/>
    <n v="2012"/>
    <n v="14"/>
    <x v="0"/>
    <n v="20"/>
    <n v="20"/>
    <m/>
    <d v="2012-01-14T00:00:00"/>
    <n v="20"/>
    <n v="1826"/>
    <n v="35.930735930735928"/>
    <n v="152.14285714285714"/>
    <n v="96.8"/>
  </r>
  <r>
    <x v="10"/>
    <x v="0"/>
    <n v="2012"/>
    <n v="15"/>
    <x v="0"/>
    <n v="20"/>
    <n v="20"/>
    <m/>
    <d v="2012-01-15T00:00:00"/>
    <n v="20"/>
    <n v="1826"/>
    <n v="35.930735930735928"/>
    <n v="187.42857142857142"/>
    <n v="97.233333333333334"/>
  </r>
  <r>
    <x v="10"/>
    <x v="0"/>
    <n v="2012"/>
    <n v="16"/>
    <x v="0"/>
    <n v="17"/>
    <n v="17"/>
    <m/>
    <d v="2012-01-16T00:00:00"/>
    <n v="17"/>
    <n v="2056"/>
    <n v="40.456513183785916"/>
    <n v="212"/>
    <n v="97.6"/>
  </r>
  <r>
    <x v="10"/>
    <x v="0"/>
    <n v="2012"/>
    <n v="17"/>
    <x v="0"/>
    <n v="40"/>
    <n v="40"/>
    <m/>
    <d v="2012-01-17T00:00:00"/>
    <n v="40"/>
    <n v="894"/>
    <n v="17.591499409681226"/>
    <n v="229"/>
    <n v="98"/>
  </r>
  <r>
    <x v="10"/>
    <x v="0"/>
    <n v="2012"/>
    <n v="18"/>
    <x v="0"/>
    <s v="e275"/>
    <n v="275"/>
    <s v="e"/>
    <d v="2012-01-18T00:00:00"/>
    <n v="275"/>
    <n v="23"/>
    <n v="0.45257772530499801"/>
    <n v="248.85714285714286"/>
    <n v="97.566666666666663"/>
  </r>
  <r>
    <x v="10"/>
    <x v="0"/>
    <n v="2012"/>
    <n v="19"/>
    <x v="0"/>
    <s v="e392"/>
    <n v="392"/>
    <s v="e"/>
    <d v="2012-01-19T00:00:00"/>
    <n v="392"/>
    <n v="2"/>
    <n v="3.9354584809130261E-2"/>
    <n v="236.42857142857142"/>
    <n v="89.433333333333337"/>
  </r>
  <r>
    <x v="10"/>
    <x v="0"/>
    <n v="2012"/>
    <n v="20"/>
    <x v="0"/>
    <s v="e301"/>
    <n v="301"/>
    <s v="e"/>
    <d v="2012-01-20T00:00:00"/>
    <n v="301"/>
    <n v="14"/>
    <n v="0.27548209366391185"/>
    <n v="198.42857142857142"/>
    <n v="77.466666666666669"/>
  </r>
  <r>
    <x v="10"/>
    <x v="0"/>
    <n v="2012"/>
    <n v="21"/>
    <x v="0"/>
    <n v="267"/>
    <n v="267"/>
    <m/>
    <d v="2012-01-21T00:00:00"/>
    <n v="267"/>
    <n v="28"/>
    <n v="0.55096418732782371"/>
    <n v="167.28571428571428"/>
    <n v="68.466666666666669"/>
  </r>
  <r>
    <x v="10"/>
    <x v="0"/>
    <n v="2012"/>
    <n v="22"/>
    <x v="0"/>
    <n v="192"/>
    <n v="192"/>
    <m/>
    <d v="2012-01-22T00:00:00"/>
    <n v="192"/>
    <n v="94"/>
    <n v="1.8496654860291224"/>
    <n v="138.14285714285714"/>
    <n v="60.766666666666666"/>
  </r>
  <r>
    <x v="10"/>
    <x v="0"/>
    <n v="2012"/>
    <n v="23"/>
    <x v="0"/>
    <n v="136"/>
    <n v="136"/>
    <m/>
    <d v="2012-01-23T00:00:00"/>
    <n v="136"/>
    <n v="188"/>
    <n v="3.6993309720582448"/>
    <n v="119.57142857142857"/>
    <n v="55.6"/>
  </r>
  <r>
    <x v="10"/>
    <x v="0"/>
    <n v="2012"/>
    <n v="24"/>
    <x v="0"/>
    <n v="179"/>
    <n v="179"/>
    <m/>
    <d v="2012-01-24T00:00:00"/>
    <n v="179"/>
    <n v="116"/>
    <n v="2.2825659189295555"/>
    <n v="109.57142857142857"/>
    <n v="52.5"/>
  </r>
  <r>
    <x v="10"/>
    <x v="0"/>
    <n v="2012"/>
    <n v="25"/>
    <x v="0"/>
    <n v="188"/>
    <n v="188"/>
    <m/>
    <d v="2012-01-25T00:00:00"/>
    <n v="188"/>
    <n v="99"/>
    <n v="1.948051948051948"/>
    <n v="91.428571428571431"/>
    <n v="47.866666666666667"/>
  </r>
  <r>
    <x v="10"/>
    <x v="0"/>
    <n v="2012"/>
    <n v="26"/>
    <x v="0"/>
    <n v="126"/>
    <n v="126"/>
    <m/>
    <d v="2012-01-26T00:00:00"/>
    <n v="126"/>
    <n v="207"/>
    <n v="4.0731995277449817"/>
    <n v="71.428571428571431"/>
    <n v="43.033333333333331"/>
  </r>
  <r>
    <x v="10"/>
    <x v="0"/>
    <n v="2012"/>
    <n v="27"/>
    <x v="0"/>
    <n v="83"/>
    <n v="83"/>
    <m/>
    <d v="2012-01-27T00:00:00"/>
    <n v="83"/>
    <n v="350"/>
    <n v="6.887052341597796"/>
    <n v="59.571428571428569"/>
    <n v="40.533333333333331"/>
  </r>
  <r>
    <x v="10"/>
    <x v="0"/>
    <n v="2012"/>
    <n v="28"/>
    <x v="0"/>
    <n v="63"/>
    <n v="63"/>
    <m/>
    <d v="2012-01-28T00:00:00"/>
    <n v="63"/>
    <n v="478"/>
    <n v="9.4057457693821327"/>
    <n v="53.428571428571431"/>
    <n v="39.299999999999997"/>
  </r>
  <r>
    <x v="10"/>
    <x v="0"/>
    <n v="2012"/>
    <n v="29"/>
    <x v="0"/>
    <n v="62"/>
    <n v="62"/>
    <m/>
    <d v="2012-01-29T00:00:00"/>
    <n v="62"/>
    <n v="490"/>
    <n v="9.6418732782369148"/>
    <n v="49.571428571428569"/>
    <n v="38.666666666666664"/>
  </r>
  <r>
    <x v="10"/>
    <x v="0"/>
    <n v="2012"/>
    <n v="30"/>
    <x v="0"/>
    <n v="66"/>
    <n v="66"/>
    <m/>
    <d v="2012-01-30T00:00:00"/>
    <n v="66"/>
    <n v="453"/>
    <n v="8.9138134592680061"/>
    <n v="45.571428571428569"/>
    <n v="38.1"/>
  </r>
  <r>
    <x v="10"/>
    <x v="0"/>
    <n v="2012"/>
    <n v="31"/>
    <x v="0"/>
    <n v="52"/>
    <n v="52"/>
    <m/>
    <d v="2012-01-31T00:00:00"/>
    <n v="52"/>
    <n v="610"/>
    <n v="12.00314836678473"/>
    <n v="40.571428571428569"/>
    <n v="38.666666666666664"/>
  </r>
  <r>
    <x v="10"/>
    <x v="1"/>
    <n v="2012"/>
    <n v="1"/>
    <x v="1"/>
    <n v="48"/>
    <n v="48"/>
    <m/>
    <d v="2012-02-01T00:00:00"/>
    <n v="48"/>
    <n v="675"/>
    <n v="13.282172373081464"/>
    <n v="37.428571428571431"/>
    <n v="39.833333333333336"/>
  </r>
  <r>
    <x v="10"/>
    <x v="1"/>
    <n v="2012"/>
    <n v="2"/>
    <x v="1"/>
    <n v="43"/>
    <n v="43"/>
    <m/>
    <d v="2012-02-02T00:00:00"/>
    <n v="43"/>
    <n v="809"/>
    <n v="15.91892955529319"/>
    <n v="35"/>
    <n v="40.43333333333333"/>
  </r>
  <r>
    <x v="10"/>
    <x v="1"/>
    <n v="2012"/>
    <n v="3"/>
    <x v="1"/>
    <n v="40"/>
    <n v="40"/>
    <m/>
    <d v="2012-02-03T00:00:00"/>
    <n v="40"/>
    <n v="894"/>
    <n v="17.591499409681226"/>
    <n v="34.142857142857146"/>
    <n v="40.9"/>
  </r>
  <r>
    <x v="10"/>
    <x v="1"/>
    <n v="2012"/>
    <n v="4"/>
    <x v="1"/>
    <n v="36"/>
    <n v="36"/>
    <m/>
    <d v="2012-02-04T00:00:00"/>
    <n v="36"/>
    <n v="1014"/>
    <n v="19.952774498229044"/>
    <n v="33.142857142857146"/>
    <n v="41.266666666666666"/>
  </r>
  <r>
    <x v="10"/>
    <x v="1"/>
    <n v="2012"/>
    <n v="5"/>
    <x v="1"/>
    <n v="34"/>
    <n v="34"/>
    <m/>
    <d v="2012-02-05T00:00:00"/>
    <n v="34"/>
    <n v="1098"/>
    <n v="21.605667060212514"/>
    <n v="32.428571428571431"/>
    <n v="41.9"/>
  </r>
  <r>
    <x v="10"/>
    <x v="1"/>
    <n v="2012"/>
    <n v="6"/>
    <x v="1"/>
    <n v="31"/>
    <n v="31"/>
    <m/>
    <d v="2012-02-06T00:00:00"/>
    <n v="31"/>
    <n v="1219"/>
    <n v="23.986619441164898"/>
    <n v="32"/>
    <n v="42.333333333333336"/>
  </r>
  <r>
    <x v="10"/>
    <x v="1"/>
    <n v="2012"/>
    <n v="7"/>
    <x v="1"/>
    <n v="30"/>
    <n v="30"/>
    <m/>
    <d v="2012-02-07T00:00:00"/>
    <n v="30"/>
    <n v="1276"/>
    <n v="25.108225108225106"/>
    <n v="32.285714285714285"/>
    <n v="42.633333333333333"/>
  </r>
  <r>
    <x v="10"/>
    <x v="1"/>
    <n v="2012"/>
    <n v="8"/>
    <x v="1"/>
    <n v="31"/>
    <n v="31"/>
    <m/>
    <d v="2012-02-08T00:00:00"/>
    <n v="31"/>
    <n v="1219"/>
    <n v="23.986619441164898"/>
    <n v="32.428571428571431"/>
    <n v="42.9"/>
  </r>
  <r>
    <x v="10"/>
    <x v="1"/>
    <n v="2012"/>
    <n v="9"/>
    <x v="1"/>
    <n v="37"/>
    <n v="37"/>
    <m/>
    <d v="2012-02-09T00:00:00"/>
    <n v="37"/>
    <n v="988"/>
    <n v="19.441164895710351"/>
    <n v="32.142857142857146"/>
    <n v="43.033333333333331"/>
  </r>
  <r>
    <x v="10"/>
    <x v="1"/>
    <n v="2012"/>
    <n v="10"/>
    <x v="1"/>
    <n v="33"/>
    <n v="33"/>
    <m/>
    <d v="2012-02-10T00:00:00"/>
    <n v="33"/>
    <n v="1148"/>
    <n v="22.589531680440771"/>
    <n v="30.714285714285715"/>
    <n v="42.966666666666669"/>
  </r>
  <r>
    <x v="10"/>
    <x v="1"/>
    <n v="2012"/>
    <n v="11"/>
    <x v="1"/>
    <n v="31"/>
    <n v="31"/>
    <m/>
    <d v="2012-02-11T00:00:00"/>
    <n v="31"/>
    <n v="1219"/>
    <n v="23.986619441164898"/>
    <n v="30.428571428571427"/>
    <n v="43.466666666666669"/>
  </r>
  <r>
    <x v="10"/>
    <x v="1"/>
    <n v="2012"/>
    <n v="12"/>
    <x v="1"/>
    <n v="31"/>
    <n v="31"/>
    <m/>
    <d v="2012-02-12T00:00:00"/>
    <n v="31"/>
    <n v="1219"/>
    <n v="23.986619441164898"/>
    <n v="30.714285714285715"/>
    <n v="44.4"/>
  </r>
  <r>
    <x v="10"/>
    <x v="1"/>
    <n v="2012"/>
    <n v="13"/>
    <x v="1"/>
    <n v="33"/>
    <n v="33"/>
    <m/>
    <d v="2012-02-13T00:00:00"/>
    <n v="33"/>
    <n v="1148"/>
    <n v="22.589531680440771"/>
    <n v="30.714285714285715"/>
    <n v="49.033333333333331"/>
  </r>
  <r>
    <x v="10"/>
    <x v="1"/>
    <n v="2012"/>
    <n v="14"/>
    <x v="1"/>
    <n v="31"/>
    <n v="31"/>
    <m/>
    <d v="2012-02-14T00:00:00"/>
    <n v="31"/>
    <n v="1219"/>
    <n v="23.986619441164898"/>
    <n v="31.142857142857142"/>
    <n v="52.8"/>
  </r>
  <r>
    <x v="10"/>
    <x v="1"/>
    <n v="2012"/>
    <n v="15"/>
    <x v="1"/>
    <n v="29"/>
    <n v="29"/>
    <m/>
    <d v="2012-02-15T00:00:00"/>
    <n v="29"/>
    <n v="1319"/>
    <n v="25.954348681621408"/>
    <n v="32"/>
    <n v="60.2"/>
  </r>
  <r>
    <x v="10"/>
    <x v="1"/>
    <n v="2012"/>
    <n v="16"/>
    <x v="1"/>
    <n v="27"/>
    <n v="27"/>
    <m/>
    <d v="2012-02-16T00:00:00"/>
    <n v="27"/>
    <n v="1397"/>
    <n v="27.489177489177489"/>
    <n v="34"/>
    <n v="66.233333333333334"/>
  </r>
  <r>
    <x v="10"/>
    <x v="1"/>
    <n v="2012"/>
    <n v="17"/>
    <x v="1"/>
    <n v="31"/>
    <n v="31"/>
    <m/>
    <d v="2012-02-17T00:00:00"/>
    <n v="31"/>
    <n v="1219"/>
    <n v="23.986619441164898"/>
    <n v="35.857142857142854"/>
    <n v="71.400000000000006"/>
  </r>
  <r>
    <x v="10"/>
    <x v="1"/>
    <n v="2012"/>
    <n v="18"/>
    <x v="1"/>
    <n v="33"/>
    <n v="33"/>
    <m/>
    <d v="2012-02-18T00:00:00"/>
    <n v="33"/>
    <n v="1148"/>
    <n v="22.589531680440771"/>
    <n v="37.571428571428569"/>
    <n v="74.3"/>
  </r>
  <r>
    <x v="10"/>
    <x v="1"/>
    <n v="2012"/>
    <n v="19"/>
    <x v="1"/>
    <n v="31"/>
    <n v="31"/>
    <m/>
    <d v="2012-02-19T00:00:00"/>
    <n v="31"/>
    <n v="1219"/>
    <n v="23.986619441164898"/>
    <n v="40.142857142857146"/>
    <n v="75.966666666666669"/>
  </r>
  <r>
    <x v="10"/>
    <x v="1"/>
    <n v="2012"/>
    <n v="20"/>
    <x v="1"/>
    <n v="36"/>
    <n v="36"/>
    <m/>
    <d v="2012-02-20T00:00:00"/>
    <n v="36"/>
    <n v="1014"/>
    <n v="19.952774498229044"/>
    <n v="42.285714285714285"/>
    <n v="77.36666666666666"/>
  </r>
  <r>
    <x v="10"/>
    <x v="1"/>
    <n v="2012"/>
    <n v="21"/>
    <x v="1"/>
    <n v="37"/>
    <n v="37"/>
    <m/>
    <d v="2012-02-21T00:00:00"/>
    <n v="37"/>
    <n v="988"/>
    <n v="19.441164895710351"/>
    <n v="43.428571428571431"/>
    <n v="79.533333333333331"/>
  </r>
  <r>
    <x v="10"/>
    <x v="1"/>
    <n v="2012"/>
    <n v="22"/>
    <x v="1"/>
    <n v="43"/>
    <n v="43"/>
    <m/>
    <d v="2012-02-22T00:00:00"/>
    <n v="43"/>
    <n v="809"/>
    <n v="15.91892955529319"/>
    <n v="44.571428571428569"/>
    <n v="82.266666666666666"/>
  </r>
  <r>
    <x v="10"/>
    <x v="1"/>
    <n v="2012"/>
    <n v="23"/>
    <x v="1"/>
    <n v="40"/>
    <n v="40"/>
    <m/>
    <d v="2012-02-23T00:00:00"/>
    <n v="40"/>
    <n v="894"/>
    <n v="17.591499409681226"/>
    <n v="50.285714285714285"/>
    <n v="84.3"/>
  </r>
  <r>
    <x v="10"/>
    <x v="1"/>
    <n v="2012"/>
    <n v="24"/>
    <x v="1"/>
    <n v="43"/>
    <n v="43"/>
    <m/>
    <d v="2012-02-24T00:00:00"/>
    <n v="43"/>
    <n v="809"/>
    <n v="15.91892955529319"/>
    <n v="57"/>
    <n v="85.7"/>
  </r>
  <r>
    <x v="10"/>
    <x v="1"/>
    <n v="2012"/>
    <n v="25"/>
    <x v="1"/>
    <n v="51"/>
    <n v="51"/>
    <m/>
    <d v="2012-02-25T00:00:00"/>
    <n v="51"/>
    <n v="623"/>
    <n v="12.258953168044078"/>
    <n v="60.285714285714285"/>
    <n v="86.433333333333337"/>
  </r>
  <r>
    <x v="10"/>
    <x v="1"/>
    <n v="2012"/>
    <n v="26"/>
    <x v="1"/>
    <n v="46"/>
    <n v="46"/>
    <m/>
    <d v="2012-02-26T00:00:00"/>
    <n v="46"/>
    <n v="715"/>
    <n v="14.06926406926407"/>
    <n v="61.142857142857146"/>
    <n v="86.6"/>
  </r>
  <r>
    <x v="10"/>
    <x v="1"/>
    <n v="2012"/>
    <n v="27"/>
    <x v="1"/>
    <n v="44"/>
    <n v="44"/>
    <m/>
    <d v="2012-02-27T00:00:00"/>
    <n v="44"/>
    <n v="777"/>
    <n v="15.289256198347106"/>
    <n v="61.857142857142854"/>
    <n v="86.8"/>
  </r>
  <r>
    <x v="10"/>
    <x v="1"/>
    <n v="2012"/>
    <n v="28"/>
    <x v="1"/>
    <n v="45"/>
    <n v="45"/>
    <m/>
    <d v="2012-02-28T00:00:00"/>
    <n v="45"/>
    <n v="739"/>
    <n v="14.541519086973631"/>
    <n v="63.428571428571431"/>
    <n v="86.9"/>
  </r>
  <r>
    <x v="10"/>
    <x v="1"/>
    <n v="2012"/>
    <n v="29"/>
    <x v="1"/>
    <n v="83"/>
    <n v="83"/>
    <m/>
    <d v="2012-02-29T00:00:00"/>
    <n v="83"/>
    <n v="350"/>
    <n v="6.887052341597796"/>
    <n v="63.714285714285715"/>
    <n v="87.666666666666671"/>
  </r>
  <r>
    <x v="10"/>
    <x v="2"/>
    <n v="2012"/>
    <n v="1"/>
    <x v="2"/>
    <n v="87"/>
    <n v="87"/>
    <m/>
    <d v="2012-03-01T00:00:00"/>
    <n v="87"/>
    <n v="339"/>
    <n v="6.67060212514758"/>
    <n v="57.571428571428569"/>
    <n v="93.233333333333334"/>
  </r>
  <r>
    <x v="10"/>
    <x v="2"/>
    <n v="2012"/>
    <n v="2"/>
    <x v="2"/>
    <n v="66"/>
    <n v="66"/>
    <m/>
    <d v="2012-03-02T00:00:00"/>
    <n v="66"/>
    <n v="453"/>
    <n v="8.9138134592680061"/>
    <n v="50.571428571428569"/>
    <n v="97.766666666666666"/>
  </r>
  <r>
    <x v="10"/>
    <x v="2"/>
    <n v="2012"/>
    <n v="3"/>
    <x v="2"/>
    <n v="57"/>
    <n v="57"/>
    <m/>
    <d v="2012-03-03T00:00:00"/>
    <n v="57"/>
    <n v="541"/>
    <n v="10.645415190869736"/>
    <n v="46.142857142857146"/>
    <n v="101.4"/>
  </r>
  <r>
    <x v="10"/>
    <x v="2"/>
    <n v="2012"/>
    <n v="4"/>
    <x v="2"/>
    <n v="51"/>
    <n v="51"/>
    <m/>
    <d v="2012-03-04T00:00:00"/>
    <n v="51"/>
    <n v="623"/>
    <n v="12.258953168044078"/>
    <n v="43"/>
    <n v="103.6"/>
  </r>
  <r>
    <x v="10"/>
    <x v="2"/>
    <n v="2012"/>
    <n v="5"/>
    <x v="2"/>
    <n v="55"/>
    <n v="55"/>
    <m/>
    <d v="2012-03-05T00:00:00"/>
    <n v="55"/>
    <n v="571"/>
    <n v="11.235733963006691"/>
    <n v="42.571428571428569"/>
    <n v="105.43333333333334"/>
  </r>
  <r>
    <x v="10"/>
    <x v="2"/>
    <n v="2012"/>
    <n v="6"/>
    <x v="2"/>
    <n v="47"/>
    <n v="47"/>
    <m/>
    <d v="2012-03-06T00:00:00"/>
    <n v="47"/>
    <n v="700"/>
    <n v="13.774104683195592"/>
    <n v="43.142857142857146"/>
    <n v="106.66666666666667"/>
  </r>
  <r>
    <x v="10"/>
    <x v="2"/>
    <n v="2012"/>
    <n v="7"/>
    <x v="2"/>
    <n v="40"/>
    <n v="40"/>
    <m/>
    <d v="2012-03-07T00:00:00"/>
    <n v="40"/>
    <n v="894"/>
    <n v="17.591499409681226"/>
    <n v="60.714285714285715"/>
    <n v="107.56666666666666"/>
  </r>
  <r>
    <x v="10"/>
    <x v="2"/>
    <n v="2012"/>
    <n v="8"/>
    <x v="2"/>
    <n v="38"/>
    <n v="38"/>
    <m/>
    <d v="2012-03-08T00:00:00"/>
    <n v="38"/>
    <n v="963"/>
    <n v="18.949232585596221"/>
    <n v="75.857142857142861"/>
    <n v="108.53333333333333"/>
  </r>
  <r>
    <x v="10"/>
    <x v="2"/>
    <n v="2012"/>
    <n v="9"/>
    <x v="2"/>
    <n v="35"/>
    <n v="35"/>
    <m/>
    <d v="2012-03-09T00:00:00"/>
    <n v="35"/>
    <n v="1053"/>
    <n v="20.720188902007084"/>
    <n v="106.57142857142857"/>
    <n v="109.26666666666667"/>
  </r>
  <r>
    <x v="10"/>
    <x v="2"/>
    <n v="2012"/>
    <n v="10"/>
    <x v="2"/>
    <n v="35"/>
    <n v="35"/>
    <m/>
    <d v="2012-03-10T00:00:00"/>
    <n v="35"/>
    <n v="1053"/>
    <n v="20.720188902007084"/>
    <n v="131.57142857142858"/>
    <n v="109.93333333333334"/>
  </r>
  <r>
    <x v="10"/>
    <x v="2"/>
    <n v="2012"/>
    <n v="11"/>
    <x v="2"/>
    <n v="48"/>
    <n v="48"/>
    <m/>
    <d v="2012-03-11T00:00:00"/>
    <n v="48"/>
    <n v="675"/>
    <n v="13.282172373081464"/>
    <n v="152.57142857142858"/>
    <n v="110.4"/>
  </r>
  <r>
    <x v="10"/>
    <x v="2"/>
    <n v="2012"/>
    <n v="12"/>
    <x v="2"/>
    <n v="59"/>
    <n v="59"/>
    <m/>
    <d v="2012-03-12T00:00:00"/>
    <n v="59"/>
    <n v="519"/>
    <n v="10.212514757969302"/>
    <n v="162.57142857142858"/>
    <n v="110.3"/>
  </r>
  <r>
    <x v="10"/>
    <x v="2"/>
    <n v="2012"/>
    <n v="13"/>
    <x v="2"/>
    <n v="170"/>
    <n v="170"/>
    <m/>
    <d v="2012-03-13T00:00:00"/>
    <n v="170"/>
    <n v="132"/>
    <n v="2.5974025974025974"/>
    <n v="166"/>
    <n v="109.93333333333334"/>
  </r>
  <r>
    <x v="10"/>
    <x v="2"/>
    <n v="2012"/>
    <n v="14"/>
    <x v="2"/>
    <n v="146"/>
    <n v="146"/>
    <m/>
    <d v="2012-03-14T00:00:00"/>
    <n v="146"/>
    <n v="167"/>
    <n v="3.2861078315623771"/>
    <n v="152.14285714285714"/>
    <n v="105.73333333333333"/>
  </r>
  <r>
    <x v="10"/>
    <x v="2"/>
    <n v="2012"/>
    <n v="15"/>
    <x v="2"/>
    <n v="253"/>
    <n v="253"/>
    <m/>
    <d v="2012-03-15T00:00:00"/>
    <n v="253"/>
    <n v="36"/>
    <n v="0.70838252656434475"/>
    <n v="145.71428571428572"/>
    <n v="102.2"/>
  </r>
  <r>
    <x v="10"/>
    <x v="2"/>
    <n v="2012"/>
    <n v="16"/>
    <x v="2"/>
    <n v="210"/>
    <n v="210"/>
    <m/>
    <d v="2012-03-16T00:00:00"/>
    <n v="210"/>
    <n v="70"/>
    <n v="1.3774104683195594"/>
    <n v="126.57142857142857"/>
    <n v="95.066666666666663"/>
  </r>
  <r>
    <x v="10"/>
    <x v="2"/>
    <n v="2012"/>
    <n v="17"/>
    <x v="2"/>
    <n v="182"/>
    <n v="182"/>
    <m/>
    <d v="2012-03-17T00:00:00"/>
    <n v="182"/>
    <n v="109"/>
    <n v="2.1448248720975993"/>
    <n v="111.42857142857143"/>
    <n v="89.266666666666666"/>
  </r>
  <r>
    <x v="10"/>
    <x v="2"/>
    <n v="2012"/>
    <n v="18"/>
    <x v="2"/>
    <n v="118"/>
    <n v="118"/>
    <m/>
    <d v="2012-03-18T00:00:00"/>
    <n v="118"/>
    <n v="231"/>
    <n v="4.5454545454545459"/>
    <n v="97.142857142857139"/>
    <n v="84.63333333333334"/>
  </r>
  <r>
    <x v="10"/>
    <x v="2"/>
    <n v="2012"/>
    <n v="19"/>
    <x v="2"/>
    <n v="83"/>
    <n v="83"/>
    <m/>
    <d v="2012-03-19T00:00:00"/>
    <n v="83"/>
    <n v="350"/>
    <n v="6.887052341597796"/>
    <n v="89.571428571428569"/>
    <n v="81.933333333333337"/>
  </r>
  <r>
    <x v="10"/>
    <x v="2"/>
    <n v="2012"/>
    <n v="20"/>
    <x v="2"/>
    <n v="73"/>
    <n v="73"/>
    <m/>
    <d v="2012-03-20T00:00:00"/>
    <n v="73"/>
    <n v="407"/>
    <n v="8.0086580086580081"/>
    <n v="85.714285714285708"/>
    <n v="80.533333333333331"/>
  </r>
  <r>
    <x v="10"/>
    <x v="2"/>
    <n v="2012"/>
    <n v="21"/>
    <x v="2"/>
    <n v="101"/>
    <n v="101"/>
    <m/>
    <d v="2012-03-21T00:00:00"/>
    <n v="101"/>
    <n v="283"/>
    <n v="5.5686737504919321"/>
    <n v="82.714285714285708"/>
    <n v="79.566666666666663"/>
  </r>
  <r>
    <x v="10"/>
    <x v="2"/>
    <n v="2012"/>
    <n v="22"/>
    <x v="2"/>
    <n v="119"/>
    <n v="119"/>
    <m/>
    <d v="2012-03-22T00:00:00"/>
    <n v="119"/>
    <n v="228"/>
    <n v="4.4864226682408495"/>
    <n v="75"/>
    <n v="77.666666666666671"/>
  </r>
  <r>
    <x v="10"/>
    <x v="2"/>
    <n v="2012"/>
    <n v="23"/>
    <x v="2"/>
    <n v="104"/>
    <n v="104"/>
    <m/>
    <d v="2012-03-23T00:00:00"/>
    <n v="104"/>
    <n v="271"/>
    <n v="5.332546241637151"/>
    <n v="67.714285714285708"/>
    <n v="75.099999999999994"/>
  </r>
  <r>
    <x v="10"/>
    <x v="2"/>
    <n v="2012"/>
    <n v="24"/>
    <x v="2"/>
    <n v="82"/>
    <n v="82"/>
    <m/>
    <d v="2012-03-24T00:00:00"/>
    <n v="82"/>
    <n v="357"/>
    <n v="7.0247933884297522"/>
    <n v="88.571428571428569"/>
    <n v="73"/>
  </r>
  <r>
    <x v="10"/>
    <x v="2"/>
    <n v="2012"/>
    <n v="25"/>
    <x v="2"/>
    <n v="65"/>
    <n v="65"/>
    <m/>
    <d v="2012-03-25T00:00:00"/>
    <n v="65"/>
    <n v="462"/>
    <n v="9.0909090909090917"/>
    <n v="108.71428571428571"/>
    <n v="71.533333333333331"/>
  </r>
  <r>
    <x v="10"/>
    <x v="2"/>
    <n v="2012"/>
    <n v="26"/>
    <x v="2"/>
    <n v="56"/>
    <n v="56"/>
    <m/>
    <d v="2012-03-26T00:00:00"/>
    <n v="56"/>
    <n v="552"/>
    <n v="10.861865407319952"/>
    <n v="124.42857142857143"/>
    <n v="70.533333333333331"/>
  </r>
  <r>
    <x v="10"/>
    <x v="2"/>
    <n v="2012"/>
    <n v="27"/>
    <x v="2"/>
    <n v="52"/>
    <n v="52"/>
    <m/>
    <d v="2012-03-27T00:00:00"/>
    <n v="52"/>
    <n v="610"/>
    <n v="12.00314836678473"/>
    <n v="134"/>
    <n v="69.8"/>
  </r>
  <r>
    <x v="10"/>
    <x v="2"/>
    <n v="2012"/>
    <n v="28"/>
    <x v="2"/>
    <n v="47"/>
    <n v="47"/>
    <m/>
    <d v="2012-03-28T00:00:00"/>
    <n v="47"/>
    <n v="700"/>
    <n v="13.774104683195592"/>
    <n v="141.71428571428572"/>
    <n v="69.433333333333337"/>
  </r>
  <r>
    <x v="10"/>
    <x v="2"/>
    <n v="2012"/>
    <n v="29"/>
    <x v="2"/>
    <n v="68"/>
    <n v="68"/>
    <m/>
    <d v="2012-03-29T00:00:00"/>
    <n v="68"/>
    <n v="442"/>
    <n v="8.6973632428177883"/>
    <n v="148.14285714285714"/>
    <n v="69"/>
  </r>
  <r>
    <x v="10"/>
    <x v="2"/>
    <n v="2012"/>
    <n v="30"/>
    <x v="2"/>
    <n v="250"/>
    <n v="250"/>
    <m/>
    <d v="2012-03-30T00:00:00"/>
    <n v="250"/>
    <n v="38"/>
    <n v="0.74773711137347498"/>
    <n v="149"/>
    <n v="67.733333333333334"/>
  </r>
  <r>
    <x v="10"/>
    <x v="2"/>
    <n v="2012"/>
    <n v="31"/>
    <x v="2"/>
    <n v="223"/>
    <n v="223"/>
    <m/>
    <d v="2012-03-31T00:00:00"/>
    <n v="223"/>
    <n v="60"/>
    <n v="1.1806375442739079"/>
    <n v="123.14285714285714"/>
    <n v="60.333333333333336"/>
  </r>
  <r>
    <x v="10"/>
    <x v="3"/>
    <n v="2012"/>
    <n v="1"/>
    <x v="3"/>
    <n v="175"/>
    <n v="175"/>
    <m/>
    <d v="2012-04-01T00:00:00"/>
    <n v="175"/>
    <n v="126"/>
    <n v="2.4793388429752068"/>
    <n v="99.857142857142861"/>
    <n v="54.06666666666667"/>
  </r>
  <r>
    <x v="10"/>
    <x v="3"/>
    <n v="2012"/>
    <n v="2"/>
    <x v="3"/>
    <n v="123"/>
    <n v="123"/>
    <m/>
    <d v="2012-04-02T00:00:00"/>
    <n v="123"/>
    <n v="215"/>
    <n v="4.230617866981504"/>
    <n v="82.714285714285708"/>
    <n v="49.233333333333334"/>
  </r>
  <r>
    <x v="10"/>
    <x v="3"/>
    <n v="2012"/>
    <n v="3"/>
    <x v="3"/>
    <n v="106"/>
    <n v="106"/>
    <m/>
    <d v="2012-04-03T00:00:00"/>
    <n v="106"/>
    <n v="268"/>
    <n v="5.2735143644234554"/>
    <n v="72.142857142857139"/>
    <n v="46.06666666666667"/>
  </r>
  <r>
    <x v="10"/>
    <x v="3"/>
    <n v="2012"/>
    <n v="4"/>
    <x v="3"/>
    <n v="92"/>
    <n v="92"/>
    <m/>
    <d v="2012-04-04T00:00:00"/>
    <n v="92"/>
    <n v="316"/>
    <n v="6.2180243998425819"/>
    <n v="63.428571428571431"/>
    <n v="44.2"/>
  </r>
  <r>
    <x v="10"/>
    <x v="3"/>
    <n v="2012"/>
    <n v="5"/>
    <x v="3"/>
    <n v="74"/>
    <n v="74"/>
    <m/>
    <d v="2012-04-05T00:00:00"/>
    <n v="74"/>
    <n v="401"/>
    <n v="7.890594254230618"/>
    <n v="57.142857142857146"/>
    <n v="42.5"/>
  </r>
  <r>
    <x v="10"/>
    <x v="3"/>
    <n v="2012"/>
    <n v="6"/>
    <x v="3"/>
    <n v="69"/>
    <n v="69"/>
    <m/>
    <d v="2012-04-06T00:00:00"/>
    <n v="69"/>
    <n v="437"/>
    <n v="8.5989767807949633"/>
    <n v="52.857142857142854"/>
    <n v="41.333333333333336"/>
  </r>
  <r>
    <x v="10"/>
    <x v="3"/>
    <n v="2012"/>
    <n v="7"/>
    <x v="3"/>
    <n v="60"/>
    <n v="60"/>
    <m/>
    <d v="2012-04-07T00:00:00"/>
    <n v="60"/>
    <n v="513"/>
    <n v="10.094451003541913"/>
    <n v="48.714285714285715"/>
    <n v="40.233333333333334"/>
  </r>
  <r>
    <x v="10"/>
    <x v="3"/>
    <n v="2012"/>
    <n v="8"/>
    <x v="3"/>
    <n v="55"/>
    <n v="55"/>
    <m/>
    <d v="2012-04-08T00:00:00"/>
    <n v="55"/>
    <n v="571"/>
    <n v="11.235733963006691"/>
    <n v="45.714285714285715"/>
    <n v="39.366666666666667"/>
  </r>
  <r>
    <x v="10"/>
    <x v="3"/>
    <n v="2012"/>
    <n v="9"/>
    <x v="3"/>
    <n v="49"/>
    <n v="49"/>
    <m/>
    <d v="2012-04-09T00:00:00"/>
    <n v="49"/>
    <n v="655"/>
    <n v="12.888626524990162"/>
    <n v="43"/>
    <n v="38.6"/>
  </r>
  <r>
    <x v="10"/>
    <x v="3"/>
    <n v="2012"/>
    <n v="10"/>
    <x v="3"/>
    <n v="45"/>
    <n v="45"/>
    <m/>
    <d v="2012-04-10T00:00:00"/>
    <n v="45"/>
    <n v="739"/>
    <n v="14.541519086973631"/>
    <n v="42.142857142857146"/>
    <n v="37.93333333333333"/>
  </r>
  <r>
    <x v="10"/>
    <x v="3"/>
    <n v="2012"/>
    <n v="11"/>
    <x v="3"/>
    <n v="48"/>
    <n v="48"/>
    <m/>
    <d v="2012-04-11T00:00:00"/>
    <n v="48"/>
    <n v="675"/>
    <n v="13.282172373081464"/>
    <n v="41"/>
    <n v="37.299999999999997"/>
  </r>
  <r>
    <x v="10"/>
    <x v="3"/>
    <n v="2012"/>
    <n v="12"/>
    <x v="3"/>
    <n v="44"/>
    <n v="44"/>
    <m/>
    <d v="2012-04-12T00:00:00"/>
    <n v="44"/>
    <n v="777"/>
    <n v="15.289256198347106"/>
    <n v="40"/>
    <n v="36.5"/>
  </r>
  <r>
    <x v="10"/>
    <x v="3"/>
    <n v="2012"/>
    <n v="13"/>
    <x v="3"/>
    <n v="40"/>
    <n v="40"/>
    <m/>
    <d v="2012-04-13T00:00:00"/>
    <n v="40"/>
    <n v="894"/>
    <n v="17.591499409681226"/>
    <n v="40"/>
    <n v="35.799999999999997"/>
  </r>
  <r>
    <x v="10"/>
    <x v="3"/>
    <n v="2012"/>
    <n v="14"/>
    <x v="3"/>
    <n v="39"/>
    <n v="39"/>
    <m/>
    <d v="2012-04-14T00:00:00"/>
    <n v="39"/>
    <n v="928"/>
    <n v="18.260527351436444"/>
    <n v="40.571428571428569"/>
    <n v="35.200000000000003"/>
  </r>
  <r>
    <x v="10"/>
    <x v="3"/>
    <n v="2012"/>
    <n v="15"/>
    <x v="3"/>
    <n v="36"/>
    <n v="36"/>
    <m/>
    <d v="2012-04-15T00:00:00"/>
    <n v="36"/>
    <n v="1014"/>
    <n v="19.952774498229044"/>
    <n v="41"/>
    <n v="34.6"/>
  </r>
  <r>
    <x v="10"/>
    <x v="3"/>
    <n v="2012"/>
    <n v="16"/>
    <x v="3"/>
    <n v="43"/>
    <n v="43"/>
    <m/>
    <d v="2012-04-16T00:00:00"/>
    <n v="43"/>
    <n v="809"/>
    <n v="15.91892955529319"/>
    <n v="41.714285714285715"/>
    <n v="34.06666666666667"/>
  </r>
  <r>
    <x v="10"/>
    <x v="3"/>
    <n v="2012"/>
    <n v="17"/>
    <x v="3"/>
    <n v="37"/>
    <n v="37"/>
    <m/>
    <d v="2012-04-17T00:00:00"/>
    <n v="37"/>
    <n v="988"/>
    <n v="19.441164895710351"/>
    <n v="41"/>
    <n v="33.266666666666666"/>
  </r>
  <r>
    <x v="10"/>
    <x v="3"/>
    <n v="2012"/>
    <n v="18"/>
    <x v="3"/>
    <n v="41"/>
    <n v="41"/>
    <m/>
    <d v="2012-04-18T00:00:00"/>
    <n v="41"/>
    <n v="861"/>
    <n v="16.942148760330578"/>
    <n v="40.714285714285715"/>
    <n v="32.6"/>
  </r>
  <r>
    <x v="10"/>
    <x v="3"/>
    <n v="2012"/>
    <n v="19"/>
    <x v="3"/>
    <n v="44"/>
    <n v="44"/>
    <m/>
    <d v="2012-04-19T00:00:00"/>
    <n v="44"/>
    <n v="777"/>
    <n v="15.289256198347106"/>
    <n v="39.714285714285715"/>
    <n v="31.8"/>
  </r>
  <r>
    <x v="10"/>
    <x v="3"/>
    <n v="2012"/>
    <n v="20"/>
    <x v="3"/>
    <n v="44"/>
    <n v="44"/>
    <m/>
    <d v="2012-04-20T00:00:00"/>
    <n v="44"/>
    <n v="777"/>
    <n v="15.289256198347106"/>
    <n v="39.285714285714285"/>
    <n v="30.866666666666667"/>
  </r>
  <r>
    <x v="10"/>
    <x v="3"/>
    <n v="2012"/>
    <n v="21"/>
    <x v="3"/>
    <n v="42"/>
    <n v="42"/>
    <m/>
    <d v="2012-04-21T00:00:00"/>
    <n v="42"/>
    <n v="843"/>
    <n v="16.587957497048407"/>
    <n v="37.857142857142854"/>
    <n v="30"/>
  </r>
  <r>
    <x v="10"/>
    <x v="3"/>
    <n v="2012"/>
    <n v="22"/>
    <x v="3"/>
    <n v="41"/>
    <n v="41"/>
    <m/>
    <d v="2012-04-22T00:00:00"/>
    <n v="41"/>
    <n v="861"/>
    <n v="16.942148760330578"/>
    <n v="36.142857142857146"/>
    <n v="29.4"/>
  </r>
  <r>
    <x v="10"/>
    <x v="3"/>
    <n v="2012"/>
    <n v="23"/>
    <x v="3"/>
    <n v="38"/>
    <n v="38"/>
    <m/>
    <d v="2012-04-23T00:00:00"/>
    <n v="38"/>
    <n v="963"/>
    <n v="18.949232585596221"/>
    <n v="34.285714285714285"/>
    <n v="28.966666666666665"/>
  </r>
  <r>
    <x v="10"/>
    <x v="3"/>
    <n v="2012"/>
    <n v="24"/>
    <x v="3"/>
    <n v="35"/>
    <n v="35"/>
    <m/>
    <d v="2012-04-24T00:00:00"/>
    <n v="35"/>
    <n v="1053"/>
    <n v="20.720188902007084"/>
    <n v="33.857142857142854"/>
    <n v="28.466666666666665"/>
  </r>
  <r>
    <x v="10"/>
    <x v="3"/>
    <n v="2012"/>
    <n v="25"/>
    <x v="3"/>
    <n v="34"/>
    <n v="34"/>
    <m/>
    <d v="2012-04-25T00:00:00"/>
    <n v="34"/>
    <n v="1098"/>
    <n v="21.605667060212514"/>
    <n v="33.142857142857146"/>
    <n v="28.2"/>
  </r>
  <r>
    <x v="10"/>
    <x v="3"/>
    <n v="2012"/>
    <n v="26"/>
    <x v="3"/>
    <n v="41"/>
    <n v="41"/>
    <m/>
    <d v="2012-04-26T00:00:00"/>
    <n v="41"/>
    <n v="861"/>
    <n v="16.942148760330578"/>
    <n v="32.285714285714285"/>
    <n v="27.766666666666666"/>
  </r>
  <r>
    <x v="10"/>
    <x v="3"/>
    <n v="2012"/>
    <n v="27"/>
    <x v="3"/>
    <n v="34"/>
    <n v="34"/>
    <m/>
    <d v="2012-04-27T00:00:00"/>
    <n v="34"/>
    <n v="1098"/>
    <n v="21.605667060212514"/>
    <n v="33.571428571428569"/>
    <n v="26.966666666666665"/>
  </r>
  <r>
    <x v="10"/>
    <x v="3"/>
    <n v="2012"/>
    <n v="28"/>
    <x v="3"/>
    <n v="30"/>
    <n v="30"/>
    <m/>
    <d v="2012-04-28T00:00:00"/>
    <n v="30"/>
    <n v="1276"/>
    <n v="25.108225108225106"/>
    <n v="34.571428571428569"/>
    <n v="26.3"/>
  </r>
  <r>
    <x v="10"/>
    <x v="3"/>
    <n v="2012"/>
    <n v="29"/>
    <x v="3"/>
    <n v="28"/>
    <n v="28"/>
    <m/>
    <d v="2012-04-29T00:00:00"/>
    <n v="28"/>
    <n v="1357"/>
    <n v="26.702085792994882"/>
    <n v="35.857142857142854"/>
    <n v="25.7"/>
  </r>
  <r>
    <x v="10"/>
    <x v="3"/>
    <n v="2012"/>
    <n v="30"/>
    <x v="3"/>
    <n v="35"/>
    <n v="35"/>
    <m/>
    <d v="2012-04-30T00:00:00"/>
    <n v="35"/>
    <n v="1053"/>
    <n v="20.720188902007084"/>
    <n v="37"/>
    <n v="25.133333333333333"/>
  </r>
  <r>
    <x v="10"/>
    <x v="4"/>
    <n v="2012"/>
    <n v="1"/>
    <x v="4"/>
    <n v="30"/>
    <n v="30"/>
    <m/>
    <d v="2012-05-01T00:00:00"/>
    <n v="30"/>
    <n v="1276"/>
    <n v="25.108225108225106"/>
    <n v="36.857142857142854"/>
    <n v="24.290000000000003"/>
  </r>
  <r>
    <x v="10"/>
    <x v="4"/>
    <n v="2012"/>
    <n v="2"/>
    <x v="4"/>
    <n v="28"/>
    <n v="28"/>
    <m/>
    <d v="2012-05-02T00:00:00"/>
    <n v="28"/>
    <n v="1357"/>
    <n v="26.702085792994882"/>
    <n v="37.142857142857146"/>
    <n v="23.586666666666666"/>
  </r>
  <r>
    <x v="10"/>
    <x v="4"/>
    <n v="2012"/>
    <n v="3"/>
    <x v="4"/>
    <n v="50"/>
    <n v="50"/>
    <m/>
    <d v="2012-05-03T00:00:00"/>
    <n v="50"/>
    <n v="640"/>
    <n v="12.593467138921685"/>
    <n v="37.285714285714285"/>
    <n v="22.936666666666667"/>
  </r>
  <r>
    <x v="10"/>
    <x v="4"/>
    <n v="2012"/>
    <n v="4"/>
    <x v="4"/>
    <n v="41"/>
    <n v="41"/>
    <m/>
    <d v="2012-05-04T00:00:00"/>
    <n v="41"/>
    <n v="861"/>
    <n v="16.942148760330578"/>
    <n v="33.857142857142854"/>
    <n v="21.586666666666666"/>
  </r>
  <r>
    <x v="10"/>
    <x v="4"/>
    <n v="2012"/>
    <n v="5"/>
    <x v="4"/>
    <n v="39"/>
    <n v="39"/>
    <m/>
    <d v="2012-05-05T00:00:00"/>
    <n v="39"/>
    <n v="928"/>
    <n v="18.260527351436444"/>
    <n v="31.428571428571427"/>
    <n v="20.486666666666668"/>
  </r>
  <r>
    <x v="10"/>
    <x v="4"/>
    <n v="2012"/>
    <n v="6"/>
    <x v="4"/>
    <n v="36"/>
    <n v="36"/>
    <m/>
    <d v="2012-05-06T00:00:00"/>
    <n v="36"/>
    <n v="1014"/>
    <n v="19.952774498229044"/>
    <n v="29.142857142857142"/>
    <n v="19.62"/>
  </r>
  <r>
    <x v="10"/>
    <x v="4"/>
    <n v="2012"/>
    <n v="7"/>
    <x v="4"/>
    <n v="34"/>
    <n v="34"/>
    <m/>
    <d v="2012-05-07T00:00:00"/>
    <n v="34"/>
    <n v="1098"/>
    <n v="21.605667060212514"/>
    <n v="27.142857142857142"/>
    <n v="19.420000000000002"/>
  </r>
  <r>
    <x v="10"/>
    <x v="4"/>
    <n v="2012"/>
    <n v="8"/>
    <x v="4"/>
    <n v="32"/>
    <n v="32"/>
    <m/>
    <d v="2012-05-08T00:00:00"/>
    <n v="32"/>
    <n v="1185"/>
    <n v="23.31759149940968"/>
    <n v="25.285714285714285"/>
    <n v="18.853333333333332"/>
  </r>
  <r>
    <x v="10"/>
    <x v="4"/>
    <n v="2012"/>
    <n v="9"/>
    <x v="4"/>
    <n v="29"/>
    <n v="29"/>
    <m/>
    <d v="2012-05-09T00:00:00"/>
    <n v="29"/>
    <n v="1319"/>
    <n v="25.954348681621408"/>
    <n v="23.571428571428573"/>
    <n v="18.653333333333329"/>
  </r>
  <r>
    <x v="10"/>
    <x v="4"/>
    <n v="2012"/>
    <n v="10"/>
    <x v="4"/>
    <n v="26"/>
    <n v="26"/>
    <m/>
    <d v="2012-05-10T00:00:00"/>
    <n v="26"/>
    <n v="1449"/>
    <n v="28.512396694214875"/>
    <n v="22.142857142857142"/>
    <n v="18.45333333333333"/>
  </r>
  <r>
    <x v="10"/>
    <x v="4"/>
    <n v="2012"/>
    <n v="11"/>
    <x v="4"/>
    <n v="24"/>
    <n v="24"/>
    <m/>
    <d v="2012-05-11T00:00:00"/>
    <n v="24"/>
    <n v="1550"/>
    <n v="30.499803227075954"/>
    <n v="20.857142857142858"/>
    <n v="18.219999999999995"/>
  </r>
  <r>
    <x v="10"/>
    <x v="4"/>
    <n v="2012"/>
    <n v="12"/>
    <x v="4"/>
    <n v="23"/>
    <n v="23"/>
    <m/>
    <d v="2012-05-12T00:00:00"/>
    <n v="23"/>
    <n v="1613"/>
    <n v="31.739472648563559"/>
    <n v="19.857142857142858"/>
    <n v="17.95333333333333"/>
  </r>
  <r>
    <x v="10"/>
    <x v="4"/>
    <n v="2012"/>
    <n v="13"/>
    <x v="4"/>
    <n v="22"/>
    <n v="22"/>
    <m/>
    <d v="2012-05-13T00:00:00"/>
    <n v="22"/>
    <n v="1676"/>
    <n v="32.979142070051161"/>
    <n v="18.857142857142858"/>
    <n v="17.686666666666664"/>
  </r>
  <r>
    <x v="10"/>
    <x v="4"/>
    <n v="2012"/>
    <n v="14"/>
    <x v="4"/>
    <n v="21"/>
    <n v="21"/>
    <m/>
    <d v="2012-05-14T00:00:00"/>
    <n v="21"/>
    <n v="1744"/>
    <n v="34.317197953561589"/>
    <n v="18.285714285714285"/>
    <n v="17.45333333333333"/>
  </r>
  <r>
    <x v="10"/>
    <x v="4"/>
    <n v="2012"/>
    <n v="15"/>
    <x v="4"/>
    <n v="20"/>
    <n v="20"/>
    <m/>
    <d v="2012-05-15T00:00:00"/>
    <n v="20"/>
    <n v="1826"/>
    <n v="35.930735930735928"/>
    <n v="18.714285714285715"/>
    <n v="17.25333333333333"/>
  </r>
  <r>
    <x v="10"/>
    <x v="4"/>
    <n v="2012"/>
    <n v="16"/>
    <x v="4"/>
    <n v="19"/>
    <n v="19"/>
    <m/>
    <d v="2012-05-16T00:00:00"/>
    <n v="19"/>
    <n v="1898"/>
    <n v="37.34750098386462"/>
    <n v="19.857142857142858"/>
    <n v="17.02"/>
  </r>
  <r>
    <x v="10"/>
    <x v="4"/>
    <n v="2012"/>
    <n v="17"/>
    <x v="4"/>
    <n v="17"/>
    <n v="17"/>
    <m/>
    <d v="2012-05-17T00:00:00"/>
    <n v="17"/>
    <n v="2056"/>
    <n v="40.456513183785916"/>
    <n v="20.428571428571427"/>
    <n v="16.786666666666665"/>
  </r>
  <r>
    <x v="10"/>
    <x v="4"/>
    <n v="2012"/>
    <n v="18"/>
    <x v="4"/>
    <n v="17"/>
    <n v="17"/>
    <m/>
    <d v="2012-05-18T00:00:00"/>
    <n v="17"/>
    <n v="2056"/>
    <n v="40.456513183785916"/>
    <n v="21.857142857142858"/>
    <n v="16.62"/>
  </r>
  <r>
    <x v="10"/>
    <x v="4"/>
    <n v="2012"/>
    <n v="19"/>
    <x v="4"/>
    <n v="16"/>
    <n v="16"/>
    <m/>
    <d v="2012-05-19T00:00:00"/>
    <n v="16"/>
    <n v="2135"/>
    <n v="42.011019283746556"/>
    <n v="22.428571428571427"/>
    <n v="16.420000000000002"/>
  </r>
  <r>
    <x v="10"/>
    <x v="4"/>
    <n v="2012"/>
    <n v="20"/>
    <x v="4"/>
    <n v="18"/>
    <n v="18"/>
    <m/>
    <d v="2012-05-20T00:00:00"/>
    <n v="18"/>
    <n v="1969"/>
    <n v="38.744588744588739"/>
    <n v="22.571428571428573"/>
    <n v="16.253333333333334"/>
  </r>
  <r>
    <x v="10"/>
    <x v="4"/>
    <n v="2012"/>
    <n v="21"/>
    <x v="4"/>
    <n v="24"/>
    <n v="24"/>
    <m/>
    <d v="2012-05-21T00:00:00"/>
    <n v="24"/>
    <n v="1550"/>
    <n v="30.499803227075954"/>
    <n v="22"/>
    <n v="16.02"/>
  </r>
  <r>
    <x v="10"/>
    <x v="4"/>
    <n v="2012"/>
    <n v="22"/>
    <x v="4"/>
    <n v="28"/>
    <n v="28"/>
    <m/>
    <d v="2012-05-22T00:00:00"/>
    <n v="28"/>
    <n v="1357"/>
    <n v="26.702085792994882"/>
    <n v="20.285714285714285"/>
    <n v="15.586666666666668"/>
  </r>
  <r>
    <x v="10"/>
    <x v="4"/>
    <n v="2012"/>
    <n v="23"/>
    <x v="4"/>
    <n v="23"/>
    <n v="23"/>
    <m/>
    <d v="2012-05-23T00:00:00"/>
    <n v="23"/>
    <n v="1613"/>
    <n v="31.739472648563559"/>
    <n v="17.857142857142858"/>
    <n v="14.986666666666668"/>
  </r>
  <r>
    <x v="10"/>
    <x v="4"/>
    <n v="2012"/>
    <n v="24"/>
    <x v="4"/>
    <n v="27"/>
    <n v="27"/>
    <m/>
    <d v="2012-05-24T00:00:00"/>
    <n v="27"/>
    <n v="1397"/>
    <n v="27.489177489177489"/>
    <n v="15.957142857142857"/>
    <n v="14.543333333333333"/>
  </r>
  <r>
    <x v="10"/>
    <x v="4"/>
    <n v="2012"/>
    <n v="25"/>
    <x v="4"/>
    <n v="21"/>
    <n v="21"/>
    <m/>
    <d v="2012-05-25T00:00:00"/>
    <n v="21"/>
    <n v="1744"/>
    <n v="34.317197953561589"/>
    <n v="13.371428571428572"/>
    <n v="14.043333333333333"/>
  </r>
  <r>
    <x v="10"/>
    <x v="4"/>
    <n v="2012"/>
    <n v="26"/>
    <x v="4"/>
    <n v="17"/>
    <n v="17"/>
    <m/>
    <d v="2012-05-26T00:00:00"/>
    <n v="17"/>
    <n v="2056"/>
    <n v="40.456513183785916"/>
    <n v="11.585714285714287"/>
    <n v="13.843333333333334"/>
  </r>
  <r>
    <x v="10"/>
    <x v="4"/>
    <n v="2012"/>
    <n v="27"/>
    <x v="4"/>
    <n v="14"/>
    <n v="14"/>
    <m/>
    <d v="2012-05-27T00:00:00"/>
    <n v="14"/>
    <n v="2302"/>
    <n v="45.297127115308932"/>
    <n v="10.514285714285714"/>
    <n v="13.676666666666668"/>
  </r>
  <r>
    <x v="10"/>
    <x v="4"/>
    <n v="2012"/>
    <n v="28"/>
    <x v="4"/>
    <n v="12"/>
    <n v="12"/>
    <m/>
    <d v="2012-05-28T00:00:00"/>
    <n v="12"/>
    <n v="2499"/>
    <n v="49.173553719008268"/>
    <n v="9.6571428571428566"/>
    <n v="13.576666666666666"/>
  </r>
  <r>
    <x v="10"/>
    <x v="4"/>
    <n v="2012"/>
    <n v="29"/>
    <x v="4"/>
    <n v="11"/>
    <n v="11"/>
    <m/>
    <d v="2012-05-29T00:00:00"/>
    <n v="11"/>
    <n v="2599"/>
    <n v="51.141282959464775"/>
    <n v="9.7999999999999989"/>
    <n v="13.51"/>
  </r>
  <r>
    <x v="10"/>
    <x v="4"/>
    <n v="2012"/>
    <n v="30"/>
    <x v="4"/>
    <n v="9.6999999999999993"/>
    <n v="9.6999999999999993"/>
    <m/>
    <d v="2012-05-30T00:00:00"/>
    <n v="9.6999999999999993"/>
    <n v="2784"/>
    <n v="54.781582054309332"/>
    <n v="12.514285714285714"/>
    <n v="13.466666666666667"/>
  </r>
  <r>
    <x v="10"/>
    <x v="4"/>
    <n v="2012"/>
    <n v="31"/>
    <x v="4"/>
    <n v="8.9"/>
    <n v="8.9"/>
    <m/>
    <d v="2012-05-31T00:00:00"/>
    <n v="8.9"/>
    <n v="2871"/>
    <n v="56.493506493506494"/>
    <n v="13.557142857142859"/>
    <n v="13.459999999999999"/>
  </r>
  <r>
    <x v="10"/>
    <x v="5"/>
    <n v="2012"/>
    <n v="1"/>
    <x v="5"/>
    <n v="8.5"/>
    <n v="8.5"/>
    <m/>
    <d v="2012-06-01T00:00:00"/>
    <n v="8.5"/>
    <n v="2911"/>
    <n v="57.280598189689101"/>
    <n v="16"/>
    <n v="13.49"/>
  </r>
  <r>
    <x v="10"/>
    <x v="5"/>
    <n v="2012"/>
    <n v="2"/>
    <x v="5"/>
    <n v="9.5"/>
    <n v="9.5"/>
    <m/>
    <d v="2012-06-02T00:00:00"/>
    <n v="9.5"/>
    <n v="2807"/>
    <n v="55.234159779614323"/>
    <n v="18.071428571428573"/>
    <n v="13.639999999999999"/>
  </r>
  <r>
    <x v="10"/>
    <x v="5"/>
    <n v="2012"/>
    <n v="3"/>
    <x v="5"/>
    <n v="8"/>
    <n v="8"/>
    <m/>
    <d v="2012-06-03T00:00:00"/>
    <n v="8"/>
    <n v="2970"/>
    <n v="58.441558441558442"/>
    <n v="19.428571428571427"/>
    <n v="13.69"/>
  </r>
  <r>
    <x v="10"/>
    <x v="5"/>
    <n v="2012"/>
    <n v="4"/>
    <x v="5"/>
    <n v="13"/>
    <n v="13"/>
    <m/>
    <d v="2012-06-04T00:00:00"/>
    <n v="13"/>
    <n v="2405"/>
    <n v="47.323888232979144"/>
    <n v="20.571428571428573"/>
    <n v="13.75"/>
  </r>
  <r>
    <x v="10"/>
    <x v="5"/>
    <n v="2012"/>
    <n v="5"/>
    <x v="5"/>
    <n v="30"/>
    <n v="30"/>
    <m/>
    <d v="2012-06-05T00:00:00"/>
    <n v="30"/>
    <n v="1276"/>
    <n v="25.108225108225106"/>
    <n v="20.857142857142858"/>
    <n v="13.616666666666667"/>
  </r>
  <r>
    <x v="10"/>
    <x v="5"/>
    <n v="2012"/>
    <n v="6"/>
    <x v="5"/>
    <n v="17"/>
    <n v="17"/>
    <m/>
    <d v="2012-06-06T00:00:00"/>
    <n v="17"/>
    <n v="2056"/>
    <n v="40.456513183785916"/>
    <n v="18.714285714285715"/>
    <n v="12.903333333333334"/>
  </r>
  <r>
    <x v="10"/>
    <x v="5"/>
    <n v="2012"/>
    <n v="7"/>
    <x v="5"/>
    <n v="26"/>
    <n v="26"/>
    <m/>
    <d v="2012-06-07T00:00:00"/>
    <n v="26"/>
    <n v="1449"/>
    <n v="28.512396694214875"/>
    <n v="18.428571428571427"/>
    <n v="12.583333333333334"/>
  </r>
  <r>
    <x v="10"/>
    <x v="5"/>
    <n v="2012"/>
    <n v="8"/>
    <x v="5"/>
    <n v="23"/>
    <n v="23"/>
    <m/>
    <d v="2012-06-08T00:00:00"/>
    <n v="23"/>
    <n v="1613"/>
    <n v="31.739472648563559"/>
    <n v="16.571428571428573"/>
    <n v="11.946666666666665"/>
  </r>
  <r>
    <x v="10"/>
    <x v="5"/>
    <n v="2012"/>
    <n v="9"/>
    <x v="5"/>
    <n v="19"/>
    <n v="19"/>
    <m/>
    <d v="2012-06-09T00:00:00"/>
    <n v="19"/>
    <n v="1898"/>
    <n v="37.34750098386462"/>
    <n v="15"/>
    <n v="11.409999999999998"/>
  </r>
  <r>
    <x v="10"/>
    <x v="5"/>
    <n v="2012"/>
    <n v="10"/>
    <x v="5"/>
    <n v="16"/>
    <n v="16"/>
    <m/>
    <d v="2012-06-10T00:00:00"/>
    <n v="16"/>
    <n v="2135"/>
    <n v="42.011019283746556"/>
    <n v="14"/>
    <n v="10.983333333333331"/>
  </r>
  <r>
    <x v="10"/>
    <x v="5"/>
    <n v="2012"/>
    <n v="11"/>
    <x v="5"/>
    <n v="15"/>
    <n v="15"/>
    <m/>
    <d v="2012-06-11T00:00:00"/>
    <n v="15"/>
    <n v="2213"/>
    <n v="43.545848091302638"/>
    <n v="13.285714285714286"/>
    <n v="10.636666666666665"/>
  </r>
  <r>
    <x v="10"/>
    <x v="5"/>
    <n v="2012"/>
    <n v="12"/>
    <x v="5"/>
    <n v="15"/>
    <n v="15"/>
    <m/>
    <d v="2012-06-12T00:00:00"/>
    <n v="15"/>
    <n v="2213"/>
    <n v="43.545848091302638"/>
    <n v="12.714285714285714"/>
    <n v="10.326666666666664"/>
  </r>
  <r>
    <x v="10"/>
    <x v="5"/>
    <n v="2012"/>
    <n v="13"/>
    <x v="5"/>
    <n v="15"/>
    <n v="15"/>
    <m/>
    <d v="2012-06-13T00:00:00"/>
    <n v="15"/>
    <n v="2213"/>
    <n v="43.545848091302638"/>
    <n v="12.142857142857142"/>
    <n v="10.016666666666664"/>
  </r>
  <r>
    <x v="10"/>
    <x v="5"/>
    <n v="2012"/>
    <n v="14"/>
    <x v="5"/>
    <n v="13"/>
    <n v="13"/>
    <m/>
    <d v="2012-06-14T00:00:00"/>
    <n v="13"/>
    <n v="2405"/>
    <n v="47.323888232979144"/>
    <n v="11.571428571428571"/>
    <n v="9.7033333333333349"/>
  </r>
  <r>
    <x v="10"/>
    <x v="5"/>
    <n v="2012"/>
    <n v="15"/>
    <x v="5"/>
    <n v="12"/>
    <n v="12"/>
    <m/>
    <d v="2012-06-15T00:00:00"/>
    <n v="12"/>
    <n v="2499"/>
    <n v="49.173553719008268"/>
    <n v="11.142857142857142"/>
    <n v="9.4499999999999993"/>
  </r>
  <r>
    <x v="10"/>
    <x v="5"/>
    <n v="2012"/>
    <n v="16"/>
    <x v="5"/>
    <n v="12"/>
    <n v="12"/>
    <m/>
    <d v="2012-06-16T00:00:00"/>
    <n v="12"/>
    <n v="2499"/>
    <n v="49.173553719008268"/>
    <n v="10.814285714285715"/>
    <n v="9.2366666666666681"/>
  </r>
  <r>
    <x v="10"/>
    <x v="5"/>
    <n v="2012"/>
    <n v="17"/>
    <x v="5"/>
    <n v="11"/>
    <n v="11"/>
    <m/>
    <d v="2012-06-17T00:00:00"/>
    <n v="11"/>
    <n v="2599"/>
    <n v="51.141282959464775"/>
    <n v="10.814285714285715"/>
    <n v="9.0200000000000014"/>
  </r>
  <r>
    <x v="10"/>
    <x v="5"/>
    <n v="2012"/>
    <n v="18"/>
    <x v="5"/>
    <n v="11"/>
    <n v="11"/>
    <m/>
    <d v="2012-06-18T00:00:00"/>
    <n v="11"/>
    <n v="2599"/>
    <n v="51.141282959464775"/>
    <n v="11.385714285714286"/>
    <n v="8.8366666666666678"/>
  </r>
  <r>
    <x v="10"/>
    <x v="5"/>
    <n v="2012"/>
    <n v="19"/>
    <x v="5"/>
    <n v="11"/>
    <n v="11"/>
    <m/>
    <d v="2012-06-19T00:00:00"/>
    <n v="11"/>
    <n v="2599"/>
    <n v="51.141282959464775"/>
    <n v="11.528571428571428"/>
    <n v="8.66"/>
  </r>
  <r>
    <x v="10"/>
    <x v="5"/>
    <n v="2012"/>
    <n v="20"/>
    <x v="5"/>
    <n v="11"/>
    <n v="11"/>
    <m/>
    <d v="2012-06-20T00:00:00"/>
    <n v="11"/>
    <n v="2599"/>
    <n v="51.141282959464775"/>
    <n v="11.528571428571428"/>
    <n v="8.4833333333333307"/>
  </r>
  <r>
    <x v="10"/>
    <x v="5"/>
    <n v="2012"/>
    <n v="21"/>
    <x v="5"/>
    <n v="10"/>
    <n v="10"/>
    <m/>
    <d v="2012-06-21T00:00:00"/>
    <n v="10"/>
    <n v="2728"/>
    <n v="53.679653679653683"/>
    <n v="11.385714285714286"/>
    <n v="8.3166666666666647"/>
  </r>
  <r>
    <x v="10"/>
    <x v="5"/>
    <n v="2012"/>
    <n v="22"/>
    <x v="5"/>
    <n v="9.6999999999999993"/>
    <n v="9.6999999999999993"/>
    <m/>
    <d v="2012-06-22T00:00:00"/>
    <n v="9.6999999999999993"/>
    <n v="2784"/>
    <n v="54.781582054309332"/>
    <n v="11.342857142857143"/>
    <n v="8.1699999999999982"/>
  </r>
  <r>
    <x v="10"/>
    <x v="5"/>
    <n v="2012"/>
    <n v="23"/>
    <x v="5"/>
    <n v="12"/>
    <n v="12"/>
    <m/>
    <d v="2012-06-23T00:00:00"/>
    <n v="12"/>
    <n v="2499"/>
    <n v="49.173553719008268"/>
    <n v="11.314285714285715"/>
    <n v="8.0199999999999978"/>
  </r>
  <r>
    <x v="10"/>
    <x v="5"/>
    <n v="2012"/>
    <n v="24"/>
    <x v="5"/>
    <n v="15"/>
    <n v="15"/>
    <m/>
    <d v="2012-06-24T00:00:00"/>
    <n v="15"/>
    <n v="2213"/>
    <n v="43.545848091302638"/>
    <n v="11"/>
    <n v="7.7833333333333314"/>
  </r>
  <r>
    <x v="10"/>
    <x v="5"/>
    <n v="2012"/>
    <n v="25"/>
    <x v="5"/>
    <n v="12"/>
    <n v="12"/>
    <m/>
    <d v="2012-06-25T00:00:00"/>
    <n v="12"/>
    <n v="2499"/>
    <n v="49.173553719008268"/>
    <n v="10.714285714285714"/>
    <n v="7.4366666666666639"/>
  </r>
  <r>
    <x v="10"/>
    <x v="5"/>
    <n v="2012"/>
    <n v="26"/>
    <x v="5"/>
    <n v="11"/>
    <n v="11"/>
    <m/>
    <d v="2012-06-26T00:00:00"/>
    <n v="11"/>
    <n v="2599"/>
    <n v="51.141282959464775"/>
    <n v="10.571428571428571"/>
    <n v="7.1799999999999979"/>
  </r>
  <r>
    <x v="10"/>
    <x v="5"/>
    <n v="2012"/>
    <n v="27"/>
    <x v="5"/>
    <n v="10"/>
    <n v="10"/>
    <m/>
    <d v="2012-06-27T00:00:00"/>
    <n v="10"/>
    <n v="2728"/>
    <n v="53.679653679653683"/>
    <n v="10.4"/>
    <n v="6.9433333333333316"/>
  </r>
  <r>
    <x v="10"/>
    <x v="5"/>
    <n v="2012"/>
    <n v="28"/>
    <x v="5"/>
    <n v="9.6999999999999993"/>
    <n v="9.6999999999999993"/>
    <m/>
    <d v="2012-06-28T00:00:00"/>
    <n v="9.6999999999999993"/>
    <n v="2784"/>
    <n v="54.781582054309332"/>
    <n v="10.257142857142856"/>
    <n v="6.7499999999999991"/>
  </r>
  <r>
    <x v="10"/>
    <x v="5"/>
    <n v="2012"/>
    <n v="29"/>
    <x v="5"/>
    <n v="9.5"/>
    <n v="9.5"/>
    <m/>
    <d v="2012-06-29T00:00:00"/>
    <n v="9.5"/>
    <n v="2807"/>
    <n v="55.234159779614323"/>
    <n v="10.099999999999998"/>
    <n v="6.546666666666666"/>
  </r>
  <r>
    <x v="10"/>
    <x v="5"/>
    <n v="2012"/>
    <n v="30"/>
    <x v="5"/>
    <n v="9.8000000000000007"/>
    <n v="9.8000000000000007"/>
    <m/>
    <d v="2012-06-30T00:00:00"/>
    <n v="9.8000000000000007"/>
    <n v="2771"/>
    <n v="54.525777253049981"/>
    <n v="9.7999999999999989"/>
    <n v="6.3533333333333308"/>
  </r>
  <r>
    <x v="10"/>
    <x v="6"/>
    <n v="2012"/>
    <n v="1"/>
    <x v="6"/>
    <n v="13"/>
    <n v="13"/>
    <m/>
    <d v="2012-07-01T00:00:00"/>
    <n v="13"/>
    <n v="2405"/>
    <n v="47.323888232979144"/>
    <n v="9.3857142857142861"/>
    <n v="6.1333333333333311"/>
  </r>
  <r>
    <x v="10"/>
    <x v="6"/>
    <n v="2012"/>
    <n v="2"/>
    <x v="6"/>
    <n v="11"/>
    <n v="11"/>
    <m/>
    <d v="2012-07-02T00:00:00"/>
    <n v="11"/>
    <n v="2599"/>
    <n v="51.141282959464775"/>
    <n v="8.5142857142857142"/>
    <n v="5.793333333333333"/>
  </r>
  <r>
    <x v="10"/>
    <x v="6"/>
    <n v="2012"/>
    <n v="3"/>
    <x v="6"/>
    <n v="9.8000000000000007"/>
    <n v="9.8000000000000007"/>
    <m/>
    <d v="2012-07-03T00:00:00"/>
    <n v="9.8000000000000007"/>
    <n v="2771"/>
    <n v="54.525777253049981"/>
    <n v="7.8285714285714283"/>
    <n v="5.5166666666666657"/>
  </r>
  <r>
    <x v="10"/>
    <x v="6"/>
    <n v="2012"/>
    <n v="4"/>
    <x v="6"/>
    <n v="9"/>
    <n v="9"/>
    <m/>
    <d v="2012-07-04T00:00:00"/>
    <n v="9"/>
    <n v="2862"/>
    <n v="56.316410861865407"/>
    <n v="7.2285714285714286"/>
    <n v="5.2799999999999994"/>
  </r>
  <r>
    <x v="10"/>
    <x v="6"/>
    <n v="2012"/>
    <n v="5"/>
    <x v="6"/>
    <n v="8.6"/>
    <n v="8.6"/>
    <m/>
    <d v="2012-07-05T00:00:00"/>
    <n v="8.6"/>
    <n v="2898"/>
    <n v="57.02479338842975"/>
    <n v="6.757142857142858"/>
    <n v="5.0799999999999992"/>
  </r>
  <r>
    <x v="10"/>
    <x v="6"/>
    <n v="2012"/>
    <n v="6"/>
    <x v="6"/>
    <n v="7.4"/>
    <n v="7.4"/>
    <m/>
    <d v="2012-07-06T00:00:00"/>
    <n v="7.4"/>
    <n v="3038"/>
    <n v="59.779614325068877"/>
    <n v="6.3428571428571434"/>
    <n v="4.8866666666666667"/>
  </r>
  <r>
    <x v="10"/>
    <x v="6"/>
    <n v="2012"/>
    <n v="7"/>
    <x v="6"/>
    <n v="6.9"/>
    <n v="6.9"/>
    <m/>
    <d v="2012-07-07T00:00:00"/>
    <n v="6.9"/>
    <n v="3106"/>
    <n v="61.117670208579298"/>
    <n v="6.0857142857142863"/>
    <n v="4.7399999999999993"/>
  </r>
  <r>
    <x v="10"/>
    <x v="6"/>
    <n v="2012"/>
    <n v="8"/>
    <x v="6"/>
    <n v="6.9"/>
    <n v="6.9"/>
    <m/>
    <d v="2012-07-08T00:00:00"/>
    <n v="6.9"/>
    <n v="3106"/>
    <n v="61.117670208579298"/>
    <n v="5.8714285714285719"/>
    <n v="4.5900000000000007"/>
  </r>
  <r>
    <x v="10"/>
    <x v="6"/>
    <n v="2012"/>
    <n v="9"/>
    <x v="6"/>
    <n v="6.2"/>
    <n v="6.2"/>
    <m/>
    <d v="2012-07-09T00:00:00"/>
    <n v="6.2"/>
    <n v="3220"/>
    <n v="63.360881542699723"/>
    <n v="5.6857142857142851"/>
    <n v="4.4300000000000006"/>
  </r>
  <r>
    <x v="10"/>
    <x v="6"/>
    <n v="2012"/>
    <n v="10"/>
    <x v="6"/>
    <n v="5.6"/>
    <n v="5.6"/>
    <m/>
    <d v="2012-07-10T00:00:00"/>
    <n v="5.6"/>
    <n v="3332"/>
    <n v="65.564738292011015"/>
    <n v="5.5857142857142863"/>
    <n v="4.3100000000000005"/>
  </r>
  <r>
    <x v="10"/>
    <x v="6"/>
    <n v="2012"/>
    <n v="11"/>
    <x v="6"/>
    <n v="5.7"/>
    <n v="5.7"/>
    <m/>
    <d v="2012-07-11T00:00:00"/>
    <n v="5.7"/>
    <n v="3307"/>
    <n v="65.072805981896892"/>
    <n v="5.5714285714285712"/>
    <n v="4.206666666666667"/>
  </r>
  <r>
    <x v="10"/>
    <x v="6"/>
    <n v="2012"/>
    <n v="12"/>
    <x v="6"/>
    <n v="5.7"/>
    <n v="5.7"/>
    <m/>
    <d v="2012-07-12T00:00:00"/>
    <n v="5.7"/>
    <n v="3307"/>
    <n v="65.072805981896892"/>
    <n v="5.5714285714285721"/>
    <n v="4.1000000000000005"/>
  </r>
  <r>
    <x v="10"/>
    <x v="6"/>
    <n v="2012"/>
    <n v="13"/>
    <x v="6"/>
    <n v="5.6"/>
    <n v="5.6"/>
    <m/>
    <d v="2012-07-13T00:00:00"/>
    <n v="5.6"/>
    <n v="3332"/>
    <n v="65.564738292011015"/>
    <n v="5.5714285714285721"/>
    <n v="4.0066666666666668"/>
  </r>
  <r>
    <x v="10"/>
    <x v="6"/>
    <n v="2012"/>
    <n v="14"/>
    <x v="6"/>
    <n v="5.4"/>
    <n v="5.4"/>
    <m/>
    <d v="2012-07-14T00:00:00"/>
    <n v="5.4"/>
    <n v="3380"/>
    <n v="66.509248327430143"/>
    <n v="5.6285714285714281"/>
    <n v="3.9100000000000006"/>
  </r>
  <r>
    <x v="10"/>
    <x v="6"/>
    <n v="2012"/>
    <n v="15"/>
    <x v="6"/>
    <n v="5.6"/>
    <n v="5.6"/>
    <m/>
    <d v="2012-07-15T00:00:00"/>
    <n v="5.6"/>
    <n v="3332"/>
    <n v="65.564738292011015"/>
    <n v="5.6571428571428575"/>
    <n v="3.8033333333333337"/>
  </r>
  <r>
    <x v="10"/>
    <x v="6"/>
    <n v="2012"/>
    <n v="16"/>
    <x v="6"/>
    <n v="5.5"/>
    <n v="5.5"/>
    <m/>
    <d v="2012-07-16T00:00:00"/>
    <n v="5.5"/>
    <n v="3357"/>
    <n v="66.056670602125138"/>
    <n v="5.6000000000000005"/>
    <n v="3.686666666666667"/>
  </r>
  <r>
    <x v="10"/>
    <x v="6"/>
    <n v="2012"/>
    <n v="17"/>
    <x v="6"/>
    <n v="5.5"/>
    <n v="5.5"/>
    <m/>
    <d v="2012-07-17T00:00:00"/>
    <n v="5.5"/>
    <n v="3357"/>
    <n v="66.056670602125138"/>
    <n v="5.5142857142857142"/>
    <n v="3.5733333333333333"/>
  </r>
  <r>
    <x v="10"/>
    <x v="6"/>
    <n v="2012"/>
    <n v="18"/>
    <x v="6"/>
    <n v="5.7"/>
    <n v="5.7"/>
    <m/>
    <d v="2012-07-18T00:00:00"/>
    <n v="5.7"/>
    <n v="3307"/>
    <n v="65.072805981896892"/>
    <n v="5.3857142857142861"/>
    <n v="3.4566666666666666"/>
  </r>
  <r>
    <x v="10"/>
    <x v="6"/>
    <n v="2012"/>
    <n v="19"/>
    <x v="6"/>
    <n v="5.7"/>
    <n v="5.7"/>
    <m/>
    <d v="2012-07-19T00:00:00"/>
    <n v="5.7"/>
    <n v="3307"/>
    <n v="65.072805981896892"/>
    <n v="5.1857142857142851"/>
    <n v="3.3266666666666667"/>
  </r>
  <r>
    <x v="10"/>
    <x v="6"/>
    <n v="2012"/>
    <n v="20"/>
    <x v="6"/>
    <n v="6"/>
    <n v="6"/>
    <m/>
    <d v="2012-07-20T00:00:00"/>
    <n v="6"/>
    <n v="3252"/>
    <n v="63.990554899645815"/>
    <n v="4.9285714285714297"/>
    <n v="3.2000000000000006"/>
  </r>
  <r>
    <x v="10"/>
    <x v="6"/>
    <n v="2012"/>
    <n v="21"/>
    <x v="6"/>
    <n v="5.6"/>
    <n v="5.6"/>
    <m/>
    <d v="2012-07-21T00:00:00"/>
    <n v="5.6"/>
    <n v="3332"/>
    <n v="65.564738292011015"/>
    <n v="4.6714285714285717"/>
    <n v="3.08"/>
  </r>
  <r>
    <x v="10"/>
    <x v="6"/>
    <n v="2012"/>
    <n v="22"/>
    <x v="6"/>
    <n v="5.2"/>
    <n v="5.2"/>
    <m/>
    <d v="2012-07-22T00:00:00"/>
    <n v="5.2"/>
    <n v="3424"/>
    <n v="67.375049193231007"/>
    <n v="4.3857142857142852"/>
    <n v="2.9833333333333338"/>
  </r>
  <r>
    <x v="10"/>
    <x v="6"/>
    <n v="2012"/>
    <n v="23"/>
    <x v="6"/>
    <n v="4.9000000000000004"/>
    <n v="4.9000000000000004"/>
    <m/>
    <d v="2012-07-23T00:00:00"/>
    <n v="4.9000000000000004"/>
    <n v="3482"/>
    <n v="68.516332152695796"/>
    <n v="4.1714285714285717"/>
    <n v="2.8833333333333337"/>
  </r>
  <r>
    <x v="10"/>
    <x v="6"/>
    <n v="2012"/>
    <n v="24"/>
    <x v="6"/>
    <n v="4.5999999999999996"/>
    <n v="4.5999999999999996"/>
    <m/>
    <d v="2012-07-24T00:00:00"/>
    <n v="4.5999999999999996"/>
    <n v="3549"/>
    <n v="69.834710743801651"/>
    <n v="3.9285714285714284"/>
    <n v="2.7866666666666671"/>
  </r>
  <r>
    <x v="10"/>
    <x v="6"/>
    <n v="2012"/>
    <n v="25"/>
    <x v="6"/>
    <n v="4.3"/>
    <n v="4.3"/>
    <m/>
    <d v="2012-07-25T00:00:00"/>
    <n v="4.3"/>
    <n v="3610"/>
    <n v="71.035025580480124"/>
    <n v="3.6714285714285713"/>
    <n v="2.7033333333333336"/>
  </r>
  <r>
    <x v="10"/>
    <x v="6"/>
    <n v="2012"/>
    <n v="26"/>
    <x v="6"/>
    <n v="3.9"/>
    <n v="3.9"/>
    <m/>
    <d v="2012-07-26T00:00:00"/>
    <n v="3.9"/>
    <n v="3691"/>
    <n v="72.628886265249903"/>
    <n v="3.4428571428571426"/>
    <n v="2.6300000000000003"/>
  </r>
  <r>
    <x v="10"/>
    <x v="6"/>
    <n v="2012"/>
    <n v="27"/>
    <x v="6"/>
    <n v="4.2"/>
    <n v="4.2"/>
    <m/>
    <d v="2012-07-27T00:00:00"/>
    <n v="4.2"/>
    <n v="3634"/>
    <n v="71.507280598189695"/>
    <n v="3.2714285714285714"/>
    <n v="2.57"/>
  </r>
  <r>
    <x v="10"/>
    <x v="6"/>
    <n v="2012"/>
    <n v="28"/>
    <x v="6"/>
    <n v="3.6"/>
    <n v="3.6"/>
    <m/>
    <d v="2012-07-28T00:00:00"/>
    <n v="3.6"/>
    <n v="3764"/>
    <n v="74.065328610783155"/>
    <n v="3.1"/>
    <n v="2.5099999999999998"/>
  </r>
  <r>
    <x v="10"/>
    <x v="6"/>
    <n v="2012"/>
    <n v="29"/>
    <x v="6"/>
    <n v="3.7"/>
    <n v="3.7"/>
    <m/>
    <d v="2012-07-29T00:00:00"/>
    <n v="3.7"/>
    <n v="3734"/>
    <n v="73.475009838646201"/>
    <n v="2.9857142857142853"/>
    <n v="2.4733333333333336"/>
  </r>
  <r>
    <x v="10"/>
    <x v="6"/>
    <n v="2012"/>
    <n v="30"/>
    <x v="6"/>
    <n v="3.2"/>
    <n v="3.2"/>
    <m/>
    <d v="2012-07-30T00:00:00"/>
    <n v="3.2"/>
    <n v="3885"/>
    <n v="76.446280991735534"/>
    <n v="2.8857142857142857"/>
    <n v="2.4266666666666672"/>
  </r>
  <r>
    <x v="10"/>
    <x v="6"/>
    <n v="2012"/>
    <n v="31"/>
    <x v="6"/>
    <n v="2.8"/>
    <n v="2.8"/>
    <m/>
    <d v="2012-07-31T00:00:00"/>
    <n v="2.8"/>
    <n v="4018"/>
    <n v="79.063360881542692"/>
    <n v="2.7714285714285714"/>
    <n v="2.39"/>
  </r>
  <r>
    <x v="10"/>
    <x v="7"/>
    <n v="2012"/>
    <n v="1"/>
    <x v="7"/>
    <n v="2.7"/>
    <n v="2.7"/>
    <m/>
    <d v="2012-08-01T00:00:00"/>
    <n v="2.7"/>
    <n v="4058"/>
    <n v="79.850452577725306"/>
    <n v="2.6714285714285713"/>
    <n v="2.36"/>
  </r>
  <r>
    <x v="10"/>
    <x v="7"/>
    <n v="2012"/>
    <n v="2"/>
    <x v="7"/>
    <n v="2.7"/>
    <n v="2.7"/>
    <m/>
    <d v="2012-08-02T00:00:00"/>
    <n v="2.7"/>
    <n v="4058"/>
    <n v="79.850452577725306"/>
    <n v="2.6571428571428575"/>
    <n v="2.3400000000000003"/>
  </r>
  <r>
    <x v="10"/>
    <x v="7"/>
    <n v="2012"/>
    <n v="3"/>
    <x v="7"/>
    <n v="3"/>
    <n v="3"/>
    <m/>
    <d v="2012-08-03T00:00:00"/>
    <n v="3"/>
    <n v="3941"/>
    <n v="77.548209366391191"/>
    <n v="2.6285714285714286"/>
    <n v="2.31"/>
  </r>
  <r>
    <x v="10"/>
    <x v="7"/>
    <n v="2012"/>
    <n v="4"/>
    <x v="7"/>
    <n v="2.8"/>
    <n v="2.8"/>
    <m/>
    <d v="2012-08-04T00:00:00"/>
    <n v="2.8"/>
    <n v="4018"/>
    <n v="79.063360881542692"/>
    <n v="2.5571428571428569"/>
    <n v="2.2766666666666664"/>
  </r>
  <r>
    <x v="10"/>
    <x v="7"/>
    <n v="2012"/>
    <n v="5"/>
    <x v="7"/>
    <n v="3"/>
    <n v="3"/>
    <m/>
    <d v="2012-08-05T00:00:00"/>
    <n v="3"/>
    <n v="3941"/>
    <n v="77.548209366391191"/>
    <n v="2.5714285714285716"/>
    <n v="2.253333333333333"/>
  </r>
  <r>
    <x v="10"/>
    <x v="7"/>
    <n v="2012"/>
    <n v="6"/>
    <x v="7"/>
    <n v="2.4"/>
    <n v="2.4"/>
    <m/>
    <d v="2012-08-06T00:00:00"/>
    <n v="2.4"/>
    <n v="4180"/>
    <n v="82.251082251082252"/>
    <n v="2.5285714285714285"/>
    <n v="2.23"/>
  </r>
  <r>
    <x v="10"/>
    <x v="7"/>
    <n v="2012"/>
    <n v="7"/>
    <x v="7"/>
    <n v="2.1"/>
    <n v="2.1"/>
    <m/>
    <d v="2012-08-07T00:00:00"/>
    <n v="2.1"/>
    <n v="4352"/>
    <n v="85.635576544667458"/>
    <n v="2.5"/>
    <n v="2.2199999999999998"/>
  </r>
  <r>
    <x v="10"/>
    <x v="7"/>
    <n v="2012"/>
    <n v="8"/>
    <x v="7"/>
    <n v="2.6"/>
    <n v="2.6"/>
    <m/>
    <d v="2012-08-08T00:00:00"/>
    <n v="2.6"/>
    <n v="4098"/>
    <n v="80.637544273907906"/>
    <n v="2.5"/>
    <n v="2.2133333333333334"/>
  </r>
  <r>
    <x v="10"/>
    <x v="7"/>
    <n v="2012"/>
    <n v="9"/>
    <x v="7"/>
    <n v="2.5"/>
    <n v="2.5"/>
    <m/>
    <d v="2012-08-09T00:00:00"/>
    <n v="2.5"/>
    <n v="4136"/>
    <n v="81.385281385281388"/>
    <n v="2.4285714285714284"/>
    <n v="2.1933333333333329"/>
  </r>
  <r>
    <x v="10"/>
    <x v="7"/>
    <n v="2012"/>
    <n v="10"/>
    <x v="7"/>
    <n v="2.5"/>
    <n v="2.5"/>
    <m/>
    <d v="2012-08-10T00:00:00"/>
    <n v="2.5"/>
    <n v="4136"/>
    <n v="81.385281385281388"/>
    <n v="2.3571428571428572"/>
    <n v="2.1766666666666663"/>
  </r>
  <r>
    <x v="10"/>
    <x v="7"/>
    <n v="2012"/>
    <n v="11"/>
    <x v="7"/>
    <n v="2.9"/>
    <n v="2.9"/>
    <m/>
    <d v="2012-08-11T00:00:00"/>
    <n v="2.9"/>
    <n v="3982"/>
    <n v="78.354978354978357"/>
    <n v="2.2571428571428571"/>
    <n v="2.1566666666666663"/>
  </r>
  <r>
    <x v="10"/>
    <x v="7"/>
    <n v="2012"/>
    <n v="12"/>
    <x v="7"/>
    <n v="2.7"/>
    <n v="2.7"/>
    <m/>
    <d v="2012-08-12T00:00:00"/>
    <n v="2.7"/>
    <n v="4058"/>
    <n v="79.850452577725306"/>
    <n v="2.1142857142857143"/>
    <n v="2.1199999999999997"/>
  </r>
  <r>
    <x v="10"/>
    <x v="7"/>
    <n v="2012"/>
    <n v="13"/>
    <x v="7"/>
    <n v="2.2000000000000002"/>
    <n v="2.2000000000000002"/>
    <m/>
    <d v="2012-08-13T00:00:00"/>
    <n v="2.2000000000000002"/>
    <n v="4282"/>
    <n v="84.258166076347891"/>
    <n v="2.0714285714285716"/>
    <n v="2.09"/>
  </r>
  <r>
    <x v="10"/>
    <x v="7"/>
    <n v="2012"/>
    <n v="14"/>
    <x v="7"/>
    <n v="2.1"/>
    <n v="2.1"/>
    <m/>
    <d v="2012-08-14T00:00:00"/>
    <n v="2.1"/>
    <n v="4352"/>
    <n v="85.635576544667458"/>
    <n v="2.1428571428571428"/>
    <n v="2.0733333333333333"/>
  </r>
  <r>
    <x v="10"/>
    <x v="7"/>
    <n v="2012"/>
    <n v="15"/>
    <x v="7"/>
    <n v="2.1"/>
    <n v="2.1"/>
    <m/>
    <d v="2012-08-15T00:00:00"/>
    <n v="2.1"/>
    <n v="4352"/>
    <n v="85.635576544667458"/>
    <n v="2.157142857142857"/>
    <n v="2.06"/>
  </r>
  <r>
    <x v="10"/>
    <x v="7"/>
    <n v="2012"/>
    <n v="16"/>
    <x v="7"/>
    <n v="2"/>
    <n v="2"/>
    <m/>
    <d v="2012-08-16T00:00:00"/>
    <n v="2"/>
    <n v="4416"/>
    <n v="86.894923258559615"/>
    <n v="2.1428571428571428"/>
    <n v="2.0466666666666669"/>
  </r>
  <r>
    <x v="10"/>
    <x v="7"/>
    <n v="2012"/>
    <n v="17"/>
    <x v="7"/>
    <n v="1.8"/>
    <n v="1.8"/>
    <m/>
    <d v="2012-08-17T00:00:00"/>
    <n v="1.8"/>
    <n v="4568"/>
    <n v="89.885871704053528"/>
    <n v="2.157142857142857"/>
    <n v="2.04"/>
  </r>
  <r>
    <x v="10"/>
    <x v="7"/>
    <n v="2012"/>
    <n v="18"/>
    <x v="7"/>
    <n v="1.9"/>
    <n v="1.9"/>
    <m/>
    <d v="2012-08-18T00:00:00"/>
    <n v="1.9"/>
    <n v="4479"/>
    <n v="88.134592680047234"/>
    <n v="2.1999999999999997"/>
    <n v="2.04"/>
  </r>
  <r>
    <x v="10"/>
    <x v="7"/>
    <n v="2012"/>
    <n v="19"/>
    <x v="7"/>
    <n v="2.4"/>
    <n v="2.4"/>
    <m/>
    <d v="2012-08-19T00:00:00"/>
    <n v="2.4"/>
    <n v="4180"/>
    <n v="82.251082251082252"/>
    <n v="2.2285714285714286"/>
    <n v="2.0366666666666666"/>
  </r>
  <r>
    <x v="10"/>
    <x v="7"/>
    <n v="2012"/>
    <n v="20"/>
    <x v="7"/>
    <n v="2.7"/>
    <n v="2.7"/>
    <m/>
    <d v="2012-08-20T00:00:00"/>
    <n v="2.7"/>
    <n v="4058"/>
    <n v="79.850452577725306"/>
    <n v="2.2285714285714286"/>
    <n v="2.0166666666666666"/>
  </r>
  <r>
    <x v="10"/>
    <x v="7"/>
    <n v="2012"/>
    <n v="21"/>
    <x v="7"/>
    <n v="2.2000000000000002"/>
    <n v="2.2000000000000002"/>
    <m/>
    <d v="2012-08-21T00:00:00"/>
    <n v="2.2000000000000002"/>
    <n v="4282"/>
    <n v="84.258166076347891"/>
    <n v="2.2000000000000002"/>
    <n v="1.9866666666666661"/>
  </r>
  <r>
    <x v="10"/>
    <x v="7"/>
    <n v="2012"/>
    <n v="22"/>
    <x v="7"/>
    <n v="2"/>
    <n v="2"/>
    <m/>
    <d v="2012-08-22T00:00:00"/>
    <n v="2"/>
    <n v="4416"/>
    <n v="86.894923258559615"/>
    <n v="2.2142857142857144"/>
    <n v="1.9733333333333329"/>
  </r>
  <r>
    <x v="10"/>
    <x v="7"/>
    <n v="2012"/>
    <n v="23"/>
    <x v="7"/>
    <n v="2.1"/>
    <n v="2.1"/>
    <m/>
    <d v="2012-08-23T00:00:00"/>
    <n v="2.1"/>
    <n v="4352"/>
    <n v="85.635576544667458"/>
    <n v="2.2285714285714286"/>
    <n v="1.9733333333333329"/>
  </r>
  <r>
    <x v="10"/>
    <x v="7"/>
    <n v="2012"/>
    <n v="24"/>
    <x v="7"/>
    <n v="2.1"/>
    <n v="2.1"/>
    <m/>
    <d v="2012-08-24T00:00:00"/>
    <n v="2.1"/>
    <n v="4352"/>
    <n v="85.635576544667458"/>
    <n v="2.1999999999999997"/>
    <n v="1.9699999999999995"/>
  </r>
  <r>
    <x v="10"/>
    <x v="7"/>
    <n v="2012"/>
    <n v="25"/>
    <x v="7"/>
    <n v="2.1"/>
    <n v="2.1"/>
    <m/>
    <d v="2012-08-25T00:00:00"/>
    <n v="2.1"/>
    <n v="4352"/>
    <n v="85.635576544667458"/>
    <n v="2.2000000000000002"/>
    <n v="1.9633333333333327"/>
  </r>
  <r>
    <x v="10"/>
    <x v="7"/>
    <n v="2012"/>
    <n v="26"/>
    <x v="7"/>
    <n v="2.4"/>
    <n v="2.4"/>
    <m/>
    <d v="2012-08-26T00:00:00"/>
    <n v="2.4"/>
    <n v="4180"/>
    <n v="82.251082251082252"/>
    <n v="2.1571428571428575"/>
    <n v="1.9533333333333329"/>
  </r>
  <r>
    <x v="10"/>
    <x v="7"/>
    <n v="2012"/>
    <n v="27"/>
    <x v="7"/>
    <n v="2.5"/>
    <n v="2.5"/>
    <m/>
    <d v="2012-08-27T00:00:00"/>
    <n v="2.5"/>
    <n v="4136"/>
    <n v="81.385281385281388"/>
    <n v="2.1"/>
    <n v="1.9333333333333329"/>
  </r>
  <r>
    <x v="10"/>
    <x v="7"/>
    <n v="2012"/>
    <n v="28"/>
    <x v="7"/>
    <n v="2.2999999999999998"/>
    <n v="2.2999999999999998"/>
    <m/>
    <d v="2012-08-28T00:00:00"/>
    <n v="2.2999999999999998"/>
    <n v="4227"/>
    <n v="83.175914994096814"/>
    <n v="2.0428571428571431"/>
    <n v="1.9099999999999993"/>
  </r>
  <r>
    <x v="10"/>
    <x v="7"/>
    <n v="2012"/>
    <n v="29"/>
    <x v="7"/>
    <n v="2.1"/>
    <n v="2.1"/>
    <m/>
    <d v="2012-08-29T00:00:00"/>
    <n v="2.1"/>
    <n v="4352"/>
    <n v="85.635576544667458"/>
    <n v="2.0428571428571423"/>
    <n v="1.8966666666666656"/>
  </r>
  <r>
    <x v="10"/>
    <x v="7"/>
    <n v="2012"/>
    <n v="30"/>
    <x v="7"/>
    <n v="1.9"/>
    <n v="1.9"/>
    <m/>
    <d v="2012-08-30T00:00:00"/>
    <n v="1.9"/>
    <n v="4479"/>
    <n v="88.134592680047234"/>
    <n v="2.0428571428571427"/>
    <n v="1.8833333333333324"/>
  </r>
  <r>
    <x v="10"/>
    <x v="7"/>
    <n v="2012"/>
    <n v="31"/>
    <x v="7"/>
    <n v="2.1"/>
    <n v="2.1"/>
    <m/>
    <d v="2012-08-31T00:00:00"/>
    <n v="2.1"/>
    <n v="4352"/>
    <n v="85.635576544667458"/>
    <n v="2.0428571428571431"/>
    <n v="1.876666666666666"/>
  </r>
  <r>
    <x v="10"/>
    <x v="8"/>
    <n v="2012"/>
    <n v="1"/>
    <x v="8"/>
    <n v="1.8"/>
    <n v="1.8"/>
    <m/>
    <d v="2012-09-01T00:00:00"/>
    <n v="1.8"/>
    <n v="4568"/>
    <n v="89.885871704053528"/>
    <n v="2.0285714285714285"/>
    <n v="1.8633333333333328"/>
  </r>
  <r>
    <x v="10"/>
    <x v="8"/>
    <n v="2012"/>
    <n v="2"/>
    <x v="8"/>
    <n v="2"/>
    <n v="2"/>
    <m/>
    <d v="2012-09-02T00:00:00"/>
    <n v="2"/>
    <n v="4416"/>
    <n v="86.894923258559615"/>
    <n v="2.0571428571428574"/>
    <n v="1.8599999999999999"/>
  </r>
  <r>
    <x v="10"/>
    <x v="8"/>
    <n v="2012"/>
    <n v="3"/>
    <x v="8"/>
    <n v="2.1"/>
    <n v="2.1"/>
    <m/>
    <d v="2012-09-03T00:00:00"/>
    <n v="2.1"/>
    <n v="4352"/>
    <n v="85.635576544667458"/>
    <n v="2.0428571428571431"/>
    <n v="1.85"/>
  </r>
  <r>
    <x v="10"/>
    <x v="8"/>
    <n v="2012"/>
    <n v="4"/>
    <x v="8"/>
    <n v="2.2999999999999998"/>
    <n v="2.2999999999999998"/>
    <m/>
    <d v="2012-09-04T00:00:00"/>
    <n v="2.2999999999999998"/>
    <n v="4227"/>
    <n v="83.175914994096814"/>
    <n v="2.0000000000000004"/>
    <n v="1.8366666666666669"/>
  </r>
  <r>
    <x v="10"/>
    <x v="8"/>
    <n v="2012"/>
    <n v="5"/>
    <x v="8"/>
    <n v="2.1"/>
    <n v="2.1"/>
    <m/>
    <d v="2012-09-05T00:00:00"/>
    <n v="2.1"/>
    <n v="4352"/>
    <n v="85.635576544667458"/>
    <n v="1.9285714285714288"/>
    <n v="1.8166666666666671"/>
  </r>
  <r>
    <x v="10"/>
    <x v="8"/>
    <n v="2012"/>
    <n v="6"/>
    <x v="8"/>
    <n v="1.9"/>
    <n v="1.9"/>
    <m/>
    <d v="2012-09-06T00:00:00"/>
    <n v="1.9"/>
    <n v="4479"/>
    <n v="88.134592680047234"/>
    <n v="1.8714285714285717"/>
    <n v="1.8033333333333339"/>
  </r>
  <r>
    <x v="10"/>
    <x v="8"/>
    <n v="2012"/>
    <n v="7"/>
    <x v="8"/>
    <n v="2"/>
    <n v="2"/>
    <m/>
    <d v="2012-09-07T00:00:00"/>
    <n v="2"/>
    <n v="4416"/>
    <n v="86.894923258559615"/>
    <n v="1.8428571428571427"/>
    <n v="1.7966666666666673"/>
  </r>
  <r>
    <x v="10"/>
    <x v="8"/>
    <n v="2012"/>
    <n v="8"/>
    <x v="8"/>
    <n v="2"/>
    <n v="2"/>
    <m/>
    <d v="2012-09-08T00:00:00"/>
    <n v="2"/>
    <n v="4416"/>
    <n v="86.894923258559615"/>
    <n v="1.7999999999999996"/>
    <n v="1.7866666666666675"/>
  </r>
  <r>
    <x v="10"/>
    <x v="8"/>
    <n v="2012"/>
    <n v="9"/>
    <x v="8"/>
    <s v="e1.9"/>
    <n v="1.9"/>
    <s v="e"/>
    <d v="2012-09-09T00:00:00"/>
    <n v="1.9"/>
    <n v="4479"/>
    <n v="88.134592680047234"/>
    <n v="1.7714285714285716"/>
    <n v="1.7766666666666677"/>
  </r>
  <r>
    <x v="10"/>
    <x v="8"/>
    <n v="2012"/>
    <n v="10"/>
    <x v="8"/>
    <s v="e1.8"/>
    <n v="1.8"/>
    <s v="e"/>
    <d v="2012-09-10T00:00:00"/>
    <n v="1.8"/>
    <n v="4568"/>
    <n v="89.885871704053528"/>
    <n v="1.7571428571428573"/>
    <n v="1.7766666666666677"/>
  </r>
  <r>
    <x v="10"/>
    <x v="8"/>
    <n v="2012"/>
    <n v="11"/>
    <x v="8"/>
    <s v="e1.8"/>
    <n v="1.8"/>
    <s v="e"/>
    <d v="2012-09-11T00:00:00"/>
    <n v="1.8"/>
    <n v="4568"/>
    <n v="89.885871704053528"/>
    <n v="1.7571428571428576"/>
    <n v="1.7933333333333341"/>
  </r>
  <r>
    <x v="10"/>
    <x v="8"/>
    <n v="2012"/>
    <n v="12"/>
    <x v="8"/>
    <s v="e1.7"/>
    <n v="1.7"/>
    <s v="e"/>
    <d v="2012-09-12T00:00:00"/>
    <n v="1.7"/>
    <n v="4673"/>
    <n v="91.951987406532865"/>
    <n v="1.7571428571428573"/>
    <n v="1.8000000000000007"/>
  </r>
  <r>
    <x v="10"/>
    <x v="8"/>
    <n v="2012"/>
    <n v="13"/>
    <x v="8"/>
    <s v="e1.7"/>
    <n v="1.7"/>
    <s v="e"/>
    <d v="2012-09-13T00:00:00"/>
    <n v="1.7"/>
    <n v="4673"/>
    <n v="91.951987406532865"/>
    <n v="1.7714285714285718"/>
    <n v="2.7766666666666668"/>
  </r>
  <r>
    <x v="10"/>
    <x v="8"/>
    <n v="2012"/>
    <n v="14"/>
    <x v="8"/>
    <s v="e1.7"/>
    <n v="1.7"/>
    <s v="e"/>
    <d v="2012-09-14T00:00:00"/>
    <n v="1.7"/>
    <n v="4673"/>
    <n v="91.951987406532865"/>
    <n v="1.785714285714286"/>
    <n v="3.0866666666666673"/>
  </r>
  <r>
    <x v="10"/>
    <x v="8"/>
    <n v="2012"/>
    <n v="15"/>
    <x v="8"/>
    <s v="e1.8"/>
    <n v="1.8"/>
    <s v="e"/>
    <d v="2012-09-15T00:00:00"/>
    <n v="1.8"/>
    <n v="4568"/>
    <n v="89.885871704053528"/>
    <n v="1.8285714285714287"/>
    <n v="3.2366666666666668"/>
  </r>
  <r>
    <x v="10"/>
    <x v="8"/>
    <n v="2012"/>
    <n v="16"/>
    <x v="8"/>
    <s v="e1.8"/>
    <n v="1.8"/>
    <s v="e"/>
    <d v="2012-09-16T00:00:00"/>
    <n v="1.8"/>
    <n v="4568"/>
    <n v="89.885871704053528"/>
    <n v="1.8571428571428572"/>
    <n v="3.9100000000000006"/>
  </r>
  <r>
    <x v="10"/>
    <x v="8"/>
    <n v="2012"/>
    <n v="17"/>
    <x v="8"/>
    <s v="e1.8"/>
    <n v="1.8"/>
    <s v="e"/>
    <d v="2012-09-17T00:00:00"/>
    <n v="1.8"/>
    <n v="4568"/>
    <n v="89.885871704053528"/>
    <n v="1.8714285714285714"/>
    <n v="4.45"/>
  </r>
  <r>
    <x v="10"/>
    <x v="8"/>
    <n v="2012"/>
    <n v="18"/>
    <x v="8"/>
    <s v="e1.8"/>
    <n v="1.8"/>
    <s v="e"/>
    <d v="2012-09-18T00:00:00"/>
    <n v="1.8"/>
    <n v="4568"/>
    <n v="89.885871704053528"/>
    <n v="1.8714285714285717"/>
    <n v="4.67"/>
  </r>
  <r>
    <x v="10"/>
    <x v="8"/>
    <n v="2012"/>
    <n v="19"/>
    <x v="8"/>
    <s v="e1.8"/>
    <n v="1.8"/>
    <s v="e"/>
    <d v="2012-09-19T00:00:00"/>
    <n v="1.8"/>
    <n v="4568"/>
    <n v="89.885871704053528"/>
    <n v="1.8714285714285717"/>
    <n v="4.793333333333333"/>
  </r>
  <r>
    <x v="10"/>
    <x v="8"/>
    <n v="2012"/>
    <n v="20"/>
    <x v="8"/>
    <s v="e1.8"/>
    <n v="1.8"/>
    <s v="e"/>
    <d v="2012-09-20T00:00:00"/>
    <n v="1.8"/>
    <n v="4568"/>
    <n v="89.885871704053528"/>
    <n v="1.8714285714285717"/>
    <n v="5.0266666666666673"/>
  </r>
  <r>
    <x v="10"/>
    <x v="8"/>
    <n v="2012"/>
    <n v="21"/>
    <x v="8"/>
    <s v="e2.0"/>
    <n v="2"/>
    <s v="e"/>
    <d v="2012-09-21T00:00:00"/>
    <n v="2"/>
    <n v="4416"/>
    <n v="86.894923258559615"/>
    <n v="1.8857142857142859"/>
    <n v="5.5"/>
  </r>
  <r>
    <x v="10"/>
    <x v="8"/>
    <n v="2012"/>
    <n v="22"/>
    <x v="8"/>
    <s v="e2.0"/>
    <n v="2"/>
    <s v="e"/>
    <d v="2012-09-22T00:00:00"/>
    <n v="2"/>
    <n v="4416"/>
    <n v="86.894923258559615"/>
    <n v="1.842857142857143"/>
    <n v="5.833333333333333"/>
  </r>
  <r>
    <x v="10"/>
    <x v="8"/>
    <n v="2012"/>
    <n v="23"/>
    <x v="8"/>
    <s v="e1.9"/>
    <n v="1.9"/>
    <s v="e"/>
    <d v="2012-09-23T00:00:00"/>
    <n v="1.9"/>
    <n v="4479"/>
    <n v="88.134592680047234"/>
    <n v="1.7999999999999996"/>
    <n v="6.333333333333333"/>
  </r>
  <r>
    <x v="10"/>
    <x v="8"/>
    <n v="2012"/>
    <n v="24"/>
    <x v="8"/>
    <s v="e1.8"/>
    <n v="1.8"/>
    <s v="e"/>
    <d v="2012-09-24T00:00:00"/>
    <n v="1.8"/>
    <n v="4568"/>
    <n v="89.885871704053528"/>
    <n v="1.7714285714285711"/>
    <n v="6.67"/>
  </r>
  <r>
    <x v="10"/>
    <x v="8"/>
    <n v="2012"/>
    <n v="25"/>
    <x v="8"/>
    <s v="e1.8"/>
    <n v="1.8"/>
    <s v="e"/>
    <d v="2012-09-25T00:00:00"/>
    <n v="1.8"/>
    <n v="4568"/>
    <n v="89.885871704053528"/>
    <n v="1.7571428571428569"/>
    <n v="7.0433333333333339"/>
  </r>
  <r>
    <x v="10"/>
    <x v="8"/>
    <n v="2012"/>
    <n v="26"/>
    <x v="8"/>
    <s v="e1.8"/>
    <n v="1.8"/>
    <s v="e"/>
    <d v="2012-09-26T00:00:00"/>
    <n v="1.8"/>
    <n v="4568"/>
    <n v="89.885871704053528"/>
    <n v="1.7428571428571427"/>
    <n v="7.65"/>
  </r>
  <r>
    <x v="10"/>
    <x v="8"/>
    <n v="2012"/>
    <n v="27"/>
    <x v="8"/>
    <s v="e1.9"/>
    <n v="1.9"/>
    <s v="e"/>
    <d v="2012-09-27T00:00:00"/>
    <n v="1.9"/>
    <n v="4479"/>
    <n v="88.134592680047234"/>
    <n v="1.7285714285714282"/>
    <n v="7.9233333333333338"/>
  </r>
  <r>
    <x v="10"/>
    <x v="8"/>
    <n v="2012"/>
    <n v="28"/>
    <x v="8"/>
    <s v="e1.7"/>
    <n v="1.7"/>
    <s v="e"/>
    <d v="2012-09-28T00:00:00"/>
    <n v="1.7"/>
    <n v="4673"/>
    <n v="91.951987406532865"/>
    <n v="1.6999999999999997"/>
    <n v="8.3933333333333344"/>
  </r>
  <r>
    <x v="10"/>
    <x v="8"/>
    <n v="2012"/>
    <n v="29"/>
    <x v="8"/>
    <s v="e1.7"/>
    <n v="1.7"/>
    <s v="e"/>
    <d v="2012-09-29T00:00:00"/>
    <n v="1.7"/>
    <n v="4673"/>
    <n v="91.951987406532865"/>
    <n v="1.6999999999999997"/>
    <n v="9.5366666666666671"/>
  </r>
  <r>
    <x v="10"/>
    <x v="8"/>
    <n v="2012"/>
    <n v="30"/>
    <x v="8"/>
    <s v="e1.7"/>
    <n v="1.7"/>
    <s v="e"/>
    <d v="2012-09-30T00:00:00"/>
    <n v="1.7"/>
    <n v="4673"/>
    <n v="91.951987406532865"/>
    <n v="1.6999999999999997"/>
    <n v="10.613333333333333"/>
  </r>
  <r>
    <x v="11"/>
    <x v="9"/>
    <n v="2012"/>
    <n v="1"/>
    <x v="9"/>
    <s v="e1.7"/>
    <n v="1.7"/>
    <s v="e"/>
    <d v="2012-10-01T00:00:00"/>
    <n v="1.7"/>
    <n v="4673"/>
    <n v="91.951987406532865"/>
    <n v="1.6999999999999997"/>
    <n v="11.756666666666668"/>
  </r>
  <r>
    <x v="11"/>
    <x v="9"/>
    <n v="2012"/>
    <n v="2"/>
    <x v="9"/>
    <s v="e1.7"/>
    <n v="1.7"/>
    <s v="e"/>
    <d v="2012-10-02T00:00:00"/>
    <n v="1.7"/>
    <n v="4673"/>
    <n v="91.951987406532865"/>
    <n v="1.6999999999999997"/>
    <n v="12.733333333333333"/>
  </r>
  <r>
    <x v="11"/>
    <x v="9"/>
    <n v="2012"/>
    <n v="3"/>
    <x v="9"/>
    <s v="e1.7"/>
    <n v="1.7"/>
    <s v="e"/>
    <d v="2012-10-03T00:00:00"/>
    <n v="1.7"/>
    <n v="4673"/>
    <n v="91.951987406532865"/>
    <n v="1.7285714285714284"/>
    <n v="13.743333333333334"/>
  </r>
  <r>
    <x v="11"/>
    <x v="9"/>
    <n v="2012"/>
    <n v="4"/>
    <x v="9"/>
    <s v="e1.7"/>
    <n v="1.7"/>
    <s v="e"/>
    <d v="2012-10-04T00:00:00"/>
    <n v="1.7"/>
    <n v="4673"/>
    <n v="91.951987406532865"/>
    <n v="1.8142857142857143"/>
    <n v="14.453333333333335"/>
  </r>
  <r>
    <x v="11"/>
    <x v="9"/>
    <n v="2012"/>
    <n v="5"/>
    <x v="9"/>
    <s v="e1.7"/>
    <n v="1.7"/>
    <s v="e"/>
    <d v="2012-10-05T00:00:00"/>
    <n v="1.7"/>
    <n v="4673"/>
    <n v="91.951987406532865"/>
    <n v="1.8571428571428572"/>
    <n v="15.163333333333332"/>
  </r>
  <r>
    <x v="11"/>
    <x v="9"/>
    <n v="2012"/>
    <n v="6"/>
    <x v="9"/>
    <s v="e1.7"/>
    <n v="1.7"/>
    <s v="e"/>
    <d v="2012-10-06T00:00:00"/>
    <n v="1.7"/>
    <n v="4673"/>
    <n v="91.951987406532865"/>
    <n v="6.0428571428571427"/>
    <n v="15.706666666666667"/>
  </r>
  <r>
    <x v="11"/>
    <x v="9"/>
    <n v="2012"/>
    <n v="7"/>
    <x v="9"/>
    <s v="e1.7"/>
    <n v="1.7"/>
    <s v="e"/>
    <d v="2012-10-07T00:00:00"/>
    <n v="1.7"/>
    <n v="4673"/>
    <n v="91.951987406532865"/>
    <n v="7.3714285714285719"/>
    <n v="16.183333333333334"/>
  </r>
  <r>
    <x v="11"/>
    <x v="9"/>
    <n v="2012"/>
    <n v="8"/>
    <x v="9"/>
    <s v="e1.7"/>
    <n v="1.7"/>
    <s v="e"/>
    <d v="2012-10-08T00:00:00"/>
    <n v="1.7"/>
    <n v="4673"/>
    <n v="91.951987406532865"/>
    <n v="8.0142857142857142"/>
    <n v="16.593333333333334"/>
  </r>
  <r>
    <x v="11"/>
    <x v="9"/>
    <n v="2012"/>
    <n v="9"/>
    <x v="9"/>
    <s v="e1.9"/>
    <n v="1.9"/>
    <s v="e"/>
    <d v="2012-10-09T00:00:00"/>
    <n v="1.9"/>
    <n v="4479"/>
    <n v="88.134592680047234"/>
    <n v="10.914285714285715"/>
    <n v="16.970000000000002"/>
  </r>
  <r>
    <x v="11"/>
    <x v="9"/>
    <n v="2012"/>
    <n v="10"/>
    <x v="9"/>
    <s v="e2.3"/>
    <n v="2.2999999999999998"/>
    <s v="e"/>
    <d v="2012-10-10T00:00:00"/>
    <n v="2.2999999999999998"/>
    <n v="4227"/>
    <n v="83.175914994096814"/>
    <n v="13.214285714285714"/>
    <n v="17.306666666666668"/>
  </r>
  <r>
    <x v="11"/>
    <x v="9"/>
    <n v="2012"/>
    <n v="11"/>
    <x v="9"/>
    <s v="e2.0"/>
    <n v="2"/>
    <s v="e"/>
    <d v="2012-10-11T00:00:00"/>
    <n v="2"/>
    <n v="4416"/>
    <n v="86.894923258559615"/>
    <n v="14.085714285714287"/>
    <n v="17.63"/>
  </r>
  <r>
    <x v="11"/>
    <x v="9"/>
    <n v="2012"/>
    <n v="12"/>
    <x v="9"/>
    <s v="e31"/>
    <n v="31"/>
    <s v="e"/>
    <d v="2012-10-12T00:00:00"/>
    <n v="31"/>
    <n v="1219"/>
    <n v="23.986619441164898"/>
    <n v="14.585714285714287"/>
    <n v="17.93"/>
  </r>
  <r>
    <x v="11"/>
    <x v="9"/>
    <n v="2012"/>
    <n v="13"/>
    <x v="9"/>
    <n v="11"/>
    <n v="11"/>
    <m/>
    <d v="2012-10-13T00:00:00"/>
    <n v="11"/>
    <n v="2599"/>
    <n v="51.141282959464775"/>
    <n v="11.414285714285715"/>
    <n v="17.363333333333333"/>
  </r>
  <r>
    <x v="11"/>
    <x v="9"/>
    <n v="2012"/>
    <n v="14"/>
    <x v="9"/>
    <n v="6.2"/>
    <n v="6.2"/>
    <m/>
    <d v="2012-10-14T00:00:00"/>
    <n v="6.2"/>
    <n v="3220"/>
    <n v="63.360881542699723"/>
    <n v="12.12857142857143"/>
    <n v="17.93"/>
  </r>
  <r>
    <x v="11"/>
    <x v="9"/>
    <n v="2012"/>
    <n v="15"/>
    <x v="9"/>
    <n v="22"/>
    <n v="22"/>
    <m/>
    <d v="2012-10-15T00:00:00"/>
    <n v="22"/>
    <n v="1676"/>
    <n v="32.979142070051161"/>
    <n v="12.957142857142857"/>
    <n v="18.123333333333335"/>
  </r>
  <r>
    <x v="11"/>
    <x v="9"/>
    <n v="2012"/>
    <n v="16"/>
    <x v="9"/>
    <n v="18"/>
    <n v="18"/>
    <m/>
    <d v="2012-10-16T00:00:00"/>
    <n v="18"/>
    <n v="1969"/>
    <n v="38.744588744588739"/>
    <n v="12.242857142857144"/>
    <n v="17.653333333333332"/>
  </r>
  <r>
    <x v="11"/>
    <x v="9"/>
    <n v="2012"/>
    <n v="17"/>
    <x v="9"/>
    <n v="8.4"/>
    <n v="8.4"/>
    <m/>
    <d v="2012-10-17T00:00:00"/>
    <n v="8.4"/>
    <n v="2921"/>
    <n v="57.477371113734755"/>
    <n v="11.385714285714286"/>
    <n v="17.259999999999998"/>
  </r>
  <r>
    <x v="11"/>
    <x v="9"/>
    <n v="2012"/>
    <n v="18"/>
    <x v="9"/>
    <n v="5.5"/>
    <n v="5.5"/>
    <m/>
    <d v="2012-10-18T00:00:00"/>
    <n v="5.5"/>
    <n v="3357"/>
    <n v="66.056670602125138"/>
    <n v="12.042857142857143"/>
    <n v="17.153333333333332"/>
  </r>
  <r>
    <x v="11"/>
    <x v="9"/>
    <n v="2012"/>
    <n v="19"/>
    <x v="9"/>
    <n v="8.8000000000000007"/>
    <n v="8.8000000000000007"/>
    <m/>
    <d v="2012-10-19T00:00:00"/>
    <n v="8.8000000000000007"/>
    <n v="2879"/>
    <n v="56.650924832743009"/>
    <n v="14.114285714285714"/>
    <n v="17.469999999999995"/>
  </r>
  <r>
    <x v="11"/>
    <x v="9"/>
    <n v="2012"/>
    <n v="20"/>
    <x v="9"/>
    <n v="16"/>
    <n v="16"/>
    <m/>
    <d v="2012-10-20T00:00:00"/>
    <n v="16"/>
    <n v="2135"/>
    <n v="42.011019283746556"/>
    <n v="14.285714285714286"/>
    <n v="18.143333333333331"/>
  </r>
  <r>
    <x v="11"/>
    <x v="9"/>
    <n v="2012"/>
    <n v="21"/>
    <x v="9"/>
    <n v="12"/>
    <n v="12"/>
    <m/>
    <d v="2012-10-21T00:00:00"/>
    <n v="12"/>
    <n v="2499"/>
    <n v="49.173553719008268"/>
    <n v="14.285714285714286"/>
    <n v="21.81"/>
  </r>
  <r>
    <x v="11"/>
    <x v="9"/>
    <n v="2012"/>
    <n v="22"/>
    <x v="9"/>
    <n v="17"/>
    <n v="17"/>
    <m/>
    <d v="2012-10-22T00:00:00"/>
    <n v="17"/>
    <n v="2056"/>
    <n v="40.456513183785916"/>
    <n v="17.714285714285715"/>
    <n v="30.443333333333332"/>
  </r>
  <r>
    <x v="11"/>
    <x v="9"/>
    <n v="2012"/>
    <n v="23"/>
    <x v="9"/>
    <n v="12"/>
    <n v="12"/>
    <m/>
    <d v="2012-10-23T00:00:00"/>
    <n v="12"/>
    <n v="2499"/>
    <n v="49.173553719008268"/>
    <n v="20.142857142857142"/>
    <n v="35.776666666666664"/>
  </r>
  <r>
    <x v="11"/>
    <x v="9"/>
    <n v="2012"/>
    <n v="24"/>
    <x v="9"/>
    <n v="13"/>
    <n v="13"/>
    <m/>
    <d v="2012-10-24T00:00:00"/>
    <n v="13"/>
    <n v="2405"/>
    <n v="47.323888232979144"/>
    <n v="23.571428571428573"/>
    <n v="38.343333333333334"/>
  </r>
  <r>
    <x v="11"/>
    <x v="9"/>
    <n v="2012"/>
    <n v="25"/>
    <x v="9"/>
    <n v="20"/>
    <n v="20"/>
    <m/>
    <d v="2012-10-25T00:00:00"/>
    <n v="20"/>
    <n v="1826"/>
    <n v="35.930735930735928"/>
    <n v="26.142857142857142"/>
    <n v="40.976666666666667"/>
  </r>
  <r>
    <x v="11"/>
    <x v="9"/>
    <n v="2012"/>
    <n v="26"/>
    <x v="9"/>
    <n v="10"/>
    <n v="10"/>
    <m/>
    <d v="2012-10-26T00:00:00"/>
    <n v="10"/>
    <n v="2728"/>
    <n v="53.679653679653683"/>
    <n v="27.857142857142858"/>
    <n v="46.876666666666665"/>
  </r>
  <r>
    <x v="11"/>
    <x v="9"/>
    <n v="2012"/>
    <n v="27"/>
    <x v="9"/>
    <n v="16"/>
    <n v="16"/>
    <m/>
    <d v="2012-10-27T00:00:00"/>
    <n v="16"/>
    <n v="2135"/>
    <n v="42.011019283746556"/>
    <n v="29.714285714285715"/>
    <n v="49.976666666666667"/>
  </r>
  <r>
    <x v="11"/>
    <x v="9"/>
    <n v="2012"/>
    <n v="28"/>
    <x v="9"/>
    <n v="36"/>
    <n v="36"/>
    <m/>
    <d v="2012-10-28T00:00:00"/>
    <n v="36"/>
    <n v="1014"/>
    <n v="19.952774498229044"/>
    <n v="30.714285714285715"/>
    <n v="51.476666666666667"/>
  </r>
  <r>
    <x v="11"/>
    <x v="9"/>
    <n v="2012"/>
    <n v="29"/>
    <x v="9"/>
    <n v="34"/>
    <n v="34"/>
    <m/>
    <d v="2012-10-29T00:00:00"/>
    <n v="34"/>
    <n v="1098"/>
    <n v="21.605667060212514"/>
    <n v="28.142857142857142"/>
    <n v="51.809999999999995"/>
  </r>
  <r>
    <x v="11"/>
    <x v="9"/>
    <n v="2012"/>
    <n v="30"/>
    <x v="9"/>
    <n v="36"/>
    <n v="36"/>
    <m/>
    <d v="2012-10-30T00:00:00"/>
    <n v="36"/>
    <n v="1014"/>
    <n v="19.952774498229044"/>
    <n v="25.571428571428573"/>
    <n v="51.976666666666667"/>
  </r>
  <r>
    <x v="11"/>
    <x v="9"/>
    <n v="2012"/>
    <n v="31"/>
    <x v="9"/>
    <n v="31"/>
    <n v="31"/>
    <m/>
    <d v="2012-10-31T00:00:00"/>
    <n v="31"/>
    <n v="1219"/>
    <n v="23.986619441164898"/>
    <n v="22.428571428571427"/>
    <n v="51.976666666666667"/>
  </r>
  <r>
    <x v="11"/>
    <x v="10"/>
    <n v="2012"/>
    <n v="1"/>
    <x v="10"/>
    <n v="32"/>
    <n v="32"/>
    <m/>
    <d v="2012-11-01T00:00:00"/>
    <n v="32"/>
    <n v="1185"/>
    <n v="23.31759149940968"/>
    <n v="19.857142857142858"/>
    <n v="52.41"/>
  </r>
  <r>
    <x v="11"/>
    <x v="10"/>
    <n v="2012"/>
    <n v="2"/>
    <x v="10"/>
    <n v="23"/>
    <n v="23"/>
    <m/>
    <d v="2012-11-02T00:00:00"/>
    <n v="23"/>
    <n v="1613"/>
    <n v="31.739472648563559"/>
    <n v="17"/>
    <n v="54.743333333333332"/>
  </r>
  <r>
    <x v="11"/>
    <x v="10"/>
    <n v="2012"/>
    <n v="3"/>
    <x v="10"/>
    <n v="23"/>
    <n v="23"/>
    <m/>
    <d v="2012-11-03T00:00:00"/>
    <n v="23"/>
    <n v="1613"/>
    <n v="31.739472648563559"/>
    <n v="15.428571428571429"/>
    <n v="60.776666666666664"/>
  </r>
  <r>
    <x v="11"/>
    <x v="10"/>
    <n v="2012"/>
    <n v="4"/>
    <x v="10"/>
    <n v="18"/>
    <n v="18"/>
    <m/>
    <d v="2012-11-04T00:00:00"/>
    <n v="18"/>
    <n v="1969"/>
    <n v="38.744588744588739"/>
    <n v="13.714285714285714"/>
    <n v="65.843333333333334"/>
  </r>
  <r>
    <x v="11"/>
    <x v="10"/>
    <n v="2012"/>
    <n v="5"/>
    <x v="10"/>
    <n v="16"/>
    <n v="16"/>
    <m/>
    <d v="2012-11-05T00:00:00"/>
    <n v="16"/>
    <n v="2135"/>
    <n v="42.011019283746556"/>
    <n v="13.142857142857142"/>
    <n v="73.81"/>
  </r>
  <r>
    <x v="11"/>
    <x v="10"/>
    <n v="2012"/>
    <n v="6"/>
    <x v="10"/>
    <n v="14"/>
    <n v="14"/>
    <m/>
    <d v="2012-11-06T00:00:00"/>
    <n v="14"/>
    <n v="2302"/>
    <n v="45.297127115308932"/>
    <n v="14.857142857142858"/>
    <n v="81.843333333333334"/>
  </r>
  <r>
    <x v="11"/>
    <x v="10"/>
    <n v="2012"/>
    <n v="7"/>
    <x v="10"/>
    <n v="13"/>
    <n v="13"/>
    <m/>
    <d v="2012-11-07T00:00:00"/>
    <n v="13"/>
    <n v="2405"/>
    <n v="47.323888232979144"/>
    <n v="14.571428571428571"/>
    <n v="86.576666666666668"/>
  </r>
  <r>
    <x v="11"/>
    <x v="10"/>
    <n v="2012"/>
    <n v="8"/>
    <x v="10"/>
    <n v="12"/>
    <n v="12"/>
    <m/>
    <d v="2012-11-08T00:00:00"/>
    <n v="12"/>
    <n v="2499"/>
    <n v="49.173553719008268"/>
    <n v="13.842857142857143"/>
    <n v="89.476666666666674"/>
  </r>
  <r>
    <x v="11"/>
    <x v="10"/>
    <n v="2012"/>
    <n v="9"/>
    <x v="10"/>
    <n v="12"/>
    <n v="12"/>
    <m/>
    <d v="2012-11-09T00:00:00"/>
    <n v="12"/>
    <n v="2499"/>
    <n v="49.173553719008268"/>
    <n v="13.014285714285716"/>
    <n v="91.276666666666671"/>
  </r>
  <r>
    <x v="11"/>
    <x v="10"/>
    <n v="2012"/>
    <n v="10"/>
    <x v="10"/>
    <n v="11"/>
    <n v="11"/>
    <m/>
    <d v="2012-11-10T00:00:00"/>
    <n v="11"/>
    <n v="2599"/>
    <n v="51.141282959464775"/>
    <n v="12.042857142857144"/>
    <n v="92.61"/>
  </r>
  <r>
    <x v="11"/>
    <x v="10"/>
    <n v="2012"/>
    <n v="11"/>
    <x v="10"/>
    <n v="14"/>
    <n v="14"/>
    <m/>
    <d v="2012-11-11T00:00:00"/>
    <n v="14"/>
    <n v="2302"/>
    <n v="45.297127115308932"/>
    <n v="12.614285714285714"/>
    <n v="93.676666666666677"/>
  </r>
  <r>
    <x v="11"/>
    <x v="10"/>
    <n v="2012"/>
    <n v="12"/>
    <x v="10"/>
    <n v="28"/>
    <n v="28"/>
    <m/>
    <d v="2012-11-12T00:00:00"/>
    <n v="28"/>
    <n v="1357"/>
    <n v="26.702085792994882"/>
    <n v="14.757142857142858"/>
    <n v="94.643333333333345"/>
  </r>
  <r>
    <x v="11"/>
    <x v="10"/>
    <n v="2012"/>
    <n v="13"/>
    <x v="10"/>
    <n v="12"/>
    <n v="12"/>
    <m/>
    <d v="2012-11-13T00:00:00"/>
    <n v="12"/>
    <n v="2499"/>
    <n v="49.173553719008268"/>
    <n v="28.75714285714286"/>
    <n v="95.043333333333337"/>
  </r>
  <r>
    <x v="11"/>
    <x v="10"/>
    <n v="2012"/>
    <n v="14"/>
    <x v="10"/>
    <n v="7.9"/>
    <n v="7.9"/>
    <m/>
    <d v="2012-11-14T00:00:00"/>
    <n v="7.9"/>
    <n v="2985"/>
    <n v="58.736717827626919"/>
    <n v="65.757142857142853"/>
    <n v="95.776666666666671"/>
  </r>
  <r>
    <x v="11"/>
    <x v="10"/>
    <n v="2012"/>
    <n v="15"/>
    <x v="10"/>
    <n v="6.2"/>
    <n v="6.2"/>
    <m/>
    <d v="2012-11-15T00:00:00"/>
    <n v="6.2"/>
    <n v="3220"/>
    <n v="63.360881542699723"/>
    <n v="89.914285714285711"/>
    <n v="96.68"/>
  </r>
  <r>
    <x v="11"/>
    <x v="10"/>
    <n v="2012"/>
    <n v="16"/>
    <x v="10"/>
    <n v="5.2"/>
    <n v="5.2"/>
    <m/>
    <d v="2012-11-16T00:00:00"/>
    <n v="5.2"/>
    <n v="3424"/>
    <n v="67.375049193231007"/>
    <n v="101.74285714285715"/>
    <n v="97.806666666666658"/>
  </r>
  <r>
    <x v="11"/>
    <x v="10"/>
    <n v="2012"/>
    <n v="17"/>
    <x v="10"/>
    <n v="15"/>
    <n v="15"/>
    <m/>
    <d v="2012-11-17T00:00:00"/>
    <n v="15"/>
    <n v="2213"/>
    <n v="43.545848091302638"/>
    <n v="114.14285714285714"/>
    <n v="100.2"/>
  </r>
  <r>
    <x v="11"/>
    <x v="10"/>
    <n v="2012"/>
    <n v="18"/>
    <x v="10"/>
    <n v="29"/>
    <n v="29"/>
    <m/>
    <d v="2012-11-18T00:00:00"/>
    <n v="29"/>
    <n v="1319"/>
    <n v="25.954348681621408"/>
    <n v="140.14285714285714"/>
    <n v="107.03333333333333"/>
  </r>
  <r>
    <x v="11"/>
    <x v="10"/>
    <n v="2012"/>
    <n v="19"/>
    <x v="10"/>
    <n v="126"/>
    <n v="126"/>
    <m/>
    <d v="2012-11-19T00:00:00"/>
    <n v="126"/>
    <n v="207"/>
    <n v="4.0731995277449817"/>
    <n v="150.71428571428572"/>
    <n v="111.93333333333334"/>
  </r>
  <r>
    <x v="11"/>
    <x v="10"/>
    <n v="2012"/>
    <n v="20"/>
    <x v="10"/>
    <n v="271"/>
    <n v="271"/>
    <m/>
    <d v="2012-11-20T00:00:00"/>
    <n v="271"/>
    <n v="26"/>
    <n v="0.51160960251869347"/>
    <n v="141.42857142857142"/>
    <n v="112.36666666666666"/>
  </r>
  <r>
    <x v="11"/>
    <x v="10"/>
    <n v="2012"/>
    <n v="21"/>
    <x v="10"/>
    <n v="177"/>
    <n v="177"/>
    <m/>
    <d v="2012-11-21T00:00:00"/>
    <n v="177"/>
    <n v="120"/>
    <n v="2.3612750885478158"/>
    <n v="109.28571428571429"/>
    <n v="110.96666666666667"/>
  </r>
  <r>
    <x v="11"/>
    <x v="10"/>
    <n v="2012"/>
    <n v="22"/>
    <x v="10"/>
    <n v="89"/>
    <n v="89"/>
    <m/>
    <d v="2012-11-22T00:00:00"/>
    <n v="89"/>
    <n v="333"/>
    <n v="6.552538370720189"/>
    <n v="89.571428571428569"/>
    <n v="111.96666666666667"/>
  </r>
  <r>
    <x v="11"/>
    <x v="10"/>
    <n v="2012"/>
    <n v="23"/>
    <x v="10"/>
    <n v="92"/>
    <n v="92"/>
    <m/>
    <d v="2012-11-23T00:00:00"/>
    <n v="92"/>
    <n v="316"/>
    <n v="6.2180243998425819"/>
    <n v="82"/>
    <n v="113.8"/>
  </r>
  <r>
    <x v="11"/>
    <x v="10"/>
    <n v="2012"/>
    <n v="24"/>
    <x v="10"/>
    <n v="197"/>
    <n v="197"/>
    <m/>
    <d v="2012-11-24T00:00:00"/>
    <n v="197"/>
    <n v="87"/>
    <n v="1.7119244391971666"/>
    <n v="75.142857142857139"/>
    <n v="114.56666666666666"/>
  </r>
  <r>
    <x v="11"/>
    <x v="10"/>
    <n v="2012"/>
    <n v="25"/>
    <x v="10"/>
    <n v="103"/>
    <n v="103"/>
    <m/>
    <d v="2012-11-25T00:00:00"/>
    <n v="103"/>
    <n v="274"/>
    <n v="5.3915781188508465"/>
    <n v="61.571428571428569"/>
    <n v="111.56666666666666"/>
  </r>
  <r>
    <x v="11"/>
    <x v="10"/>
    <n v="2012"/>
    <n v="26"/>
    <x v="10"/>
    <n v="61"/>
    <n v="61"/>
    <m/>
    <d v="2012-11-26T00:00:00"/>
    <n v="61"/>
    <n v="499"/>
    <n v="9.8189689098780004"/>
    <n v="76"/>
    <n v="112.66666666666667"/>
  </r>
  <r>
    <x v="11"/>
    <x v="10"/>
    <n v="2012"/>
    <n v="27"/>
    <x v="10"/>
    <n v="46"/>
    <n v="46"/>
    <m/>
    <d v="2012-11-27T00:00:00"/>
    <n v="46"/>
    <n v="715"/>
    <n v="14.06926406926407"/>
    <n v="92.285714285714292"/>
    <n v="115"/>
  </r>
  <r>
    <x v="11"/>
    <x v="10"/>
    <n v="2012"/>
    <n v="28"/>
    <x v="10"/>
    <n v="39"/>
    <n v="39"/>
    <m/>
    <d v="2012-11-28T00:00:00"/>
    <n v="39"/>
    <n v="928"/>
    <n v="18.260527351436444"/>
    <n v="122.42857142857143"/>
    <n v="116.5"/>
  </r>
  <r>
    <x v="11"/>
    <x v="10"/>
    <n v="2012"/>
    <n v="29"/>
    <x v="10"/>
    <n v="36"/>
    <n v="36"/>
    <m/>
    <d v="2012-11-29T00:00:00"/>
    <n v="36"/>
    <n v="1014"/>
    <n v="19.952774498229044"/>
    <n v="153.57142857142858"/>
    <n v="117.4"/>
  </r>
  <r>
    <x v="11"/>
    <x v="10"/>
    <n v="2012"/>
    <n v="30"/>
    <x v="10"/>
    <n v="44"/>
    <n v="44"/>
    <m/>
    <d v="2012-11-30T00:00:00"/>
    <n v="44"/>
    <n v="777"/>
    <n v="15.289256198347106"/>
    <n v="170.71428571428572"/>
    <n v="117.96666666666667"/>
  </r>
  <r>
    <x v="11"/>
    <x v="11"/>
    <n v="2012"/>
    <n v="1"/>
    <x v="11"/>
    <n v="102"/>
    <n v="102"/>
    <m/>
    <d v="2012-12-01T00:00:00"/>
    <n v="102"/>
    <n v="280"/>
    <n v="5.5096418732782375"/>
    <n v="178.71428571428572"/>
    <n v="118"/>
  </r>
  <r>
    <x v="11"/>
    <x v="11"/>
    <n v="2012"/>
    <n v="2"/>
    <x v="11"/>
    <n v="204"/>
    <n v="204"/>
    <m/>
    <d v="2012-12-02T00:00:00"/>
    <n v="204"/>
    <n v="76"/>
    <n v="1.49547422274695"/>
    <n v="173.57142857142858"/>
    <n v="115.93333333333334"/>
  </r>
  <r>
    <x v="11"/>
    <x v="11"/>
    <n v="2012"/>
    <n v="3"/>
    <x v="11"/>
    <n v="175"/>
    <n v="175"/>
    <m/>
    <d v="2012-12-03T00:00:00"/>
    <n v="175"/>
    <n v="126"/>
    <n v="2.4793388429752068"/>
    <n v="151.85714285714286"/>
    <n v="110.3"/>
  </r>
  <r>
    <x v="11"/>
    <x v="11"/>
    <n v="2012"/>
    <n v="4"/>
    <x v="11"/>
    <n v="257"/>
    <n v="257"/>
    <m/>
    <d v="2012-12-04T00:00:00"/>
    <n v="257"/>
    <n v="31"/>
    <n v="0.60999606454151911"/>
    <n v="133"/>
    <n v="105.53333333333333"/>
  </r>
  <r>
    <x v="11"/>
    <x v="11"/>
    <n v="2012"/>
    <n v="5"/>
    <x v="11"/>
    <n v="257"/>
    <n v="257"/>
    <m/>
    <d v="2012-12-05T00:00:00"/>
    <n v="257"/>
    <n v="31"/>
    <n v="0.60999606454151911"/>
    <n v="102.42857142857143"/>
    <n v="97.933333333333337"/>
  </r>
  <r>
    <x v="11"/>
    <x v="11"/>
    <n v="2012"/>
    <n v="6"/>
    <x v="11"/>
    <n v="156"/>
    <n v="156"/>
    <m/>
    <d v="2012-12-06T00:00:00"/>
    <n v="156"/>
    <n v="151"/>
    <n v="2.9712711530893348"/>
    <n v="71.428571428571431"/>
    <n v="90.266666666666666"/>
  </r>
  <r>
    <x v="11"/>
    <x v="11"/>
    <n v="2012"/>
    <n v="7"/>
    <x v="11"/>
    <n v="100"/>
    <n v="100"/>
    <m/>
    <d v="2012-12-07T00:00:00"/>
    <n v="100"/>
    <n v="284"/>
    <n v="5.5883510428964973"/>
    <n v="54"/>
    <n v="85.9"/>
  </r>
  <r>
    <x v="11"/>
    <x v="11"/>
    <n v="2012"/>
    <n v="8"/>
    <x v="11"/>
    <n v="66"/>
    <n v="66"/>
    <m/>
    <d v="2012-12-08T00:00:00"/>
    <n v="66"/>
    <n v="453"/>
    <n v="8.9138134592680061"/>
    <n v="44.714285714285715"/>
    <n v="83.333333333333329"/>
  </r>
  <r>
    <x v="11"/>
    <x v="11"/>
    <n v="2012"/>
    <n v="9"/>
    <x v="11"/>
    <n v="52"/>
    <n v="52"/>
    <m/>
    <d v="2012-12-09T00:00:00"/>
    <n v="52"/>
    <n v="610"/>
    <n v="12.00314836678473"/>
    <n v="41"/>
    <n v="82"/>
  </r>
  <r>
    <x v="11"/>
    <x v="11"/>
    <n v="2012"/>
    <n v="10"/>
    <x v="11"/>
    <n v="43"/>
    <n v="43"/>
    <m/>
    <d v="2012-12-10T00:00:00"/>
    <n v="43"/>
    <n v="809"/>
    <n v="15.91892955529319"/>
    <n v="44.571428571428569"/>
    <n v="81.066666666666663"/>
  </r>
  <r>
    <x v="11"/>
    <x v="11"/>
    <n v="2012"/>
    <n v="11"/>
    <x v="11"/>
    <n v="43"/>
    <n v="43"/>
    <m/>
    <d v="2012-12-11T00:00:00"/>
    <n v="43"/>
    <n v="809"/>
    <n v="15.91892955529319"/>
    <n v="69.857142857142861"/>
    <n v="80.466666666666669"/>
  </r>
  <r>
    <x v="11"/>
    <x v="11"/>
    <n v="2012"/>
    <n v="12"/>
    <x v="11"/>
    <n v="40"/>
    <n v="40"/>
    <m/>
    <d v="2012-12-12T00:00:00"/>
    <n v="40"/>
    <n v="894"/>
    <n v="17.591499409681226"/>
    <n v="88.857142857142861"/>
    <n v="79.8"/>
  </r>
  <r>
    <x v="11"/>
    <x v="11"/>
    <n v="2012"/>
    <n v="13"/>
    <x v="11"/>
    <n v="34"/>
    <n v="34"/>
    <m/>
    <d v="2012-12-13T00:00:00"/>
    <n v="34"/>
    <n v="1098"/>
    <n v="21.605667060212514"/>
    <n v="103"/>
    <n v="79.13333333333334"/>
  </r>
  <r>
    <x v="11"/>
    <x v="11"/>
    <n v="2012"/>
    <n v="14"/>
    <x v="11"/>
    <n v="35"/>
    <n v="35"/>
    <m/>
    <d v="2012-12-14T00:00:00"/>
    <n v="35"/>
    <n v="1053"/>
    <n v="20.720188902007084"/>
    <n v="130.85714285714286"/>
    <n v="78.63333333333334"/>
  </r>
  <r>
    <x v="11"/>
    <x v="11"/>
    <n v="2012"/>
    <n v="15"/>
    <x v="11"/>
    <n v="40"/>
    <n v="40"/>
    <m/>
    <d v="2012-12-15T00:00:00"/>
    <n v="40"/>
    <n v="894"/>
    <n v="17.591499409681226"/>
    <n v="155.42857142857142"/>
    <n v="78.066666666666663"/>
  </r>
  <r>
    <x v="11"/>
    <x v="11"/>
    <n v="2012"/>
    <n v="16"/>
    <x v="11"/>
    <n v="77"/>
    <n v="77"/>
    <m/>
    <d v="2012-12-16T00:00:00"/>
    <n v="77"/>
    <n v="383"/>
    <n v="7.5364029909484458"/>
    <n v="170.28571428571428"/>
    <n v="77.333333333333329"/>
  </r>
  <r>
    <x v="11"/>
    <x v="11"/>
    <n v="2012"/>
    <n v="17"/>
    <x v="11"/>
    <n v="220"/>
    <n v="220"/>
    <m/>
    <d v="2012-12-17T00:00:00"/>
    <n v="220"/>
    <n v="63"/>
    <n v="1.2396694214876034"/>
    <n v="175.71428571428572"/>
    <n v="75.333333333333329"/>
  </r>
  <r>
    <x v="11"/>
    <x v="11"/>
    <n v="2012"/>
    <n v="18"/>
    <x v="11"/>
    <n v="176"/>
    <n v="176"/>
    <m/>
    <d v="2012-12-18T00:00:00"/>
    <n v="176"/>
    <n v="122"/>
    <n v="2.4006296733569461"/>
    <n v="159.57142857142858"/>
    <n v="68.533333333333331"/>
  </r>
  <r>
    <x v="11"/>
    <x v="11"/>
    <n v="2012"/>
    <n v="19"/>
    <x v="11"/>
    <n v="139"/>
    <n v="139"/>
    <m/>
    <d v="2012-12-19T00:00:00"/>
    <n v="139"/>
    <n v="182"/>
    <n v="3.5812672176308542"/>
    <n v="153.85714285714286"/>
    <n v="63.2"/>
  </r>
  <r>
    <x v="11"/>
    <x v="11"/>
    <n v="2012"/>
    <n v="20"/>
    <x v="11"/>
    <n v="229"/>
    <n v="229"/>
    <m/>
    <d v="2012-12-20T00:00:00"/>
    <n v="229"/>
    <n v="52"/>
    <n v="1.0232192050373869"/>
    <n v="152.71428571428572"/>
    <n v="59.1"/>
  </r>
  <r>
    <x v="11"/>
    <x v="11"/>
    <n v="2012"/>
    <n v="21"/>
    <x v="11"/>
    <n v="207"/>
    <n v="207"/>
    <m/>
    <d v="2012-12-21T00:00:00"/>
    <n v="207"/>
    <n v="71"/>
    <n v="1.3970877607241243"/>
    <n v="133"/>
    <n v="51.966666666666669"/>
  </r>
  <r>
    <x v="11"/>
    <x v="11"/>
    <n v="2012"/>
    <n v="22"/>
    <x v="11"/>
    <n v="144"/>
    <n v="144"/>
    <m/>
    <d v="2012-12-22T00:00:00"/>
    <n v="144"/>
    <n v="172"/>
    <n v="3.3844942935852025"/>
    <n v="112.85714285714286"/>
    <n v="45.56666666666667"/>
  </r>
  <r>
    <x v="11"/>
    <x v="11"/>
    <n v="2012"/>
    <n v="23"/>
    <x v="11"/>
    <n v="115"/>
    <n v="115"/>
    <m/>
    <d v="2012-12-23T00:00:00"/>
    <n v="115"/>
    <n v="241"/>
    <n v="4.7422274695001967"/>
    <n v="99.857142857142861"/>
    <n v="41.233333333333334"/>
  </r>
  <r>
    <x v="11"/>
    <x v="11"/>
    <n v="2012"/>
    <n v="24"/>
    <x v="11"/>
    <n v="107"/>
    <n v="107"/>
    <m/>
    <d v="2012-12-24T00:00:00"/>
    <n v="107"/>
    <n v="263"/>
    <n v="5.1751279024006296"/>
    <n v="89.857142857142861"/>
    <n v="37.866666666666667"/>
  </r>
  <r>
    <x v="11"/>
    <x v="11"/>
    <n v="2012"/>
    <n v="25"/>
    <x v="11"/>
    <n v="136"/>
    <n v="136"/>
    <m/>
    <d v="2012-12-25T00:00:00"/>
    <n v="136"/>
    <n v="188"/>
    <n v="3.6993309720582448"/>
    <n v="80.285714285714292"/>
    <n v="34.833333333333336"/>
  </r>
  <r>
    <x v="11"/>
    <x v="11"/>
    <n v="2012"/>
    <n v="26"/>
    <x v="11"/>
    <n v="131"/>
    <n v="131"/>
    <m/>
    <d v="2012-12-26T00:00:00"/>
    <n v="131"/>
    <n v="197"/>
    <n v="3.8764266036993309"/>
    <n v="65.857142857142861"/>
    <n v="30.866666666666667"/>
  </r>
  <r>
    <x v="11"/>
    <x v="11"/>
    <n v="2012"/>
    <n v="27"/>
    <x v="11"/>
    <n v="91"/>
    <n v="91"/>
    <m/>
    <d v="2012-12-27T00:00:00"/>
    <n v="91"/>
    <n v="325"/>
    <n v="6.3951200314836685"/>
    <n v="51.714285714285715"/>
    <n v="27.1"/>
  </r>
  <r>
    <x v="11"/>
    <x v="11"/>
    <n v="2012"/>
    <n v="28"/>
    <x v="11"/>
    <n v="66"/>
    <n v="66"/>
    <m/>
    <d v="2012-12-28T00:00:00"/>
    <n v="66"/>
    <n v="453"/>
    <n v="8.9138134592680061"/>
    <n v="42.857142857142854"/>
    <n v="24.633333333333333"/>
  </r>
  <r>
    <x v="11"/>
    <x v="11"/>
    <n v="2012"/>
    <n v="29"/>
    <x v="11"/>
    <n v="53"/>
    <n v="53"/>
    <m/>
    <d v="2012-12-29T00:00:00"/>
    <n v="53"/>
    <n v="595"/>
    <n v="11.707988980716253"/>
    <n v="37.285714285714285"/>
    <n v="23.033333333333335"/>
  </r>
  <r>
    <x v="11"/>
    <x v="11"/>
    <n v="2012"/>
    <n v="30"/>
    <x v="11"/>
    <n v="45"/>
    <n v="45"/>
    <m/>
    <d v="2012-12-30T00:00:00"/>
    <n v="45"/>
    <n v="739"/>
    <n v="14.541519086973631"/>
    <n v="33.285714285714285"/>
    <n v="21.933333333333334"/>
  </r>
  <r>
    <x v="11"/>
    <x v="11"/>
    <n v="2012"/>
    <n v="31"/>
    <x v="11"/>
    <n v="40"/>
    <n v="40"/>
    <m/>
    <d v="2012-12-31T00:00:00"/>
    <n v="40"/>
    <n v="894"/>
    <n v="17.591499409681226"/>
    <n v="30.142857142857142"/>
    <n v="21.166666666666668"/>
  </r>
  <r>
    <x v="11"/>
    <x v="0"/>
    <n v="2013"/>
    <n v="1"/>
    <x v="0"/>
    <n v="35"/>
    <n v="35"/>
    <m/>
    <d v="2013-01-01T00:00:00"/>
    <n v="35"/>
    <n v="1053"/>
    <n v="20.720188902007084"/>
    <n v="28.142857142857142"/>
    <n v="20.533333333333335"/>
  </r>
  <r>
    <x v="11"/>
    <x v="0"/>
    <n v="2013"/>
    <n v="2"/>
    <x v="0"/>
    <n v="32"/>
    <n v="32"/>
    <m/>
    <d v="2013-01-02T00:00:00"/>
    <n v="32"/>
    <n v="1185"/>
    <n v="23.31759149940968"/>
    <n v="26.571428571428573"/>
    <n v="20.100000000000001"/>
  </r>
  <r>
    <x v="11"/>
    <x v="0"/>
    <n v="2013"/>
    <n v="3"/>
    <x v="0"/>
    <n v="29"/>
    <n v="29"/>
    <m/>
    <d v="2013-01-03T00:00:00"/>
    <n v="29"/>
    <n v="1319"/>
    <n v="25.954348681621408"/>
    <n v="25.571428571428573"/>
    <n v="19.733333333333334"/>
  </r>
  <r>
    <x v="11"/>
    <x v="0"/>
    <n v="2013"/>
    <n v="4"/>
    <x v="0"/>
    <n v="27"/>
    <n v="27"/>
    <m/>
    <d v="2013-01-04T00:00:00"/>
    <n v="27"/>
    <n v="1397"/>
    <n v="27.489177489177489"/>
    <n v="24.714285714285715"/>
    <n v="19.466666666666665"/>
  </r>
  <r>
    <x v="11"/>
    <x v="0"/>
    <n v="2013"/>
    <n v="5"/>
    <x v="0"/>
    <n v="25"/>
    <n v="25"/>
    <m/>
    <d v="2013-01-05T00:00:00"/>
    <n v="25"/>
    <n v="1500"/>
    <n v="29.515938606847698"/>
    <n v="23.714285714285715"/>
    <n v="19.233333333333334"/>
  </r>
  <r>
    <x v="11"/>
    <x v="0"/>
    <n v="2013"/>
    <n v="6"/>
    <x v="0"/>
    <n v="23"/>
    <n v="23"/>
    <m/>
    <d v="2013-01-06T00:00:00"/>
    <n v="23"/>
    <n v="1613"/>
    <n v="31.739472648563559"/>
    <n v="22.857142857142858"/>
    <n v="19.033333333333335"/>
  </r>
  <r>
    <x v="11"/>
    <x v="0"/>
    <n v="2013"/>
    <n v="7"/>
    <x v="0"/>
    <n v="26"/>
    <n v="26"/>
    <m/>
    <d v="2013-01-07T00:00:00"/>
    <n v="26"/>
    <n v="1449"/>
    <n v="28.512396694214875"/>
    <n v="22.142857142857142"/>
    <n v="18.899999999999999"/>
  </r>
  <r>
    <x v="11"/>
    <x v="0"/>
    <n v="2013"/>
    <n v="8"/>
    <x v="0"/>
    <n v="24"/>
    <n v="24"/>
    <m/>
    <d v="2013-01-08T00:00:00"/>
    <n v="24"/>
    <n v="1550"/>
    <n v="30.499803227075954"/>
    <n v="21"/>
    <n v="18.633333333333333"/>
  </r>
  <r>
    <x v="11"/>
    <x v="0"/>
    <n v="2013"/>
    <n v="9"/>
    <x v="0"/>
    <n v="25"/>
    <n v="25"/>
    <m/>
    <d v="2013-01-09T00:00:00"/>
    <n v="25"/>
    <n v="1500"/>
    <n v="29.515938606847698"/>
    <n v="20"/>
    <n v="18.433333333333334"/>
  </r>
  <r>
    <x v="11"/>
    <x v="0"/>
    <n v="2013"/>
    <n v="10"/>
    <x v="0"/>
    <s v="e23"/>
    <n v="23"/>
    <s v="e"/>
    <d v="2013-01-10T00:00:00"/>
    <n v="23"/>
    <n v="1613"/>
    <n v="31.739472648563559"/>
    <n v="18.714285714285715"/>
    <n v="18.133333333333333"/>
  </r>
  <r>
    <x v="11"/>
    <x v="0"/>
    <n v="2013"/>
    <n v="11"/>
    <x v="0"/>
    <s v="e20"/>
    <n v="20"/>
    <s v="e"/>
    <d v="2013-01-11T00:00:00"/>
    <n v="20"/>
    <n v="1826"/>
    <n v="35.930735930735928"/>
    <n v="17.714285714285715"/>
    <n v="17.866666666666667"/>
  </r>
  <r>
    <x v="11"/>
    <x v="0"/>
    <n v="2013"/>
    <n v="12"/>
    <x v="0"/>
    <n v="19"/>
    <n v="19"/>
    <m/>
    <d v="2013-01-12T00:00:00"/>
    <n v="19"/>
    <n v="1898"/>
    <n v="37.34750098386462"/>
    <n v="17.142857142857142"/>
    <n v="17.666666666666668"/>
  </r>
  <r>
    <x v="11"/>
    <x v="0"/>
    <n v="2013"/>
    <n v="13"/>
    <x v="0"/>
    <n v="18"/>
    <n v="18"/>
    <m/>
    <d v="2013-01-13T00:00:00"/>
    <n v="18"/>
    <n v="1969"/>
    <n v="38.744588744588739"/>
    <n v="16.571428571428573"/>
    <n v="17.466666666666665"/>
  </r>
  <r>
    <x v="11"/>
    <x v="0"/>
    <n v="2013"/>
    <n v="14"/>
    <x v="0"/>
    <n v="18"/>
    <n v="18"/>
    <m/>
    <d v="2013-01-14T00:00:00"/>
    <n v="18"/>
    <n v="1969"/>
    <n v="38.744588744588739"/>
    <n v="16.142857142857142"/>
    <n v="17.3"/>
  </r>
  <r>
    <x v="11"/>
    <x v="0"/>
    <n v="2013"/>
    <n v="15"/>
    <x v="0"/>
    <n v="17"/>
    <n v="17"/>
    <m/>
    <d v="2013-01-15T00:00:00"/>
    <n v="17"/>
    <n v="2056"/>
    <n v="40.456513183785916"/>
    <n v="15.571428571428571"/>
    <n v="17.100000000000001"/>
  </r>
  <r>
    <x v="11"/>
    <x v="0"/>
    <n v="2013"/>
    <n v="16"/>
    <x v="0"/>
    <n v="16"/>
    <n v="16"/>
    <m/>
    <d v="2013-01-16T00:00:00"/>
    <n v="16"/>
    <n v="2135"/>
    <n v="42.011019283746556"/>
    <n v="15.142857142857142"/>
    <n v="16.933333333333334"/>
  </r>
  <r>
    <x v="11"/>
    <x v="0"/>
    <n v="2013"/>
    <n v="17"/>
    <x v="0"/>
    <n v="16"/>
    <n v="16"/>
    <m/>
    <d v="2013-01-17T00:00:00"/>
    <n v="16"/>
    <n v="2135"/>
    <n v="42.011019283746556"/>
    <n v="15.142857142857142"/>
    <n v="16.766666666666666"/>
  </r>
  <r>
    <x v="11"/>
    <x v="0"/>
    <n v="2013"/>
    <n v="18"/>
    <x v="0"/>
    <n v="16"/>
    <n v="16"/>
    <m/>
    <d v="2013-01-18T00:00:00"/>
    <n v="16"/>
    <n v="2135"/>
    <n v="42.011019283746556"/>
    <n v="15.285714285714286"/>
    <n v="16.600000000000001"/>
  </r>
  <r>
    <x v="11"/>
    <x v="0"/>
    <n v="2013"/>
    <n v="19"/>
    <x v="0"/>
    <n v="15"/>
    <n v="15"/>
    <m/>
    <d v="2013-01-19T00:00:00"/>
    <n v="15"/>
    <n v="2213"/>
    <n v="43.545848091302638"/>
    <n v="15.571428571428571"/>
    <n v="16.433333333333334"/>
  </r>
  <r>
    <x v="11"/>
    <x v="0"/>
    <n v="2013"/>
    <n v="20"/>
    <x v="0"/>
    <n v="15"/>
    <n v="15"/>
    <m/>
    <d v="2013-01-20T00:00:00"/>
    <n v="15"/>
    <n v="2213"/>
    <n v="43.545848091302638"/>
    <n v="15.857142857142858"/>
    <n v="16.3"/>
  </r>
  <r>
    <x v="11"/>
    <x v="0"/>
    <n v="2013"/>
    <n v="21"/>
    <x v="0"/>
    <n v="14"/>
    <n v="14"/>
    <m/>
    <d v="2013-01-21T00:00:00"/>
    <n v="14"/>
    <n v="2302"/>
    <n v="45.297127115308932"/>
    <n v="16.285714285714285"/>
    <n v="16.2"/>
  </r>
  <r>
    <x v="11"/>
    <x v="0"/>
    <n v="2013"/>
    <n v="22"/>
    <x v="0"/>
    <n v="14"/>
    <n v="14"/>
    <m/>
    <d v="2013-01-22T00:00:00"/>
    <n v="14"/>
    <n v="2302"/>
    <n v="45.297127115308932"/>
    <n v="17.142857142857142"/>
    <n v="16.100000000000001"/>
  </r>
  <r>
    <x v="11"/>
    <x v="0"/>
    <n v="2013"/>
    <n v="23"/>
    <x v="0"/>
    <n v="16"/>
    <n v="16"/>
    <m/>
    <d v="2013-01-23T00:00:00"/>
    <n v="16"/>
    <n v="2135"/>
    <n v="42.011019283746556"/>
    <n v="18.285714285714285"/>
    <n v="16"/>
  </r>
  <r>
    <x v="11"/>
    <x v="0"/>
    <n v="2013"/>
    <n v="24"/>
    <x v="0"/>
    <n v="17"/>
    <n v="17"/>
    <m/>
    <d v="2013-01-24T00:00:00"/>
    <n v="17"/>
    <n v="2056"/>
    <n v="40.456513183785916"/>
    <n v="19"/>
    <n v="16.233333333333334"/>
  </r>
  <r>
    <x v="11"/>
    <x v="0"/>
    <n v="2013"/>
    <n v="25"/>
    <x v="0"/>
    <n v="18"/>
    <n v="18"/>
    <m/>
    <d v="2013-01-25T00:00:00"/>
    <n v="18"/>
    <n v="1969"/>
    <n v="38.744588744588739"/>
    <n v="19.714285714285715"/>
    <n v="16.466666666666665"/>
  </r>
  <r>
    <x v="11"/>
    <x v="0"/>
    <n v="2013"/>
    <n v="26"/>
    <x v="0"/>
    <n v="17"/>
    <n v="17"/>
    <m/>
    <d v="2013-01-26T00:00:00"/>
    <n v="17"/>
    <n v="2056"/>
    <n v="40.456513183785916"/>
    <n v="20.142857142857142"/>
    <n v="16.466666666666665"/>
  </r>
  <r>
    <x v="11"/>
    <x v="0"/>
    <n v="2013"/>
    <n v="27"/>
    <x v="0"/>
    <n v="18"/>
    <n v="18"/>
    <m/>
    <d v="2013-01-27T00:00:00"/>
    <n v="18"/>
    <n v="1969"/>
    <n v="38.744588744588739"/>
    <n v="20.714285714285715"/>
    <n v="16.633333333333333"/>
  </r>
  <r>
    <x v="11"/>
    <x v="0"/>
    <n v="2013"/>
    <n v="28"/>
    <x v="0"/>
    <n v="20"/>
    <n v="20"/>
    <m/>
    <d v="2013-01-28T00:00:00"/>
    <n v="20"/>
    <n v="1826"/>
    <n v="35.930735930735928"/>
    <n v="21"/>
    <n v="16.633333333333333"/>
  </r>
  <r>
    <x v="11"/>
    <x v="0"/>
    <n v="2013"/>
    <n v="29"/>
    <x v="0"/>
    <n v="22"/>
    <n v="22"/>
    <m/>
    <d v="2013-01-29T00:00:00"/>
    <n v="22"/>
    <n v="1676"/>
    <n v="32.979142070051161"/>
    <n v="20.857142857142858"/>
    <n v="16.566666666666666"/>
  </r>
  <r>
    <x v="11"/>
    <x v="0"/>
    <n v="2013"/>
    <n v="30"/>
    <x v="0"/>
    <n v="21"/>
    <n v="21"/>
    <m/>
    <d v="2013-01-30T00:00:00"/>
    <n v="21"/>
    <n v="1744"/>
    <n v="34.317197953561589"/>
    <n v="20.428571428571427"/>
    <n v="16.433333333333334"/>
  </r>
  <r>
    <x v="11"/>
    <x v="0"/>
    <n v="2013"/>
    <n v="31"/>
    <x v="0"/>
    <n v="22"/>
    <n v="22"/>
    <m/>
    <d v="2013-01-31T00:00:00"/>
    <n v="22"/>
    <n v="1676"/>
    <n v="32.979142070051161"/>
    <n v="20"/>
    <n v="16.3"/>
  </r>
  <r>
    <x v="11"/>
    <x v="1"/>
    <n v="2013"/>
    <n v="1"/>
    <x v="1"/>
    <n v="21"/>
    <n v="21"/>
    <m/>
    <d v="2013-02-01T00:00:00"/>
    <n v="21"/>
    <n v="1744"/>
    <n v="34.317197953561589"/>
    <n v="19.428571428571427"/>
    <n v="16.100000000000001"/>
  </r>
  <r>
    <x v="11"/>
    <x v="1"/>
    <n v="2013"/>
    <n v="2"/>
    <x v="1"/>
    <n v="21"/>
    <n v="21"/>
    <m/>
    <d v="2013-02-02T00:00:00"/>
    <n v="21"/>
    <n v="1744"/>
    <n v="34.317197953561589"/>
    <n v="18.714285714285715"/>
    <n v="15.9"/>
  </r>
  <r>
    <x v="11"/>
    <x v="1"/>
    <n v="2013"/>
    <n v="3"/>
    <x v="1"/>
    <n v="20"/>
    <n v="20"/>
    <m/>
    <d v="2013-02-03T00:00:00"/>
    <n v="20"/>
    <n v="1826"/>
    <n v="35.930735930735928"/>
    <n v="17.857142857142858"/>
    <n v="15.666666666666666"/>
  </r>
  <r>
    <x v="11"/>
    <x v="1"/>
    <n v="2013"/>
    <n v="4"/>
    <x v="1"/>
    <n v="19"/>
    <n v="19"/>
    <m/>
    <d v="2013-02-04T00:00:00"/>
    <n v="19"/>
    <n v="1898"/>
    <n v="37.34750098386462"/>
    <n v="17"/>
    <n v="15.566666666666666"/>
  </r>
  <r>
    <x v="11"/>
    <x v="1"/>
    <n v="2013"/>
    <n v="5"/>
    <x v="1"/>
    <n v="19"/>
    <n v="19"/>
    <m/>
    <d v="2013-02-05T00:00:00"/>
    <n v="19"/>
    <n v="1898"/>
    <n v="37.34750098386462"/>
    <n v="16.142857142857142"/>
    <n v="15.8"/>
  </r>
  <r>
    <x v="11"/>
    <x v="1"/>
    <n v="2013"/>
    <n v="6"/>
    <x v="1"/>
    <n v="18"/>
    <n v="18"/>
    <m/>
    <d v="2013-02-06T00:00:00"/>
    <n v="18"/>
    <n v="1969"/>
    <n v="38.744588744588739"/>
    <n v="15.285714285714286"/>
    <n v="15.933333333333334"/>
  </r>
  <r>
    <x v="11"/>
    <x v="1"/>
    <n v="2013"/>
    <n v="7"/>
    <x v="1"/>
    <n v="18"/>
    <n v="18"/>
    <m/>
    <d v="2013-02-07T00:00:00"/>
    <n v="18"/>
    <n v="1969"/>
    <n v="38.744588744588739"/>
    <n v="14.428571428571429"/>
    <n v="16.066666666666666"/>
  </r>
  <r>
    <x v="11"/>
    <x v="1"/>
    <n v="2013"/>
    <n v="8"/>
    <x v="1"/>
    <n v="16"/>
    <n v="16"/>
    <m/>
    <d v="2013-02-08T00:00:00"/>
    <n v="16"/>
    <n v="2135"/>
    <n v="42.011019283746556"/>
    <n v="13.571428571428571"/>
    <n v="16.166666666666668"/>
  </r>
  <r>
    <x v="11"/>
    <x v="1"/>
    <n v="2013"/>
    <n v="9"/>
    <x v="1"/>
    <n v="15"/>
    <n v="15"/>
    <m/>
    <d v="2013-02-09T00:00:00"/>
    <n v="15"/>
    <n v="2213"/>
    <n v="43.545848091302638"/>
    <n v="12.857142857142858"/>
    <n v="16.266666666666666"/>
  </r>
  <r>
    <x v="11"/>
    <x v="1"/>
    <n v="2013"/>
    <n v="10"/>
    <x v="1"/>
    <n v="14"/>
    <n v="14"/>
    <m/>
    <d v="2013-02-10T00:00:00"/>
    <n v="14"/>
    <n v="2302"/>
    <n v="45.297127115308932"/>
    <n v="12.285714285714286"/>
    <n v="16.366666666666667"/>
  </r>
  <r>
    <x v="11"/>
    <x v="1"/>
    <n v="2013"/>
    <n v="11"/>
    <x v="1"/>
    <n v="13"/>
    <n v="13"/>
    <m/>
    <d v="2013-02-11T00:00:00"/>
    <n v="13"/>
    <n v="2405"/>
    <n v="47.323888232979144"/>
    <n v="11.857142857142858"/>
    <n v="16.466666666666665"/>
  </r>
  <r>
    <x v="11"/>
    <x v="1"/>
    <n v="2013"/>
    <n v="12"/>
    <x v="1"/>
    <n v="13"/>
    <n v="13"/>
    <m/>
    <d v="2013-02-12T00:00:00"/>
    <n v="13"/>
    <n v="2405"/>
    <n v="47.323888232979144"/>
    <n v="11.571428571428571"/>
    <n v="16.566666666666666"/>
  </r>
  <r>
    <x v="11"/>
    <x v="1"/>
    <n v="2013"/>
    <n v="13"/>
    <x v="1"/>
    <n v="12"/>
    <n v="12"/>
    <m/>
    <d v="2013-02-13T00:00:00"/>
    <n v="12"/>
    <n v="2499"/>
    <n v="49.173553719008268"/>
    <n v="11.428571428571429"/>
    <n v="16.633333333333333"/>
  </r>
  <r>
    <x v="11"/>
    <x v="1"/>
    <n v="2013"/>
    <n v="14"/>
    <x v="1"/>
    <n v="12"/>
    <n v="12"/>
    <m/>
    <d v="2013-02-14T00:00:00"/>
    <n v="12"/>
    <n v="2499"/>
    <n v="49.173553719008268"/>
    <n v="11.285714285714286"/>
    <n v="16.7"/>
  </r>
  <r>
    <x v="11"/>
    <x v="1"/>
    <n v="2013"/>
    <n v="15"/>
    <x v="1"/>
    <n v="11"/>
    <n v="11"/>
    <m/>
    <d v="2013-02-15T00:00:00"/>
    <n v="11"/>
    <n v="2599"/>
    <n v="51.141282959464775"/>
    <n v="11.142857142857142"/>
    <n v="16.766666666666666"/>
  </r>
  <r>
    <x v="11"/>
    <x v="1"/>
    <n v="2013"/>
    <n v="16"/>
    <x v="1"/>
    <n v="11"/>
    <n v="11"/>
    <m/>
    <d v="2013-02-16T00:00:00"/>
    <n v="11"/>
    <n v="2599"/>
    <n v="51.141282959464775"/>
    <n v="12.857142857142858"/>
    <n v="16.866666666666667"/>
  </r>
  <r>
    <x v="11"/>
    <x v="1"/>
    <n v="2013"/>
    <n v="17"/>
    <x v="1"/>
    <n v="11"/>
    <n v="11"/>
    <m/>
    <d v="2013-02-17T00:00:00"/>
    <n v="11"/>
    <n v="2599"/>
    <n v="51.141282959464775"/>
    <n v="14.714285714285714"/>
    <n v="16.899999999999999"/>
  </r>
  <r>
    <x v="11"/>
    <x v="1"/>
    <n v="2013"/>
    <n v="18"/>
    <x v="1"/>
    <n v="11"/>
    <n v="11"/>
    <m/>
    <d v="2013-02-18T00:00:00"/>
    <n v="11"/>
    <n v="2599"/>
    <n v="51.141282959464775"/>
    <n v="15.714285714285714"/>
    <n v="17"/>
  </r>
  <r>
    <x v="11"/>
    <x v="1"/>
    <n v="2013"/>
    <n v="19"/>
    <x v="1"/>
    <n v="12"/>
    <n v="12"/>
    <m/>
    <d v="2013-02-19T00:00:00"/>
    <n v="12"/>
    <n v="2499"/>
    <n v="49.173553719008268"/>
    <n v="17.285714285714285"/>
    <n v="17.966666666666665"/>
  </r>
  <r>
    <x v="11"/>
    <x v="1"/>
    <n v="2013"/>
    <n v="20"/>
    <x v="1"/>
    <n v="11"/>
    <n v="11"/>
    <m/>
    <d v="2013-02-20T00:00:00"/>
    <n v="11"/>
    <n v="2599"/>
    <n v="51.141282959464775"/>
    <n v="18.142857142857142"/>
    <n v="18.466666666666665"/>
  </r>
  <r>
    <x v="11"/>
    <x v="1"/>
    <n v="2013"/>
    <n v="21"/>
    <x v="1"/>
    <n v="11"/>
    <n v="11"/>
    <m/>
    <d v="2013-02-21T00:00:00"/>
    <n v="11"/>
    <n v="2599"/>
    <n v="51.141282959464775"/>
    <n v="19.142857142857142"/>
    <n v="18.966666666666665"/>
  </r>
  <r>
    <x v="11"/>
    <x v="1"/>
    <n v="2013"/>
    <n v="22"/>
    <x v="1"/>
    <n v="23"/>
    <n v="23"/>
    <m/>
    <d v="2013-02-22T00:00:00"/>
    <n v="23"/>
    <n v="1613"/>
    <n v="31.739472648563559"/>
    <n v="20.142857142857142"/>
    <n v="19.399999999999999"/>
  </r>
  <r>
    <x v="11"/>
    <x v="1"/>
    <n v="2013"/>
    <n v="23"/>
    <x v="1"/>
    <n v="24"/>
    <n v="24"/>
    <m/>
    <d v="2013-02-23T00:00:00"/>
    <n v="24"/>
    <n v="1550"/>
    <n v="30.499803227075954"/>
    <n v="19.285714285714285"/>
    <n v="19.366666666666667"/>
  </r>
  <r>
    <x v="11"/>
    <x v="1"/>
    <n v="2013"/>
    <n v="24"/>
    <x v="1"/>
    <n v="18"/>
    <n v="18"/>
    <m/>
    <d v="2013-02-24T00:00:00"/>
    <n v="18"/>
    <n v="1969"/>
    <n v="38.744588744588739"/>
    <n v="18.142857142857142"/>
    <n v="19.266666666666666"/>
  </r>
  <r>
    <x v="11"/>
    <x v="1"/>
    <n v="2013"/>
    <n v="25"/>
    <x v="1"/>
    <n v="22"/>
    <n v="22"/>
    <m/>
    <d v="2013-02-25T00:00:00"/>
    <n v="22"/>
    <n v="1676"/>
    <n v="32.979142070051161"/>
    <n v="17.714285714285715"/>
    <n v="19.333333333333332"/>
  </r>
  <r>
    <x v="11"/>
    <x v="1"/>
    <n v="2013"/>
    <n v="26"/>
    <x v="1"/>
    <n v="18"/>
    <n v="18"/>
    <m/>
    <d v="2013-02-26T00:00:00"/>
    <n v="18"/>
    <n v="1969"/>
    <n v="38.744588744588739"/>
    <n v="16.571428571428573"/>
    <n v="19.2"/>
  </r>
  <r>
    <x v="11"/>
    <x v="1"/>
    <n v="2013"/>
    <n v="27"/>
    <x v="1"/>
    <n v="18"/>
    <n v="18"/>
    <m/>
    <d v="2013-02-27T00:00:00"/>
    <n v="18"/>
    <n v="1969"/>
    <n v="38.744588744588739"/>
    <n v="16.428571428571427"/>
    <n v="19.133333333333333"/>
  </r>
  <r>
    <x v="11"/>
    <x v="1"/>
    <n v="2013"/>
    <n v="28"/>
    <x v="1"/>
    <n v="18"/>
    <n v="18"/>
    <m/>
    <d v="2013-02-28T00:00:00"/>
    <n v="18"/>
    <n v="1969"/>
    <n v="38.744588744588739"/>
    <n v="17.571428571428573"/>
    <n v="19.033333333333335"/>
  </r>
  <r>
    <x v="11"/>
    <x v="2"/>
    <n v="2013"/>
    <n v="1"/>
    <x v="2"/>
    <n v="17"/>
    <n v="17"/>
    <m/>
    <d v="2013-03-01T00:00:00"/>
    <n v="17"/>
    <n v="2056"/>
    <n v="40.456513183785916"/>
    <n v="18.285714285714285"/>
    <n v="18.899999999999999"/>
  </r>
  <r>
    <x v="11"/>
    <x v="2"/>
    <n v="2013"/>
    <n v="2"/>
    <x v="2"/>
    <n v="16"/>
    <n v="16"/>
    <m/>
    <d v="2013-03-02T00:00:00"/>
    <n v="16"/>
    <n v="2135"/>
    <n v="42.011019283746556"/>
    <n v="19"/>
    <n v="18.766666666666666"/>
  </r>
  <r>
    <x v="11"/>
    <x v="2"/>
    <n v="2013"/>
    <n v="3"/>
    <x v="2"/>
    <n v="15"/>
    <n v="15"/>
    <m/>
    <d v="2013-03-03T00:00:00"/>
    <n v="15"/>
    <n v="2213"/>
    <n v="43.545848091302638"/>
    <n v="19.714285714285715"/>
    <n v="18.633333333333333"/>
  </r>
  <r>
    <x v="11"/>
    <x v="2"/>
    <n v="2013"/>
    <n v="4"/>
    <x v="2"/>
    <n v="14"/>
    <n v="14"/>
    <m/>
    <d v="2013-03-04T00:00:00"/>
    <n v="14"/>
    <n v="2302"/>
    <n v="45.297127115308932"/>
    <n v="20.285714285714285"/>
    <n v="18.5"/>
  </r>
  <r>
    <x v="11"/>
    <x v="2"/>
    <n v="2013"/>
    <n v="5"/>
    <x v="2"/>
    <n v="17"/>
    <n v="17"/>
    <m/>
    <d v="2013-03-05T00:00:00"/>
    <n v="17"/>
    <n v="2056"/>
    <n v="40.456513183785916"/>
    <n v="20.857142857142858"/>
    <n v="18.399999999999999"/>
  </r>
  <r>
    <x v="11"/>
    <x v="2"/>
    <n v="2013"/>
    <n v="6"/>
    <x v="2"/>
    <n v="26"/>
    <n v="26"/>
    <m/>
    <d v="2013-03-06T00:00:00"/>
    <n v="26"/>
    <n v="1449"/>
    <n v="28.512396694214875"/>
    <n v="20.857142857142858"/>
    <n v="18.266666666666666"/>
  </r>
  <r>
    <x v="11"/>
    <x v="2"/>
    <n v="2013"/>
    <n v="7"/>
    <x v="2"/>
    <n v="23"/>
    <n v="23"/>
    <m/>
    <d v="2013-03-07T00:00:00"/>
    <n v="23"/>
    <n v="1613"/>
    <n v="31.739472648563559"/>
    <n v="19.428571428571427"/>
    <n v="17.899999999999999"/>
  </r>
  <r>
    <x v="11"/>
    <x v="2"/>
    <n v="2013"/>
    <n v="8"/>
    <x v="2"/>
    <n v="22"/>
    <n v="22"/>
    <m/>
    <d v="2013-03-08T00:00:00"/>
    <n v="22"/>
    <n v="1676"/>
    <n v="32.979142070051161"/>
    <n v="18.285714285714285"/>
    <n v="18.066666666666666"/>
  </r>
  <r>
    <x v="11"/>
    <x v="2"/>
    <n v="2013"/>
    <n v="9"/>
    <x v="2"/>
    <n v="21"/>
    <n v="21"/>
    <m/>
    <d v="2013-03-09T00:00:00"/>
    <n v="21"/>
    <n v="1744"/>
    <n v="34.317197953561589"/>
    <n v="17.142857142857142"/>
    <n v="18.633333333333333"/>
  </r>
  <r>
    <x v="11"/>
    <x v="2"/>
    <n v="2013"/>
    <n v="10"/>
    <x v="2"/>
    <n v="19"/>
    <n v="19"/>
    <m/>
    <d v="2013-03-10T00:00:00"/>
    <n v="19"/>
    <n v="1898"/>
    <n v="37.34750098386462"/>
    <n v="16.142857142857142"/>
    <n v="18.833333333333332"/>
  </r>
  <r>
    <x v="11"/>
    <x v="2"/>
    <n v="2013"/>
    <n v="11"/>
    <x v="2"/>
    <n v="18"/>
    <n v="18"/>
    <m/>
    <d v="2013-03-11T00:00:00"/>
    <n v="18"/>
    <n v="1969"/>
    <n v="38.744588744588739"/>
    <n v="15.428571428571429"/>
    <n v="19"/>
  </r>
  <r>
    <x v="11"/>
    <x v="2"/>
    <n v="2013"/>
    <n v="12"/>
    <x v="2"/>
    <n v="17"/>
    <n v="17"/>
    <m/>
    <d v="2013-03-12T00:00:00"/>
    <n v="17"/>
    <n v="2056"/>
    <n v="40.456513183785916"/>
    <n v="14.571428571428571"/>
    <n v="19.166666666666668"/>
  </r>
  <r>
    <x v="11"/>
    <x v="2"/>
    <n v="2013"/>
    <n v="13"/>
    <x v="2"/>
    <n v="16"/>
    <n v="16"/>
    <m/>
    <d v="2013-03-13T00:00:00"/>
    <n v="16"/>
    <n v="2135"/>
    <n v="42.011019283746556"/>
    <n v="14.142857142857142"/>
    <n v="19.266666666666666"/>
  </r>
  <r>
    <x v="11"/>
    <x v="2"/>
    <n v="2013"/>
    <n v="14"/>
    <x v="2"/>
    <n v="15"/>
    <n v="15"/>
    <m/>
    <d v="2013-03-14T00:00:00"/>
    <n v="15"/>
    <n v="2213"/>
    <n v="43.545848091302638"/>
    <n v="17.571428571428573"/>
    <n v="19.333333333333332"/>
  </r>
  <r>
    <x v="11"/>
    <x v="2"/>
    <n v="2013"/>
    <n v="15"/>
    <x v="2"/>
    <n v="14"/>
    <n v="14"/>
    <m/>
    <d v="2013-03-15T00:00:00"/>
    <n v="14"/>
    <n v="2302"/>
    <n v="45.297127115308932"/>
    <n v="19.285714285714285"/>
    <n v="19.433333333333334"/>
  </r>
  <r>
    <x v="11"/>
    <x v="2"/>
    <n v="2013"/>
    <n v="16"/>
    <x v="2"/>
    <n v="14"/>
    <n v="14"/>
    <m/>
    <d v="2013-03-16T00:00:00"/>
    <n v="14"/>
    <n v="2302"/>
    <n v="45.297127115308932"/>
    <n v="21"/>
    <n v="19.566666666666666"/>
  </r>
  <r>
    <x v="11"/>
    <x v="2"/>
    <n v="2013"/>
    <n v="17"/>
    <x v="2"/>
    <n v="14"/>
    <n v="14"/>
    <m/>
    <d v="2013-03-17T00:00:00"/>
    <n v="14"/>
    <n v="2302"/>
    <n v="45.297127115308932"/>
    <n v="22.428571428571427"/>
    <n v="19.666666666666668"/>
  </r>
  <r>
    <x v="11"/>
    <x v="2"/>
    <n v="2013"/>
    <n v="18"/>
    <x v="2"/>
    <n v="12"/>
    <n v="12"/>
    <m/>
    <d v="2013-03-18T00:00:00"/>
    <n v="12"/>
    <n v="2499"/>
    <n v="49.173553719008268"/>
    <n v="23.571428571428573"/>
    <n v="19.7"/>
  </r>
  <r>
    <x v="11"/>
    <x v="2"/>
    <n v="2013"/>
    <n v="19"/>
    <x v="2"/>
    <n v="14"/>
    <n v="14"/>
    <m/>
    <d v="2013-03-19T00:00:00"/>
    <n v="14"/>
    <n v="2302"/>
    <n v="45.297127115308932"/>
    <n v="24.857142857142858"/>
    <n v="19.766666666666666"/>
  </r>
  <r>
    <x v="11"/>
    <x v="2"/>
    <n v="2013"/>
    <n v="20"/>
    <x v="2"/>
    <n v="40"/>
    <n v="40"/>
    <m/>
    <d v="2013-03-20T00:00:00"/>
    <n v="40"/>
    <n v="894"/>
    <n v="17.591499409681226"/>
    <n v="25.714285714285715"/>
    <n v="19.766666666666666"/>
  </r>
  <r>
    <x v="11"/>
    <x v="2"/>
    <n v="2013"/>
    <n v="21"/>
    <x v="2"/>
    <n v="27"/>
    <n v="27"/>
    <m/>
    <d v="2013-03-21T00:00:00"/>
    <n v="27"/>
    <n v="1397"/>
    <n v="27.489177489177489"/>
    <n v="22.571428571428573"/>
    <n v="19"/>
  </r>
  <r>
    <x v="11"/>
    <x v="2"/>
    <n v="2013"/>
    <n v="22"/>
    <x v="2"/>
    <n v="26"/>
    <n v="26"/>
    <m/>
    <d v="2013-03-22T00:00:00"/>
    <n v="26"/>
    <n v="1449"/>
    <n v="28.512396694214875"/>
    <n v="21"/>
    <n v="18.600000000000001"/>
  </r>
  <r>
    <x v="11"/>
    <x v="2"/>
    <n v="2013"/>
    <n v="23"/>
    <x v="2"/>
    <n v="24"/>
    <n v="24"/>
    <m/>
    <d v="2013-03-23T00:00:00"/>
    <n v="24"/>
    <n v="1550"/>
    <n v="30.499803227075954"/>
    <n v="19.428571428571427"/>
    <n v="18.166666666666668"/>
  </r>
  <r>
    <x v="11"/>
    <x v="2"/>
    <n v="2013"/>
    <n v="24"/>
    <x v="2"/>
    <n v="22"/>
    <n v="22"/>
    <m/>
    <d v="2013-03-24T00:00:00"/>
    <n v="22"/>
    <n v="1676"/>
    <n v="32.979142070051161"/>
    <n v="18"/>
    <n v="17.8"/>
  </r>
  <r>
    <x v="11"/>
    <x v="2"/>
    <n v="2013"/>
    <n v="25"/>
    <x v="2"/>
    <n v="21"/>
    <n v="21"/>
    <m/>
    <d v="2013-03-25T00:00:00"/>
    <n v="21"/>
    <n v="1744"/>
    <n v="34.317197953561589"/>
    <n v="16.714285714285715"/>
    <n v="17.466666666666665"/>
  </r>
  <r>
    <x v="11"/>
    <x v="2"/>
    <n v="2013"/>
    <n v="26"/>
    <x v="2"/>
    <n v="20"/>
    <n v="20"/>
    <m/>
    <d v="2013-03-26T00:00:00"/>
    <n v="20"/>
    <n v="1826"/>
    <n v="35.930735930735928"/>
    <n v="15.428571428571429"/>
    <n v="17.133333333333333"/>
  </r>
  <r>
    <x v="11"/>
    <x v="2"/>
    <n v="2013"/>
    <n v="27"/>
    <x v="2"/>
    <n v="18"/>
    <n v="18"/>
    <m/>
    <d v="2013-03-27T00:00:00"/>
    <n v="18"/>
    <n v="1969"/>
    <n v="38.744588744588739"/>
    <n v="14.142857142857142"/>
    <n v="16.833333333333332"/>
  </r>
  <r>
    <x v="11"/>
    <x v="2"/>
    <n v="2013"/>
    <n v="28"/>
    <x v="2"/>
    <n v="16"/>
    <n v="16"/>
    <m/>
    <d v="2013-03-28T00:00:00"/>
    <n v="16"/>
    <n v="2135"/>
    <n v="42.011019283746556"/>
    <n v="13.142857142857142"/>
    <n v="16.600000000000001"/>
  </r>
  <r>
    <x v="11"/>
    <x v="2"/>
    <n v="2013"/>
    <n v="29"/>
    <x v="2"/>
    <n v="15"/>
    <n v="15"/>
    <m/>
    <d v="2013-03-29T00:00:00"/>
    <n v="15"/>
    <n v="2213"/>
    <n v="43.545848091302638"/>
    <n v="12.714285714285714"/>
    <n v="16.399999999999999"/>
  </r>
  <r>
    <x v="11"/>
    <x v="2"/>
    <n v="2013"/>
    <n v="30"/>
    <x v="2"/>
    <n v="14"/>
    <n v="14"/>
    <m/>
    <d v="2013-03-30T00:00:00"/>
    <n v="14"/>
    <n v="2302"/>
    <n v="45.297127115308932"/>
    <n v="12.714285714285714"/>
    <n v="16.216666666666665"/>
  </r>
  <r>
    <x v="11"/>
    <x v="2"/>
    <n v="2013"/>
    <n v="31"/>
    <x v="2"/>
    <n v="13"/>
    <n v="13"/>
    <m/>
    <d v="2013-03-31T00:00:00"/>
    <n v="13"/>
    <n v="2405"/>
    <n v="47.323888232979144"/>
    <n v="14.714285714285714"/>
    <n v="16.05"/>
  </r>
  <r>
    <x v="11"/>
    <x v="3"/>
    <n v="2013"/>
    <n v="1"/>
    <x v="3"/>
    <n v="12"/>
    <n v="12"/>
    <m/>
    <d v="2013-04-01T00:00:00"/>
    <n v="12"/>
    <n v="2499"/>
    <n v="49.173553719008268"/>
    <n v="18.428571428571427"/>
    <n v="15.91"/>
  </r>
  <r>
    <x v="11"/>
    <x v="3"/>
    <n v="2013"/>
    <n v="2"/>
    <x v="3"/>
    <n v="11"/>
    <n v="11"/>
    <m/>
    <d v="2013-04-02T00:00:00"/>
    <n v="11"/>
    <n v="2599"/>
    <n v="51.141282959464775"/>
    <n v="20.571428571428573"/>
    <n v="15.79"/>
  </r>
  <r>
    <x v="11"/>
    <x v="3"/>
    <n v="2013"/>
    <n v="3"/>
    <x v="3"/>
    <n v="11"/>
    <n v="11"/>
    <m/>
    <d v="2013-04-03T00:00:00"/>
    <n v="11"/>
    <n v="2599"/>
    <n v="51.141282959464775"/>
    <n v="22.428571428571427"/>
    <n v="15.7"/>
  </r>
  <r>
    <x v="11"/>
    <x v="3"/>
    <n v="2013"/>
    <n v="4"/>
    <x v="3"/>
    <n v="13"/>
    <n v="13"/>
    <m/>
    <d v="2013-04-04T00:00:00"/>
    <n v="13"/>
    <n v="2405"/>
    <n v="47.323888232979144"/>
    <n v="24.142857142857142"/>
    <n v="15.593333333333334"/>
  </r>
  <r>
    <x v="11"/>
    <x v="3"/>
    <n v="2013"/>
    <n v="5"/>
    <x v="3"/>
    <n v="15"/>
    <n v="15"/>
    <m/>
    <d v="2013-04-05T00:00:00"/>
    <n v="15"/>
    <n v="2213"/>
    <n v="43.545848091302638"/>
    <n v="25.142857142857142"/>
    <n v="15.406666666666666"/>
  </r>
  <r>
    <x v="11"/>
    <x v="3"/>
    <n v="2013"/>
    <n v="6"/>
    <x v="3"/>
    <n v="28"/>
    <n v="28"/>
    <m/>
    <d v="2013-04-06T00:00:00"/>
    <n v="28"/>
    <n v="1357"/>
    <n v="26.702085792994882"/>
    <n v="25.571428571428573"/>
    <n v="15.139999999999999"/>
  </r>
  <r>
    <x v="11"/>
    <x v="3"/>
    <n v="2013"/>
    <n v="7"/>
    <x v="3"/>
    <n v="39"/>
    <n v="39"/>
    <m/>
    <d v="2013-04-07T00:00:00"/>
    <n v="39"/>
    <n v="928"/>
    <n v="18.260527351436444"/>
    <n v="24.142857142857142"/>
    <n v="14.436666666666666"/>
  </r>
  <r>
    <x v="11"/>
    <x v="3"/>
    <n v="2013"/>
    <n v="8"/>
    <x v="3"/>
    <n v="27"/>
    <n v="27"/>
    <m/>
    <d v="2013-04-08T00:00:00"/>
    <n v="27"/>
    <n v="1397"/>
    <n v="27.489177489177489"/>
    <n v="21.142857142857142"/>
    <n v="13.366666666666665"/>
  </r>
  <r>
    <x v="11"/>
    <x v="3"/>
    <n v="2013"/>
    <n v="9"/>
    <x v="3"/>
    <n v="24"/>
    <n v="24"/>
    <m/>
    <d v="2013-04-09T00:00:00"/>
    <n v="24"/>
    <n v="1550"/>
    <n v="30.499803227075954"/>
    <n v="19.714285714285715"/>
    <n v="12.679999999999998"/>
  </r>
  <r>
    <x v="11"/>
    <x v="3"/>
    <n v="2013"/>
    <n v="10"/>
    <x v="3"/>
    <n v="23"/>
    <n v="23"/>
    <m/>
    <d v="2013-04-10T00:00:00"/>
    <n v="23"/>
    <n v="1613"/>
    <n v="31.739472648563559"/>
    <n v="18.428571428571427"/>
    <n v="12.09333333333333"/>
  </r>
  <r>
    <x v="11"/>
    <x v="3"/>
    <n v="2013"/>
    <n v="11"/>
    <x v="3"/>
    <n v="20"/>
    <n v="20"/>
    <m/>
    <d v="2013-04-11T00:00:00"/>
    <n v="20"/>
    <n v="1826"/>
    <n v="35.930735930735928"/>
    <n v="17.142857142857142"/>
    <n v="11.519999999999998"/>
  </r>
  <r>
    <x v="11"/>
    <x v="3"/>
    <n v="2013"/>
    <n v="12"/>
    <x v="3"/>
    <n v="18"/>
    <n v="18"/>
    <m/>
    <d v="2013-04-12T00:00:00"/>
    <n v="18"/>
    <n v="1969"/>
    <n v="38.744588744588739"/>
    <n v="16.285714285714285"/>
    <n v="11.046666666666663"/>
  </r>
  <r>
    <x v="11"/>
    <x v="3"/>
    <n v="2013"/>
    <n v="13"/>
    <x v="3"/>
    <n v="18"/>
    <n v="18"/>
    <m/>
    <d v="2013-04-13T00:00:00"/>
    <n v="18"/>
    <n v="1969"/>
    <n v="38.744588744588739"/>
    <n v="16.142857142857142"/>
    <n v="10.646666666666665"/>
  </r>
  <r>
    <x v="11"/>
    <x v="3"/>
    <n v="2013"/>
    <n v="14"/>
    <x v="3"/>
    <n v="18"/>
    <n v="18"/>
    <m/>
    <d v="2013-04-14T00:00:00"/>
    <n v="18"/>
    <n v="1969"/>
    <n v="38.744588744588739"/>
    <n v="15.714285714285714"/>
    <n v="10.303333333333333"/>
  </r>
  <r>
    <x v="11"/>
    <x v="3"/>
    <n v="2013"/>
    <n v="15"/>
    <x v="3"/>
    <n v="17"/>
    <n v="17"/>
    <m/>
    <d v="2013-04-15T00:00:00"/>
    <n v="17"/>
    <n v="2056"/>
    <n v="40.456513183785916"/>
    <n v="15"/>
    <n v="9.9"/>
  </r>
  <r>
    <x v="11"/>
    <x v="3"/>
    <n v="2013"/>
    <n v="16"/>
    <x v="3"/>
    <n v="15"/>
    <n v="15"/>
    <m/>
    <d v="2013-04-16T00:00:00"/>
    <n v="15"/>
    <n v="2213"/>
    <n v="43.545848091302638"/>
    <n v="14.428571428571429"/>
    <n v="9.5266666666666691"/>
  </r>
  <r>
    <x v="11"/>
    <x v="3"/>
    <n v="2013"/>
    <n v="17"/>
    <x v="3"/>
    <n v="14"/>
    <n v="14"/>
    <m/>
    <d v="2013-04-17T00:00:00"/>
    <n v="14"/>
    <n v="2302"/>
    <n v="45.297127115308932"/>
    <n v="14"/>
    <n v="9.2700000000000031"/>
  </r>
  <r>
    <x v="11"/>
    <x v="3"/>
    <n v="2013"/>
    <n v="18"/>
    <x v="3"/>
    <n v="14"/>
    <n v="14"/>
    <m/>
    <d v="2013-04-18T00:00:00"/>
    <n v="14"/>
    <n v="2302"/>
    <n v="45.297127115308932"/>
    <n v="13.571428571428571"/>
    <n v="9.0266666666666691"/>
  </r>
  <r>
    <x v="11"/>
    <x v="3"/>
    <n v="2013"/>
    <n v="19"/>
    <x v="3"/>
    <n v="17"/>
    <n v="17"/>
    <m/>
    <d v="2013-04-19T00:00:00"/>
    <n v="17"/>
    <n v="2056"/>
    <n v="40.456513183785916"/>
    <n v="13.142857142857142"/>
    <n v="8.81666666666667"/>
  </r>
  <r>
    <x v="11"/>
    <x v="3"/>
    <n v="2013"/>
    <n v="20"/>
    <x v="3"/>
    <n v="15"/>
    <n v="15"/>
    <m/>
    <d v="2013-04-20T00:00:00"/>
    <n v="15"/>
    <n v="2213"/>
    <n v="43.545848091302638"/>
    <n v="12.285714285714286"/>
    <n v="8.5133333333333354"/>
  </r>
  <r>
    <x v="11"/>
    <x v="3"/>
    <n v="2013"/>
    <n v="21"/>
    <x v="3"/>
    <n v="13"/>
    <n v="13"/>
    <m/>
    <d v="2013-04-21T00:00:00"/>
    <n v="13"/>
    <n v="2405"/>
    <n v="47.323888232979144"/>
    <n v="11.571428571428571"/>
    <n v="8.2100000000000026"/>
  </r>
  <r>
    <x v="11"/>
    <x v="3"/>
    <n v="2013"/>
    <n v="22"/>
    <x v="3"/>
    <n v="13"/>
    <n v="13"/>
    <m/>
    <d v="2013-04-22T00:00:00"/>
    <n v="13"/>
    <n v="2405"/>
    <n v="47.323888232979144"/>
    <n v="11.071428571428571"/>
    <n v="8.1433333333333344"/>
  </r>
  <r>
    <x v="11"/>
    <x v="3"/>
    <n v="2013"/>
    <n v="23"/>
    <x v="3"/>
    <n v="12"/>
    <n v="12"/>
    <m/>
    <d v="2013-04-23T00:00:00"/>
    <n v="12"/>
    <n v="2499"/>
    <n v="49.173553719008268"/>
    <n v="10.5"/>
    <n v="8.2766666666666673"/>
  </r>
  <r>
    <x v="11"/>
    <x v="3"/>
    <n v="2013"/>
    <n v="24"/>
    <x v="3"/>
    <n v="11"/>
    <n v="11"/>
    <m/>
    <d v="2013-04-24T00:00:00"/>
    <n v="11"/>
    <n v="2599"/>
    <n v="51.141282959464775"/>
    <n v="10.042857142857143"/>
    <n v="10.110000000000003"/>
  </r>
  <r>
    <x v="11"/>
    <x v="3"/>
    <n v="2013"/>
    <n v="25"/>
    <x v="3"/>
    <n v="11"/>
    <n v="11"/>
    <m/>
    <d v="2013-04-25T00:00:00"/>
    <n v="11"/>
    <n v="2599"/>
    <n v="51.141282959464775"/>
    <n v="9.6714285714285726"/>
    <n v="11.210000000000003"/>
  </r>
  <r>
    <x v="11"/>
    <x v="3"/>
    <n v="2013"/>
    <n v="26"/>
    <x v="3"/>
    <n v="11"/>
    <n v="11"/>
    <m/>
    <d v="2013-04-26T00:00:00"/>
    <n v="11"/>
    <n v="2599"/>
    <n v="51.141282959464775"/>
    <n v="9.2857142857142865"/>
    <n v="12.010000000000002"/>
  </r>
  <r>
    <x v="11"/>
    <x v="3"/>
    <n v="2013"/>
    <n v="27"/>
    <x v="3"/>
    <n v="10"/>
    <n v="10"/>
    <m/>
    <d v="2013-04-27T00:00:00"/>
    <n v="10"/>
    <n v="2728"/>
    <n v="53.679653679653683"/>
    <n v="8.8285714285714274"/>
    <n v="12.643333333333336"/>
  </r>
  <r>
    <x v="11"/>
    <x v="3"/>
    <n v="2013"/>
    <n v="28"/>
    <x v="3"/>
    <n v="9.5"/>
    <n v="9.5"/>
    <m/>
    <d v="2013-04-28T00:00:00"/>
    <n v="9.5"/>
    <n v="2807"/>
    <n v="55.234159779614323"/>
    <n v="8.4571428571428573"/>
    <n v="13.676666666666668"/>
  </r>
  <r>
    <x v="11"/>
    <x v="3"/>
    <n v="2013"/>
    <n v="29"/>
    <x v="3"/>
    <n v="9"/>
    <n v="9"/>
    <m/>
    <d v="2013-04-29T00:00:00"/>
    <n v="9"/>
    <n v="2862"/>
    <n v="56.316410861865407"/>
    <n v="8.1"/>
    <n v="14.56"/>
  </r>
  <r>
    <x v="11"/>
    <x v="3"/>
    <n v="2013"/>
    <n v="30"/>
    <x v="3"/>
    <n v="8.8000000000000007"/>
    <n v="8.8000000000000007"/>
    <m/>
    <d v="2013-04-30T00:00:00"/>
    <n v="8.8000000000000007"/>
    <n v="2879"/>
    <n v="56.650924832743009"/>
    <n v="7.8"/>
    <n v="15.593333333333334"/>
  </r>
  <r>
    <x v="11"/>
    <x v="4"/>
    <n v="2013"/>
    <n v="1"/>
    <x v="4"/>
    <n v="8.4"/>
    <n v="8.4"/>
    <m/>
    <d v="2013-05-01T00:00:00"/>
    <n v="8.4"/>
    <n v="2921"/>
    <n v="57.477371113734755"/>
    <n v="7.5285714285714294"/>
    <n v="16.333333333333332"/>
  </r>
  <r>
    <x v="11"/>
    <x v="4"/>
    <n v="2013"/>
    <n v="2"/>
    <x v="4"/>
    <n v="8.3000000000000007"/>
    <n v="8.3000000000000007"/>
    <m/>
    <d v="2013-05-02T00:00:00"/>
    <n v="8.3000000000000007"/>
    <n v="2933"/>
    <n v="57.713498622589533"/>
    <n v="7.242857142857142"/>
    <n v="16.953333333333333"/>
  </r>
  <r>
    <x v="11"/>
    <x v="4"/>
    <n v="2013"/>
    <n v="3"/>
    <x v="4"/>
    <n v="7.8"/>
    <n v="7.8"/>
    <m/>
    <d v="2013-05-03T00:00:00"/>
    <n v="7.8"/>
    <n v="2997"/>
    <n v="58.972845336481704"/>
    <n v="6.9714285714285706"/>
    <n v="17.476666666666667"/>
  </r>
  <r>
    <x v="11"/>
    <x v="4"/>
    <n v="2013"/>
    <n v="4"/>
    <x v="4"/>
    <n v="7.4"/>
    <n v="7.4"/>
    <m/>
    <d v="2013-05-04T00:00:00"/>
    <n v="7.4"/>
    <n v="3038"/>
    <n v="59.779614325068877"/>
    <n v="6.6857142857142851"/>
    <n v="17.95"/>
  </r>
  <r>
    <x v="11"/>
    <x v="4"/>
    <n v="2013"/>
    <n v="5"/>
    <x v="4"/>
    <n v="7"/>
    <n v="7"/>
    <m/>
    <d v="2013-05-05T00:00:00"/>
    <n v="7"/>
    <n v="3088"/>
    <n v="60.763478945297123"/>
    <n v="6.4571428571428564"/>
    <n v="18.336666666666666"/>
  </r>
  <r>
    <x v="11"/>
    <x v="4"/>
    <n v="2013"/>
    <n v="6"/>
    <x v="4"/>
    <n v="6.9"/>
    <n v="6.9"/>
    <m/>
    <d v="2013-05-06T00:00:00"/>
    <n v="6.9"/>
    <n v="3106"/>
    <n v="61.117670208579298"/>
    <n v="6.3142857142857141"/>
    <n v="18.670000000000002"/>
  </r>
  <r>
    <x v="11"/>
    <x v="4"/>
    <n v="2013"/>
    <n v="7"/>
    <x v="4"/>
    <n v="6.9"/>
    <n v="6.9"/>
    <m/>
    <d v="2013-05-07T00:00:00"/>
    <n v="6.9"/>
    <n v="3106"/>
    <n v="61.117670208579298"/>
    <n v="6.4285714285714297"/>
    <n v="18.973333333333336"/>
  </r>
  <r>
    <x v="11"/>
    <x v="4"/>
    <n v="2013"/>
    <n v="8"/>
    <x v="4"/>
    <n v="6.4"/>
    <n v="6.4"/>
    <m/>
    <d v="2013-05-08T00:00:00"/>
    <n v="6.4"/>
    <n v="3180"/>
    <n v="62.573789846517116"/>
    <n v="6.2857142857142856"/>
    <n v="19.209999999999997"/>
  </r>
  <r>
    <x v="11"/>
    <x v="4"/>
    <n v="2013"/>
    <n v="9"/>
    <x v="4"/>
    <n v="6.4"/>
    <n v="6.4"/>
    <m/>
    <d v="2013-05-09T00:00:00"/>
    <n v="6.4"/>
    <n v="3180"/>
    <n v="62.573789846517116"/>
    <n v="6.2"/>
    <n v="19.43"/>
  </r>
  <r>
    <x v="11"/>
    <x v="4"/>
    <n v="2013"/>
    <n v="10"/>
    <x v="4"/>
    <n v="5.8"/>
    <n v="5.8"/>
    <m/>
    <d v="2013-05-10T00:00:00"/>
    <n v="5.8"/>
    <n v="3295"/>
    <n v="64.836678473042113"/>
    <n v="6.3285714285714283"/>
    <n v="19.616666666666667"/>
  </r>
  <r>
    <x v="11"/>
    <x v="4"/>
    <n v="2013"/>
    <n v="11"/>
    <x v="4"/>
    <n v="5.8"/>
    <n v="5.8"/>
    <m/>
    <d v="2013-05-11T00:00:00"/>
    <n v="5.8"/>
    <n v="3295"/>
    <n v="64.836678473042113"/>
    <n v="6.4571428571428573"/>
    <n v="19.790000000000003"/>
  </r>
  <r>
    <x v="11"/>
    <x v="4"/>
    <n v="2013"/>
    <n v="12"/>
    <x v="4"/>
    <n v="6"/>
    <n v="6"/>
    <m/>
    <d v="2013-05-12T00:00:00"/>
    <n v="6"/>
    <n v="3252"/>
    <n v="63.990554899645815"/>
    <n v="6.7285714285714295"/>
    <n v="19.963333333333331"/>
  </r>
  <r>
    <x v="11"/>
    <x v="4"/>
    <n v="2013"/>
    <n v="13"/>
    <x v="4"/>
    <n v="7.7"/>
    <n v="7.7"/>
    <m/>
    <d v="2013-05-13T00:00:00"/>
    <n v="7.7"/>
    <n v="3008"/>
    <n v="59.189295552931917"/>
    <n v="7.0000000000000009"/>
    <n v="20.096666666666668"/>
  </r>
  <r>
    <x v="11"/>
    <x v="4"/>
    <n v="2013"/>
    <n v="14"/>
    <x v="4"/>
    <n v="5.9"/>
    <n v="5.9"/>
    <m/>
    <d v="2013-05-14T00:00:00"/>
    <n v="5.9"/>
    <n v="3271"/>
    <n v="64.364423455332542"/>
    <n v="6.742857142857142"/>
    <n v="20.173333333333336"/>
  </r>
  <r>
    <x v="11"/>
    <x v="4"/>
    <n v="2013"/>
    <n v="15"/>
    <x v="4"/>
    <n v="5.8"/>
    <n v="5.8"/>
    <m/>
    <d v="2013-05-15T00:00:00"/>
    <n v="5.8"/>
    <n v="3295"/>
    <n v="64.836678473042113"/>
    <n v="7.4714285714285706"/>
    <n v="20.643333333333331"/>
  </r>
  <r>
    <x v="11"/>
    <x v="4"/>
    <n v="2013"/>
    <n v="16"/>
    <x v="4"/>
    <n v="7.3"/>
    <n v="7.3"/>
    <m/>
    <d v="2013-05-16T00:00:00"/>
    <n v="7.3"/>
    <n v="3053"/>
    <n v="60.074773711137354"/>
    <n v="9.0714285714285712"/>
    <n v="20.95"/>
  </r>
  <r>
    <x v="11"/>
    <x v="4"/>
    <n v="2013"/>
    <n v="17"/>
    <x v="4"/>
    <n v="6.7"/>
    <n v="6.7"/>
    <m/>
    <d v="2013-05-17T00:00:00"/>
    <n v="6.7"/>
    <n v="3132"/>
    <n v="61.629279811097994"/>
    <n v="17.600000000000001"/>
    <n v="21.106666666666669"/>
  </r>
  <r>
    <x v="11"/>
    <x v="4"/>
    <n v="2013"/>
    <n v="18"/>
    <x v="4"/>
    <n v="7.7"/>
    <n v="7.7"/>
    <m/>
    <d v="2013-05-18T00:00:00"/>
    <n v="7.7"/>
    <n v="3008"/>
    <n v="59.189295552931917"/>
    <n v="22.928571428571427"/>
    <n v="21.25"/>
  </r>
  <r>
    <x v="11"/>
    <x v="4"/>
    <n v="2013"/>
    <n v="19"/>
    <x v="4"/>
    <n v="7.9"/>
    <n v="7.9"/>
    <m/>
    <d v="2013-05-19T00:00:00"/>
    <n v="7.9"/>
    <n v="2985"/>
    <n v="58.736717827626919"/>
    <n v="26.828571428571429"/>
    <n v="21.316666666666666"/>
  </r>
  <r>
    <x v="11"/>
    <x v="4"/>
    <n v="2013"/>
    <n v="20"/>
    <x v="4"/>
    <n v="5.9"/>
    <n v="5.9"/>
    <m/>
    <d v="2013-05-20T00:00:00"/>
    <n v="5.9"/>
    <n v="3271"/>
    <n v="64.364423455332542"/>
    <n v="29.985714285714288"/>
    <n v="21.356666666666669"/>
  </r>
  <r>
    <x v="11"/>
    <x v="4"/>
    <n v="2013"/>
    <n v="21"/>
    <x v="4"/>
    <n v="11"/>
    <n v="11"/>
    <m/>
    <d v="2013-05-21T00:00:00"/>
    <n v="11"/>
    <n v="2599"/>
    <n v="51.141282959464775"/>
    <n v="35"/>
    <n v="21.480000000000004"/>
  </r>
  <r>
    <x v="11"/>
    <x v="4"/>
    <n v="2013"/>
    <n v="22"/>
    <x v="4"/>
    <n v="17"/>
    <n v="17"/>
    <m/>
    <d v="2013-05-22T00:00:00"/>
    <n v="17"/>
    <n v="2056"/>
    <n v="40.456513183785916"/>
    <n v="38.571428571428569"/>
    <n v="21.446666666666669"/>
  </r>
  <r>
    <x v="11"/>
    <x v="4"/>
    <n v="2013"/>
    <n v="23"/>
    <x v="4"/>
    <n v="67"/>
    <n v="67"/>
    <m/>
    <d v="2013-05-23T00:00:00"/>
    <n v="67"/>
    <n v="444"/>
    <n v="8.7367178276269186"/>
    <n v="41.857142857142854"/>
    <n v="21.193333333333335"/>
  </r>
  <r>
    <x v="11"/>
    <x v="4"/>
    <n v="2013"/>
    <n v="24"/>
    <x v="4"/>
    <n v="44"/>
    <n v="44"/>
    <m/>
    <d v="2013-05-24T00:00:00"/>
    <n v="44"/>
    <n v="777"/>
    <n v="15.289256198347106"/>
    <n v="36.714285714285715"/>
    <n v="19.236666666666668"/>
  </r>
  <r>
    <x v="11"/>
    <x v="4"/>
    <n v="2013"/>
    <n v="25"/>
    <x v="4"/>
    <n v="35"/>
    <n v="35"/>
    <m/>
    <d v="2013-05-25T00:00:00"/>
    <n v="35"/>
    <n v="1053"/>
    <n v="20.720188902007084"/>
    <n v="34.285714285714285"/>
    <n v="18.170000000000002"/>
  </r>
  <r>
    <x v="11"/>
    <x v="4"/>
    <n v="2013"/>
    <n v="26"/>
    <x v="4"/>
    <n v="30"/>
    <n v="30"/>
    <m/>
    <d v="2013-05-26T00:00:00"/>
    <n v="30"/>
    <n v="1276"/>
    <n v="25.108225108225106"/>
    <n v="32.714285714285715"/>
    <n v="17.603333333333335"/>
  </r>
  <r>
    <x v="11"/>
    <x v="4"/>
    <n v="2013"/>
    <n v="27"/>
    <x v="4"/>
    <n v="41"/>
    <n v="41"/>
    <m/>
    <d v="2013-05-27T00:00:00"/>
    <n v="41"/>
    <n v="861"/>
    <n v="16.942148760330578"/>
    <n v="31.571428571428573"/>
    <n v="17.036666666666669"/>
  </r>
  <r>
    <x v="11"/>
    <x v="4"/>
    <n v="2013"/>
    <n v="28"/>
    <x v="4"/>
    <n v="36"/>
    <n v="36"/>
    <m/>
    <d v="2013-05-28T00:00:00"/>
    <n v="36"/>
    <n v="1014"/>
    <n v="19.952774498229044"/>
    <n v="28.428571428571427"/>
    <n v="16.07"/>
  </r>
  <r>
    <x v="11"/>
    <x v="4"/>
    <n v="2013"/>
    <n v="29"/>
    <x v="4"/>
    <n v="40"/>
    <n v="40"/>
    <m/>
    <d v="2013-05-29T00:00:00"/>
    <n v="40"/>
    <n v="894"/>
    <n v="17.591499409681226"/>
    <n v="25.714285714285715"/>
    <n v="15.203333333333335"/>
  </r>
  <r>
    <x v="11"/>
    <x v="4"/>
    <n v="2013"/>
    <n v="30"/>
    <x v="4"/>
    <n v="31"/>
    <n v="31"/>
    <m/>
    <d v="2013-05-30T00:00:00"/>
    <n v="31"/>
    <n v="1219"/>
    <n v="23.986619441164898"/>
    <n v="22.285714285714285"/>
    <n v="14.163333333333334"/>
  </r>
  <r>
    <x v="11"/>
    <x v="4"/>
    <n v="2013"/>
    <n v="31"/>
    <x v="4"/>
    <n v="27"/>
    <n v="27"/>
    <m/>
    <d v="2013-05-31T00:00:00"/>
    <n v="27"/>
    <n v="1397"/>
    <n v="27.489177489177489"/>
    <n v="19.857142857142858"/>
    <n v="13.400000000000002"/>
  </r>
  <r>
    <x v="11"/>
    <x v="5"/>
    <n v="2013"/>
    <n v="1"/>
    <x v="5"/>
    <n v="24"/>
    <n v="24"/>
    <m/>
    <d v="2013-06-01T00:00:00"/>
    <n v="24"/>
    <n v="1550"/>
    <n v="30.499803227075954"/>
    <n v="17.857142857142858"/>
    <n v="12.736666666666668"/>
  </r>
  <r>
    <x v="11"/>
    <x v="5"/>
    <n v="2013"/>
    <n v="2"/>
    <x v="5"/>
    <n v="22"/>
    <n v="22"/>
    <m/>
    <d v="2013-06-02T00:00:00"/>
    <n v="22"/>
    <n v="1676"/>
    <n v="32.979142070051161"/>
    <n v="16.142857142857142"/>
    <n v="12.166666666666666"/>
  </r>
  <r>
    <x v="11"/>
    <x v="5"/>
    <n v="2013"/>
    <n v="3"/>
    <x v="5"/>
    <n v="19"/>
    <n v="19"/>
    <m/>
    <d v="2013-06-03T00:00:00"/>
    <n v="19"/>
    <n v="1898"/>
    <n v="37.34750098386462"/>
    <n v="14.571428571428571"/>
    <n v="11.623333333333335"/>
  </r>
  <r>
    <x v="11"/>
    <x v="5"/>
    <n v="2013"/>
    <n v="4"/>
    <x v="5"/>
    <n v="17"/>
    <n v="17"/>
    <m/>
    <d v="2013-06-04T00:00:00"/>
    <n v="17"/>
    <n v="2056"/>
    <n v="40.456513183785916"/>
    <n v="13.428571428571429"/>
    <n v="11.160000000000002"/>
  </r>
  <r>
    <x v="11"/>
    <x v="5"/>
    <n v="2013"/>
    <n v="5"/>
    <x v="5"/>
    <n v="16"/>
    <n v="16"/>
    <m/>
    <d v="2013-06-05T00:00:00"/>
    <n v="16"/>
    <n v="2135"/>
    <n v="42.011019283746556"/>
    <n v="12.428571428571429"/>
    <n v="10.740000000000002"/>
  </r>
  <r>
    <x v="11"/>
    <x v="5"/>
    <n v="2013"/>
    <n v="6"/>
    <x v="5"/>
    <n v="14"/>
    <n v="14"/>
    <m/>
    <d v="2013-06-06T00:00:00"/>
    <n v="14"/>
    <n v="2302"/>
    <n v="45.297127115308932"/>
    <n v="11.571428571428571"/>
    <n v="10.366666666666669"/>
  </r>
  <r>
    <x v="11"/>
    <x v="5"/>
    <n v="2013"/>
    <n v="7"/>
    <x v="5"/>
    <n v="13"/>
    <n v="13"/>
    <m/>
    <d v="2013-06-07T00:00:00"/>
    <n v="13"/>
    <n v="2405"/>
    <n v="47.323888232979144"/>
    <n v="12.428571428571429"/>
    <n v="10.076666666666666"/>
  </r>
  <r>
    <x v="11"/>
    <x v="5"/>
    <n v="2013"/>
    <n v="8"/>
    <x v="5"/>
    <n v="12"/>
    <n v="12"/>
    <m/>
    <d v="2013-06-08T00:00:00"/>
    <n v="12"/>
    <n v="2499"/>
    <n v="49.173553719008268"/>
    <n v="12.714285714285714"/>
    <n v="9.8300000000000018"/>
  </r>
  <r>
    <x v="11"/>
    <x v="5"/>
    <n v="2013"/>
    <n v="9"/>
    <x v="5"/>
    <n v="11"/>
    <n v="11"/>
    <m/>
    <d v="2013-06-09T00:00:00"/>
    <n v="11"/>
    <n v="2599"/>
    <n v="51.141282959464775"/>
    <n v="12.714285714285714"/>
    <n v="9.5800000000000036"/>
  </r>
  <r>
    <x v="11"/>
    <x v="5"/>
    <n v="2013"/>
    <n v="10"/>
    <x v="5"/>
    <n v="11"/>
    <n v="11"/>
    <m/>
    <d v="2013-06-10T00:00:00"/>
    <n v="11"/>
    <n v="2599"/>
    <n v="51.141282959464775"/>
    <n v="12.714285714285714"/>
    <n v="9.3566666666666674"/>
  </r>
  <r>
    <x v="11"/>
    <x v="5"/>
    <n v="2013"/>
    <n v="11"/>
    <x v="5"/>
    <n v="10"/>
    <n v="10"/>
    <m/>
    <d v="2013-06-11T00:00:00"/>
    <n v="10"/>
    <n v="2728"/>
    <n v="53.679653679653683"/>
    <n v="12.528571428571428"/>
    <n v="9.1166666666666689"/>
  </r>
  <r>
    <x v="11"/>
    <x v="5"/>
    <n v="2013"/>
    <n v="12"/>
    <x v="5"/>
    <n v="10"/>
    <n v="10"/>
    <m/>
    <d v="2013-06-12T00:00:00"/>
    <n v="10"/>
    <n v="2728"/>
    <n v="53.679653679653683"/>
    <n v="12.4"/>
    <n v="8.8966666666666665"/>
  </r>
  <r>
    <x v="11"/>
    <x v="5"/>
    <n v="2013"/>
    <n v="13"/>
    <x v="5"/>
    <n v="20"/>
    <n v="20"/>
    <m/>
    <d v="2013-06-13T00:00:00"/>
    <n v="20"/>
    <n v="1826"/>
    <n v="35.930735930735928"/>
    <n v="12.342857142857142"/>
    <n v="8.6766666666666676"/>
  </r>
  <r>
    <x v="11"/>
    <x v="5"/>
    <n v="2013"/>
    <n v="14"/>
    <x v="5"/>
    <n v="15"/>
    <n v="15"/>
    <m/>
    <d v="2013-06-14T00:00:00"/>
    <n v="15"/>
    <n v="2213"/>
    <n v="43.545848091302638"/>
    <n v="10.914285714285715"/>
    <n v="8.1366666666666685"/>
  </r>
  <r>
    <x v="11"/>
    <x v="5"/>
    <n v="2013"/>
    <n v="15"/>
    <x v="5"/>
    <n v="12"/>
    <n v="12"/>
    <m/>
    <d v="2013-06-15T00:00:00"/>
    <n v="12"/>
    <n v="2499"/>
    <n v="49.173553719008268"/>
    <n v="10.114285714285716"/>
    <n v="7.7600000000000025"/>
  </r>
  <r>
    <x v="11"/>
    <x v="5"/>
    <n v="2013"/>
    <n v="16"/>
    <x v="5"/>
    <n v="11"/>
    <n v="11"/>
    <m/>
    <d v="2013-06-16T00:00:00"/>
    <n v="11"/>
    <n v="2599"/>
    <n v="51.141282959464775"/>
    <n v="9.5857142857142854"/>
    <n v="7.4800000000000013"/>
  </r>
  <r>
    <x v="11"/>
    <x v="5"/>
    <n v="2013"/>
    <n v="17"/>
    <x v="5"/>
    <n v="9.6999999999999993"/>
    <n v="9.6999999999999993"/>
    <m/>
    <d v="2013-06-17T00:00:00"/>
    <n v="9.6999999999999993"/>
    <n v="2784"/>
    <n v="54.781582054309332"/>
    <n v="9.7285714285714278"/>
    <n v="7.2300000000000013"/>
  </r>
  <r>
    <x v="11"/>
    <x v="5"/>
    <n v="2013"/>
    <n v="18"/>
    <x v="5"/>
    <n v="9.1"/>
    <n v="9.1"/>
    <m/>
    <d v="2013-06-18T00:00:00"/>
    <n v="9.1"/>
    <n v="2847"/>
    <n v="56.02125147579693"/>
    <n v="10.914285714285715"/>
    <n v="7.0166666666666684"/>
  </r>
  <r>
    <x v="11"/>
    <x v="5"/>
    <n v="2013"/>
    <n v="19"/>
    <x v="5"/>
    <n v="9.6"/>
    <n v="9.6"/>
    <m/>
    <d v="2013-06-19T00:00:00"/>
    <n v="9.6"/>
    <n v="2797"/>
    <n v="55.03738685556867"/>
    <n v="11.471428571428572"/>
    <n v="6.826666666666668"/>
  </r>
  <r>
    <x v="11"/>
    <x v="5"/>
    <n v="2013"/>
    <n v="20"/>
    <x v="5"/>
    <n v="10"/>
    <n v="10"/>
    <m/>
    <d v="2013-06-20T00:00:00"/>
    <n v="10"/>
    <n v="2728"/>
    <n v="53.679653679653683"/>
    <n v="11.814285714285715"/>
    <n v="6.6133333333333342"/>
  </r>
  <r>
    <x v="11"/>
    <x v="5"/>
    <n v="2013"/>
    <n v="21"/>
    <x v="5"/>
    <n v="9.4"/>
    <n v="9.4"/>
    <m/>
    <d v="2013-06-21T00:00:00"/>
    <n v="9.4"/>
    <n v="2819"/>
    <n v="55.470287288469109"/>
    <n v="11.814285714285715"/>
    <n v="6.3866666666666676"/>
  </r>
  <r>
    <x v="11"/>
    <x v="5"/>
    <n v="2013"/>
    <n v="22"/>
    <x v="5"/>
    <n v="8.3000000000000007"/>
    <n v="8.3000000000000007"/>
    <m/>
    <d v="2013-06-22T00:00:00"/>
    <n v="8.3000000000000007"/>
    <n v="2933"/>
    <n v="57.713498622589533"/>
    <n v="11.728571428571428"/>
    <n v="6.1933333333333334"/>
  </r>
  <r>
    <x v="11"/>
    <x v="5"/>
    <n v="2013"/>
    <n v="23"/>
    <x v="5"/>
    <n v="12"/>
    <n v="12"/>
    <m/>
    <d v="2013-06-23T00:00:00"/>
    <n v="12"/>
    <n v="2499"/>
    <n v="49.173553719008268"/>
    <n v="11.7"/>
    <n v="6.0466666666666669"/>
  </r>
  <r>
    <x v="11"/>
    <x v="5"/>
    <n v="2013"/>
    <n v="24"/>
    <x v="5"/>
    <n v="18"/>
    <n v="18"/>
    <m/>
    <d v="2013-06-24T00:00:00"/>
    <n v="18"/>
    <n v="1969"/>
    <n v="38.744588744588739"/>
    <n v="10.999999999999998"/>
    <n v="5.7533333333333321"/>
  </r>
  <r>
    <x v="11"/>
    <x v="5"/>
    <n v="2013"/>
    <n v="25"/>
    <x v="5"/>
    <n v="13"/>
    <n v="13"/>
    <m/>
    <d v="2013-06-25T00:00:00"/>
    <n v="13"/>
    <n v="2405"/>
    <n v="47.323888232979144"/>
    <n v="9.4142857142857146"/>
    <n v="5.2399999999999993"/>
  </r>
  <r>
    <x v="11"/>
    <x v="5"/>
    <n v="2013"/>
    <n v="26"/>
    <x v="5"/>
    <n v="12"/>
    <n v="12"/>
    <m/>
    <d v="2013-06-26T00:00:00"/>
    <n v="12"/>
    <n v="2499"/>
    <n v="49.173553719008268"/>
    <n v="8.3714285714285719"/>
    <n v="4.876666666666666"/>
  </r>
  <r>
    <x v="11"/>
    <x v="5"/>
    <n v="2013"/>
    <n v="27"/>
    <x v="5"/>
    <n v="10"/>
    <n v="10"/>
    <m/>
    <d v="2013-06-27T00:00:00"/>
    <n v="10"/>
    <n v="2728"/>
    <n v="53.679653679653683"/>
    <n v="7.3857142857142861"/>
    <n v="4.54"/>
  </r>
  <r>
    <x v="11"/>
    <x v="5"/>
    <n v="2013"/>
    <n v="28"/>
    <x v="5"/>
    <n v="8.8000000000000007"/>
    <n v="8.8000000000000007"/>
    <m/>
    <d v="2013-06-28T00:00:00"/>
    <n v="8.8000000000000007"/>
    <n v="2879"/>
    <n v="56.650924832743009"/>
    <n v="6.5857142857142863"/>
    <n v="4.26"/>
  </r>
  <r>
    <x v="11"/>
    <x v="5"/>
    <n v="2013"/>
    <n v="29"/>
    <x v="5"/>
    <n v="8.1"/>
    <n v="8.1"/>
    <m/>
    <d v="2013-06-29T00:00:00"/>
    <n v="8.1"/>
    <n v="2960"/>
    <n v="58.244785517512788"/>
    <n v="6.0142857142857133"/>
    <n v="4.043333333333333"/>
  </r>
  <r>
    <x v="11"/>
    <x v="5"/>
    <n v="2013"/>
    <n v="30"/>
    <x v="5"/>
    <n v="7.1"/>
    <n v="7.1"/>
    <m/>
    <d v="2013-06-30T00:00:00"/>
    <n v="7.1"/>
    <n v="3074"/>
    <n v="60.48799685163322"/>
    <n v="5.614285714285713"/>
    <n v="3.8466666666666658"/>
  </r>
  <r>
    <x v="11"/>
    <x v="6"/>
    <n v="2013"/>
    <n v="1"/>
    <x v="6"/>
    <n v="6.9"/>
    <n v="6.9"/>
    <m/>
    <d v="2013-07-01T00:00:00"/>
    <n v="6.9"/>
    <n v="3106"/>
    <n v="61.117670208579298"/>
    <n v="5.4"/>
    <n v="3.6733333333333329"/>
  </r>
  <r>
    <x v="11"/>
    <x v="6"/>
    <n v="2013"/>
    <n v="2"/>
    <x v="6"/>
    <n v="5.7"/>
    <n v="5.7"/>
    <m/>
    <d v="2013-07-02T00:00:00"/>
    <n v="5.7"/>
    <n v="3307"/>
    <n v="65.072805981896892"/>
    <n v="5.0571428571428569"/>
    <n v="3.4933333333333332"/>
  </r>
  <r>
    <x v="11"/>
    <x v="6"/>
    <n v="2013"/>
    <n v="3"/>
    <x v="6"/>
    <n v="5.0999999999999996"/>
    <n v="5.0999999999999996"/>
    <m/>
    <d v="2013-07-03T00:00:00"/>
    <n v="5.0999999999999996"/>
    <n v="3448"/>
    <n v="67.847304210940578"/>
    <n v="4.8571428571428568"/>
    <n v="3.3633333333333328"/>
  </r>
  <r>
    <x v="11"/>
    <x v="6"/>
    <n v="2013"/>
    <n v="4"/>
    <x v="6"/>
    <n v="4.4000000000000004"/>
    <n v="4.4000000000000004"/>
    <m/>
    <d v="2013-07-04T00:00:00"/>
    <n v="4.4000000000000004"/>
    <n v="3593"/>
    <n v="70.700511609602529"/>
    <n v="4.6714285714285717"/>
    <n v="3.2566666666666668"/>
  </r>
  <r>
    <x v="11"/>
    <x v="6"/>
    <n v="2013"/>
    <n v="5"/>
    <x v="6"/>
    <n v="4.8"/>
    <n v="4.8"/>
    <m/>
    <d v="2013-07-05T00:00:00"/>
    <n v="4.8"/>
    <n v="3498"/>
    <n v="68.831168831168839"/>
    <n v="4.5285714285714285"/>
    <n v="3.1933333333333338"/>
  </r>
  <r>
    <x v="11"/>
    <x v="6"/>
    <n v="2013"/>
    <n v="6"/>
    <x v="6"/>
    <n v="5.3"/>
    <n v="5.3"/>
    <m/>
    <d v="2013-07-06T00:00:00"/>
    <n v="5.3"/>
    <n v="3406"/>
    <n v="67.020857929948846"/>
    <n v="4.3285714285714283"/>
    <n v="3.1"/>
  </r>
  <r>
    <x v="11"/>
    <x v="6"/>
    <n v="2013"/>
    <n v="7"/>
    <x v="6"/>
    <n v="5.6"/>
    <n v="5.6"/>
    <m/>
    <d v="2013-07-07T00:00:00"/>
    <n v="5.6"/>
    <n v="3332"/>
    <n v="65.564738292011015"/>
    <n v="4.1142857142857139"/>
    <n v="2.9933333333333332"/>
  </r>
  <r>
    <x v="11"/>
    <x v="6"/>
    <n v="2013"/>
    <n v="8"/>
    <x v="6"/>
    <n v="4.5"/>
    <n v="4.5"/>
    <m/>
    <d v="2013-07-08T00:00:00"/>
    <n v="4.5"/>
    <n v="3571"/>
    <n v="70.267611176702076"/>
    <n v="3.8428571428571425"/>
    <n v="2.8733333333333335"/>
  </r>
  <r>
    <x v="11"/>
    <x v="6"/>
    <n v="2013"/>
    <n v="9"/>
    <x v="6"/>
    <n v="4.3"/>
    <n v="4.3"/>
    <m/>
    <d v="2013-07-09T00:00:00"/>
    <n v="4.3"/>
    <n v="3610"/>
    <n v="71.035025580480124"/>
    <n v="3.7142857142857144"/>
    <n v="2.7833333333333332"/>
  </r>
  <r>
    <x v="11"/>
    <x v="6"/>
    <n v="2013"/>
    <n v="10"/>
    <x v="6"/>
    <n v="3.8"/>
    <n v="3.8"/>
    <m/>
    <d v="2013-07-10T00:00:00"/>
    <n v="3.8"/>
    <n v="3716"/>
    <n v="73.120818575364027"/>
    <n v="3.6"/>
    <n v="2.7"/>
  </r>
  <r>
    <x v="11"/>
    <x v="6"/>
    <n v="2013"/>
    <n v="11"/>
    <x v="6"/>
    <n v="3.4"/>
    <n v="3.4"/>
    <m/>
    <d v="2013-07-11T00:00:00"/>
    <n v="3.4"/>
    <n v="3822"/>
    <n v="75.206611570247944"/>
    <n v="3.5285714285714289"/>
    <n v="2.626666666666666"/>
  </r>
  <r>
    <x v="11"/>
    <x v="6"/>
    <n v="2013"/>
    <n v="12"/>
    <x v="6"/>
    <n v="3.4"/>
    <n v="3.4"/>
    <m/>
    <d v="2013-07-12T00:00:00"/>
    <n v="3.4"/>
    <n v="3822"/>
    <n v="75.206611570247944"/>
    <n v="3.5285714285714285"/>
    <n v="2.5733333333333324"/>
  </r>
  <r>
    <x v="11"/>
    <x v="6"/>
    <n v="2013"/>
    <n v="13"/>
    <x v="6"/>
    <n v="3.8"/>
    <n v="3.8"/>
    <m/>
    <d v="2013-07-13T00:00:00"/>
    <n v="3.8"/>
    <n v="3716"/>
    <n v="73.120818575364027"/>
    <n v="3.4999999999999996"/>
    <n v="2.526666666666666"/>
  </r>
  <r>
    <x v="11"/>
    <x v="6"/>
    <n v="2013"/>
    <n v="14"/>
    <x v="6"/>
    <n v="3.7"/>
    <n v="3.7"/>
    <m/>
    <d v="2013-07-14T00:00:00"/>
    <n v="3.7"/>
    <n v="3734"/>
    <n v="73.475009838646201"/>
    <n v="3.4142857142857141"/>
    <n v="2.4733333333333332"/>
  </r>
  <r>
    <x v="11"/>
    <x v="6"/>
    <n v="2013"/>
    <n v="15"/>
    <x v="6"/>
    <n v="3.6"/>
    <n v="3.6"/>
    <m/>
    <d v="2013-07-15T00:00:00"/>
    <n v="3.6"/>
    <n v="3764"/>
    <n v="74.065328610783155"/>
    <n v="3.4"/>
    <n v="2.4066666666666663"/>
  </r>
  <r>
    <x v="11"/>
    <x v="6"/>
    <n v="2013"/>
    <n v="16"/>
    <x v="6"/>
    <n v="3.5"/>
    <n v="3.5"/>
    <m/>
    <d v="2013-07-16T00:00:00"/>
    <n v="3.5"/>
    <n v="3791"/>
    <n v="74.59661550570641"/>
    <n v="3.4428571428571426"/>
    <n v="2.3433333333333333"/>
  </r>
  <r>
    <x v="11"/>
    <x v="6"/>
    <n v="2013"/>
    <n v="17"/>
    <x v="6"/>
    <n v="3.3"/>
    <n v="3.3"/>
    <m/>
    <d v="2013-07-17T00:00:00"/>
    <n v="3.3"/>
    <n v="3852"/>
    <n v="75.796930342384883"/>
    <n v="3.3999999999999995"/>
    <n v="2.29"/>
  </r>
  <r>
    <x v="11"/>
    <x v="6"/>
    <n v="2013"/>
    <n v="18"/>
    <x v="6"/>
    <n v="3.4"/>
    <n v="3.4"/>
    <m/>
    <d v="2013-07-18T00:00:00"/>
    <n v="3.4"/>
    <n v="3822"/>
    <n v="75.206611570247944"/>
    <n v="3.3000000000000003"/>
    <n v="2.25"/>
  </r>
  <r>
    <x v="11"/>
    <x v="6"/>
    <n v="2013"/>
    <n v="19"/>
    <x v="6"/>
    <n v="3.2"/>
    <n v="3.2"/>
    <m/>
    <d v="2013-07-19T00:00:00"/>
    <n v="3.2"/>
    <n v="3885"/>
    <n v="76.446280991735534"/>
    <n v="3.1142857142857148"/>
    <n v="2.2000000000000002"/>
  </r>
  <r>
    <x v="11"/>
    <x v="6"/>
    <n v="2013"/>
    <n v="20"/>
    <x v="6"/>
    <n v="3.2"/>
    <n v="3.2"/>
    <m/>
    <d v="2013-07-20T00:00:00"/>
    <n v="3.2"/>
    <n v="3885"/>
    <n v="76.446280991735534"/>
    <n v="2.9285714285714293"/>
    <n v="2.15"/>
  </r>
  <r>
    <x v="11"/>
    <x v="6"/>
    <n v="2013"/>
    <n v="21"/>
    <x v="6"/>
    <n v="3.6"/>
    <n v="3.6"/>
    <m/>
    <d v="2013-07-21T00:00:00"/>
    <n v="3.6"/>
    <n v="3764"/>
    <n v="74.065328610783155"/>
    <n v="2.6999999999999997"/>
    <n v="2.1033333333333335"/>
  </r>
  <r>
    <x v="11"/>
    <x v="6"/>
    <n v="2013"/>
    <n v="22"/>
    <x v="6"/>
    <n v="3.9"/>
    <n v="3.9"/>
    <m/>
    <d v="2013-07-22T00:00:00"/>
    <n v="3.9"/>
    <n v="3691"/>
    <n v="72.628886265249903"/>
    <n v="2.5142857142857138"/>
    <n v="2.0299999999999998"/>
  </r>
  <r>
    <x v="11"/>
    <x v="6"/>
    <n v="2013"/>
    <n v="23"/>
    <x v="6"/>
    <n v="3.2"/>
    <n v="3.2"/>
    <m/>
    <d v="2013-07-23T00:00:00"/>
    <n v="3.2"/>
    <n v="3885"/>
    <n v="76.446280991735534"/>
    <n v="2.2714285714285714"/>
    <n v="1.96"/>
  </r>
  <r>
    <x v="11"/>
    <x v="6"/>
    <n v="2013"/>
    <n v="24"/>
    <x v="6"/>
    <n v="2.6"/>
    <n v="2.6"/>
    <m/>
    <d v="2013-07-24T00:00:00"/>
    <n v="2.6"/>
    <n v="4098"/>
    <n v="80.637544273907906"/>
    <n v="2.0857142857142859"/>
    <n v="1.9133333333333333"/>
  </r>
  <r>
    <x v="11"/>
    <x v="6"/>
    <n v="2013"/>
    <n v="25"/>
    <x v="6"/>
    <n v="2.1"/>
    <n v="2.1"/>
    <m/>
    <d v="2013-07-25T00:00:00"/>
    <n v="2.1"/>
    <n v="4352"/>
    <n v="85.635576544667458"/>
    <n v="1.9285714285714286"/>
    <n v="1.916666666666667"/>
  </r>
  <r>
    <x v="11"/>
    <x v="6"/>
    <n v="2013"/>
    <n v="26"/>
    <x v="6"/>
    <n v="1.9"/>
    <n v="1.9"/>
    <m/>
    <d v="2013-07-26T00:00:00"/>
    <n v="1.9"/>
    <n v="4479"/>
    <n v="88.134592680047234"/>
    <n v="1.8857142857142859"/>
    <n v="1.936666666666667"/>
  </r>
  <r>
    <x v="11"/>
    <x v="6"/>
    <n v="2013"/>
    <n v="27"/>
    <x v="6"/>
    <n v="1.6"/>
    <n v="1.6"/>
    <m/>
    <d v="2013-07-27T00:00:00"/>
    <n v="1.6"/>
    <n v="4775"/>
    <n v="93.959071231798504"/>
    <n v="1.8857142857142859"/>
    <n v="1.9933333333333336"/>
  </r>
  <r>
    <x v="11"/>
    <x v="6"/>
    <n v="2013"/>
    <n v="28"/>
    <x v="6"/>
    <n v="2.2999999999999998"/>
    <n v="2.2999999999999998"/>
    <m/>
    <d v="2013-07-28T00:00:00"/>
    <n v="2.2999999999999998"/>
    <n v="4227"/>
    <n v="83.175914994096814"/>
    <n v="2.0142857142857147"/>
    <n v="2.0633333333333339"/>
  </r>
  <r>
    <x v="11"/>
    <x v="6"/>
    <n v="2013"/>
    <n v="29"/>
    <x v="6"/>
    <n v="2.2000000000000002"/>
    <n v="2.2000000000000002"/>
    <m/>
    <d v="2013-07-29T00:00:00"/>
    <n v="2.2000000000000002"/>
    <n v="4282"/>
    <n v="84.258166076347891"/>
    <n v="1.9714285714285713"/>
    <n v="2.23"/>
  </r>
  <r>
    <x v="11"/>
    <x v="6"/>
    <n v="2013"/>
    <n v="30"/>
    <x v="6"/>
    <n v="1.9"/>
    <n v="1.9"/>
    <m/>
    <d v="2013-07-30T00:00:00"/>
    <n v="1.9"/>
    <n v="4479"/>
    <n v="88.134592680047234"/>
    <n v="1.9571428571428571"/>
    <n v="2.29"/>
  </r>
  <r>
    <x v="11"/>
    <x v="6"/>
    <n v="2013"/>
    <n v="31"/>
    <x v="6"/>
    <n v="1.5"/>
    <n v="1.5"/>
    <m/>
    <d v="2013-07-31T00:00:00"/>
    <n v="1.5"/>
    <n v="4848"/>
    <n v="95.395513577331755"/>
    <n v="1.9714285714285713"/>
    <n v="2.4699999999999998"/>
  </r>
  <r>
    <x v="11"/>
    <x v="7"/>
    <n v="2013"/>
    <n v="1"/>
    <x v="7"/>
    <n v="1.8"/>
    <n v="1.8"/>
    <m/>
    <d v="2013-08-01T00:00:00"/>
    <n v="1.8"/>
    <n v="4568"/>
    <n v="89.885871704053528"/>
    <n v="2.0142857142857142"/>
    <n v="2.5666666666666669"/>
  </r>
  <r>
    <x v="11"/>
    <x v="7"/>
    <n v="2013"/>
    <n v="2"/>
    <x v="7"/>
    <n v="1.9"/>
    <n v="1.9"/>
    <m/>
    <d v="2013-08-02T00:00:00"/>
    <n v="1.9"/>
    <n v="4479"/>
    <n v="88.134592680047234"/>
    <n v="2.0142857142857147"/>
    <n v="2.6166666666666667"/>
  </r>
  <r>
    <x v="11"/>
    <x v="7"/>
    <n v="2013"/>
    <n v="3"/>
    <x v="7"/>
    <n v="2.5"/>
    <n v="2.5"/>
    <m/>
    <d v="2013-08-03T00:00:00"/>
    <n v="2.5"/>
    <n v="4136"/>
    <n v="81.385281385281388"/>
    <n v="1.9714285714285715"/>
    <n v="2.6566666666666663"/>
  </r>
  <r>
    <x v="11"/>
    <x v="7"/>
    <n v="2013"/>
    <n v="4"/>
    <x v="7"/>
    <n v="2"/>
    <n v="2"/>
    <m/>
    <d v="2013-08-04T00:00:00"/>
    <n v="2"/>
    <n v="4416"/>
    <n v="86.894923258559615"/>
    <n v="1.8714285714285714"/>
    <n v="2.6633333333333336"/>
  </r>
  <r>
    <x v="11"/>
    <x v="7"/>
    <n v="2013"/>
    <n v="5"/>
    <x v="7"/>
    <n v="2.1"/>
    <n v="2.1"/>
    <m/>
    <d v="2013-08-05T00:00:00"/>
    <n v="2.1"/>
    <n v="4352"/>
    <n v="85.635576544667458"/>
    <n v="1.8714285714285714"/>
    <n v="2.9633333333333334"/>
  </r>
  <r>
    <x v="11"/>
    <x v="7"/>
    <n v="2013"/>
    <n v="6"/>
    <x v="7"/>
    <n v="2"/>
    <n v="2"/>
    <m/>
    <d v="2013-08-06T00:00:00"/>
    <n v="2"/>
    <n v="4416"/>
    <n v="86.894923258559615"/>
    <n v="1.8857142857142857"/>
    <n v="3.03"/>
  </r>
  <r>
    <x v="11"/>
    <x v="7"/>
    <n v="2013"/>
    <n v="7"/>
    <x v="7"/>
    <n v="1.8"/>
    <n v="1.8"/>
    <m/>
    <d v="2013-08-07T00:00:00"/>
    <n v="1.8"/>
    <n v="4568"/>
    <n v="89.885871704053528"/>
    <n v="1.8428571428571427"/>
    <n v="3.3633333333333328"/>
  </r>
  <r>
    <x v="11"/>
    <x v="7"/>
    <n v="2013"/>
    <n v="8"/>
    <x v="7"/>
    <n v="1.8"/>
    <n v="1.8"/>
    <m/>
    <d v="2013-08-08T00:00:00"/>
    <n v="1.8"/>
    <n v="4568"/>
    <n v="89.885871704053528"/>
    <n v="1.8285714285714285"/>
    <n v="4.7699999999999996"/>
  </r>
  <r>
    <x v="11"/>
    <x v="7"/>
    <n v="2013"/>
    <n v="9"/>
    <x v="7"/>
    <n v="1.6"/>
    <n v="1.6"/>
    <m/>
    <d v="2013-08-09T00:00:00"/>
    <n v="1.6"/>
    <n v="4775"/>
    <n v="93.959071231798504"/>
    <n v="1.842857142857143"/>
    <n v="5.1099999999999994"/>
  </r>
  <r>
    <x v="11"/>
    <x v="7"/>
    <n v="2013"/>
    <n v="10"/>
    <x v="7"/>
    <n v="1.8"/>
    <n v="1.8"/>
    <m/>
    <d v="2013-08-10T00:00:00"/>
    <n v="1.8"/>
    <n v="4568"/>
    <n v="89.885871704053528"/>
    <n v="1.9142857142857144"/>
    <n v="5.2566666666666659"/>
  </r>
  <r>
    <x v="11"/>
    <x v="7"/>
    <n v="2013"/>
    <n v="11"/>
    <x v="7"/>
    <n v="2"/>
    <n v="2"/>
    <m/>
    <d v="2013-08-11T00:00:00"/>
    <n v="2"/>
    <n v="4416"/>
    <n v="86.894923258559615"/>
    <n v="1.9285714285714286"/>
    <n v="5.3266666666666662"/>
  </r>
  <r>
    <x v="11"/>
    <x v="7"/>
    <n v="2013"/>
    <n v="12"/>
    <x v="7"/>
    <n v="2.2000000000000002"/>
    <n v="2.2000000000000002"/>
    <m/>
    <d v="2013-08-12T00:00:00"/>
    <n v="2.2000000000000002"/>
    <n v="4282"/>
    <n v="84.258166076347891"/>
    <n v="1.8857142857142857"/>
    <n v="5.3599999999999994"/>
  </r>
  <r>
    <x v="11"/>
    <x v="7"/>
    <n v="2013"/>
    <n v="13"/>
    <x v="7"/>
    <n v="1.7"/>
    <n v="1.7"/>
    <m/>
    <d v="2013-08-13T00:00:00"/>
    <n v="1.7"/>
    <n v="4673"/>
    <n v="91.951987406532865"/>
    <n v="1.8285714285714287"/>
    <n v="5.3633333333333333"/>
  </r>
  <r>
    <x v="11"/>
    <x v="7"/>
    <n v="2013"/>
    <n v="14"/>
    <x v="7"/>
    <n v="1.7"/>
    <n v="1.7"/>
    <m/>
    <d v="2013-08-14T00:00:00"/>
    <n v="1.7"/>
    <n v="4673"/>
    <n v="91.951987406532865"/>
    <n v="1.7857142857142858"/>
    <n v="5.373333333333334"/>
  </r>
  <r>
    <x v="11"/>
    <x v="7"/>
    <n v="2013"/>
    <n v="15"/>
    <x v="7"/>
    <n v="1.9"/>
    <n v="1.9"/>
    <m/>
    <d v="2013-08-15T00:00:00"/>
    <n v="1.9"/>
    <n v="4479"/>
    <n v="88.134592680047234"/>
    <n v="1.8000000000000003"/>
    <n v="5.38"/>
  </r>
  <r>
    <x v="11"/>
    <x v="7"/>
    <n v="2013"/>
    <n v="16"/>
    <x v="7"/>
    <n v="2.1"/>
    <n v="2.1"/>
    <m/>
    <d v="2013-08-16T00:00:00"/>
    <n v="2.1"/>
    <n v="4352"/>
    <n v="85.635576544667458"/>
    <n v="1.785714285714286"/>
    <n v="5.3833333333333337"/>
  </r>
  <r>
    <x v="11"/>
    <x v="7"/>
    <n v="2013"/>
    <n v="17"/>
    <x v="7"/>
    <n v="1.9"/>
    <n v="1.9"/>
    <m/>
    <d v="2013-08-17T00:00:00"/>
    <n v="1.9"/>
    <n v="4479"/>
    <n v="88.134592680047234"/>
    <n v="1.8714285714285717"/>
    <n v="5.3833333333333346"/>
  </r>
  <r>
    <x v="11"/>
    <x v="7"/>
    <n v="2013"/>
    <n v="18"/>
    <x v="7"/>
    <n v="1.7"/>
    <n v="1.7"/>
    <m/>
    <d v="2013-08-18T00:00:00"/>
    <n v="1.7"/>
    <n v="4673"/>
    <n v="91.951987406532865"/>
    <n v="1.9857142857142855"/>
    <n v="5.3966666666666665"/>
  </r>
  <r>
    <x v="11"/>
    <x v="7"/>
    <n v="2013"/>
    <n v="19"/>
    <x v="7"/>
    <n v="1.8"/>
    <n v="1.8"/>
    <m/>
    <d v="2013-08-19T00:00:00"/>
    <n v="1.8"/>
    <n v="4568"/>
    <n v="89.885871704053528"/>
    <n v="2.2571428571428571"/>
    <n v="5.4133333333333331"/>
  </r>
  <r>
    <x v="11"/>
    <x v="7"/>
    <n v="2013"/>
    <n v="20"/>
    <x v="7"/>
    <n v="1.4"/>
    <n v="1.4"/>
    <m/>
    <d v="2013-08-20T00:00:00"/>
    <n v="1.4"/>
    <n v="4899"/>
    <n v="96.399055489964582"/>
    <n v="2.5285714285714285"/>
    <n v="5.4133333333333331"/>
  </r>
  <r>
    <x v="11"/>
    <x v="7"/>
    <n v="2013"/>
    <n v="21"/>
    <x v="7"/>
    <n v="1.8"/>
    <n v="1.8"/>
    <m/>
    <d v="2013-08-21T00:00:00"/>
    <n v="1.8"/>
    <n v="4568"/>
    <n v="89.885871704053528"/>
    <n v="3.3714285714285714"/>
    <n v="5.4300000000000015"/>
  </r>
  <r>
    <x v="11"/>
    <x v="7"/>
    <n v="2013"/>
    <n v="22"/>
    <x v="7"/>
    <n v="1.8"/>
    <n v="1.8"/>
    <m/>
    <d v="2013-08-22T00:00:00"/>
    <n v="1.8"/>
    <n v="4568"/>
    <n v="89.885871704053528"/>
    <n v="3.6857142857142859"/>
    <n v="5.4333333333333345"/>
  </r>
  <r>
    <x v="11"/>
    <x v="7"/>
    <n v="2013"/>
    <n v="23"/>
    <x v="7"/>
    <n v="2.7"/>
    <n v="2.7"/>
    <m/>
    <d v="2013-08-23T00:00:00"/>
    <n v="2.7"/>
    <n v="4058"/>
    <n v="79.850452577725306"/>
    <n v="4.4714285714285715"/>
    <n v="5.5033333333333347"/>
  </r>
  <r>
    <x v="11"/>
    <x v="7"/>
    <n v="2013"/>
    <n v="24"/>
    <x v="7"/>
    <n v="2.7"/>
    <n v="2.7"/>
    <m/>
    <d v="2013-08-24T00:00:00"/>
    <n v="2.7"/>
    <n v="4058"/>
    <n v="79.850452577725306"/>
    <n v="4.7142857142857144"/>
    <n v="5.6733333333333347"/>
  </r>
  <r>
    <x v="11"/>
    <x v="7"/>
    <n v="2013"/>
    <n v="25"/>
    <x v="7"/>
    <n v="3.6"/>
    <n v="3.6"/>
    <m/>
    <d v="2013-08-25T00:00:00"/>
    <n v="3.6"/>
    <n v="3764"/>
    <n v="74.065328610783155"/>
    <n v="4.8"/>
    <n v="5.950000000000002"/>
  </r>
  <r>
    <x v="11"/>
    <x v="7"/>
    <n v="2013"/>
    <n v="26"/>
    <x v="7"/>
    <n v="3.7"/>
    <n v="3.7"/>
    <m/>
    <d v="2013-08-26T00:00:00"/>
    <n v="3.7"/>
    <n v="3734"/>
    <n v="73.475009838646201"/>
    <n v="4.7285714285714286"/>
    <n v="6.2966666666666686"/>
  </r>
  <r>
    <x v="11"/>
    <x v="7"/>
    <n v="2013"/>
    <n v="27"/>
    <x v="7"/>
    <n v="7.3"/>
    <n v="7.3"/>
    <m/>
    <d v="2013-08-27T00:00:00"/>
    <n v="7.3"/>
    <n v="3053"/>
    <n v="60.074773711137354"/>
    <n v="4.5857142857142863"/>
    <n v="6.6733333333333356"/>
  </r>
  <r>
    <x v="11"/>
    <x v="7"/>
    <n v="2013"/>
    <n v="28"/>
    <x v="7"/>
    <n v="4"/>
    <n v="4"/>
    <m/>
    <d v="2013-08-28T00:00:00"/>
    <n v="4"/>
    <n v="3678"/>
    <n v="72.373081463990559"/>
    <n v="5.1142857142857139"/>
    <n v="6.6966666666666681"/>
  </r>
  <r>
    <x v="11"/>
    <x v="7"/>
    <n v="2013"/>
    <n v="29"/>
    <x v="7"/>
    <n v="7.3"/>
    <n v="7.3"/>
    <m/>
    <d v="2013-08-29T00:00:00"/>
    <n v="7.3"/>
    <n v="3053"/>
    <n v="60.074773711137354"/>
    <n v="5.1285714285714281"/>
    <n v="6.8600000000000012"/>
  </r>
  <r>
    <x v="11"/>
    <x v="7"/>
    <n v="2013"/>
    <n v="30"/>
    <x v="7"/>
    <n v="4.4000000000000004"/>
    <n v="4.4000000000000004"/>
    <m/>
    <d v="2013-08-30T00:00:00"/>
    <n v="4.4000000000000004"/>
    <n v="3593"/>
    <n v="70.700511609602529"/>
    <n v="5.8"/>
    <n v="7.9166666666666679"/>
  </r>
  <r>
    <x v="11"/>
    <x v="7"/>
    <n v="2013"/>
    <n v="31"/>
    <x v="7"/>
    <n v="3.3"/>
    <n v="3.3"/>
    <m/>
    <d v="2013-08-31T00:00:00"/>
    <n v="3.3"/>
    <n v="3852"/>
    <n v="75.796930342384883"/>
    <n v="11.457142857142857"/>
    <n v="10.903333333333334"/>
  </r>
  <r>
    <x v="11"/>
    <x v="8"/>
    <n v="2013"/>
    <n v="1"/>
    <x v="8"/>
    <n v="3.1"/>
    <n v="3.1"/>
    <m/>
    <d v="2013-09-01T00:00:00"/>
    <n v="3.1"/>
    <n v="3916"/>
    <n v="77.056277056277054"/>
    <n v="12.700000000000001"/>
    <n v="15.226666666666668"/>
  </r>
  <r>
    <x v="11"/>
    <x v="8"/>
    <n v="2013"/>
    <n v="2"/>
    <x v="8"/>
    <n v="2.7"/>
    <n v="2.7"/>
    <m/>
    <d v="2013-09-02T00:00:00"/>
    <n v="2.7"/>
    <n v="4058"/>
    <n v="79.850452577725306"/>
    <n v="13.114285714285714"/>
    <n v="17.09"/>
  </r>
  <r>
    <x v="11"/>
    <x v="8"/>
    <n v="2013"/>
    <n v="3"/>
    <x v="8"/>
    <n v="11"/>
    <n v="11"/>
    <m/>
    <d v="2013-09-03T00:00:00"/>
    <n v="11"/>
    <n v="2599"/>
    <n v="51.141282959464775"/>
    <n v="13.285714285714286"/>
    <n v="18.466666666666665"/>
  </r>
  <r>
    <x v="11"/>
    <x v="8"/>
    <n v="2013"/>
    <n v="4"/>
    <x v="8"/>
    <n v="4.0999999999999996"/>
    <n v="4.0999999999999996"/>
    <m/>
    <d v="2013-09-04T00:00:00"/>
    <n v="4.0999999999999996"/>
    <n v="3656"/>
    <n v="71.94018103109012"/>
    <n v="12.142857142857142"/>
    <n v="19.333333333333332"/>
  </r>
  <r>
    <x v="11"/>
    <x v="8"/>
    <n v="2013"/>
    <n v="5"/>
    <x v="8"/>
    <n v="12"/>
    <n v="12"/>
    <m/>
    <d v="2013-09-05T00:00:00"/>
    <n v="12"/>
    <n v="2499"/>
    <n v="49.173553719008268"/>
    <n v="11.885714285714286"/>
    <n v="20.23"/>
  </r>
  <r>
    <x v="11"/>
    <x v="8"/>
    <n v="2013"/>
    <n v="6"/>
    <x v="8"/>
    <n v="44"/>
    <n v="44"/>
    <m/>
    <d v="2013-09-06T00:00:00"/>
    <n v="44"/>
    <n v="777"/>
    <n v="15.289256198347106"/>
    <n v="10.457142857142857"/>
    <n v="20.73"/>
  </r>
  <r>
    <x v="11"/>
    <x v="8"/>
    <n v="2013"/>
    <n v="7"/>
    <x v="8"/>
    <n v="12"/>
    <n v="12"/>
    <m/>
    <d v="2013-09-07T00:00:00"/>
    <n v="12"/>
    <n v="2499"/>
    <n v="49.173553719008268"/>
    <n v="4.4428571428571422"/>
    <n v="20.063333333333333"/>
  </r>
  <r>
    <x v="11"/>
    <x v="8"/>
    <n v="2013"/>
    <n v="8"/>
    <x v="8"/>
    <n v="6"/>
    <n v="6"/>
    <m/>
    <d v="2013-09-08T00:00:00"/>
    <n v="6"/>
    <n v="3252"/>
    <n v="63.990554899645815"/>
    <n v="3.0142857142857138"/>
    <n v="20.396666666666665"/>
  </r>
  <r>
    <x v="11"/>
    <x v="8"/>
    <n v="2013"/>
    <n v="9"/>
    <x v="8"/>
    <n v="3.9"/>
    <n v="3.9"/>
    <m/>
    <d v="2013-09-09T00:00:00"/>
    <n v="3.9"/>
    <n v="3691"/>
    <n v="72.628886265249903"/>
    <n v="2.4571428571428569"/>
    <n v="20.896666666666665"/>
  </r>
  <r>
    <x v="11"/>
    <x v="8"/>
    <n v="2013"/>
    <n v="10"/>
    <x v="8"/>
    <n v="3"/>
    <n v="3"/>
    <m/>
    <d v="2013-09-10T00:00:00"/>
    <n v="3"/>
    <n v="3941"/>
    <n v="77.548209366391191"/>
    <n v="2.2285714285714282"/>
    <n v="21.4"/>
  </r>
  <r>
    <x v="11"/>
    <x v="8"/>
    <n v="2013"/>
    <n v="11"/>
    <x v="8"/>
    <n v="2.2999999999999998"/>
    <n v="2.2999999999999998"/>
    <m/>
    <d v="2013-09-11T00:00:00"/>
    <n v="2.2999999999999998"/>
    <n v="4227"/>
    <n v="83.175914994096814"/>
    <n v="2.1142857142857139"/>
    <n v="21.9"/>
  </r>
  <r>
    <x v="11"/>
    <x v="8"/>
    <n v="2013"/>
    <n v="12"/>
    <x v="8"/>
    <n v="2"/>
    <n v="2"/>
    <m/>
    <d v="2013-09-12T00:00:00"/>
    <n v="2"/>
    <n v="4416"/>
    <n v="86.894923258559615"/>
    <n v="2.0428571428571431"/>
    <n v="22.39"/>
  </r>
  <r>
    <x v="11"/>
    <x v="8"/>
    <n v="2013"/>
    <n v="13"/>
    <x v="8"/>
    <n v="1.9"/>
    <n v="1.9"/>
    <m/>
    <d v="2013-09-13T00:00:00"/>
    <n v="1.9"/>
    <n v="4479"/>
    <n v="88.134592680047234"/>
    <n v="2.0285714285714289"/>
    <n v="22.856666666666669"/>
  </r>
  <r>
    <x v="11"/>
    <x v="8"/>
    <n v="2013"/>
    <n v="14"/>
    <x v="8"/>
    <n v="2"/>
    <n v="2"/>
    <m/>
    <d v="2013-09-14T00:00:00"/>
    <n v="2"/>
    <n v="4416"/>
    <n v="86.894923258559615"/>
    <n v="2.0285714285714289"/>
    <n v="23.293333333333333"/>
  </r>
  <r>
    <x v="11"/>
    <x v="8"/>
    <n v="2013"/>
    <n v="15"/>
    <x v="8"/>
    <n v="2.1"/>
    <n v="2.1"/>
    <m/>
    <d v="2013-09-15T00:00:00"/>
    <n v="2.1"/>
    <n v="4352"/>
    <n v="85.635576544667458"/>
    <n v="2.3000000000000003"/>
    <n v="23.726666666666667"/>
  </r>
  <r>
    <x v="11"/>
    <x v="8"/>
    <n v="2013"/>
    <n v="16"/>
    <x v="8"/>
    <n v="2.2999999999999998"/>
    <n v="2.2999999999999998"/>
    <m/>
    <d v="2013-09-16T00:00:00"/>
    <n v="2.2999999999999998"/>
    <n v="4227"/>
    <n v="83.175914994096814"/>
    <n v="3.1142857142857143"/>
    <n v="24.123333333333335"/>
  </r>
  <r>
    <x v="11"/>
    <x v="8"/>
    <n v="2013"/>
    <n v="17"/>
    <x v="8"/>
    <n v="2.2000000000000002"/>
    <n v="2.2000000000000002"/>
    <m/>
    <d v="2013-09-17T00:00:00"/>
    <n v="2.2000000000000002"/>
    <n v="4282"/>
    <n v="84.258166076347891"/>
    <n v="4.3571428571428568"/>
    <n v="24.513333333333332"/>
  </r>
  <r>
    <x v="11"/>
    <x v="8"/>
    <n v="2013"/>
    <n v="18"/>
    <x v="8"/>
    <n v="1.8"/>
    <n v="1.8"/>
    <m/>
    <d v="2013-09-18T00:00:00"/>
    <n v="1.8"/>
    <n v="4568"/>
    <n v="89.885871704053528"/>
    <n v="6.0428571428571427"/>
    <n v="24.90666666666667"/>
  </r>
  <r>
    <x v="11"/>
    <x v="8"/>
    <n v="2013"/>
    <n v="19"/>
    <x v="8"/>
    <n v="1.9"/>
    <n v="1.9"/>
    <m/>
    <d v="2013-09-19T00:00:00"/>
    <n v="1.9"/>
    <n v="4479"/>
    <n v="88.134592680047234"/>
    <n v="7.9285714285714288"/>
    <n v="25.346666666666668"/>
  </r>
  <r>
    <x v="11"/>
    <x v="8"/>
    <n v="2013"/>
    <n v="20"/>
    <x v="8"/>
    <n v="1.9"/>
    <n v="1.9"/>
    <m/>
    <d v="2013-09-20T00:00:00"/>
    <n v="1.9"/>
    <n v="4479"/>
    <n v="88.134592680047234"/>
    <n v="8.8000000000000007"/>
    <n v="25.716666666666665"/>
  </r>
  <r>
    <x v="11"/>
    <x v="8"/>
    <n v="2013"/>
    <n v="21"/>
    <x v="8"/>
    <n v="3.9"/>
    <n v="3.9"/>
    <m/>
    <d v="2013-09-21T00:00:00"/>
    <n v="3.9"/>
    <n v="3691"/>
    <n v="72.628886265249903"/>
    <n v="9.8000000000000007"/>
    <n v="26.086666666666666"/>
  </r>
  <r>
    <x v="11"/>
    <x v="8"/>
    <n v="2013"/>
    <n v="22"/>
    <x v="8"/>
    <n v="7.8"/>
    <n v="7.8"/>
    <m/>
    <d v="2013-09-22T00:00:00"/>
    <n v="7.8"/>
    <n v="2997"/>
    <n v="58.972845336481704"/>
    <n v="14.814285714285715"/>
    <n v="26.39"/>
  </r>
  <r>
    <x v="11"/>
    <x v="8"/>
    <n v="2013"/>
    <n v="23"/>
    <x v="8"/>
    <n v="11"/>
    <n v="11"/>
    <m/>
    <d v="2013-09-23T00:00:00"/>
    <n v="11"/>
    <n v="2599"/>
    <n v="51.141282959464775"/>
    <n v="27.12857142857143"/>
    <n v="26.563333333333333"/>
  </r>
  <r>
    <x v="11"/>
    <x v="8"/>
    <n v="2013"/>
    <n v="24"/>
    <x v="8"/>
    <n v="14"/>
    <n v="14"/>
    <m/>
    <d v="2013-09-24T00:00:00"/>
    <n v="14"/>
    <n v="2302"/>
    <n v="45.297127115308932"/>
    <n v="44.557142857142857"/>
    <n v="26.63"/>
  </r>
  <r>
    <x v="11"/>
    <x v="8"/>
    <n v="2013"/>
    <n v="25"/>
    <x v="8"/>
    <n v="15"/>
    <n v="15"/>
    <m/>
    <d v="2013-09-25T00:00:00"/>
    <n v="15"/>
    <n v="2213"/>
    <n v="43.545848091302638"/>
    <n v="50.98571428571428"/>
    <n v="26.596666666666668"/>
  </r>
  <r>
    <x v="11"/>
    <x v="8"/>
    <n v="2013"/>
    <n v="26"/>
    <x v="8"/>
    <n v="8"/>
    <n v="8"/>
    <m/>
    <d v="2013-09-26T00:00:00"/>
    <n v="8"/>
    <n v="2970"/>
    <n v="58.441558441558442"/>
    <n v="55.128571428571426"/>
    <n v="26.529999999999998"/>
  </r>
  <r>
    <x v="11"/>
    <x v="8"/>
    <n v="2013"/>
    <n v="27"/>
    <x v="8"/>
    <n v="8.9"/>
    <n v="8.9"/>
    <m/>
    <d v="2013-09-27T00:00:00"/>
    <n v="8.9"/>
    <n v="2871"/>
    <n v="56.493506493506494"/>
    <n v="59.271428571428565"/>
    <n v="26.696666666666665"/>
  </r>
  <r>
    <x v="11"/>
    <x v="8"/>
    <n v="2013"/>
    <n v="28"/>
    <x v="8"/>
    <n v="39"/>
    <n v="39"/>
    <m/>
    <d v="2013-09-28T00:00:00"/>
    <n v="39"/>
    <n v="928"/>
    <n v="18.260527351436444"/>
    <n v="62.428571428571431"/>
    <n v="26.866666666666667"/>
  </r>
  <r>
    <x v="11"/>
    <x v="8"/>
    <n v="2013"/>
    <n v="29"/>
    <x v="8"/>
    <n v="94"/>
    <n v="94"/>
    <m/>
    <d v="2013-09-29T00:00:00"/>
    <n v="94"/>
    <n v="309"/>
    <n v="6.0802833530106257"/>
    <n v="60.714285714285715"/>
    <n v="26.033333333333335"/>
  </r>
  <r>
    <x v="11"/>
    <x v="8"/>
    <n v="2013"/>
    <n v="30"/>
    <x v="8"/>
    <n v="133"/>
    <n v="133"/>
    <m/>
    <d v="2013-09-30T00:00:00"/>
    <n v="133"/>
    <n v="194"/>
    <n v="3.8173947264856358"/>
    <n v="50.714285714285715"/>
    <n v="23.333333333333332"/>
  </r>
  <r>
    <x v="12"/>
    <x v="9"/>
    <n v="2013"/>
    <n v="1"/>
    <x v="9"/>
    <n v="59"/>
    <n v="59"/>
    <m/>
    <d v="2013-10-01T00:00:00"/>
    <n v="59"/>
    <n v="519"/>
    <n v="10.212514757969302"/>
    <n v="34.857142857142854"/>
    <n v="19.333333333333332"/>
  </r>
  <r>
    <x v="12"/>
    <x v="9"/>
    <n v="2013"/>
    <n v="2"/>
    <x v="9"/>
    <n v="44"/>
    <n v="44"/>
    <m/>
    <d v="2013-10-02T00:00:00"/>
    <n v="44"/>
    <n v="777"/>
    <n v="15.289256198347106"/>
    <n v="29.428571428571427"/>
    <n v="17.8"/>
  </r>
  <r>
    <x v="12"/>
    <x v="9"/>
    <n v="2013"/>
    <n v="3"/>
    <x v="9"/>
    <n v="37"/>
    <n v="37"/>
    <m/>
    <d v="2013-10-03T00:00:00"/>
    <n v="37"/>
    <n v="988"/>
    <n v="19.441164895710351"/>
    <n v="25.857142857142858"/>
    <n v="16.766666666666666"/>
  </r>
  <r>
    <x v="12"/>
    <x v="9"/>
    <n v="2013"/>
    <n v="4"/>
    <x v="9"/>
    <n v="31"/>
    <n v="31"/>
    <m/>
    <d v="2013-10-04T00:00:00"/>
    <n v="31"/>
    <n v="1219"/>
    <n v="23.986619441164898"/>
    <n v="23.142857142857142"/>
    <n v="16.399999999999999"/>
  </r>
  <r>
    <x v="12"/>
    <x v="9"/>
    <n v="2013"/>
    <n v="5"/>
    <x v="9"/>
    <n v="27"/>
    <n v="27"/>
    <m/>
    <d v="2013-10-05T00:00:00"/>
    <n v="27"/>
    <n v="1397"/>
    <n v="27.489177489177489"/>
    <n v="21.142857142857142"/>
    <n v="15.933333333333334"/>
  </r>
  <r>
    <x v="12"/>
    <x v="9"/>
    <n v="2013"/>
    <n v="6"/>
    <x v="9"/>
    <n v="24"/>
    <n v="24"/>
    <m/>
    <d v="2013-10-06T00:00:00"/>
    <n v="24"/>
    <n v="1550"/>
    <n v="30.499803227075954"/>
    <n v="19.571428571428573"/>
    <n v="15.533333333333333"/>
  </r>
  <r>
    <x v="12"/>
    <x v="9"/>
    <n v="2013"/>
    <n v="7"/>
    <x v="9"/>
    <n v="22"/>
    <n v="22"/>
    <m/>
    <d v="2013-10-07T00:00:00"/>
    <n v="22"/>
    <n v="1676"/>
    <n v="32.979142070051161"/>
    <n v="18.285714285714285"/>
    <n v="15.366666666666667"/>
  </r>
  <r>
    <x v="12"/>
    <x v="9"/>
    <n v="2013"/>
    <n v="8"/>
    <x v="9"/>
    <n v="21"/>
    <n v="21"/>
    <m/>
    <d v="2013-10-08T00:00:00"/>
    <n v="21"/>
    <n v="1744"/>
    <n v="34.317197953561589"/>
    <n v="17.285714285714285"/>
    <n v="15.6"/>
  </r>
  <r>
    <x v="12"/>
    <x v="9"/>
    <n v="2013"/>
    <n v="9"/>
    <x v="9"/>
    <n v="19"/>
    <n v="19"/>
    <m/>
    <d v="2013-10-09T00:00:00"/>
    <n v="19"/>
    <n v="1898"/>
    <n v="37.34750098386462"/>
    <n v="16.285714285714285"/>
    <n v="16.233333333333334"/>
  </r>
  <r>
    <x v="12"/>
    <x v="9"/>
    <n v="2013"/>
    <n v="10"/>
    <x v="9"/>
    <n v="18"/>
    <n v="18"/>
    <m/>
    <d v="2013-10-10T00:00:00"/>
    <n v="18"/>
    <n v="1969"/>
    <n v="38.744588744588739"/>
    <n v="15.571428571428571"/>
    <n v="16.566666666666666"/>
  </r>
  <r>
    <x v="12"/>
    <x v="9"/>
    <n v="2013"/>
    <n v="11"/>
    <x v="9"/>
    <n v="17"/>
    <n v="17"/>
    <m/>
    <d v="2013-10-11T00:00:00"/>
    <n v="17"/>
    <n v="2056"/>
    <n v="40.456513183785916"/>
    <n v="15"/>
    <n v="16.766666666666666"/>
  </r>
  <r>
    <x v="12"/>
    <x v="9"/>
    <n v="2013"/>
    <n v="12"/>
    <x v="9"/>
    <n v="16"/>
    <n v="16"/>
    <m/>
    <d v="2013-10-12T00:00:00"/>
    <n v="16"/>
    <n v="2135"/>
    <n v="42.011019283746556"/>
    <n v="14.714285714285714"/>
    <n v="16.933333333333334"/>
  </r>
  <r>
    <x v="12"/>
    <x v="9"/>
    <n v="2013"/>
    <n v="13"/>
    <x v="9"/>
    <n v="15"/>
    <n v="15"/>
    <m/>
    <d v="2013-10-13T00:00:00"/>
    <n v="15"/>
    <n v="2213"/>
    <n v="43.545848091302638"/>
    <n v="14.285714285714286"/>
    <n v="17.066666666666666"/>
  </r>
  <r>
    <x v="12"/>
    <x v="9"/>
    <n v="2013"/>
    <n v="14"/>
    <x v="9"/>
    <n v="15"/>
    <n v="15"/>
    <m/>
    <d v="2013-10-14T00:00:00"/>
    <n v="15"/>
    <n v="2213"/>
    <n v="43.545848091302638"/>
    <n v="14"/>
    <n v="17.399999999999999"/>
  </r>
  <r>
    <x v="12"/>
    <x v="9"/>
    <n v="2013"/>
    <n v="15"/>
    <x v="9"/>
    <n v="14"/>
    <n v="14"/>
    <m/>
    <d v="2013-10-15T00:00:00"/>
    <n v="14"/>
    <n v="2302"/>
    <n v="45.297127115308932"/>
    <n v="13.714285714285714"/>
    <n v="17.600000000000001"/>
  </r>
  <r>
    <x v="12"/>
    <x v="9"/>
    <n v="2013"/>
    <n v="16"/>
    <x v="9"/>
    <n v="14"/>
    <n v="14"/>
    <m/>
    <d v="2013-10-16T00:00:00"/>
    <n v="14"/>
    <n v="2302"/>
    <n v="45.297127115308932"/>
    <n v="13.571428571428571"/>
    <n v="17.766666666666666"/>
  </r>
  <r>
    <x v="12"/>
    <x v="9"/>
    <n v="2013"/>
    <n v="17"/>
    <x v="9"/>
    <n v="14"/>
    <n v="14"/>
    <m/>
    <d v="2013-10-17T00:00:00"/>
    <n v="14"/>
    <n v="2302"/>
    <n v="45.297127115308932"/>
    <n v="13.428571428571429"/>
    <n v="17.933333333333334"/>
  </r>
  <r>
    <x v="12"/>
    <x v="9"/>
    <n v="2013"/>
    <n v="18"/>
    <x v="9"/>
    <n v="15"/>
    <n v="15"/>
    <m/>
    <d v="2013-10-18T00:00:00"/>
    <n v="15"/>
    <n v="2213"/>
    <n v="43.545848091302638"/>
    <n v="13.285714285714286"/>
    <n v="18.100000000000001"/>
  </r>
  <r>
    <x v="12"/>
    <x v="9"/>
    <n v="2013"/>
    <n v="19"/>
    <x v="9"/>
    <n v="13"/>
    <n v="13"/>
    <m/>
    <d v="2013-10-19T00:00:00"/>
    <n v="13"/>
    <n v="2405"/>
    <n v="47.323888232979144"/>
    <n v="13"/>
    <n v="18.2"/>
  </r>
  <r>
    <x v="12"/>
    <x v="9"/>
    <n v="2013"/>
    <n v="20"/>
    <x v="9"/>
    <n v="13"/>
    <n v="13"/>
    <m/>
    <d v="2013-10-20T00:00:00"/>
    <n v="13"/>
    <n v="2405"/>
    <n v="47.323888232979144"/>
    <n v="13"/>
    <n v="18.600000000000001"/>
  </r>
  <r>
    <x v="12"/>
    <x v="9"/>
    <n v="2013"/>
    <n v="21"/>
    <x v="9"/>
    <n v="13"/>
    <n v="13"/>
    <m/>
    <d v="2013-10-21T00:00:00"/>
    <n v="13"/>
    <n v="2405"/>
    <n v="47.323888232979144"/>
    <n v="13.142857142857142"/>
    <n v="19.600000000000001"/>
  </r>
  <r>
    <x v="12"/>
    <x v="9"/>
    <n v="2013"/>
    <n v="22"/>
    <x v="9"/>
    <n v="13"/>
    <n v="13"/>
    <m/>
    <d v="2013-10-22T00:00:00"/>
    <n v="13"/>
    <n v="2405"/>
    <n v="47.323888232979144"/>
    <n v="13.285714285714286"/>
    <n v="20.399999999999999"/>
  </r>
  <r>
    <x v="12"/>
    <x v="9"/>
    <n v="2013"/>
    <n v="23"/>
    <x v="9"/>
    <n v="13"/>
    <n v="13"/>
    <m/>
    <d v="2013-10-23T00:00:00"/>
    <n v="13"/>
    <n v="2405"/>
    <n v="47.323888232979144"/>
    <n v="13.285714285714286"/>
    <n v="21.066666666666666"/>
  </r>
  <r>
    <x v="12"/>
    <x v="9"/>
    <n v="2013"/>
    <n v="24"/>
    <x v="9"/>
    <n v="13"/>
    <n v="13"/>
    <m/>
    <d v="2013-10-24T00:00:00"/>
    <n v="13"/>
    <n v="2405"/>
    <n v="47.323888232979144"/>
    <n v="13.285714285714286"/>
    <n v="21.6"/>
  </r>
  <r>
    <x v="12"/>
    <x v="9"/>
    <n v="2013"/>
    <n v="25"/>
    <x v="9"/>
    <n v="13"/>
    <n v="13"/>
    <m/>
    <d v="2013-10-25T00:00:00"/>
    <n v="13"/>
    <n v="2405"/>
    <n v="47.323888232979144"/>
    <n v="13.285714285714286"/>
    <n v="22.033333333333335"/>
  </r>
  <r>
    <x v="12"/>
    <x v="9"/>
    <n v="2013"/>
    <n v="26"/>
    <x v="9"/>
    <n v="13"/>
    <n v="13"/>
    <m/>
    <d v="2013-10-26T00:00:00"/>
    <n v="13"/>
    <n v="2405"/>
    <n v="47.323888232979144"/>
    <n v="13.285714285714286"/>
    <n v="22.4"/>
  </r>
  <r>
    <x v="12"/>
    <x v="9"/>
    <n v="2013"/>
    <n v="27"/>
    <x v="9"/>
    <n v="14"/>
    <n v="14"/>
    <m/>
    <d v="2013-10-27T00:00:00"/>
    <n v="14"/>
    <n v="2302"/>
    <n v="45.297127115308932"/>
    <n v="15.142857142857142"/>
    <n v="22.7"/>
  </r>
  <r>
    <x v="12"/>
    <x v="9"/>
    <n v="2013"/>
    <n v="28"/>
    <x v="9"/>
    <n v="14"/>
    <n v="14"/>
    <m/>
    <d v="2013-10-28T00:00:00"/>
    <n v="14"/>
    <n v="2302"/>
    <n v="45.297127115308932"/>
    <n v="15.571428571428571"/>
    <n v="22.933333333333334"/>
  </r>
  <r>
    <x v="12"/>
    <x v="9"/>
    <n v="2013"/>
    <n v="29"/>
    <x v="9"/>
    <n v="13"/>
    <n v="13"/>
    <m/>
    <d v="2013-10-29T00:00:00"/>
    <n v="13"/>
    <n v="2405"/>
    <n v="47.323888232979144"/>
    <n v="15.714285714285714"/>
    <n v="23.133333333333333"/>
  </r>
  <r>
    <x v="12"/>
    <x v="9"/>
    <n v="2013"/>
    <n v="30"/>
    <x v="9"/>
    <n v="13"/>
    <n v="13"/>
    <m/>
    <d v="2013-10-30T00:00:00"/>
    <n v="13"/>
    <n v="2405"/>
    <n v="47.323888232979144"/>
    <n v="16.571428571428573"/>
    <n v="23.333333333333332"/>
  </r>
  <r>
    <x v="12"/>
    <x v="9"/>
    <n v="2013"/>
    <n v="31"/>
    <x v="9"/>
    <n v="13"/>
    <n v="13"/>
    <m/>
    <d v="2013-10-31T00:00:00"/>
    <n v="13"/>
    <n v="2405"/>
    <n v="47.323888232979144"/>
    <n v="18.857142857142858"/>
    <n v="23.5"/>
  </r>
  <r>
    <x v="12"/>
    <x v="10"/>
    <n v="2013"/>
    <n v="1"/>
    <x v="10"/>
    <n v="13"/>
    <n v="13"/>
    <m/>
    <d v="2013-11-01T00:00:00"/>
    <n v="13"/>
    <n v="2405"/>
    <n v="47.323888232979144"/>
    <n v="22.714285714285715"/>
    <n v="23.633333333333333"/>
  </r>
  <r>
    <x v="12"/>
    <x v="10"/>
    <n v="2013"/>
    <n v="2"/>
    <x v="10"/>
    <n v="26"/>
    <n v="26"/>
    <m/>
    <d v="2013-11-02T00:00:00"/>
    <n v="26"/>
    <n v="1449"/>
    <n v="28.512396694214875"/>
    <n v="25"/>
    <n v="23.933333333333334"/>
  </r>
  <r>
    <x v="12"/>
    <x v="10"/>
    <n v="2013"/>
    <n v="3"/>
    <x v="10"/>
    <n v="17"/>
    <n v="17"/>
    <m/>
    <d v="2013-11-03T00:00:00"/>
    <n v="17"/>
    <n v="2056"/>
    <n v="40.456513183785916"/>
    <n v="24.714285714285715"/>
    <n v="24.566666666666666"/>
  </r>
  <r>
    <x v="12"/>
    <x v="10"/>
    <n v="2013"/>
    <n v="4"/>
    <x v="10"/>
    <n v="15"/>
    <n v="15"/>
    <m/>
    <d v="2013-11-04T00:00:00"/>
    <n v="15"/>
    <n v="2213"/>
    <n v="43.545848091302638"/>
    <n v="25.428571428571427"/>
    <n v="24.933333333333334"/>
  </r>
  <r>
    <x v="12"/>
    <x v="10"/>
    <n v="2013"/>
    <n v="5"/>
    <x v="10"/>
    <n v="19"/>
    <n v="19"/>
    <m/>
    <d v="2013-11-05T00:00:00"/>
    <n v="19"/>
    <n v="1898"/>
    <n v="37.34750098386462"/>
    <n v="26.142857142857142"/>
    <n v="25.2"/>
  </r>
  <r>
    <x v="12"/>
    <x v="10"/>
    <n v="2013"/>
    <n v="6"/>
    <x v="10"/>
    <n v="29"/>
    <n v="29"/>
    <m/>
    <d v="2013-11-06T00:00:00"/>
    <n v="29"/>
    <n v="1319"/>
    <n v="25.954348681621408"/>
    <n v="27"/>
    <n v="25.166666666666668"/>
  </r>
  <r>
    <x v="12"/>
    <x v="10"/>
    <n v="2013"/>
    <n v="7"/>
    <x v="10"/>
    <n v="40"/>
    <n v="40"/>
    <m/>
    <d v="2013-11-07T00:00:00"/>
    <n v="40"/>
    <n v="894"/>
    <n v="17.591499409681226"/>
    <n v="25.857142857142858"/>
    <n v="24.766666666666666"/>
  </r>
  <r>
    <x v="12"/>
    <x v="10"/>
    <n v="2013"/>
    <n v="8"/>
    <x v="10"/>
    <n v="29"/>
    <n v="29"/>
    <m/>
    <d v="2013-11-08T00:00:00"/>
    <n v="29"/>
    <n v="1319"/>
    <n v="25.954348681621408"/>
    <n v="22.857142857142858"/>
    <n v="23.933333333333334"/>
  </r>
  <r>
    <x v="12"/>
    <x v="10"/>
    <n v="2013"/>
    <n v="9"/>
    <x v="10"/>
    <n v="24"/>
    <n v="24"/>
    <m/>
    <d v="2013-11-09T00:00:00"/>
    <n v="24"/>
    <n v="1550"/>
    <n v="30.499803227075954"/>
    <n v="21.428571428571427"/>
    <n v="23.366666666666667"/>
  </r>
  <r>
    <x v="12"/>
    <x v="10"/>
    <n v="2013"/>
    <n v="10"/>
    <x v="10"/>
    <n v="22"/>
    <n v="22"/>
    <m/>
    <d v="2013-11-10T00:00:00"/>
    <n v="22"/>
    <n v="1676"/>
    <n v="32.979142070051161"/>
    <n v="20.714285714285715"/>
    <n v="22.933333333333334"/>
  </r>
  <r>
    <x v="12"/>
    <x v="10"/>
    <n v="2013"/>
    <n v="11"/>
    <x v="10"/>
    <n v="20"/>
    <n v="20"/>
    <m/>
    <d v="2013-11-11T00:00:00"/>
    <n v="20"/>
    <n v="1826"/>
    <n v="35.930735930735928"/>
    <n v="20.142857142857142"/>
    <n v="22.566666666666666"/>
  </r>
  <r>
    <x v="12"/>
    <x v="10"/>
    <n v="2013"/>
    <n v="12"/>
    <x v="10"/>
    <n v="25"/>
    <n v="25"/>
    <m/>
    <d v="2013-11-12T00:00:00"/>
    <n v="25"/>
    <n v="1500"/>
    <n v="29.515938606847698"/>
    <n v="20.857142857142858"/>
    <n v="22.233333333333334"/>
  </r>
  <r>
    <x v="12"/>
    <x v="10"/>
    <n v="2013"/>
    <n v="13"/>
    <x v="10"/>
    <n v="21"/>
    <n v="21"/>
    <m/>
    <d v="2013-11-13T00:00:00"/>
    <n v="21"/>
    <n v="1744"/>
    <n v="34.317197953561589"/>
    <n v="23.428571428571427"/>
    <n v="21.733333333333334"/>
  </r>
  <r>
    <x v="12"/>
    <x v="10"/>
    <n v="2013"/>
    <n v="14"/>
    <x v="10"/>
    <n v="19"/>
    <n v="19"/>
    <m/>
    <d v="2013-11-14T00:00:00"/>
    <n v="19"/>
    <n v="1898"/>
    <n v="37.34750098386462"/>
    <n v="25.714285714285715"/>
    <n v="21.36"/>
  </r>
  <r>
    <x v="12"/>
    <x v="10"/>
    <n v="2013"/>
    <n v="15"/>
    <x v="10"/>
    <n v="19"/>
    <n v="19"/>
    <m/>
    <d v="2013-11-15T00:00:00"/>
    <n v="19"/>
    <n v="1898"/>
    <n v="37.34750098386462"/>
    <n v="27.714285714285715"/>
    <n v="21.029999999999998"/>
  </r>
  <r>
    <x v="12"/>
    <x v="10"/>
    <n v="2013"/>
    <n v="16"/>
    <x v="10"/>
    <n v="19"/>
    <n v="19"/>
    <m/>
    <d v="2013-11-16T00:00:00"/>
    <n v="19"/>
    <n v="1898"/>
    <n v="37.34750098386462"/>
    <n v="29.142857142857142"/>
    <n v="20.683333333333334"/>
  </r>
  <r>
    <x v="12"/>
    <x v="10"/>
    <n v="2013"/>
    <n v="17"/>
    <x v="10"/>
    <n v="18"/>
    <n v="18"/>
    <m/>
    <d v="2013-11-17T00:00:00"/>
    <n v="18"/>
    <n v="1969"/>
    <n v="38.744588744588739"/>
    <n v="30.142857142857142"/>
    <n v="20.32"/>
  </r>
  <r>
    <x v="12"/>
    <x v="10"/>
    <n v="2013"/>
    <n v="18"/>
    <x v="10"/>
    <n v="25"/>
    <n v="25"/>
    <m/>
    <d v="2013-11-18T00:00:00"/>
    <n v="25"/>
    <n v="1500"/>
    <n v="29.515938606847698"/>
    <n v="31"/>
    <n v="19.973333333333336"/>
  </r>
  <r>
    <x v="12"/>
    <x v="10"/>
    <n v="2013"/>
    <n v="19"/>
    <x v="10"/>
    <n v="43"/>
    <n v="43"/>
    <m/>
    <d v="2013-11-19T00:00:00"/>
    <n v="43"/>
    <n v="809"/>
    <n v="15.91892955529319"/>
    <n v="30.571428571428573"/>
    <n v="19.383333333333333"/>
  </r>
  <r>
    <x v="12"/>
    <x v="10"/>
    <n v="2013"/>
    <n v="20"/>
    <x v="10"/>
    <n v="37"/>
    <n v="37"/>
    <m/>
    <d v="2013-11-20T00:00:00"/>
    <n v="37"/>
    <n v="988"/>
    <n v="19.441164895710351"/>
    <n v="27.428571428571427"/>
    <n v="18.166666666666668"/>
  </r>
  <r>
    <x v="12"/>
    <x v="10"/>
    <n v="2013"/>
    <n v="21"/>
    <x v="10"/>
    <n v="33"/>
    <n v="33"/>
    <m/>
    <d v="2013-11-21T00:00:00"/>
    <n v="33"/>
    <n v="1148"/>
    <n v="22.589531680440771"/>
    <n v="25"/>
    <n v="17.146666666666668"/>
  </r>
  <r>
    <x v="12"/>
    <x v="10"/>
    <n v="2013"/>
    <n v="22"/>
    <x v="10"/>
    <n v="29"/>
    <n v="29"/>
    <m/>
    <d v="2013-11-22T00:00:00"/>
    <n v="29"/>
    <n v="1319"/>
    <n v="25.954348681621408"/>
    <n v="23"/>
    <n v="16.266666666666669"/>
  </r>
  <r>
    <x v="12"/>
    <x v="10"/>
    <n v="2013"/>
    <n v="23"/>
    <x v="10"/>
    <n v="26"/>
    <n v="26"/>
    <m/>
    <d v="2013-11-23T00:00:00"/>
    <n v="26"/>
    <n v="1449"/>
    <n v="28.512396694214875"/>
    <n v="21.428571428571427"/>
    <n v="15.513333333333337"/>
  </r>
  <r>
    <x v="12"/>
    <x v="10"/>
    <n v="2013"/>
    <n v="24"/>
    <x v="10"/>
    <n v="24"/>
    <n v="24"/>
    <m/>
    <d v="2013-11-24T00:00:00"/>
    <n v="24"/>
    <n v="1550"/>
    <n v="30.499803227075954"/>
    <n v="20.142857142857142"/>
    <n v="14.850000000000003"/>
  </r>
  <r>
    <x v="12"/>
    <x v="10"/>
    <n v="2013"/>
    <n v="25"/>
    <x v="10"/>
    <n v="22"/>
    <n v="22"/>
    <m/>
    <d v="2013-11-25T00:00:00"/>
    <n v="22"/>
    <n v="1676"/>
    <n v="32.979142070051161"/>
    <n v="19.857142857142858"/>
    <n v="14.243333333333338"/>
  </r>
  <r>
    <x v="12"/>
    <x v="10"/>
    <n v="2013"/>
    <n v="26"/>
    <x v="10"/>
    <n v="21"/>
    <n v="21"/>
    <m/>
    <d v="2013-11-26T00:00:00"/>
    <n v="21"/>
    <n v="1744"/>
    <n v="34.317197953561589"/>
    <n v="23.142857142857142"/>
    <n v="13.700000000000005"/>
  </r>
  <r>
    <x v="12"/>
    <x v="10"/>
    <n v="2013"/>
    <n v="27"/>
    <x v="10"/>
    <n v="20"/>
    <n v="20"/>
    <m/>
    <d v="2013-11-27T00:00:00"/>
    <n v="20"/>
    <n v="1826"/>
    <n v="35.930735930735928"/>
    <n v="24.142857142857142"/>
    <n v="13.180000000000003"/>
  </r>
  <r>
    <x v="12"/>
    <x v="10"/>
    <n v="2013"/>
    <n v="28"/>
    <x v="10"/>
    <n v="19"/>
    <n v="19"/>
    <m/>
    <d v="2013-11-28T00:00:00"/>
    <n v="19"/>
    <n v="1898"/>
    <n v="37.34750098386462"/>
    <n v="24.571428571428573"/>
    <n v="12.686666666666669"/>
  </r>
  <r>
    <x v="12"/>
    <x v="10"/>
    <n v="2013"/>
    <n v="29"/>
    <x v="10"/>
    <n v="18"/>
    <n v="18"/>
    <m/>
    <d v="2013-11-29T00:00:00"/>
    <n v="18"/>
    <n v="1969"/>
    <n v="38.744588744588739"/>
    <n v="24.428571428571427"/>
    <n v="12.216666666666669"/>
  </r>
  <r>
    <x v="12"/>
    <x v="10"/>
    <n v="2013"/>
    <n v="30"/>
    <x v="10"/>
    <n v="17"/>
    <n v="17"/>
    <m/>
    <d v="2013-11-30T00:00:00"/>
    <n v="17"/>
    <n v="2056"/>
    <n v="40.456513183785916"/>
    <n v="24.285714285714285"/>
    <n v="11.776666666666669"/>
  </r>
  <r>
    <x v="12"/>
    <x v="11"/>
    <n v="2013"/>
    <n v="1"/>
    <x v="11"/>
    <n v="22"/>
    <n v="22"/>
    <m/>
    <d v="2013-12-01T00:00:00"/>
    <n v="22"/>
    <n v="1676"/>
    <n v="32.979142070051161"/>
    <n v="24"/>
    <n v="11.370000000000001"/>
  </r>
  <r>
    <x v="12"/>
    <x v="11"/>
    <n v="2013"/>
    <n v="2"/>
    <x v="11"/>
    <n v="45"/>
    <n v="45"/>
    <m/>
    <d v="2013-12-02T00:00:00"/>
    <n v="45"/>
    <n v="739"/>
    <n v="14.541519086973631"/>
    <n v="22.571428571428573"/>
    <n v="10.823333333333332"/>
  </r>
  <r>
    <x v="12"/>
    <x v="11"/>
    <n v="2013"/>
    <n v="3"/>
    <x v="11"/>
    <n v="28"/>
    <n v="28"/>
    <m/>
    <d v="2013-12-03T00:00:00"/>
    <n v="28"/>
    <n v="1357"/>
    <n v="26.702085792994882"/>
    <n v="17.714285714285715"/>
    <n v="9.5200000000000014"/>
  </r>
  <r>
    <x v="12"/>
    <x v="11"/>
    <n v="2013"/>
    <n v="4"/>
    <x v="11"/>
    <n v="23"/>
    <n v="23"/>
    <m/>
    <d v="2013-12-04T00:00:00"/>
    <n v="23"/>
    <n v="1613"/>
    <n v="31.739472648563559"/>
    <n v="15.285714285714286"/>
    <n v="8.7533333333333339"/>
  </r>
  <r>
    <x v="12"/>
    <x v="11"/>
    <n v="2013"/>
    <n v="5"/>
    <x v="11"/>
    <n v="18"/>
    <n v="18"/>
    <m/>
    <d v="2013-12-05T00:00:00"/>
    <n v="18"/>
    <n v="1969"/>
    <n v="38.744588744588739"/>
    <n v="13.428571428571429"/>
    <n v="8.1866666666666674"/>
  </r>
  <r>
    <x v="12"/>
    <x v="11"/>
    <n v="2013"/>
    <n v="6"/>
    <x v="11"/>
    <n v="17"/>
    <n v="17"/>
    <m/>
    <d v="2013-12-06T00:00:00"/>
    <n v="17"/>
    <n v="2056"/>
    <n v="40.456513183785916"/>
    <n v="12.285714285714286"/>
    <n v="7.7633333333333345"/>
  </r>
  <r>
    <x v="12"/>
    <x v="11"/>
    <n v="2013"/>
    <n v="7"/>
    <x v="11"/>
    <n v="15"/>
    <n v="15"/>
    <m/>
    <d v="2013-12-07T00:00:00"/>
    <n v="15"/>
    <n v="2213"/>
    <n v="43.545848091302638"/>
    <n v="11.257142857142856"/>
    <n v="7.35"/>
  </r>
  <r>
    <x v="12"/>
    <x v="11"/>
    <n v="2013"/>
    <n v="8"/>
    <x v="11"/>
    <n v="12"/>
    <n v="12"/>
    <m/>
    <d v="2013-12-08T00:00:00"/>
    <n v="12"/>
    <n v="2499"/>
    <n v="49.173553719008268"/>
    <n v="10.414285714285713"/>
    <n v="6.996666666666667"/>
  </r>
  <r>
    <x v="12"/>
    <x v="11"/>
    <n v="2013"/>
    <n v="9"/>
    <x v="11"/>
    <n v="11"/>
    <n v="11"/>
    <m/>
    <d v="2013-12-09T00:00:00"/>
    <n v="11"/>
    <n v="2599"/>
    <n v="51.141282959464775"/>
    <n v="9.9285714285714288"/>
    <n v="6.85"/>
  </r>
  <r>
    <x v="12"/>
    <x v="11"/>
    <n v="2013"/>
    <n v="10"/>
    <x v="11"/>
    <n v="11"/>
    <n v="11"/>
    <m/>
    <d v="2013-12-10T00:00:00"/>
    <n v="11"/>
    <n v="2599"/>
    <n v="51.141282959464775"/>
    <n v="9.5142857142857142"/>
    <n v="7.1166666666666663"/>
  </r>
  <r>
    <x v="12"/>
    <x v="11"/>
    <n v="2013"/>
    <n v="11"/>
    <x v="11"/>
    <n v="10"/>
    <n v="10"/>
    <m/>
    <d v="2013-12-11T00:00:00"/>
    <n v="10"/>
    <n v="2728"/>
    <n v="53.679653679653683"/>
    <n v="9.0285714285714285"/>
    <n v="7.4833333333333343"/>
  </r>
  <r>
    <x v="12"/>
    <x v="11"/>
    <n v="2013"/>
    <n v="12"/>
    <x v="11"/>
    <n v="10"/>
    <n v="10"/>
    <m/>
    <d v="2013-12-12T00:00:00"/>
    <n v="10"/>
    <n v="2728"/>
    <n v="53.679653679653683"/>
    <n v="8.6428571428571423"/>
    <n v="7.7500000000000009"/>
  </r>
  <r>
    <x v="12"/>
    <x v="11"/>
    <n v="2013"/>
    <n v="13"/>
    <x v="11"/>
    <n v="9.8000000000000007"/>
    <n v="9.8000000000000007"/>
    <m/>
    <d v="2013-12-13T00:00:00"/>
    <n v="9.8000000000000007"/>
    <n v="2771"/>
    <n v="54.525777253049981"/>
    <n v="8.1428571428571423"/>
    <n v="8.8833333333333329"/>
  </r>
  <r>
    <x v="12"/>
    <x v="11"/>
    <n v="2013"/>
    <n v="14"/>
    <x v="11"/>
    <n v="9.1"/>
    <n v="9.1"/>
    <m/>
    <d v="2013-12-14T00:00:00"/>
    <n v="9.1"/>
    <n v="2847"/>
    <n v="56.02125147579693"/>
    <n v="7.6571428571428566"/>
    <n v="10.656666666666668"/>
  </r>
  <r>
    <x v="12"/>
    <x v="11"/>
    <n v="2013"/>
    <n v="15"/>
    <x v="11"/>
    <n v="8.6"/>
    <n v="8.6"/>
    <m/>
    <d v="2013-12-15T00:00:00"/>
    <n v="8.6"/>
    <n v="2898"/>
    <n v="57.02479338842975"/>
    <n v="7.2999999999999989"/>
    <n v="11.986666666666668"/>
  </r>
  <r>
    <x v="12"/>
    <x v="11"/>
    <n v="2013"/>
    <n v="16"/>
    <x v="11"/>
    <n v="8.1"/>
    <n v="8.1"/>
    <m/>
    <d v="2013-12-16T00:00:00"/>
    <n v="8.1"/>
    <n v="2960"/>
    <n v="58.244785517512788"/>
    <n v="6.9857142857142858"/>
    <n v="13.033333333333333"/>
  </r>
  <r>
    <x v="12"/>
    <x v="11"/>
    <n v="2013"/>
    <n v="17"/>
    <x v="11"/>
    <n v="7.6"/>
    <n v="7.6"/>
    <m/>
    <d v="2013-12-17T00:00:00"/>
    <n v="7.6"/>
    <n v="3015"/>
    <n v="59.327036599763872"/>
    <n v="6.7"/>
    <n v="13.896666666666667"/>
  </r>
  <r>
    <x v="12"/>
    <x v="11"/>
    <n v="2013"/>
    <n v="18"/>
    <x v="11"/>
    <n v="7.3"/>
    <n v="7.3"/>
    <m/>
    <d v="2013-12-18T00:00:00"/>
    <n v="7.3"/>
    <n v="3053"/>
    <n v="60.074773711137354"/>
    <n v="6.4428571428571431"/>
    <n v="14.610000000000001"/>
  </r>
  <r>
    <x v="12"/>
    <x v="11"/>
    <n v="2013"/>
    <n v="19"/>
    <x v="11"/>
    <n v="6.5"/>
    <n v="6.5"/>
    <m/>
    <d v="2013-12-19T00:00:00"/>
    <n v="6.5"/>
    <n v="3162"/>
    <n v="62.219598583234948"/>
    <n v="6.2142857142857144"/>
    <n v="15.2"/>
  </r>
  <r>
    <x v="12"/>
    <x v="11"/>
    <n v="2013"/>
    <n v="20"/>
    <x v="11"/>
    <n v="6.4"/>
    <n v="6.4"/>
    <m/>
    <d v="2013-12-20T00:00:00"/>
    <n v="6.4"/>
    <n v="3180"/>
    <n v="62.573789846517116"/>
    <n v="6.0571428571428569"/>
    <n v="15.716666666666667"/>
  </r>
  <r>
    <x v="12"/>
    <x v="11"/>
    <n v="2013"/>
    <n v="21"/>
    <x v="11"/>
    <n v="6.6"/>
    <n v="6.6"/>
    <m/>
    <d v="2013-12-21T00:00:00"/>
    <n v="6.6"/>
    <n v="3150"/>
    <n v="61.983471074380169"/>
    <n v="5.8857142857142861"/>
    <n v="16.136666666666667"/>
  </r>
  <r>
    <x v="12"/>
    <x v="11"/>
    <n v="2013"/>
    <n v="22"/>
    <x v="11"/>
    <n v="6.4"/>
    <n v="6.4"/>
    <m/>
    <d v="2013-12-22T00:00:00"/>
    <n v="6.4"/>
    <n v="3180"/>
    <n v="62.573789846517116"/>
    <n v="5.6428571428571432"/>
    <n v="16.483333333333334"/>
  </r>
  <r>
    <x v="12"/>
    <x v="11"/>
    <n v="2013"/>
    <n v="23"/>
    <x v="11"/>
    <n v="6.1"/>
    <n v="6.1"/>
    <m/>
    <d v="2013-12-23T00:00:00"/>
    <n v="6.1"/>
    <n v="3235"/>
    <n v="63.656040928768199"/>
    <n v="5.4142857142857137"/>
    <n v="16.77"/>
  </r>
  <r>
    <x v="12"/>
    <x v="11"/>
    <n v="2013"/>
    <n v="24"/>
    <x v="11"/>
    <n v="5.8"/>
    <n v="5.8"/>
    <m/>
    <d v="2013-12-24T00:00:00"/>
    <n v="5.8"/>
    <n v="3295"/>
    <n v="64.836678473042113"/>
    <n v="5.2285714285714286"/>
    <n v="17.033333333333335"/>
  </r>
  <r>
    <x v="12"/>
    <x v="11"/>
    <n v="2013"/>
    <n v="25"/>
    <x v="11"/>
    <n v="5.7"/>
    <n v="5.7"/>
    <m/>
    <d v="2013-12-25T00:00:00"/>
    <n v="5.7"/>
    <n v="3307"/>
    <n v="65.072805981896892"/>
    <n v="5.2000000000000011"/>
    <n v="17.273333333333333"/>
  </r>
  <r>
    <x v="12"/>
    <x v="11"/>
    <n v="2013"/>
    <n v="26"/>
    <x v="11"/>
    <n v="5.4"/>
    <n v="5.4"/>
    <m/>
    <d v="2013-12-26T00:00:00"/>
    <n v="5.4"/>
    <n v="3380"/>
    <n v="66.509248327430143"/>
    <n v="5.2285714285714286"/>
    <n v="17.483333333333334"/>
  </r>
  <r>
    <x v="12"/>
    <x v="11"/>
    <n v="2013"/>
    <n v="27"/>
    <x v="11"/>
    <n v="5.2"/>
    <n v="5.2"/>
    <m/>
    <d v="2013-12-27T00:00:00"/>
    <n v="5.2"/>
    <n v="3424"/>
    <n v="67.375049193231007"/>
    <n v="5.1714285714285717"/>
    <n v="17.670000000000002"/>
  </r>
  <r>
    <x v="12"/>
    <x v="11"/>
    <n v="2013"/>
    <n v="28"/>
    <x v="11"/>
    <n v="4.9000000000000004"/>
    <n v="4.9000000000000004"/>
    <m/>
    <d v="2013-12-28T00:00:00"/>
    <n v="4.9000000000000004"/>
    <n v="3482"/>
    <n v="68.516332152695796"/>
    <n v="5.2857142857142856"/>
    <n v="17.863333333333333"/>
  </r>
  <r>
    <x v="12"/>
    <x v="11"/>
    <n v="2013"/>
    <n v="29"/>
    <x v="11"/>
    <n v="4.8"/>
    <n v="4.8"/>
    <m/>
    <d v="2013-12-29T00:00:00"/>
    <n v="4.8"/>
    <n v="3498"/>
    <n v="68.831168831168839"/>
    <n v="5.3428571428571425"/>
    <n v="18.100000000000001"/>
  </r>
  <r>
    <x v="12"/>
    <x v="11"/>
    <n v="2013"/>
    <n v="30"/>
    <x v="11"/>
    <n v="4.8"/>
    <n v="4.8"/>
    <m/>
    <d v="2013-12-30T00:00:00"/>
    <n v="4.8"/>
    <n v="3498"/>
    <n v="68.831168831168839"/>
    <n v="5.3142857142857141"/>
    <n v="18.440000000000001"/>
  </r>
  <r>
    <x v="12"/>
    <x v="11"/>
    <n v="2013"/>
    <n v="31"/>
    <x v="11"/>
    <n v="5.6"/>
    <n v="5.6"/>
    <m/>
    <d v="2013-12-31T00:00:00"/>
    <n v="5.6"/>
    <n v="3332"/>
    <n v="65.564738292011015"/>
    <n v="5.2571428571428571"/>
    <n v="19.013333333333332"/>
  </r>
  <r>
    <x v="12"/>
    <x v="0"/>
    <n v="2014"/>
    <n v="1"/>
    <x v="0"/>
    <n v="5.9"/>
    <n v="5.9"/>
    <m/>
    <d v="2014-01-01T00:00:00"/>
    <n v="5.9"/>
    <n v="3271"/>
    <n v="64.364423455332542"/>
    <n v="5.5428571428571427"/>
    <n v="19.393333333333331"/>
  </r>
  <r>
    <x v="12"/>
    <x v="0"/>
    <n v="2014"/>
    <n v="2"/>
    <x v="0"/>
    <n v="5"/>
    <n v="5"/>
    <m/>
    <d v="2014-01-02T00:00:00"/>
    <n v="5"/>
    <n v="3465"/>
    <n v="68.181818181818173"/>
    <n v="7.4142857142857137"/>
    <n v="19.696666666666665"/>
  </r>
  <r>
    <x v="12"/>
    <x v="0"/>
    <n v="2014"/>
    <n v="3"/>
    <x v="0"/>
    <n v="6"/>
    <n v="6"/>
    <m/>
    <d v="2014-01-03T00:00:00"/>
    <n v="6"/>
    <n v="3252"/>
    <n v="63.990554899645815"/>
    <n v="9.8428571428571434"/>
    <n v="19.996666666666666"/>
  </r>
  <r>
    <x v="12"/>
    <x v="0"/>
    <n v="2014"/>
    <n v="4"/>
    <x v="0"/>
    <n v="5.3"/>
    <n v="5.3"/>
    <m/>
    <d v="2014-01-04T00:00:00"/>
    <n v="5.3"/>
    <n v="3406"/>
    <n v="67.020857929948846"/>
    <n v="11.557142857142859"/>
    <n v="20.263333333333332"/>
  </r>
  <r>
    <x v="12"/>
    <x v="0"/>
    <n v="2014"/>
    <n v="5"/>
    <x v="0"/>
    <n v="4.5999999999999996"/>
    <n v="4.5999999999999996"/>
    <m/>
    <d v="2014-01-05T00:00:00"/>
    <n v="4.5999999999999996"/>
    <n v="3549"/>
    <n v="69.834710743801651"/>
    <n v="17.085714285714285"/>
    <n v="20.553333333333335"/>
  </r>
  <r>
    <x v="12"/>
    <x v="0"/>
    <n v="2014"/>
    <n v="6"/>
    <x v="0"/>
    <n v="4.4000000000000004"/>
    <n v="4.4000000000000004"/>
    <m/>
    <d v="2014-01-06T00:00:00"/>
    <n v="4.4000000000000004"/>
    <n v="3593"/>
    <n v="70.700511609602529"/>
    <n v="25.428571428571427"/>
    <n v="20.866666666666667"/>
  </r>
  <r>
    <x v="12"/>
    <x v="0"/>
    <n v="2014"/>
    <n v="7"/>
    <x v="0"/>
    <n v="7.6"/>
    <n v="7.6"/>
    <m/>
    <d v="2014-01-07T00:00:00"/>
    <n v="7.6"/>
    <n v="3015"/>
    <n v="59.327036599763872"/>
    <n v="31.8"/>
    <n v="21.12"/>
  </r>
  <r>
    <x v="12"/>
    <x v="0"/>
    <n v="2014"/>
    <n v="8"/>
    <x v="0"/>
    <n v="19"/>
    <n v="19"/>
    <m/>
    <d v="2014-01-08T00:00:00"/>
    <n v="19"/>
    <n v="1898"/>
    <n v="37.34750098386462"/>
    <n v="36.428571428571431"/>
    <n v="21.233333333333334"/>
  </r>
  <r>
    <x v="12"/>
    <x v="0"/>
    <n v="2014"/>
    <n v="9"/>
    <x v="0"/>
    <n v="22"/>
    <n v="22"/>
    <m/>
    <d v="2014-01-09T00:00:00"/>
    <n v="22"/>
    <n v="1676"/>
    <n v="32.979142070051161"/>
    <n v="38.571428571428569"/>
    <n v="21.033333333333335"/>
  </r>
  <r>
    <x v="12"/>
    <x v="0"/>
    <n v="2014"/>
    <n v="10"/>
    <x v="0"/>
    <n v="18"/>
    <n v="18"/>
    <m/>
    <d v="2014-01-10T00:00:00"/>
    <n v="18"/>
    <n v="1969"/>
    <n v="38.744588744588739"/>
    <n v="39.571428571428569"/>
    <n v="20.766666666666666"/>
  </r>
  <r>
    <x v="12"/>
    <x v="0"/>
    <n v="2014"/>
    <n v="11"/>
    <x v="0"/>
    <n v="44"/>
    <n v="44"/>
    <m/>
    <d v="2014-01-11T00:00:00"/>
    <n v="44"/>
    <n v="777"/>
    <n v="15.289256198347106"/>
    <n v="40.571428571428569"/>
    <n v="20.633333333333333"/>
  </r>
  <r>
    <x v="12"/>
    <x v="0"/>
    <n v="2014"/>
    <n v="12"/>
    <x v="0"/>
    <n v="63"/>
    <n v="63"/>
    <m/>
    <d v="2014-01-12T00:00:00"/>
    <n v="63"/>
    <n v="478"/>
    <n v="9.4057457693821327"/>
    <n v="37.428571428571431"/>
    <n v="19.8"/>
  </r>
  <r>
    <x v="12"/>
    <x v="0"/>
    <n v="2014"/>
    <n v="13"/>
    <x v="0"/>
    <n v="49"/>
    <n v="49"/>
    <m/>
    <d v="2014-01-13T00:00:00"/>
    <n v="49"/>
    <n v="655"/>
    <n v="12.888626524990162"/>
    <n v="31.142857142857142"/>
    <n v="19.666666666666668"/>
  </r>
  <r>
    <x v="12"/>
    <x v="0"/>
    <n v="2014"/>
    <n v="14"/>
    <x v="0"/>
    <n v="40"/>
    <n v="40"/>
    <m/>
    <d v="2014-01-14T00:00:00"/>
    <n v="40"/>
    <n v="894"/>
    <n v="17.591499409681226"/>
    <n v="26.571428571428573"/>
    <n v="22.7"/>
  </r>
  <r>
    <x v="12"/>
    <x v="0"/>
    <n v="2014"/>
    <n v="15"/>
    <x v="0"/>
    <n v="34"/>
    <n v="34"/>
    <m/>
    <d v="2014-01-15T00:00:00"/>
    <n v="34"/>
    <n v="1098"/>
    <n v="21.605667060212514"/>
    <n v="23"/>
    <n v="24.533333333333335"/>
  </r>
  <r>
    <x v="12"/>
    <x v="0"/>
    <n v="2014"/>
    <n v="16"/>
    <x v="0"/>
    <n v="29"/>
    <n v="29"/>
    <m/>
    <d v="2014-01-16T00:00:00"/>
    <n v="29"/>
    <n v="1319"/>
    <n v="25.954348681621408"/>
    <n v="20.142857142857142"/>
    <n v="27.966666666666665"/>
  </r>
  <r>
    <x v="12"/>
    <x v="0"/>
    <n v="2014"/>
    <n v="17"/>
    <x v="0"/>
    <n v="25"/>
    <n v="25"/>
    <m/>
    <d v="2014-01-17T00:00:00"/>
    <n v="25"/>
    <n v="1500"/>
    <n v="29.515938606847698"/>
    <n v="17.857142857142858"/>
    <n v="31.333333333333332"/>
  </r>
  <r>
    <x v="12"/>
    <x v="0"/>
    <n v="2014"/>
    <n v="18"/>
    <x v="0"/>
    <n v="22"/>
    <n v="22"/>
    <m/>
    <d v="2014-01-18T00:00:00"/>
    <n v="22"/>
    <n v="1676"/>
    <n v="32.979142070051161"/>
    <n v="16"/>
    <n v="35.6"/>
  </r>
  <r>
    <x v="12"/>
    <x v="0"/>
    <n v="2014"/>
    <n v="19"/>
    <x v="0"/>
    <n v="19"/>
    <n v="19"/>
    <m/>
    <d v="2014-01-19T00:00:00"/>
    <n v="19"/>
    <n v="1898"/>
    <n v="37.34750098386462"/>
    <n v="14.428571428571429"/>
    <n v="40.93333333333333"/>
  </r>
  <r>
    <x v="12"/>
    <x v="0"/>
    <n v="2014"/>
    <n v="20"/>
    <x v="0"/>
    <n v="17"/>
    <n v="17"/>
    <m/>
    <d v="2014-01-20T00:00:00"/>
    <n v="17"/>
    <n v="2056"/>
    <n v="40.456513183785916"/>
    <n v="13.285714285714286"/>
    <n v="46.233333333333334"/>
  </r>
  <r>
    <x v="12"/>
    <x v="0"/>
    <n v="2014"/>
    <n v="21"/>
    <x v="0"/>
    <n v="15"/>
    <n v="15"/>
    <m/>
    <d v="2014-01-21T00:00:00"/>
    <n v="15"/>
    <n v="2213"/>
    <n v="43.545848091302638"/>
    <n v="12.571428571428571"/>
    <n v="51.166666666666664"/>
  </r>
  <r>
    <x v="12"/>
    <x v="0"/>
    <n v="2014"/>
    <n v="22"/>
    <x v="0"/>
    <n v="14"/>
    <n v="14"/>
    <m/>
    <d v="2014-01-22T00:00:00"/>
    <n v="14"/>
    <n v="2302"/>
    <n v="45.297127115308932"/>
    <n v="12.571428571428571"/>
    <n v="54.266666666666666"/>
  </r>
  <r>
    <x v="12"/>
    <x v="0"/>
    <n v="2014"/>
    <n v="23"/>
    <x v="0"/>
    <n v="13"/>
    <n v="13"/>
    <m/>
    <d v="2014-01-23T00:00:00"/>
    <n v="13"/>
    <n v="2405"/>
    <n v="47.323888232979144"/>
    <n v="13.714285714285714"/>
    <n v="56.2"/>
  </r>
  <r>
    <x v="12"/>
    <x v="0"/>
    <n v="2014"/>
    <n v="24"/>
    <x v="0"/>
    <n v="12"/>
    <n v="12"/>
    <m/>
    <d v="2014-01-24T00:00:00"/>
    <n v="12"/>
    <n v="2499"/>
    <n v="49.173553719008268"/>
    <n v="14.285714285714286"/>
    <n v="57.633333333333333"/>
  </r>
  <r>
    <x v="12"/>
    <x v="0"/>
    <n v="2014"/>
    <n v="25"/>
    <x v="0"/>
    <n v="11"/>
    <n v="11"/>
    <m/>
    <d v="2014-01-25T00:00:00"/>
    <n v="11"/>
    <n v="2599"/>
    <n v="51.141282959464775"/>
    <n v="14.714285714285714"/>
    <n v="58.9"/>
  </r>
  <r>
    <x v="12"/>
    <x v="0"/>
    <n v="2014"/>
    <n v="26"/>
    <x v="0"/>
    <n v="11"/>
    <n v="11"/>
    <m/>
    <d v="2014-01-26T00:00:00"/>
    <n v="11"/>
    <n v="2599"/>
    <n v="51.141282959464775"/>
    <n v="15.142857142857142"/>
    <n v="60.033333333333331"/>
  </r>
  <r>
    <x v="12"/>
    <x v="0"/>
    <n v="2014"/>
    <n v="27"/>
    <x v="0"/>
    <n v="12"/>
    <n v="12"/>
    <m/>
    <d v="2014-01-27T00:00:00"/>
    <n v="12"/>
    <n v="2499"/>
    <n v="49.173553719008268"/>
    <n v="15.571428571428571"/>
    <n v="60.966666666666669"/>
  </r>
  <r>
    <x v="12"/>
    <x v="0"/>
    <n v="2014"/>
    <n v="28"/>
    <x v="0"/>
    <n v="15"/>
    <n v="15"/>
    <m/>
    <d v="2014-01-28T00:00:00"/>
    <n v="15"/>
    <n v="2213"/>
    <n v="43.545848091302638"/>
    <n v="15.857142857142858"/>
    <n v="61.7"/>
  </r>
  <r>
    <x v="12"/>
    <x v="0"/>
    <n v="2014"/>
    <n v="29"/>
    <x v="0"/>
    <n v="22"/>
    <n v="22"/>
    <m/>
    <d v="2014-01-29T00:00:00"/>
    <n v="22"/>
    <n v="1676"/>
    <n v="32.979142070051161"/>
    <n v="15.714285714285714"/>
    <n v="62.266666666666666"/>
  </r>
  <r>
    <x v="12"/>
    <x v="0"/>
    <n v="2014"/>
    <n v="30"/>
    <x v="0"/>
    <n v="17"/>
    <n v="17"/>
    <m/>
    <d v="2014-01-30T00:00:00"/>
    <n v="17"/>
    <n v="2056"/>
    <n v="40.456513183785916"/>
    <n v="14.285714285714286"/>
    <n v="62.533333333333331"/>
  </r>
  <r>
    <x v="12"/>
    <x v="0"/>
    <n v="2014"/>
    <n v="31"/>
    <x v="0"/>
    <n v="15"/>
    <n v="15"/>
    <m/>
    <d v="2014-01-31T00:00:00"/>
    <n v="15"/>
    <n v="2213"/>
    <n v="43.545848091302638"/>
    <n v="13.428571428571429"/>
    <n v="62.866666666666667"/>
  </r>
  <r>
    <x v="12"/>
    <x v="1"/>
    <n v="2014"/>
    <n v="1"/>
    <x v="1"/>
    <n v="14"/>
    <n v="14"/>
    <m/>
    <d v="2014-02-01T00:00:00"/>
    <n v="14"/>
    <n v="2302"/>
    <n v="45.297127115308932"/>
    <n v="13.142857142857142"/>
    <n v="63.43333333333333"/>
  </r>
  <r>
    <x v="12"/>
    <x v="1"/>
    <n v="2014"/>
    <n v="2"/>
    <x v="1"/>
    <n v="14"/>
    <n v="14"/>
    <m/>
    <d v="2014-02-02T00:00:00"/>
    <n v="14"/>
    <n v="2302"/>
    <n v="45.297127115308932"/>
    <n v="13.142857142857142"/>
    <n v="64.400000000000006"/>
  </r>
  <r>
    <x v="12"/>
    <x v="1"/>
    <n v="2014"/>
    <n v="3"/>
    <x v="1"/>
    <n v="14"/>
    <n v="14"/>
    <m/>
    <d v="2014-02-03T00:00:00"/>
    <n v="14"/>
    <n v="2302"/>
    <n v="45.297127115308932"/>
    <n v="13.142857142857142"/>
    <n v="65.266666666666666"/>
  </r>
  <r>
    <x v="12"/>
    <x v="1"/>
    <n v="2014"/>
    <n v="4"/>
    <x v="1"/>
    <n v="14"/>
    <n v="14"/>
    <m/>
    <d v="2014-02-04T00:00:00"/>
    <n v="14"/>
    <n v="2302"/>
    <n v="45.297127115308932"/>
    <n v="13.857142857142858"/>
    <n v="68.13333333333334"/>
  </r>
  <r>
    <x v="12"/>
    <x v="1"/>
    <n v="2014"/>
    <n v="5"/>
    <x v="1"/>
    <n v="12"/>
    <n v="12"/>
    <m/>
    <d v="2014-02-05T00:00:00"/>
    <n v="12"/>
    <n v="2499"/>
    <n v="49.173553719008268"/>
    <n v="20.285714285714285"/>
    <n v="74.400000000000006"/>
  </r>
  <r>
    <x v="12"/>
    <x v="1"/>
    <n v="2014"/>
    <n v="6"/>
    <x v="1"/>
    <n v="11"/>
    <n v="11"/>
    <m/>
    <d v="2014-02-06T00:00:00"/>
    <n v="11"/>
    <n v="2599"/>
    <n v="51.141282959464775"/>
    <n v="38.571428571428569"/>
    <n v="78.400000000000006"/>
  </r>
  <r>
    <x v="12"/>
    <x v="1"/>
    <n v="2014"/>
    <n v="7"/>
    <x v="1"/>
    <n v="13"/>
    <n v="13"/>
    <m/>
    <d v="2014-02-07T00:00:00"/>
    <n v="13"/>
    <n v="2405"/>
    <n v="47.323888232979144"/>
    <n v="50.571428571428569"/>
    <n v="81.36666666666666"/>
  </r>
  <r>
    <x v="12"/>
    <x v="1"/>
    <n v="2014"/>
    <n v="8"/>
    <x v="1"/>
    <n v="14"/>
    <n v="14"/>
    <m/>
    <d v="2014-02-08T00:00:00"/>
    <n v="14"/>
    <n v="2302"/>
    <n v="45.297127115308932"/>
    <n v="68.285714285714292"/>
    <n v="86.966666666666669"/>
  </r>
  <r>
    <x v="12"/>
    <x v="1"/>
    <n v="2014"/>
    <n v="9"/>
    <x v="1"/>
    <n v="14"/>
    <n v="14"/>
    <m/>
    <d v="2014-02-09T00:00:00"/>
    <n v="14"/>
    <n v="2302"/>
    <n v="45.297127115308932"/>
    <n v="84.857142857142861"/>
    <n v="90.433333333333337"/>
  </r>
  <r>
    <x v="12"/>
    <x v="1"/>
    <n v="2014"/>
    <n v="10"/>
    <x v="1"/>
    <n v="19"/>
    <n v="19"/>
    <m/>
    <d v="2014-02-10T00:00:00"/>
    <n v="19"/>
    <n v="1898"/>
    <n v="37.34750098386462"/>
    <n v="104.71428571428571"/>
    <n v="92.433333333333337"/>
  </r>
  <r>
    <x v="12"/>
    <x v="1"/>
    <n v="2014"/>
    <n v="11"/>
    <x v="1"/>
    <n v="59"/>
    <n v="59"/>
    <m/>
    <d v="2014-02-11T00:00:00"/>
    <n v="59"/>
    <n v="519"/>
    <n v="10.212514757969302"/>
    <n v="128"/>
    <n v="93.7"/>
  </r>
  <r>
    <x v="12"/>
    <x v="1"/>
    <n v="2014"/>
    <n v="12"/>
    <x v="1"/>
    <n v="140"/>
    <n v="140"/>
    <m/>
    <d v="2014-02-12T00:00:00"/>
    <n v="140"/>
    <n v="179"/>
    <n v="3.5222353404171582"/>
    <n v="145"/>
    <n v="93.36666666666666"/>
  </r>
  <r>
    <x v="12"/>
    <x v="1"/>
    <n v="2014"/>
    <n v="13"/>
    <x v="1"/>
    <n v="95"/>
    <n v="95"/>
    <m/>
    <d v="2014-02-13T00:00:00"/>
    <n v="95"/>
    <n v="306"/>
    <n v="6.0212514757969302"/>
    <n v="148.57142857142858"/>
    <n v="90.233333333333334"/>
  </r>
  <r>
    <x v="12"/>
    <x v="1"/>
    <n v="2014"/>
    <n v="14"/>
    <x v="1"/>
    <n v="137"/>
    <n v="137"/>
    <m/>
    <d v="2014-02-14T00:00:00"/>
    <n v="137"/>
    <n v="185"/>
    <n v="3.6402990948445493"/>
    <n v="150.42857142857142"/>
    <n v="88.333333333333329"/>
  </r>
  <r>
    <x v="12"/>
    <x v="1"/>
    <n v="2014"/>
    <n v="15"/>
    <x v="1"/>
    <n v="130"/>
    <n v="130"/>
    <m/>
    <d v="2014-02-15T00:00:00"/>
    <n v="130"/>
    <n v="199"/>
    <n v="3.9157811885084612"/>
    <n v="141.14285714285714"/>
    <n v="84.966666666666669"/>
  </r>
  <r>
    <x v="12"/>
    <x v="1"/>
    <n v="2014"/>
    <n v="16"/>
    <x v="1"/>
    <n v="153"/>
    <n v="153"/>
    <m/>
    <d v="2014-02-16T00:00:00"/>
    <n v="153"/>
    <n v="154"/>
    <n v="3.0303030303030303"/>
    <n v="130.57142857142858"/>
    <n v="82"/>
  </r>
  <r>
    <x v="12"/>
    <x v="1"/>
    <n v="2014"/>
    <n v="17"/>
    <x v="1"/>
    <n v="182"/>
    <n v="182"/>
    <m/>
    <d v="2014-02-17T00:00:00"/>
    <n v="182"/>
    <n v="109"/>
    <n v="2.1448248720975993"/>
    <n v="115.85714285714286"/>
    <n v="77.966666666666669"/>
  </r>
  <r>
    <x v="12"/>
    <x v="1"/>
    <n v="2014"/>
    <n v="18"/>
    <x v="1"/>
    <n v="178"/>
    <n v="178"/>
    <m/>
    <d v="2014-02-18T00:00:00"/>
    <n v="178"/>
    <n v="118"/>
    <n v="2.3219205037386859"/>
    <n v="96.285714285714292"/>
    <n v="72.900000000000006"/>
  </r>
  <r>
    <x v="12"/>
    <x v="1"/>
    <n v="2014"/>
    <n v="19"/>
    <x v="1"/>
    <n v="165"/>
    <n v="165"/>
    <m/>
    <d v="2014-02-19T00:00:00"/>
    <n v="165"/>
    <n v="142"/>
    <n v="2.7941755214482487"/>
    <n v="76.428571428571431"/>
    <n v="67.900000000000006"/>
  </r>
  <r>
    <x v="12"/>
    <x v="1"/>
    <n v="2014"/>
    <n v="20"/>
    <x v="1"/>
    <n v="108"/>
    <n v="108"/>
    <m/>
    <d v="2014-02-20T00:00:00"/>
    <n v="108"/>
    <n v="257"/>
    <n v="5.0570641479732394"/>
    <n v="57.714285714285715"/>
    <n v="63.266666666666666"/>
  </r>
  <r>
    <x v="12"/>
    <x v="1"/>
    <n v="2014"/>
    <n v="21"/>
    <x v="1"/>
    <n v="72"/>
    <n v="72"/>
    <m/>
    <d v="2014-02-21T00:00:00"/>
    <n v="72"/>
    <n v="413"/>
    <n v="8.1267217630853992"/>
    <n v="46.857142857142854"/>
    <n v="60.466666666666669"/>
  </r>
  <r>
    <x v="12"/>
    <x v="1"/>
    <n v="2014"/>
    <n v="22"/>
    <x v="1"/>
    <n v="56"/>
    <n v="56"/>
    <m/>
    <d v="2014-02-22T00:00:00"/>
    <n v="56"/>
    <n v="552"/>
    <n v="10.861865407319952"/>
    <n v="40.857142857142854"/>
    <n v="58.8"/>
  </r>
  <r>
    <x v="12"/>
    <x v="1"/>
    <n v="2014"/>
    <n v="23"/>
    <x v="1"/>
    <n v="50"/>
    <n v="50"/>
    <m/>
    <d v="2014-02-23T00:00:00"/>
    <n v="50"/>
    <n v="640"/>
    <n v="12.593467138921685"/>
    <n v="36.714285714285715"/>
    <n v="57.633333333333333"/>
  </r>
  <r>
    <x v="12"/>
    <x v="1"/>
    <n v="2014"/>
    <n v="24"/>
    <x v="1"/>
    <n v="45"/>
    <n v="45"/>
    <m/>
    <d v="2014-02-24T00:00:00"/>
    <n v="45"/>
    <n v="739"/>
    <n v="14.541519086973631"/>
    <n v="34.142857142857146"/>
    <n v="56.766666666666666"/>
  </r>
  <r>
    <x v="12"/>
    <x v="1"/>
    <n v="2014"/>
    <n v="25"/>
    <x v="1"/>
    <n v="39"/>
    <n v="39"/>
    <m/>
    <d v="2014-02-25T00:00:00"/>
    <n v="39"/>
    <n v="928"/>
    <n v="18.260527351436444"/>
    <n v="33.857142857142854"/>
    <n v="56.266666666666666"/>
  </r>
  <r>
    <x v="12"/>
    <x v="1"/>
    <n v="2014"/>
    <n v="26"/>
    <x v="1"/>
    <n v="34"/>
    <n v="34"/>
    <m/>
    <d v="2014-02-26T00:00:00"/>
    <n v="34"/>
    <n v="1098"/>
    <n v="21.605667060212514"/>
    <n v="34"/>
    <n v="56.4"/>
  </r>
  <r>
    <x v="12"/>
    <x v="1"/>
    <n v="2014"/>
    <n v="27"/>
    <x v="1"/>
    <n v="32"/>
    <n v="32"/>
    <m/>
    <d v="2014-02-27T00:00:00"/>
    <n v="32"/>
    <n v="1185"/>
    <n v="23.31759149940968"/>
    <n v="43.428571428571431"/>
    <n v="59.6"/>
  </r>
  <r>
    <x v="12"/>
    <x v="1"/>
    <n v="2014"/>
    <n v="28"/>
    <x v="1"/>
    <n v="30"/>
    <n v="30"/>
    <m/>
    <d v="2014-02-28T00:00:00"/>
    <n v="30"/>
    <n v="1276"/>
    <n v="25.108225108225106"/>
    <n v="67.714285714285708"/>
    <n v="67.099999999999994"/>
  </r>
  <r>
    <x v="12"/>
    <x v="2"/>
    <n v="2014"/>
    <n v="1"/>
    <x v="2"/>
    <n v="27"/>
    <n v="27"/>
    <m/>
    <d v="2014-03-01T00:00:00"/>
    <n v="27"/>
    <n v="1397"/>
    <n v="27.489177489177489"/>
    <n v="82.285714285714292"/>
    <n v="71.566666666666663"/>
  </r>
  <r>
    <x v="12"/>
    <x v="2"/>
    <n v="2014"/>
    <n v="2"/>
    <x v="2"/>
    <n v="32"/>
    <n v="32"/>
    <m/>
    <d v="2014-03-02T00:00:00"/>
    <n v="32"/>
    <n v="1185"/>
    <n v="23.31759149940968"/>
    <n v="92.714285714285708"/>
    <n v="73.900000000000006"/>
  </r>
  <r>
    <x v="12"/>
    <x v="2"/>
    <n v="2014"/>
    <n v="3"/>
    <x v="2"/>
    <n v="43"/>
    <n v="43"/>
    <m/>
    <d v="2014-03-03T00:00:00"/>
    <n v="43"/>
    <n v="809"/>
    <n v="15.91892955529319"/>
    <n v="114"/>
    <n v="75.166666666666671"/>
  </r>
  <r>
    <x v="12"/>
    <x v="2"/>
    <n v="2014"/>
    <n v="4"/>
    <x v="2"/>
    <n v="40"/>
    <n v="40"/>
    <m/>
    <d v="2014-03-04T00:00:00"/>
    <n v="40"/>
    <n v="894"/>
    <n v="17.591499409681226"/>
    <n v="124.71428571428571"/>
    <n v="75.566666666666663"/>
  </r>
  <r>
    <x v="12"/>
    <x v="2"/>
    <n v="2014"/>
    <n v="5"/>
    <x v="2"/>
    <n v="100"/>
    <n v="100"/>
    <m/>
    <d v="2014-03-05T00:00:00"/>
    <n v="100"/>
    <n v="284"/>
    <n v="5.5883510428964973"/>
    <n v="129.57142857142858"/>
    <n v="75.833333333333329"/>
  </r>
  <r>
    <x v="12"/>
    <x v="2"/>
    <n v="2014"/>
    <n v="6"/>
    <x v="2"/>
    <n v="202"/>
    <n v="202"/>
    <m/>
    <d v="2014-03-06T00:00:00"/>
    <n v="202"/>
    <n v="79"/>
    <n v="1.5545060999606455"/>
    <n v="123.42857142857143"/>
    <n v="74"/>
  </r>
  <r>
    <x v="12"/>
    <x v="2"/>
    <n v="2014"/>
    <n v="7"/>
    <x v="2"/>
    <n v="132"/>
    <n v="132"/>
    <m/>
    <d v="2014-03-07T00:00:00"/>
    <n v="132"/>
    <n v="195"/>
    <n v="3.837072018890201"/>
    <n v="101.57142857142857"/>
    <n v="68.566666666666663"/>
  </r>
  <r>
    <x v="12"/>
    <x v="2"/>
    <n v="2014"/>
    <n v="8"/>
    <x v="2"/>
    <n v="100"/>
    <n v="100"/>
    <m/>
    <d v="2014-03-08T00:00:00"/>
    <n v="100"/>
    <n v="284"/>
    <n v="5.5883510428964973"/>
    <n v="89.285714285714292"/>
    <n v="65.333333333333329"/>
  </r>
  <r>
    <x v="12"/>
    <x v="2"/>
    <n v="2014"/>
    <n v="9"/>
    <x v="2"/>
    <n v="181"/>
    <n v="181"/>
    <m/>
    <d v="2014-03-09T00:00:00"/>
    <n v="181"/>
    <n v="112"/>
    <n v="2.2038567493112948"/>
    <n v="80.428571428571431"/>
    <n v="63.033333333333331"/>
  </r>
  <r>
    <x v="12"/>
    <x v="2"/>
    <n v="2014"/>
    <n v="10"/>
    <x v="2"/>
    <n v="118"/>
    <n v="118"/>
    <m/>
    <d v="2014-03-10T00:00:00"/>
    <n v="118"/>
    <n v="231"/>
    <n v="4.5454545454545459"/>
    <n v="59.714285714285715"/>
    <n v="58"/>
  </r>
  <r>
    <x v="12"/>
    <x v="2"/>
    <n v="2014"/>
    <n v="11"/>
    <x v="2"/>
    <n v="74"/>
    <n v="74"/>
    <m/>
    <d v="2014-03-11T00:00:00"/>
    <n v="74"/>
    <n v="401"/>
    <n v="7.890594254230618"/>
    <n v="48.714285714285715"/>
    <n v="55.1"/>
  </r>
  <r>
    <x v="12"/>
    <x v="2"/>
    <n v="2014"/>
    <n v="12"/>
    <x v="2"/>
    <n v="57"/>
    <n v="57"/>
    <m/>
    <d v="2014-03-12T00:00:00"/>
    <n v="57"/>
    <n v="541"/>
    <n v="10.645415190869736"/>
    <n v="42.714285714285715"/>
    <n v="53.5"/>
  </r>
  <r>
    <x v="12"/>
    <x v="2"/>
    <n v="2014"/>
    <n v="13"/>
    <x v="2"/>
    <n v="49"/>
    <n v="49"/>
    <m/>
    <d v="2014-03-13T00:00:00"/>
    <n v="49"/>
    <n v="655"/>
    <n v="12.888626524990162"/>
    <n v="38.857142857142854"/>
    <n v="52.4"/>
  </r>
  <r>
    <x v="12"/>
    <x v="2"/>
    <n v="2014"/>
    <n v="14"/>
    <x v="2"/>
    <n v="46"/>
    <n v="46"/>
    <m/>
    <d v="2014-03-14T00:00:00"/>
    <n v="46"/>
    <n v="715"/>
    <n v="14.06926406926407"/>
    <n v="35.857142857142854"/>
    <n v="51.5"/>
  </r>
  <r>
    <x v="12"/>
    <x v="2"/>
    <n v="2014"/>
    <n v="15"/>
    <x v="2"/>
    <n v="38"/>
    <n v="38"/>
    <m/>
    <d v="2014-03-15T00:00:00"/>
    <n v="38"/>
    <n v="963"/>
    <n v="18.949232585596221"/>
    <n v="33"/>
    <n v="50.666666666666664"/>
  </r>
  <r>
    <x v="12"/>
    <x v="2"/>
    <n v="2014"/>
    <n v="16"/>
    <x v="2"/>
    <n v="36"/>
    <n v="36"/>
    <m/>
    <d v="2014-03-16T00:00:00"/>
    <n v="36"/>
    <n v="1014"/>
    <n v="19.952774498229044"/>
    <n v="31"/>
    <n v="50.033333333333331"/>
  </r>
  <r>
    <x v="12"/>
    <x v="2"/>
    <n v="2014"/>
    <n v="17"/>
    <x v="2"/>
    <n v="41"/>
    <n v="41"/>
    <m/>
    <d v="2014-03-17T00:00:00"/>
    <n v="41"/>
    <n v="861"/>
    <n v="16.942148760330578"/>
    <n v="29"/>
    <n v="49.43333333333333"/>
  </r>
  <r>
    <x v="12"/>
    <x v="2"/>
    <n v="2014"/>
    <n v="18"/>
    <x v="2"/>
    <n v="32"/>
    <n v="32"/>
    <m/>
    <d v="2014-03-18T00:00:00"/>
    <n v="32"/>
    <n v="1185"/>
    <n v="23.31759149940968"/>
    <n v="26.142857142857142"/>
    <n v="48.666666666666664"/>
  </r>
  <r>
    <x v="12"/>
    <x v="2"/>
    <n v="2014"/>
    <n v="19"/>
    <x v="2"/>
    <n v="30"/>
    <n v="30"/>
    <m/>
    <d v="2014-03-19T00:00:00"/>
    <n v="30"/>
    <n v="1276"/>
    <n v="25.108225108225106"/>
    <n v="25"/>
    <n v="48.533333333333331"/>
  </r>
  <r>
    <x v="12"/>
    <x v="2"/>
    <n v="2014"/>
    <n v="20"/>
    <x v="2"/>
    <n v="28"/>
    <n v="28"/>
    <m/>
    <d v="2014-03-20T00:00:00"/>
    <n v="28"/>
    <n v="1357"/>
    <n v="26.702085792994882"/>
    <n v="25"/>
    <n v="48.3"/>
  </r>
  <r>
    <x v="12"/>
    <x v="2"/>
    <n v="2014"/>
    <n v="21"/>
    <x v="2"/>
    <n v="26"/>
    <n v="26"/>
    <m/>
    <d v="2014-03-21T00:00:00"/>
    <n v="26"/>
    <n v="1449"/>
    <n v="28.512396694214875"/>
    <n v="27.142857142857142"/>
    <n v="48.033333333333331"/>
  </r>
  <r>
    <x v="12"/>
    <x v="2"/>
    <n v="2014"/>
    <n v="22"/>
    <x v="2"/>
    <n v="24"/>
    <n v="24"/>
    <m/>
    <d v="2014-03-22T00:00:00"/>
    <n v="24"/>
    <n v="1550"/>
    <n v="30.499803227075954"/>
    <n v="42"/>
    <n v="47.766666666666666"/>
  </r>
  <r>
    <x v="12"/>
    <x v="2"/>
    <n v="2014"/>
    <n v="23"/>
    <x v="2"/>
    <n v="22"/>
    <n v="22"/>
    <m/>
    <d v="2014-03-23T00:00:00"/>
    <n v="22"/>
    <n v="1676"/>
    <n v="32.979142070051161"/>
    <n v="75.285714285714292"/>
    <n v="47.533333333333331"/>
  </r>
  <r>
    <x v="12"/>
    <x v="2"/>
    <n v="2014"/>
    <n v="24"/>
    <x v="2"/>
    <n v="21"/>
    <n v="21"/>
    <m/>
    <d v="2014-03-24T00:00:00"/>
    <n v="21"/>
    <n v="1744"/>
    <n v="34.317197953561589"/>
    <n v="95.571428571428569"/>
    <n v="47.533333333333331"/>
  </r>
  <r>
    <x v="12"/>
    <x v="2"/>
    <n v="2014"/>
    <n v="25"/>
    <x v="2"/>
    <n v="24"/>
    <n v="24"/>
    <m/>
    <d v="2014-03-25T00:00:00"/>
    <n v="24"/>
    <n v="1550"/>
    <n v="30.499803227075954"/>
    <n v="106.42857142857143"/>
    <n v="47.9"/>
  </r>
  <r>
    <x v="12"/>
    <x v="2"/>
    <n v="2014"/>
    <n v="26"/>
    <x v="2"/>
    <n v="30"/>
    <n v="30"/>
    <m/>
    <d v="2014-03-26T00:00:00"/>
    <n v="30"/>
    <n v="1276"/>
    <n v="25.108225108225106"/>
    <n v="113"/>
    <n v="49.06666666666667"/>
  </r>
  <r>
    <x v="12"/>
    <x v="2"/>
    <n v="2014"/>
    <n v="27"/>
    <x v="2"/>
    <n v="43"/>
    <n v="43"/>
    <m/>
    <d v="2014-03-27T00:00:00"/>
    <n v="43"/>
    <n v="809"/>
    <n v="15.91892955529319"/>
    <n v="116.57142857142857"/>
    <n v="49.733333333333334"/>
  </r>
  <r>
    <x v="12"/>
    <x v="2"/>
    <n v="2014"/>
    <n v="28"/>
    <x v="2"/>
    <n v="130"/>
    <n v="130"/>
    <m/>
    <d v="2014-03-28T00:00:00"/>
    <n v="130"/>
    <n v="199"/>
    <n v="3.9157811885084612"/>
    <n v="117.28571428571429"/>
    <n v="49.733333333333334"/>
  </r>
  <r>
    <x v="12"/>
    <x v="2"/>
    <n v="2014"/>
    <n v="29"/>
    <x v="2"/>
    <n v="257"/>
    <n v="257"/>
    <m/>
    <d v="2014-03-29T00:00:00"/>
    <n v="257"/>
    <n v="31"/>
    <n v="0.60999606454151911"/>
    <n v="105.14285714285714"/>
    <n v="46.93333333333333"/>
  </r>
  <r>
    <x v="12"/>
    <x v="2"/>
    <n v="2014"/>
    <n v="30"/>
    <x v="2"/>
    <n v="164"/>
    <n v="164"/>
    <m/>
    <d v="2014-03-30T00:00:00"/>
    <n v="164"/>
    <n v="143"/>
    <n v="2.8138528138528138"/>
    <n v="74"/>
    <n v="39.56666666666667"/>
  </r>
  <r>
    <x v="12"/>
    <x v="2"/>
    <n v="2014"/>
    <n v="31"/>
    <x v="2"/>
    <n v="97"/>
    <n v="97"/>
    <m/>
    <d v="2014-03-31T00:00:00"/>
    <n v="97"/>
    <n v="298"/>
    <n v="5.8638331365604088"/>
    <n v="55.571428571428569"/>
    <n v="35.133333333333333"/>
  </r>
  <r>
    <x v="12"/>
    <x v="3"/>
    <n v="2014"/>
    <n v="1"/>
    <x v="3"/>
    <n v="70"/>
    <n v="70"/>
    <m/>
    <d v="2014-04-01T00:00:00"/>
    <n v="70"/>
    <n v="430"/>
    <n v="8.461235733963008"/>
    <n v="46.142857142857146"/>
    <n v="32.833333333333336"/>
  </r>
  <r>
    <x v="12"/>
    <x v="3"/>
    <n v="2014"/>
    <n v="2"/>
    <x v="3"/>
    <n v="55"/>
    <n v="55"/>
    <m/>
    <d v="2014-04-02T00:00:00"/>
    <n v="55"/>
    <n v="571"/>
    <n v="11.235733963006691"/>
    <n v="40.428571428571431"/>
    <n v="31.333333333333332"/>
  </r>
  <r>
    <x v="12"/>
    <x v="3"/>
    <n v="2014"/>
    <n v="3"/>
    <x v="3"/>
    <n v="48"/>
    <n v="48"/>
    <m/>
    <d v="2014-04-03T00:00:00"/>
    <n v="48"/>
    <n v="675"/>
    <n v="13.282172373081464"/>
    <n v="37"/>
    <n v="30.266666666666666"/>
  </r>
  <r>
    <x v="12"/>
    <x v="3"/>
    <n v="2014"/>
    <n v="4"/>
    <x v="3"/>
    <n v="45"/>
    <n v="45"/>
    <m/>
    <d v="2014-04-04T00:00:00"/>
    <n v="45"/>
    <n v="739"/>
    <n v="14.541519086973631"/>
    <n v="33.857142857142854"/>
    <n v="29.4"/>
  </r>
  <r>
    <x v="12"/>
    <x v="3"/>
    <n v="2014"/>
    <n v="5"/>
    <x v="3"/>
    <n v="39"/>
    <n v="39"/>
    <m/>
    <d v="2014-04-05T00:00:00"/>
    <n v="39"/>
    <n v="928"/>
    <n v="18.260527351436444"/>
    <n v="30.857142857142858"/>
    <n v="28.8"/>
  </r>
  <r>
    <x v="12"/>
    <x v="3"/>
    <n v="2014"/>
    <n v="6"/>
    <x v="3"/>
    <n v="35"/>
    <n v="35"/>
    <m/>
    <d v="2014-04-06T00:00:00"/>
    <n v="35"/>
    <n v="1053"/>
    <n v="20.720188902007084"/>
    <n v="28.428571428571427"/>
    <n v="28.266666666666666"/>
  </r>
  <r>
    <x v="12"/>
    <x v="3"/>
    <n v="2014"/>
    <n v="7"/>
    <x v="3"/>
    <n v="31"/>
    <n v="31"/>
    <m/>
    <d v="2014-04-07T00:00:00"/>
    <n v="31"/>
    <n v="1219"/>
    <n v="23.986619441164898"/>
    <n v="26.428571428571427"/>
    <n v="27.733333333333334"/>
  </r>
  <r>
    <x v="12"/>
    <x v="3"/>
    <n v="2014"/>
    <n v="8"/>
    <x v="3"/>
    <n v="30"/>
    <n v="30"/>
    <m/>
    <d v="2014-04-08T00:00:00"/>
    <n v="30"/>
    <n v="1276"/>
    <n v="25.108225108225106"/>
    <n v="24.714285714285715"/>
    <n v="27.266666666666666"/>
  </r>
  <r>
    <x v="12"/>
    <x v="3"/>
    <n v="2014"/>
    <n v="9"/>
    <x v="3"/>
    <n v="31"/>
    <n v="31"/>
    <m/>
    <d v="2014-04-09T00:00:00"/>
    <n v="31"/>
    <n v="1219"/>
    <n v="23.986619441164898"/>
    <n v="23"/>
    <n v="26.966666666666665"/>
  </r>
  <r>
    <x v="12"/>
    <x v="3"/>
    <n v="2014"/>
    <n v="10"/>
    <x v="3"/>
    <n v="26"/>
    <n v="26"/>
    <m/>
    <d v="2014-04-10T00:00:00"/>
    <n v="26"/>
    <n v="1449"/>
    <n v="28.512396694214875"/>
    <n v="21.142857142857142"/>
    <n v="26.8"/>
  </r>
  <r>
    <x v="12"/>
    <x v="3"/>
    <n v="2014"/>
    <n v="11"/>
    <x v="3"/>
    <n v="24"/>
    <n v="24"/>
    <m/>
    <d v="2014-04-11T00:00:00"/>
    <n v="24"/>
    <n v="1550"/>
    <n v="30.499803227075954"/>
    <n v="21.428571428571427"/>
    <n v="26.833333333333332"/>
  </r>
  <r>
    <x v="12"/>
    <x v="3"/>
    <n v="2014"/>
    <n v="12"/>
    <x v="3"/>
    <n v="22"/>
    <n v="22"/>
    <m/>
    <d v="2014-04-12T00:00:00"/>
    <n v="22"/>
    <n v="1676"/>
    <n v="32.979142070051161"/>
    <n v="21.285714285714285"/>
    <n v="26.733333333333334"/>
  </r>
  <r>
    <x v="12"/>
    <x v="3"/>
    <n v="2014"/>
    <n v="13"/>
    <x v="3"/>
    <n v="21"/>
    <n v="21"/>
    <m/>
    <d v="2014-04-13T00:00:00"/>
    <n v="21"/>
    <n v="1744"/>
    <n v="34.317197953561589"/>
    <n v="21"/>
    <n v="26.666666666666668"/>
  </r>
  <r>
    <x v="12"/>
    <x v="3"/>
    <n v="2014"/>
    <n v="14"/>
    <x v="3"/>
    <n v="19"/>
    <n v="19"/>
    <m/>
    <d v="2014-04-14T00:00:00"/>
    <n v="19"/>
    <n v="1898"/>
    <n v="37.34750098386462"/>
    <n v="20.571428571428573"/>
    <n v="26.566666666666666"/>
  </r>
  <r>
    <x v="12"/>
    <x v="3"/>
    <n v="2014"/>
    <n v="15"/>
    <x v="3"/>
    <n v="18"/>
    <n v="18"/>
    <m/>
    <d v="2014-04-15T00:00:00"/>
    <n v="18"/>
    <n v="1969"/>
    <n v="38.744588744588739"/>
    <n v="20.285714285714285"/>
    <n v="26.466666666666665"/>
  </r>
  <r>
    <x v="12"/>
    <x v="3"/>
    <n v="2014"/>
    <n v="16"/>
    <x v="3"/>
    <n v="18"/>
    <n v="18"/>
    <m/>
    <d v="2014-04-16T00:00:00"/>
    <n v="18"/>
    <n v="1969"/>
    <n v="38.744588744588739"/>
    <n v="20.857142857142858"/>
    <n v="26.366666666666667"/>
  </r>
  <r>
    <x v="12"/>
    <x v="3"/>
    <n v="2014"/>
    <n v="17"/>
    <x v="3"/>
    <n v="28"/>
    <n v="28"/>
    <m/>
    <d v="2014-04-17T00:00:00"/>
    <n v="28"/>
    <n v="1357"/>
    <n v="26.702085792994882"/>
    <n v="22.857142857142858"/>
    <n v="26.233333333333334"/>
  </r>
  <r>
    <x v="12"/>
    <x v="3"/>
    <n v="2014"/>
    <n v="18"/>
    <x v="3"/>
    <n v="23"/>
    <n v="23"/>
    <m/>
    <d v="2014-04-18T00:00:00"/>
    <n v="23"/>
    <n v="1613"/>
    <n v="31.739472648563559"/>
    <n v="27.285714285714285"/>
    <n v="25.733333333333334"/>
  </r>
  <r>
    <x v="12"/>
    <x v="3"/>
    <n v="2014"/>
    <n v="19"/>
    <x v="3"/>
    <n v="20"/>
    <n v="20"/>
    <m/>
    <d v="2014-04-19T00:00:00"/>
    <n v="20"/>
    <n v="1826"/>
    <n v="35.930735930735928"/>
    <n v="31.142857142857142"/>
    <n v="25.566666666666666"/>
  </r>
  <r>
    <x v="12"/>
    <x v="3"/>
    <n v="2014"/>
    <n v="20"/>
    <x v="3"/>
    <n v="18"/>
    <n v="18"/>
    <m/>
    <d v="2014-04-20T00:00:00"/>
    <n v="18"/>
    <n v="1969"/>
    <n v="38.744588744588739"/>
    <n v="34.428571428571431"/>
    <n v="25.366666666666667"/>
  </r>
  <r>
    <x v="12"/>
    <x v="3"/>
    <n v="2014"/>
    <n v="21"/>
    <x v="3"/>
    <n v="17"/>
    <n v="17"/>
    <m/>
    <d v="2014-04-21T00:00:00"/>
    <n v="17"/>
    <n v="2056"/>
    <n v="40.456513183785916"/>
    <n v="38.428571428571431"/>
    <n v="25.166666666666668"/>
  </r>
  <r>
    <x v="12"/>
    <x v="3"/>
    <n v="2014"/>
    <n v="22"/>
    <x v="3"/>
    <n v="22"/>
    <n v="22"/>
    <m/>
    <d v="2014-04-22T00:00:00"/>
    <n v="22"/>
    <n v="1676"/>
    <n v="32.979142070051161"/>
    <n v="41.142857142857146"/>
    <n v="24.966666666666665"/>
  </r>
  <r>
    <x v="12"/>
    <x v="3"/>
    <n v="2014"/>
    <n v="23"/>
    <x v="3"/>
    <n v="32"/>
    <n v="32"/>
    <m/>
    <d v="2014-04-23T00:00:00"/>
    <n v="32"/>
    <n v="1185"/>
    <n v="23.31759149940968"/>
    <n v="42.428571428571431"/>
    <n v="24.566666666666666"/>
  </r>
  <r>
    <x v="12"/>
    <x v="3"/>
    <n v="2014"/>
    <n v="24"/>
    <x v="3"/>
    <n v="59"/>
    <n v="59"/>
    <m/>
    <d v="2014-04-24T00:00:00"/>
    <n v="59"/>
    <n v="519"/>
    <n v="10.212514757969302"/>
    <n v="41.857142857142854"/>
    <n v="23.833333333333332"/>
  </r>
  <r>
    <x v="12"/>
    <x v="3"/>
    <n v="2014"/>
    <n v="25"/>
    <x v="3"/>
    <n v="50"/>
    <n v="50"/>
    <m/>
    <d v="2014-04-25T00:00:00"/>
    <n v="50"/>
    <n v="640"/>
    <n v="12.593467138921685"/>
    <n v="37"/>
    <n v="22.186666666666667"/>
  </r>
  <r>
    <x v="12"/>
    <x v="3"/>
    <n v="2014"/>
    <n v="26"/>
    <x v="3"/>
    <n v="43"/>
    <n v="43"/>
    <m/>
    <d v="2014-04-26T00:00:00"/>
    <n v="43"/>
    <n v="809"/>
    <n v="15.91892955529319"/>
    <n v="33.142857142857146"/>
    <n v="20.826666666666668"/>
  </r>
  <r>
    <x v="12"/>
    <x v="3"/>
    <n v="2014"/>
    <n v="27"/>
    <x v="3"/>
    <n v="46"/>
    <n v="46"/>
    <m/>
    <d v="2014-04-27T00:00:00"/>
    <n v="46"/>
    <n v="715"/>
    <n v="14.06926406926407"/>
    <n v="30.142857142857142"/>
    <n v="19.686666666666667"/>
  </r>
  <r>
    <x v="12"/>
    <x v="3"/>
    <n v="2014"/>
    <n v="28"/>
    <x v="3"/>
    <n v="36"/>
    <n v="36"/>
    <m/>
    <d v="2014-04-28T00:00:00"/>
    <n v="36"/>
    <n v="1014"/>
    <n v="19.952774498229044"/>
    <n v="27.428571428571427"/>
    <n v="18.433333333333334"/>
  </r>
  <r>
    <x v="12"/>
    <x v="3"/>
    <n v="2014"/>
    <n v="29"/>
    <x v="3"/>
    <n v="31"/>
    <n v="31"/>
    <m/>
    <d v="2014-04-29T00:00:00"/>
    <n v="31"/>
    <n v="1219"/>
    <n v="23.986619441164898"/>
    <n v="25.571428571428573"/>
    <n v="17.523333333333333"/>
  </r>
  <r>
    <x v="12"/>
    <x v="3"/>
    <n v="2014"/>
    <n v="30"/>
    <x v="3"/>
    <n v="28"/>
    <n v="28"/>
    <m/>
    <d v="2014-04-30T00:00:00"/>
    <n v="28"/>
    <n v="1357"/>
    <n v="26.702085792994882"/>
    <n v="23.857142857142858"/>
    <n v="16.8"/>
  </r>
  <r>
    <x v="12"/>
    <x v="4"/>
    <n v="2014"/>
    <n v="1"/>
    <x v="4"/>
    <n v="25"/>
    <n v="25"/>
    <m/>
    <d v="2014-05-01T00:00:00"/>
    <n v="25"/>
    <n v="1500"/>
    <n v="29.515938606847698"/>
    <n v="22.285714285714285"/>
    <n v="16.143333333333334"/>
  </r>
  <r>
    <x v="12"/>
    <x v="4"/>
    <n v="2014"/>
    <n v="2"/>
    <x v="4"/>
    <n v="23"/>
    <n v="23"/>
    <m/>
    <d v="2014-05-02T00:00:00"/>
    <n v="23"/>
    <n v="1613"/>
    <n v="31.739472648563559"/>
    <n v="21.714285714285715"/>
    <n v="15.573333333333332"/>
  </r>
  <r>
    <x v="12"/>
    <x v="4"/>
    <n v="2014"/>
    <n v="3"/>
    <x v="4"/>
    <n v="22"/>
    <n v="22"/>
    <m/>
    <d v="2014-05-03T00:00:00"/>
    <n v="22"/>
    <n v="1676"/>
    <n v="32.979142070051161"/>
    <n v="22.142857142857142"/>
    <n v="15.06"/>
  </r>
  <r>
    <x v="12"/>
    <x v="4"/>
    <n v="2014"/>
    <n v="4"/>
    <x v="4"/>
    <n v="27"/>
    <n v="27"/>
    <m/>
    <d v="2014-05-04T00:00:00"/>
    <n v="27"/>
    <n v="1397"/>
    <n v="27.489177489177489"/>
    <n v="22.857142857142858"/>
    <n v="14.580000000000002"/>
  </r>
  <r>
    <x v="12"/>
    <x v="4"/>
    <n v="2014"/>
    <n v="5"/>
    <x v="4"/>
    <n v="23"/>
    <n v="23"/>
    <m/>
    <d v="2014-05-05T00:00:00"/>
    <n v="23"/>
    <n v="1613"/>
    <n v="31.739472648563559"/>
    <n v="22"/>
    <n v="13.926666666666668"/>
  </r>
  <r>
    <x v="12"/>
    <x v="4"/>
    <n v="2014"/>
    <n v="6"/>
    <x v="4"/>
    <n v="19"/>
    <n v="19"/>
    <m/>
    <d v="2014-05-06T00:00:00"/>
    <n v="19"/>
    <n v="1898"/>
    <n v="37.34750098386462"/>
    <n v="21.571428571428573"/>
    <n v="13.396666666666668"/>
  </r>
  <r>
    <x v="12"/>
    <x v="4"/>
    <n v="2014"/>
    <n v="7"/>
    <x v="4"/>
    <n v="17"/>
    <n v="17"/>
    <m/>
    <d v="2014-05-07T00:00:00"/>
    <n v="17"/>
    <n v="2056"/>
    <n v="40.456513183785916"/>
    <n v="21.428571428571427"/>
    <n v="12.986666666666668"/>
  </r>
  <r>
    <x v="12"/>
    <x v="4"/>
    <n v="2014"/>
    <n v="8"/>
    <x v="4"/>
    <n v="21"/>
    <n v="21"/>
    <m/>
    <d v="2014-05-08T00:00:00"/>
    <n v="21"/>
    <n v="1744"/>
    <n v="34.317197953561589"/>
    <n v="21.285714285714285"/>
    <n v="12.633333333333333"/>
  </r>
  <r>
    <x v="12"/>
    <x v="4"/>
    <n v="2014"/>
    <n v="9"/>
    <x v="4"/>
    <n v="26"/>
    <n v="26"/>
    <m/>
    <d v="2014-05-09T00:00:00"/>
    <n v="26"/>
    <n v="1449"/>
    <n v="28.512396694214875"/>
    <n v="20.428571428571427"/>
    <n v="12.136666666666667"/>
  </r>
  <r>
    <x v="12"/>
    <x v="4"/>
    <n v="2014"/>
    <n v="10"/>
    <x v="4"/>
    <n v="27"/>
    <n v="27"/>
    <m/>
    <d v="2014-05-10T00:00:00"/>
    <n v="27"/>
    <n v="1397"/>
    <n v="27.489177489177489"/>
    <n v="18.714285714285715"/>
    <n v="11.473333333333334"/>
  </r>
  <r>
    <x v="12"/>
    <x v="4"/>
    <n v="2014"/>
    <n v="11"/>
    <x v="4"/>
    <n v="21"/>
    <n v="21"/>
    <m/>
    <d v="2014-05-11T00:00:00"/>
    <n v="21"/>
    <n v="1744"/>
    <n v="34.317197953561589"/>
    <n v="16.714285714285715"/>
    <n v="10.766666666666669"/>
  </r>
  <r>
    <x v="12"/>
    <x v="4"/>
    <n v="2014"/>
    <n v="12"/>
    <x v="4"/>
    <n v="20"/>
    <n v="20"/>
    <m/>
    <d v="2014-05-12T00:00:00"/>
    <n v="20"/>
    <n v="1826"/>
    <n v="35.930735930735928"/>
    <n v="16.285714285714285"/>
    <n v="10.250000000000002"/>
  </r>
  <r>
    <x v="12"/>
    <x v="4"/>
    <n v="2014"/>
    <n v="13"/>
    <x v="4"/>
    <n v="18"/>
    <n v="18"/>
    <m/>
    <d v="2014-05-13T00:00:00"/>
    <n v="18"/>
    <n v="1969"/>
    <n v="38.744588744588739"/>
    <n v="15.428571428571429"/>
    <n v="9.7666666666666693"/>
  </r>
  <r>
    <x v="12"/>
    <x v="4"/>
    <n v="2014"/>
    <n v="14"/>
    <x v="4"/>
    <n v="16"/>
    <n v="16"/>
    <m/>
    <d v="2014-05-14T00:00:00"/>
    <n v="16"/>
    <n v="2135"/>
    <n v="42.011019283746556"/>
    <n v="14.571428571428571"/>
    <n v="9.3633333333333333"/>
  </r>
  <r>
    <x v="12"/>
    <x v="4"/>
    <n v="2014"/>
    <n v="15"/>
    <x v="4"/>
    <n v="15"/>
    <n v="15"/>
    <m/>
    <d v="2014-05-15T00:00:00"/>
    <n v="15"/>
    <n v="2213"/>
    <n v="43.545848091302638"/>
    <n v="13.857142857142858"/>
    <n v="9.0399999999999991"/>
  </r>
  <r>
    <x v="12"/>
    <x v="4"/>
    <n v="2014"/>
    <n v="16"/>
    <x v="4"/>
    <n v="14"/>
    <n v="14"/>
    <m/>
    <d v="2014-05-16T00:00:00"/>
    <n v="14"/>
    <n v="2302"/>
    <n v="45.297127115308932"/>
    <n v="13.142857142857142"/>
    <n v="8.7366666666666664"/>
  </r>
  <r>
    <x v="12"/>
    <x v="4"/>
    <n v="2014"/>
    <n v="17"/>
    <x v="4"/>
    <n v="13"/>
    <n v="13"/>
    <m/>
    <d v="2014-05-17T00:00:00"/>
    <n v="13"/>
    <n v="2405"/>
    <n v="47.323888232979144"/>
    <n v="12.571428571428571"/>
    <n v="8.4766666666666666"/>
  </r>
  <r>
    <x v="12"/>
    <x v="4"/>
    <n v="2014"/>
    <n v="18"/>
    <x v="4"/>
    <n v="18"/>
    <n v="18"/>
    <m/>
    <d v="2014-05-18T00:00:00"/>
    <n v="18"/>
    <n v="1969"/>
    <n v="38.744588744588739"/>
    <n v="12.085714285714285"/>
    <n v="8.2633333333333336"/>
  </r>
  <r>
    <x v="12"/>
    <x v="4"/>
    <n v="2014"/>
    <n v="19"/>
    <x v="4"/>
    <n v="14"/>
    <n v="14"/>
    <m/>
    <d v="2014-05-19T00:00:00"/>
    <n v="14"/>
    <n v="2302"/>
    <n v="45.297127115308932"/>
    <n v="10.828571428571427"/>
    <n v="7.8766666666666669"/>
  </r>
  <r>
    <x v="12"/>
    <x v="4"/>
    <n v="2014"/>
    <n v="20"/>
    <x v="4"/>
    <n v="12"/>
    <n v="12"/>
    <m/>
    <d v="2014-05-20T00:00:00"/>
    <n v="12"/>
    <n v="2499"/>
    <n v="49.173553719008268"/>
    <n v="10.085714285714285"/>
    <n v="7.6133333333333333"/>
  </r>
  <r>
    <x v="12"/>
    <x v="4"/>
    <n v="2014"/>
    <n v="21"/>
    <x v="4"/>
    <n v="11"/>
    <n v="11"/>
    <m/>
    <d v="2014-05-21T00:00:00"/>
    <n v="11"/>
    <n v="2599"/>
    <n v="51.141282959464775"/>
    <n v="9.5714285714285712"/>
    <n v="7.4"/>
  </r>
  <r>
    <x v="12"/>
    <x v="4"/>
    <n v="2014"/>
    <n v="22"/>
    <x v="4"/>
    <n v="10"/>
    <n v="10"/>
    <m/>
    <d v="2014-05-22T00:00:00"/>
    <n v="10"/>
    <n v="2728"/>
    <n v="53.679653679653683"/>
    <n v="9.242857142857142"/>
    <n v="7.2266666666666657"/>
  </r>
  <r>
    <x v="12"/>
    <x v="4"/>
    <n v="2014"/>
    <n v="23"/>
    <x v="4"/>
    <n v="10"/>
    <n v="10"/>
    <m/>
    <d v="2014-05-23T00:00:00"/>
    <n v="10"/>
    <n v="2728"/>
    <n v="53.679653679653683"/>
    <n v="9.1428571428571423"/>
    <n v="7.0733333333333341"/>
  </r>
  <r>
    <x v="12"/>
    <x v="4"/>
    <n v="2014"/>
    <n v="24"/>
    <x v="4"/>
    <n v="9.6"/>
    <n v="9.6"/>
    <m/>
    <d v="2014-05-24T00:00:00"/>
    <n v="9.6"/>
    <n v="2797"/>
    <n v="55.03738685556867"/>
    <n v="8.9"/>
    <n v="6.91"/>
  </r>
  <r>
    <x v="12"/>
    <x v="4"/>
    <n v="2014"/>
    <n v="25"/>
    <x v="4"/>
    <n v="9.1999999999999993"/>
    <n v="9.1999999999999993"/>
    <m/>
    <d v="2014-05-25T00:00:00"/>
    <n v="9.1999999999999993"/>
    <n v="2836"/>
    <n v="55.804801259346718"/>
    <n v="8.6571428571428548"/>
    <n v="6.7566666666666659"/>
  </r>
  <r>
    <x v="12"/>
    <x v="4"/>
    <n v="2014"/>
    <n v="26"/>
    <x v="4"/>
    <n v="8.8000000000000007"/>
    <n v="8.8000000000000007"/>
    <m/>
    <d v="2014-05-26T00:00:00"/>
    <n v="8.8000000000000007"/>
    <n v="2879"/>
    <n v="56.650924832743009"/>
    <n v="8.4285714285714288"/>
    <n v="6.6066666666666665"/>
  </r>
  <r>
    <x v="12"/>
    <x v="4"/>
    <n v="2014"/>
    <n v="27"/>
    <x v="4"/>
    <n v="8.4"/>
    <n v="8.4"/>
    <m/>
    <d v="2014-05-27T00:00:00"/>
    <n v="8.4"/>
    <n v="2921"/>
    <n v="57.477371113734755"/>
    <n v="8.257142857142858"/>
    <n v="6.4666666666666659"/>
  </r>
  <r>
    <x v="12"/>
    <x v="4"/>
    <n v="2014"/>
    <n v="28"/>
    <x v="4"/>
    <n v="8.6999999999999993"/>
    <n v="8.6999999999999993"/>
    <m/>
    <d v="2014-05-28T00:00:00"/>
    <n v="8.6999999999999993"/>
    <n v="2892"/>
    <n v="56.90672963400236"/>
    <n v="8.1142857142857157"/>
    <n v="6.3599999999999994"/>
  </r>
  <r>
    <x v="12"/>
    <x v="4"/>
    <n v="2014"/>
    <n v="29"/>
    <x v="4"/>
    <n v="9.3000000000000007"/>
    <n v="9.3000000000000007"/>
    <m/>
    <d v="2014-05-29T00:00:00"/>
    <n v="9.3000000000000007"/>
    <n v="2828"/>
    <n v="55.647382920110189"/>
    <n v="7.8857142857142861"/>
    <n v="6.4366666666666665"/>
  </r>
  <r>
    <x v="12"/>
    <x v="4"/>
    <n v="2014"/>
    <n v="30"/>
    <x v="4"/>
    <n v="8.3000000000000007"/>
    <n v="8.3000000000000007"/>
    <m/>
    <d v="2014-05-30T00:00:00"/>
    <n v="8.3000000000000007"/>
    <n v="2933"/>
    <n v="57.713498622589533"/>
    <n v="7.5142857142857151"/>
    <n v="6.3566666666666665"/>
  </r>
  <r>
    <x v="12"/>
    <x v="4"/>
    <n v="2014"/>
    <n v="31"/>
    <x v="4"/>
    <n v="7.9"/>
    <n v="7.9"/>
    <m/>
    <d v="2014-05-31T00:00:00"/>
    <n v="7.9"/>
    <n v="2985"/>
    <n v="58.736717827626919"/>
    <n v="7.2428571428571429"/>
    <n v="6.28"/>
  </r>
  <r>
    <x v="12"/>
    <x v="5"/>
    <n v="2014"/>
    <n v="1"/>
    <x v="5"/>
    <n v="7.6"/>
    <n v="7.6"/>
    <m/>
    <d v="2014-06-01T00:00:00"/>
    <n v="7.6"/>
    <n v="3015"/>
    <n v="59.327036599763872"/>
    <n v="6.9857142857142867"/>
    <n v="6.1933333333333325"/>
  </r>
  <r>
    <x v="12"/>
    <x v="5"/>
    <n v="2014"/>
    <n v="2"/>
    <x v="5"/>
    <n v="7.6"/>
    <n v="7.6"/>
    <m/>
    <d v="2014-06-02T00:00:00"/>
    <n v="7.6"/>
    <n v="3015"/>
    <n v="59.327036599763872"/>
    <n v="6.7714285714285722"/>
    <n v="6.1"/>
  </r>
  <r>
    <x v="12"/>
    <x v="5"/>
    <n v="2014"/>
    <n v="3"/>
    <x v="5"/>
    <n v="7.4"/>
    <n v="7.4"/>
    <m/>
    <d v="2014-06-03T00:00:00"/>
    <n v="7.4"/>
    <n v="3038"/>
    <n v="59.779614325068877"/>
    <n v="6.5142857142857142"/>
    <n v="5.996666666666667"/>
  </r>
  <r>
    <x v="12"/>
    <x v="5"/>
    <n v="2014"/>
    <n v="4"/>
    <x v="5"/>
    <n v="7.1"/>
    <n v="7.1"/>
    <m/>
    <d v="2014-06-04T00:00:00"/>
    <n v="7.1"/>
    <n v="3074"/>
    <n v="60.48799685163322"/>
    <n v="6.2428571428571429"/>
    <n v="5.89"/>
  </r>
  <r>
    <x v="12"/>
    <x v="5"/>
    <n v="2014"/>
    <n v="5"/>
    <x v="5"/>
    <n v="6.7"/>
    <n v="6.7"/>
    <m/>
    <d v="2014-06-05T00:00:00"/>
    <n v="6.7"/>
    <n v="3132"/>
    <n v="61.629279811097994"/>
    <n v="6.0142857142857151"/>
    <n v="5.7966666666666669"/>
  </r>
  <r>
    <x v="12"/>
    <x v="5"/>
    <n v="2014"/>
    <n v="6"/>
    <x v="5"/>
    <n v="6.4"/>
    <n v="6.4"/>
    <m/>
    <d v="2014-06-06T00:00:00"/>
    <n v="6.4"/>
    <n v="3180"/>
    <n v="62.573789846517116"/>
    <n v="5.9"/>
    <n v="5.71"/>
  </r>
  <r>
    <x v="12"/>
    <x v="5"/>
    <n v="2014"/>
    <n v="7"/>
    <x v="5"/>
    <n v="6.1"/>
    <n v="6.1"/>
    <m/>
    <d v="2014-06-07T00:00:00"/>
    <n v="6.1"/>
    <n v="3235"/>
    <n v="63.656040928768199"/>
    <n v="5.8857142857142852"/>
    <n v="5.63"/>
  </r>
  <r>
    <x v="12"/>
    <x v="5"/>
    <n v="2014"/>
    <n v="8"/>
    <x v="5"/>
    <n v="6.1"/>
    <n v="6.1"/>
    <m/>
    <d v="2014-06-08T00:00:00"/>
    <n v="6.1"/>
    <n v="3235"/>
    <n v="63.656040928768199"/>
    <n v="5.8571428571428559"/>
    <n v="5.55"/>
  </r>
  <r>
    <x v="12"/>
    <x v="5"/>
    <n v="2014"/>
    <n v="9"/>
    <x v="5"/>
    <n v="5.8"/>
    <n v="5.8"/>
    <m/>
    <d v="2014-06-09T00:00:00"/>
    <n v="5.8"/>
    <n v="3295"/>
    <n v="64.836678473042113"/>
    <n v="5.8714285714285728"/>
    <n v="5.4666666666666668"/>
  </r>
  <r>
    <x v="12"/>
    <x v="5"/>
    <n v="2014"/>
    <n v="10"/>
    <x v="5"/>
    <n v="5.5"/>
    <n v="5.5"/>
    <m/>
    <d v="2014-06-10T00:00:00"/>
    <n v="5.5"/>
    <n v="3357"/>
    <n v="66.056670602125138"/>
    <n v="5.9857142857142867"/>
    <n v="5.39"/>
  </r>
  <r>
    <x v="12"/>
    <x v="5"/>
    <n v="2014"/>
    <n v="11"/>
    <x v="5"/>
    <n v="5.5"/>
    <n v="5.5"/>
    <m/>
    <d v="2014-06-11T00:00:00"/>
    <n v="5.5"/>
    <n v="3357"/>
    <n v="66.056670602125138"/>
    <n v="6.1142857142857139"/>
    <n v="5.3199999999999994"/>
  </r>
  <r>
    <x v="12"/>
    <x v="5"/>
    <n v="2014"/>
    <n v="12"/>
    <x v="5"/>
    <n v="5.9"/>
    <n v="5.9"/>
    <m/>
    <d v="2014-06-12T00:00:00"/>
    <n v="5.9"/>
    <n v="3271"/>
    <n v="64.364423455332542"/>
    <n v="6.2"/>
    <n v="5.246666666666667"/>
  </r>
  <r>
    <x v="12"/>
    <x v="5"/>
    <n v="2014"/>
    <n v="13"/>
    <x v="5"/>
    <n v="6.3"/>
    <n v="6.3"/>
    <m/>
    <d v="2014-06-13T00:00:00"/>
    <n v="6.3"/>
    <n v="3200"/>
    <n v="62.967335694608416"/>
    <n v="6.1571428571428575"/>
    <n v="5.16"/>
  </r>
  <r>
    <x v="12"/>
    <x v="5"/>
    <n v="2014"/>
    <n v="14"/>
    <x v="5"/>
    <n v="5.9"/>
    <n v="5.9"/>
    <m/>
    <d v="2014-06-14T00:00:00"/>
    <n v="5.9"/>
    <n v="3271"/>
    <n v="64.364423455332542"/>
    <n v="6.0857142857142863"/>
    <n v="5.0600000000000014"/>
  </r>
  <r>
    <x v="12"/>
    <x v="5"/>
    <n v="2014"/>
    <n v="15"/>
    <x v="5"/>
    <n v="6.2"/>
    <n v="6.2"/>
    <m/>
    <d v="2014-06-15T00:00:00"/>
    <n v="6.2"/>
    <n v="3220"/>
    <n v="63.360881542699723"/>
    <n v="6.0142857142857142"/>
    <n v="4.9800000000000013"/>
  </r>
  <r>
    <x v="12"/>
    <x v="5"/>
    <n v="2014"/>
    <n v="16"/>
    <x v="5"/>
    <n v="6.6"/>
    <n v="6.6"/>
    <m/>
    <d v="2014-06-16T00:00:00"/>
    <n v="6.6"/>
    <n v="3150"/>
    <n v="61.983471074380169"/>
    <n v="5.8571428571428585"/>
    <n v="4.8833333333333355"/>
  </r>
  <r>
    <x v="12"/>
    <x v="5"/>
    <n v="2014"/>
    <n v="17"/>
    <x v="5"/>
    <n v="6.4"/>
    <n v="6.4"/>
    <m/>
    <d v="2014-06-17T00:00:00"/>
    <n v="6.4"/>
    <n v="3180"/>
    <n v="62.573789846517116"/>
    <n v="5.628571428571429"/>
    <n v="4.7633333333333345"/>
  </r>
  <r>
    <x v="12"/>
    <x v="5"/>
    <n v="2014"/>
    <n v="18"/>
    <x v="5"/>
    <n v="6.1"/>
    <n v="6.1"/>
    <m/>
    <d v="2014-06-18T00:00:00"/>
    <n v="6.1"/>
    <n v="3235"/>
    <n v="63.656040928768199"/>
    <n v="5.3857142857142861"/>
    <n v="4.6433333333333335"/>
  </r>
  <r>
    <x v="12"/>
    <x v="5"/>
    <n v="2014"/>
    <n v="19"/>
    <x v="5"/>
    <n v="5.6"/>
    <n v="5.6"/>
    <m/>
    <d v="2014-06-19T00:00:00"/>
    <n v="5.6"/>
    <n v="3332"/>
    <n v="65.564738292011015"/>
    <n v="5.1714285714285708"/>
    <n v="4.5266666666666664"/>
  </r>
  <r>
    <x v="12"/>
    <x v="5"/>
    <n v="2014"/>
    <n v="20"/>
    <x v="5"/>
    <n v="5.8"/>
    <n v="5.8"/>
    <m/>
    <d v="2014-06-20T00:00:00"/>
    <n v="5.8"/>
    <n v="3295"/>
    <n v="64.836678473042113"/>
    <n v="5.1142857142857139"/>
    <n v="4.4333333333333336"/>
  </r>
  <r>
    <x v="12"/>
    <x v="5"/>
    <n v="2014"/>
    <n v="21"/>
    <x v="5"/>
    <n v="5.4"/>
    <n v="5.4"/>
    <m/>
    <d v="2014-06-21T00:00:00"/>
    <n v="5.4"/>
    <n v="3380"/>
    <n v="66.509248327430143"/>
    <n v="5.8571428571428568"/>
    <n v="4.34"/>
  </r>
  <r>
    <x v="12"/>
    <x v="5"/>
    <n v="2014"/>
    <n v="22"/>
    <x v="5"/>
    <n v="5.0999999999999996"/>
    <n v="5.0999999999999996"/>
    <m/>
    <d v="2014-06-22T00:00:00"/>
    <n v="5.0999999999999996"/>
    <n v="3448"/>
    <n v="67.847304210940578"/>
    <n v="6.0714285714285703"/>
    <n v="4.256666666666665"/>
  </r>
  <r>
    <x v="12"/>
    <x v="5"/>
    <n v="2014"/>
    <n v="23"/>
    <x v="5"/>
    <n v="5"/>
    <n v="5"/>
    <m/>
    <d v="2014-06-23T00:00:00"/>
    <n v="5"/>
    <n v="3465"/>
    <n v="68.181818181818173"/>
    <n v="6.2"/>
    <n v="4.2033333333333323"/>
  </r>
  <r>
    <x v="12"/>
    <x v="5"/>
    <n v="2014"/>
    <n v="24"/>
    <x v="5"/>
    <n v="4.7"/>
    <n v="4.7"/>
    <m/>
    <d v="2014-06-24T00:00:00"/>
    <n v="4.7"/>
    <n v="3527"/>
    <n v="69.401810310901226"/>
    <n v="6.242857142857142"/>
    <n v="4.2266666666666657"/>
  </r>
  <r>
    <x v="12"/>
    <x v="5"/>
    <n v="2014"/>
    <n v="25"/>
    <x v="5"/>
    <n v="4.5999999999999996"/>
    <n v="4.5999999999999996"/>
    <m/>
    <d v="2014-06-25T00:00:00"/>
    <n v="4.5999999999999996"/>
    <n v="3549"/>
    <n v="69.834710743801651"/>
    <n v="6.2571428571428571"/>
    <n v="4.2266666666666666"/>
  </r>
  <r>
    <x v="12"/>
    <x v="5"/>
    <n v="2014"/>
    <n v="26"/>
    <x v="5"/>
    <n v="5.2"/>
    <n v="5.2"/>
    <m/>
    <d v="2014-06-26T00:00:00"/>
    <n v="5.2"/>
    <n v="3424"/>
    <n v="67.375049193231007"/>
    <n v="6.242857142857142"/>
    <n v="4.22"/>
  </r>
  <r>
    <x v="12"/>
    <x v="5"/>
    <n v="2014"/>
    <n v="27"/>
    <x v="5"/>
    <n v="11"/>
    <n v="11"/>
    <m/>
    <d v="2014-06-27T00:00:00"/>
    <n v="11"/>
    <n v="2599"/>
    <n v="51.141282959464775"/>
    <n v="6.1000000000000005"/>
    <n v="4.1633333333333331"/>
  </r>
  <r>
    <x v="12"/>
    <x v="5"/>
    <n v="2014"/>
    <n v="28"/>
    <x v="5"/>
    <n v="6.9"/>
    <n v="6.9"/>
    <m/>
    <d v="2014-06-28T00:00:00"/>
    <n v="6.9"/>
    <n v="3106"/>
    <n v="61.117670208579298"/>
    <n v="5.1428571428571432"/>
    <n v="3.9033333333333338"/>
  </r>
  <r>
    <x v="12"/>
    <x v="5"/>
    <n v="2014"/>
    <n v="29"/>
    <x v="5"/>
    <n v="6"/>
    <n v="6"/>
    <m/>
    <d v="2014-06-29T00:00:00"/>
    <n v="6"/>
    <n v="3252"/>
    <n v="63.990554899645815"/>
    <n v="4.7428571428571429"/>
    <n v="3.7733333333333334"/>
  </r>
  <r>
    <x v="12"/>
    <x v="5"/>
    <n v="2014"/>
    <n v="30"/>
    <x v="5"/>
    <n v="5.3"/>
    <n v="5.3"/>
    <m/>
    <d v="2014-06-30T00:00:00"/>
    <n v="5.3"/>
    <n v="3406"/>
    <n v="67.020857929948846"/>
    <n v="4.4571428571428573"/>
    <n v="3.6599999999999997"/>
  </r>
  <r>
    <x v="12"/>
    <x v="6"/>
    <n v="2014"/>
    <n v="1"/>
    <x v="6"/>
    <n v="4.8"/>
    <n v="4.8"/>
    <m/>
    <d v="2014-07-01T00:00:00"/>
    <n v="4.8"/>
    <n v="3498"/>
    <n v="68.831168831168839"/>
    <n v="4.2285714285714286"/>
    <n v="3.566666666666666"/>
  </r>
  <r>
    <x v="12"/>
    <x v="6"/>
    <n v="2014"/>
    <n v="2"/>
    <x v="6"/>
    <n v="4.5"/>
    <n v="4.5"/>
    <m/>
    <d v="2014-07-02T00:00:00"/>
    <n v="4.5"/>
    <n v="3571"/>
    <n v="70.267611176702076"/>
    <n v="4.0571428571428578"/>
    <n v="3.49"/>
  </r>
  <r>
    <x v="12"/>
    <x v="6"/>
    <n v="2014"/>
    <n v="3"/>
    <x v="6"/>
    <n v="4.2"/>
    <n v="4.2"/>
    <m/>
    <d v="2014-07-03T00:00:00"/>
    <n v="4.2"/>
    <n v="3634"/>
    <n v="71.507280598189695"/>
    <n v="3.9142857142857146"/>
    <n v="3.4533333333333336"/>
  </r>
  <r>
    <x v="12"/>
    <x v="6"/>
    <n v="2014"/>
    <n v="4"/>
    <x v="6"/>
    <n v="4.3"/>
    <n v="4.3"/>
    <m/>
    <d v="2014-07-04T00:00:00"/>
    <n v="4.3"/>
    <n v="3610"/>
    <n v="71.035025580480124"/>
    <n v="3.8"/>
    <n v="3.4066666666666663"/>
  </r>
  <r>
    <x v="12"/>
    <x v="6"/>
    <n v="2014"/>
    <n v="5"/>
    <x v="6"/>
    <n v="4.0999999999999996"/>
    <n v="4.0999999999999996"/>
    <m/>
    <d v="2014-07-05T00:00:00"/>
    <n v="4.0999999999999996"/>
    <n v="3656"/>
    <n v="71.94018103109012"/>
    <n v="3.657142857142857"/>
    <n v="3.3499999999999996"/>
  </r>
  <r>
    <x v="12"/>
    <x v="6"/>
    <n v="2014"/>
    <n v="6"/>
    <x v="6"/>
    <n v="4"/>
    <n v="4"/>
    <m/>
    <d v="2014-07-06T00:00:00"/>
    <n v="4"/>
    <n v="3678"/>
    <n v="72.373081463990559"/>
    <n v="3.5428571428571431"/>
    <n v="3.2966666666666664"/>
  </r>
  <r>
    <x v="12"/>
    <x v="6"/>
    <n v="2014"/>
    <n v="7"/>
    <x v="6"/>
    <n v="3.7"/>
    <n v="3.7"/>
    <m/>
    <d v="2014-07-07T00:00:00"/>
    <n v="3.7"/>
    <n v="3734"/>
    <n v="73.475009838646201"/>
    <n v="3.4428571428571431"/>
    <n v="3.2333333333333334"/>
  </r>
  <r>
    <x v="12"/>
    <x v="6"/>
    <n v="2014"/>
    <n v="8"/>
    <x v="6"/>
    <n v="3.6"/>
    <n v="3.6"/>
    <m/>
    <d v="2014-07-08T00:00:00"/>
    <n v="3.6"/>
    <n v="3764"/>
    <n v="74.065328610783155"/>
    <n v="3.4142857142857146"/>
    <n v="3.1833333333333327"/>
  </r>
  <r>
    <x v="12"/>
    <x v="6"/>
    <n v="2014"/>
    <n v="9"/>
    <x v="6"/>
    <n v="3.5"/>
    <n v="3.5"/>
    <m/>
    <d v="2014-07-09T00:00:00"/>
    <n v="3.5"/>
    <n v="3791"/>
    <n v="74.59661550570641"/>
    <n v="3.3714285714285714"/>
    <n v="3.1366666666666663"/>
  </r>
  <r>
    <x v="12"/>
    <x v="6"/>
    <n v="2014"/>
    <n v="10"/>
    <x v="6"/>
    <n v="3.4"/>
    <n v="3.4"/>
    <m/>
    <d v="2014-07-10T00:00:00"/>
    <n v="3.4"/>
    <n v="3822"/>
    <n v="75.206611570247944"/>
    <n v="3.3000000000000003"/>
    <n v="3.0866666666666669"/>
  </r>
  <r>
    <x v="12"/>
    <x v="6"/>
    <n v="2014"/>
    <n v="11"/>
    <x v="6"/>
    <n v="3.3"/>
    <n v="3.3"/>
    <m/>
    <d v="2014-07-11T00:00:00"/>
    <n v="3.3"/>
    <n v="3852"/>
    <n v="75.796930342384883"/>
    <n v="3.2142857142857144"/>
    <n v="3.04"/>
  </r>
  <r>
    <x v="12"/>
    <x v="6"/>
    <n v="2014"/>
    <n v="12"/>
    <x v="6"/>
    <n v="3.3"/>
    <n v="3.3"/>
    <m/>
    <d v="2014-07-12T00:00:00"/>
    <n v="3.3"/>
    <n v="3852"/>
    <n v="75.796930342384883"/>
    <n v="3.1142857142857143"/>
    <n v="3"/>
  </r>
  <r>
    <x v="12"/>
    <x v="6"/>
    <n v="2014"/>
    <n v="13"/>
    <x v="6"/>
    <n v="3.3"/>
    <n v="3.3"/>
    <m/>
    <d v="2014-07-13T00:00:00"/>
    <n v="3.3"/>
    <n v="3852"/>
    <n v="75.796930342384883"/>
    <n v="3.0428571428571431"/>
    <n v="2.9599999999999995"/>
  </r>
  <r>
    <x v="12"/>
    <x v="6"/>
    <n v="2014"/>
    <n v="14"/>
    <x v="6"/>
    <n v="3.5"/>
    <n v="3.5"/>
    <m/>
    <d v="2014-07-14T00:00:00"/>
    <n v="3.5"/>
    <n v="3791"/>
    <n v="74.59661550570641"/>
    <n v="3"/>
    <n v="2.9299999999999997"/>
  </r>
  <r>
    <x v="12"/>
    <x v="6"/>
    <n v="2014"/>
    <n v="15"/>
    <x v="6"/>
    <n v="3.3"/>
    <n v="3.3"/>
    <m/>
    <d v="2014-07-15T00:00:00"/>
    <n v="3.3"/>
    <n v="3852"/>
    <n v="75.796930342384883"/>
    <n v="2.9142857142857141"/>
    <n v="2.8999999999999995"/>
  </r>
  <r>
    <x v="12"/>
    <x v="6"/>
    <n v="2014"/>
    <n v="16"/>
    <x v="6"/>
    <n v="3"/>
    <n v="3"/>
    <m/>
    <d v="2014-07-16T00:00:00"/>
    <n v="3"/>
    <n v="3941"/>
    <n v="77.548209366391191"/>
    <n v="2.9428571428571426"/>
    <n v="2.8699999999999997"/>
  </r>
  <r>
    <x v="12"/>
    <x v="6"/>
    <n v="2014"/>
    <n v="17"/>
    <x v="6"/>
    <n v="2.8"/>
    <n v="2.8"/>
    <m/>
    <d v="2014-07-17T00:00:00"/>
    <n v="2.8"/>
    <n v="4018"/>
    <n v="79.063360881542692"/>
    <n v="3.3285714285714287"/>
    <n v="2.8433333333333333"/>
  </r>
  <r>
    <x v="12"/>
    <x v="6"/>
    <n v="2014"/>
    <n v="18"/>
    <x v="6"/>
    <n v="2.6"/>
    <n v="2.6"/>
    <m/>
    <d v="2014-07-18T00:00:00"/>
    <n v="2.6"/>
    <n v="4098"/>
    <n v="80.637544273907906"/>
    <n v="3.6"/>
    <n v="2.8266666666666667"/>
  </r>
  <r>
    <x v="12"/>
    <x v="6"/>
    <n v="2014"/>
    <n v="19"/>
    <x v="6"/>
    <n v="2.8"/>
    <n v="2.8"/>
    <m/>
    <d v="2014-07-19T00:00:00"/>
    <n v="2.8"/>
    <n v="4018"/>
    <n v="79.063360881542692"/>
    <n v="3.8571428571428572"/>
    <n v="2.81"/>
  </r>
  <r>
    <x v="12"/>
    <x v="6"/>
    <n v="2014"/>
    <n v="20"/>
    <x v="6"/>
    <n v="3"/>
    <n v="3"/>
    <m/>
    <d v="2014-07-20T00:00:00"/>
    <n v="3"/>
    <n v="3941"/>
    <n v="77.548209366391191"/>
    <n v="3.9571428571428577"/>
    <n v="2.7800000000000002"/>
  </r>
  <r>
    <x v="12"/>
    <x v="6"/>
    <n v="2014"/>
    <n v="21"/>
    <x v="6"/>
    <n v="2.9"/>
    <n v="2.9"/>
    <m/>
    <d v="2014-07-21T00:00:00"/>
    <n v="2.9"/>
    <n v="3982"/>
    <n v="78.354978354978357"/>
    <n v="3.9857142857142862"/>
    <n v="2.7433333333333336"/>
  </r>
  <r>
    <x v="12"/>
    <x v="6"/>
    <n v="2014"/>
    <n v="22"/>
    <x v="6"/>
    <n v="3.5"/>
    <n v="3.5"/>
    <m/>
    <d v="2014-07-22T00:00:00"/>
    <n v="3.5"/>
    <n v="3791"/>
    <n v="74.59661550570641"/>
    <n v="3.9999999999999996"/>
    <n v="2.7066666666666666"/>
  </r>
  <r>
    <x v="12"/>
    <x v="6"/>
    <n v="2014"/>
    <n v="23"/>
    <x v="6"/>
    <n v="5.7"/>
    <n v="5.7"/>
    <m/>
    <d v="2014-07-23T00:00:00"/>
    <n v="5.7"/>
    <n v="3307"/>
    <n v="65.072805981896892"/>
    <n v="3.8714285714285714"/>
    <n v="2.6533333333333342"/>
  </r>
  <r>
    <x v="12"/>
    <x v="6"/>
    <n v="2014"/>
    <n v="24"/>
    <x v="6"/>
    <n v="4.7"/>
    <n v="4.7"/>
    <m/>
    <d v="2014-07-24T00:00:00"/>
    <n v="4.7"/>
    <n v="3527"/>
    <n v="69.401810310901226"/>
    <n v="3.4142857142857146"/>
    <n v="2.5266666666666677"/>
  </r>
  <r>
    <x v="12"/>
    <x v="6"/>
    <n v="2014"/>
    <n v="25"/>
    <x v="6"/>
    <n v="4.4000000000000004"/>
    <n v="4.4000000000000004"/>
    <m/>
    <d v="2014-07-25T00:00:00"/>
    <n v="4.4000000000000004"/>
    <n v="3593"/>
    <n v="70.700511609602529"/>
    <n v="3.1000000000000005"/>
    <n v="2.4333333333333345"/>
  </r>
  <r>
    <x v="12"/>
    <x v="6"/>
    <n v="2014"/>
    <n v="26"/>
    <x v="6"/>
    <n v="3.5"/>
    <n v="3.5"/>
    <m/>
    <d v="2014-07-26T00:00:00"/>
    <n v="3.5"/>
    <n v="3791"/>
    <n v="74.59661550570641"/>
    <n v="2.9571428571428564"/>
    <n v="2.3500000000000005"/>
  </r>
  <r>
    <x v="12"/>
    <x v="6"/>
    <n v="2014"/>
    <n v="27"/>
    <x v="6"/>
    <n v="3.2"/>
    <n v="3.2"/>
    <m/>
    <d v="2014-07-27T00:00:00"/>
    <n v="3.2"/>
    <n v="3885"/>
    <n v="76.446280991735534"/>
    <n v="2.8571428571428572"/>
    <n v="2.3033333333333332"/>
  </r>
  <r>
    <x v="12"/>
    <x v="6"/>
    <n v="2014"/>
    <n v="28"/>
    <x v="6"/>
    <n v="3"/>
    <n v="3"/>
    <m/>
    <d v="2014-07-28T00:00:00"/>
    <n v="3"/>
    <n v="3941"/>
    <n v="77.548209366391191"/>
    <n v="2.7714285714285718"/>
    <n v="2.2599999999999998"/>
  </r>
  <r>
    <x v="12"/>
    <x v="6"/>
    <n v="2014"/>
    <n v="29"/>
    <x v="6"/>
    <n v="2.6"/>
    <n v="2.6"/>
    <m/>
    <d v="2014-07-29T00:00:00"/>
    <n v="2.6"/>
    <n v="4098"/>
    <n v="80.637544273907906"/>
    <n v="2.7"/>
    <n v="2.2233333333333336"/>
  </r>
  <r>
    <x v="12"/>
    <x v="6"/>
    <n v="2014"/>
    <n v="30"/>
    <x v="6"/>
    <n v="2.5"/>
    <n v="2.5"/>
    <m/>
    <d v="2014-07-30T00:00:00"/>
    <n v="2.5"/>
    <n v="4136"/>
    <n v="81.385281385281388"/>
    <n v="2.6285714285714286"/>
    <n v="2.21"/>
  </r>
  <r>
    <x v="12"/>
    <x v="6"/>
    <n v="2014"/>
    <n v="31"/>
    <x v="6"/>
    <n v="2.5"/>
    <n v="2.5"/>
    <m/>
    <d v="2014-07-31T00:00:00"/>
    <n v="2.5"/>
    <n v="4136"/>
    <n v="81.385281385281388"/>
    <n v="2.5857142857142854"/>
    <n v="2.1999999999999997"/>
  </r>
  <r>
    <x v="12"/>
    <x v="7"/>
    <n v="2014"/>
    <n v="1"/>
    <x v="7"/>
    <n v="3.4"/>
    <n v="3.4"/>
    <m/>
    <d v="2014-08-01T00:00:00"/>
    <n v="3.4"/>
    <n v="3822"/>
    <n v="75.206611570247944"/>
    <n v="2.5428571428571423"/>
    <n v="2.1899999999999995"/>
  </r>
  <r>
    <x v="12"/>
    <x v="7"/>
    <n v="2014"/>
    <n v="2"/>
    <x v="7"/>
    <n v="2.8"/>
    <n v="2.8"/>
    <m/>
    <d v="2014-08-02T00:00:00"/>
    <n v="2.8"/>
    <n v="4018"/>
    <n v="79.063360881542692"/>
    <n v="2.3428571428571425"/>
    <n v="2.1566666666666667"/>
  </r>
  <r>
    <x v="12"/>
    <x v="7"/>
    <n v="2014"/>
    <n v="3"/>
    <x v="7"/>
    <n v="2.6"/>
    <n v="2.6"/>
    <m/>
    <d v="2014-08-03T00:00:00"/>
    <n v="2.6"/>
    <n v="4098"/>
    <n v="80.637544273907906"/>
    <n v="2.2285714285714282"/>
    <n v="2.1366666666666663"/>
  </r>
  <r>
    <x v="12"/>
    <x v="7"/>
    <n v="2014"/>
    <n v="4"/>
    <x v="7"/>
    <n v="2.5"/>
    <n v="2.5"/>
    <m/>
    <d v="2014-08-04T00:00:00"/>
    <n v="2.5"/>
    <n v="4136"/>
    <n v="81.385281385281388"/>
    <n v="2.157142857142857"/>
    <n v="2.1166666666666667"/>
  </r>
  <r>
    <x v="12"/>
    <x v="7"/>
    <n v="2014"/>
    <n v="5"/>
    <x v="7"/>
    <n v="2.1"/>
    <n v="2.1"/>
    <m/>
    <d v="2014-08-05T00:00:00"/>
    <n v="2.1"/>
    <n v="4352"/>
    <n v="85.635576544667458"/>
    <n v="2.1"/>
    <n v="2.1066666666666669"/>
  </r>
  <r>
    <x v="12"/>
    <x v="7"/>
    <n v="2014"/>
    <n v="6"/>
    <x v="7"/>
    <n v="2.2000000000000002"/>
    <n v="2.2000000000000002"/>
    <m/>
    <d v="2014-08-06T00:00:00"/>
    <n v="2.2000000000000002"/>
    <n v="4282"/>
    <n v="84.258166076347891"/>
    <n v="2.1428571428571428"/>
    <n v="2.1100000000000003"/>
  </r>
  <r>
    <x v="12"/>
    <x v="7"/>
    <n v="2014"/>
    <n v="7"/>
    <x v="7"/>
    <n v="2.2000000000000002"/>
    <n v="2.2000000000000002"/>
    <m/>
    <d v="2014-08-07T00:00:00"/>
    <n v="2.2000000000000002"/>
    <n v="4282"/>
    <n v="84.258166076347891"/>
    <n v="2.2000000000000002"/>
    <n v="2.1100000000000003"/>
  </r>
  <r>
    <x v="12"/>
    <x v="7"/>
    <n v="2014"/>
    <n v="8"/>
    <x v="7"/>
    <n v="2"/>
    <n v="2"/>
    <m/>
    <d v="2014-08-08T00:00:00"/>
    <n v="2"/>
    <n v="4416"/>
    <n v="86.894923258559615"/>
    <n v="2.2285714285714286"/>
    <n v="2.1033333333333339"/>
  </r>
  <r>
    <x v="12"/>
    <x v="7"/>
    <n v="2014"/>
    <n v="9"/>
    <x v="7"/>
    <n v="2"/>
    <n v="2"/>
    <m/>
    <d v="2014-08-09T00:00:00"/>
    <n v="2"/>
    <n v="4416"/>
    <n v="86.894923258559615"/>
    <n v="2.2571428571428571"/>
    <n v="2.1100000000000008"/>
  </r>
  <r>
    <x v="12"/>
    <x v="7"/>
    <n v="2014"/>
    <n v="10"/>
    <x v="7"/>
    <n v="2.1"/>
    <n v="2.1"/>
    <m/>
    <d v="2014-08-10T00:00:00"/>
    <n v="2.1"/>
    <n v="4352"/>
    <n v="85.635576544667458"/>
    <n v="2.3000000000000003"/>
    <n v="2.1100000000000003"/>
  </r>
  <r>
    <x v="12"/>
    <x v="7"/>
    <n v="2014"/>
    <n v="11"/>
    <x v="7"/>
    <n v="2.1"/>
    <n v="2.1"/>
    <m/>
    <d v="2014-08-11T00:00:00"/>
    <n v="2.1"/>
    <n v="4352"/>
    <n v="85.635576544667458"/>
    <n v="2.3000000000000003"/>
    <n v="2.1100000000000008"/>
  </r>
  <r>
    <x v="12"/>
    <x v="7"/>
    <n v="2014"/>
    <n v="12"/>
    <x v="7"/>
    <n v="2.4"/>
    <n v="2.4"/>
    <m/>
    <d v="2014-08-12T00:00:00"/>
    <n v="2.4"/>
    <n v="4180"/>
    <n v="82.251082251082252"/>
    <n v="2.2714285714285718"/>
    <n v="2.1133333333333342"/>
  </r>
  <r>
    <x v="12"/>
    <x v="7"/>
    <n v="2014"/>
    <n v="13"/>
    <x v="7"/>
    <n v="2.6"/>
    <n v="2.6"/>
    <m/>
    <d v="2014-08-13T00:00:00"/>
    <n v="2.6"/>
    <n v="4098"/>
    <n v="80.637544273907906"/>
    <n v="2.2000000000000002"/>
    <n v="2.0866666666666673"/>
  </r>
  <r>
    <x v="12"/>
    <x v="7"/>
    <n v="2014"/>
    <n v="14"/>
    <x v="7"/>
    <n v="2.4"/>
    <n v="2.4"/>
    <m/>
    <d v="2014-08-14T00:00:00"/>
    <n v="2.4"/>
    <n v="4180"/>
    <n v="82.251082251082252"/>
    <n v="2.0857142857142859"/>
    <n v="2.0533333333333337"/>
  </r>
  <r>
    <x v="12"/>
    <x v="7"/>
    <n v="2014"/>
    <n v="15"/>
    <x v="7"/>
    <n v="2.2000000000000002"/>
    <n v="2.2000000000000002"/>
    <m/>
    <d v="2014-08-15T00:00:00"/>
    <n v="2.2000000000000002"/>
    <n v="4282"/>
    <n v="84.258166076347891"/>
    <n v="2.0142857142857147"/>
    <n v="2.0266666666666673"/>
  </r>
  <r>
    <x v="12"/>
    <x v="7"/>
    <n v="2014"/>
    <n v="16"/>
    <x v="7"/>
    <n v="2.2999999999999998"/>
    <n v="2.2999999999999998"/>
    <m/>
    <d v="2014-08-16T00:00:00"/>
    <n v="2.2999999999999998"/>
    <n v="4227"/>
    <n v="83.175914994096814"/>
    <n v="1.9714285714285718"/>
    <n v="2.0166666666666675"/>
  </r>
  <r>
    <x v="12"/>
    <x v="7"/>
    <n v="2014"/>
    <n v="17"/>
    <x v="7"/>
    <n v="2.1"/>
    <n v="2.1"/>
    <m/>
    <d v="2014-08-17T00:00:00"/>
    <n v="2.1"/>
    <n v="4352"/>
    <n v="85.635576544667458"/>
    <n v="1.9142857142857144"/>
    <n v="2.0033333333333339"/>
  </r>
  <r>
    <x v="12"/>
    <x v="7"/>
    <n v="2014"/>
    <n v="18"/>
    <x v="7"/>
    <n v="1.9"/>
    <n v="1.9"/>
    <m/>
    <d v="2014-08-18T00:00:00"/>
    <n v="1.9"/>
    <n v="4479"/>
    <n v="88.134592680047234"/>
    <n v="1.8857142857142859"/>
    <n v="2.0066666666666673"/>
  </r>
  <r>
    <x v="12"/>
    <x v="7"/>
    <n v="2014"/>
    <n v="19"/>
    <x v="7"/>
    <n v="1.9"/>
    <n v="1.9"/>
    <m/>
    <d v="2014-08-19T00:00:00"/>
    <n v="1.9"/>
    <n v="4479"/>
    <n v="88.134592680047234"/>
    <n v="1.9142857142857144"/>
    <n v="2.0133333333333336"/>
  </r>
  <r>
    <x v="12"/>
    <x v="7"/>
    <n v="2014"/>
    <n v="20"/>
    <x v="7"/>
    <n v="1.8"/>
    <n v="1.8"/>
    <m/>
    <d v="2014-08-20T00:00:00"/>
    <n v="1.8"/>
    <n v="4568"/>
    <n v="89.885871704053528"/>
    <n v="1.9142857142857144"/>
    <n v="2.0433333333333339"/>
  </r>
  <r>
    <x v="12"/>
    <x v="7"/>
    <n v="2014"/>
    <n v="21"/>
    <x v="7"/>
    <n v="1.9"/>
    <n v="1.9"/>
    <m/>
    <d v="2014-08-21T00:00:00"/>
    <n v="1.9"/>
    <n v="4479"/>
    <n v="88.134592680047234"/>
    <n v="1.9285714285714286"/>
    <n v="2.0666666666666669"/>
  </r>
  <r>
    <x v="12"/>
    <x v="7"/>
    <n v="2014"/>
    <n v="22"/>
    <x v="7"/>
    <n v="1.9"/>
    <n v="1.9"/>
    <m/>
    <d v="2014-08-22T00:00:00"/>
    <n v="1.9"/>
    <n v="4479"/>
    <n v="88.134592680047234"/>
    <n v="1.9714285714285715"/>
    <n v="2.0766666666666667"/>
  </r>
  <r>
    <x v="12"/>
    <x v="7"/>
    <n v="2014"/>
    <n v="23"/>
    <x v="7"/>
    <n v="1.9"/>
    <n v="1.9"/>
    <m/>
    <d v="2014-08-23T00:00:00"/>
    <n v="1.9"/>
    <n v="4479"/>
    <n v="88.134592680047234"/>
    <n v="2.0142857142857147"/>
    <n v="2.0866666666666669"/>
  </r>
  <r>
    <x v="12"/>
    <x v="7"/>
    <n v="2014"/>
    <n v="24"/>
    <x v="7"/>
    <n v="1.9"/>
    <n v="1.9"/>
    <m/>
    <d v="2014-08-24T00:00:00"/>
    <n v="1.9"/>
    <n v="4479"/>
    <n v="88.134592680047234"/>
    <n v="2.0571428571428569"/>
    <n v="2.0933333333333337"/>
  </r>
  <r>
    <x v="12"/>
    <x v="7"/>
    <n v="2014"/>
    <n v="25"/>
    <x v="7"/>
    <n v="2.1"/>
    <n v="2.1"/>
    <m/>
    <d v="2014-08-25T00:00:00"/>
    <n v="2.1"/>
    <n v="4352"/>
    <n v="85.635576544667458"/>
    <n v="2.1285714285714286"/>
    <n v="2.1233333333333335"/>
  </r>
  <r>
    <x v="12"/>
    <x v="7"/>
    <n v="2014"/>
    <n v="26"/>
    <x v="7"/>
    <n v="1.9"/>
    <n v="1.9"/>
    <m/>
    <d v="2014-08-26T00:00:00"/>
    <n v="1.9"/>
    <n v="4479"/>
    <n v="88.134592680047234"/>
    <n v="2.1428571428571428"/>
    <n v="2.3666666666666671"/>
  </r>
  <r>
    <x v="12"/>
    <x v="7"/>
    <n v="2014"/>
    <n v="27"/>
    <x v="7"/>
    <n v="1.9"/>
    <n v="1.9"/>
    <m/>
    <d v="2014-08-27T00:00:00"/>
    <n v="1.9"/>
    <n v="4479"/>
    <n v="88.134592680047234"/>
    <n v="2.1571428571428575"/>
    <n v="2.4033333333333338"/>
  </r>
  <r>
    <x v="12"/>
    <x v="7"/>
    <n v="2014"/>
    <n v="28"/>
    <x v="7"/>
    <n v="2.2000000000000002"/>
    <n v="2.2000000000000002"/>
    <m/>
    <d v="2014-08-28T00:00:00"/>
    <n v="2.2000000000000002"/>
    <n v="4282"/>
    <n v="84.258166076347891"/>
    <n v="2.1999999999999997"/>
    <n v="2.4133333333333336"/>
  </r>
  <r>
    <x v="12"/>
    <x v="7"/>
    <n v="2014"/>
    <n v="29"/>
    <x v="7"/>
    <n v="2.2000000000000002"/>
    <n v="2.2000000000000002"/>
    <m/>
    <d v="2014-08-29T00:00:00"/>
    <n v="2.2000000000000002"/>
    <n v="4282"/>
    <n v="84.258166076347891"/>
    <n v="2.1999999999999997"/>
    <n v="2.4033333333333338"/>
  </r>
  <r>
    <x v="12"/>
    <x v="7"/>
    <n v="2014"/>
    <n v="30"/>
    <x v="7"/>
    <n v="2.2000000000000002"/>
    <n v="2.2000000000000002"/>
    <m/>
    <d v="2014-08-30T00:00:00"/>
    <n v="2.2000000000000002"/>
    <n v="4282"/>
    <n v="84.258166076347891"/>
    <n v="2.1999999999999997"/>
    <n v="2.3900000000000006"/>
  </r>
  <r>
    <x v="12"/>
    <x v="7"/>
    <n v="2014"/>
    <n v="31"/>
    <x v="7"/>
    <n v="2.4"/>
    <n v="2.4"/>
    <m/>
    <d v="2014-08-31T00:00:00"/>
    <n v="2.4"/>
    <n v="4180"/>
    <n v="82.251082251082252"/>
    <n v="2.1714285714285713"/>
    <n v="2.3966666666666674"/>
  </r>
  <r>
    <x v="12"/>
    <x v="8"/>
    <n v="2014"/>
    <n v="1"/>
    <x v="8"/>
    <n v="2.2000000000000002"/>
    <n v="2.2000000000000002"/>
    <m/>
    <d v="2014-09-01T00:00:00"/>
    <n v="2.2000000000000002"/>
    <n v="4282"/>
    <n v="84.258166076347891"/>
    <n v="2.1428571428571428"/>
    <n v="2.4100000000000006"/>
  </r>
  <r>
    <x v="12"/>
    <x v="8"/>
    <n v="2014"/>
    <n v="2"/>
    <x v="8"/>
    <n v="2"/>
    <n v="2"/>
    <m/>
    <d v="2014-09-02T00:00:00"/>
    <n v="2"/>
    <n v="4416"/>
    <n v="86.894923258559615"/>
    <n v="2.1142857142857143"/>
    <n v="2.4066666666666667"/>
  </r>
  <r>
    <x v="12"/>
    <x v="8"/>
    <n v="2014"/>
    <n v="3"/>
    <x v="8"/>
    <n v="2.2000000000000002"/>
    <n v="2.2000000000000002"/>
    <m/>
    <d v="2014-09-03T00:00:00"/>
    <n v="2.2000000000000002"/>
    <n v="4282"/>
    <n v="84.258166076347891"/>
    <n v="2.1285714285714286"/>
    <n v="2.4033333333333338"/>
  </r>
  <r>
    <x v="12"/>
    <x v="8"/>
    <n v="2014"/>
    <n v="4"/>
    <x v="8"/>
    <n v="2.2000000000000002"/>
    <n v="2.2000000000000002"/>
    <m/>
    <d v="2014-09-04T00:00:00"/>
    <n v="2.2000000000000002"/>
    <n v="4282"/>
    <n v="84.258166076347891"/>
    <n v="2.128571428571429"/>
    <n v="2.39"/>
  </r>
  <r>
    <x v="12"/>
    <x v="8"/>
    <n v="2014"/>
    <n v="5"/>
    <x v="8"/>
    <n v="2.2000000000000002"/>
    <n v="2.2000000000000002"/>
    <m/>
    <d v="2014-09-05T00:00:00"/>
    <n v="2.2000000000000002"/>
    <n v="4282"/>
    <n v="84.258166076347891"/>
    <n v="2.0428571428571427"/>
    <n v="2.3766666666666665"/>
  </r>
  <r>
    <x v="12"/>
    <x v="8"/>
    <n v="2014"/>
    <n v="6"/>
    <x v="8"/>
    <n v="2"/>
    <n v="2"/>
    <m/>
    <d v="2014-09-06T00:00:00"/>
    <n v="2"/>
    <n v="4416"/>
    <n v="86.894923258559615"/>
    <n v="1.9571428571428571"/>
    <n v="2.36"/>
  </r>
  <r>
    <x v="12"/>
    <x v="8"/>
    <n v="2014"/>
    <n v="7"/>
    <x v="8"/>
    <n v="2.2000000000000002"/>
    <n v="2.2000000000000002"/>
    <m/>
    <d v="2014-09-07T00:00:00"/>
    <n v="2.2000000000000002"/>
    <n v="4282"/>
    <n v="84.258166076347891"/>
    <n v="1.9"/>
    <n v="2.3499999999999996"/>
  </r>
  <r>
    <x v="12"/>
    <x v="8"/>
    <n v="2014"/>
    <n v="8"/>
    <x v="8"/>
    <n v="2"/>
    <n v="2"/>
    <m/>
    <d v="2014-09-08T00:00:00"/>
    <n v="2"/>
    <n v="4416"/>
    <n v="86.894923258559615"/>
    <n v="1.8571428571428572"/>
    <n v="2.3366666666666664"/>
  </r>
  <r>
    <x v="12"/>
    <x v="8"/>
    <n v="2014"/>
    <n v="9"/>
    <x v="8"/>
    <n v="2.1"/>
    <n v="2.1"/>
    <m/>
    <d v="2014-09-09T00:00:00"/>
    <n v="2.1"/>
    <n v="4352"/>
    <n v="85.635576544667458"/>
    <n v="1.842857142857143"/>
    <n v="2.3299999999999996"/>
  </r>
  <r>
    <x v="12"/>
    <x v="8"/>
    <n v="2014"/>
    <n v="10"/>
    <x v="8"/>
    <n v="2.2000000000000002"/>
    <n v="2.2000000000000002"/>
    <m/>
    <d v="2014-09-10T00:00:00"/>
    <n v="2.2000000000000002"/>
    <n v="4282"/>
    <n v="84.258166076347891"/>
    <n v="1.8571428571428572"/>
    <n v="2.3199999999999994"/>
  </r>
  <r>
    <x v="12"/>
    <x v="8"/>
    <n v="2014"/>
    <n v="11"/>
    <x v="8"/>
    <n v="1.6"/>
    <n v="1.6"/>
    <m/>
    <d v="2014-09-11T00:00:00"/>
    <n v="1.6"/>
    <n v="4775"/>
    <n v="93.959071231798504"/>
    <n v="1.842857142857143"/>
    <n v="2.313333333333333"/>
  </r>
  <r>
    <x v="12"/>
    <x v="8"/>
    <n v="2014"/>
    <n v="12"/>
    <x v="8"/>
    <n v="1.6"/>
    <n v="1.6"/>
    <m/>
    <d v="2014-09-12T00:00:00"/>
    <n v="1.6"/>
    <n v="4775"/>
    <n v="93.959071231798504"/>
    <n v="2.0142857142857138"/>
    <n v="2.3466666666666658"/>
  </r>
  <r>
    <x v="12"/>
    <x v="8"/>
    <n v="2014"/>
    <n v="13"/>
    <x v="8"/>
    <n v="1.6"/>
    <n v="1.6"/>
    <m/>
    <d v="2014-09-13T00:00:00"/>
    <n v="1.6"/>
    <n v="4775"/>
    <n v="93.959071231798504"/>
    <n v="2.1428571428571428"/>
    <n v="2.376666666666666"/>
  </r>
  <r>
    <x v="12"/>
    <x v="8"/>
    <n v="2014"/>
    <n v="14"/>
    <x v="8"/>
    <n v="1.9"/>
    <n v="1.9"/>
    <m/>
    <d v="2014-09-14T00:00:00"/>
    <n v="1.9"/>
    <n v="4479"/>
    <n v="88.134592680047234"/>
    <n v="2.2285714285714282"/>
    <n v="2.4133333333333331"/>
  </r>
  <r>
    <x v="12"/>
    <x v="8"/>
    <n v="2014"/>
    <n v="15"/>
    <x v="8"/>
    <n v="1.9"/>
    <n v="1.9"/>
    <m/>
    <d v="2014-09-15T00:00:00"/>
    <n v="1.9"/>
    <n v="4479"/>
    <n v="88.134592680047234"/>
    <n v="2.2714285714285714"/>
    <n v="2.523333333333333"/>
  </r>
  <r>
    <x v="12"/>
    <x v="8"/>
    <n v="2014"/>
    <n v="16"/>
    <x v="8"/>
    <n v="2.2000000000000002"/>
    <n v="2.2000000000000002"/>
    <m/>
    <d v="2014-09-16T00:00:00"/>
    <n v="2.2000000000000002"/>
    <n v="4282"/>
    <n v="84.258166076347891"/>
    <n v="2.3000000000000003"/>
    <n v="2.74"/>
  </r>
  <r>
    <x v="12"/>
    <x v="8"/>
    <n v="2014"/>
    <n v="17"/>
    <x v="8"/>
    <n v="2.1"/>
    <n v="2.1"/>
    <m/>
    <d v="2014-09-17T00:00:00"/>
    <n v="2.1"/>
    <n v="4352"/>
    <n v="85.635576544667458"/>
    <n v="2.3857142857142857"/>
    <n v="2.81"/>
  </r>
  <r>
    <x v="12"/>
    <x v="8"/>
    <n v="2014"/>
    <n v="18"/>
    <x v="8"/>
    <n v="2.8"/>
    <n v="2.8"/>
    <m/>
    <d v="2014-09-18T00:00:00"/>
    <n v="2.8"/>
    <n v="4018"/>
    <n v="79.063360881542692"/>
    <n v="3.4285714285714284"/>
    <n v="2.8999999999999995"/>
  </r>
  <r>
    <x v="12"/>
    <x v="8"/>
    <n v="2014"/>
    <n v="19"/>
    <x v="8"/>
    <n v="2.5"/>
    <n v="2.5"/>
    <m/>
    <d v="2014-09-19T00:00:00"/>
    <n v="2.5"/>
    <n v="4136"/>
    <n v="81.385281385281388"/>
    <n v="3.4571428571428577"/>
    <n v="3.026666666666666"/>
  </r>
  <r>
    <x v="12"/>
    <x v="8"/>
    <n v="2014"/>
    <n v="20"/>
    <x v="8"/>
    <n v="2.2000000000000002"/>
    <n v="2.2000000000000002"/>
    <m/>
    <d v="2014-09-20T00:00:00"/>
    <n v="2.2000000000000002"/>
    <n v="4282"/>
    <n v="84.258166076347891"/>
    <n v="3.4142857142857146"/>
    <n v="3.0633333333333326"/>
  </r>
  <r>
    <x v="12"/>
    <x v="8"/>
    <n v="2014"/>
    <n v="21"/>
    <x v="8"/>
    <n v="2.2000000000000002"/>
    <n v="2.2000000000000002"/>
    <m/>
    <d v="2014-09-21T00:00:00"/>
    <n v="2.2000000000000002"/>
    <n v="4282"/>
    <n v="84.258166076347891"/>
    <n v="3.371428571428571"/>
    <n v="3.0999999999999992"/>
  </r>
  <r>
    <x v="12"/>
    <x v="8"/>
    <n v="2014"/>
    <n v="22"/>
    <x v="8"/>
    <n v="2.1"/>
    <n v="2.1"/>
    <m/>
    <d v="2014-09-22T00:00:00"/>
    <n v="2.1"/>
    <n v="4352"/>
    <n v="85.635576544667458"/>
    <n v="3.3142857142857141"/>
    <n v="3.1599999999999993"/>
  </r>
  <r>
    <x v="12"/>
    <x v="8"/>
    <n v="2014"/>
    <n v="23"/>
    <x v="8"/>
    <n v="2.8"/>
    <n v="2.8"/>
    <m/>
    <d v="2014-09-23T00:00:00"/>
    <n v="2.8"/>
    <n v="4018"/>
    <n v="79.063360881542692"/>
    <n v="3.3571428571428568"/>
    <n v="4.5566666666666666"/>
  </r>
  <r>
    <x v="12"/>
    <x v="8"/>
    <n v="2014"/>
    <n v="24"/>
    <x v="8"/>
    <n v="9.4"/>
    <n v="9.4"/>
    <m/>
    <d v="2014-09-24T00:00:00"/>
    <n v="9.4"/>
    <n v="2819"/>
    <n v="55.470287288469109"/>
    <n v="3.3571428571428572"/>
    <n v="5.8299999999999992"/>
  </r>
  <r>
    <x v="12"/>
    <x v="8"/>
    <n v="2014"/>
    <n v="25"/>
    <x v="8"/>
    <n v="3"/>
    <n v="3"/>
    <m/>
    <d v="2014-09-25T00:00:00"/>
    <n v="3"/>
    <n v="3941"/>
    <n v="77.548209366391191"/>
    <n v="2.3142857142857145"/>
    <n v="6.05"/>
  </r>
  <r>
    <x v="12"/>
    <x v="8"/>
    <n v="2014"/>
    <n v="26"/>
    <x v="8"/>
    <n v="2.2000000000000002"/>
    <n v="2.2000000000000002"/>
    <m/>
    <d v="2014-09-26T00:00:00"/>
    <n v="2.2000000000000002"/>
    <n v="4282"/>
    <n v="84.258166076347891"/>
    <n v="2.157142857142857"/>
    <n v="6.35"/>
  </r>
  <r>
    <x v="12"/>
    <x v="8"/>
    <n v="2014"/>
    <n v="27"/>
    <x v="8"/>
    <n v="1.9"/>
    <n v="1.9"/>
    <m/>
    <d v="2014-09-27T00:00:00"/>
    <n v="1.9"/>
    <n v="4479"/>
    <n v="88.134592680047234"/>
    <n v="2.1"/>
    <n v="6.9766666666666675"/>
  </r>
  <r>
    <x v="12"/>
    <x v="8"/>
    <n v="2014"/>
    <n v="28"/>
    <x v="8"/>
    <n v="1.8"/>
    <n v="1.8"/>
    <m/>
    <d v="2014-09-28T00:00:00"/>
    <n v="1.8"/>
    <n v="4568"/>
    <n v="89.885871704053528"/>
    <n v="2.0857142857142859"/>
    <n v="7.379999999999999"/>
  </r>
  <r>
    <x v="12"/>
    <x v="8"/>
    <n v="2014"/>
    <n v="29"/>
    <x v="8"/>
    <n v="2.4"/>
    <n v="2.4"/>
    <m/>
    <d v="2014-09-29T00:00:00"/>
    <n v="2.4"/>
    <n v="4180"/>
    <n v="82.251082251082252"/>
    <n v="2.0714285714285716"/>
    <n v="7.8199999999999994"/>
  </r>
  <r>
    <x v="12"/>
    <x v="8"/>
    <n v="2014"/>
    <n v="30"/>
    <x v="8"/>
    <n v="2.8"/>
    <n v="2.8"/>
    <m/>
    <d v="2014-09-30T00:00:00"/>
    <n v="2.8"/>
    <n v="4018"/>
    <n v="79.063360881542692"/>
    <n v="1.9714285714285715"/>
    <n v="8.4066666666666663"/>
  </r>
  <r>
    <x v="13"/>
    <x v="9"/>
    <n v="2014"/>
    <n v="1"/>
    <x v="9"/>
    <n v="2.1"/>
    <n v="2.1"/>
    <m/>
    <d v="2014-10-01T00:00:00"/>
    <n v="2.1"/>
    <n v="4352"/>
    <n v="85.635576544667458"/>
    <n v="1.8285714285714285"/>
    <n v="8.8133333333333326"/>
  </r>
  <r>
    <x v="13"/>
    <x v="9"/>
    <n v="2014"/>
    <n v="2"/>
    <x v="9"/>
    <n v="1.9"/>
    <n v="1.9"/>
    <m/>
    <d v="2014-10-02T00:00:00"/>
    <n v="1.9"/>
    <n v="4479"/>
    <n v="88.134592680047234"/>
    <n v="1.785714285714286"/>
    <n v="10.776666666666667"/>
  </r>
  <r>
    <x v="13"/>
    <x v="9"/>
    <n v="2014"/>
    <n v="3"/>
    <x v="9"/>
    <n v="1.8"/>
    <n v="1.8"/>
    <m/>
    <d v="2014-10-03T00:00:00"/>
    <n v="1.8"/>
    <n v="4568"/>
    <n v="89.885871704053528"/>
    <n v="1.7714285714285718"/>
    <n v="11.479999999999999"/>
  </r>
  <r>
    <x v="13"/>
    <x v="9"/>
    <n v="2014"/>
    <n v="4"/>
    <x v="9"/>
    <n v="1.8"/>
    <n v="1.8"/>
    <m/>
    <d v="2014-10-04T00:00:00"/>
    <n v="1.8"/>
    <n v="4568"/>
    <n v="89.885871704053528"/>
    <n v="1.8000000000000003"/>
    <n v="11.953333333333335"/>
  </r>
  <r>
    <x v="13"/>
    <x v="9"/>
    <n v="2014"/>
    <n v="5"/>
    <x v="9"/>
    <n v="1.7"/>
    <n v="1.7"/>
    <m/>
    <d v="2014-10-05T00:00:00"/>
    <n v="1.7"/>
    <n v="4673"/>
    <n v="91.951987406532865"/>
    <n v="1.9142857142857144"/>
    <n v="12.393333333333334"/>
  </r>
  <r>
    <x v="13"/>
    <x v="9"/>
    <n v="2014"/>
    <n v="6"/>
    <x v="9"/>
    <n v="1.7"/>
    <n v="1.7"/>
    <m/>
    <d v="2014-10-06T00:00:00"/>
    <n v="1.7"/>
    <n v="4673"/>
    <n v="91.951987406532865"/>
    <n v="2.0285714285714285"/>
    <n v="13.136666666666667"/>
  </r>
  <r>
    <x v="13"/>
    <x v="9"/>
    <n v="2014"/>
    <n v="7"/>
    <x v="9"/>
    <n v="1.8"/>
    <n v="1.8"/>
    <m/>
    <d v="2014-10-07T00:00:00"/>
    <n v="1.8"/>
    <n v="4568"/>
    <n v="89.885871704053528"/>
    <n v="2.1714285714285713"/>
    <n v="13.68"/>
  </r>
  <r>
    <x v="13"/>
    <x v="9"/>
    <n v="2014"/>
    <n v="8"/>
    <x v="9"/>
    <n v="1.8"/>
    <n v="1.8"/>
    <m/>
    <d v="2014-10-08T00:00:00"/>
    <n v="1.8"/>
    <n v="4568"/>
    <n v="89.885871704053528"/>
    <n v="2.657142857142857"/>
    <n v="14.32"/>
  </r>
  <r>
    <x v="13"/>
    <x v="9"/>
    <n v="2014"/>
    <n v="9"/>
    <x v="9"/>
    <n v="1.8"/>
    <n v="1.8"/>
    <m/>
    <d v="2014-10-09T00:00:00"/>
    <n v="1.8"/>
    <n v="4568"/>
    <n v="89.885871704053528"/>
    <n v="3.6000000000000005"/>
    <n v="14.826666666666666"/>
  </r>
  <r>
    <x v="13"/>
    <x v="9"/>
    <n v="2014"/>
    <n v="10"/>
    <x v="9"/>
    <n v="2"/>
    <n v="2"/>
    <m/>
    <d v="2014-10-10T00:00:00"/>
    <n v="2"/>
    <n v="4416"/>
    <n v="86.894923258559615"/>
    <n v="3.9571428571428569"/>
    <n v="15.2"/>
  </r>
  <r>
    <x v="13"/>
    <x v="9"/>
    <n v="2014"/>
    <n v="11"/>
    <x v="9"/>
    <n v="2.6"/>
    <n v="2.6"/>
    <m/>
    <d v="2014-10-11T00:00:00"/>
    <n v="2.6"/>
    <n v="4098"/>
    <n v="80.637544273907906"/>
    <n v="4.3571428571428568"/>
    <n v="15.533333333333333"/>
  </r>
  <r>
    <x v="13"/>
    <x v="9"/>
    <n v="2014"/>
    <n v="12"/>
    <x v="9"/>
    <n v="2.5"/>
    <n v="2.5"/>
    <m/>
    <d v="2014-10-12T00:00:00"/>
    <n v="2.5"/>
    <n v="4136"/>
    <n v="81.385281385281388"/>
    <n v="4.9285714285714288"/>
    <n v="15.813333333333333"/>
  </r>
  <r>
    <x v="13"/>
    <x v="9"/>
    <n v="2014"/>
    <n v="13"/>
    <x v="9"/>
    <n v="2.7"/>
    <n v="2.7"/>
    <m/>
    <d v="2014-10-13T00:00:00"/>
    <n v="2.7"/>
    <n v="4058"/>
    <n v="79.850452577725306"/>
    <n v="5.0857142857142863"/>
    <n v="16.043333333333333"/>
  </r>
  <r>
    <x v="13"/>
    <x v="9"/>
    <n v="2014"/>
    <n v="14"/>
    <x v="9"/>
    <n v="5.2"/>
    <n v="5.2"/>
    <m/>
    <d v="2014-10-14T00:00:00"/>
    <n v="5.2"/>
    <n v="3424"/>
    <n v="67.375049193231007"/>
    <n v="5.1714285714285717"/>
    <n v="16.23"/>
  </r>
  <r>
    <x v="13"/>
    <x v="9"/>
    <n v="2014"/>
    <n v="15"/>
    <x v="9"/>
    <n v="8.4"/>
    <n v="8.4"/>
    <m/>
    <d v="2014-10-15T00:00:00"/>
    <n v="8.4"/>
    <n v="2921"/>
    <n v="57.477371113734755"/>
    <n v="5"/>
    <n v="16.423333333333332"/>
  </r>
  <r>
    <x v="13"/>
    <x v="9"/>
    <n v="2014"/>
    <n v="16"/>
    <x v="9"/>
    <n v="4.3"/>
    <n v="4.3"/>
    <m/>
    <d v="2014-10-16T00:00:00"/>
    <n v="4.3"/>
    <n v="3610"/>
    <n v="71.035025580480124"/>
    <n v="10.085714285714285"/>
    <n v="16.476666666666667"/>
  </r>
  <r>
    <x v="13"/>
    <x v="9"/>
    <n v="2014"/>
    <n v="17"/>
    <x v="9"/>
    <n v="4.8"/>
    <n v="4.8"/>
    <m/>
    <d v="2014-10-17T00:00:00"/>
    <n v="4.8"/>
    <n v="3498"/>
    <n v="68.831168831168839"/>
    <n v="15.328571428571427"/>
    <n v="16.616666666666667"/>
  </r>
  <r>
    <x v="13"/>
    <x v="9"/>
    <n v="2014"/>
    <n v="18"/>
    <x v="9"/>
    <n v="6.6"/>
    <n v="6.6"/>
    <m/>
    <d v="2014-10-18T00:00:00"/>
    <n v="6.6"/>
    <n v="3150"/>
    <n v="61.983471074380169"/>
    <n v="16.928571428571427"/>
    <n v="16.716666666666665"/>
  </r>
  <r>
    <x v="13"/>
    <x v="9"/>
    <n v="2014"/>
    <n v="19"/>
    <x v="9"/>
    <n v="3.6"/>
    <n v="3.6"/>
    <m/>
    <d v="2014-10-19T00:00:00"/>
    <n v="3.6"/>
    <n v="3764"/>
    <n v="74.065328610783155"/>
    <n v="17.7"/>
    <n v="16.739999999999998"/>
  </r>
  <r>
    <x v="13"/>
    <x v="9"/>
    <n v="2014"/>
    <n v="20"/>
    <x v="9"/>
    <n v="3.3"/>
    <n v="3.3"/>
    <m/>
    <d v="2014-10-20T00:00:00"/>
    <n v="3.3"/>
    <n v="3852"/>
    <n v="75.796930342384883"/>
    <n v="20.185714285714287"/>
    <n v="16.856666666666669"/>
  </r>
  <r>
    <x v="13"/>
    <x v="9"/>
    <n v="2014"/>
    <n v="21"/>
    <x v="9"/>
    <n v="4"/>
    <n v="4"/>
    <m/>
    <d v="2014-10-21T00:00:00"/>
    <n v="4"/>
    <n v="3678"/>
    <n v="72.373081463990559"/>
    <n v="21.714285714285715"/>
    <n v="16.986666666666668"/>
  </r>
  <r>
    <x v="13"/>
    <x v="9"/>
    <n v="2014"/>
    <n v="22"/>
    <x v="9"/>
    <n v="44"/>
    <n v="44"/>
    <m/>
    <d v="2014-10-22T00:00:00"/>
    <n v="44"/>
    <n v="777"/>
    <n v="15.289256198347106"/>
    <n v="23.285714285714285"/>
    <n v="17.123333333333335"/>
  </r>
  <r>
    <x v="13"/>
    <x v="9"/>
    <n v="2014"/>
    <n v="23"/>
    <x v="9"/>
    <n v="41"/>
    <n v="41"/>
    <m/>
    <d v="2014-10-23T00:00:00"/>
    <n v="41"/>
    <n v="861"/>
    <n v="16.942148760330578"/>
    <n v="19.857142857142858"/>
    <n v="16.223333333333336"/>
  </r>
  <r>
    <x v="13"/>
    <x v="9"/>
    <n v="2014"/>
    <n v="24"/>
    <x v="9"/>
    <n v="16"/>
    <n v="16"/>
    <m/>
    <d v="2014-10-24T00:00:00"/>
    <n v="16"/>
    <n v="2135"/>
    <n v="42.011019283746556"/>
    <n v="16.142857142857142"/>
    <n v="15.723333333333334"/>
  </r>
  <r>
    <x v="13"/>
    <x v="9"/>
    <n v="2014"/>
    <n v="25"/>
    <x v="9"/>
    <n v="12"/>
    <n v="12"/>
    <m/>
    <d v="2014-10-25T00:00:00"/>
    <n v="12"/>
    <n v="2499"/>
    <n v="49.173553719008268"/>
    <n v="22.571428571428573"/>
    <n v="15.990000000000002"/>
  </r>
  <r>
    <x v="13"/>
    <x v="9"/>
    <n v="2014"/>
    <n v="26"/>
    <x v="9"/>
    <n v="21"/>
    <n v="21"/>
    <m/>
    <d v="2014-10-26T00:00:00"/>
    <n v="21"/>
    <n v="1744"/>
    <n v="34.317197953561589"/>
    <n v="24.142857142857142"/>
    <n v="16.290000000000003"/>
  </r>
  <r>
    <x v="13"/>
    <x v="9"/>
    <n v="2014"/>
    <n v="27"/>
    <x v="9"/>
    <n v="14"/>
    <n v="14"/>
    <m/>
    <d v="2014-10-27T00:00:00"/>
    <n v="14"/>
    <n v="2302"/>
    <n v="45.297127115308932"/>
    <n v="23.428571428571427"/>
    <n v="16.223333333333336"/>
  </r>
  <r>
    <x v="13"/>
    <x v="9"/>
    <n v="2014"/>
    <n v="28"/>
    <x v="9"/>
    <n v="15"/>
    <n v="15"/>
    <m/>
    <d v="2014-10-28T00:00:00"/>
    <n v="15"/>
    <n v="2213"/>
    <n v="43.545848091302638"/>
    <n v="23.571428571428573"/>
    <n v="16.290000000000003"/>
  </r>
  <r>
    <x v="13"/>
    <x v="9"/>
    <n v="2014"/>
    <n v="29"/>
    <x v="9"/>
    <n v="20"/>
    <n v="20"/>
    <m/>
    <d v="2014-10-29T00:00:00"/>
    <n v="20"/>
    <n v="1826"/>
    <n v="35.930735930735928"/>
    <n v="24.857142857142858"/>
    <n v="16.290000000000003"/>
  </r>
  <r>
    <x v="13"/>
    <x v="9"/>
    <n v="2014"/>
    <n v="30"/>
    <x v="9"/>
    <n v="15"/>
    <n v="15"/>
    <m/>
    <d v="2014-10-30T00:00:00"/>
    <n v="15"/>
    <n v="2213"/>
    <n v="43.545848091302638"/>
    <n v="24.571428571428573"/>
    <n v="16.623333333333335"/>
  </r>
  <r>
    <x v="13"/>
    <x v="9"/>
    <n v="2014"/>
    <n v="31"/>
    <x v="9"/>
    <n v="61"/>
    <n v="61"/>
    <m/>
    <d v="2014-10-31T00:00:00"/>
    <n v="61"/>
    <n v="499"/>
    <n v="9.8189689098780004"/>
    <n v="25.428571428571427"/>
    <n v="17.223333333333336"/>
  </r>
  <r>
    <x v="13"/>
    <x v="10"/>
    <n v="2014"/>
    <n v="1"/>
    <x v="10"/>
    <n v="23"/>
    <n v="23"/>
    <m/>
    <d v="2014-11-01T00:00:00"/>
    <n v="23"/>
    <n v="1613"/>
    <n v="31.739472648563559"/>
    <n v="19.142857142857142"/>
    <n v="16.09"/>
  </r>
  <r>
    <x v="13"/>
    <x v="10"/>
    <n v="2014"/>
    <n v="2"/>
    <x v="10"/>
    <n v="16"/>
    <n v="16"/>
    <m/>
    <d v="2014-11-02T00:00:00"/>
    <n v="16"/>
    <n v="2135"/>
    <n v="42.011019283746556"/>
    <n v="17.714285714285715"/>
    <n v="16.09"/>
  </r>
  <r>
    <x v="13"/>
    <x v="10"/>
    <n v="2014"/>
    <n v="3"/>
    <x v="10"/>
    <n v="15"/>
    <n v="15"/>
    <m/>
    <d v="2014-11-03T00:00:00"/>
    <n v="15"/>
    <n v="2213"/>
    <n v="43.545848091302638"/>
    <n v="17.142857142857142"/>
    <n v="16.223333333333336"/>
  </r>
  <r>
    <x v="13"/>
    <x v="10"/>
    <n v="2014"/>
    <n v="4"/>
    <x v="10"/>
    <n v="24"/>
    <n v="24"/>
    <m/>
    <d v="2014-11-04T00:00:00"/>
    <n v="24"/>
    <n v="1550"/>
    <n v="30.499803227075954"/>
    <n v="16.571428571428573"/>
    <n v="16.290000000000003"/>
  </r>
  <r>
    <x v="13"/>
    <x v="10"/>
    <n v="2014"/>
    <n v="5"/>
    <x v="10"/>
    <n v="18"/>
    <n v="18"/>
    <m/>
    <d v="2014-11-05T00:00:00"/>
    <n v="18"/>
    <n v="1969"/>
    <n v="38.744588744588739"/>
    <n v="14.485714285714286"/>
    <n v="17.023333333333333"/>
  </r>
  <r>
    <x v="13"/>
    <x v="10"/>
    <n v="2014"/>
    <n v="6"/>
    <x v="10"/>
    <n v="21"/>
    <n v="21"/>
    <m/>
    <d v="2014-11-06T00:00:00"/>
    <n v="21"/>
    <n v="1744"/>
    <n v="34.317197953561589"/>
    <n v="13.1"/>
    <n v="17.723333333333336"/>
  </r>
  <r>
    <x v="13"/>
    <x v="10"/>
    <n v="2014"/>
    <n v="7"/>
    <x v="10"/>
    <n v="17"/>
    <n v="17"/>
    <m/>
    <d v="2014-11-07T00:00:00"/>
    <n v="17"/>
    <n v="2056"/>
    <n v="40.456513183785916"/>
    <n v="11.671428571428573"/>
    <n v="18.790000000000003"/>
  </r>
  <r>
    <x v="13"/>
    <x v="10"/>
    <n v="2014"/>
    <n v="8"/>
    <x v="10"/>
    <n v="13"/>
    <n v="13"/>
    <m/>
    <d v="2014-11-08T00:00:00"/>
    <n v="13"/>
    <n v="2405"/>
    <n v="47.323888232979144"/>
    <n v="10.671428571428573"/>
    <n v="19.556666666666668"/>
  </r>
  <r>
    <x v="13"/>
    <x v="10"/>
    <n v="2014"/>
    <n v="9"/>
    <x v="10"/>
    <n v="12"/>
    <n v="12"/>
    <m/>
    <d v="2014-11-09T00:00:00"/>
    <n v="12"/>
    <n v="2499"/>
    <n v="49.173553719008268"/>
    <n v="10.028571428571428"/>
    <n v="20.256666666666668"/>
  </r>
  <r>
    <x v="13"/>
    <x v="10"/>
    <n v="2014"/>
    <n v="10"/>
    <x v="10"/>
    <n v="11"/>
    <n v="11"/>
    <m/>
    <d v="2014-11-10T00:00:00"/>
    <n v="11"/>
    <n v="2599"/>
    <n v="51.141282959464775"/>
    <n v="9.4285714285714288"/>
    <n v="21.023333333333333"/>
  </r>
  <r>
    <x v="13"/>
    <x v="10"/>
    <n v="2014"/>
    <n v="11"/>
    <x v="10"/>
    <n v="9.4"/>
    <n v="9.4"/>
    <m/>
    <d v="2014-11-11T00:00:00"/>
    <n v="9.4"/>
    <n v="2819"/>
    <n v="55.470287288469109"/>
    <n v="8.9"/>
    <n v="22.290000000000003"/>
  </r>
  <r>
    <x v="13"/>
    <x v="10"/>
    <n v="2014"/>
    <n v="12"/>
    <x v="10"/>
    <n v="8.3000000000000007"/>
    <n v="8.3000000000000007"/>
    <m/>
    <d v="2014-11-12T00:00:00"/>
    <n v="8.3000000000000007"/>
    <n v="2933"/>
    <n v="57.713498622589533"/>
    <n v="8.5714285714285712"/>
    <n v="23.709999999999997"/>
  </r>
  <r>
    <x v="13"/>
    <x v="10"/>
    <n v="2014"/>
    <n v="13"/>
    <x v="10"/>
    <n v="11"/>
    <n v="11"/>
    <m/>
    <d v="2014-11-13T00:00:00"/>
    <n v="11"/>
    <n v="2599"/>
    <n v="51.141282959464775"/>
    <n v="8.4142857142857146"/>
    <n v="24.8"/>
  </r>
  <r>
    <x v="13"/>
    <x v="10"/>
    <n v="2014"/>
    <n v="14"/>
    <x v="10"/>
    <n v="10"/>
    <n v="10"/>
    <m/>
    <d v="2014-11-14T00:00:00"/>
    <n v="10"/>
    <n v="2728"/>
    <n v="53.679653679653683"/>
    <n v="8.0000000000000018"/>
    <n v="25.566666666666666"/>
  </r>
  <r>
    <x v="13"/>
    <x v="10"/>
    <n v="2014"/>
    <n v="15"/>
    <x v="10"/>
    <n v="8.5"/>
    <n v="8.5"/>
    <m/>
    <d v="2014-11-15T00:00:00"/>
    <n v="8.5"/>
    <n v="2911"/>
    <n v="57.280598189689101"/>
    <n v="9.0000000000000018"/>
    <n v="26.233333333333334"/>
  </r>
  <r>
    <x v="13"/>
    <x v="10"/>
    <n v="2014"/>
    <n v="16"/>
    <x v="10"/>
    <n v="7.8"/>
    <n v="7.8"/>
    <m/>
    <d v="2014-11-16T00:00:00"/>
    <n v="7.8"/>
    <n v="2997"/>
    <n v="58.972845336481704"/>
    <n v="11.5"/>
    <n v="26.816666666666666"/>
  </r>
  <r>
    <x v="13"/>
    <x v="10"/>
    <n v="2014"/>
    <n v="17"/>
    <x v="10"/>
    <n v="7.3"/>
    <n v="7.3"/>
    <m/>
    <d v="2014-11-17T00:00:00"/>
    <n v="7.3"/>
    <n v="3053"/>
    <n v="60.074773711137354"/>
    <n v="13.814285714285713"/>
    <n v="27.323333333333334"/>
  </r>
  <r>
    <x v="13"/>
    <x v="10"/>
    <n v="2014"/>
    <n v="18"/>
    <x v="10"/>
    <n v="7.1"/>
    <n v="7.1"/>
    <m/>
    <d v="2014-11-18T00:00:00"/>
    <n v="7.1"/>
    <n v="3074"/>
    <n v="60.48799685163322"/>
    <n v="15.771428571428572"/>
    <n v="27.746666666666666"/>
  </r>
  <r>
    <x v="13"/>
    <x v="10"/>
    <n v="2014"/>
    <n v="19"/>
    <x v="10"/>
    <n v="7.2"/>
    <n v="7.2"/>
    <m/>
    <d v="2014-11-19T00:00:00"/>
    <n v="7.2"/>
    <n v="3065"/>
    <n v="60.310901219992132"/>
    <n v="17.471428571428572"/>
    <n v="28.143333333333331"/>
  </r>
  <r>
    <x v="13"/>
    <x v="10"/>
    <n v="2014"/>
    <n v="20"/>
    <x v="10"/>
    <n v="8.1"/>
    <n v="8.1"/>
    <m/>
    <d v="2014-11-20T00:00:00"/>
    <n v="8.1"/>
    <n v="2960"/>
    <n v="58.244785517512788"/>
    <n v="18.728571428571428"/>
    <n v="28.803333333333335"/>
  </r>
  <r>
    <x v="13"/>
    <x v="10"/>
    <n v="2014"/>
    <n v="21"/>
    <x v="10"/>
    <n v="17"/>
    <n v="17"/>
    <m/>
    <d v="2014-11-21T00:00:00"/>
    <n v="17"/>
    <n v="2056"/>
    <n v="40.456513183785916"/>
    <n v="19.714285714285715"/>
    <n v="32.299999999999997"/>
  </r>
  <r>
    <x v="13"/>
    <x v="10"/>
    <n v="2014"/>
    <n v="22"/>
    <x v="10"/>
    <n v="26"/>
    <n v="26"/>
    <m/>
    <d v="2014-11-22T00:00:00"/>
    <n v="26"/>
    <n v="1449"/>
    <n v="28.512396694214875"/>
    <n v="21.571428571428573"/>
    <n v="36.733333333333334"/>
  </r>
  <r>
    <x v="13"/>
    <x v="10"/>
    <n v="2014"/>
    <n v="23"/>
    <x v="10"/>
    <n v="24"/>
    <n v="24"/>
    <m/>
    <d v="2014-11-23T00:00:00"/>
    <n v="24"/>
    <n v="1550"/>
    <n v="30.499803227075954"/>
    <n v="22.571428571428573"/>
    <n v="38.43333333333333"/>
  </r>
  <r>
    <x v="13"/>
    <x v="10"/>
    <n v="2014"/>
    <n v="24"/>
    <x v="10"/>
    <n v="21"/>
    <n v="21"/>
    <m/>
    <d v="2014-11-24T00:00:00"/>
    <n v="21"/>
    <n v="1744"/>
    <n v="34.317197953561589"/>
    <n v="23"/>
    <n v="39.43333333333333"/>
  </r>
  <r>
    <x v="13"/>
    <x v="10"/>
    <n v="2014"/>
    <n v="25"/>
    <x v="10"/>
    <n v="19"/>
    <n v="19"/>
    <m/>
    <d v="2014-11-25T00:00:00"/>
    <n v="19"/>
    <n v="1898"/>
    <n v="37.34750098386462"/>
    <n v="23.285714285714285"/>
    <n v="42.9"/>
  </r>
  <r>
    <x v="13"/>
    <x v="10"/>
    <n v="2014"/>
    <n v="26"/>
    <x v="10"/>
    <n v="16"/>
    <n v="16"/>
    <m/>
    <d v="2014-11-26T00:00:00"/>
    <n v="16"/>
    <n v="2135"/>
    <n v="42.011019283746556"/>
    <n v="23.428571428571427"/>
    <n v="44.966666666666669"/>
  </r>
  <r>
    <x v="13"/>
    <x v="10"/>
    <n v="2014"/>
    <n v="27"/>
    <x v="10"/>
    <n v="15"/>
    <n v="15"/>
    <m/>
    <d v="2014-11-27T00:00:00"/>
    <n v="15"/>
    <n v="2213"/>
    <n v="43.545848091302638"/>
    <n v="23.571428571428573"/>
    <n v="46.333333333333336"/>
  </r>
  <r>
    <x v="13"/>
    <x v="10"/>
    <n v="2014"/>
    <n v="28"/>
    <x v="10"/>
    <n v="30"/>
    <n v="30"/>
    <m/>
    <d v="2014-11-28T00:00:00"/>
    <n v="30"/>
    <n v="1276"/>
    <n v="25.108225108225106"/>
    <n v="28"/>
    <n v="47.366666666666667"/>
  </r>
  <r>
    <x v="13"/>
    <x v="10"/>
    <n v="2014"/>
    <n v="29"/>
    <x v="10"/>
    <n v="33"/>
    <n v="33"/>
    <m/>
    <d v="2014-11-29T00:00:00"/>
    <n v="33"/>
    <n v="1148"/>
    <n v="22.589531680440771"/>
    <n v="29.285714285714285"/>
    <n v="47.7"/>
  </r>
  <r>
    <x v="13"/>
    <x v="10"/>
    <n v="2014"/>
    <n v="30"/>
    <x v="10"/>
    <n v="27"/>
    <n v="27"/>
    <m/>
    <d v="2014-11-30T00:00:00"/>
    <n v="27"/>
    <n v="1397"/>
    <n v="27.489177489177489"/>
    <n v="32.142857142857146"/>
    <n v="47.7"/>
  </r>
  <r>
    <x v="13"/>
    <x v="11"/>
    <n v="2014"/>
    <n v="1"/>
    <x v="11"/>
    <n v="23"/>
    <n v="23"/>
    <m/>
    <d v="2014-12-01T00:00:00"/>
    <n v="23"/>
    <n v="1613"/>
    <n v="31.739472648563559"/>
    <n v="34"/>
    <n v="47.7"/>
  </r>
  <r>
    <x v="13"/>
    <x v="11"/>
    <n v="2014"/>
    <n v="2"/>
    <x v="11"/>
    <n v="20"/>
    <n v="20"/>
    <m/>
    <d v="2014-12-02T00:00:00"/>
    <n v="20"/>
    <n v="1826"/>
    <n v="35.930735930735928"/>
    <n v="35.571428571428569"/>
    <n v="47.733333333333334"/>
  </r>
  <r>
    <x v="13"/>
    <x v="11"/>
    <n v="2014"/>
    <n v="3"/>
    <x v="11"/>
    <n v="17"/>
    <n v="17"/>
    <m/>
    <d v="2014-12-03T00:00:00"/>
    <n v="17"/>
    <n v="2056"/>
    <n v="40.456513183785916"/>
    <n v="37.714285714285715"/>
    <n v="47.8"/>
  </r>
  <r>
    <x v="13"/>
    <x v="11"/>
    <n v="2014"/>
    <n v="4"/>
    <x v="11"/>
    <n v="46"/>
    <n v="46"/>
    <m/>
    <d v="2014-12-04T00:00:00"/>
    <n v="46"/>
    <n v="715"/>
    <n v="14.06926406926407"/>
    <n v="42.285714285714285"/>
    <n v="47.9"/>
  </r>
  <r>
    <x v="13"/>
    <x v="11"/>
    <n v="2014"/>
    <n v="5"/>
    <x v="11"/>
    <n v="39"/>
    <n v="39"/>
    <m/>
    <d v="2014-12-05T00:00:00"/>
    <n v="39"/>
    <n v="928"/>
    <n v="18.260527351436444"/>
    <n v="43.142857142857146"/>
    <n v="47"/>
  </r>
  <r>
    <x v="13"/>
    <x v="11"/>
    <n v="2014"/>
    <n v="6"/>
    <x v="11"/>
    <n v="53"/>
    <n v="53"/>
    <m/>
    <d v="2014-12-06T00:00:00"/>
    <n v="53"/>
    <n v="595"/>
    <n v="11.707988980716253"/>
    <n v="43.428571428571431"/>
    <n v="46.3"/>
  </r>
  <r>
    <x v="13"/>
    <x v="11"/>
    <n v="2014"/>
    <n v="7"/>
    <x v="11"/>
    <n v="40"/>
    <n v="40"/>
    <m/>
    <d v="2014-12-07T00:00:00"/>
    <n v="40"/>
    <n v="894"/>
    <n v="17.591499409681226"/>
    <n v="40.714285714285715"/>
    <n v="45.1"/>
  </r>
  <r>
    <x v="13"/>
    <x v="11"/>
    <n v="2014"/>
    <n v="8"/>
    <x v="11"/>
    <n v="34"/>
    <n v="34"/>
    <m/>
    <d v="2014-12-08T00:00:00"/>
    <n v="34"/>
    <n v="1098"/>
    <n v="21.605667060212514"/>
    <n v="39.285714285714285"/>
    <n v="44.3"/>
  </r>
  <r>
    <x v="13"/>
    <x v="11"/>
    <n v="2014"/>
    <n v="9"/>
    <x v="11"/>
    <n v="35"/>
    <n v="35"/>
    <m/>
    <d v="2014-12-09T00:00:00"/>
    <n v="35"/>
    <n v="1053"/>
    <n v="20.720188902007084"/>
    <n v="38.142857142857146"/>
    <n v="43.633333333333333"/>
  </r>
  <r>
    <x v="13"/>
    <x v="11"/>
    <n v="2014"/>
    <n v="10"/>
    <x v="11"/>
    <n v="49"/>
    <n v="49"/>
    <m/>
    <d v="2014-12-10T00:00:00"/>
    <n v="49"/>
    <n v="655"/>
    <n v="12.888626524990162"/>
    <n v="36.428571428571431"/>
    <n v="42.9"/>
  </r>
  <r>
    <x v="13"/>
    <x v="11"/>
    <n v="2014"/>
    <n v="11"/>
    <x v="11"/>
    <n v="52"/>
    <n v="52"/>
    <m/>
    <d v="2014-12-11T00:00:00"/>
    <n v="52"/>
    <n v="610"/>
    <n v="12.00314836678473"/>
    <n v="32.285714285714285"/>
    <n v="41.7"/>
  </r>
  <r>
    <x v="13"/>
    <x v="11"/>
    <n v="2014"/>
    <n v="12"/>
    <x v="11"/>
    <n v="41"/>
    <n v="41"/>
    <m/>
    <d v="2014-12-12T00:00:00"/>
    <n v="41"/>
    <n v="861"/>
    <n v="16.942148760330578"/>
    <n v="27.571428571428573"/>
    <n v="40.4"/>
  </r>
  <r>
    <x v="13"/>
    <x v="11"/>
    <n v="2014"/>
    <n v="13"/>
    <x v="11"/>
    <n v="34"/>
    <n v="34"/>
    <m/>
    <d v="2014-12-13T00:00:00"/>
    <n v="34"/>
    <n v="1098"/>
    <n v="21.605667060212514"/>
    <n v="25.571428571428573"/>
    <n v="39.43333333333333"/>
  </r>
  <r>
    <x v="13"/>
    <x v="11"/>
    <n v="2014"/>
    <n v="14"/>
    <x v="11"/>
    <n v="30"/>
    <n v="30"/>
    <m/>
    <d v="2014-12-14T00:00:00"/>
    <n v="30"/>
    <n v="1276"/>
    <n v="25.108225108225106"/>
    <n v="36.857142857142854"/>
    <n v="38.733333333333334"/>
  </r>
  <r>
    <x v="13"/>
    <x v="11"/>
    <n v="2014"/>
    <n v="15"/>
    <x v="11"/>
    <n v="26"/>
    <n v="26"/>
    <m/>
    <d v="2014-12-15T00:00:00"/>
    <n v="26"/>
    <n v="1449"/>
    <n v="28.512396694214875"/>
    <n v="54"/>
    <n v="38.1"/>
  </r>
  <r>
    <x v="13"/>
    <x v="11"/>
    <n v="2014"/>
    <n v="16"/>
    <x v="11"/>
    <n v="23"/>
    <n v="23"/>
    <m/>
    <d v="2014-12-16T00:00:00"/>
    <n v="23"/>
    <n v="1613"/>
    <n v="31.739472648563559"/>
    <n v="61.285714285714285"/>
    <n v="37.6"/>
  </r>
  <r>
    <x v="13"/>
    <x v="11"/>
    <n v="2014"/>
    <n v="17"/>
    <x v="11"/>
    <n v="20"/>
    <n v="20"/>
    <m/>
    <d v="2014-12-17T00:00:00"/>
    <n v="20"/>
    <n v="1826"/>
    <n v="35.930735930735928"/>
    <n v="65.714285714285708"/>
    <n v="37.299999999999997"/>
  </r>
  <r>
    <x v="13"/>
    <x v="11"/>
    <n v="2014"/>
    <n v="18"/>
    <x v="11"/>
    <n v="19"/>
    <n v="19"/>
    <m/>
    <d v="2014-12-18T00:00:00"/>
    <n v="19"/>
    <n v="1898"/>
    <n v="37.34750098386462"/>
    <n v="80.714285714285708"/>
    <n v="37.43333333333333"/>
  </r>
  <r>
    <x v="13"/>
    <x v="11"/>
    <n v="2014"/>
    <n v="19"/>
    <x v="11"/>
    <n v="27"/>
    <n v="27"/>
    <m/>
    <d v="2014-12-19T00:00:00"/>
    <n v="27"/>
    <n v="1397"/>
    <n v="27.489177489177489"/>
    <n v="89.571428571428569"/>
    <n v="39.133333333333333"/>
  </r>
  <r>
    <x v="13"/>
    <x v="11"/>
    <n v="2014"/>
    <n v="20"/>
    <x v="11"/>
    <n v="113"/>
    <n v="113"/>
    <m/>
    <d v="2014-12-20T00:00:00"/>
    <n v="113"/>
    <n v="244"/>
    <n v="4.8012593467138922"/>
    <n v="93.857142857142861"/>
    <n v="45"/>
  </r>
  <r>
    <x v="13"/>
    <x v="11"/>
    <n v="2014"/>
    <n v="21"/>
    <x v="11"/>
    <n v="150"/>
    <n v="150"/>
    <m/>
    <d v="2014-12-21T00:00:00"/>
    <n v="150"/>
    <n v="161"/>
    <n v="3.1680440771349865"/>
    <n v="84.285714285714292"/>
    <n v="46.2"/>
  </r>
  <r>
    <x v="13"/>
    <x v="11"/>
    <n v="2014"/>
    <n v="22"/>
    <x v="11"/>
    <n v="77"/>
    <n v="77"/>
    <m/>
    <d v="2014-12-22T00:00:00"/>
    <n v="77"/>
    <n v="383"/>
    <n v="7.5364029909484458"/>
    <n v="68.571428571428569"/>
    <n v="43.866666666666667"/>
  </r>
  <r>
    <x v="13"/>
    <x v="11"/>
    <n v="2014"/>
    <n v="23"/>
    <x v="11"/>
    <n v="54"/>
    <n v="54"/>
    <m/>
    <d v="2014-12-23T00:00:00"/>
    <n v="54"/>
    <n v="587"/>
    <n v="11.550570641479732"/>
    <n v="62.285714285714285"/>
    <n v="43.2"/>
  </r>
  <r>
    <x v="13"/>
    <x v="11"/>
    <n v="2014"/>
    <n v="24"/>
    <x v="11"/>
    <n v="125"/>
    <n v="125"/>
    <m/>
    <d v="2014-12-24T00:00:00"/>
    <n v="125"/>
    <n v="211"/>
    <n v="4.1519086973632424"/>
    <n v="58.428571428571431"/>
    <n v="42.93333333333333"/>
  </r>
  <r>
    <x v="13"/>
    <x v="11"/>
    <n v="2014"/>
    <n v="25"/>
    <x v="11"/>
    <n v="81"/>
    <n v="81"/>
    <m/>
    <d v="2014-12-25T00:00:00"/>
    <n v="81"/>
    <n v="360"/>
    <n v="7.0838252656434477"/>
    <n v="44"/>
    <n v="40.06666666666667"/>
  </r>
  <r>
    <x v="13"/>
    <x v="11"/>
    <n v="2014"/>
    <n v="26"/>
    <x v="11"/>
    <n v="57"/>
    <n v="57"/>
    <m/>
    <d v="2014-12-26T00:00:00"/>
    <n v="57"/>
    <n v="541"/>
    <n v="10.645415190869736"/>
    <n v="35.571428571428569"/>
    <n v="38.466666666666669"/>
  </r>
  <r>
    <x v="13"/>
    <x v="11"/>
    <n v="2014"/>
    <n v="27"/>
    <x v="11"/>
    <n v="46"/>
    <n v="46"/>
    <m/>
    <d v="2014-12-27T00:00:00"/>
    <n v="46"/>
    <n v="715"/>
    <n v="14.06926406926407"/>
    <n v="30.285714285714285"/>
    <n v="37.533333333333331"/>
  </r>
  <r>
    <x v="13"/>
    <x v="11"/>
    <n v="2014"/>
    <n v="28"/>
    <x v="11"/>
    <n v="40"/>
    <n v="40"/>
    <m/>
    <d v="2014-12-28T00:00:00"/>
    <n v="40"/>
    <n v="894"/>
    <n v="17.591499409681226"/>
    <n v="26.428571428571427"/>
    <n v="36.9"/>
  </r>
  <r>
    <x v="13"/>
    <x v="11"/>
    <n v="2014"/>
    <n v="29"/>
    <x v="11"/>
    <n v="33"/>
    <n v="33"/>
    <m/>
    <d v="2014-12-29T00:00:00"/>
    <n v="33"/>
    <n v="1148"/>
    <n v="22.589531680440771"/>
    <n v="23.285714285714285"/>
    <n v="36.366666666666667"/>
  </r>
  <r>
    <x v="13"/>
    <x v="11"/>
    <n v="2014"/>
    <n v="30"/>
    <x v="11"/>
    <n v="27"/>
    <n v="27"/>
    <m/>
    <d v="2014-12-30T00:00:00"/>
    <n v="27"/>
    <n v="1397"/>
    <n v="27.489177489177489"/>
    <n v="21"/>
    <n v="35.966666666666669"/>
  </r>
  <r>
    <x v="13"/>
    <x v="11"/>
    <n v="2014"/>
    <n v="31"/>
    <x v="11"/>
    <n v="24"/>
    <n v="24"/>
    <m/>
    <d v="2014-12-31T00:00:00"/>
    <n v="24"/>
    <n v="1550"/>
    <n v="30.499803227075954"/>
    <n v="19.428571428571427"/>
    <n v="35.700000000000003"/>
  </r>
  <r>
    <x v="13"/>
    <x v="0"/>
    <n v="2015"/>
    <n v="1"/>
    <x v="0"/>
    <n v="22"/>
    <n v="22"/>
    <m/>
    <d v="2015-01-01T00:00:00"/>
    <n v="22"/>
    <n v="1676"/>
    <n v="32.979142070051161"/>
    <n v="18"/>
    <n v="35.466666666666669"/>
  </r>
  <r>
    <x v="13"/>
    <x v="0"/>
    <n v="2015"/>
    <n v="2"/>
    <x v="0"/>
    <n v="20"/>
    <n v="20"/>
    <m/>
    <d v="2015-01-02T00:00:00"/>
    <n v="20"/>
    <n v="1826"/>
    <n v="35.930735930735928"/>
    <n v="16.714285714285715"/>
    <n v="35.266666666666666"/>
  </r>
  <r>
    <x v="13"/>
    <x v="0"/>
    <n v="2015"/>
    <n v="3"/>
    <x v="0"/>
    <n v="19"/>
    <n v="19"/>
    <m/>
    <d v="2015-01-03T00:00:00"/>
    <n v="19"/>
    <n v="1898"/>
    <n v="37.34750098386462"/>
    <n v="15.714285714285714"/>
    <n v="35.233333333333334"/>
  </r>
  <r>
    <x v="13"/>
    <x v="0"/>
    <n v="2015"/>
    <n v="4"/>
    <x v="0"/>
    <n v="18"/>
    <n v="18"/>
    <m/>
    <d v="2015-01-04T00:00:00"/>
    <n v="18"/>
    <n v="1969"/>
    <n v="38.744588744588739"/>
    <n v="14.857142857142858"/>
    <n v="35.666666666666664"/>
  </r>
  <r>
    <x v="13"/>
    <x v="0"/>
    <n v="2015"/>
    <n v="5"/>
    <x v="0"/>
    <n v="17"/>
    <n v="17"/>
    <m/>
    <d v="2015-01-05T00:00:00"/>
    <n v="17"/>
    <n v="2056"/>
    <n v="40.456513183785916"/>
    <n v="14"/>
    <n v="35.9"/>
  </r>
  <r>
    <x v="13"/>
    <x v="0"/>
    <n v="2015"/>
    <n v="6"/>
    <x v="0"/>
    <n v="16"/>
    <n v="16"/>
    <m/>
    <d v="2015-01-06T00:00:00"/>
    <n v="16"/>
    <n v="2135"/>
    <n v="42.011019283746556"/>
    <n v="13.428571428571429"/>
    <n v="36.200000000000003"/>
  </r>
  <r>
    <x v="13"/>
    <x v="0"/>
    <n v="2015"/>
    <n v="7"/>
    <x v="0"/>
    <n v="14"/>
    <n v="14"/>
    <m/>
    <d v="2015-01-07T00:00:00"/>
    <n v="14"/>
    <n v="2302"/>
    <n v="45.297127115308932"/>
    <n v="12.714285714285714"/>
    <n v="37.133333333333333"/>
  </r>
  <r>
    <x v="13"/>
    <x v="0"/>
    <n v="2015"/>
    <n v="8"/>
    <x v="0"/>
    <n v="13"/>
    <n v="13"/>
    <m/>
    <d v="2015-01-08T00:00:00"/>
    <n v="13"/>
    <n v="2405"/>
    <n v="47.323888232979144"/>
    <n v="12.285714285714286"/>
    <n v="42.033333333333331"/>
  </r>
  <r>
    <x v="13"/>
    <x v="0"/>
    <n v="2015"/>
    <n v="9"/>
    <x v="0"/>
    <n v="13"/>
    <n v="13"/>
    <m/>
    <d v="2015-01-09T00:00:00"/>
    <n v="13"/>
    <n v="2405"/>
    <n v="47.323888232979144"/>
    <n v="12.428571428571429"/>
    <n v="49.333333333333336"/>
  </r>
  <r>
    <x v="13"/>
    <x v="0"/>
    <n v="2015"/>
    <n v="10"/>
    <x v="0"/>
    <n v="13"/>
    <n v="13"/>
    <m/>
    <d v="2015-01-10T00:00:00"/>
    <n v="13"/>
    <n v="2405"/>
    <n v="47.323888232979144"/>
    <n v="14"/>
    <n v="54.966666666666669"/>
  </r>
  <r>
    <x v="13"/>
    <x v="0"/>
    <n v="2015"/>
    <n v="11"/>
    <x v="0"/>
    <n v="12"/>
    <n v="12"/>
    <m/>
    <d v="2015-01-11T00:00:00"/>
    <n v="12"/>
    <n v="2499"/>
    <n v="49.173553719008268"/>
    <n v="22.142857142857142"/>
    <n v="60.733333333333334"/>
  </r>
  <r>
    <x v="13"/>
    <x v="0"/>
    <n v="2015"/>
    <n v="12"/>
    <x v="0"/>
    <n v="13"/>
    <n v="13"/>
    <m/>
    <d v="2015-01-12T00:00:00"/>
    <n v="13"/>
    <n v="2405"/>
    <n v="47.323888232979144"/>
    <n v="49.428571428571431"/>
    <n v="66.933333333333337"/>
  </r>
  <r>
    <x v="13"/>
    <x v="0"/>
    <n v="2015"/>
    <n v="13"/>
    <x v="0"/>
    <n v="11"/>
    <n v="11"/>
    <m/>
    <d v="2015-01-13T00:00:00"/>
    <n v="11"/>
    <n v="2599"/>
    <n v="51.141282959464775"/>
    <n v="68.857142857142861"/>
    <n v="70.533333333333331"/>
  </r>
  <r>
    <x v="13"/>
    <x v="0"/>
    <n v="2015"/>
    <n v="14"/>
    <x v="0"/>
    <n v="11"/>
    <n v="11"/>
    <m/>
    <d v="2015-01-14T00:00:00"/>
    <n v="11"/>
    <n v="2599"/>
    <n v="51.141282959464775"/>
    <n v="78.714285714285708"/>
    <n v="72.733333333333334"/>
  </r>
  <r>
    <x v="13"/>
    <x v="0"/>
    <n v="2015"/>
    <n v="15"/>
    <x v="0"/>
    <n v="14"/>
    <n v="14"/>
    <m/>
    <d v="2015-01-15T00:00:00"/>
    <n v="14"/>
    <n v="2302"/>
    <n v="45.297127115308932"/>
    <n v="85.285714285714292"/>
    <n v="74.266666666666666"/>
  </r>
  <r>
    <x v="13"/>
    <x v="0"/>
    <n v="2015"/>
    <n v="16"/>
    <x v="0"/>
    <n v="24"/>
    <n v="24"/>
    <m/>
    <d v="2015-01-16T00:00:00"/>
    <n v="24"/>
    <n v="1550"/>
    <n v="30.499803227075954"/>
    <n v="89.857142857142861"/>
    <n v="75.36666666666666"/>
  </r>
  <r>
    <x v="13"/>
    <x v="0"/>
    <n v="2015"/>
    <n v="17"/>
    <x v="0"/>
    <n v="70"/>
    <n v="70"/>
    <m/>
    <d v="2015-01-17T00:00:00"/>
    <n v="70"/>
    <n v="430"/>
    <n v="8.461235733963008"/>
    <n v="92"/>
    <n v="75.900000000000006"/>
  </r>
  <r>
    <x v="13"/>
    <x v="0"/>
    <n v="2015"/>
    <n v="18"/>
    <x v="0"/>
    <n v="203"/>
    <n v="203"/>
    <m/>
    <d v="2015-01-18T00:00:00"/>
    <n v="203"/>
    <n v="78"/>
    <n v="1.5348288075560803"/>
    <n v="86.714285714285708"/>
    <n v="74.733333333333334"/>
  </r>
  <r>
    <x v="13"/>
    <x v="0"/>
    <n v="2015"/>
    <n v="19"/>
    <x v="0"/>
    <n v="149"/>
    <n v="149"/>
    <m/>
    <d v="2015-01-19T00:00:00"/>
    <n v="149"/>
    <n v="163"/>
    <n v="3.2073986619441164"/>
    <n v="61.857142857142854"/>
    <n v="69"/>
  </r>
  <r>
    <x v="13"/>
    <x v="0"/>
    <n v="2015"/>
    <n v="20"/>
    <x v="0"/>
    <n v="80"/>
    <n v="80"/>
    <m/>
    <d v="2015-01-20T00:00:00"/>
    <n v="80"/>
    <n v="366"/>
    <n v="7.2018890200708379"/>
    <n v="44.428571428571431"/>
    <n v="64.966666666666669"/>
  </r>
  <r>
    <x v="13"/>
    <x v="0"/>
    <n v="2015"/>
    <n v="21"/>
    <x v="0"/>
    <n v="57"/>
    <n v="57"/>
    <m/>
    <d v="2015-01-21T00:00:00"/>
    <n v="57"/>
    <n v="541"/>
    <n v="10.645415190869736"/>
    <n v="36.428571428571431"/>
    <n v="63.133333333333333"/>
  </r>
  <r>
    <x v="13"/>
    <x v="0"/>
    <n v="2015"/>
    <n v="22"/>
    <x v="0"/>
    <n v="46"/>
    <n v="46"/>
    <m/>
    <d v="2015-01-22T00:00:00"/>
    <n v="46"/>
    <n v="715"/>
    <n v="14.06926406926407"/>
    <n v="31.285714285714285"/>
    <n v="62"/>
  </r>
  <r>
    <x v="13"/>
    <x v="0"/>
    <n v="2015"/>
    <n v="23"/>
    <x v="0"/>
    <n v="39"/>
    <n v="39"/>
    <m/>
    <d v="2015-01-23T00:00:00"/>
    <n v="39"/>
    <n v="928"/>
    <n v="18.260527351436444"/>
    <n v="27.428571428571427"/>
    <n v="61.166666666666664"/>
  </r>
  <r>
    <x v="13"/>
    <x v="0"/>
    <n v="2015"/>
    <n v="24"/>
    <x v="0"/>
    <n v="33"/>
    <n v="33"/>
    <m/>
    <d v="2015-01-24T00:00:00"/>
    <n v="33"/>
    <n v="1148"/>
    <n v="22.589531680440771"/>
    <n v="24.285714285714285"/>
    <n v="60.5"/>
  </r>
  <r>
    <x v="13"/>
    <x v="0"/>
    <n v="2015"/>
    <n v="25"/>
    <x v="0"/>
    <n v="29"/>
    <n v="29"/>
    <m/>
    <d v="2015-01-25T00:00:00"/>
    <n v="29"/>
    <n v="1319"/>
    <n v="25.954348681621408"/>
    <n v="21.857142857142858"/>
    <n v="60"/>
  </r>
  <r>
    <x v="13"/>
    <x v="0"/>
    <n v="2015"/>
    <n v="26"/>
    <x v="0"/>
    <n v="27"/>
    <n v="27"/>
    <m/>
    <d v="2015-01-26T00:00:00"/>
    <n v="27"/>
    <n v="1397"/>
    <n v="27.489177489177489"/>
    <n v="20.428571428571427"/>
    <n v="59.6"/>
  </r>
  <r>
    <x v="13"/>
    <x v="0"/>
    <n v="2015"/>
    <n v="27"/>
    <x v="0"/>
    <n v="24"/>
    <n v="24"/>
    <m/>
    <d v="2015-01-27T00:00:00"/>
    <n v="24"/>
    <n v="1550"/>
    <n v="30.499803227075954"/>
    <n v="21.142857142857142"/>
    <n v="59.233333333333334"/>
  </r>
  <r>
    <x v="13"/>
    <x v="0"/>
    <n v="2015"/>
    <n v="28"/>
    <x v="0"/>
    <n v="21"/>
    <n v="21"/>
    <m/>
    <d v="2015-01-28T00:00:00"/>
    <n v="21"/>
    <n v="1744"/>
    <n v="34.317197953561589"/>
    <n v="21.285714285714285"/>
    <n v="58.966666666666669"/>
  </r>
  <r>
    <x v="13"/>
    <x v="0"/>
    <n v="2015"/>
    <n v="29"/>
    <x v="0"/>
    <n v="19"/>
    <n v="19"/>
    <m/>
    <d v="2015-01-29T00:00:00"/>
    <n v="19"/>
    <n v="1898"/>
    <n v="37.34750098386462"/>
    <n v="22"/>
    <n v="58.93333333333333"/>
  </r>
  <r>
    <x v="13"/>
    <x v="0"/>
    <n v="2015"/>
    <n v="30"/>
    <x v="0"/>
    <n v="17"/>
    <n v="17"/>
    <m/>
    <d v="2015-01-30T00:00:00"/>
    <n v="17"/>
    <n v="2056"/>
    <n v="40.456513183785916"/>
    <n v="25.571428571428573"/>
    <n v="58.9"/>
  </r>
  <r>
    <x v="13"/>
    <x v="0"/>
    <n v="2015"/>
    <n v="31"/>
    <x v="0"/>
    <n v="16"/>
    <n v="16"/>
    <m/>
    <d v="2015-01-31T00:00:00"/>
    <n v="16"/>
    <n v="2135"/>
    <n v="42.011019283746556"/>
    <n v="46.142857142857146"/>
    <n v="58.833333333333336"/>
  </r>
  <r>
    <x v="13"/>
    <x v="1"/>
    <n v="2015"/>
    <n v="1"/>
    <x v="1"/>
    <n v="19"/>
    <n v="19"/>
    <m/>
    <d v="2015-02-01T00:00:00"/>
    <n v="19"/>
    <n v="1898"/>
    <n v="37.34750098386462"/>
    <n v="77"/>
    <n v="58.766666666666666"/>
  </r>
  <r>
    <x v="13"/>
    <x v="1"/>
    <n v="2015"/>
    <n v="2"/>
    <x v="1"/>
    <n v="32"/>
    <n v="32"/>
    <m/>
    <d v="2015-02-02T00:00:00"/>
    <n v="32"/>
    <n v="1185"/>
    <n v="23.31759149940968"/>
    <n v="100.28571428571429"/>
    <n v="58.56666666666667"/>
  </r>
  <r>
    <x v="13"/>
    <x v="1"/>
    <n v="2015"/>
    <n v="3"/>
    <x v="1"/>
    <n v="25"/>
    <n v="25"/>
    <m/>
    <d v="2015-02-03T00:00:00"/>
    <n v="25"/>
    <n v="1500"/>
    <n v="29.515938606847698"/>
    <n v="122.28571428571429"/>
    <n v="57.9"/>
  </r>
  <r>
    <x v="13"/>
    <x v="1"/>
    <n v="2015"/>
    <n v="4"/>
    <x v="1"/>
    <n v="26"/>
    <n v="26"/>
    <m/>
    <d v="2015-02-04T00:00:00"/>
    <n v="26"/>
    <n v="1449"/>
    <n v="28.512396694214875"/>
    <n v="147"/>
    <n v="57.43333333333333"/>
  </r>
  <r>
    <x v="13"/>
    <x v="1"/>
    <n v="2015"/>
    <n v="5"/>
    <x v="1"/>
    <n v="44"/>
    <n v="44"/>
    <m/>
    <d v="2015-02-05T00:00:00"/>
    <n v="44"/>
    <n v="777"/>
    <n v="15.289256198347106"/>
    <n v="160.57142857142858"/>
    <n v="56.93333333333333"/>
  </r>
  <r>
    <x v="13"/>
    <x v="1"/>
    <n v="2015"/>
    <n v="6"/>
    <x v="1"/>
    <n v="161"/>
    <n v="161"/>
    <m/>
    <d v="2015-02-06T00:00:00"/>
    <n v="161"/>
    <n v="147"/>
    <n v="2.8925619834710745"/>
    <n v="165.28571428571428"/>
    <n v="55.833333333333336"/>
  </r>
  <r>
    <x v="13"/>
    <x v="1"/>
    <n v="2015"/>
    <n v="7"/>
    <x v="1"/>
    <n v="232"/>
    <n v="232"/>
    <m/>
    <d v="2015-02-07T00:00:00"/>
    <n v="232"/>
    <n v="49"/>
    <n v="0.96418732782369143"/>
    <n v="150.42857142857142"/>
    <n v="50.833333333333336"/>
  </r>
  <r>
    <x v="13"/>
    <x v="1"/>
    <n v="2015"/>
    <n v="8"/>
    <x v="1"/>
    <n v="182"/>
    <n v="182"/>
    <m/>
    <d v="2015-02-08T00:00:00"/>
    <n v="182"/>
    <n v="109"/>
    <n v="2.1448248720975993"/>
    <n v="124"/>
    <n v="43.466666666666669"/>
  </r>
  <r>
    <x v="13"/>
    <x v="1"/>
    <n v="2015"/>
    <n v="9"/>
    <x v="1"/>
    <n v="186"/>
    <n v="186"/>
    <m/>
    <d v="2015-02-09T00:00:00"/>
    <n v="186"/>
    <n v="102"/>
    <n v="2.0070838252656436"/>
    <n v="103.71428571428571"/>
    <n v="37.733333333333334"/>
  </r>
  <r>
    <x v="13"/>
    <x v="1"/>
    <n v="2015"/>
    <n v="10"/>
    <x v="1"/>
    <n v="198"/>
    <n v="198"/>
    <m/>
    <d v="2015-02-10T00:00:00"/>
    <n v="198"/>
    <n v="85"/>
    <n v="1.6725698543880361"/>
    <n v="82.142857142857139"/>
    <n v="31.9"/>
  </r>
  <r>
    <x v="13"/>
    <x v="1"/>
    <n v="2015"/>
    <n v="11"/>
    <x v="1"/>
    <n v="121"/>
    <n v="121"/>
    <m/>
    <d v="2015-02-11T00:00:00"/>
    <n v="121"/>
    <n v="221"/>
    <n v="4.3486816214088941"/>
    <n v="58.285714285714285"/>
    <n v="25.666666666666668"/>
  </r>
  <r>
    <x v="13"/>
    <x v="1"/>
    <n v="2015"/>
    <n v="12"/>
    <x v="1"/>
    <n v="77"/>
    <n v="77"/>
    <m/>
    <d v="2015-02-12T00:00:00"/>
    <n v="77"/>
    <n v="383"/>
    <n v="7.5364029909484458"/>
    <n v="45"/>
    <n v="21.963333333333331"/>
  </r>
  <r>
    <x v="13"/>
    <x v="1"/>
    <n v="2015"/>
    <n v="13"/>
    <x v="1"/>
    <n v="57"/>
    <n v="57"/>
    <m/>
    <d v="2015-02-13T00:00:00"/>
    <n v="57"/>
    <n v="541"/>
    <n v="10.645415190869736"/>
    <n v="37.571428571428569"/>
    <n v="20.396666666666665"/>
  </r>
  <r>
    <x v="13"/>
    <x v="1"/>
    <n v="2015"/>
    <n v="14"/>
    <x v="1"/>
    <n v="47"/>
    <n v="47"/>
    <m/>
    <d v="2015-02-14T00:00:00"/>
    <n v="47"/>
    <n v="700"/>
    <n v="13.774104683195592"/>
    <n v="32.714285714285715"/>
    <n v="25.663333333333334"/>
  </r>
  <r>
    <x v="13"/>
    <x v="1"/>
    <n v="2015"/>
    <n v="15"/>
    <x v="1"/>
    <n v="40"/>
    <n v="40"/>
    <m/>
    <d v="2015-02-15T00:00:00"/>
    <n v="40"/>
    <n v="894"/>
    <n v="17.591499409681226"/>
    <n v="29"/>
    <n v="27.33"/>
  </r>
  <r>
    <x v="13"/>
    <x v="1"/>
    <n v="2015"/>
    <n v="16"/>
    <x v="1"/>
    <n v="35"/>
    <n v="35"/>
    <m/>
    <d v="2015-02-16T00:00:00"/>
    <n v="35"/>
    <n v="1053"/>
    <n v="20.720188902007084"/>
    <n v="26"/>
    <n v="27.896666666666665"/>
  </r>
  <r>
    <x v="13"/>
    <x v="1"/>
    <n v="2015"/>
    <n v="17"/>
    <x v="1"/>
    <n v="31"/>
    <n v="31"/>
    <m/>
    <d v="2015-02-17T00:00:00"/>
    <n v="31"/>
    <n v="1219"/>
    <n v="23.986619441164898"/>
    <n v="23.571428571428573"/>
    <n v="28.23"/>
  </r>
  <r>
    <x v="13"/>
    <x v="1"/>
    <n v="2015"/>
    <n v="18"/>
    <x v="1"/>
    <n v="28"/>
    <n v="28"/>
    <m/>
    <d v="2015-02-18T00:00:00"/>
    <n v="28"/>
    <n v="1357"/>
    <n v="26.702085792994882"/>
    <n v="21.571428571428573"/>
    <n v="28.43"/>
  </r>
  <r>
    <x v="13"/>
    <x v="1"/>
    <n v="2015"/>
    <n v="19"/>
    <x v="1"/>
    <n v="25"/>
    <n v="25"/>
    <m/>
    <d v="2015-02-19T00:00:00"/>
    <n v="25"/>
    <n v="1500"/>
    <n v="29.515938606847698"/>
    <n v="19.857142857142858"/>
    <n v="28.596666666666668"/>
  </r>
  <r>
    <x v="13"/>
    <x v="1"/>
    <n v="2015"/>
    <n v="20"/>
    <x v="1"/>
    <n v="23"/>
    <n v="23"/>
    <m/>
    <d v="2015-02-20T00:00:00"/>
    <n v="23"/>
    <n v="1613"/>
    <n v="31.739472648563559"/>
    <n v="18.571428571428573"/>
    <n v="29.029999999999998"/>
  </r>
  <r>
    <x v="13"/>
    <x v="1"/>
    <n v="2015"/>
    <n v="21"/>
    <x v="1"/>
    <n v="21"/>
    <n v="21"/>
    <m/>
    <d v="2015-02-21T00:00:00"/>
    <n v="21"/>
    <n v="1744"/>
    <n v="34.317197953561589"/>
    <n v="18.142857142857142"/>
    <n v="29.23"/>
  </r>
  <r>
    <x v="13"/>
    <x v="1"/>
    <n v="2015"/>
    <n v="22"/>
    <x v="1"/>
    <n v="19"/>
    <n v="19"/>
    <m/>
    <d v="2015-02-22T00:00:00"/>
    <n v="19"/>
    <n v="1898"/>
    <n v="37.34750098386462"/>
    <n v="17.714285714285715"/>
    <n v="29.73"/>
  </r>
  <r>
    <x v="13"/>
    <x v="1"/>
    <n v="2015"/>
    <n v="23"/>
    <x v="1"/>
    <n v="18"/>
    <n v="18"/>
    <m/>
    <d v="2015-02-23T00:00:00"/>
    <n v="18"/>
    <n v="1969"/>
    <n v="38.744588744588739"/>
    <n v="17.142857142857142"/>
    <n v="30.496666666666666"/>
  </r>
  <r>
    <x v="13"/>
    <x v="1"/>
    <n v="2015"/>
    <n v="24"/>
    <x v="1"/>
    <n v="17"/>
    <n v="17"/>
    <m/>
    <d v="2015-02-24T00:00:00"/>
    <n v="17"/>
    <n v="2056"/>
    <n v="40.456513183785916"/>
    <n v="16.571428571428573"/>
    <n v="31.163333333333334"/>
  </r>
  <r>
    <x v="13"/>
    <x v="1"/>
    <n v="2015"/>
    <n v="25"/>
    <x v="1"/>
    <n v="16"/>
    <n v="16"/>
    <m/>
    <d v="2015-02-25T00:00:00"/>
    <n v="16"/>
    <n v="2135"/>
    <n v="42.011019283746556"/>
    <n v="16"/>
    <n v="31.73"/>
  </r>
  <r>
    <x v="13"/>
    <x v="1"/>
    <n v="2015"/>
    <n v="26"/>
    <x v="1"/>
    <n v="16"/>
    <n v="16"/>
    <m/>
    <d v="2015-02-26T00:00:00"/>
    <n v="16"/>
    <n v="2135"/>
    <n v="42.011019283746556"/>
    <n v="15.428571428571429"/>
    <n v="32.263333333333335"/>
  </r>
  <r>
    <x v="13"/>
    <x v="1"/>
    <n v="2015"/>
    <n v="27"/>
    <x v="1"/>
    <n v="20"/>
    <n v="20"/>
    <m/>
    <d v="2015-02-27T00:00:00"/>
    <n v="20"/>
    <n v="1826"/>
    <n v="35.930735930735928"/>
    <n v="14.714285714285714"/>
    <n v="32.663333333333334"/>
  </r>
  <r>
    <x v="13"/>
    <x v="1"/>
    <n v="2015"/>
    <n v="28"/>
    <x v="1"/>
    <n v="18"/>
    <n v="18"/>
    <m/>
    <d v="2015-02-28T00:00:00"/>
    <n v="18"/>
    <n v="1969"/>
    <n v="38.744588744588739"/>
    <n v="13.428571428571429"/>
    <n v="32.83"/>
  </r>
  <r>
    <x v="13"/>
    <x v="2"/>
    <n v="2015"/>
    <n v="1"/>
    <x v="2"/>
    <n v="15"/>
    <n v="15"/>
    <m/>
    <d v="2015-03-01T00:00:00"/>
    <n v="15"/>
    <n v="2213"/>
    <n v="43.545848091302638"/>
    <n v="12.428571428571429"/>
    <n v="32.996666666666663"/>
  </r>
  <r>
    <x v="13"/>
    <x v="2"/>
    <n v="2015"/>
    <n v="2"/>
    <x v="2"/>
    <n v="14"/>
    <n v="14"/>
    <m/>
    <d v="2015-03-02T00:00:00"/>
    <n v="14"/>
    <n v="2302"/>
    <n v="45.297127115308932"/>
    <n v="11.857142857142858"/>
    <n v="33.263333333333335"/>
  </r>
  <r>
    <x v="13"/>
    <x v="2"/>
    <n v="2015"/>
    <n v="3"/>
    <x v="2"/>
    <n v="13"/>
    <n v="13"/>
    <m/>
    <d v="2015-03-03T00:00:00"/>
    <n v="13"/>
    <n v="2405"/>
    <n v="47.323888232979144"/>
    <n v="11.428571428571429"/>
    <n v="33.496666666666663"/>
  </r>
  <r>
    <x v="13"/>
    <x v="2"/>
    <n v="2015"/>
    <n v="4"/>
    <x v="2"/>
    <n v="12"/>
    <n v="12"/>
    <m/>
    <d v="2015-03-04T00:00:00"/>
    <n v="12"/>
    <n v="2499"/>
    <n v="49.173553719008268"/>
    <n v="11"/>
    <n v="33.696666666666665"/>
  </r>
  <r>
    <x v="13"/>
    <x v="2"/>
    <n v="2015"/>
    <n v="5"/>
    <x v="2"/>
    <n v="11"/>
    <n v="11"/>
    <m/>
    <d v="2015-03-05T00:00:00"/>
    <n v="11"/>
    <n v="2599"/>
    <n v="51.141282959464775"/>
    <n v="10.857142857142858"/>
    <n v="33.896666666666668"/>
  </r>
  <r>
    <x v="13"/>
    <x v="2"/>
    <n v="2015"/>
    <n v="6"/>
    <x v="2"/>
    <n v="11"/>
    <n v="11"/>
    <m/>
    <d v="2015-03-06T00:00:00"/>
    <n v="11"/>
    <n v="2599"/>
    <n v="51.141282959464775"/>
    <n v="10.857142857142858"/>
    <n v="34.130000000000003"/>
  </r>
  <r>
    <x v="13"/>
    <x v="2"/>
    <n v="2015"/>
    <n v="7"/>
    <x v="2"/>
    <n v="11"/>
    <n v="11"/>
    <m/>
    <d v="2015-03-07T00:00:00"/>
    <n v="11"/>
    <n v="2599"/>
    <n v="51.141282959464775"/>
    <n v="10.700000000000001"/>
    <n v="34.330000000000005"/>
  </r>
  <r>
    <x v="13"/>
    <x v="2"/>
    <n v="2015"/>
    <n v="8"/>
    <x v="2"/>
    <n v="11"/>
    <n v="11"/>
    <m/>
    <d v="2015-03-08T00:00:00"/>
    <n v="11"/>
    <n v="2599"/>
    <n v="51.141282959464775"/>
    <n v="13.414285714285715"/>
    <n v="34.53"/>
  </r>
  <r>
    <x v="13"/>
    <x v="2"/>
    <n v="2015"/>
    <n v="9"/>
    <x v="2"/>
    <n v="11"/>
    <n v="11"/>
    <m/>
    <d v="2015-03-09T00:00:00"/>
    <n v="11"/>
    <n v="2599"/>
    <n v="51.141282959464775"/>
    <n v="42.557142857142857"/>
    <n v="34.696666666666673"/>
  </r>
  <r>
    <x v="13"/>
    <x v="2"/>
    <n v="2015"/>
    <n v="10"/>
    <x v="2"/>
    <n v="10"/>
    <n v="10"/>
    <m/>
    <d v="2015-03-10T00:00:00"/>
    <n v="10"/>
    <n v="2728"/>
    <n v="53.679653679653683"/>
    <n v="54.842857142857142"/>
    <n v="34.963333333333338"/>
  </r>
  <r>
    <x v="13"/>
    <x v="2"/>
    <n v="2015"/>
    <n v="11"/>
    <x v="2"/>
    <n v="11"/>
    <n v="11"/>
    <m/>
    <d v="2015-03-11T00:00:00"/>
    <n v="11"/>
    <n v="2599"/>
    <n v="51.141282959464775"/>
    <n v="61.557142857142857"/>
    <n v="35.463333333333338"/>
  </r>
  <r>
    <x v="13"/>
    <x v="2"/>
    <n v="2015"/>
    <n v="12"/>
    <x v="2"/>
    <n v="11"/>
    <n v="11"/>
    <m/>
    <d v="2015-03-12T00:00:00"/>
    <n v="11"/>
    <n v="2599"/>
    <n v="51.141282959464775"/>
    <n v="66.414285714285711"/>
    <n v="35.730000000000004"/>
  </r>
  <r>
    <x v="13"/>
    <x v="2"/>
    <n v="2015"/>
    <n v="13"/>
    <x v="2"/>
    <n v="9.9"/>
    <n v="9.9"/>
    <m/>
    <d v="2015-03-13T00:00:00"/>
    <n v="9.9"/>
    <n v="2766"/>
    <n v="54.42739079102715"/>
    <n v="70.128571428571419"/>
    <n v="36.130000000000003"/>
  </r>
  <r>
    <x v="13"/>
    <x v="2"/>
    <n v="2015"/>
    <n v="14"/>
    <x v="2"/>
    <n v="30"/>
    <n v="30"/>
    <m/>
    <d v="2015-03-14T00:00:00"/>
    <n v="30"/>
    <n v="1276"/>
    <n v="25.108225108225106"/>
    <n v="73.428571428571431"/>
    <n v="36.4"/>
  </r>
  <r>
    <x v="13"/>
    <x v="2"/>
    <n v="2015"/>
    <n v="15"/>
    <x v="2"/>
    <n v="215"/>
    <n v="215"/>
    <m/>
    <d v="2015-03-15T00:00:00"/>
    <n v="215"/>
    <n v="65"/>
    <n v="1.2790240062967335"/>
    <n v="74.571428571428569"/>
    <n v="36.1"/>
  </r>
  <r>
    <x v="13"/>
    <x v="2"/>
    <n v="2015"/>
    <n v="16"/>
    <x v="2"/>
    <n v="97"/>
    <n v="97"/>
    <m/>
    <d v="2015-03-16T00:00:00"/>
    <n v="97"/>
    <n v="298"/>
    <n v="5.8638331365604088"/>
    <n v="48"/>
    <n v="29.833333333333332"/>
  </r>
  <r>
    <x v="13"/>
    <x v="2"/>
    <n v="2015"/>
    <n v="17"/>
    <x v="2"/>
    <n v="57"/>
    <n v="57"/>
    <m/>
    <d v="2015-03-17T00:00:00"/>
    <n v="57"/>
    <n v="541"/>
    <n v="10.645415190869736"/>
    <n v="39.285714285714285"/>
    <n v="27.333333333333332"/>
  </r>
  <r>
    <x v="13"/>
    <x v="2"/>
    <n v="2015"/>
    <n v="18"/>
    <x v="2"/>
    <n v="45"/>
    <n v="45"/>
    <m/>
    <d v="2015-03-18T00:00:00"/>
    <n v="45"/>
    <n v="739"/>
    <n v="14.541519086973631"/>
    <n v="37.142857142857146"/>
    <n v="26.133333333333333"/>
  </r>
  <r>
    <x v="13"/>
    <x v="2"/>
    <n v="2015"/>
    <n v="19"/>
    <x v="2"/>
    <n v="37"/>
    <n v="37"/>
    <m/>
    <d v="2015-03-19T00:00:00"/>
    <n v="37"/>
    <n v="988"/>
    <n v="19.441164895710351"/>
    <n v="36.142857142857146"/>
    <n v="25.3"/>
  </r>
  <r>
    <x v="13"/>
    <x v="2"/>
    <n v="2015"/>
    <n v="20"/>
    <x v="2"/>
    <n v="33"/>
    <n v="33"/>
    <m/>
    <d v="2015-03-20T00:00:00"/>
    <n v="33"/>
    <n v="1148"/>
    <n v="22.589531680440771"/>
    <n v="35.714285714285715"/>
    <n v="24.666666666666668"/>
  </r>
  <r>
    <x v="13"/>
    <x v="2"/>
    <n v="2015"/>
    <n v="21"/>
    <x v="2"/>
    <n v="38"/>
    <n v="38"/>
    <m/>
    <d v="2015-03-21T00:00:00"/>
    <n v="38"/>
    <n v="963"/>
    <n v="18.949232585596221"/>
    <n v="35.571428571428569"/>
    <n v="24.133333333333333"/>
  </r>
  <r>
    <x v="13"/>
    <x v="2"/>
    <n v="2015"/>
    <n v="22"/>
    <x v="2"/>
    <n v="29"/>
    <n v="29"/>
    <m/>
    <d v="2015-03-22T00:00:00"/>
    <n v="29"/>
    <n v="1319"/>
    <n v="25.954348681621408"/>
    <n v="34.142857142857146"/>
    <n v="23.4"/>
  </r>
  <r>
    <x v="13"/>
    <x v="2"/>
    <n v="2015"/>
    <n v="23"/>
    <x v="2"/>
    <n v="36"/>
    <n v="36"/>
    <m/>
    <d v="2015-03-23T00:00:00"/>
    <n v="36"/>
    <n v="1014"/>
    <n v="19.952774498229044"/>
    <n v="33.571428571428569"/>
    <n v="22.9"/>
  </r>
  <r>
    <x v="13"/>
    <x v="2"/>
    <n v="2015"/>
    <n v="24"/>
    <x v="2"/>
    <n v="42"/>
    <n v="42"/>
    <m/>
    <d v="2015-03-24T00:00:00"/>
    <n v="42"/>
    <n v="843"/>
    <n v="16.587957497048407"/>
    <n v="31.714285714285715"/>
    <n v="22.133333333333333"/>
  </r>
  <r>
    <x v="13"/>
    <x v="2"/>
    <n v="2015"/>
    <n v="25"/>
    <x v="2"/>
    <n v="38"/>
    <n v="38"/>
    <m/>
    <d v="2015-03-25T00:00:00"/>
    <n v="38"/>
    <n v="963"/>
    <n v="18.949232585596221"/>
    <n v="29"/>
    <n v="21.133333333333333"/>
  </r>
  <r>
    <x v="13"/>
    <x v="2"/>
    <n v="2015"/>
    <n v="26"/>
    <x v="2"/>
    <n v="34"/>
    <n v="34"/>
    <m/>
    <d v="2015-03-26T00:00:00"/>
    <n v="34"/>
    <n v="1098"/>
    <n v="21.605667060212514"/>
    <n v="26.571428571428573"/>
    <n v="20.366666666666667"/>
  </r>
  <r>
    <x v="13"/>
    <x v="2"/>
    <n v="2015"/>
    <n v="27"/>
    <x v="2"/>
    <n v="32"/>
    <n v="32"/>
    <m/>
    <d v="2015-03-27T00:00:00"/>
    <n v="32"/>
    <n v="1185"/>
    <n v="23.31759149940968"/>
    <n v="24.428571428571427"/>
    <n v="19.7"/>
  </r>
  <r>
    <x v="13"/>
    <x v="2"/>
    <n v="2015"/>
    <n v="28"/>
    <x v="2"/>
    <n v="28"/>
    <n v="28"/>
    <m/>
    <d v="2015-03-28T00:00:00"/>
    <n v="28"/>
    <n v="1357"/>
    <n v="26.702085792994882"/>
    <n v="22.428571428571427"/>
    <n v="19.033333333333335"/>
  </r>
  <r>
    <x v="13"/>
    <x v="2"/>
    <n v="2015"/>
    <n v="29"/>
    <x v="2"/>
    <n v="25"/>
    <n v="25"/>
    <m/>
    <d v="2015-03-29T00:00:00"/>
    <n v="25"/>
    <n v="1500"/>
    <n v="29.515938606847698"/>
    <n v="21"/>
    <n v="18.5"/>
  </r>
  <r>
    <x v="13"/>
    <x v="2"/>
    <n v="2015"/>
    <n v="30"/>
    <x v="2"/>
    <n v="23"/>
    <n v="23"/>
    <m/>
    <d v="2015-03-30T00:00:00"/>
    <n v="23"/>
    <n v="1613"/>
    <n v="31.739472648563559"/>
    <n v="19.857142857142858"/>
    <n v="18.033333333333335"/>
  </r>
  <r>
    <x v="13"/>
    <x v="2"/>
    <n v="2015"/>
    <n v="31"/>
    <x v="2"/>
    <n v="23"/>
    <n v="23"/>
    <m/>
    <d v="2015-03-31T00:00:00"/>
    <n v="23"/>
    <n v="1613"/>
    <n v="31.739472648563559"/>
    <n v="19"/>
    <n v="17.633333333333333"/>
  </r>
  <r>
    <x v="13"/>
    <x v="3"/>
    <n v="2015"/>
    <n v="1"/>
    <x v="3"/>
    <n v="21"/>
    <n v="21"/>
    <m/>
    <d v="2015-04-01T00:00:00"/>
    <n v="21"/>
    <n v="1744"/>
    <n v="34.317197953561589"/>
    <n v="18"/>
    <n v="17.183333333333334"/>
  </r>
  <r>
    <x v="13"/>
    <x v="3"/>
    <n v="2015"/>
    <n v="2"/>
    <x v="3"/>
    <n v="19"/>
    <n v="19"/>
    <m/>
    <d v="2015-04-02T00:00:00"/>
    <n v="19"/>
    <n v="1898"/>
    <n v="37.34750098386462"/>
    <n v="17.714285714285715"/>
    <n v="16.786666666666669"/>
  </r>
  <r>
    <x v="13"/>
    <x v="3"/>
    <n v="2015"/>
    <n v="3"/>
    <x v="3"/>
    <n v="18"/>
    <n v="18"/>
    <m/>
    <d v="2015-04-03T00:00:00"/>
    <n v="18"/>
    <n v="1969"/>
    <n v="38.744588744588739"/>
    <n v="18.571428571428573"/>
    <n v="16.436666666666667"/>
  </r>
  <r>
    <x v="13"/>
    <x v="3"/>
    <n v="2015"/>
    <n v="4"/>
    <x v="3"/>
    <n v="18"/>
    <n v="18"/>
    <m/>
    <d v="2015-04-04T00:00:00"/>
    <n v="18"/>
    <n v="1969"/>
    <n v="38.744588744588739"/>
    <n v="18.714285714285715"/>
    <n v="16.113333333333333"/>
  </r>
  <r>
    <x v="13"/>
    <x v="3"/>
    <n v="2015"/>
    <n v="5"/>
    <x v="3"/>
    <n v="17"/>
    <n v="17"/>
    <m/>
    <d v="2015-04-05T00:00:00"/>
    <n v="17"/>
    <n v="2056"/>
    <n v="40.456513183785916"/>
    <n v="19.428571428571427"/>
    <n v="15.786666666666667"/>
  </r>
  <r>
    <x v="13"/>
    <x v="3"/>
    <n v="2015"/>
    <n v="6"/>
    <x v="3"/>
    <n v="17"/>
    <n v="17"/>
    <m/>
    <d v="2015-04-06T00:00:00"/>
    <n v="17"/>
    <n v="2056"/>
    <n v="40.456513183785916"/>
    <n v="19.571428571428573"/>
    <n v="15.486666666666668"/>
  </r>
  <r>
    <x v="13"/>
    <x v="3"/>
    <n v="2015"/>
    <n v="7"/>
    <x v="3"/>
    <n v="16"/>
    <n v="16"/>
    <m/>
    <d v="2015-04-07T00:00:00"/>
    <n v="16"/>
    <n v="2135"/>
    <n v="42.011019283746556"/>
    <n v="20.142857142857142"/>
    <n v="15.176666666666668"/>
  </r>
  <r>
    <x v="13"/>
    <x v="3"/>
    <n v="2015"/>
    <n v="8"/>
    <x v="3"/>
    <n v="19"/>
    <n v="19"/>
    <m/>
    <d v="2015-04-08T00:00:00"/>
    <n v="19"/>
    <n v="1898"/>
    <n v="37.34750098386462"/>
    <n v="21.714285714285715"/>
    <n v="14.893333333333334"/>
  </r>
  <r>
    <x v="13"/>
    <x v="3"/>
    <n v="2015"/>
    <n v="9"/>
    <x v="3"/>
    <n v="25"/>
    <n v="25"/>
    <m/>
    <d v="2015-04-09T00:00:00"/>
    <n v="25"/>
    <n v="1500"/>
    <n v="29.515938606847698"/>
    <n v="22.142857142857142"/>
    <n v="14.493333333333334"/>
  </r>
  <r>
    <x v="13"/>
    <x v="3"/>
    <n v="2015"/>
    <n v="10"/>
    <x v="3"/>
    <n v="19"/>
    <n v="19"/>
    <m/>
    <d v="2015-04-10T00:00:00"/>
    <n v="19"/>
    <n v="1898"/>
    <n v="37.34750098386462"/>
    <n v="21.571428571428573"/>
    <n v="13.88"/>
  </r>
  <r>
    <x v="13"/>
    <x v="3"/>
    <n v="2015"/>
    <n v="11"/>
    <x v="3"/>
    <n v="23"/>
    <n v="23"/>
    <m/>
    <d v="2015-04-11T00:00:00"/>
    <n v="23"/>
    <n v="1613"/>
    <n v="31.739472648563559"/>
    <n v="21.714285714285715"/>
    <n v="13.46"/>
  </r>
  <r>
    <x v="13"/>
    <x v="3"/>
    <n v="2015"/>
    <n v="12"/>
    <x v="3"/>
    <n v="18"/>
    <n v="18"/>
    <m/>
    <d v="2015-04-12T00:00:00"/>
    <n v="18"/>
    <n v="1969"/>
    <n v="38.744588744588739"/>
    <n v="21"/>
    <n v="12.943333333333333"/>
  </r>
  <r>
    <x v="13"/>
    <x v="3"/>
    <n v="2015"/>
    <n v="13"/>
    <x v="3"/>
    <n v="21"/>
    <n v="21"/>
    <m/>
    <d v="2015-04-13T00:00:00"/>
    <n v="21"/>
    <n v="1744"/>
    <n v="34.317197953561589"/>
    <n v="20.857142857142858"/>
    <n v="12.876666666666667"/>
  </r>
  <r>
    <x v="13"/>
    <x v="3"/>
    <n v="2015"/>
    <n v="14"/>
    <x v="3"/>
    <n v="27"/>
    <n v="27"/>
    <m/>
    <d v="2015-04-14T00:00:00"/>
    <n v="27"/>
    <n v="1397"/>
    <n v="27.489177489177489"/>
    <n v="20.142857142857142"/>
    <n v="12.576666666666666"/>
  </r>
  <r>
    <x v="13"/>
    <x v="3"/>
    <n v="2015"/>
    <n v="15"/>
    <x v="3"/>
    <n v="22"/>
    <n v="22"/>
    <m/>
    <d v="2015-04-15T00:00:00"/>
    <n v="22"/>
    <n v="1676"/>
    <n v="32.979142070051161"/>
    <n v="18.285714285714285"/>
    <n v="11.956666666666665"/>
  </r>
  <r>
    <x v="13"/>
    <x v="3"/>
    <n v="2015"/>
    <n v="16"/>
    <x v="3"/>
    <n v="21"/>
    <n v="21"/>
    <m/>
    <d v="2015-04-16T00:00:00"/>
    <n v="21"/>
    <n v="1744"/>
    <n v="34.317197953561589"/>
    <n v="17"/>
    <n v="11.469999999999999"/>
  </r>
  <r>
    <x v="13"/>
    <x v="3"/>
    <n v="2015"/>
    <n v="17"/>
    <x v="3"/>
    <n v="20"/>
    <n v="20"/>
    <m/>
    <d v="2015-04-17T00:00:00"/>
    <n v="20"/>
    <n v="1826"/>
    <n v="35.930735930735928"/>
    <n v="15.714285714285714"/>
    <n v="11.006666666666664"/>
  </r>
  <r>
    <x v="13"/>
    <x v="3"/>
    <n v="2015"/>
    <n v="18"/>
    <x v="3"/>
    <n v="18"/>
    <n v="18"/>
    <m/>
    <d v="2015-04-18T00:00:00"/>
    <n v="18"/>
    <n v="1969"/>
    <n v="38.744588744588739"/>
    <n v="15"/>
    <n v="10.566666666666665"/>
  </r>
  <r>
    <x v="13"/>
    <x v="3"/>
    <n v="2015"/>
    <n v="19"/>
    <x v="3"/>
    <n v="17"/>
    <n v="17"/>
    <m/>
    <d v="2015-04-19T00:00:00"/>
    <n v="17"/>
    <n v="2056"/>
    <n v="40.456513183785916"/>
    <n v="14.428571428571429"/>
    <n v="10.233333333333331"/>
  </r>
  <r>
    <x v="13"/>
    <x v="3"/>
    <n v="2015"/>
    <n v="20"/>
    <x v="3"/>
    <n v="16"/>
    <n v="16"/>
    <m/>
    <d v="2015-04-20T00:00:00"/>
    <n v="16"/>
    <n v="2135"/>
    <n v="42.011019283746556"/>
    <n v="13.714285714285714"/>
    <n v="9.9600000000000009"/>
  </r>
  <r>
    <x v="13"/>
    <x v="3"/>
    <n v="2015"/>
    <n v="21"/>
    <x v="3"/>
    <n v="14"/>
    <n v="14"/>
    <m/>
    <d v="2015-04-21T00:00:00"/>
    <n v="14"/>
    <n v="2302"/>
    <n v="45.297127115308932"/>
    <n v="13.142857142857142"/>
    <n v="9.6533333333333342"/>
  </r>
  <r>
    <x v="13"/>
    <x v="3"/>
    <n v="2015"/>
    <n v="22"/>
    <x v="3"/>
    <n v="13"/>
    <n v="13"/>
    <m/>
    <d v="2015-04-22T00:00:00"/>
    <n v="13"/>
    <n v="2405"/>
    <n v="47.323888232979144"/>
    <n v="12.714285714285714"/>
    <n v="9.3933333333333344"/>
  </r>
  <r>
    <x v="13"/>
    <x v="3"/>
    <n v="2015"/>
    <n v="23"/>
    <x v="3"/>
    <n v="12"/>
    <n v="12"/>
    <m/>
    <d v="2015-04-23T00:00:00"/>
    <n v="12"/>
    <n v="2499"/>
    <n v="49.173553719008268"/>
    <n v="12.428571428571429"/>
    <n v="9.2033333333333349"/>
  </r>
  <r>
    <x v="13"/>
    <x v="3"/>
    <n v="2015"/>
    <n v="24"/>
    <x v="3"/>
    <n v="15"/>
    <n v="15"/>
    <m/>
    <d v="2015-04-24T00:00:00"/>
    <n v="15"/>
    <n v="2213"/>
    <n v="43.545848091302638"/>
    <n v="12.071428571428571"/>
    <n v="9.0400000000000009"/>
  </r>
  <r>
    <x v="13"/>
    <x v="3"/>
    <n v="2015"/>
    <n v="25"/>
    <x v="3"/>
    <n v="14"/>
    <n v="14"/>
    <m/>
    <d v="2015-04-25T00:00:00"/>
    <n v="14"/>
    <n v="2302"/>
    <n v="45.297127115308932"/>
    <n v="11.228571428571428"/>
    <n v="8.7466666666666679"/>
  </r>
  <r>
    <x v="13"/>
    <x v="3"/>
    <n v="2015"/>
    <n v="26"/>
    <x v="3"/>
    <n v="12"/>
    <n v="12"/>
    <m/>
    <d v="2015-04-26T00:00:00"/>
    <n v="12"/>
    <n v="2499"/>
    <n v="49.173553719008268"/>
    <n v="10.442857142857141"/>
    <n v="8.4766666666666666"/>
  </r>
  <r>
    <x v="13"/>
    <x v="3"/>
    <n v="2015"/>
    <n v="27"/>
    <x v="3"/>
    <n v="12"/>
    <n v="12"/>
    <m/>
    <d v="2015-04-27T00:00:00"/>
    <n v="12"/>
    <n v="2499"/>
    <n v="49.173553719008268"/>
    <n v="9.9142857142857146"/>
    <n v="8.2600000000000016"/>
  </r>
  <r>
    <x v="13"/>
    <x v="3"/>
    <n v="2015"/>
    <n v="28"/>
    <x v="3"/>
    <n v="11"/>
    <n v="11"/>
    <m/>
    <d v="2015-04-28T00:00:00"/>
    <n v="11"/>
    <n v="2599"/>
    <n v="51.141282959464775"/>
    <n v="9.3714285714285719"/>
    <n v="8.033333333333335"/>
  </r>
  <r>
    <x v="13"/>
    <x v="3"/>
    <n v="2015"/>
    <n v="29"/>
    <x v="3"/>
    <n v="11"/>
    <n v="11"/>
    <m/>
    <d v="2015-04-29T00:00:00"/>
    <n v="11"/>
    <n v="2599"/>
    <n v="51.141282959464775"/>
    <n v="8.9428571428571448"/>
    <n v="7.8333333333333339"/>
  </r>
  <r>
    <x v="13"/>
    <x v="3"/>
    <n v="2015"/>
    <n v="30"/>
    <x v="3"/>
    <n v="9.5"/>
    <n v="9.5"/>
    <m/>
    <d v="2015-04-30T00:00:00"/>
    <n v="9.5"/>
    <n v="2807"/>
    <n v="55.234159779614323"/>
    <n v="8.4714285714285733"/>
    <n v="7.623333333333334"/>
  </r>
  <r>
    <x v="13"/>
    <x v="4"/>
    <n v="2015"/>
    <n v="1"/>
    <x v="4"/>
    <n v="9.1"/>
    <n v="9.1"/>
    <m/>
    <d v="2015-05-01T00:00:00"/>
    <n v="9.1"/>
    <n v="2847"/>
    <n v="56.02125147579693"/>
    <n v="8.1857142857142868"/>
    <n v="7.4733333333333336"/>
  </r>
  <r>
    <x v="13"/>
    <x v="4"/>
    <n v="2015"/>
    <n v="2"/>
    <x v="4"/>
    <n v="8.5"/>
    <n v="8.5"/>
    <m/>
    <d v="2015-05-02T00:00:00"/>
    <n v="8.5"/>
    <n v="2911"/>
    <n v="57.280598189689101"/>
    <n v="7.8857142857142861"/>
    <n v="7.3166666666666664"/>
  </r>
  <r>
    <x v="13"/>
    <x v="4"/>
    <n v="2015"/>
    <n v="3"/>
    <x v="4"/>
    <n v="8.3000000000000007"/>
    <n v="8.3000000000000007"/>
    <m/>
    <d v="2015-05-03T00:00:00"/>
    <n v="8.3000000000000007"/>
    <n v="2933"/>
    <n v="57.713498622589533"/>
    <n v="7.6142857142857148"/>
    <n v="7.2133333333333338"/>
  </r>
  <r>
    <x v="13"/>
    <x v="4"/>
    <n v="2015"/>
    <n v="4"/>
    <x v="4"/>
    <n v="8.1999999999999993"/>
    <n v="8.1999999999999993"/>
    <m/>
    <d v="2015-05-04T00:00:00"/>
    <n v="8.1999999999999993"/>
    <n v="2946"/>
    <n v="57.969303423848885"/>
    <n v="7.3428571428571425"/>
    <n v="7.1633333333333331"/>
  </r>
  <r>
    <x v="13"/>
    <x v="4"/>
    <n v="2015"/>
    <n v="5"/>
    <x v="4"/>
    <n v="8"/>
    <n v="8"/>
    <m/>
    <d v="2015-05-05T00:00:00"/>
    <n v="8"/>
    <n v="2970"/>
    <n v="58.441558441558442"/>
    <n v="7.242857142857142"/>
    <n v="7.1066666666666665"/>
  </r>
  <r>
    <x v="13"/>
    <x v="4"/>
    <n v="2015"/>
    <n v="6"/>
    <x v="4"/>
    <n v="7.7"/>
    <n v="7.7"/>
    <m/>
    <d v="2015-05-06T00:00:00"/>
    <n v="7.7"/>
    <n v="3008"/>
    <n v="59.189295552931917"/>
    <n v="8.3857142857142843"/>
    <n v="7.0366666666666662"/>
  </r>
  <r>
    <x v="13"/>
    <x v="4"/>
    <n v="2015"/>
    <n v="7"/>
    <x v="4"/>
    <n v="7.5"/>
    <n v="7.5"/>
    <m/>
    <d v="2015-05-07T00:00:00"/>
    <n v="7.5"/>
    <n v="3026"/>
    <n v="59.543486816214084"/>
    <n v="9"/>
    <n v="6.95"/>
  </r>
  <r>
    <x v="13"/>
    <x v="4"/>
    <n v="2015"/>
    <n v="8"/>
    <x v="4"/>
    <n v="7"/>
    <n v="7"/>
    <m/>
    <d v="2015-05-08T00:00:00"/>
    <n v="7"/>
    <n v="3088"/>
    <n v="60.763478945297123"/>
    <n v="9.1285714285714281"/>
    <n v="6.8533333333333326"/>
  </r>
  <r>
    <x v="13"/>
    <x v="4"/>
    <n v="2015"/>
    <n v="9"/>
    <x v="4"/>
    <n v="6.6"/>
    <n v="6.6"/>
    <m/>
    <d v="2015-05-09T00:00:00"/>
    <n v="6.6"/>
    <n v="3150"/>
    <n v="61.983471074380169"/>
    <n v="9.1857142857142851"/>
    <n v="6.7599999999999989"/>
  </r>
  <r>
    <x v="13"/>
    <x v="4"/>
    <n v="2015"/>
    <n v="10"/>
    <x v="4"/>
    <n v="6.4"/>
    <n v="6.4"/>
    <m/>
    <d v="2015-05-10T00:00:00"/>
    <n v="6.4"/>
    <n v="3180"/>
    <n v="62.573789846517116"/>
    <n v="9.2571428571428562"/>
    <n v="6.6666666666666661"/>
  </r>
  <r>
    <x v="13"/>
    <x v="4"/>
    <n v="2015"/>
    <n v="11"/>
    <x v="4"/>
    <n v="7.5"/>
    <n v="7.5"/>
    <m/>
    <d v="2015-05-11T00:00:00"/>
    <n v="7.5"/>
    <n v="3026"/>
    <n v="59.543486816214084"/>
    <n v="9.3142857142857149"/>
    <n v="6.5699999999999994"/>
  </r>
  <r>
    <x v="13"/>
    <x v="4"/>
    <n v="2015"/>
    <n v="12"/>
    <x v="4"/>
    <n v="16"/>
    <n v="16"/>
    <m/>
    <d v="2015-05-12T00:00:00"/>
    <n v="16"/>
    <n v="2135"/>
    <n v="42.011019283746556"/>
    <n v="9.3857142857142843"/>
    <n v="6.4333333333333336"/>
  </r>
  <r>
    <x v="13"/>
    <x v="4"/>
    <n v="2015"/>
    <n v="13"/>
    <x v="4"/>
    <n v="12"/>
    <n v="12"/>
    <m/>
    <d v="2015-05-13T00:00:00"/>
    <n v="12"/>
    <n v="2499"/>
    <n v="49.173553719008268"/>
    <n v="8.3571428571428577"/>
    <n v="6.0100000000000016"/>
  </r>
  <r>
    <x v="13"/>
    <x v="4"/>
    <n v="2015"/>
    <n v="14"/>
    <x v="4"/>
    <n v="8.4"/>
    <n v="8.4"/>
    <m/>
    <d v="2015-05-14T00:00:00"/>
    <n v="8.4"/>
    <n v="2921"/>
    <n v="57.477371113734755"/>
    <n v="7.6142857142857139"/>
    <n v="5.7233333333333345"/>
  </r>
  <r>
    <x v="13"/>
    <x v="4"/>
    <n v="2015"/>
    <n v="15"/>
    <x v="4"/>
    <n v="7.4"/>
    <n v="7.4"/>
    <m/>
    <d v="2015-05-15T00:00:00"/>
    <n v="7.4"/>
    <n v="3038"/>
    <n v="59.779614325068877"/>
    <n v="7.3"/>
    <n v="5.5566666666666684"/>
  </r>
  <r>
    <x v="13"/>
    <x v="4"/>
    <n v="2015"/>
    <n v="16"/>
    <x v="4"/>
    <n v="7.1"/>
    <n v="7.1"/>
    <m/>
    <d v="2015-05-16T00:00:00"/>
    <n v="7.1"/>
    <n v="3074"/>
    <n v="60.48799685163322"/>
    <n v="7.2857142857142856"/>
    <n v="5.4233333333333347"/>
  </r>
  <r>
    <x v="13"/>
    <x v="4"/>
    <n v="2015"/>
    <n v="17"/>
    <x v="4"/>
    <n v="6.8"/>
    <n v="6.8"/>
    <m/>
    <d v="2015-05-17T00:00:00"/>
    <n v="6.8"/>
    <n v="3124"/>
    <n v="61.471861471861466"/>
    <n v="7.2857142857142856"/>
    <n v="5.286666666666668"/>
  </r>
  <r>
    <x v="13"/>
    <x v="4"/>
    <n v="2015"/>
    <n v="18"/>
    <x v="4"/>
    <n v="8"/>
    <n v="8"/>
    <m/>
    <d v="2015-05-18T00:00:00"/>
    <n v="8"/>
    <n v="2970"/>
    <n v="58.441558441558442"/>
    <n v="7.2000000000000011"/>
    <n v="5.1700000000000017"/>
  </r>
  <r>
    <x v="13"/>
    <x v="4"/>
    <n v="2015"/>
    <n v="19"/>
    <x v="4"/>
    <n v="8.8000000000000007"/>
    <n v="8.8000000000000007"/>
    <m/>
    <d v="2015-05-19T00:00:00"/>
    <n v="8.8000000000000007"/>
    <n v="2879"/>
    <n v="56.650924832743009"/>
    <n v="6.9"/>
    <n v="5.0200000000000014"/>
  </r>
  <r>
    <x v="13"/>
    <x v="4"/>
    <n v="2015"/>
    <n v="20"/>
    <x v="4"/>
    <n v="6.8"/>
    <n v="6.8"/>
    <m/>
    <d v="2015-05-20T00:00:00"/>
    <n v="6.8"/>
    <n v="3124"/>
    <n v="61.471861471861466"/>
    <n v="6.4285714285714288"/>
    <n v="4.823333333333335"/>
  </r>
  <r>
    <x v="13"/>
    <x v="4"/>
    <n v="2015"/>
    <n v="21"/>
    <x v="4"/>
    <n v="6.2"/>
    <n v="6.2"/>
    <m/>
    <d v="2015-05-21T00:00:00"/>
    <n v="6.2"/>
    <n v="3220"/>
    <n v="63.360881542699723"/>
    <n v="6.2000000000000011"/>
    <n v="4.7133333333333347"/>
  </r>
  <r>
    <x v="13"/>
    <x v="4"/>
    <n v="2015"/>
    <n v="22"/>
    <x v="4"/>
    <n v="7.3"/>
    <n v="7.3"/>
    <m/>
    <d v="2015-05-22T00:00:00"/>
    <n v="7.3"/>
    <n v="3053"/>
    <n v="60.074773711137354"/>
    <n v="6.0285714285714294"/>
    <n v="4.6000000000000005"/>
  </r>
  <r>
    <x v="13"/>
    <x v="4"/>
    <n v="2015"/>
    <n v="23"/>
    <x v="4"/>
    <n v="7.1"/>
    <n v="7.1"/>
    <m/>
    <d v="2015-05-23T00:00:00"/>
    <n v="7.1"/>
    <n v="3074"/>
    <n v="60.48799685163322"/>
    <n v="5.6571428571428584"/>
    <n v="4.453333333333334"/>
  </r>
  <r>
    <x v="13"/>
    <x v="4"/>
    <n v="2015"/>
    <n v="24"/>
    <x v="4"/>
    <n v="6.2"/>
    <n v="6.2"/>
    <m/>
    <d v="2015-05-24T00:00:00"/>
    <n v="6.2"/>
    <n v="3220"/>
    <n v="63.360881542699723"/>
    <n v="5.3571428571428568"/>
    <n v="4.3066666666666675"/>
  </r>
  <r>
    <x v="13"/>
    <x v="4"/>
    <n v="2015"/>
    <n v="25"/>
    <x v="4"/>
    <n v="5.9"/>
    <n v="5.9"/>
    <m/>
    <d v="2015-05-25T00:00:00"/>
    <n v="5.9"/>
    <n v="3271"/>
    <n v="64.364423455332542"/>
    <n v="5.1000000000000005"/>
    <n v="4.1900000000000004"/>
  </r>
  <r>
    <x v="13"/>
    <x v="4"/>
    <n v="2015"/>
    <n v="26"/>
    <x v="4"/>
    <n v="5.5"/>
    <n v="5.5"/>
    <m/>
    <d v="2015-05-26T00:00:00"/>
    <n v="5.5"/>
    <n v="3357"/>
    <n v="66.056670602125138"/>
    <n v="5.0285714285714276"/>
    <n v="4.0866666666666678"/>
  </r>
  <r>
    <x v="13"/>
    <x v="4"/>
    <n v="2015"/>
    <n v="27"/>
    <x v="4"/>
    <n v="5.2"/>
    <n v="5.2"/>
    <m/>
    <d v="2015-05-27T00:00:00"/>
    <n v="5.2"/>
    <n v="3424"/>
    <n v="67.375049193231007"/>
    <n v="5.2142857142857135"/>
    <n v="3.9866666666666672"/>
  </r>
  <r>
    <x v="13"/>
    <x v="4"/>
    <n v="2015"/>
    <n v="28"/>
    <x v="4"/>
    <n v="5"/>
    <n v="5"/>
    <m/>
    <d v="2015-05-28T00:00:00"/>
    <n v="5"/>
    <n v="3465"/>
    <n v="68.181818181818173"/>
    <n v="5.3999999999999995"/>
    <n v="3.8966666666666678"/>
  </r>
  <r>
    <x v="13"/>
    <x v="4"/>
    <n v="2015"/>
    <n v="29"/>
    <x v="4"/>
    <n v="4.7"/>
    <n v="4.7"/>
    <m/>
    <d v="2015-05-29T00:00:00"/>
    <n v="4.7"/>
    <n v="3527"/>
    <n v="69.401810310901226"/>
    <n v="5.5285714285714276"/>
    <n v="3.8066666666666671"/>
  </r>
  <r>
    <x v="13"/>
    <x v="4"/>
    <n v="2015"/>
    <n v="30"/>
    <x v="4"/>
    <n v="5"/>
    <n v="5"/>
    <m/>
    <d v="2015-05-30T00:00:00"/>
    <n v="5"/>
    <n v="3465"/>
    <n v="68.181818181818173"/>
    <n v="5.5857142857142863"/>
    <n v="3.7366666666666668"/>
  </r>
  <r>
    <x v="13"/>
    <x v="4"/>
    <n v="2015"/>
    <n v="31"/>
    <x v="4"/>
    <n v="4.4000000000000004"/>
    <n v="4.4000000000000004"/>
    <m/>
    <d v="2015-05-31T00:00:00"/>
    <n v="4.4000000000000004"/>
    <n v="3593"/>
    <n v="70.700511609602529"/>
    <n v="5.5285714285714294"/>
    <n v="3.6566666666666663"/>
  </r>
  <r>
    <x v="13"/>
    <x v="5"/>
    <n v="2015"/>
    <n v="1"/>
    <x v="5"/>
    <n v="5.4"/>
    <n v="5.4"/>
    <m/>
    <d v="2015-06-01T00:00:00"/>
    <n v="5.4"/>
    <n v="3380"/>
    <n v="66.509248327430143"/>
    <n v="5.5000000000000009"/>
    <n v="3.586666666666666"/>
  </r>
  <r>
    <x v="13"/>
    <x v="5"/>
    <n v="2015"/>
    <n v="2"/>
    <x v="5"/>
    <n v="6.8"/>
    <n v="6.8"/>
    <m/>
    <d v="2015-06-02T00:00:00"/>
    <n v="6.8"/>
    <n v="3124"/>
    <n v="61.471861471861466"/>
    <n v="5.2714285714285722"/>
    <n v="3.4799999999999995"/>
  </r>
  <r>
    <x v="13"/>
    <x v="5"/>
    <n v="2015"/>
    <n v="3"/>
    <x v="5"/>
    <n v="6.5"/>
    <n v="6.5"/>
    <m/>
    <d v="2015-06-03T00:00:00"/>
    <n v="6.5"/>
    <n v="3162"/>
    <n v="62.219598583234948"/>
    <n v="4.8"/>
    <n v="3.3266666666666662"/>
  </r>
  <r>
    <x v="13"/>
    <x v="5"/>
    <n v="2015"/>
    <n v="4"/>
    <x v="5"/>
    <n v="5.9"/>
    <n v="5.9"/>
    <m/>
    <d v="2015-06-04T00:00:00"/>
    <n v="5.9"/>
    <n v="3271"/>
    <n v="64.364423455332542"/>
    <n v="4.3571428571428568"/>
    <n v="3.1733333333333329"/>
  </r>
  <r>
    <x v="13"/>
    <x v="5"/>
    <n v="2015"/>
    <n v="5"/>
    <x v="5"/>
    <n v="5.0999999999999996"/>
    <n v="5.0999999999999996"/>
    <m/>
    <d v="2015-06-05T00:00:00"/>
    <n v="5.0999999999999996"/>
    <n v="3448"/>
    <n v="67.847304210940578"/>
    <n v="3.9857142857142853"/>
    <n v="3.0399999999999996"/>
  </r>
  <r>
    <x v="13"/>
    <x v="5"/>
    <n v="2015"/>
    <n v="6"/>
    <x v="5"/>
    <n v="4.5999999999999996"/>
    <n v="4.5999999999999996"/>
    <m/>
    <d v="2015-06-06T00:00:00"/>
    <n v="4.5999999999999996"/>
    <n v="3549"/>
    <n v="69.834710743801651"/>
    <n v="3.7428571428571429"/>
    <n v="2.9333333333333331"/>
  </r>
  <r>
    <x v="13"/>
    <x v="5"/>
    <n v="2015"/>
    <n v="7"/>
    <x v="5"/>
    <n v="4.2"/>
    <n v="4.2"/>
    <m/>
    <d v="2015-06-07T00:00:00"/>
    <n v="4.2"/>
    <n v="3634"/>
    <n v="71.507280598189695"/>
    <n v="3.5714285714285707"/>
    <n v="2.8366666666666669"/>
  </r>
  <r>
    <x v="13"/>
    <x v="5"/>
    <n v="2015"/>
    <n v="8"/>
    <x v="5"/>
    <n v="3.8"/>
    <n v="3.8"/>
    <m/>
    <d v="2015-06-08T00:00:00"/>
    <n v="3.8"/>
    <n v="3716"/>
    <n v="73.120818575364027"/>
    <n v="3.4571428571428564"/>
    <n v="2.7600000000000002"/>
  </r>
  <r>
    <x v="13"/>
    <x v="5"/>
    <n v="2015"/>
    <n v="9"/>
    <x v="5"/>
    <n v="3.5"/>
    <n v="3.5"/>
    <m/>
    <d v="2015-06-09T00:00:00"/>
    <n v="3.5"/>
    <n v="3791"/>
    <n v="74.59661550570641"/>
    <n v="3.3428571428571425"/>
    <n v="2.7000000000000011"/>
  </r>
  <r>
    <x v="13"/>
    <x v="5"/>
    <n v="2015"/>
    <n v="10"/>
    <x v="5"/>
    <n v="3.4"/>
    <n v="3.4"/>
    <m/>
    <d v="2015-06-10T00:00:00"/>
    <n v="3.4"/>
    <n v="3822"/>
    <n v="75.206611570247944"/>
    <n v="3.3142857142857141"/>
    <n v="2.6433333333333335"/>
  </r>
  <r>
    <x v="13"/>
    <x v="5"/>
    <n v="2015"/>
    <n v="11"/>
    <x v="5"/>
    <n v="3.3"/>
    <n v="3.3"/>
    <m/>
    <d v="2015-06-11T00:00:00"/>
    <n v="3.3"/>
    <n v="3852"/>
    <n v="75.796930342384883"/>
    <n v="3.3285714285714287"/>
    <n v="2.5866666666666673"/>
  </r>
  <r>
    <x v="13"/>
    <x v="5"/>
    <n v="2015"/>
    <n v="12"/>
    <x v="5"/>
    <n v="3.4"/>
    <n v="3.4"/>
    <m/>
    <d v="2015-06-12T00:00:00"/>
    <n v="3.4"/>
    <n v="3822"/>
    <n v="75.206611570247944"/>
    <n v="3.2714285714285714"/>
    <n v="2.5366666666666671"/>
  </r>
  <r>
    <x v="13"/>
    <x v="5"/>
    <n v="2015"/>
    <n v="13"/>
    <x v="5"/>
    <n v="3.4"/>
    <n v="3.4"/>
    <m/>
    <d v="2015-06-13T00:00:00"/>
    <n v="3.4"/>
    <n v="3822"/>
    <n v="75.206611570247944"/>
    <n v="3.2857142857142856"/>
    <n v="2.4900000000000002"/>
  </r>
  <r>
    <x v="13"/>
    <x v="5"/>
    <n v="2015"/>
    <n v="14"/>
    <x v="5"/>
    <n v="3.4"/>
    <n v="3.4"/>
    <m/>
    <d v="2015-06-14T00:00:00"/>
    <n v="3.4"/>
    <n v="3822"/>
    <n v="75.206611570247944"/>
    <n v="3.1999999999999997"/>
    <n v="2.4466666666666663"/>
  </r>
  <r>
    <x v="13"/>
    <x v="5"/>
    <n v="2015"/>
    <n v="15"/>
    <x v="5"/>
    <n v="3"/>
    <n v="3"/>
    <m/>
    <d v="2015-06-15T00:00:00"/>
    <n v="3"/>
    <n v="3941"/>
    <n v="77.548209366391191"/>
    <n v="3.128571428571429"/>
    <n v="2.3966666666666665"/>
  </r>
  <r>
    <x v="13"/>
    <x v="5"/>
    <n v="2015"/>
    <n v="16"/>
    <x v="5"/>
    <n v="3.3"/>
    <n v="3.3"/>
    <m/>
    <d v="2015-06-16T00:00:00"/>
    <n v="3.3"/>
    <n v="3852"/>
    <n v="75.796930342384883"/>
    <n v="3.0857142857142854"/>
    <n v="2.3633333333333328"/>
  </r>
  <r>
    <x v="13"/>
    <x v="5"/>
    <n v="2015"/>
    <n v="17"/>
    <x v="5"/>
    <n v="3.5"/>
    <n v="3.5"/>
    <m/>
    <d v="2015-06-17T00:00:00"/>
    <n v="3.5"/>
    <n v="3791"/>
    <n v="74.59661550570641"/>
    <n v="3"/>
    <n v="2.3166666666666673"/>
  </r>
  <r>
    <x v="13"/>
    <x v="5"/>
    <n v="2015"/>
    <n v="18"/>
    <x v="5"/>
    <n v="2.9"/>
    <n v="2.9"/>
    <m/>
    <d v="2015-06-18T00:00:00"/>
    <n v="2.9"/>
    <n v="3982"/>
    <n v="78.354978354978357"/>
    <n v="2.9"/>
    <n v="2.2566666666666668"/>
  </r>
  <r>
    <x v="13"/>
    <x v="5"/>
    <n v="2015"/>
    <n v="19"/>
    <x v="5"/>
    <n v="3.5"/>
    <n v="3.5"/>
    <m/>
    <d v="2015-06-19T00:00:00"/>
    <n v="3.5"/>
    <n v="3791"/>
    <n v="74.59661550570641"/>
    <n v="2.8428571428571425"/>
    <n v="2.2199999999999998"/>
  </r>
  <r>
    <x v="13"/>
    <x v="5"/>
    <n v="2015"/>
    <n v="20"/>
    <x v="5"/>
    <n v="2.8"/>
    <n v="2.8"/>
    <m/>
    <d v="2015-06-20T00:00:00"/>
    <n v="2.8"/>
    <n v="4018"/>
    <n v="79.063360881542692"/>
    <n v="2.6999999999999997"/>
    <n v="2.1666666666666665"/>
  </r>
  <r>
    <x v="13"/>
    <x v="5"/>
    <n v="2015"/>
    <n v="21"/>
    <x v="5"/>
    <n v="2.9"/>
    <n v="2.9"/>
    <m/>
    <d v="2015-06-21T00:00:00"/>
    <n v="2.9"/>
    <n v="3982"/>
    <n v="78.354978354978357"/>
    <n v="2.628571428571429"/>
    <n v="2.1266666666666665"/>
  </r>
  <r>
    <x v="13"/>
    <x v="5"/>
    <n v="2015"/>
    <n v="22"/>
    <x v="5"/>
    <n v="2.7"/>
    <n v="2.7"/>
    <m/>
    <d v="2015-06-22T00:00:00"/>
    <n v="2.7"/>
    <n v="4058"/>
    <n v="79.850452577725306"/>
    <n v="2.5857142857142859"/>
    <n v="2.09"/>
  </r>
  <r>
    <x v="13"/>
    <x v="5"/>
    <n v="2015"/>
    <n v="23"/>
    <x v="5"/>
    <n v="2.7"/>
    <n v="2.7"/>
    <m/>
    <d v="2015-06-23T00:00:00"/>
    <n v="2.7"/>
    <n v="4058"/>
    <n v="79.850452577725306"/>
    <n v="2.5714285714285716"/>
    <n v="2.0599999999999996"/>
  </r>
  <r>
    <x v="13"/>
    <x v="5"/>
    <n v="2015"/>
    <n v="24"/>
    <x v="5"/>
    <n v="2.8"/>
    <n v="2.8"/>
    <m/>
    <d v="2015-06-24T00:00:00"/>
    <n v="2.8"/>
    <n v="4018"/>
    <n v="79.063360881542692"/>
    <n v="2.5142857142857138"/>
    <n v="2.0299999999999994"/>
  </r>
  <r>
    <x v="13"/>
    <x v="5"/>
    <n v="2015"/>
    <n v="25"/>
    <x v="5"/>
    <n v="2.5"/>
    <n v="2.5"/>
    <m/>
    <d v="2015-06-25T00:00:00"/>
    <n v="2.5"/>
    <n v="4136"/>
    <n v="81.385281385281388"/>
    <n v="2.4285714285714284"/>
    <n v="1.9999999999999993"/>
  </r>
  <r>
    <x v="13"/>
    <x v="5"/>
    <n v="2015"/>
    <n v="26"/>
    <x v="5"/>
    <n v="2.5"/>
    <n v="2.5"/>
    <m/>
    <d v="2015-06-26T00:00:00"/>
    <n v="2.5"/>
    <n v="4136"/>
    <n v="81.385281385281388"/>
    <n v="2.3857142857142857"/>
    <n v="1.9966666666666659"/>
  </r>
  <r>
    <x v="13"/>
    <x v="5"/>
    <n v="2015"/>
    <n v="27"/>
    <x v="5"/>
    <n v="2.2999999999999998"/>
    <n v="2.2999999999999998"/>
    <m/>
    <d v="2015-06-27T00:00:00"/>
    <n v="2.2999999999999998"/>
    <n v="4227"/>
    <n v="83.175914994096814"/>
    <n v="2.2999999999999998"/>
    <n v="1.9933333333333327"/>
  </r>
  <r>
    <x v="13"/>
    <x v="5"/>
    <n v="2015"/>
    <n v="28"/>
    <x v="5"/>
    <n v="2.6"/>
    <n v="2.6"/>
    <m/>
    <d v="2015-06-28T00:00:00"/>
    <n v="2.6"/>
    <n v="4098"/>
    <n v="80.637544273907906"/>
    <n v="2.2428571428571429"/>
    <n v="1.9866666666666659"/>
  </r>
  <r>
    <x v="13"/>
    <x v="5"/>
    <n v="2015"/>
    <n v="29"/>
    <x v="5"/>
    <n v="2.6"/>
    <n v="2.6"/>
    <m/>
    <d v="2015-06-29T00:00:00"/>
    <n v="2.6"/>
    <n v="4098"/>
    <n v="80.637544273907906"/>
    <n v="2.1428571428571432"/>
    <n v="1.9599999999999997"/>
  </r>
  <r>
    <x v="13"/>
    <x v="5"/>
    <n v="2015"/>
    <n v="30"/>
    <x v="5"/>
    <n v="2.2999999999999998"/>
    <n v="2.2999999999999998"/>
    <m/>
    <d v="2015-06-30T00:00:00"/>
    <n v="2.2999999999999998"/>
    <n v="4227"/>
    <n v="83.175914994096814"/>
    <n v="2.0142857142857142"/>
    <n v="1.9299999999999997"/>
  </r>
  <r>
    <x v="13"/>
    <x v="6"/>
    <n v="2015"/>
    <n v="1"/>
    <x v="6"/>
    <n v="2.2000000000000002"/>
    <n v="2.2000000000000002"/>
    <m/>
    <d v="2015-07-01T00:00:00"/>
    <n v="2.2000000000000002"/>
    <n v="4282"/>
    <n v="84.258166076347891"/>
    <n v="1.9571428571428573"/>
    <n v="1.9066666666666663"/>
  </r>
  <r>
    <x v="13"/>
    <x v="6"/>
    <n v="2015"/>
    <n v="2"/>
    <x v="6"/>
    <n v="2.2000000000000002"/>
    <n v="2.2000000000000002"/>
    <m/>
    <d v="2015-07-02T00:00:00"/>
    <n v="2.2000000000000002"/>
    <n v="4282"/>
    <n v="84.258166076347891"/>
    <n v="1.9285714285714286"/>
    <n v="1.8833333333333329"/>
  </r>
  <r>
    <x v="13"/>
    <x v="6"/>
    <n v="2015"/>
    <n v="3"/>
    <x v="6"/>
    <n v="1.9"/>
    <n v="1.9"/>
    <m/>
    <d v="2015-07-03T00:00:00"/>
    <n v="1.9"/>
    <n v="4479"/>
    <n v="88.134592680047234"/>
    <n v="1.8714285714285714"/>
    <n v="1.856666666666666"/>
  </r>
  <r>
    <x v="13"/>
    <x v="6"/>
    <n v="2015"/>
    <n v="4"/>
    <x v="6"/>
    <n v="1.9"/>
    <n v="1.9"/>
    <m/>
    <d v="2015-07-04T00:00:00"/>
    <n v="1.9"/>
    <n v="4479"/>
    <n v="88.134592680047234"/>
    <n v="1.842857142857143"/>
    <n v="1.843333333333333"/>
  </r>
  <r>
    <x v="13"/>
    <x v="6"/>
    <n v="2015"/>
    <n v="5"/>
    <x v="6"/>
    <n v="1.9"/>
    <n v="1.9"/>
    <m/>
    <d v="2015-07-05T00:00:00"/>
    <n v="1.9"/>
    <n v="4479"/>
    <n v="88.134592680047234"/>
    <n v="1.8285714285714287"/>
    <n v="1.8399999999999996"/>
  </r>
  <r>
    <x v="13"/>
    <x v="6"/>
    <n v="2015"/>
    <n v="6"/>
    <x v="6"/>
    <n v="1.7"/>
    <n v="1.7"/>
    <m/>
    <d v="2015-07-06T00:00:00"/>
    <n v="1.7"/>
    <n v="4673"/>
    <n v="91.951987406532865"/>
    <n v="1.842857142857143"/>
    <n v="1.8366666666666662"/>
  </r>
  <r>
    <x v="13"/>
    <x v="6"/>
    <n v="2015"/>
    <n v="7"/>
    <x v="6"/>
    <n v="1.9"/>
    <n v="1.9"/>
    <m/>
    <d v="2015-07-07T00:00:00"/>
    <n v="1.9"/>
    <n v="4479"/>
    <n v="88.134592680047234"/>
    <n v="1.9000000000000001"/>
    <n v="1.8366666666666667"/>
  </r>
  <r>
    <x v="13"/>
    <x v="6"/>
    <n v="2015"/>
    <n v="8"/>
    <x v="6"/>
    <n v="2"/>
    <n v="2"/>
    <m/>
    <d v="2015-07-08T00:00:00"/>
    <n v="2"/>
    <n v="4416"/>
    <n v="86.894923258559615"/>
    <n v="1.9000000000000001"/>
    <n v="1.8233333333333333"/>
  </r>
  <r>
    <x v="13"/>
    <x v="6"/>
    <n v="2015"/>
    <n v="9"/>
    <x v="6"/>
    <n v="1.8"/>
    <n v="1.8"/>
    <m/>
    <d v="2015-07-09T00:00:00"/>
    <n v="1.8"/>
    <n v="4568"/>
    <n v="89.885871704053528"/>
    <n v="1.9000000000000001"/>
    <n v="1.81"/>
  </r>
  <r>
    <x v="13"/>
    <x v="6"/>
    <n v="2015"/>
    <n v="10"/>
    <x v="6"/>
    <n v="1.7"/>
    <n v="1.7"/>
    <m/>
    <d v="2015-07-10T00:00:00"/>
    <n v="1.7"/>
    <n v="4673"/>
    <n v="91.951987406532865"/>
    <n v="1.9142857142857144"/>
    <n v="1.8066666666666669"/>
  </r>
  <r>
    <x v="13"/>
    <x v="6"/>
    <n v="2015"/>
    <n v="11"/>
    <x v="6"/>
    <n v="1.8"/>
    <n v="1.8"/>
    <m/>
    <d v="2015-07-11T00:00:00"/>
    <n v="1.8"/>
    <n v="4568"/>
    <n v="89.885871704053528"/>
    <n v="1.9142857142857144"/>
    <n v="1.8133333333333332"/>
  </r>
  <r>
    <x v="13"/>
    <x v="6"/>
    <n v="2015"/>
    <n v="12"/>
    <x v="6"/>
    <n v="2"/>
    <n v="2"/>
    <m/>
    <d v="2015-07-12T00:00:00"/>
    <n v="2"/>
    <n v="4416"/>
    <n v="86.894923258559615"/>
    <n v="1.9142857142857144"/>
    <n v="1.8133333333333332"/>
  </r>
  <r>
    <x v="13"/>
    <x v="6"/>
    <n v="2015"/>
    <n v="13"/>
    <x v="6"/>
    <n v="2.1"/>
    <n v="2.1"/>
    <m/>
    <d v="2015-07-13T00:00:00"/>
    <n v="2.1"/>
    <n v="4352"/>
    <n v="85.635576544667458"/>
    <n v="1.9000000000000001"/>
    <n v="1.8066666666666664"/>
  </r>
  <r>
    <x v="13"/>
    <x v="6"/>
    <n v="2015"/>
    <n v="14"/>
    <x v="6"/>
    <n v="1.9"/>
    <n v="1.9"/>
    <m/>
    <d v="2015-07-14T00:00:00"/>
    <n v="1.9"/>
    <n v="4479"/>
    <n v="88.134592680047234"/>
    <n v="1.8285714285714287"/>
    <n v="1.8033333333333332"/>
  </r>
  <r>
    <x v="13"/>
    <x v="6"/>
    <n v="2015"/>
    <n v="15"/>
    <x v="6"/>
    <n v="2"/>
    <n v="2"/>
    <m/>
    <d v="2015-07-15T00:00:00"/>
    <n v="2"/>
    <n v="4416"/>
    <n v="86.894923258559615"/>
    <n v="1.8142857142857143"/>
    <n v="1.7966666666666666"/>
  </r>
  <r>
    <x v="13"/>
    <x v="6"/>
    <n v="2015"/>
    <n v="16"/>
    <x v="6"/>
    <n v="1.9"/>
    <n v="1.9"/>
    <m/>
    <d v="2015-07-16T00:00:00"/>
    <n v="1.9"/>
    <n v="4479"/>
    <n v="88.134592680047234"/>
    <n v="1.7857142857142858"/>
    <n v="1.8066666666666662"/>
  </r>
  <r>
    <x v="13"/>
    <x v="6"/>
    <n v="2015"/>
    <n v="17"/>
    <x v="6"/>
    <n v="1.7"/>
    <n v="1.7"/>
    <m/>
    <d v="2015-07-17T00:00:00"/>
    <n v="1.7"/>
    <n v="4673"/>
    <n v="91.951987406532865"/>
    <n v="1.7714285714285718"/>
    <n v="1.8266666666666667"/>
  </r>
  <r>
    <x v="13"/>
    <x v="6"/>
    <n v="2015"/>
    <n v="18"/>
    <x v="6"/>
    <n v="1.8"/>
    <n v="1.8"/>
    <m/>
    <d v="2015-07-18T00:00:00"/>
    <n v="1.8"/>
    <n v="4568"/>
    <n v="89.885871704053528"/>
    <n v="1.8000000000000003"/>
    <n v="1.84"/>
  </r>
  <r>
    <x v="13"/>
    <x v="6"/>
    <n v="2015"/>
    <n v="19"/>
    <x v="6"/>
    <n v="1.9"/>
    <n v="1.9"/>
    <m/>
    <d v="2015-07-19T00:00:00"/>
    <n v="1.9"/>
    <n v="4479"/>
    <n v="88.134592680047234"/>
    <n v="1.8857142857142859"/>
    <n v="1.8433333333333335"/>
  </r>
  <r>
    <x v="13"/>
    <x v="6"/>
    <n v="2015"/>
    <n v="20"/>
    <x v="6"/>
    <n v="1.6"/>
    <n v="1.6"/>
    <m/>
    <d v="2015-07-20T00:00:00"/>
    <n v="1.6"/>
    <n v="4775"/>
    <n v="93.959071231798504"/>
    <n v="1.9571428571428573"/>
    <n v="1.8399999999999999"/>
  </r>
  <r>
    <x v="13"/>
    <x v="6"/>
    <n v="2015"/>
    <n v="21"/>
    <x v="6"/>
    <n v="1.8"/>
    <n v="1.8"/>
    <m/>
    <d v="2015-07-21T00:00:00"/>
    <n v="1.8"/>
    <n v="4568"/>
    <n v="89.885871704053528"/>
    <n v="2.0285714285714289"/>
    <n v="1.8433333333333333"/>
  </r>
  <r>
    <x v="13"/>
    <x v="6"/>
    <n v="2015"/>
    <n v="22"/>
    <x v="6"/>
    <n v="1.8"/>
    <n v="1.8"/>
    <m/>
    <d v="2015-07-22T00:00:00"/>
    <n v="1.8"/>
    <n v="4568"/>
    <n v="89.885871704053528"/>
    <n v="2.0285714285714289"/>
    <n v="1.8399999999999999"/>
  </r>
  <r>
    <x v="13"/>
    <x v="6"/>
    <n v="2015"/>
    <n v="23"/>
    <x v="6"/>
    <n v="1.8"/>
    <n v="1.8"/>
    <m/>
    <d v="2015-07-23T00:00:00"/>
    <n v="1.8"/>
    <n v="4568"/>
    <n v="89.885871704053528"/>
    <n v="2.0142857142857142"/>
    <n v="1.8399999999999999"/>
  </r>
  <r>
    <x v="13"/>
    <x v="6"/>
    <n v="2015"/>
    <n v="24"/>
    <x v="6"/>
    <n v="1.9"/>
    <n v="1.9"/>
    <m/>
    <d v="2015-07-24T00:00:00"/>
    <n v="1.9"/>
    <n v="4479"/>
    <n v="88.134592680047234"/>
    <n v="1.9857142857142855"/>
    <n v="1.8366666666666664"/>
  </r>
  <r>
    <x v="13"/>
    <x v="6"/>
    <n v="2015"/>
    <n v="25"/>
    <x v="6"/>
    <n v="2.4"/>
    <n v="2.4"/>
    <m/>
    <d v="2015-07-25T00:00:00"/>
    <n v="2.4"/>
    <n v="4180"/>
    <n v="82.251082251082252"/>
    <n v="1.9285714285714286"/>
    <n v="1.8366666666666667"/>
  </r>
  <r>
    <x v="13"/>
    <x v="6"/>
    <n v="2015"/>
    <n v="26"/>
    <x v="6"/>
    <n v="2.4"/>
    <n v="2.4"/>
    <m/>
    <d v="2015-07-26T00:00:00"/>
    <n v="2.4"/>
    <n v="4180"/>
    <n v="82.251082251082252"/>
    <n v="1.7857142857142858"/>
    <n v="1.8166666666666667"/>
  </r>
  <r>
    <x v="13"/>
    <x v="6"/>
    <n v="2015"/>
    <n v="27"/>
    <x v="6"/>
    <n v="2.1"/>
    <n v="2.1"/>
    <m/>
    <d v="2015-07-27T00:00:00"/>
    <n v="2.1"/>
    <n v="4352"/>
    <n v="85.635576544667458"/>
    <n v="1.6571428571428573"/>
    <n v="1.7933333333333334"/>
  </r>
  <r>
    <x v="13"/>
    <x v="6"/>
    <n v="2015"/>
    <n v="28"/>
    <x v="6"/>
    <n v="1.8"/>
    <n v="1.8"/>
    <m/>
    <d v="2015-07-28T00:00:00"/>
    <n v="1.8"/>
    <n v="4568"/>
    <n v="89.885871704053528"/>
    <n v="1.6142857142857143"/>
    <n v="1.7833333333333334"/>
  </r>
  <r>
    <x v="13"/>
    <x v="6"/>
    <n v="2015"/>
    <n v="29"/>
    <x v="6"/>
    <n v="1.7"/>
    <n v="1.7"/>
    <m/>
    <d v="2015-07-29T00:00:00"/>
    <n v="1.7"/>
    <n v="4673"/>
    <n v="91.951987406532865"/>
    <n v="1.6142857142857143"/>
    <n v="1.783333333333333"/>
  </r>
  <r>
    <x v="13"/>
    <x v="6"/>
    <n v="2015"/>
    <n v="30"/>
    <x v="6"/>
    <n v="1.6"/>
    <n v="1.6"/>
    <m/>
    <d v="2015-07-30T00:00:00"/>
    <n v="1.6"/>
    <n v="4775"/>
    <n v="93.959071231798504"/>
    <n v="1.6142857142857141"/>
    <n v="1.7866666666666662"/>
  </r>
  <r>
    <x v="13"/>
    <x v="6"/>
    <n v="2015"/>
    <n v="31"/>
    <x v="6"/>
    <n v="1.5"/>
    <n v="1.5"/>
    <m/>
    <d v="2015-07-31T00:00:00"/>
    <n v="1.5"/>
    <n v="4848"/>
    <n v="95.395513577331755"/>
    <n v="1.5999999999999999"/>
    <n v="1.8933333333333331"/>
  </r>
  <r>
    <x v="13"/>
    <x v="7"/>
    <n v="2015"/>
    <n v="1"/>
    <x v="7"/>
    <n v="1.4"/>
    <n v="1.4"/>
    <m/>
    <d v="2015-08-01T00:00:00"/>
    <n v="1.4"/>
    <n v="4899"/>
    <n v="96.399055489964582"/>
    <n v="1.6142857142857141"/>
    <n v="2.2099999999999995"/>
  </r>
  <r>
    <x v="13"/>
    <x v="7"/>
    <n v="2015"/>
    <n v="2"/>
    <x v="7"/>
    <n v="1.5"/>
    <n v="1.5"/>
    <m/>
    <d v="2015-08-02T00:00:00"/>
    <n v="1.5"/>
    <n v="4848"/>
    <n v="95.395513577331755"/>
    <n v="1.657142857142857"/>
    <n v="2.2633333333333332"/>
  </r>
  <r>
    <x v="13"/>
    <x v="7"/>
    <n v="2015"/>
    <n v="3"/>
    <x v="7"/>
    <n v="1.8"/>
    <n v="1.8"/>
    <m/>
    <d v="2015-08-03T00:00:00"/>
    <n v="1.8"/>
    <n v="4568"/>
    <n v="89.885871704053528"/>
    <n v="1.7142857142857142"/>
    <n v="2.2766666666666664"/>
  </r>
  <r>
    <x v="13"/>
    <x v="7"/>
    <n v="2015"/>
    <n v="4"/>
    <x v="7"/>
    <n v="1.8"/>
    <n v="1.8"/>
    <m/>
    <d v="2015-08-04T00:00:00"/>
    <n v="1.8"/>
    <n v="4568"/>
    <n v="89.885871704053528"/>
    <n v="1.7142857142857142"/>
    <n v="2.2766666666666664"/>
  </r>
  <r>
    <x v="13"/>
    <x v="7"/>
    <n v="2015"/>
    <n v="5"/>
    <x v="7"/>
    <n v="1.7"/>
    <n v="1.7"/>
    <m/>
    <d v="2015-08-05T00:00:00"/>
    <n v="1.7"/>
    <n v="4673"/>
    <n v="91.951987406532865"/>
    <n v="1.7142857142857146"/>
    <n v="2.273333333333333"/>
  </r>
  <r>
    <x v="13"/>
    <x v="7"/>
    <n v="2015"/>
    <n v="6"/>
    <x v="7"/>
    <n v="1.5"/>
    <n v="1.5"/>
    <m/>
    <d v="2015-08-06T00:00:00"/>
    <n v="1.5"/>
    <n v="4848"/>
    <n v="95.395513577331755"/>
    <n v="1.7571428571428573"/>
    <n v="2.276666666666666"/>
  </r>
  <r>
    <x v="13"/>
    <x v="7"/>
    <n v="2015"/>
    <n v="7"/>
    <x v="7"/>
    <n v="1.6"/>
    <n v="1.6"/>
    <m/>
    <d v="2015-08-07T00:00:00"/>
    <n v="1.6"/>
    <n v="4775"/>
    <n v="93.959071231798504"/>
    <n v="1.7857142857142854"/>
    <n v="2.2833333333333328"/>
  </r>
  <r>
    <x v="13"/>
    <x v="7"/>
    <n v="2015"/>
    <n v="8"/>
    <x v="7"/>
    <n v="1.7"/>
    <n v="1.7"/>
    <m/>
    <d v="2015-08-08T00:00:00"/>
    <n v="1.7"/>
    <n v="4673"/>
    <n v="91.951987406532865"/>
    <n v="1.8857142857142857"/>
    <n v="2.2899999999999996"/>
  </r>
  <r>
    <x v="13"/>
    <x v="7"/>
    <n v="2015"/>
    <n v="9"/>
    <x v="7"/>
    <n v="1.9"/>
    <n v="1.9"/>
    <m/>
    <d v="2015-08-09T00:00:00"/>
    <n v="1.9"/>
    <n v="4479"/>
    <n v="88.134592680047234"/>
    <n v="2"/>
    <n v="2.2999999999999994"/>
  </r>
  <r>
    <x v="13"/>
    <x v="7"/>
    <n v="2015"/>
    <n v="10"/>
    <x v="7"/>
    <n v="1.8"/>
    <n v="1.8"/>
    <m/>
    <d v="2015-08-10T00:00:00"/>
    <n v="1.8"/>
    <n v="4568"/>
    <n v="89.885871704053528"/>
    <n v="2.0285714285714285"/>
    <n v="2.2999999999999998"/>
  </r>
  <r>
    <x v="13"/>
    <x v="7"/>
    <n v="2015"/>
    <n v="11"/>
    <x v="7"/>
    <n v="1.8"/>
    <n v="1.8"/>
    <m/>
    <d v="2015-08-11T00:00:00"/>
    <n v="1.8"/>
    <n v="4568"/>
    <n v="89.885871704053528"/>
    <n v="2.0428571428571431"/>
    <n v="2.3033333333333332"/>
  </r>
  <r>
    <x v="13"/>
    <x v="7"/>
    <n v="2015"/>
    <n v="12"/>
    <x v="7"/>
    <n v="2"/>
    <n v="2"/>
    <m/>
    <d v="2015-08-12T00:00:00"/>
    <n v="2"/>
    <n v="4416"/>
    <n v="86.894923258559615"/>
    <n v="2.0428571428571431"/>
    <n v="2.2999999999999998"/>
  </r>
  <r>
    <x v="13"/>
    <x v="7"/>
    <n v="2015"/>
    <n v="13"/>
    <x v="7"/>
    <n v="1.7"/>
    <n v="1.7"/>
    <m/>
    <d v="2015-08-13T00:00:00"/>
    <n v="1.7"/>
    <n v="4673"/>
    <n v="91.951987406532865"/>
    <n v="2"/>
    <n v="2.2933333333333334"/>
  </r>
  <r>
    <x v="13"/>
    <x v="7"/>
    <n v="2015"/>
    <n v="14"/>
    <x v="7"/>
    <n v="2.2999999999999998"/>
    <n v="2.2999999999999998"/>
    <m/>
    <d v="2015-08-14T00:00:00"/>
    <n v="2.2999999999999998"/>
    <n v="4227"/>
    <n v="83.175914994096814"/>
    <n v="2"/>
    <n v="2.2933333333333334"/>
  </r>
  <r>
    <x v="13"/>
    <x v="7"/>
    <n v="2015"/>
    <n v="15"/>
    <x v="7"/>
    <n v="2.5"/>
    <n v="2.5"/>
    <m/>
    <d v="2015-08-15T00:00:00"/>
    <n v="2.5"/>
    <n v="4136"/>
    <n v="81.385281385281388"/>
    <n v="1.9285714285714286"/>
    <n v="2.2733333333333334"/>
  </r>
  <r>
    <x v="13"/>
    <x v="7"/>
    <n v="2015"/>
    <n v="16"/>
    <x v="7"/>
    <n v="2.1"/>
    <n v="2.1"/>
    <m/>
    <d v="2015-08-16T00:00:00"/>
    <n v="2.1"/>
    <n v="4352"/>
    <n v="85.635576544667458"/>
    <n v="1.8142857142857143"/>
    <n v="2.253333333333333"/>
  </r>
  <r>
    <x v="13"/>
    <x v="7"/>
    <n v="2015"/>
    <n v="17"/>
    <x v="7"/>
    <n v="1.9"/>
    <n v="1.9"/>
    <m/>
    <d v="2015-08-17T00:00:00"/>
    <n v="1.9"/>
    <n v="4479"/>
    <n v="88.134592680047234"/>
    <n v="1.7857142857142858"/>
    <n v="2.25"/>
  </r>
  <r>
    <x v="13"/>
    <x v="7"/>
    <n v="2015"/>
    <n v="18"/>
    <x v="7"/>
    <n v="1.8"/>
    <n v="1.8"/>
    <m/>
    <d v="2015-08-18T00:00:00"/>
    <n v="1.8"/>
    <n v="4568"/>
    <n v="89.885871704053528"/>
    <n v="1.7714285714285716"/>
    <n v="2.253333333333333"/>
  </r>
  <r>
    <x v="13"/>
    <x v="7"/>
    <n v="2015"/>
    <n v="19"/>
    <x v="7"/>
    <n v="1.7"/>
    <n v="1.7"/>
    <m/>
    <d v="2015-08-19T00:00:00"/>
    <n v="1.7"/>
    <n v="4673"/>
    <n v="91.951987406532865"/>
    <n v="1.7571428571428573"/>
    <n v="2.4033333333333333"/>
  </r>
  <r>
    <x v="13"/>
    <x v="7"/>
    <n v="2015"/>
    <n v="20"/>
    <x v="7"/>
    <n v="1.7"/>
    <n v="1.7"/>
    <m/>
    <d v="2015-08-20T00:00:00"/>
    <n v="1.7"/>
    <n v="4673"/>
    <n v="91.951987406532865"/>
    <n v="1.7714285714285716"/>
    <n v="2.4466666666666663"/>
  </r>
  <r>
    <x v="13"/>
    <x v="7"/>
    <n v="2015"/>
    <n v="21"/>
    <x v="7"/>
    <n v="1.8"/>
    <n v="1.8"/>
    <m/>
    <d v="2015-08-21T00:00:00"/>
    <n v="1.8"/>
    <n v="4568"/>
    <n v="89.885871704053528"/>
    <n v="1.785714285714286"/>
    <n v="2.46"/>
  </r>
  <r>
    <x v="13"/>
    <x v="7"/>
    <n v="2015"/>
    <n v="22"/>
    <x v="7"/>
    <n v="1.7"/>
    <n v="1.7"/>
    <m/>
    <d v="2015-08-22T00:00:00"/>
    <n v="1.7"/>
    <n v="4673"/>
    <n v="91.951987406532865"/>
    <n v="1.785714285714286"/>
    <n v="2.46"/>
  </r>
  <r>
    <x v="13"/>
    <x v="7"/>
    <n v="2015"/>
    <n v="23"/>
    <x v="7"/>
    <n v="1.9"/>
    <n v="1.9"/>
    <m/>
    <d v="2015-08-23T00:00:00"/>
    <n v="1.9"/>
    <n v="4479"/>
    <n v="88.134592680047234"/>
    <n v="2.2285714285714286"/>
    <n v="2.4633333333333329"/>
  </r>
  <r>
    <x v="13"/>
    <x v="7"/>
    <n v="2015"/>
    <n v="24"/>
    <x v="7"/>
    <n v="1.8"/>
    <n v="1.8"/>
    <m/>
    <d v="2015-08-24T00:00:00"/>
    <n v="1.8"/>
    <n v="4568"/>
    <n v="89.885871704053528"/>
    <n v="3.5285714285714285"/>
    <n v="2.4599999999999995"/>
  </r>
  <r>
    <x v="13"/>
    <x v="7"/>
    <n v="2015"/>
    <n v="25"/>
    <x v="7"/>
    <n v="1.7"/>
    <n v="1.7"/>
    <m/>
    <d v="2015-08-25T00:00:00"/>
    <n v="1.7"/>
    <n v="4673"/>
    <n v="91.951987406532865"/>
    <n v="3.6999999999999997"/>
    <n v="2.4566666666666661"/>
  </r>
  <r>
    <x v="13"/>
    <x v="7"/>
    <n v="2015"/>
    <n v="26"/>
    <x v="7"/>
    <n v="1.8"/>
    <n v="1.8"/>
    <m/>
    <d v="2015-08-26T00:00:00"/>
    <n v="1.8"/>
    <n v="4568"/>
    <n v="89.885871704053528"/>
    <n v="3.7285714285714282"/>
    <n v="2.4533333333333327"/>
  </r>
  <r>
    <x v="13"/>
    <x v="7"/>
    <n v="2015"/>
    <n v="27"/>
    <x v="7"/>
    <n v="1.8"/>
    <n v="1.8"/>
    <m/>
    <d v="2015-08-27T00:00:00"/>
    <n v="1.8"/>
    <n v="4568"/>
    <n v="89.885871704053528"/>
    <n v="3.7285714285714282"/>
    <n v="2.5033333333333325"/>
  </r>
  <r>
    <x v="13"/>
    <x v="7"/>
    <n v="2015"/>
    <n v="28"/>
    <x v="7"/>
    <n v="1.8"/>
    <n v="1.8"/>
    <m/>
    <d v="2015-08-28T00:00:00"/>
    <n v="1.8"/>
    <n v="4568"/>
    <n v="89.885871704053528"/>
    <n v="3.7142857142857144"/>
    <n v="2.526666666666666"/>
  </r>
  <r>
    <x v="13"/>
    <x v="7"/>
    <n v="2015"/>
    <n v="29"/>
    <x v="7"/>
    <n v="4.8"/>
    <n v="4.8"/>
    <m/>
    <d v="2015-08-29T00:00:00"/>
    <n v="4.8"/>
    <n v="3498"/>
    <n v="68.831168831168839"/>
    <n v="3.7142857142857144"/>
    <n v="2.526666666666666"/>
  </r>
  <r>
    <x v="13"/>
    <x v="7"/>
    <n v="2015"/>
    <n v="30"/>
    <x v="7"/>
    <n v="11"/>
    <n v="11"/>
    <m/>
    <d v="2015-08-30T00:00:00"/>
    <n v="11"/>
    <n v="2599"/>
    <n v="51.141282959464775"/>
    <n v="3.2714285714285714"/>
    <n v="2.4199999999999995"/>
  </r>
  <r>
    <x v="13"/>
    <x v="7"/>
    <n v="2015"/>
    <n v="31"/>
    <x v="7"/>
    <n v="3"/>
    <n v="3"/>
    <m/>
    <d v="2015-08-31T00:00:00"/>
    <n v="3"/>
    <n v="3941"/>
    <n v="77.548209366391191"/>
    <n v="1.9571428571428573"/>
    <n v="2.1066666666666665"/>
  </r>
  <r>
    <x v="13"/>
    <x v="8"/>
    <n v="2015"/>
    <n v="1"/>
    <x v="8"/>
    <n v="1.9"/>
    <n v="1.9"/>
    <m/>
    <d v="2015-09-01T00:00:00"/>
    <n v="1.9"/>
    <n v="4479"/>
    <n v="88.134592680047234"/>
    <n v="1.8142857142857145"/>
    <n v="2.0599999999999996"/>
  </r>
  <r>
    <x v="13"/>
    <x v="8"/>
    <n v="2015"/>
    <n v="2"/>
    <x v="8"/>
    <n v="1.8"/>
    <n v="1.8"/>
    <m/>
    <d v="2015-09-02T00:00:00"/>
    <n v="1.8"/>
    <n v="4568"/>
    <n v="89.885871704053528"/>
    <n v="1.8142857142857145"/>
    <n v="2.0499999999999998"/>
  </r>
  <r>
    <x v="13"/>
    <x v="8"/>
    <n v="2015"/>
    <n v="3"/>
    <x v="8"/>
    <n v="1.7"/>
    <n v="1.7"/>
    <m/>
    <d v="2015-09-03T00:00:00"/>
    <n v="1.7"/>
    <n v="4673"/>
    <n v="91.951987406532865"/>
    <n v="1.8285714285714287"/>
    <n v="2.04"/>
  </r>
  <r>
    <x v="13"/>
    <x v="8"/>
    <n v="2015"/>
    <n v="4"/>
    <x v="8"/>
    <n v="1.8"/>
    <n v="1.8"/>
    <m/>
    <d v="2015-09-04T00:00:00"/>
    <n v="1.8"/>
    <n v="4568"/>
    <n v="89.885871704053528"/>
    <n v="1.8285714285714285"/>
    <n v="2.0366666666666666"/>
  </r>
  <r>
    <x v="13"/>
    <x v="8"/>
    <n v="2015"/>
    <n v="5"/>
    <x v="8"/>
    <n v="1.7"/>
    <n v="1.7"/>
    <m/>
    <d v="2015-09-05T00:00:00"/>
    <n v="1.7"/>
    <n v="4673"/>
    <n v="91.951987406532865"/>
    <n v="1.8285714285714287"/>
    <n v="2.0299999999999998"/>
  </r>
  <r>
    <x v="13"/>
    <x v="8"/>
    <n v="2015"/>
    <n v="6"/>
    <x v="8"/>
    <n v="1.8"/>
    <n v="1.8"/>
    <m/>
    <d v="2015-09-06T00:00:00"/>
    <n v="1.8"/>
    <n v="4568"/>
    <n v="89.885871704053528"/>
    <n v="1.8285714285714285"/>
    <n v="2.0266666666666668"/>
  </r>
  <r>
    <x v="13"/>
    <x v="8"/>
    <n v="2015"/>
    <n v="7"/>
    <x v="8"/>
    <n v="2"/>
    <n v="2"/>
    <m/>
    <d v="2015-09-07T00:00:00"/>
    <n v="2"/>
    <n v="4416"/>
    <n v="86.894923258559615"/>
    <n v="1.8142857142857143"/>
    <n v="2.0200000000000005"/>
  </r>
  <r>
    <x v="13"/>
    <x v="8"/>
    <n v="2015"/>
    <n v="8"/>
    <x v="8"/>
    <n v="1.9"/>
    <n v="1.9"/>
    <m/>
    <d v="2015-09-08T00:00:00"/>
    <n v="1.9"/>
    <n v="4479"/>
    <n v="88.134592680047234"/>
    <n v="1.8"/>
    <n v="2.0200000000000005"/>
  </r>
  <r>
    <x v="13"/>
    <x v="8"/>
    <n v="2015"/>
    <n v="9"/>
    <x v="8"/>
    <n v="1.9"/>
    <n v="1.9"/>
    <m/>
    <d v="2015-09-09T00:00:00"/>
    <n v="1.9"/>
    <n v="4479"/>
    <n v="88.134592680047234"/>
    <n v="1.8142857142857143"/>
    <n v="2.0266666666666668"/>
  </r>
  <r>
    <x v="13"/>
    <x v="8"/>
    <n v="2015"/>
    <n v="10"/>
    <x v="8"/>
    <n v="1.7"/>
    <n v="1.7"/>
    <m/>
    <d v="2015-09-10T00:00:00"/>
    <n v="1.7"/>
    <n v="4673"/>
    <n v="91.951987406532865"/>
    <n v="1.8285714285714287"/>
    <n v="2.0300000000000002"/>
  </r>
  <r>
    <x v="13"/>
    <x v="8"/>
    <n v="2015"/>
    <n v="11"/>
    <x v="8"/>
    <n v="1.8"/>
    <n v="1.8"/>
    <m/>
    <d v="2015-09-11T00:00:00"/>
    <n v="1.8"/>
    <n v="4568"/>
    <n v="89.885871704053528"/>
    <n v="2.4857142857142853"/>
    <n v="2.183333333333334"/>
  </r>
  <r>
    <x v="13"/>
    <x v="8"/>
    <n v="2015"/>
    <n v="12"/>
    <x v="8"/>
    <n v="1.7"/>
    <n v="1.7"/>
    <m/>
    <d v="2015-09-12T00:00:00"/>
    <n v="1.7"/>
    <n v="4673"/>
    <n v="91.951987406532865"/>
    <n v="2.6571428571428575"/>
    <n v="2.3233333333333337"/>
  </r>
  <r>
    <x v="13"/>
    <x v="8"/>
    <n v="2015"/>
    <n v="13"/>
    <x v="8"/>
    <n v="1.7"/>
    <n v="1.7"/>
    <m/>
    <d v="2015-09-13T00:00:00"/>
    <n v="1.7"/>
    <n v="4673"/>
    <n v="91.951987406532865"/>
    <n v="2.7142857142857144"/>
    <n v="2.3333333333333335"/>
  </r>
  <r>
    <x v="13"/>
    <x v="8"/>
    <n v="2015"/>
    <n v="14"/>
    <x v="8"/>
    <n v="1.9"/>
    <n v="1.9"/>
    <m/>
    <d v="2015-09-14T00:00:00"/>
    <n v="1.9"/>
    <n v="4479"/>
    <n v="88.134592680047234"/>
    <n v="2.7285714285714286"/>
    <n v="2.33"/>
  </r>
  <r>
    <x v="13"/>
    <x v="8"/>
    <n v="2015"/>
    <n v="15"/>
    <x v="8"/>
    <n v="2"/>
    <n v="2"/>
    <m/>
    <d v="2015-09-15T00:00:00"/>
    <n v="2"/>
    <n v="4416"/>
    <n v="86.894923258559615"/>
    <n v="2.7142857142857144"/>
    <n v="2.3233333333333333"/>
  </r>
  <r>
    <x v="13"/>
    <x v="8"/>
    <n v="2015"/>
    <n v="16"/>
    <x v="8"/>
    <n v="2"/>
    <n v="2"/>
    <m/>
    <d v="2015-09-16T00:00:00"/>
    <n v="2"/>
    <n v="4416"/>
    <n v="86.894923258559615"/>
    <n v="2.6857142857142859"/>
    <n v="2.3166666666666669"/>
  </r>
  <r>
    <x v="13"/>
    <x v="8"/>
    <n v="2015"/>
    <n v="17"/>
    <x v="8"/>
    <n v="6.3"/>
    <n v="6.3"/>
    <m/>
    <d v="2015-09-17T00:00:00"/>
    <n v="6.3"/>
    <n v="3200"/>
    <n v="62.967335694608416"/>
    <n v="2.6428571428571428"/>
    <n v="2.3133333333333339"/>
  </r>
  <r>
    <x v="13"/>
    <x v="8"/>
    <n v="2015"/>
    <n v="18"/>
    <x v="8"/>
    <n v="3"/>
    <n v="3"/>
    <m/>
    <d v="2015-09-18T00:00:00"/>
    <n v="3"/>
    <n v="3941"/>
    <n v="77.548209366391191"/>
    <n v="1.9714285714285713"/>
    <n v="2.1766666666666672"/>
  </r>
  <r>
    <x v="13"/>
    <x v="8"/>
    <n v="2015"/>
    <n v="19"/>
    <x v="8"/>
    <n v="2.1"/>
    <n v="2.1"/>
    <m/>
    <d v="2015-09-19T00:00:00"/>
    <n v="2.1"/>
    <n v="4352"/>
    <n v="85.635576544667458"/>
    <n v="2.0142857142857138"/>
    <n v="2.2133333333333334"/>
  </r>
  <r>
    <x v="13"/>
    <x v="8"/>
    <n v="2015"/>
    <n v="20"/>
    <x v="8"/>
    <n v="1.8"/>
    <n v="1.8"/>
    <m/>
    <d v="2015-09-20T00:00:00"/>
    <n v="1.8"/>
    <n v="4568"/>
    <n v="89.885871704053528"/>
    <n v="2.0714285714285716"/>
    <n v="2.2400000000000007"/>
  </r>
  <r>
    <x v="13"/>
    <x v="8"/>
    <n v="2015"/>
    <n v="21"/>
    <x v="8"/>
    <n v="1.8"/>
    <n v="1.8"/>
    <m/>
    <d v="2015-09-21T00:00:00"/>
    <n v="1.8"/>
    <n v="4568"/>
    <n v="89.885871704053528"/>
    <n v="2.0714285714285716"/>
    <n v="2.2700000000000009"/>
  </r>
  <r>
    <x v="13"/>
    <x v="8"/>
    <n v="2015"/>
    <n v="22"/>
    <x v="8"/>
    <n v="1.8"/>
    <n v="1.8"/>
    <m/>
    <d v="2015-09-22T00:00:00"/>
    <n v="1.8"/>
    <n v="4568"/>
    <n v="89.885871704053528"/>
    <n v="2.0428571428571427"/>
    <n v="2.2900000000000005"/>
  </r>
  <r>
    <x v="13"/>
    <x v="8"/>
    <n v="2015"/>
    <n v="23"/>
    <x v="8"/>
    <n v="1.7"/>
    <n v="1.7"/>
    <m/>
    <d v="2015-09-23T00:00:00"/>
    <n v="1.7"/>
    <n v="4673"/>
    <n v="91.951987406532865"/>
    <n v="2.0142857142857142"/>
    <n v="2.3033333333333341"/>
  </r>
  <r>
    <x v="13"/>
    <x v="8"/>
    <n v="2015"/>
    <n v="24"/>
    <x v="8"/>
    <n v="1.6"/>
    <n v="1.6"/>
    <m/>
    <d v="2015-09-24T00:00:00"/>
    <n v="1.6"/>
    <n v="4775"/>
    <n v="93.959071231798504"/>
    <n v="2"/>
    <n v="2.3200000000000007"/>
  </r>
  <r>
    <x v="13"/>
    <x v="8"/>
    <n v="2015"/>
    <n v="25"/>
    <x v="8"/>
    <n v="3.3"/>
    <n v="3.3"/>
    <m/>
    <d v="2015-09-25T00:00:00"/>
    <n v="3.3"/>
    <n v="3852"/>
    <n v="75.796930342384883"/>
    <n v="1.9999999999999998"/>
    <n v="2.3366666666666669"/>
  </r>
  <r>
    <x v="13"/>
    <x v="8"/>
    <n v="2015"/>
    <n v="26"/>
    <x v="8"/>
    <n v="2.5"/>
    <n v="2.5"/>
    <m/>
    <d v="2015-09-26T00:00:00"/>
    <n v="2.5"/>
    <n v="4136"/>
    <n v="81.385281385281388"/>
    <n v="1.7428571428571427"/>
    <n v="2.7266666666666666"/>
  </r>
  <r>
    <x v="13"/>
    <x v="8"/>
    <n v="2015"/>
    <n v="27"/>
    <x v="8"/>
    <n v="1.8"/>
    <n v="1.8"/>
    <m/>
    <d v="2015-09-27T00:00:00"/>
    <n v="1.8"/>
    <n v="4568"/>
    <n v="89.885871704053528"/>
    <n v="1.6142857142857141"/>
    <n v="3.0433333333333339"/>
  </r>
  <r>
    <x v="13"/>
    <x v="8"/>
    <n v="2015"/>
    <n v="28"/>
    <x v="8"/>
    <n v="1.6"/>
    <n v="1.6"/>
    <m/>
    <d v="2015-09-28T00:00:00"/>
    <n v="1.6"/>
    <n v="4775"/>
    <n v="93.959071231798504"/>
    <n v="1.5857142857142856"/>
    <n v="3.1333333333333337"/>
  </r>
  <r>
    <x v="13"/>
    <x v="8"/>
    <n v="2015"/>
    <n v="29"/>
    <x v="8"/>
    <n v="1.6"/>
    <n v="1.6"/>
    <m/>
    <d v="2015-09-29T00:00:00"/>
    <n v="1.6"/>
    <n v="4775"/>
    <n v="93.959071231798504"/>
    <n v="1.5857142857142856"/>
    <n v="3.2966666666666669"/>
  </r>
  <r>
    <x v="13"/>
    <x v="8"/>
    <n v="2015"/>
    <n v="30"/>
    <x v="8"/>
    <n v="1.6"/>
    <n v="1.6"/>
    <m/>
    <d v="2015-09-30T00:00:00"/>
    <n v="1.6"/>
    <n v="4775"/>
    <n v="93.959071231798504"/>
    <n v="1.5857142857142856"/>
    <n v="3.3933333333333335"/>
  </r>
  <r>
    <x v="14"/>
    <x v="9"/>
    <n v="2015"/>
    <n v="1"/>
    <x v="9"/>
    <n v="1.6"/>
    <n v="1.6"/>
    <m/>
    <d v="2015-10-01T00:00:00"/>
    <n v="1.6"/>
    <n v="4775"/>
    <n v="93.959071231798504"/>
    <n v="1.6428571428571428"/>
    <n v="3.5766666666666671"/>
  </r>
  <r>
    <x v="14"/>
    <x v="9"/>
    <n v="2015"/>
    <n v="2"/>
    <x v="9"/>
    <n v="1.5"/>
    <n v="1.5"/>
    <m/>
    <d v="2015-10-02T00:00:00"/>
    <n v="1.5"/>
    <n v="4848"/>
    <n v="95.395513577331755"/>
    <n v="1.7142857142857142"/>
    <n v="5.2233333333333327"/>
  </r>
  <r>
    <x v="14"/>
    <x v="9"/>
    <n v="2015"/>
    <n v="3"/>
    <x v="9"/>
    <n v="1.6"/>
    <n v="1.6"/>
    <m/>
    <d v="2015-10-03T00:00:00"/>
    <n v="1.6"/>
    <n v="4775"/>
    <n v="93.959071231798504"/>
    <n v="1.7857142857142858"/>
    <n v="6.5733333333333341"/>
  </r>
  <r>
    <x v="14"/>
    <x v="9"/>
    <n v="2015"/>
    <n v="4"/>
    <x v="9"/>
    <n v="1.6"/>
    <n v="1.6"/>
    <m/>
    <d v="2015-10-04T00:00:00"/>
    <n v="1.6"/>
    <n v="4775"/>
    <n v="93.959071231798504"/>
    <n v="2.4571428571428569"/>
    <n v="7.3533333333333344"/>
  </r>
  <r>
    <x v="14"/>
    <x v="9"/>
    <n v="2015"/>
    <n v="5"/>
    <x v="9"/>
    <n v="1.6"/>
    <n v="1.6"/>
    <m/>
    <d v="2015-10-05T00:00:00"/>
    <n v="1.6"/>
    <n v="4775"/>
    <n v="93.959071231798504"/>
    <n v="3.0857142857142859"/>
    <n v="7.6333333333333337"/>
  </r>
  <r>
    <x v="14"/>
    <x v="9"/>
    <n v="2015"/>
    <n v="6"/>
    <x v="9"/>
    <n v="1.6"/>
    <n v="1.6"/>
    <m/>
    <d v="2015-10-06T00:00:00"/>
    <n v="1.6"/>
    <n v="4775"/>
    <n v="93.959071231798504"/>
    <n v="3.1428571428571428"/>
    <n v="7.8166666666666664"/>
  </r>
  <r>
    <x v="14"/>
    <x v="9"/>
    <n v="2015"/>
    <n v="7"/>
    <x v="9"/>
    <n v="2"/>
    <n v="2"/>
    <m/>
    <d v="2015-10-07T00:00:00"/>
    <n v="2"/>
    <n v="4416"/>
    <n v="86.894923258559615"/>
    <n v="3.1428571428571428"/>
    <n v="7.9533333333333331"/>
  </r>
  <r>
    <x v="14"/>
    <x v="9"/>
    <n v="2015"/>
    <n v="8"/>
    <x v="9"/>
    <n v="2.1"/>
    <n v="2.1"/>
    <m/>
    <d v="2015-10-08T00:00:00"/>
    <n v="2.1"/>
    <n v="4352"/>
    <n v="85.635576544667458"/>
    <n v="3.1"/>
    <n v="8.0533333333333328"/>
  </r>
  <r>
    <x v="14"/>
    <x v="9"/>
    <n v="2015"/>
    <n v="9"/>
    <x v="9"/>
    <n v="2"/>
    <n v="2"/>
    <m/>
    <d v="2015-10-09T00:00:00"/>
    <n v="2"/>
    <n v="4416"/>
    <n v="86.894923258559615"/>
    <n v="3.0571428571428574"/>
    <n v="8.4166666666666661"/>
  </r>
  <r>
    <x v="14"/>
    <x v="9"/>
    <n v="2015"/>
    <n v="10"/>
    <x v="9"/>
    <n v="6.3"/>
    <n v="6.3"/>
    <m/>
    <d v="2015-10-10T00:00:00"/>
    <n v="6.3"/>
    <n v="3200"/>
    <n v="62.967335694608416"/>
    <n v="3.0428571428571431"/>
    <n v="8.8833333333333329"/>
  </r>
  <r>
    <x v="14"/>
    <x v="9"/>
    <n v="2015"/>
    <n v="11"/>
    <x v="9"/>
    <n v="6"/>
    <n v="6"/>
    <m/>
    <d v="2015-10-11T00:00:00"/>
    <n v="6"/>
    <n v="3252"/>
    <n v="63.990554899645815"/>
    <n v="2.4571428571428569"/>
    <n v="9.0033333333333303"/>
  </r>
  <r>
    <x v="14"/>
    <x v="9"/>
    <n v="2015"/>
    <n v="12"/>
    <x v="9"/>
    <n v="2"/>
    <n v="2"/>
    <m/>
    <d v="2015-10-12T00:00:00"/>
    <n v="2"/>
    <n v="4416"/>
    <n v="86.894923258559615"/>
    <n v="2.1857142857142855"/>
    <n v="9.0366666666666653"/>
  </r>
  <r>
    <x v="14"/>
    <x v="9"/>
    <n v="2015"/>
    <n v="13"/>
    <x v="9"/>
    <n v="1.6"/>
    <n v="1.6"/>
    <m/>
    <d v="2015-10-13T00:00:00"/>
    <n v="1.6"/>
    <n v="4775"/>
    <n v="93.959071231798504"/>
    <n v="2.3142857142857141"/>
    <n v="9.2466666666666661"/>
  </r>
  <r>
    <x v="14"/>
    <x v="9"/>
    <n v="2015"/>
    <n v="14"/>
    <x v="9"/>
    <n v="1.7"/>
    <n v="1.7"/>
    <m/>
    <d v="2015-10-14T00:00:00"/>
    <n v="1.7"/>
    <n v="4673"/>
    <n v="91.951987406532865"/>
    <n v="2.4714285714285715"/>
    <n v="9.4233333333333338"/>
  </r>
  <r>
    <x v="14"/>
    <x v="9"/>
    <n v="2015"/>
    <n v="15"/>
    <x v="9"/>
    <n v="1.8"/>
    <n v="1.8"/>
    <m/>
    <d v="2015-10-15T00:00:00"/>
    <n v="1.8"/>
    <n v="4568"/>
    <n v="89.885871704053528"/>
    <n v="2.5714285714285716"/>
    <n v="9.6166666666666654"/>
  </r>
  <r>
    <x v="14"/>
    <x v="9"/>
    <n v="2015"/>
    <n v="16"/>
    <x v="9"/>
    <n v="1.9"/>
    <n v="1.9"/>
    <m/>
    <d v="2015-10-16T00:00:00"/>
    <n v="1.9"/>
    <n v="4479"/>
    <n v="88.134592680047234"/>
    <n v="2.6285714285714286"/>
    <n v="9.81"/>
  </r>
  <r>
    <x v="14"/>
    <x v="9"/>
    <n v="2015"/>
    <n v="17"/>
    <x v="9"/>
    <n v="2.2000000000000002"/>
    <n v="2.2000000000000002"/>
    <m/>
    <d v="2015-10-17T00:00:00"/>
    <n v="2.2000000000000002"/>
    <n v="4282"/>
    <n v="84.258166076347891"/>
    <n v="2.6714285714285713"/>
    <n v="10.246666666666666"/>
  </r>
  <r>
    <x v="14"/>
    <x v="9"/>
    <n v="2015"/>
    <n v="18"/>
    <x v="9"/>
    <n v="4.0999999999999996"/>
    <n v="4.0999999999999996"/>
    <m/>
    <d v="2015-10-18T00:00:00"/>
    <n v="4.0999999999999996"/>
    <n v="3656"/>
    <n v="71.94018103109012"/>
    <n v="2.6571428571428575"/>
    <n v="10.673333333333334"/>
  </r>
  <r>
    <x v="14"/>
    <x v="9"/>
    <n v="2015"/>
    <n v="19"/>
    <x v="9"/>
    <n v="2.9"/>
    <n v="2.9"/>
    <m/>
    <d v="2015-10-19T00:00:00"/>
    <n v="2.9"/>
    <n v="3982"/>
    <n v="78.354978354978357"/>
    <n v="4.2142857142857144"/>
    <n v="12.403333333333332"/>
  </r>
  <r>
    <x v="14"/>
    <x v="9"/>
    <n v="2015"/>
    <n v="20"/>
    <x v="9"/>
    <n v="2.7"/>
    <n v="2.7"/>
    <m/>
    <d v="2015-10-20T00:00:00"/>
    <n v="2.7"/>
    <n v="4058"/>
    <n v="79.850452577725306"/>
    <n v="5.5142857142857142"/>
    <n v="13.906666666666666"/>
  </r>
  <r>
    <x v="14"/>
    <x v="9"/>
    <n v="2015"/>
    <n v="21"/>
    <x v="9"/>
    <n v="2.4"/>
    <n v="2.4"/>
    <m/>
    <d v="2015-10-21T00:00:00"/>
    <n v="2.4"/>
    <n v="4180"/>
    <n v="82.251082251082252"/>
    <n v="5.7714285714285714"/>
    <n v="16.583333333333332"/>
  </r>
  <r>
    <x v="14"/>
    <x v="9"/>
    <n v="2015"/>
    <n v="22"/>
    <x v="9"/>
    <n v="2.2000000000000002"/>
    <n v="2.2000000000000002"/>
    <m/>
    <d v="2015-10-22T00:00:00"/>
    <n v="2.2000000000000002"/>
    <n v="4282"/>
    <n v="84.258166076347891"/>
    <n v="6.3571428571428568"/>
    <n v="17.803333333333331"/>
  </r>
  <r>
    <x v="14"/>
    <x v="9"/>
    <n v="2015"/>
    <n v="23"/>
    <x v="9"/>
    <n v="2.2000000000000002"/>
    <n v="2.2000000000000002"/>
    <m/>
    <d v="2015-10-23T00:00:00"/>
    <n v="2.2000000000000002"/>
    <n v="4282"/>
    <n v="84.258166076347891"/>
    <n v="6.6857142857142851"/>
    <n v="18.730000000000004"/>
  </r>
  <r>
    <x v="14"/>
    <x v="9"/>
    <n v="2015"/>
    <n v="24"/>
    <x v="9"/>
    <n v="2.1"/>
    <n v="2.1"/>
    <m/>
    <d v="2015-10-24T00:00:00"/>
    <n v="2.1"/>
    <n v="4352"/>
    <n v="85.635576544667458"/>
    <n v="7.3857142857142861"/>
    <n v="19.456666666666667"/>
  </r>
  <r>
    <x v="14"/>
    <x v="9"/>
    <n v="2015"/>
    <n v="25"/>
    <x v="9"/>
    <n v="15"/>
    <n v="15"/>
    <m/>
    <d v="2015-10-25T00:00:00"/>
    <n v="15"/>
    <n v="2213"/>
    <n v="43.545848091302638"/>
    <n v="14.37142857142857"/>
    <n v="20.053333333333335"/>
  </r>
  <r>
    <x v="14"/>
    <x v="9"/>
    <n v="2015"/>
    <n v="26"/>
    <x v="9"/>
    <n v="12"/>
    <n v="12"/>
    <m/>
    <d v="2015-10-26T00:00:00"/>
    <n v="12"/>
    <n v="2499"/>
    <n v="49.173553719008268"/>
    <n v="18.228571428571428"/>
    <n v="20.720000000000002"/>
  </r>
  <r>
    <x v="14"/>
    <x v="9"/>
    <n v="2015"/>
    <n v="27"/>
    <x v="9"/>
    <n v="4.5"/>
    <n v="4.5"/>
    <m/>
    <d v="2015-10-27T00:00:00"/>
    <n v="4.5"/>
    <n v="3571"/>
    <n v="70.267611176702076"/>
    <n v="20.085714285714285"/>
    <n v="21.086666666666666"/>
  </r>
  <r>
    <x v="14"/>
    <x v="9"/>
    <n v="2015"/>
    <n v="28"/>
    <x v="9"/>
    <n v="6.5"/>
    <n v="6.5"/>
    <m/>
    <d v="2015-10-28T00:00:00"/>
    <n v="6.5"/>
    <n v="3162"/>
    <n v="62.219598583234948"/>
    <n v="20.87142857142857"/>
    <n v="21.57"/>
  </r>
  <r>
    <x v="14"/>
    <x v="9"/>
    <n v="2015"/>
    <n v="29"/>
    <x v="9"/>
    <n v="4.5"/>
    <n v="4.5"/>
    <m/>
    <d v="2015-10-29T00:00:00"/>
    <n v="4.5"/>
    <n v="3571"/>
    <n v="70.267611176702076"/>
    <n v="20.957142857142856"/>
    <n v="21.886666666666667"/>
  </r>
  <r>
    <x v="14"/>
    <x v="9"/>
    <n v="2015"/>
    <n v="30"/>
    <x v="9"/>
    <n v="7.1"/>
    <n v="7.1"/>
    <m/>
    <d v="2015-10-30T00:00:00"/>
    <n v="7.1"/>
    <n v="3074"/>
    <n v="60.48799685163322"/>
    <n v="21.128571428571426"/>
    <n v="22.203333333333333"/>
  </r>
  <r>
    <x v="14"/>
    <x v="9"/>
    <n v="2015"/>
    <n v="31"/>
    <x v="9"/>
    <n v="51"/>
    <n v="51"/>
    <m/>
    <d v="2015-10-31T00:00:00"/>
    <n v="51"/>
    <n v="623"/>
    <n v="12.258953168044078"/>
    <n v="20.828571428571426"/>
    <n v="22.366666666666667"/>
  </r>
  <r>
    <x v="14"/>
    <x v="10"/>
    <n v="2015"/>
    <n v="1"/>
    <x v="10"/>
    <n v="42"/>
    <n v="42"/>
    <m/>
    <d v="2015-11-01T00:00:00"/>
    <n v="42"/>
    <n v="843"/>
    <n v="16.587957497048407"/>
    <n v="15.4"/>
    <n v="21"/>
  </r>
  <r>
    <x v="14"/>
    <x v="10"/>
    <n v="2015"/>
    <n v="2"/>
    <x v="10"/>
    <n v="25"/>
    <n v="25"/>
    <m/>
    <d v="2015-11-02T00:00:00"/>
    <n v="25"/>
    <n v="1500"/>
    <n v="29.515938606847698"/>
    <n v="11.685714285714287"/>
    <n v="20"/>
  </r>
  <r>
    <x v="14"/>
    <x v="10"/>
    <n v="2015"/>
    <n v="3"/>
    <x v="10"/>
    <n v="10"/>
    <n v="10"/>
    <m/>
    <d v="2015-11-03T00:00:00"/>
    <n v="10"/>
    <n v="2728"/>
    <n v="53.679653679653683"/>
    <n v="9.5285714285714285"/>
    <n v="20.266666666666666"/>
  </r>
  <r>
    <x v="14"/>
    <x v="10"/>
    <n v="2015"/>
    <n v="4"/>
    <x v="10"/>
    <n v="7.1"/>
    <n v="7.1"/>
    <m/>
    <d v="2015-11-04T00:00:00"/>
    <n v="7.1"/>
    <n v="3074"/>
    <n v="60.48799685163322"/>
    <n v="9.1"/>
    <n v="21.5"/>
  </r>
  <r>
    <x v="14"/>
    <x v="10"/>
    <n v="2015"/>
    <n v="5"/>
    <x v="10"/>
    <n v="5.7"/>
    <n v="5.7"/>
    <m/>
    <d v="2015-11-05T00:00:00"/>
    <n v="5.7"/>
    <n v="3307"/>
    <n v="65.072805981896892"/>
    <n v="9.2714285714285722"/>
    <n v="22.963333333333331"/>
  </r>
  <r>
    <x v="14"/>
    <x v="10"/>
    <n v="2015"/>
    <n v="6"/>
    <x v="10"/>
    <n v="5"/>
    <n v="5"/>
    <m/>
    <d v="2015-11-06T00:00:00"/>
    <n v="5"/>
    <n v="3465"/>
    <n v="68.181818181818173"/>
    <n v="9.4428571428571448"/>
    <n v="24.306666666666668"/>
  </r>
  <r>
    <x v="14"/>
    <x v="10"/>
    <n v="2015"/>
    <n v="7"/>
    <x v="10"/>
    <n v="13"/>
    <n v="13"/>
    <m/>
    <d v="2015-11-07T00:00:00"/>
    <n v="13"/>
    <n v="2405"/>
    <n v="47.323888232979144"/>
    <n v="9.7999999999999989"/>
    <n v="26.273333333333333"/>
  </r>
  <r>
    <x v="14"/>
    <x v="10"/>
    <n v="2015"/>
    <n v="8"/>
    <x v="10"/>
    <n v="16"/>
    <n v="16"/>
    <m/>
    <d v="2015-11-08T00:00:00"/>
    <n v="16"/>
    <n v="2135"/>
    <n v="42.011019283746556"/>
    <n v="9.0285714285714285"/>
    <n v="35.673333333333332"/>
  </r>
  <r>
    <x v="14"/>
    <x v="10"/>
    <n v="2015"/>
    <n v="9"/>
    <x v="10"/>
    <n v="9.9"/>
    <n v="9.9"/>
    <m/>
    <d v="2015-11-09T00:00:00"/>
    <n v="9.9"/>
    <n v="2766"/>
    <n v="54.42739079102715"/>
    <n v="8.8857142857142861"/>
    <n v="45.073333333333338"/>
  </r>
  <r>
    <x v="14"/>
    <x v="10"/>
    <n v="2015"/>
    <n v="10"/>
    <x v="10"/>
    <n v="7"/>
    <n v="7"/>
    <m/>
    <d v="2015-11-10T00:00:00"/>
    <n v="7"/>
    <n v="3088"/>
    <n v="60.763478945297123"/>
    <n v="9.6142857142857157"/>
    <n v="55.676666666666662"/>
  </r>
  <r>
    <x v="14"/>
    <x v="10"/>
    <n v="2015"/>
    <n v="11"/>
    <x v="10"/>
    <n v="8.3000000000000007"/>
    <n v="8.3000000000000007"/>
    <m/>
    <d v="2015-11-11T00:00:00"/>
    <n v="8.3000000000000007"/>
    <n v="2933"/>
    <n v="57.713498622589533"/>
    <n v="16.614285714285717"/>
    <n v="64.976666666666659"/>
  </r>
  <r>
    <x v="14"/>
    <x v="10"/>
    <n v="2015"/>
    <n v="12"/>
    <x v="10"/>
    <n v="6.9"/>
    <n v="6.9"/>
    <m/>
    <d v="2015-11-12T00:00:00"/>
    <n v="6.9"/>
    <n v="3106"/>
    <n v="61.117670208579298"/>
    <n v="22.285714285714285"/>
    <n v="72.766666666666666"/>
  </r>
  <r>
    <x v="14"/>
    <x v="10"/>
    <n v="2015"/>
    <n v="13"/>
    <x v="10"/>
    <n v="7.5"/>
    <n v="7.5"/>
    <m/>
    <d v="2015-11-13T00:00:00"/>
    <n v="7.5"/>
    <n v="3026"/>
    <n v="59.543486816214084"/>
    <n v="33.157142857142858"/>
    <n v="80.00333333333333"/>
  </r>
  <r>
    <x v="14"/>
    <x v="10"/>
    <n v="2015"/>
    <n v="14"/>
    <x v="10"/>
    <n v="7.6"/>
    <n v="7.6"/>
    <m/>
    <d v="2015-11-14T00:00:00"/>
    <n v="7.6"/>
    <n v="3015"/>
    <n v="59.327036599763872"/>
    <n v="37.657142857142858"/>
    <n v="87.75333333333333"/>
  </r>
  <r>
    <x v="14"/>
    <x v="10"/>
    <n v="2015"/>
    <n v="15"/>
    <x v="10"/>
    <n v="15"/>
    <n v="15"/>
    <m/>
    <d v="2015-11-15T00:00:00"/>
    <n v="15"/>
    <n v="2213"/>
    <n v="43.545848091302638"/>
    <n v="40.857142857142854"/>
    <n v="92.966666666666669"/>
  </r>
  <r>
    <x v="14"/>
    <x v="10"/>
    <n v="2015"/>
    <n v="16"/>
    <x v="10"/>
    <n v="15"/>
    <n v="15"/>
    <m/>
    <d v="2015-11-16T00:00:00"/>
    <n v="15"/>
    <n v="2213"/>
    <n v="43.545848091302638"/>
    <n v="42.142857142857146"/>
    <n v="96.033333333333331"/>
  </r>
  <r>
    <x v="14"/>
    <x v="10"/>
    <n v="2015"/>
    <n v="17"/>
    <x v="10"/>
    <n v="56"/>
    <n v="56"/>
    <m/>
    <d v="2015-11-17T00:00:00"/>
    <n v="56"/>
    <n v="552"/>
    <n v="10.861865407319952"/>
    <n v="42.857142857142854"/>
    <n v="98.1"/>
  </r>
  <r>
    <x v="14"/>
    <x v="10"/>
    <n v="2015"/>
    <n v="18"/>
    <x v="10"/>
    <n v="48"/>
    <n v="48"/>
    <m/>
    <d v="2015-11-18T00:00:00"/>
    <n v="48"/>
    <n v="675"/>
    <n v="13.282172373081464"/>
    <n v="39.857142857142854"/>
    <n v="103.93333333333334"/>
  </r>
  <r>
    <x v="14"/>
    <x v="10"/>
    <n v="2015"/>
    <n v="19"/>
    <x v="10"/>
    <n v="83"/>
    <n v="83"/>
    <m/>
    <d v="2015-11-19T00:00:00"/>
    <n v="83"/>
    <n v="350"/>
    <n v="6.887052341597796"/>
    <n v="36.285714285714285"/>
    <n v="113.06666666666666"/>
  </r>
  <r>
    <x v="14"/>
    <x v="10"/>
    <n v="2015"/>
    <n v="20"/>
    <x v="10"/>
    <n v="39"/>
    <n v="39"/>
    <m/>
    <d v="2015-11-20T00:00:00"/>
    <n v="39"/>
    <n v="928"/>
    <n v="18.260527351436444"/>
    <n v="27.142857142857142"/>
    <n v="118.13333333333334"/>
  </r>
  <r>
    <x v="14"/>
    <x v="10"/>
    <n v="2015"/>
    <n v="21"/>
    <x v="10"/>
    <n v="30"/>
    <n v="30"/>
    <m/>
    <d v="2015-11-21T00:00:00"/>
    <n v="30"/>
    <n v="1276"/>
    <n v="25.108225108225106"/>
    <n v="23.857142857142858"/>
    <n v="122.5"/>
  </r>
  <r>
    <x v="14"/>
    <x v="10"/>
    <n v="2015"/>
    <n v="22"/>
    <x v="10"/>
    <n v="24"/>
    <n v="24"/>
    <m/>
    <d v="2015-11-22T00:00:00"/>
    <n v="24"/>
    <n v="1550"/>
    <n v="30.499803227075954"/>
    <n v="21.571428571428573"/>
    <n v="129.63333333333333"/>
  </r>
  <r>
    <x v="14"/>
    <x v="10"/>
    <n v="2015"/>
    <n v="23"/>
    <x v="10"/>
    <n v="20"/>
    <n v="20"/>
    <m/>
    <d v="2015-11-23T00:00:00"/>
    <n v="20"/>
    <n v="1826"/>
    <n v="35.930735930735928"/>
    <n v="19.857142857142858"/>
    <n v="135.30000000000001"/>
  </r>
  <r>
    <x v="14"/>
    <x v="10"/>
    <n v="2015"/>
    <n v="24"/>
    <x v="10"/>
    <n v="35"/>
    <n v="35"/>
    <m/>
    <d v="2015-11-24T00:00:00"/>
    <n v="35"/>
    <n v="1053"/>
    <n v="20.720188902007084"/>
    <n v="18.428571428571427"/>
    <n v="141.46666666666667"/>
  </r>
  <r>
    <x v="14"/>
    <x v="10"/>
    <n v="2015"/>
    <n v="25"/>
    <x v="10"/>
    <n v="23"/>
    <n v="23"/>
    <m/>
    <d v="2015-11-25T00:00:00"/>
    <n v="23"/>
    <n v="1613"/>
    <n v="31.739472648563559"/>
    <n v="15.142857142857142"/>
    <n v="146.43333333333334"/>
  </r>
  <r>
    <x v="14"/>
    <x v="10"/>
    <n v="2015"/>
    <n v="26"/>
    <x v="10"/>
    <n v="19"/>
    <n v="19"/>
    <m/>
    <d v="2015-11-26T00:00:00"/>
    <n v="19"/>
    <n v="1898"/>
    <n v="37.34750098386462"/>
    <n v="16.571428571428573"/>
    <n v="149.69999999999999"/>
  </r>
  <r>
    <x v="14"/>
    <x v="10"/>
    <n v="2015"/>
    <n v="27"/>
    <x v="10"/>
    <n v="16"/>
    <n v="16"/>
    <m/>
    <d v="2015-11-27T00:00:00"/>
    <n v="16"/>
    <n v="2135"/>
    <n v="42.011019283746556"/>
    <n v="20.571428571428573"/>
    <n v="151.73333333333332"/>
  </r>
  <r>
    <x v="14"/>
    <x v="10"/>
    <n v="2015"/>
    <n v="28"/>
    <x v="10"/>
    <n v="14"/>
    <n v="14"/>
    <m/>
    <d v="2015-11-28T00:00:00"/>
    <n v="14"/>
    <n v="2302"/>
    <n v="45.297127115308932"/>
    <n v="25.571428571428573"/>
    <n v="153.6"/>
  </r>
  <r>
    <x v="14"/>
    <x v="10"/>
    <n v="2015"/>
    <n v="29"/>
    <x v="10"/>
    <n v="12"/>
    <n v="12"/>
    <m/>
    <d v="2015-11-29T00:00:00"/>
    <n v="12"/>
    <n v="2499"/>
    <n v="49.173553719008268"/>
    <n v="30.142857142857142"/>
    <n v="155.36666666666667"/>
  </r>
  <r>
    <x v="14"/>
    <x v="10"/>
    <n v="2015"/>
    <n v="30"/>
    <x v="10"/>
    <n v="10"/>
    <n v="10"/>
    <m/>
    <d v="2015-11-30T00:00:00"/>
    <n v="10"/>
    <n v="2728"/>
    <n v="53.679653679653683"/>
    <n v="37.571428571428569"/>
    <n v="156.76666666666668"/>
  </r>
  <r>
    <x v="14"/>
    <x v="11"/>
    <n v="2015"/>
    <n v="1"/>
    <x v="11"/>
    <n v="12"/>
    <n v="12"/>
    <m/>
    <d v="2015-12-01T00:00:00"/>
    <n v="12"/>
    <n v="2499"/>
    <n v="49.173553719008268"/>
    <n v="78.285714285714292"/>
    <n v="158.03333333333333"/>
  </r>
  <r>
    <x v="14"/>
    <x v="11"/>
    <n v="2015"/>
    <n v="2"/>
    <x v="11"/>
    <n v="33"/>
    <n v="33"/>
    <m/>
    <d v="2015-12-02T00:00:00"/>
    <n v="33"/>
    <n v="1148"/>
    <n v="22.589531680440771"/>
    <n v="119.14285714285714"/>
    <n v="159.06666666666666"/>
  </r>
  <r>
    <x v="14"/>
    <x v="11"/>
    <n v="2015"/>
    <n v="3"/>
    <x v="11"/>
    <n v="47"/>
    <n v="47"/>
    <m/>
    <d v="2015-12-03T00:00:00"/>
    <n v="47"/>
    <n v="700"/>
    <n v="13.774104683195592"/>
    <n v="161.28571428571428"/>
    <m/>
  </r>
  <r>
    <x v="14"/>
    <x v="11"/>
    <n v="2015"/>
    <n v="4"/>
    <x v="11"/>
    <n v="51"/>
    <n v="51"/>
    <m/>
    <d v="2015-12-04T00:00:00"/>
    <n v="51"/>
    <n v="623"/>
    <n v="12.258953168044078"/>
    <n v="195.42857142857142"/>
    <m/>
  </r>
  <r>
    <x v="14"/>
    <x v="11"/>
    <n v="2015"/>
    <n v="5"/>
    <x v="11"/>
    <n v="46"/>
    <n v="46"/>
    <m/>
    <d v="2015-12-05T00:00:00"/>
    <n v="46"/>
    <n v="715"/>
    <n v="14.06926406926407"/>
    <n v="222.71428571428572"/>
    <m/>
  </r>
  <r>
    <x v="14"/>
    <x v="11"/>
    <n v="2015"/>
    <n v="6"/>
    <x v="11"/>
    <n v="64"/>
    <n v="64"/>
    <m/>
    <d v="2015-12-06T00:00:00"/>
    <n v="64"/>
    <n v="471"/>
    <n v="9.2680047225501774"/>
    <n v="248.14285714285714"/>
    <m/>
  </r>
  <r>
    <x v="14"/>
    <x v="11"/>
    <n v="2015"/>
    <n v="7"/>
    <x v="11"/>
    <n v="295"/>
    <n v="295"/>
    <m/>
    <d v="2015-12-07T00:00:00"/>
    <n v="295"/>
    <n v="16"/>
    <n v="0.31483667847304209"/>
    <n v="273.28571428571428"/>
    <m/>
  </r>
  <r>
    <x v="14"/>
    <x v="11"/>
    <n v="2015"/>
    <n v="8"/>
    <x v="11"/>
    <n v="298"/>
    <n v="298"/>
    <m/>
    <d v="2015-12-08T00:00:00"/>
    <n v="298"/>
    <n v="15"/>
    <n v="0.29515938606847697"/>
    <n v="254.57142857142858"/>
    <m/>
  </r>
  <r>
    <x v="14"/>
    <x v="11"/>
    <n v="2015"/>
    <n v="9"/>
    <x v="11"/>
    <n v="328"/>
    <n v="328"/>
    <m/>
    <d v="2015-12-09T00:00:00"/>
    <n v="328"/>
    <n v="9"/>
    <n v="0.17709563164108619"/>
    <n v="227.28571428571428"/>
    <m/>
  </r>
  <r>
    <x v="14"/>
    <x v="11"/>
    <n v="2015"/>
    <n v="10"/>
    <x v="11"/>
    <n v="286"/>
    <n v="286"/>
    <m/>
    <d v="2015-12-10T00:00:00"/>
    <n v="286"/>
    <n v="19"/>
    <n v="0.37386855568673749"/>
    <n v="191.42857142857142"/>
    <m/>
  </r>
  <r>
    <x v="14"/>
    <x v="11"/>
    <n v="2015"/>
    <n v="11"/>
    <x v="11"/>
    <n v="242"/>
    <n v="242"/>
    <m/>
    <d v="2015-12-11T00:00:00"/>
    <n v="242"/>
    <n v="41"/>
    <n v="0.80676898858717039"/>
    <n v="183.57142857142858"/>
    <m/>
  </r>
  <r>
    <x v="14"/>
    <x v="11"/>
    <n v="2015"/>
    <n v="12"/>
    <x v="11"/>
    <n v="224"/>
    <n v="224"/>
    <m/>
    <d v="2015-12-12T00:00:00"/>
    <n v="224"/>
    <n v="59"/>
    <n v="1.1609602518693429"/>
    <n v="195"/>
    <m/>
  </r>
  <r>
    <x v="14"/>
    <x v="11"/>
    <n v="2015"/>
    <n v="13"/>
    <x v="11"/>
    <n v="240"/>
    <n v="240"/>
    <m/>
    <d v="2015-12-13T00:00:00"/>
    <n v="240"/>
    <n v="42"/>
    <n v="0.82644628099173556"/>
    <n v="196.57142857142858"/>
    <m/>
  </r>
  <r>
    <x v="14"/>
    <x v="11"/>
    <n v="2015"/>
    <n v="14"/>
    <x v="11"/>
    <n v="164"/>
    <n v="164"/>
    <m/>
    <d v="2015-12-14T00:00:00"/>
    <n v="164"/>
    <n v="143"/>
    <n v="2.8138528138528138"/>
    <n v="186.57142857142858"/>
    <m/>
  </r>
  <r>
    <x v="14"/>
    <x v="11"/>
    <n v="2015"/>
    <n v="15"/>
    <x v="11"/>
    <n v="107"/>
    <n v="107"/>
    <m/>
    <d v="2015-12-15T00:00:00"/>
    <n v="107"/>
    <n v="263"/>
    <n v="5.1751279024006296"/>
    <n v="198"/>
    <m/>
  </r>
  <r>
    <x v="14"/>
    <x v="11"/>
    <n v="2015"/>
    <n v="16"/>
    <x v="11"/>
    <n v="77"/>
    <n v="77"/>
    <m/>
    <d v="2015-12-16T00:00:00"/>
    <n v="77"/>
    <n v="383"/>
    <n v="7.5364029909484458"/>
    <n v="210.42857142857142"/>
    <m/>
  </r>
  <r>
    <x v="14"/>
    <x v="11"/>
    <n v="2015"/>
    <n v="17"/>
    <x v="11"/>
    <n v="231"/>
    <n v="231"/>
    <m/>
    <d v="2015-12-17T00:00:00"/>
    <n v="231"/>
    <n v="50"/>
    <n v="0.98386462022825649"/>
    <n v="228.71428571428572"/>
    <m/>
  </r>
  <r>
    <x v="14"/>
    <x v="11"/>
    <n v="2015"/>
    <n v="18"/>
    <x v="11"/>
    <n v="322"/>
    <n v="322"/>
    <m/>
    <d v="2015-12-18T00:00:00"/>
    <n v="322"/>
    <n v="10"/>
    <n v="0.19677292404565133"/>
    <n v="222"/>
    <m/>
  </r>
  <r>
    <x v="14"/>
    <x v="11"/>
    <n v="2015"/>
    <n v="19"/>
    <x v="11"/>
    <n v="235"/>
    <n v="235"/>
    <m/>
    <d v="2015-12-19T00:00:00"/>
    <n v="235"/>
    <n v="47"/>
    <n v="0.9248327430145612"/>
    <n v="193.28571428571428"/>
    <m/>
  </r>
  <r>
    <x v="14"/>
    <x v="11"/>
    <n v="2015"/>
    <n v="20"/>
    <x v="11"/>
    <n v="170"/>
    <n v="170"/>
    <m/>
    <d v="2015-12-20T00:00:00"/>
    <n v="170"/>
    <n v="132"/>
    <n v="2.5974025974025974"/>
    <n v="171.14285714285714"/>
    <m/>
  </r>
  <r>
    <x v="14"/>
    <x v="11"/>
    <n v="2015"/>
    <n v="21"/>
    <x v="11"/>
    <n v="244"/>
    <n v="244"/>
    <m/>
    <d v="2015-12-21T00:00:00"/>
    <n v="244"/>
    <n v="39"/>
    <n v="0.76741440377804016"/>
    <n v="157.14285714285714"/>
    <m/>
  </r>
  <r>
    <x v="14"/>
    <x v="11"/>
    <n v="2015"/>
    <n v="22"/>
    <x v="11"/>
    <n v="194"/>
    <n v="194"/>
    <m/>
    <d v="2015-12-22T00:00:00"/>
    <n v="194"/>
    <n v="91"/>
    <n v="1.7906336088154271"/>
    <n v="131.85714285714286"/>
    <m/>
  </r>
  <r>
    <x v="14"/>
    <x v="11"/>
    <n v="2015"/>
    <n v="23"/>
    <x v="11"/>
    <n v="205"/>
    <n v="205"/>
    <m/>
    <d v="2015-12-23T00:00:00"/>
    <n v="205"/>
    <n v="75"/>
    <n v="1.475796930342385"/>
    <n v="111.85714285714286"/>
    <m/>
  </r>
  <r>
    <x v="14"/>
    <x v="11"/>
    <n v="2015"/>
    <n v="24"/>
    <x v="11"/>
    <n v="184"/>
    <n v="184"/>
    <m/>
    <d v="2015-12-24T00:00:00"/>
    <n v="184"/>
    <n v="106"/>
    <n v="2.0857929948839038"/>
    <n v="89.428571428571431"/>
    <m/>
  </r>
  <r>
    <x v="14"/>
    <x v="11"/>
    <n v="2015"/>
    <n v="25"/>
    <x v="11"/>
    <n v="121"/>
    <n v="121"/>
    <m/>
    <d v="2015-12-25T00:00:00"/>
    <n v="121"/>
    <n v="221"/>
    <n v="4.3486816214088941"/>
    <n v="69.285714285714292"/>
    <m/>
  </r>
  <r>
    <x v="14"/>
    <x v="11"/>
    <n v="2015"/>
    <n v="26"/>
    <x v="11"/>
    <n v="80"/>
    <n v="80"/>
    <m/>
    <d v="2015-12-26T00:00:00"/>
    <n v="80"/>
    <n v="366"/>
    <n v="7.2018890200708379"/>
    <m/>
    <m/>
  </r>
  <r>
    <x v="14"/>
    <x v="11"/>
    <n v="2015"/>
    <n v="27"/>
    <x v="11"/>
    <n v="72"/>
    <n v="72"/>
    <m/>
    <d v="2015-12-27T00:00:00"/>
    <n v="72"/>
    <n v="413"/>
    <n v="8.1267217630853992"/>
    <m/>
    <m/>
  </r>
  <r>
    <x v="14"/>
    <x v="11"/>
    <n v="2015"/>
    <n v="28"/>
    <x v="11"/>
    <n v="67"/>
    <n v="67"/>
    <m/>
    <d v="2015-12-28T00:00:00"/>
    <n v="67"/>
    <n v="444"/>
    <n v="8.7367178276269186"/>
    <m/>
    <m/>
  </r>
  <r>
    <x v="14"/>
    <x v="11"/>
    <n v="2015"/>
    <n v="29"/>
    <x v="11"/>
    <n v="54"/>
    <n v="54"/>
    <m/>
    <d v="2015-12-29T00:00:00"/>
    <n v="54"/>
    <n v="587"/>
    <n v="11.550570641479732"/>
    <m/>
    <m/>
  </r>
  <r>
    <x v="14"/>
    <x v="11"/>
    <n v="2015"/>
    <n v="30"/>
    <x v="11"/>
    <n v="48"/>
    <n v="48"/>
    <m/>
    <d v="2015-12-30T00:00:00"/>
    <n v="48"/>
    <n v="675"/>
    <n v="13.282172373081464"/>
    <m/>
    <m/>
  </r>
  <r>
    <x v="14"/>
    <x v="11"/>
    <n v="2015"/>
    <n v="31"/>
    <x v="11"/>
    <n v="43"/>
    <n v="43"/>
    <m/>
    <d v="2015-12-31T00:00:00"/>
    <n v="43"/>
    <n v="809"/>
    <n v="15.91892955529319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3:E76" firstHeaderRow="0" firstDataRow="1" firstDataCol="1" rowPageCount="1" colPageCount="1"/>
  <pivotFields count="14">
    <pivotField axis="axisPage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Row" showAll="0">
      <items count="13"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dataField="1" showAll="0"/>
    <pivotField showAll="0"/>
    <pivotField numFmtId="14" showAll="0"/>
    <pivotField showAll="0"/>
    <pivotField showAll="0"/>
    <pivotField showAll="0"/>
    <pivotField showAll="0"/>
    <pivotField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item="3" hier="-1"/>
  </pageFields>
  <dataFields count="4">
    <dataField name="Count of Discharge_number" fld="6" subtotal="count" baseField="1" baseItem="0"/>
    <dataField name="Average of Discharge_number2" fld="6" subtotal="average" baseField="1" baseItem="0"/>
    <dataField name="Max of Discharge_number2" fld="6" subtotal="max" baseField="1" baseItem="0"/>
    <dataField name="Min of Discharge_number2" fld="6" subtotal="min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0:E36" firstHeaderRow="0" firstDataRow="1" firstDataCol="1"/>
  <pivotFields count="9"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 defaultSubtotal="0"/>
    <pivotField showAll="0"/>
    <pivotField showAll="0"/>
    <pivotField showAll="0"/>
    <pivotField showAll="0"/>
    <pivotField dataField="1" showAll="0"/>
    <pivotField showAll="0"/>
    <pivotField numFmtId="14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Discharge_number" fld="6" subtotal="average" baseField="0" baseItem="0"/>
    <dataField name="Max of Discharge_number" fld="6" subtotal="max" baseField="0" baseItem="0"/>
    <dataField name="Min of Discharge_number" fld="6" subtotal="min" baseField="0" baseItem="0"/>
    <dataField name="Count of Discharge_number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1:C57" firstHeaderRow="0" firstDataRow="1" firstDataCol="1"/>
  <pivotFields count="14"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Min of 7-day average" fld="12" subtotal="min" baseField="0" baseItem="0"/>
    <dataField name="Min of 30-day average" fld="13" subtotal="min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17" firstHeaderRow="1" firstDataRow="1" firstDataCol="1"/>
  <pivotFields count="7">
    <pivotField showAll="0" defaultSubtota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dataField="1" showAll="0"/>
    <pivotField showAll="0"/>
    <pivotField numFmtId="14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Discharge_number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38"/>
  <sheetViews>
    <sheetView tabSelected="1" workbookViewId="0">
      <selection activeCell="H19" sqref="H19"/>
    </sheetView>
  </sheetViews>
  <sheetFormatPr defaultRowHeight="15" x14ac:dyDescent="0.25"/>
  <cols>
    <col min="3" max="3" width="19.42578125" bestFit="1" customWidth="1"/>
    <col min="5" max="5" width="9.7109375" bestFit="1" customWidth="1"/>
  </cols>
  <sheetData>
    <row r="2" spans="1:9" x14ac:dyDescent="0.25">
      <c r="A2" t="s">
        <v>200</v>
      </c>
    </row>
    <row r="3" spans="1:9" x14ac:dyDescent="0.25">
      <c r="A3" t="s">
        <v>254</v>
      </c>
      <c r="C3" t="s">
        <v>255</v>
      </c>
      <c r="F3">
        <f>45+(22/60)+(31/3600)</f>
        <v>45.375277777777775</v>
      </c>
      <c r="G3" t="s">
        <v>256</v>
      </c>
      <c r="H3">
        <f>-(122+(51/60)+(24/3600))</f>
        <v>-122.85666666666665</v>
      </c>
      <c r="I3" t="s">
        <v>256</v>
      </c>
    </row>
    <row r="4" spans="1:9" x14ac:dyDescent="0.25">
      <c r="A4" t="s">
        <v>225</v>
      </c>
      <c r="F4" s="8">
        <f>AVERAGE(ChickenCreek_all_years!G2:G90,ChickenCreek_all_years!G114:G1182,ChickenCreek_all_years!G1184:G1313,ChickenCreek_all_years!G1315:G1317,ChickenCreek_all_years!G1319:G1452,ChickenCreek_all_years!G1455:G1458,ChickenCreek_all_years!G1463:G5114)</f>
        <v>26.699488289706711</v>
      </c>
      <c r="G4" t="s">
        <v>203</v>
      </c>
      <c r="H4" s="7">
        <f>F4*0.028316847</f>
        <v>0.75604532487791654</v>
      </c>
      <c r="I4" t="s">
        <v>204</v>
      </c>
    </row>
    <row r="5" spans="1:9" x14ac:dyDescent="0.25">
      <c r="A5" t="s">
        <v>223</v>
      </c>
      <c r="E5" s="1">
        <f>ChickenCreek_all_years!I1313</f>
        <v>38568</v>
      </c>
      <c r="F5" s="7">
        <f>MIN(ChickenCreek_all_years!G2:G90,ChickenCreek_all_years!G114:G1182,ChickenCreek_all_years!G1184:G1313,ChickenCreek_all_years!G1315:G1317,ChickenCreek_all_years!G1319:G1452,ChickenCreek_all_years!G1455:G1458,ChickenCreek_all_years!G1463:G5114)</f>
        <v>0.56000000000000005</v>
      </c>
      <c r="G5" t="s">
        <v>203</v>
      </c>
      <c r="H5" s="7">
        <f>F5*0.028316847</f>
        <v>1.5857434320000002E-2</v>
      </c>
      <c r="I5" t="s">
        <v>204</v>
      </c>
    </row>
    <row r="6" spans="1:9" x14ac:dyDescent="0.25">
      <c r="A6" t="s">
        <v>224</v>
      </c>
      <c r="E6" s="13">
        <f>ChickenCreek_all_years!I2164</f>
        <v>39419</v>
      </c>
      <c r="F6" s="8">
        <f>MAX(ChickenCreek_all_years!G3:G91,ChickenCreek_all_years!G115:G1183,ChickenCreek_all_years!G1185:G1314,ChickenCreek_all_years!G1316:G1318,ChickenCreek_all_years!G1320:G1453,ChickenCreek_all_years!G1456:G1459,ChickenCreek_all_years!G1464:G5115)</f>
        <v>407</v>
      </c>
      <c r="G6" t="s">
        <v>203</v>
      </c>
      <c r="H6" s="7">
        <f>F6*0.028316847</f>
        <v>11.524956728999999</v>
      </c>
      <c r="I6" t="s">
        <v>204</v>
      </c>
    </row>
    <row r="7" spans="1:9" x14ac:dyDescent="0.25">
      <c r="A7" t="s">
        <v>257</v>
      </c>
      <c r="F7" s="8">
        <f>Pivot_Tables!B38</f>
        <v>25.864854642529426</v>
      </c>
      <c r="G7" t="s">
        <v>203</v>
      </c>
      <c r="H7" s="7">
        <f>F7*0.028316847</f>
        <v>0.73241113158974547</v>
      </c>
      <c r="I7" t="s">
        <v>204</v>
      </c>
    </row>
    <row r="8" spans="1:9" x14ac:dyDescent="0.25">
      <c r="F8" s="8"/>
      <c r="H8" s="7"/>
    </row>
    <row r="9" spans="1:9" x14ac:dyDescent="0.25">
      <c r="F9" s="8"/>
      <c r="H9" s="7"/>
    </row>
    <row r="10" spans="1:9" x14ac:dyDescent="0.25">
      <c r="A10" t="s">
        <v>240</v>
      </c>
      <c r="E10" t="s">
        <v>236</v>
      </c>
      <c r="F10" s="8">
        <f>_xlfn.PERCENTILE.INC(ChickenCreek_all_years!J2:J5114,0.9)</f>
        <v>61</v>
      </c>
      <c r="G10" t="s">
        <v>203</v>
      </c>
      <c r="H10" s="7">
        <f t="shared" ref="H10:H11" si="0">F10*0.028316847</f>
        <v>1.727327667</v>
      </c>
      <c r="I10" t="s">
        <v>204</v>
      </c>
    </row>
    <row r="11" spans="1:9" x14ac:dyDescent="0.25">
      <c r="A11" t="s">
        <v>241</v>
      </c>
      <c r="E11" t="s">
        <v>237</v>
      </c>
      <c r="F11" s="8">
        <f>_xlfn.PERCENTILE.INC(ChickenCreek_all_years!J2:J5114,0.1)</f>
        <v>1.8</v>
      </c>
      <c r="G11" t="s">
        <v>203</v>
      </c>
      <c r="H11" s="7">
        <f t="shared" si="0"/>
        <v>5.0970324599999998E-2</v>
      </c>
      <c r="I11" t="s">
        <v>204</v>
      </c>
    </row>
    <row r="12" spans="1:9" x14ac:dyDescent="0.25">
      <c r="A12" t="s">
        <v>244</v>
      </c>
      <c r="F12" s="15">
        <f>(SUM(Pivot_Tables!C11:C13)/(SUM(Pivot_Tables!C16,Pivot_Tables!C5,Pivot_Tables!C6)))</f>
        <v>5.0981586381854717E-2</v>
      </c>
      <c r="H12" s="7"/>
    </row>
    <row r="13" spans="1:9" x14ac:dyDescent="0.25">
      <c r="F13" s="8"/>
      <c r="H13" s="7"/>
    </row>
    <row r="14" spans="1:9" x14ac:dyDescent="0.25">
      <c r="A14" t="s">
        <v>251</v>
      </c>
      <c r="F14" s="8">
        <f>Pivot_Tables!B59</f>
        <v>1.3678021978021977</v>
      </c>
      <c r="G14" t="s">
        <v>203</v>
      </c>
      <c r="H14" s="7">
        <f t="shared" ref="H14" si="1">F14*0.028316847</f>
        <v>3.8731845561428564E-2</v>
      </c>
      <c r="I14" t="s">
        <v>204</v>
      </c>
    </row>
    <row r="15" spans="1:9" x14ac:dyDescent="0.25">
      <c r="A15" t="s">
        <v>250</v>
      </c>
      <c r="F15" s="8">
        <f>Pivot_Tables!C59</f>
        <v>1.6978095238095241</v>
      </c>
      <c r="G15" t="s">
        <v>203</v>
      </c>
      <c r="H15" s="7">
        <f t="shared" ref="H15" si="2">F15*0.028316847</f>
        <v>4.8076612520857147E-2</v>
      </c>
      <c r="I15" t="s">
        <v>204</v>
      </c>
    </row>
    <row r="16" spans="1:9" x14ac:dyDescent="0.25">
      <c r="F16" s="8"/>
      <c r="H16" s="7"/>
    </row>
    <row r="17" spans="1:14" x14ac:dyDescent="0.25">
      <c r="F17" s="8"/>
      <c r="H17" s="7"/>
    </row>
    <row r="18" spans="1:14" x14ac:dyDescent="0.25">
      <c r="A18" t="s">
        <v>202</v>
      </c>
      <c r="C18" t="s">
        <v>205</v>
      </c>
      <c r="F18" s="7">
        <f>H18*0.386102</f>
        <v>16.069565239999999</v>
      </c>
      <c r="G18" t="s">
        <v>206</v>
      </c>
      <c r="H18">
        <v>41.62</v>
      </c>
      <c r="I18" t="s">
        <v>188</v>
      </c>
    </row>
    <row r="19" spans="1:14" x14ac:dyDescent="0.25">
      <c r="A19" t="s">
        <v>201</v>
      </c>
      <c r="F19" s="7">
        <f>F4/F18</f>
        <v>1.6614941282447981</v>
      </c>
      <c r="G19" t="s">
        <v>209</v>
      </c>
      <c r="H19" s="15">
        <f>H4/H18</f>
        <v>1.8165433082121974E-2</v>
      </c>
      <c r="I19" t="s">
        <v>208</v>
      </c>
    </row>
    <row r="20" spans="1:14" x14ac:dyDescent="0.25">
      <c r="A20" t="s">
        <v>242</v>
      </c>
      <c r="F20" s="7"/>
      <c r="H20" s="7"/>
    </row>
    <row r="21" spans="1:14" x14ac:dyDescent="0.25">
      <c r="A21" t="s">
        <v>233</v>
      </c>
    </row>
    <row r="23" spans="1:14" x14ac:dyDescent="0.25">
      <c r="C23" t="s">
        <v>198</v>
      </c>
      <c r="D23" t="s">
        <v>199</v>
      </c>
      <c r="N23">
        <f>1490/334</f>
        <v>4.4610778443113777</v>
      </c>
    </row>
    <row r="24" spans="1:14" x14ac:dyDescent="0.25">
      <c r="B24" t="s">
        <v>210</v>
      </c>
      <c r="C24" s="12">
        <f>Pivot_Tables!D14</f>
        <v>2.6010745598501452E-2</v>
      </c>
      <c r="D24" s="9">
        <v>0.04</v>
      </c>
    </row>
    <row r="25" spans="1:14" x14ac:dyDescent="0.25">
      <c r="B25" t="s">
        <v>211</v>
      </c>
      <c r="C25" s="12">
        <f>Pivot_Tables!D15</f>
        <v>8.0648490261532493E-2</v>
      </c>
      <c r="D25" s="9">
        <v>0.1</v>
      </c>
    </row>
    <row r="26" spans="1:14" x14ac:dyDescent="0.25">
      <c r="B26" t="s">
        <v>212</v>
      </c>
      <c r="C26" s="12">
        <f>Pivot_Tables!D16</f>
        <v>0.18609772162986035</v>
      </c>
      <c r="D26" s="9">
        <v>0.15</v>
      </c>
    </row>
    <row r="27" spans="1:14" x14ac:dyDescent="0.25">
      <c r="B27" t="s">
        <v>213</v>
      </c>
      <c r="C27" s="12">
        <f>Pivot_Tables!D5</f>
        <v>0.21291837438350183</v>
      </c>
      <c r="D27" s="9">
        <v>0.16</v>
      </c>
    </row>
    <row r="28" spans="1:14" x14ac:dyDescent="0.25">
      <c r="B28" t="s">
        <v>214</v>
      </c>
      <c r="C28" s="12">
        <f>Pivot_Tables!D6</f>
        <v>0.1477219472101563</v>
      </c>
      <c r="D28" s="9">
        <v>0.14000000000000001</v>
      </c>
    </row>
    <row r="29" spans="1:14" x14ac:dyDescent="0.25">
      <c r="B29" t="s">
        <v>215</v>
      </c>
      <c r="C29" s="12">
        <f>Pivot_Tables!D7</f>
        <v>0.15267007593470638</v>
      </c>
      <c r="D29" s="9">
        <v>0.11</v>
      </c>
    </row>
    <row r="30" spans="1:14" x14ac:dyDescent="0.25">
      <c r="B30" t="s">
        <v>216</v>
      </c>
      <c r="C30" s="12">
        <f>Pivot_Tables!D8</f>
        <v>9.0037941353300302E-2</v>
      </c>
      <c r="D30" s="9">
        <v>0.09</v>
      </c>
    </row>
    <row r="31" spans="1:14" x14ac:dyDescent="0.25">
      <c r="B31" t="s">
        <v>217</v>
      </c>
      <c r="C31" s="12">
        <f>Pivot_Tables!D9</f>
        <v>4.7596296662769683E-2</v>
      </c>
      <c r="D31" s="9">
        <v>8.7999999999999995E-2</v>
      </c>
    </row>
    <row r="32" spans="1:14" x14ac:dyDescent="0.25">
      <c r="B32" t="s">
        <v>218</v>
      </c>
      <c r="C32" s="12">
        <f>Pivot_Tables!D10</f>
        <v>2.8424834186825048E-2</v>
      </c>
      <c r="D32" s="9">
        <v>5.5E-2</v>
      </c>
    </row>
    <row r="33" spans="2:4" x14ac:dyDescent="0.25">
      <c r="B33" t="s">
        <v>219</v>
      </c>
      <c r="C33" s="12">
        <f>Pivot_Tables!D11</f>
        <v>9.9775930326813662E-3</v>
      </c>
      <c r="D33" s="9">
        <v>0.03</v>
      </c>
    </row>
    <row r="34" spans="2:4" x14ac:dyDescent="0.25">
      <c r="B34" t="s">
        <v>220</v>
      </c>
      <c r="C34" s="12">
        <f>Pivot_Tables!D12</f>
        <v>6.7621409994306778E-3</v>
      </c>
      <c r="D34" s="9">
        <v>0.02</v>
      </c>
    </row>
    <row r="35" spans="2:4" x14ac:dyDescent="0.25">
      <c r="B35" t="s">
        <v>221</v>
      </c>
      <c r="C35" s="12">
        <f>Pivot_Tables!D13</f>
        <v>1.113383874673398E-2</v>
      </c>
      <c r="D35" s="9">
        <v>0.03</v>
      </c>
    </row>
    <row r="37" spans="2:4" x14ac:dyDescent="0.25">
      <c r="C37" s="14">
        <f>SUM(C26:C30)</f>
        <v>0.78944606051152522</v>
      </c>
      <c r="D37" t="s">
        <v>243</v>
      </c>
    </row>
    <row r="38" spans="2:4" x14ac:dyDescent="0.25">
      <c r="C38" s="16">
        <f>SUM(C33:C35)</f>
        <v>2.7873572778846025E-2</v>
      </c>
      <c r="D38" t="s">
        <v>249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"/>
  <sheetViews>
    <sheetView workbookViewId="0">
      <selection activeCell="M4" sqref="M4:N4"/>
    </sheetView>
  </sheetViews>
  <sheetFormatPr defaultRowHeight="15" x14ac:dyDescent="0.25"/>
  <sheetData>
    <row r="1" spans="1:16" x14ac:dyDescent="0.25">
      <c r="A1" t="s">
        <v>190</v>
      </c>
    </row>
    <row r="2" spans="1:16" x14ac:dyDescent="0.25">
      <c r="A2" t="s">
        <v>181</v>
      </c>
      <c r="L2" t="s">
        <v>183</v>
      </c>
    </row>
    <row r="3" spans="1:16" x14ac:dyDescent="0.25">
      <c r="A3" t="s">
        <v>182</v>
      </c>
    </row>
    <row r="4" spans="1:16" x14ac:dyDescent="0.25">
      <c r="L4" t="s">
        <v>187</v>
      </c>
      <c r="M4">
        <v>41.62</v>
      </c>
      <c r="N4" t="s">
        <v>188</v>
      </c>
      <c r="O4" s="6">
        <v>10285</v>
      </c>
      <c r="P4" t="s">
        <v>189</v>
      </c>
    </row>
    <row r="5" spans="1:16" x14ac:dyDescent="0.25">
      <c r="L5" t="s">
        <v>184</v>
      </c>
      <c r="M5">
        <v>11.8</v>
      </c>
      <c r="N5" t="s">
        <v>185</v>
      </c>
      <c r="O5">
        <f>M5*3281</f>
        <v>38715.800000000003</v>
      </c>
      <c r="P5" t="s">
        <v>194</v>
      </c>
    </row>
    <row r="6" spans="1:16" x14ac:dyDescent="0.25">
      <c r="L6" t="s">
        <v>192</v>
      </c>
      <c r="M6">
        <f>370-33</f>
        <v>337</v>
      </c>
      <c r="N6" t="s">
        <v>186</v>
      </c>
    </row>
    <row r="7" spans="1:16" x14ac:dyDescent="0.25">
      <c r="L7" t="s">
        <v>193</v>
      </c>
      <c r="M7">
        <f>M6/(M5*1000)</f>
        <v>2.8559322033898306E-2</v>
      </c>
    </row>
    <row r="11" spans="1:16" x14ac:dyDescent="0.25">
      <c r="L11" t="s">
        <v>191</v>
      </c>
      <c r="M11">
        <f>(1.8*(1.1-0.3)*(O5^0.5))/((100*M7)^1/3)</f>
        <v>297.63223945266742</v>
      </c>
      <c r="N11" t="s">
        <v>195</v>
      </c>
    </row>
    <row r="12" spans="1:16" x14ac:dyDescent="0.25">
      <c r="M12">
        <f>M11/60</f>
        <v>4.9605373242111233</v>
      </c>
      <c r="N12" t="s">
        <v>196</v>
      </c>
    </row>
    <row r="20" spans="1:1" x14ac:dyDescent="0.25">
      <c r="A20" t="s">
        <v>197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90"/>
  <sheetViews>
    <sheetView topLeftCell="A61" workbookViewId="0">
      <selection activeCell="C66" sqref="C66"/>
    </sheetView>
  </sheetViews>
  <sheetFormatPr defaultRowHeight="15" x14ac:dyDescent="0.25"/>
  <cols>
    <col min="1" max="1" width="13.140625" customWidth="1"/>
    <col min="2" max="2" width="26.140625" customWidth="1"/>
    <col min="3" max="3" width="29.140625" customWidth="1"/>
    <col min="4" max="4" width="25.7109375" customWidth="1"/>
    <col min="5" max="5" width="25.28515625" customWidth="1"/>
    <col min="6" max="6" width="26.140625" customWidth="1"/>
    <col min="7" max="10" width="12" customWidth="1"/>
    <col min="11" max="11" width="12" bestFit="1" customWidth="1"/>
    <col min="12" max="13" width="12" customWidth="1"/>
    <col min="14" max="14" width="12" bestFit="1" customWidth="1"/>
  </cols>
  <sheetData>
    <row r="2" spans="1:5" x14ac:dyDescent="0.25">
      <c r="A2" s="10" t="s">
        <v>231</v>
      </c>
    </row>
    <row r="3" spans="1:5" x14ac:dyDescent="0.25">
      <c r="C3" t="s">
        <v>229</v>
      </c>
    </row>
    <row r="4" spans="1:5" x14ac:dyDescent="0.25">
      <c r="A4" s="2" t="s">
        <v>177</v>
      </c>
      <c r="B4" t="s">
        <v>178</v>
      </c>
      <c r="C4" s="11" t="s">
        <v>178</v>
      </c>
      <c r="D4" t="s">
        <v>222</v>
      </c>
      <c r="E4" t="s">
        <v>258</v>
      </c>
    </row>
    <row r="5" spans="1:5" x14ac:dyDescent="0.25">
      <c r="A5" s="3">
        <v>1</v>
      </c>
      <c r="B5" s="4">
        <v>68.466359447004606</v>
      </c>
      <c r="C5" s="4">
        <v>68.466359447004606</v>
      </c>
      <c r="D5" s="12">
        <f>C5/SUM($C$5:$C$16)</f>
        <v>0.21291837438350183</v>
      </c>
      <c r="E5" s="7">
        <f>C5/WatershedCalcs!$F$18</f>
        <v>4.2606230115410773</v>
      </c>
    </row>
    <row r="6" spans="1:5" x14ac:dyDescent="0.25">
      <c r="A6" s="3">
        <v>2</v>
      </c>
      <c r="B6" s="4">
        <v>47.501696202531647</v>
      </c>
      <c r="C6" s="4">
        <v>47.501696202531647</v>
      </c>
      <c r="D6" s="12">
        <f t="shared" ref="D6:D15" si="0">C6/SUM($C$5:$C$16)</f>
        <v>0.1477219472101563</v>
      </c>
      <c r="E6" s="7">
        <f>C6/WatershedCalcs!$F$18</f>
        <v>2.9560038179683601</v>
      </c>
    </row>
    <row r="7" spans="1:5" x14ac:dyDescent="0.25">
      <c r="A7" s="3">
        <v>3</v>
      </c>
      <c r="B7" s="4">
        <v>49.092824074074073</v>
      </c>
      <c r="C7" s="4">
        <v>49.092824074074073</v>
      </c>
      <c r="D7" s="12">
        <f t="shared" si="0"/>
        <v>0.15267007593470638</v>
      </c>
      <c r="E7" s="7">
        <f>C7/WatershedCalcs!$F$18</f>
        <v>3.0550188098352109</v>
      </c>
    </row>
    <row r="8" spans="1:5" x14ac:dyDescent="0.25">
      <c r="A8" s="3">
        <v>4</v>
      </c>
      <c r="B8" s="4">
        <v>28.952738693467339</v>
      </c>
      <c r="C8" s="4">
        <v>28.952738693467339</v>
      </c>
      <c r="D8" s="12">
        <f t="shared" si="0"/>
        <v>9.0037941353300302E-2</v>
      </c>
      <c r="E8" s="7">
        <f>C8/WatershedCalcs!$F$18</f>
        <v>1.8017126326105473</v>
      </c>
    </row>
    <row r="9" spans="1:5" x14ac:dyDescent="0.25">
      <c r="A9" s="3">
        <v>5</v>
      </c>
      <c r="B9" s="4">
        <v>15.305138248847918</v>
      </c>
      <c r="C9" s="4">
        <v>15.305138248847918</v>
      </c>
      <c r="D9" s="12">
        <f t="shared" si="0"/>
        <v>4.7596296662769683E-2</v>
      </c>
      <c r="E9" s="7">
        <f>C9/WatershedCalcs!$F$18</f>
        <v>0.95243013860454129</v>
      </c>
    </row>
    <row r="10" spans="1:5" x14ac:dyDescent="0.25">
      <c r="A10" s="3">
        <v>6</v>
      </c>
      <c r="B10" s="4">
        <v>9.1403333333333361</v>
      </c>
      <c r="C10" s="4">
        <v>9.1403333333333361</v>
      </c>
      <c r="D10" s="12">
        <f t="shared" si="0"/>
        <v>2.8424834186825048E-2</v>
      </c>
      <c r="E10" s="7">
        <f>C10/WatershedCalcs!$F$18</f>
        <v>0.56879779862254298</v>
      </c>
    </row>
    <row r="11" spans="1:5" x14ac:dyDescent="0.25">
      <c r="A11" s="3">
        <v>7</v>
      </c>
      <c r="B11" s="4">
        <v>3.2084101382488486</v>
      </c>
      <c r="C11" s="4">
        <v>3.2084101382488486</v>
      </c>
      <c r="D11" s="12">
        <f t="shared" si="0"/>
        <v>9.9775930326813662E-3</v>
      </c>
      <c r="E11" s="7">
        <f>C11/WatershedCalcs!$F$18</f>
        <v>0.19965755702354326</v>
      </c>
    </row>
    <row r="12" spans="1:5" x14ac:dyDescent="0.25">
      <c r="A12" s="3">
        <v>8</v>
      </c>
      <c r="B12" s="4">
        <v>2.1744444444444437</v>
      </c>
      <c r="C12" s="4">
        <v>2.1744444444444437</v>
      </c>
      <c r="D12" s="12">
        <f t="shared" si="0"/>
        <v>6.7621409994306778E-3</v>
      </c>
      <c r="E12" s="7">
        <f>C12/WatershedCalcs!$F$18</f>
        <v>0.13531445387407653</v>
      </c>
    </row>
    <row r="13" spans="1:5" x14ac:dyDescent="0.25">
      <c r="A13" s="3">
        <v>9</v>
      </c>
      <c r="B13" s="4">
        <v>3.5802142857142862</v>
      </c>
      <c r="C13" s="4">
        <v>3.5802142857142862</v>
      </c>
      <c r="D13" s="12">
        <f t="shared" si="0"/>
        <v>1.113383874673398E-2</v>
      </c>
      <c r="E13" s="7">
        <f>C13/WatershedCalcs!$F$18</f>
        <v>0.22279471984733587</v>
      </c>
    </row>
    <row r="14" spans="1:5" x14ac:dyDescent="0.25">
      <c r="A14" s="3">
        <v>10</v>
      </c>
      <c r="B14" s="4">
        <v>8.364055299539169</v>
      </c>
      <c r="C14" s="4">
        <v>8.364055299539169</v>
      </c>
      <c r="D14" s="12">
        <f t="shared" si="0"/>
        <v>2.6010745598501452E-2</v>
      </c>
      <c r="E14" s="7">
        <f>C14/WatershedCalcs!$F$18</f>
        <v>0.52049045351392276</v>
      </c>
    </row>
    <row r="15" spans="1:5" x14ac:dyDescent="0.25">
      <c r="A15" s="3">
        <v>11</v>
      </c>
      <c r="B15" s="4">
        <v>25.933452380952371</v>
      </c>
      <c r="C15" s="4">
        <v>25.933452380952371</v>
      </c>
      <c r="D15" s="12">
        <f t="shared" si="0"/>
        <v>8.0648490261532493E-2</v>
      </c>
      <c r="E15" s="7">
        <f>C15/WatershedCalcs!$F$18</f>
        <v>1.6138241448125432</v>
      </c>
    </row>
    <row r="16" spans="1:5" x14ac:dyDescent="0.25">
      <c r="A16" s="3">
        <v>12</v>
      </c>
      <c r="B16" s="4">
        <v>59.841869158878495</v>
      </c>
      <c r="C16" s="4">
        <v>59.841869158878495</v>
      </c>
      <c r="D16" s="12">
        <f>C16/SUM($C$5:$C$16)</f>
        <v>0.18609772162986035</v>
      </c>
      <c r="E16" s="7">
        <f>C16/WatershedCalcs!$F$18</f>
        <v>3.7239258352753355</v>
      </c>
    </row>
    <row r="17" spans="1:11" x14ac:dyDescent="0.25">
      <c r="A17" s="3" t="s">
        <v>176</v>
      </c>
      <c r="B17" s="4">
        <v>26.699488289706782</v>
      </c>
      <c r="C17" s="5">
        <v>26.699488289706782</v>
      </c>
    </row>
    <row r="19" spans="1:11" x14ac:dyDescent="0.25">
      <c r="A19" s="10" t="s">
        <v>232</v>
      </c>
    </row>
    <row r="20" spans="1:11" x14ac:dyDescent="0.25">
      <c r="A20" s="2" t="s">
        <v>177</v>
      </c>
      <c r="B20" t="s">
        <v>178</v>
      </c>
      <c r="C20" t="s">
        <v>179</v>
      </c>
      <c r="D20" t="s">
        <v>180</v>
      </c>
      <c r="E20" t="s">
        <v>207</v>
      </c>
    </row>
    <row r="21" spans="1:11" x14ac:dyDescent="0.25">
      <c r="A21" s="3">
        <v>2002</v>
      </c>
      <c r="B21" s="4">
        <v>30.001640000000009</v>
      </c>
      <c r="C21" s="4">
        <v>333</v>
      </c>
      <c r="D21" s="4">
        <v>1.37</v>
      </c>
      <c r="E21" s="4">
        <v>250</v>
      </c>
      <c r="G21" t="s">
        <v>234</v>
      </c>
      <c r="H21" t="s">
        <v>178</v>
      </c>
      <c r="I21" t="s">
        <v>179</v>
      </c>
      <c r="J21" t="s">
        <v>180</v>
      </c>
      <c r="K21" t="s">
        <v>207</v>
      </c>
    </row>
    <row r="22" spans="1:11" x14ac:dyDescent="0.25">
      <c r="A22" s="3">
        <v>2003</v>
      </c>
      <c r="B22" s="4">
        <v>25.76117808219179</v>
      </c>
      <c r="C22" s="4">
        <v>385</v>
      </c>
      <c r="D22" s="4">
        <v>0.83</v>
      </c>
      <c r="E22" s="4">
        <v>365</v>
      </c>
    </row>
    <row r="23" spans="1:11" x14ac:dyDescent="0.25">
      <c r="A23" s="3">
        <v>2004</v>
      </c>
      <c r="B23" s="4">
        <v>20.842540983606565</v>
      </c>
      <c r="C23" s="4">
        <v>277</v>
      </c>
      <c r="D23" s="4">
        <v>0.63</v>
      </c>
      <c r="E23" s="4">
        <v>366</v>
      </c>
      <c r="G23" s="3">
        <v>2003</v>
      </c>
      <c r="H23" s="4">
        <v>25.76117808219179</v>
      </c>
      <c r="I23" s="4">
        <v>385</v>
      </c>
      <c r="J23" s="4">
        <v>0.83</v>
      </c>
      <c r="K23" s="4">
        <v>365</v>
      </c>
    </row>
    <row r="24" spans="1:11" x14ac:dyDescent="0.25">
      <c r="A24" s="3">
        <v>2005</v>
      </c>
      <c r="B24" s="4">
        <v>11.89464088397791</v>
      </c>
      <c r="C24" s="4">
        <v>227</v>
      </c>
      <c r="D24" s="4">
        <v>0.56000000000000005</v>
      </c>
      <c r="E24" s="4">
        <v>362</v>
      </c>
      <c r="G24" s="3">
        <v>2004</v>
      </c>
      <c r="H24" s="4">
        <v>20.842540983606565</v>
      </c>
      <c r="I24" s="4">
        <v>277</v>
      </c>
      <c r="J24" s="4">
        <v>0.63</v>
      </c>
      <c r="K24" s="4">
        <v>366</v>
      </c>
    </row>
    <row r="25" spans="1:11" x14ac:dyDescent="0.25">
      <c r="A25" s="3">
        <v>2006</v>
      </c>
      <c r="B25" s="4">
        <v>32.023008356545944</v>
      </c>
      <c r="C25" s="4">
        <v>349</v>
      </c>
      <c r="D25" s="4">
        <v>0.87</v>
      </c>
      <c r="E25" s="4">
        <v>359</v>
      </c>
      <c r="G25" s="3">
        <v>2005</v>
      </c>
      <c r="H25" s="4">
        <v>11.89464088397791</v>
      </c>
      <c r="I25" s="4">
        <v>227</v>
      </c>
      <c r="J25" s="4">
        <v>0.56000000000000005</v>
      </c>
      <c r="K25" s="4">
        <v>362</v>
      </c>
    </row>
    <row r="26" spans="1:11" x14ac:dyDescent="0.25">
      <c r="A26" s="3">
        <v>2007</v>
      </c>
      <c r="B26" s="4">
        <v>34.302246575342465</v>
      </c>
      <c r="C26" s="4">
        <v>313</v>
      </c>
      <c r="D26" s="4">
        <v>0.98</v>
      </c>
      <c r="E26" s="4">
        <v>365</v>
      </c>
      <c r="G26" s="3">
        <v>2006</v>
      </c>
      <c r="H26" s="4">
        <v>32.023008356545944</v>
      </c>
      <c r="I26" s="4">
        <v>349</v>
      </c>
      <c r="J26" s="4">
        <v>0.87</v>
      </c>
      <c r="K26" s="4">
        <v>359</v>
      </c>
    </row>
    <row r="27" spans="1:11" x14ac:dyDescent="0.25">
      <c r="A27" s="3">
        <v>2008</v>
      </c>
      <c r="B27" s="4">
        <v>34.659562841530075</v>
      </c>
      <c r="C27" s="4">
        <v>407</v>
      </c>
      <c r="D27" s="4">
        <v>1.8</v>
      </c>
      <c r="E27" s="4">
        <v>366</v>
      </c>
      <c r="G27" s="3">
        <v>2007</v>
      </c>
      <c r="H27" s="4">
        <v>34.302246575342465</v>
      </c>
      <c r="I27" s="4">
        <v>313</v>
      </c>
      <c r="J27" s="4">
        <v>0.98</v>
      </c>
      <c r="K27" s="4">
        <v>365</v>
      </c>
    </row>
    <row r="28" spans="1:11" x14ac:dyDescent="0.25">
      <c r="A28" s="3">
        <v>2009</v>
      </c>
      <c r="B28" s="4">
        <v>14.800273972602739</v>
      </c>
      <c r="C28" s="4">
        <v>173</v>
      </c>
      <c r="D28" s="4">
        <v>0.89</v>
      </c>
      <c r="E28" s="4">
        <v>365</v>
      </c>
      <c r="G28" s="3">
        <v>2008</v>
      </c>
      <c r="H28" s="4">
        <v>34.659562841530075</v>
      </c>
      <c r="I28" s="4">
        <v>407</v>
      </c>
      <c r="J28" s="4">
        <v>1.8</v>
      </c>
      <c r="K28" s="4">
        <v>366</v>
      </c>
    </row>
    <row r="29" spans="1:11" x14ac:dyDescent="0.25">
      <c r="A29" s="3">
        <v>2010</v>
      </c>
      <c r="B29" s="4">
        <v>26.170136986301376</v>
      </c>
      <c r="C29" s="4">
        <v>190</v>
      </c>
      <c r="D29" s="4">
        <v>1.4</v>
      </c>
      <c r="E29" s="4">
        <v>365</v>
      </c>
      <c r="G29" s="3">
        <v>2009</v>
      </c>
      <c r="H29" s="4">
        <v>14.800273972602739</v>
      </c>
      <c r="I29" s="4">
        <v>173</v>
      </c>
      <c r="J29" s="4">
        <v>0.89</v>
      </c>
      <c r="K29" s="4">
        <v>365</v>
      </c>
    </row>
    <row r="30" spans="1:11" x14ac:dyDescent="0.25">
      <c r="A30" s="3">
        <v>2011</v>
      </c>
      <c r="B30" s="4">
        <v>37.398219178082186</v>
      </c>
      <c r="C30" s="4">
        <v>275</v>
      </c>
      <c r="D30" s="4">
        <v>0.95</v>
      </c>
      <c r="E30" s="4">
        <v>365</v>
      </c>
      <c r="G30" s="3">
        <v>2010</v>
      </c>
      <c r="H30" s="4">
        <v>26.170136986301376</v>
      </c>
      <c r="I30" s="4">
        <v>190</v>
      </c>
      <c r="J30" s="4">
        <v>1.4</v>
      </c>
      <c r="K30" s="4">
        <v>365</v>
      </c>
    </row>
    <row r="31" spans="1:11" x14ac:dyDescent="0.25">
      <c r="A31" s="3">
        <v>2012</v>
      </c>
      <c r="B31" s="4">
        <v>30.974590163934433</v>
      </c>
      <c r="C31" s="4">
        <v>392</v>
      </c>
      <c r="D31" s="4">
        <v>1.7</v>
      </c>
      <c r="E31" s="4">
        <v>366</v>
      </c>
      <c r="G31" s="3">
        <v>2011</v>
      </c>
      <c r="H31" s="4">
        <v>37.398219178082186</v>
      </c>
      <c r="I31" s="4">
        <v>275</v>
      </c>
      <c r="J31" s="4">
        <v>0.95</v>
      </c>
      <c r="K31" s="4">
        <v>365</v>
      </c>
    </row>
    <row r="32" spans="1:11" x14ac:dyDescent="0.25">
      <c r="A32" s="3">
        <v>2013</v>
      </c>
      <c r="B32" s="4">
        <v>25.285479452054773</v>
      </c>
      <c r="C32" s="4">
        <v>271</v>
      </c>
      <c r="D32" s="4">
        <v>1.4</v>
      </c>
      <c r="E32" s="4">
        <v>365</v>
      </c>
      <c r="G32" s="3">
        <v>2012</v>
      </c>
      <c r="H32" s="4">
        <v>30.974590163934433</v>
      </c>
      <c r="I32" s="4">
        <v>392</v>
      </c>
      <c r="J32" s="4">
        <v>1.7</v>
      </c>
      <c r="K32" s="4">
        <v>366</v>
      </c>
    </row>
    <row r="33" spans="1:12" x14ac:dyDescent="0.25">
      <c r="A33" s="3">
        <v>2014</v>
      </c>
      <c r="B33" s="4">
        <v>22.592876712328767</v>
      </c>
      <c r="C33" s="4">
        <v>257</v>
      </c>
      <c r="D33" s="4">
        <v>1.6</v>
      </c>
      <c r="E33" s="4">
        <v>365</v>
      </c>
      <c r="G33" s="3">
        <v>2013</v>
      </c>
      <c r="H33" s="4">
        <v>25.285479452054773</v>
      </c>
      <c r="I33" s="4">
        <v>271</v>
      </c>
      <c r="J33" s="4">
        <v>1.4</v>
      </c>
      <c r="K33" s="4">
        <v>365</v>
      </c>
    </row>
    <row r="34" spans="1:12" x14ac:dyDescent="0.25">
      <c r="A34" s="3">
        <v>2015</v>
      </c>
      <c r="B34" s="4">
        <v>19.538356164383558</v>
      </c>
      <c r="C34" s="4">
        <v>232</v>
      </c>
      <c r="D34" s="4">
        <v>1.4</v>
      </c>
      <c r="E34" s="4">
        <v>365</v>
      </c>
      <c r="G34" s="3">
        <v>2014</v>
      </c>
      <c r="H34" s="4">
        <v>22.592876712328767</v>
      </c>
      <c r="I34" s="4">
        <v>257</v>
      </c>
      <c r="J34" s="4">
        <v>1.6</v>
      </c>
      <c r="K34" s="4">
        <v>365</v>
      </c>
    </row>
    <row r="35" spans="1:12" x14ac:dyDescent="0.25">
      <c r="A35" s="3">
        <v>2016</v>
      </c>
      <c r="B35" s="4">
        <v>60.568478260869568</v>
      </c>
      <c r="C35" s="4">
        <v>328</v>
      </c>
      <c r="D35" s="4">
        <v>1.5</v>
      </c>
      <c r="E35" s="4">
        <v>92</v>
      </c>
      <c r="G35" s="3">
        <v>2015</v>
      </c>
      <c r="H35" s="4">
        <v>19.538356164383558</v>
      </c>
      <c r="I35" s="4">
        <v>232</v>
      </c>
      <c r="J35" s="4">
        <v>1.4</v>
      </c>
      <c r="K35" s="4">
        <v>365</v>
      </c>
    </row>
    <row r="36" spans="1:12" x14ac:dyDescent="0.25">
      <c r="A36" s="3" t="s">
        <v>176</v>
      </c>
      <c r="B36" s="4">
        <v>26.699488289706711</v>
      </c>
      <c r="C36" s="4">
        <v>407</v>
      </c>
      <c r="D36" s="4">
        <v>0.56000000000000005</v>
      </c>
      <c r="E36" s="4">
        <v>5081</v>
      </c>
    </row>
    <row r="38" spans="1:12" x14ac:dyDescent="0.25">
      <c r="A38" t="s">
        <v>226</v>
      </c>
      <c r="B38">
        <f>AVERAGE(B22:B34)</f>
        <v>25.864854642529426</v>
      </c>
      <c r="E38">
        <f>AVERAGE(E22:E35)</f>
        <v>345.07142857142856</v>
      </c>
      <c r="G38" t="s">
        <v>226</v>
      </c>
      <c r="H38">
        <f>AVERAGE(H22:H35)</f>
        <v>25.864854642529426</v>
      </c>
      <c r="I38">
        <f>AVERAGE(I22:I35)</f>
        <v>288.30769230769232</v>
      </c>
      <c r="J38">
        <f>AVERAGE(J22:J35)</f>
        <v>1.1546153846153844</v>
      </c>
      <c r="K38">
        <f>AVERAGE(K22:K35)</f>
        <v>364.53846153846155</v>
      </c>
      <c r="L38" t="e">
        <f>AVERAGE(L22:L35)</f>
        <v>#DIV/0!</v>
      </c>
    </row>
    <row r="40" spans="1:12" x14ac:dyDescent="0.25">
      <c r="A40" s="10" t="s">
        <v>252</v>
      </c>
    </row>
    <row r="41" spans="1:12" x14ac:dyDescent="0.25">
      <c r="A41" s="2" t="s">
        <v>177</v>
      </c>
      <c r="B41" t="s">
        <v>247</v>
      </c>
      <c r="C41" t="s">
        <v>248</v>
      </c>
    </row>
    <row r="42" spans="1:12" x14ac:dyDescent="0.25">
      <c r="A42" s="3">
        <v>2002</v>
      </c>
      <c r="B42" s="4" t="e">
        <v>#DIV/0!</v>
      </c>
      <c r="C42" s="4">
        <v>1.7453333333333334</v>
      </c>
    </row>
    <row r="43" spans="1:12" x14ac:dyDescent="0.25">
      <c r="A43" s="3">
        <v>2003</v>
      </c>
      <c r="B43" s="4">
        <v>1.0842857142857143</v>
      </c>
      <c r="C43" s="4">
        <v>1.7419999999999998</v>
      </c>
    </row>
    <row r="44" spans="1:12" x14ac:dyDescent="0.25">
      <c r="A44" s="3">
        <v>2004</v>
      </c>
      <c r="B44" s="4">
        <v>0.83857142857142875</v>
      </c>
      <c r="C44" s="4">
        <v>1.1083333333333334</v>
      </c>
    </row>
    <row r="45" spans="1:12" x14ac:dyDescent="0.25">
      <c r="A45" s="3">
        <v>2005</v>
      </c>
      <c r="B45" s="4">
        <v>0.68285714285714294</v>
      </c>
      <c r="C45" s="4">
        <v>0.86785714285714277</v>
      </c>
    </row>
    <row r="46" spans="1:12" x14ac:dyDescent="0.25">
      <c r="A46" s="3">
        <v>2006</v>
      </c>
      <c r="B46" s="4">
        <v>0.95714285714285707</v>
      </c>
      <c r="C46" s="4">
        <v>1.2650000000000001</v>
      </c>
    </row>
    <row r="47" spans="1:12" x14ac:dyDescent="0.25">
      <c r="A47" s="3">
        <v>2007</v>
      </c>
      <c r="B47" s="4">
        <v>1.2642857142857142</v>
      </c>
      <c r="C47" s="4">
        <v>1.8233333333333335</v>
      </c>
    </row>
    <row r="48" spans="1:12" x14ac:dyDescent="0.25">
      <c r="A48" s="3">
        <v>2008</v>
      </c>
      <c r="B48" s="4">
        <v>2.1000000000000005</v>
      </c>
      <c r="C48" s="4">
        <v>2.5266666666666677</v>
      </c>
    </row>
    <row r="49" spans="1:5" x14ac:dyDescent="0.25">
      <c r="A49" s="3">
        <v>2009</v>
      </c>
      <c r="B49" s="4">
        <v>1.19</v>
      </c>
      <c r="C49" s="4">
        <v>1.7566666666666668</v>
      </c>
    </row>
    <row r="50" spans="1:5" x14ac:dyDescent="0.25">
      <c r="A50" s="3">
        <v>2010</v>
      </c>
      <c r="B50" s="4">
        <v>1.5999999999999999</v>
      </c>
      <c r="C50" s="4">
        <v>1.8299999999999996</v>
      </c>
    </row>
    <row r="51" spans="1:5" x14ac:dyDescent="0.25">
      <c r="A51" s="3">
        <v>2011</v>
      </c>
      <c r="B51" s="4">
        <v>1.235714285714286</v>
      </c>
      <c r="C51" s="4">
        <v>1.675</v>
      </c>
    </row>
    <row r="52" spans="1:5" x14ac:dyDescent="0.25">
      <c r="A52" s="3">
        <v>2012</v>
      </c>
      <c r="B52" s="4">
        <v>1.6999999999999997</v>
      </c>
      <c r="C52" s="4">
        <v>1.7766666666666677</v>
      </c>
    </row>
    <row r="53" spans="1:5" x14ac:dyDescent="0.25">
      <c r="A53" s="3">
        <v>2013</v>
      </c>
      <c r="B53" s="4">
        <v>1.6999999999999997</v>
      </c>
      <c r="C53" s="4">
        <v>1.9133333333333333</v>
      </c>
    </row>
    <row r="54" spans="1:5" x14ac:dyDescent="0.25">
      <c r="A54" s="3">
        <v>2014</v>
      </c>
      <c r="B54" s="4">
        <v>1.842857142857143</v>
      </c>
      <c r="C54" s="4">
        <v>2.0033333333333339</v>
      </c>
    </row>
    <row r="55" spans="1:5" x14ac:dyDescent="0.25">
      <c r="A55" s="3">
        <v>2015</v>
      </c>
      <c r="B55" s="4">
        <v>1.5857142857142856</v>
      </c>
      <c r="C55" s="4">
        <v>1.783333333333333</v>
      </c>
    </row>
    <row r="56" spans="1:5" x14ac:dyDescent="0.25">
      <c r="A56" s="3">
        <v>2016</v>
      </c>
      <c r="B56" s="4">
        <v>1.6428571428571428</v>
      </c>
      <c r="C56" s="4">
        <v>3.5766666666666671</v>
      </c>
    </row>
    <row r="57" spans="1:5" x14ac:dyDescent="0.25">
      <c r="A57" s="3" t="s">
        <v>176</v>
      </c>
      <c r="B57" s="4" t="e">
        <v>#DIV/0!</v>
      </c>
      <c r="C57" s="4">
        <v>0.86785714285714277</v>
      </c>
    </row>
    <row r="59" spans="1:5" x14ac:dyDescent="0.25">
      <c r="A59" t="s">
        <v>253</v>
      </c>
      <c r="B59">
        <f>AVERAGE(B43:B55)</f>
        <v>1.3678021978021977</v>
      </c>
      <c r="C59">
        <f>AVERAGE(C43:C55)</f>
        <v>1.6978095238095241</v>
      </c>
    </row>
    <row r="61" spans="1:5" x14ac:dyDescent="0.25">
      <c r="A61" s="2" t="s">
        <v>228</v>
      </c>
      <c r="B61" s="3">
        <v>2005</v>
      </c>
    </row>
    <row r="62" spans="1:5" x14ac:dyDescent="0.25">
      <c r="A62" t="s">
        <v>268</v>
      </c>
    </row>
    <row r="63" spans="1:5" x14ac:dyDescent="0.25">
      <c r="A63" s="2" t="s">
        <v>177</v>
      </c>
      <c r="B63" t="s">
        <v>207</v>
      </c>
      <c r="C63" t="s">
        <v>259</v>
      </c>
      <c r="D63" t="s">
        <v>260</v>
      </c>
      <c r="E63" t="s">
        <v>261</v>
      </c>
    </row>
    <row r="64" spans="1:5" x14ac:dyDescent="0.25">
      <c r="A64" s="3">
        <v>1</v>
      </c>
      <c r="B64" s="4">
        <v>31</v>
      </c>
      <c r="C64" s="4">
        <v>5.1929032258064511</v>
      </c>
      <c r="D64" s="4">
        <v>11.7</v>
      </c>
      <c r="E64" s="4">
        <v>1.6</v>
      </c>
    </row>
    <row r="65" spans="1:6" x14ac:dyDescent="0.25">
      <c r="A65" s="3">
        <v>2</v>
      </c>
      <c r="B65" s="4">
        <v>30</v>
      </c>
      <c r="C65" s="4">
        <v>6.6949999999999994</v>
      </c>
      <c r="D65" s="4">
        <v>18.7</v>
      </c>
      <c r="E65" s="4">
        <v>4.03</v>
      </c>
    </row>
    <row r="66" spans="1:6" x14ac:dyDescent="0.25">
      <c r="A66" s="3">
        <v>3</v>
      </c>
      <c r="B66" s="4">
        <v>31</v>
      </c>
      <c r="C66" s="4">
        <v>16.800645161290319</v>
      </c>
      <c r="D66" s="4">
        <v>36.4</v>
      </c>
      <c r="E66" s="4">
        <v>5.53</v>
      </c>
    </row>
    <row r="67" spans="1:6" x14ac:dyDescent="0.25">
      <c r="A67" s="3">
        <v>4</v>
      </c>
      <c r="B67" s="4">
        <v>31</v>
      </c>
      <c r="C67" s="4">
        <v>16.674193548387095</v>
      </c>
      <c r="D67" s="4">
        <v>37.4</v>
      </c>
      <c r="E67" s="4">
        <v>10.1</v>
      </c>
    </row>
    <row r="68" spans="1:6" x14ac:dyDescent="0.25">
      <c r="A68" s="3">
        <v>5</v>
      </c>
      <c r="B68" s="4">
        <v>28</v>
      </c>
      <c r="C68" s="4">
        <v>10.570357142857146</v>
      </c>
      <c r="D68" s="4">
        <v>18.600000000000001</v>
      </c>
      <c r="E68" s="4">
        <v>6.19</v>
      </c>
    </row>
    <row r="69" spans="1:6" x14ac:dyDescent="0.25">
      <c r="A69" s="3">
        <v>6</v>
      </c>
      <c r="B69" s="4">
        <v>30</v>
      </c>
      <c r="C69" s="4">
        <v>25.706666666666671</v>
      </c>
      <c r="D69" s="4">
        <v>227</v>
      </c>
      <c r="E69" s="4">
        <v>4.33</v>
      </c>
    </row>
    <row r="70" spans="1:6" x14ac:dyDescent="0.25">
      <c r="A70" s="3">
        <v>7</v>
      </c>
      <c r="B70" s="4">
        <v>30</v>
      </c>
      <c r="C70" s="4">
        <v>24.77333333333333</v>
      </c>
      <c r="D70" s="4">
        <v>52.8</v>
      </c>
      <c r="E70" s="4">
        <v>10.6</v>
      </c>
    </row>
    <row r="71" spans="1:6" x14ac:dyDescent="0.25">
      <c r="A71" s="3">
        <v>8</v>
      </c>
      <c r="B71" s="4">
        <v>31</v>
      </c>
      <c r="C71" s="4">
        <v>22.90258064516129</v>
      </c>
      <c r="D71" s="4">
        <v>42.3</v>
      </c>
      <c r="E71" s="4">
        <v>9.7799999999999994</v>
      </c>
    </row>
    <row r="72" spans="1:6" x14ac:dyDescent="0.25">
      <c r="A72" s="3">
        <v>9</v>
      </c>
      <c r="B72" s="4">
        <v>30</v>
      </c>
      <c r="C72" s="4">
        <v>7.6886666666666663</v>
      </c>
      <c r="D72" s="4">
        <v>17.399999999999999</v>
      </c>
      <c r="E72" s="4">
        <v>4.18</v>
      </c>
    </row>
    <row r="73" spans="1:6" x14ac:dyDescent="0.25">
      <c r="A73" s="3">
        <v>10</v>
      </c>
      <c r="B73" s="4">
        <v>31</v>
      </c>
      <c r="C73" s="4">
        <v>2.3009677419354837</v>
      </c>
      <c r="D73" s="4">
        <v>5.84</v>
      </c>
      <c r="E73" s="4">
        <v>0.57999999999999996</v>
      </c>
    </row>
    <row r="74" spans="1:6" x14ac:dyDescent="0.25">
      <c r="A74" s="3">
        <v>11</v>
      </c>
      <c r="B74" s="4">
        <v>29</v>
      </c>
      <c r="C74" s="4">
        <v>1.0165517241379307</v>
      </c>
      <c r="D74" s="4">
        <v>1.45</v>
      </c>
      <c r="E74" s="4">
        <v>0.56000000000000005</v>
      </c>
    </row>
    <row r="75" spans="1:6" x14ac:dyDescent="0.25">
      <c r="A75" s="3">
        <v>12</v>
      </c>
      <c r="B75" s="4">
        <v>30</v>
      </c>
      <c r="C75" s="4">
        <v>1.8163333333333336</v>
      </c>
      <c r="D75" s="4">
        <v>13.3</v>
      </c>
      <c r="E75" s="4">
        <v>0.85</v>
      </c>
    </row>
    <row r="76" spans="1:6" x14ac:dyDescent="0.25">
      <c r="A76" s="3" t="s">
        <v>176</v>
      </c>
      <c r="B76" s="4">
        <v>362</v>
      </c>
      <c r="C76" s="4">
        <v>11.894640883977905</v>
      </c>
      <c r="D76" s="4">
        <v>227</v>
      </c>
      <c r="E76" s="4">
        <v>0.56000000000000005</v>
      </c>
    </row>
    <row r="78" spans="1:6" x14ac:dyDescent="0.25">
      <c r="A78" t="s">
        <v>263</v>
      </c>
      <c r="B78" t="s">
        <v>262</v>
      </c>
      <c r="C78" t="s">
        <v>264</v>
      </c>
      <c r="D78" t="s">
        <v>265</v>
      </c>
      <c r="E78" t="s">
        <v>266</v>
      </c>
      <c r="F78" t="s">
        <v>267</v>
      </c>
    </row>
    <row r="79" spans="1:6" x14ac:dyDescent="0.25">
      <c r="A79" t="s">
        <v>210</v>
      </c>
      <c r="B79" s="3">
        <v>1</v>
      </c>
      <c r="C79" s="7">
        <v>4.805483870967743</v>
      </c>
      <c r="D79" s="7">
        <v>5.1929032258064511</v>
      </c>
      <c r="E79" s="7">
        <f>C79/WatershedCalcs!$F$18</f>
        <v>0.29904255648472933</v>
      </c>
      <c r="F79" s="7">
        <f>D79/WatershedCalcs!$F$18</f>
        <v>0.32315144487421438</v>
      </c>
    </row>
    <row r="80" spans="1:6" x14ac:dyDescent="0.25">
      <c r="A80" t="s">
        <v>211</v>
      </c>
      <c r="B80" s="3">
        <v>2</v>
      </c>
      <c r="C80" s="7">
        <v>11.44166666666667</v>
      </c>
      <c r="D80" s="7">
        <v>6.6949999999999994</v>
      </c>
      <c r="E80" s="7">
        <f>C80/WatershedCalcs!$F$18</f>
        <v>0.71200847663173439</v>
      </c>
      <c r="F80" s="7">
        <f>D80/WatershedCalcs!$F$18</f>
        <v>0.41662608166491999</v>
      </c>
    </row>
    <row r="81" spans="1:6" x14ac:dyDescent="0.25">
      <c r="A81" t="s">
        <v>212</v>
      </c>
      <c r="B81" s="3">
        <v>3</v>
      </c>
      <c r="C81" s="7">
        <v>57.654838709677428</v>
      </c>
      <c r="D81" s="7">
        <v>16.800645161290319</v>
      </c>
      <c r="E81" s="7">
        <f>C81/WatershedCalcs!$F$18</f>
        <v>3.5878281614093894</v>
      </c>
      <c r="F81" s="7">
        <f>D81/WatershedCalcs!$F$18</f>
        <v>1.0454946920076302</v>
      </c>
    </row>
    <row r="82" spans="1:6" x14ac:dyDescent="0.25">
      <c r="A82" t="s">
        <v>213</v>
      </c>
      <c r="B82" s="3">
        <v>4</v>
      </c>
      <c r="C82" s="7">
        <v>68.758064516129053</v>
      </c>
      <c r="D82" s="7">
        <v>16.674193548387095</v>
      </c>
      <c r="E82" s="7">
        <f>C82/WatershedCalcs!$F$18</f>
        <v>4.2787756538041259</v>
      </c>
      <c r="F82" s="7">
        <f>D82/WatershedCalcs!$F$18</f>
        <v>1.037625679310979</v>
      </c>
    </row>
    <row r="83" spans="1:6" x14ac:dyDescent="0.25">
      <c r="A83" t="s">
        <v>214</v>
      </c>
      <c r="B83" s="3">
        <v>5</v>
      </c>
      <c r="C83" s="7">
        <v>50.11724137931035</v>
      </c>
      <c r="D83" s="7">
        <v>10.570357142857146</v>
      </c>
      <c r="E83" s="7">
        <f>C83/WatershedCalcs!$F$18</f>
        <v>3.1187677221384709</v>
      </c>
      <c r="F83" s="7">
        <f>D83/WatershedCalcs!$F$18</f>
        <v>0.6577873753887038</v>
      </c>
    </row>
    <row r="84" spans="1:6" x14ac:dyDescent="0.25">
      <c r="A84" t="s">
        <v>215</v>
      </c>
      <c r="B84" s="3">
        <v>6</v>
      </c>
      <c r="C84" s="7">
        <v>25.906451612903226</v>
      </c>
      <c r="D84" s="7">
        <v>25.706666666666671</v>
      </c>
      <c r="E84" s="7">
        <f>C84/WatershedCalcs!$F$18</f>
        <v>1.6121439022144464</v>
      </c>
      <c r="F84" s="7">
        <f>D84/WatershedCalcs!$F$18</f>
        <v>1.5997113974607238</v>
      </c>
    </row>
    <row r="85" spans="1:6" x14ac:dyDescent="0.25">
      <c r="A85" t="s">
        <v>216</v>
      </c>
      <c r="B85" s="3">
        <v>7</v>
      </c>
      <c r="C85" s="7">
        <v>13.496333333333334</v>
      </c>
      <c r="D85" s="7">
        <v>24.77333333333333</v>
      </c>
      <c r="E85" s="7">
        <f>C85/WatershedCalcs!$F$18</f>
        <v>0.83986922681259391</v>
      </c>
      <c r="F85" s="7">
        <f>D85/WatershedCalcs!$F$18</f>
        <v>1.5416305894616307</v>
      </c>
    </row>
    <row r="86" spans="1:6" x14ac:dyDescent="0.25">
      <c r="A86" t="s">
        <v>217</v>
      </c>
      <c r="B86" s="3">
        <v>8</v>
      </c>
      <c r="C86" s="7">
        <v>7.1322580645161286</v>
      </c>
      <c r="D86" s="7">
        <v>22.90258064516129</v>
      </c>
      <c r="E86" s="7">
        <f>C86/WatershedCalcs!$F$18</f>
        <v>0.44383640490550874</v>
      </c>
      <c r="F86" s="7">
        <f>D86/WatershedCalcs!$F$18</f>
        <v>1.4252147026450164</v>
      </c>
    </row>
    <row r="87" spans="1:6" x14ac:dyDescent="0.25">
      <c r="A87" t="s">
        <v>218</v>
      </c>
      <c r="B87" s="3">
        <v>9</v>
      </c>
      <c r="C87" s="7">
        <v>4.7783333333333351</v>
      </c>
      <c r="D87" s="7">
        <v>7.6886666666666663</v>
      </c>
      <c r="E87" s="7">
        <f>C87/WatershedCalcs!$F$18</f>
        <v>0.29735299380964059</v>
      </c>
      <c r="F87" s="7">
        <f>D87/WatershedCalcs!$F$18</f>
        <v>0.47846139903823975</v>
      </c>
    </row>
    <row r="88" spans="1:6" x14ac:dyDescent="0.25">
      <c r="A88" t="s">
        <v>219</v>
      </c>
      <c r="B88" s="3">
        <v>10</v>
      </c>
      <c r="C88" s="7">
        <v>1.3641935483870968</v>
      </c>
      <c r="D88" s="7">
        <v>2.3009677419354837</v>
      </c>
      <c r="E88" s="7">
        <f>C88/WatershedCalcs!$F$18</f>
        <v>8.4892996668719883E-2</v>
      </c>
      <c r="F88" s="7">
        <f>D88/WatershedCalcs!$F$18</f>
        <v>0.14318792746227924</v>
      </c>
    </row>
    <row r="89" spans="1:6" x14ac:dyDescent="0.25">
      <c r="A89" t="s">
        <v>220</v>
      </c>
      <c r="B89" s="3">
        <v>11</v>
      </c>
      <c r="C89" s="7">
        <v>2.2919354838709678</v>
      </c>
      <c r="D89" s="7">
        <v>1.0165517241379307</v>
      </c>
      <c r="E89" s="7">
        <f>C89/WatershedCalcs!$F$18</f>
        <v>0.14262585512680415</v>
      </c>
      <c r="F89" s="7">
        <f>D89/WatershedCalcs!$F$18</f>
        <v>6.3259441618716175E-2</v>
      </c>
    </row>
    <row r="90" spans="1:6" x14ac:dyDescent="0.25">
      <c r="A90" t="s">
        <v>221</v>
      </c>
      <c r="B90" s="3">
        <v>12</v>
      </c>
      <c r="C90" s="7">
        <v>2.605666666666667</v>
      </c>
      <c r="D90" s="7">
        <v>1.8163333333333336</v>
      </c>
      <c r="E90" s="7">
        <f>C90/WatershedCalcs!$F$18</f>
        <v>0.16214917004603835</v>
      </c>
      <c r="F90" s="7">
        <f>D90/WatershedCalcs!$F$18</f>
        <v>0.11302940099537713</v>
      </c>
    </row>
  </sheetData>
  <pageMargins left="0.7" right="0.7" top="0.75" bottom="0.75" header="0.3" footer="0.3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14"/>
  <sheetViews>
    <sheetView topLeftCell="D1" workbookViewId="0">
      <selection activeCell="O2" sqref="O2"/>
    </sheetView>
  </sheetViews>
  <sheetFormatPr defaultRowHeight="15" x14ac:dyDescent="0.25"/>
  <cols>
    <col min="2" max="2" width="12" bestFit="1" customWidth="1"/>
    <col min="6" max="6" width="9.5703125" bestFit="1" customWidth="1"/>
    <col min="7" max="7" width="17.85546875" bestFit="1" customWidth="1"/>
    <col min="8" max="8" width="19.28515625" bestFit="1" customWidth="1"/>
    <col min="9" max="9" width="14.7109375" bestFit="1" customWidth="1"/>
    <col min="12" max="12" width="22.140625" bestFit="1" customWidth="1"/>
    <col min="13" max="13" width="13.42578125" bestFit="1" customWidth="1"/>
    <col min="14" max="14" width="14.42578125" bestFit="1" customWidth="1"/>
    <col min="15" max="15" width="14.42578125" customWidth="1"/>
  </cols>
  <sheetData>
    <row r="1" spans="1:17" x14ac:dyDescent="0.25">
      <c r="A1" t="s">
        <v>228</v>
      </c>
      <c r="B1" t="s">
        <v>230</v>
      </c>
      <c r="C1" t="s">
        <v>227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3</v>
      </c>
      <c r="K1" t="s">
        <v>238</v>
      </c>
      <c r="L1" t="s">
        <v>239</v>
      </c>
      <c r="M1" t="s">
        <v>245</v>
      </c>
      <c r="N1" t="s">
        <v>246</v>
      </c>
      <c r="O1" t="s">
        <v>269</v>
      </c>
      <c r="P1">
        <f>COUNT(K2:K5114)</f>
        <v>5081</v>
      </c>
      <c r="Q1">
        <f>COUNT(J2:J5114)</f>
        <v>5081</v>
      </c>
    </row>
    <row r="2" spans="1:17" x14ac:dyDescent="0.25">
      <c r="A2">
        <f>IF(E2&gt;9,C2+1,C2)</f>
        <v>2002</v>
      </c>
      <c r="B2">
        <f>IF(E2&gt;9,(E2-9),(E2+3))</f>
        <v>4</v>
      </c>
      <c r="C2">
        <v>2002</v>
      </c>
      <c r="D2">
        <v>1</v>
      </c>
      <c r="E2">
        <v>1</v>
      </c>
      <c r="F2">
        <v>34.9</v>
      </c>
      <c r="G2">
        <v>34.9</v>
      </c>
      <c r="I2" s="1">
        <v>37257</v>
      </c>
      <c r="J2">
        <v>34.9</v>
      </c>
      <c r="K2">
        <f>RANK(J2,$J$2:$J$5114,0)</f>
        <v>1087</v>
      </c>
      <c r="L2" s="7">
        <f>100*(K2/(COUNT($K$2:$K$5114)+1))</f>
        <v>21.389216843762298</v>
      </c>
      <c r="M2">
        <f>AVERAGE(J2:J8)</f>
        <v>88.785714285714292</v>
      </c>
      <c r="N2">
        <f>AVERAGE(J2:J31)</f>
        <v>104.86666666666669</v>
      </c>
      <c r="O2">
        <f>G2/WatershedCalcs!$F$18</f>
        <v>2.1718073562517861</v>
      </c>
    </row>
    <row r="3" spans="1:17" x14ac:dyDescent="0.25">
      <c r="A3">
        <f t="shared" ref="A3:A66" si="0">IF(E3&gt;9,C3+1,C3)</f>
        <v>2002</v>
      </c>
      <c r="B3">
        <f t="shared" ref="B3:B66" si="1">IF(E3&gt;9,(E3-9),(E3+3))</f>
        <v>4</v>
      </c>
      <c r="C3">
        <v>2002</v>
      </c>
      <c r="D3">
        <v>2</v>
      </c>
      <c r="E3">
        <v>1</v>
      </c>
      <c r="F3">
        <v>38.200000000000003</v>
      </c>
      <c r="G3">
        <v>38.200000000000003</v>
      </c>
      <c r="I3" s="1">
        <v>37258</v>
      </c>
      <c r="J3">
        <v>38.200000000000003</v>
      </c>
      <c r="K3">
        <f t="shared" ref="K2:K65" si="2">RANK(J3,$J$2:$J$5114,0)</f>
        <v>959</v>
      </c>
      <c r="L3" s="7">
        <f t="shared" ref="L3:L66" si="3">100*(K3/(COUNT($K$2:$K$5114)+1))</f>
        <v>18.87052341597796</v>
      </c>
      <c r="M3">
        <f t="shared" ref="M3:M66" si="4">AVERAGE(J3:J9)</f>
        <v>131.37142857142857</v>
      </c>
      <c r="N3">
        <f t="shared" ref="N3:N66" si="5">AVERAGE(J3:J32)</f>
        <v>106.11666666666666</v>
      </c>
      <c r="O3">
        <f>G3/WatershedCalcs!$F$18</f>
        <v>2.3771644988200071</v>
      </c>
    </row>
    <row r="4" spans="1:17" x14ac:dyDescent="0.25">
      <c r="A4">
        <f t="shared" si="0"/>
        <v>2002</v>
      </c>
      <c r="B4">
        <f t="shared" si="1"/>
        <v>4</v>
      </c>
      <c r="C4">
        <v>2002</v>
      </c>
      <c r="D4">
        <v>3</v>
      </c>
      <c r="E4">
        <v>1</v>
      </c>
      <c r="F4">
        <v>41.8</v>
      </c>
      <c r="G4">
        <v>41.8</v>
      </c>
      <c r="I4" s="1">
        <v>37259</v>
      </c>
      <c r="J4">
        <v>41.8</v>
      </c>
      <c r="K4">
        <f t="shared" si="2"/>
        <v>857</v>
      </c>
      <c r="L4" s="7">
        <f t="shared" si="3"/>
        <v>16.863439590712318</v>
      </c>
      <c r="M4">
        <f t="shared" si="4"/>
        <v>158.20000000000002</v>
      </c>
      <c r="N4">
        <f t="shared" si="5"/>
        <v>107.39000000000001</v>
      </c>
      <c r="O4">
        <f>G4/WatershedCalcs!$F$18</f>
        <v>2.6011904725307926</v>
      </c>
    </row>
    <row r="5" spans="1:17" x14ac:dyDescent="0.25">
      <c r="A5">
        <f t="shared" si="0"/>
        <v>2002</v>
      </c>
      <c r="B5">
        <f t="shared" si="1"/>
        <v>4</v>
      </c>
      <c r="C5">
        <v>2002</v>
      </c>
      <c r="D5">
        <v>4</v>
      </c>
      <c r="E5">
        <v>1</v>
      </c>
      <c r="F5">
        <v>40.6</v>
      </c>
      <c r="G5">
        <v>40.6</v>
      </c>
      <c r="I5" s="1">
        <v>37260</v>
      </c>
      <c r="J5">
        <v>40.6</v>
      </c>
      <c r="K5">
        <f t="shared" si="2"/>
        <v>882</v>
      </c>
      <c r="L5" s="7">
        <f t="shared" si="3"/>
        <v>17.355371900826448</v>
      </c>
      <c r="M5">
        <f t="shared" si="4"/>
        <v>171.94285714285712</v>
      </c>
      <c r="N5">
        <f t="shared" si="5"/>
        <v>108.28</v>
      </c>
      <c r="O5">
        <f>G5/WatershedCalcs!$F$18</f>
        <v>2.5265151479605308</v>
      </c>
    </row>
    <row r="6" spans="1:17" x14ac:dyDescent="0.25">
      <c r="A6">
        <f t="shared" si="0"/>
        <v>2002</v>
      </c>
      <c r="B6">
        <f t="shared" si="1"/>
        <v>4</v>
      </c>
      <c r="C6">
        <v>2002</v>
      </c>
      <c r="D6">
        <v>5</v>
      </c>
      <c r="E6">
        <v>1</v>
      </c>
      <c r="F6">
        <v>45.2</v>
      </c>
      <c r="G6">
        <v>45.2</v>
      </c>
      <c r="I6" s="1">
        <v>37261</v>
      </c>
      <c r="J6">
        <v>45.2</v>
      </c>
      <c r="K6">
        <f t="shared" si="2"/>
        <v>736</v>
      </c>
      <c r="L6" s="7">
        <f t="shared" si="3"/>
        <v>14.482487209759936</v>
      </c>
      <c r="M6">
        <f t="shared" si="4"/>
        <v>179.18571428571428</v>
      </c>
      <c r="N6">
        <f t="shared" si="5"/>
        <v>109.01000000000002</v>
      </c>
      <c r="O6">
        <f>G6/WatershedCalcs!$F$18</f>
        <v>2.8127705588132019</v>
      </c>
    </row>
    <row r="7" spans="1:17" x14ac:dyDescent="0.25">
      <c r="A7">
        <f t="shared" si="0"/>
        <v>2002</v>
      </c>
      <c r="B7">
        <f t="shared" si="1"/>
        <v>4</v>
      </c>
      <c r="C7">
        <v>2002</v>
      </c>
      <c r="D7">
        <v>6</v>
      </c>
      <c r="E7">
        <v>1</v>
      </c>
      <c r="F7">
        <v>89.8</v>
      </c>
      <c r="G7">
        <v>89.8</v>
      </c>
      <c r="I7" s="1">
        <v>37262</v>
      </c>
      <c r="J7">
        <v>89.8</v>
      </c>
      <c r="K7">
        <f t="shared" si="2"/>
        <v>332</v>
      </c>
      <c r="L7" s="7">
        <f t="shared" si="3"/>
        <v>6.5328610783156247</v>
      </c>
      <c r="M7">
        <f t="shared" si="4"/>
        <v>183.32857142857142</v>
      </c>
      <c r="N7">
        <f t="shared" si="5"/>
        <v>109.21666666666668</v>
      </c>
      <c r="O7">
        <f>G7/WatershedCalcs!$F$18</f>
        <v>5.5882034553412723</v>
      </c>
    </row>
    <row r="8" spans="1:17" x14ac:dyDescent="0.25">
      <c r="A8">
        <f t="shared" si="0"/>
        <v>2002</v>
      </c>
      <c r="B8">
        <f t="shared" si="1"/>
        <v>4</v>
      </c>
      <c r="C8">
        <v>2002</v>
      </c>
      <c r="D8">
        <v>7</v>
      </c>
      <c r="E8">
        <v>1</v>
      </c>
      <c r="F8">
        <v>331</v>
      </c>
      <c r="G8">
        <v>331</v>
      </c>
      <c r="I8" s="1">
        <v>37263</v>
      </c>
      <c r="J8">
        <v>331</v>
      </c>
      <c r="K8">
        <f t="shared" si="2"/>
        <v>8</v>
      </c>
      <c r="L8" s="7">
        <f t="shared" si="3"/>
        <v>0.15741833923652104</v>
      </c>
      <c r="M8">
        <f t="shared" si="4"/>
        <v>178.45714285714286</v>
      </c>
      <c r="N8">
        <f t="shared" si="5"/>
        <v>107.85000000000004</v>
      </c>
      <c r="O8">
        <f>G8/WatershedCalcs!$F$18</f>
        <v>20.597943693963934</v>
      </c>
    </row>
    <row r="9" spans="1:17" x14ac:dyDescent="0.25">
      <c r="A9">
        <f t="shared" si="0"/>
        <v>2002</v>
      </c>
      <c r="B9">
        <f t="shared" si="1"/>
        <v>4</v>
      </c>
      <c r="C9">
        <v>2002</v>
      </c>
      <c r="D9">
        <v>8</v>
      </c>
      <c r="E9">
        <v>1</v>
      </c>
      <c r="F9">
        <v>333</v>
      </c>
      <c r="G9">
        <v>333</v>
      </c>
      <c r="I9" s="1">
        <v>37264</v>
      </c>
      <c r="J9">
        <v>333</v>
      </c>
      <c r="K9">
        <f t="shared" si="2"/>
        <v>7</v>
      </c>
      <c r="L9" s="7">
        <f t="shared" si="3"/>
        <v>0.13774104683195593</v>
      </c>
      <c r="M9">
        <f t="shared" si="4"/>
        <v>138.08571428571429</v>
      </c>
      <c r="N9">
        <f t="shared" si="5"/>
        <v>98.493333333333354</v>
      </c>
      <c r="O9">
        <f>G9/WatershedCalcs!$F$18</f>
        <v>20.722402568247702</v>
      </c>
    </row>
    <row r="10" spans="1:17" x14ac:dyDescent="0.25">
      <c r="A10">
        <f t="shared" si="0"/>
        <v>2002</v>
      </c>
      <c r="B10">
        <f t="shared" si="1"/>
        <v>4</v>
      </c>
      <c r="C10">
        <v>2002</v>
      </c>
      <c r="D10">
        <v>9</v>
      </c>
      <c r="E10">
        <v>1</v>
      </c>
      <c r="F10">
        <v>226</v>
      </c>
      <c r="G10">
        <v>226</v>
      </c>
      <c r="I10" s="1">
        <v>37265</v>
      </c>
      <c r="J10">
        <v>226</v>
      </c>
      <c r="K10">
        <f t="shared" si="2"/>
        <v>55</v>
      </c>
      <c r="L10" s="7">
        <f t="shared" si="3"/>
        <v>1.0822510822510822</v>
      </c>
      <c r="M10">
        <f t="shared" si="4"/>
        <v>96.657142857142858</v>
      </c>
      <c r="N10">
        <f t="shared" si="5"/>
        <v>90.500000000000014</v>
      </c>
      <c r="O10">
        <f>G10/WatershedCalcs!$F$18</f>
        <v>14.063852794066008</v>
      </c>
    </row>
    <row r="11" spans="1:17" x14ac:dyDescent="0.25">
      <c r="A11">
        <f t="shared" si="0"/>
        <v>2002</v>
      </c>
      <c r="B11">
        <f t="shared" si="1"/>
        <v>4</v>
      </c>
      <c r="C11">
        <v>2002</v>
      </c>
      <c r="D11">
        <v>10</v>
      </c>
      <c r="E11">
        <v>1</v>
      </c>
      <c r="F11">
        <v>138</v>
      </c>
      <c r="G11">
        <v>138</v>
      </c>
      <c r="I11" s="1">
        <v>37266</v>
      </c>
      <c r="J11">
        <v>138</v>
      </c>
      <c r="K11">
        <f t="shared" si="2"/>
        <v>183</v>
      </c>
      <c r="L11" s="7">
        <f t="shared" si="3"/>
        <v>3.6009445100354189</v>
      </c>
      <c r="M11">
        <f t="shared" si="4"/>
        <v>69.928571428571416</v>
      </c>
      <c r="N11">
        <f t="shared" si="5"/>
        <v>88.566666666666677</v>
      </c>
      <c r="O11">
        <f>G11/WatershedCalcs!$F$18</f>
        <v>8.5876623255801299</v>
      </c>
    </row>
    <row r="12" spans="1:17" x14ac:dyDescent="0.25">
      <c r="A12">
        <f t="shared" si="0"/>
        <v>2002</v>
      </c>
      <c r="B12">
        <f t="shared" si="1"/>
        <v>4</v>
      </c>
      <c r="C12">
        <v>2002</v>
      </c>
      <c r="D12">
        <v>11</v>
      </c>
      <c r="E12">
        <v>1</v>
      </c>
      <c r="F12">
        <v>91.3</v>
      </c>
      <c r="G12">
        <v>91.3</v>
      </c>
      <c r="I12" s="1">
        <v>37267</v>
      </c>
      <c r="J12">
        <v>91.3</v>
      </c>
      <c r="K12">
        <f t="shared" si="2"/>
        <v>324</v>
      </c>
      <c r="L12" s="7">
        <f t="shared" si="3"/>
        <v>6.3754427390791024</v>
      </c>
      <c r="M12">
        <f t="shared" si="4"/>
        <v>55.328571428571422</v>
      </c>
      <c r="N12">
        <f t="shared" si="5"/>
        <v>87.700000000000017</v>
      </c>
      <c r="O12">
        <f>G12/WatershedCalcs!$F$18</f>
        <v>5.6815476110540999</v>
      </c>
    </row>
    <row r="13" spans="1:17" x14ac:dyDescent="0.25">
      <c r="A13">
        <f t="shared" si="0"/>
        <v>2002</v>
      </c>
      <c r="B13">
        <f t="shared" si="1"/>
        <v>4</v>
      </c>
      <c r="C13">
        <v>2002</v>
      </c>
      <c r="D13">
        <v>12</v>
      </c>
      <c r="E13">
        <v>1</v>
      </c>
      <c r="F13">
        <v>74.2</v>
      </c>
      <c r="G13">
        <v>74.2</v>
      </c>
      <c r="I13" s="1">
        <v>37268</v>
      </c>
      <c r="J13">
        <v>74.2</v>
      </c>
      <c r="K13">
        <f t="shared" si="2"/>
        <v>400</v>
      </c>
      <c r="L13" s="7">
        <f t="shared" si="3"/>
        <v>7.8709169618260519</v>
      </c>
      <c r="M13">
        <f t="shared" si="4"/>
        <v>47.114285714285714</v>
      </c>
      <c r="N13">
        <f t="shared" si="5"/>
        <v>87.350000000000009</v>
      </c>
      <c r="O13">
        <f>G13/WatershedCalcs!$F$18</f>
        <v>4.6174242359278663</v>
      </c>
    </row>
    <row r="14" spans="1:17" x14ac:dyDescent="0.25">
      <c r="A14">
        <f t="shared" si="0"/>
        <v>2002</v>
      </c>
      <c r="B14">
        <f t="shared" si="1"/>
        <v>4</v>
      </c>
      <c r="C14">
        <v>2002</v>
      </c>
      <c r="D14">
        <v>13</v>
      </c>
      <c r="E14">
        <v>1</v>
      </c>
      <c r="F14">
        <v>55.7</v>
      </c>
      <c r="G14">
        <v>55.7</v>
      </c>
      <c r="I14" s="1">
        <v>37269</v>
      </c>
      <c r="J14">
        <v>55.7</v>
      </c>
      <c r="K14">
        <f t="shared" si="2"/>
        <v>561</v>
      </c>
      <c r="L14" s="7">
        <f t="shared" si="3"/>
        <v>11.038961038961039</v>
      </c>
      <c r="M14">
        <f t="shared" si="4"/>
        <v>41.442857142857143</v>
      </c>
      <c r="N14">
        <f t="shared" si="5"/>
        <v>86.90333333333335</v>
      </c>
      <c r="O14">
        <f>G14/WatershedCalcs!$F$18</f>
        <v>3.4661796488029943</v>
      </c>
    </row>
    <row r="15" spans="1:17" x14ac:dyDescent="0.25">
      <c r="A15">
        <f t="shared" si="0"/>
        <v>2002</v>
      </c>
      <c r="B15">
        <f t="shared" si="1"/>
        <v>4</v>
      </c>
      <c r="C15">
        <v>2002</v>
      </c>
      <c r="D15">
        <v>14</v>
      </c>
      <c r="E15">
        <v>1</v>
      </c>
      <c r="F15">
        <v>48.4</v>
      </c>
      <c r="G15">
        <v>48.4</v>
      </c>
      <c r="I15" s="1">
        <v>37270</v>
      </c>
      <c r="J15">
        <v>48.4</v>
      </c>
      <c r="K15">
        <f t="shared" si="2"/>
        <v>671</v>
      </c>
      <c r="L15" s="7">
        <f t="shared" si="3"/>
        <v>13.203463203463203</v>
      </c>
      <c r="M15">
        <f t="shared" si="4"/>
        <v>40.428571428571438</v>
      </c>
      <c r="N15">
        <f t="shared" si="5"/>
        <v>86.743333333333354</v>
      </c>
      <c r="O15">
        <f>G15/WatershedCalcs!$F$18</f>
        <v>3.0119047576672338</v>
      </c>
    </row>
    <row r="16" spans="1:17" x14ac:dyDescent="0.25">
      <c r="A16">
        <f t="shared" si="0"/>
        <v>2002</v>
      </c>
      <c r="B16">
        <f t="shared" si="1"/>
        <v>4</v>
      </c>
      <c r="C16">
        <v>2002</v>
      </c>
      <c r="D16">
        <v>15</v>
      </c>
      <c r="E16">
        <v>1</v>
      </c>
      <c r="F16">
        <v>43</v>
      </c>
      <c r="G16">
        <v>43</v>
      </c>
      <c r="I16" s="1">
        <v>37271</v>
      </c>
      <c r="J16">
        <v>43</v>
      </c>
      <c r="K16">
        <f t="shared" si="2"/>
        <v>809</v>
      </c>
      <c r="L16" s="7">
        <f t="shared" si="3"/>
        <v>15.91892955529319</v>
      </c>
      <c r="M16">
        <f t="shared" si="4"/>
        <v>41.357142857142854</v>
      </c>
      <c r="N16">
        <f t="shared" si="5"/>
        <v>86.656666666666695</v>
      </c>
      <c r="O16">
        <f>G16/WatershedCalcs!$F$18</f>
        <v>2.6758657971010549</v>
      </c>
    </row>
    <row r="17" spans="1:15" x14ac:dyDescent="0.25">
      <c r="A17">
        <f t="shared" si="0"/>
        <v>2002</v>
      </c>
      <c r="B17">
        <f t="shared" si="1"/>
        <v>4</v>
      </c>
      <c r="C17">
        <v>2002</v>
      </c>
      <c r="D17">
        <v>16</v>
      </c>
      <c r="E17">
        <v>1</v>
      </c>
      <c r="F17">
        <v>38.9</v>
      </c>
      <c r="G17">
        <v>38.9</v>
      </c>
      <c r="I17" s="1">
        <v>37272</v>
      </c>
      <c r="J17">
        <v>38.9</v>
      </c>
      <c r="K17">
        <f t="shared" si="2"/>
        <v>951</v>
      </c>
      <c r="L17" s="7">
        <f t="shared" si="3"/>
        <v>18.713105076741439</v>
      </c>
      <c r="M17">
        <f t="shared" si="4"/>
        <v>45.428571428571431</v>
      </c>
      <c r="N17">
        <f t="shared" si="5"/>
        <v>86.563333333333361</v>
      </c>
      <c r="O17">
        <f>G17/WatershedCalcs!$F$18</f>
        <v>2.4207251048193261</v>
      </c>
    </row>
    <row r="18" spans="1:15" x14ac:dyDescent="0.25">
      <c r="A18">
        <f t="shared" si="0"/>
        <v>2002</v>
      </c>
      <c r="B18">
        <f t="shared" si="1"/>
        <v>4</v>
      </c>
      <c r="C18">
        <v>2002</v>
      </c>
      <c r="D18">
        <v>17</v>
      </c>
      <c r="E18">
        <v>1</v>
      </c>
      <c r="F18">
        <v>35.799999999999997</v>
      </c>
      <c r="G18">
        <v>35.799999999999997</v>
      </c>
      <c r="I18" s="1">
        <v>37273</v>
      </c>
      <c r="J18">
        <v>35.799999999999997</v>
      </c>
      <c r="K18">
        <f t="shared" si="2"/>
        <v>1043</v>
      </c>
      <c r="L18" s="7">
        <f t="shared" si="3"/>
        <v>20.523415977961431</v>
      </c>
      <c r="M18">
        <f t="shared" si="4"/>
        <v>49.214285714285715</v>
      </c>
      <c r="N18">
        <f t="shared" si="5"/>
        <v>86.490000000000009</v>
      </c>
      <c r="O18">
        <f>G18/WatershedCalcs!$F$18</f>
        <v>2.2278138496794826</v>
      </c>
    </row>
    <row r="19" spans="1:15" x14ac:dyDescent="0.25">
      <c r="A19">
        <f t="shared" si="0"/>
        <v>2002</v>
      </c>
      <c r="B19">
        <f t="shared" si="1"/>
        <v>4</v>
      </c>
      <c r="C19">
        <v>2002</v>
      </c>
      <c r="D19">
        <v>18</v>
      </c>
      <c r="E19">
        <v>1</v>
      </c>
      <c r="F19">
        <v>33.799999999999997</v>
      </c>
      <c r="G19">
        <v>33.799999999999997</v>
      </c>
      <c r="I19" s="1">
        <v>37274</v>
      </c>
      <c r="J19">
        <v>33.799999999999997</v>
      </c>
      <c r="K19">
        <f t="shared" si="2"/>
        <v>1136</v>
      </c>
      <c r="L19" s="7">
        <f t="shared" si="3"/>
        <v>22.353404171585989</v>
      </c>
      <c r="M19">
        <f t="shared" si="4"/>
        <v>53.042857142857152</v>
      </c>
      <c r="N19">
        <f t="shared" si="5"/>
        <v>86.490000000000038</v>
      </c>
      <c r="O19">
        <f>G19/WatershedCalcs!$F$18</f>
        <v>2.1033549753957126</v>
      </c>
    </row>
    <row r="20" spans="1:15" x14ac:dyDescent="0.25">
      <c r="A20">
        <f t="shared" si="0"/>
        <v>2002</v>
      </c>
      <c r="B20">
        <f t="shared" si="1"/>
        <v>4</v>
      </c>
      <c r="C20">
        <v>2002</v>
      </c>
      <c r="D20">
        <v>19</v>
      </c>
      <c r="E20">
        <v>1</v>
      </c>
      <c r="F20">
        <v>34.5</v>
      </c>
      <c r="G20">
        <v>34.5</v>
      </c>
      <c r="I20" s="1">
        <v>37275</v>
      </c>
      <c r="J20">
        <v>34.5</v>
      </c>
      <c r="K20">
        <f t="shared" si="2"/>
        <v>1091</v>
      </c>
      <c r="L20" s="7">
        <f t="shared" si="3"/>
        <v>21.467926013380559</v>
      </c>
      <c r="M20">
        <f t="shared" si="4"/>
        <v>88.928571428571431</v>
      </c>
      <c r="N20">
        <f t="shared" si="5"/>
        <v>86.450000000000031</v>
      </c>
      <c r="O20">
        <f>G20/WatershedCalcs!$F$18</f>
        <v>2.1469155813950325</v>
      </c>
    </row>
    <row r="21" spans="1:15" x14ac:dyDescent="0.25">
      <c r="A21">
        <f t="shared" si="0"/>
        <v>2002</v>
      </c>
      <c r="B21">
        <f t="shared" si="1"/>
        <v>4</v>
      </c>
      <c r="C21">
        <v>2002</v>
      </c>
      <c r="D21">
        <v>20</v>
      </c>
      <c r="E21">
        <v>1</v>
      </c>
      <c r="F21">
        <v>48.6</v>
      </c>
      <c r="G21">
        <v>48.6</v>
      </c>
      <c r="I21" s="1">
        <v>37276</v>
      </c>
      <c r="J21">
        <v>48.6</v>
      </c>
      <c r="K21">
        <f t="shared" si="2"/>
        <v>668</v>
      </c>
      <c r="L21" s="7">
        <f t="shared" si="3"/>
        <v>13.144431326249508</v>
      </c>
      <c r="M21">
        <f t="shared" si="4"/>
        <v>120.42857142857143</v>
      </c>
      <c r="N21">
        <f t="shared" si="5"/>
        <v>86.323333333333352</v>
      </c>
      <c r="O21">
        <f>G21/WatershedCalcs!$F$18</f>
        <v>3.0243506450956108</v>
      </c>
    </row>
    <row r="22" spans="1:15" x14ac:dyDescent="0.25">
      <c r="A22">
        <f t="shared" si="0"/>
        <v>2002</v>
      </c>
      <c r="B22">
        <f t="shared" si="1"/>
        <v>4</v>
      </c>
      <c r="C22">
        <v>2002</v>
      </c>
      <c r="D22">
        <v>21</v>
      </c>
      <c r="E22">
        <v>1</v>
      </c>
      <c r="F22">
        <v>54.9</v>
      </c>
      <c r="G22">
        <v>54.9</v>
      </c>
      <c r="I22" s="1">
        <v>37277</v>
      </c>
      <c r="J22">
        <v>54.9</v>
      </c>
      <c r="K22">
        <f t="shared" si="2"/>
        <v>582</v>
      </c>
      <c r="L22" s="7">
        <f t="shared" si="3"/>
        <v>11.452184179456907</v>
      </c>
      <c r="M22">
        <f t="shared" si="4"/>
        <v>145.05714285714285</v>
      </c>
      <c r="N22">
        <f t="shared" si="5"/>
        <v>86.306666666666672</v>
      </c>
      <c r="O22">
        <f>G22/WatershedCalcs!$F$18</f>
        <v>3.4163960990894862</v>
      </c>
    </row>
    <row r="23" spans="1:15" x14ac:dyDescent="0.25">
      <c r="A23">
        <f t="shared" si="0"/>
        <v>2002</v>
      </c>
      <c r="B23">
        <f t="shared" si="1"/>
        <v>4</v>
      </c>
      <c r="C23">
        <v>2002</v>
      </c>
      <c r="D23">
        <v>22</v>
      </c>
      <c r="E23">
        <v>1</v>
      </c>
      <c r="F23">
        <v>71.5</v>
      </c>
      <c r="G23">
        <v>71.5</v>
      </c>
      <c r="I23" s="1">
        <v>37278</v>
      </c>
      <c r="J23">
        <v>71.5</v>
      </c>
      <c r="K23">
        <f t="shared" si="2"/>
        <v>420</v>
      </c>
      <c r="L23" s="7">
        <f t="shared" si="3"/>
        <v>8.2644628099173563</v>
      </c>
      <c r="M23">
        <f t="shared" si="4"/>
        <v>157.5</v>
      </c>
      <c r="N23">
        <f t="shared" si="5"/>
        <v>85.703333333333362</v>
      </c>
      <c r="O23">
        <f>G23/WatershedCalcs!$F$18</f>
        <v>4.4494047556447773</v>
      </c>
    </row>
    <row r="24" spans="1:15" x14ac:dyDescent="0.25">
      <c r="A24">
        <f t="shared" si="0"/>
        <v>2002</v>
      </c>
      <c r="B24">
        <f t="shared" si="1"/>
        <v>4</v>
      </c>
      <c r="C24">
        <v>2002</v>
      </c>
      <c r="D24">
        <v>23</v>
      </c>
      <c r="E24">
        <v>1</v>
      </c>
      <c r="F24">
        <v>65.400000000000006</v>
      </c>
      <c r="G24">
        <v>65.400000000000006</v>
      </c>
      <c r="I24" s="1">
        <v>37279</v>
      </c>
      <c r="J24">
        <v>65.400000000000006</v>
      </c>
      <c r="K24">
        <f t="shared" si="2"/>
        <v>461</v>
      </c>
      <c r="L24" s="7">
        <f t="shared" si="3"/>
        <v>9.0712317985045257</v>
      </c>
      <c r="M24">
        <f t="shared" si="4"/>
        <v>160.84285714285716</v>
      </c>
      <c r="N24">
        <f t="shared" si="5"/>
        <v>84.51666666666668</v>
      </c>
      <c r="O24">
        <f>G24/WatershedCalcs!$F$18</f>
        <v>4.069805189079279</v>
      </c>
    </row>
    <row r="25" spans="1:15" x14ac:dyDescent="0.25">
      <c r="A25">
        <f t="shared" si="0"/>
        <v>2002</v>
      </c>
      <c r="B25">
        <f t="shared" si="1"/>
        <v>4</v>
      </c>
      <c r="C25">
        <v>2002</v>
      </c>
      <c r="D25">
        <v>24</v>
      </c>
      <c r="E25">
        <v>1</v>
      </c>
      <c r="F25">
        <v>62.6</v>
      </c>
      <c r="G25">
        <v>62.6</v>
      </c>
      <c r="I25" s="1">
        <v>37280</v>
      </c>
      <c r="J25">
        <v>62.6</v>
      </c>
      <c r="K25">
        <f t="shared" si="2"/>
        <v>485</v>
      </c>
      <c r="L25" s="7">
        <f t="shared" si="3"/>
        <v>9.5434868162140898</v>
      </c>
      <c r="M25">
        <f t="shared" si="4"/>
        <v>161.64285714285714</v>
      </c>
      <c r="N25">
        <f t="shared" si="5"/>
        <v>83.470000000000013</v>
      </c>
      <c r="O25">
        <f>G25/WatershedCalcs!$F$18</f>
        <v>3.8955627650820008</v>
      </c>
    </row>
    <row r="26" spans="1:15" x14ac:dyDescent="0.25">
      <c r="A26">
        <f t="shared" si="0"/>
        <v>2002</v>
      </c>
      <c r="B26">
        <f t="shared" si="1"/>
        <v>4</v>
      </c>
      <c r="C26">
        <v>2002</v>
      </c>
      <c r="D26">
        <v>25</v>
      </c>
      <c r="E26">
        <v>1</v>
      </c>
      <c r="F26">
        <v>285</v>
      </c>
      <c r="G26">
        <v>285</v>
      </c>
      <c r="I26" s="1">
        <v>37281</v>
      </c>
      <c r="J26">
        <v>285</v>
      </c>
      <c r="K26">
        <f t="shared" si="2"/>
        <v>20</v>
      </c>
      <c r="L26" s="7">
        <f t="shared" si="3"/>
        <v>0.39354584809130266</v>
      </c>
      <c r="M26">
        <f t="shared" si="4"/>
        <v>163.04285714285717</v>
      </c>
      <c r="N26">
        <f t="shared" si="5"/>
        <v>84.286666666666662</v>
      </c>
      <c r="O26">
        <f>G26/WatershedCalcs!$F$18</f>
        <v>17.735389585437222</v>
      </c>
    </row>
    <row r="27" spans="1:15" x14ac:dyDescent="0.25">
      <c r="A27">
        <f t="shared" si="0"/>
        <v>2002</v>
      </c>
      <c r="B27">
        <f t="shared" si="1"/>
        <v>4</v>
      </c>
      <c r="C27">
        <v>2002</v>
      </c>
      <c r="D27">
        <v>26</v>
      </c>
      <c r="E27">
        <v>1</v>
      </c>
      <c r="F27">
        <v>255</v>
      </c>
      <c r="G27">
        <v>255</v>
      </c>
      <c r="I27" s="1">
        <v>37282</v>
      </c>
      <c r="J27">
        <v>255</v>
      </c>
      <c r="K27">
        <f t="shared" si="2"/>
        <v>35</v>
      </c>
      <c r="L27" s="7">
        <f t="shared" si="3"/>
        <v>0.68870523415977969</v>
      </c>
      <c r="M27">
        <f t="shared" si="4"/>
        <v>133.24285714285713</v>
      </c>
      <c r="N27">
        <f t="shared" si="5"/>
        <v>76.61333333333333</v>
      </c>
      <c r="O27">
        <f>G27/WatershedCalcs!$F$18</f>
        <v>15.868506471180673</v>
      </c>
    </row>
    <row r="28" spans="1:15" x14ac:dyDescent="0.25">
      <c r="A28">
        <f t="shared" si="0"/>
        <v>2002</v>
      </c>
      <c r="B28">
        <f t="shared" si="1"/>
        <v>4</v>
      </c>
      <c r="C28">
        <v>2002</v>
      </c>
      <c r="D28">
        <v>27</v>
      </c>
      <c r="E28">
        <v>1</v>
      </c>
      <c r="F28">
        <v>221</v>
      </c>
      <c r="G28">
        <v>221</v>
      </c>
      <c r="I28" s="1">
        <v>37283</v>
      </c>
      <c r="J28">
        <v>221</v>
      </c>
      <c r="K28">
        <f t="shared" si="2"/>
        <v>61</v>
      </c>
      <c r="L28" s="7">
        <f t="shared" si="3"/>
        <v>1.2003148366784731</v>
      </c>
      <c r="M28">
        <f t="shared" si="4"/>
        <v>106.6</v>
      </c>
      <c r="N28">
        <f t="shared" si="5"/>
        <v>69.709999999999994</v>
      </c>
      <c r="O28">
        <f>G28/WatershedCalcs!$F$18</f>
        <v>13.752705608356584</v>
      </c>
    </row>
    <row r="29" spans="1:15" x14ac:dyDescent="0.25">
      <c r="A29">
        <f t="shared" si="0"/>
        <v>2002</v>
      </c>
      <c r="B29">
        <f t="shared" si="1"/>
        <v>4</v>
      </c>
      <c r="C29">
        <v>2002</v>
      </c>
      <c r="D29">
        <v>28</v>
      </c>
      <c r="E29">
        <v>1</v>
      </c>
      <c r="F29">
        <v>142</v>
      </c>
      <c r="G29">
        <v>142</v>
      </c>
      <c r="I29" s="1">
        <v>37284</v>
      </c>
      <c r="J29">
        <v>142</v>
      </c>
      <c r="K29">
        <f t="shared" si="2"/>
        <v>177</v>
      </c>
      <c r="L29" s="7">
        <f t="shared" si="3"/>
        <v>3.4828807556080283</v>
      </c>
      <c r="M29">
        <f t="shared" si="4"/>
        <v>83.957142857142841</v>
      </c>
      <c r="N29">
        <f t="shared" si="5"/>
        <v>63.769999999999989</v>
      </c>
      <c r="O29">
        <f>G29/WatershedCalcs!$F$18</f>
        <v>8.836580074147669</v>
      </c>
    </row>
    <row r="30" spans="1:15" x14ac:dyDescent="0.25">
      <c r="A30">
        <f t="shared" si="0"/>
        <v>2002</v>
      </c>
      <c r="B30">
        <f t="shared" si="1"/>
        <v>4</v>
      </c>
      <c r="C30">
        <v>2002</v>
      </c>
      <c r="D30">
        <v>29</v>
      </c>
      <c r="E30">
        <v>1</v>
      </c>
      <c r="F30">
        <v>94.9</v>
      </c>
      <c r="G30">
        <v>94.9</v>
      </c>
      <c r="I30" s="1">
        <v>37285</v>
      </c>
      <c r="J30">
        <v>94.9</v>
      </c>
      <c r="K30">
        <f t="shared" si="2"/>
        <v>308</v>
      </c>
      <c r="L30" s="7">
        <f t="shared" si="3"/>
        <v>6.0606060606060606</v>
      </c>
      <c r="M30">
        <f t="shared" si="4"/>
        <v>71.01428571428572</v>
      </c>
      <c r="N30">
        <f t="shared" si="5"/>
        <v>60.313333333333325</v>
      </c>
      <c r="O30">
        <f>G30/WatershedCalcs!$F$18</f>
        <v>5.9055735847648867</v>
      </c>
    </row>
    <row r="31" spans="1:15" x14ac:dyDescent="0.25">
      <c r="A31">
        <f t="shared" si="0"/>
        <v>2002</v>
      </c>
      <c r="B31">
        <f t="shared" si="1"/>
        <v>4</v>
      </c>
      <c r="C31">
        <v>2002</v>
      </c>
      <c r="D31">
        <v>30</v>
      </c>
      <c r="E31">
        <v>1</v>
      </c>
      <c r="F31">
        <v>71</v>
      </c>
      <c r="G31">
        <v>71</v>
      </c>
      <c r="I31" s="1">
        <v>37286</v>
      </c>
      <c r="J31">
        <v>71</v>
      </c>
      <c r="K31">
        <f t="shared" si="2"/>
        <v>422</v>
      </c>
      <c r="L31" s="7">
        <f t="shared" si="3"/>
        <v>8.3038173947264848</v>
      </c>
      <c r="M31">
        <f t="shared" si="4"/>
        <v>64.428571428571431</v>
      </c>
      <c r="N31">
        <f t="shared" si="5"/>
        <v>58.316666666666656</v>
      </c>
      <c r="O31">
        <f>G31/WatershedCalcs!$F$18</f>
        <v>4.4182900370738345</v>
      </c>
    </row>
    <row r="32" spans="1:15" x14ac:dyDescent="0.25">
      <c r="A32">
        <f t="shared" si="0"/>
        <v>2002</v>
      </c>
      <c r="B32">
        <f t="shared" si="1"/>
        <v>4</v>
      </c>
      <c r="C32">
        <v>2002</v>
      </c>
      <c r="D32">
        <v>31</v>
      </c>
      <c r="E32">
        <v>1</v>
      </c>
      <c r="F32">
        <v>72.400000000000006</v>
      </c>
      <c r="G32">
        <v>72.400000000000006</v>
      </c>
      <c r="I32" s="1">
        <v>37287</v>
      </c>
      <c r="J32">
        <v>72.400000000000006</v>
      </c>
      <c r="K32">
        <f t="shared" si="2"/>
        <v>412</v>
      </c>
      <c r="L32" s="7">
        <f t="shared" si="3"/>
        <v>8.1070444706808331</v>
      </c>
      <c r="M32">
        <f t="shared" si="4"/>
        <v>61.471428571428575</v>
      </c>
      <c r="N32">
        <f t="shared" si="5"/>
        <v>56.999999999999993</v>
      </c>
      <c r="O32">
        <f>G32/WatershedCalcs!$F$18</f>
        <v>4.5054112490724743</v>
      </c>
    </row>
    <row r="33" spans="1:15" x14ac:dyDescent="0.25">
      <c r="A33">
        <f t="shared" si="0"/>
        <v>2002</v>
      </c>
      <c r="B33">
        <f t="shared" si="1"/>
        <v>5</v>
      </c>
      <c r="C33">
        <v>2002</v>
      </c>
      <c r="D33">
        <v>1</v>
      </c>
      <c r="E33">
        <v>2</v>
      </c>
      <c r="F33">
        <v>76.400000000000006</v>
      </c>
      <c r="G33">
        <v>76.400000000000006</v>
      </c>
      <c r="I33" s="1">
        <v>37288</v>
      </c>
      <c r="J33">
        <v>76.400000000000006</v>
      </c>
      <c r="K33">
        <f t="shared" si="2"/>
        <v>392</v>
      </c>
      <c r="L33" s="7">
        <f t="shared" si="3"/>
        <v>7.7134986225895315</v>
      </c>
      <c r="M33">
        <f t="shared" si="4"/>
        <v>64.44285714285715</v>
      </c>
      <c r="N33">
        <f t="shared" si="5"/>
        <v>55.539999999999985</v>
      </c>
      <c r="O33">
        <f>G33/WatershedCalcs!$F$18</f>
        <v>4.7543289976400143</v>
      </c>
    </row>
    <row r="34" spans="1:15" x14ac:dyDescent="0.25">
      <c r="A34">
        <f t="shared" si="0"/>
        <v>2002</v>
      </c>
      <c r="B34">
        <f t="shared" si="1"/>
        <v>5</v>
      </c>
      <c r="C34">
        <v>2002</v>
      </c>
      <c r="D34">
        <v>2</v>
      </c>
      <c r="E34">
        <v>2</v>
      </c>
      <c r="F34">
        <v>68.5</v>
      </c>
      <c r="G34">
        <v>68.5</v>
      </c>
      <c r="I34" s="1">
        <v>37289</v>
      </c>
      <c r="J34">
        <v>68.5</v>
      </c>
      <c r="K34">
        <f t="shared" si="2"/>
        <v>439</v>
      </c>
      <c r="L34" s="7">
        <f t="shared" si="3"/>
        <v>8.6383313656040936</v>
      </c>
      <c r="M34">
        <f t="shared" si="4"/>
        <v>77.528571428571439</v>
      </c>
      <c r="N34">
        <f t="shared" si="5"/>
        <v>53.86999999999999</v>
      </c>
      <c r="O34">
        <f>G34/WatershedCalcs!$F$18</f>
        <v>4.2627164442191221</v>
      </c>
    </row>
    <row r="35" spans="1:15" x14ac:dyDescent="0.25">
      <c r="A35">
        <f t="shared" si="0"/>
        <v>2002</v>
      </c>
      <c r="B35">
        <f t="shared" si="1"/>
        <v>5</v>
      </c>
      <c r="C35">
        <v>2002</v>
      </c>
      <c r="D35">
        <v>3</v>
      </c>
      <c r="E35">
        <v>2</v>
      </c>
      <c r="F35">
        <v>62.5</v>
      </c>
      <c r="G35">
        <v>62.5</v>
      </c>
      <c r="I35" s="1">
        <v>37290</v>
      </c>
      <c r="J35">
        <v>62.5</v>
      </c>
      <c r="K35">
        <f t="shared" si="2"/>
        <v>486</v>
      </c>
      <c r="L35" s="7">
        <f t="shared" si="3"/>
        <v>9.5631641086186541</v>
      </c>
      <c r="M35">
        <f t="shared" si="4"/>
        <v>83.742857142857147</v>
      </c>
      <c r="N35">
        <f t="shared" si="5"/>
        <v>52.416666666666657</v>
      </c>
      <c r="O35">
        <f>G35/WatershedCalcs!$F$18</f>
        <v>3.8893398213678121</v>
      </c>
    </row>
    <row r="36" spans="1:15" x14ac:dyDescent="0.25">
      <c r="A36">
        <f t="shared" si="0"/>
        <v>2002</v>
      </c>
      <c r="B36">
        <f t="shared" si="1"/>
        <v>5</v>
      </c>
      <c r="C36">
        <v>2002</v>
      </c>
      <c r="D36">
        <v>4</v>
      </c>
      <c r="E36">
        <v>2</v>
      </c>
      <c r="F36">
        <v>51.4</v>
      </c>
      <c r="G36">
        <v>51.4</v>
      </c>
      <c r="I36" s="1">
        <v>37291</v>
      </c>
      <c r="J36">
        <v>51.4</v>
      </c>
      <c r="K36">
        <f t="shared" si="2"/>
        <v>621</v>
      </c>
      <c r="L36" s="7">
        <f t="shared" si="3"/>
        <v>12.219598583234948</v>
      </c>
      <c r="M36">
        <f t="shared" si="4"/>
        <v>86.357142857142861</v>
      </c>
      <c r="N36">
        <f t="shared" si="5"/>
        <v>51.159999999999989</v>
      </c>
      <c r="O36">
        <f>G36/WatershedCalcs!$F$18</f>
        <v>3.1985930690928885</v>
      </c>
    </row>
    <row r="37" spans="1:15" x14ac:dyDescent="0.25">
      <c r="A37">
        <f t="shared" si="0"/>
        <v>2002</v>
      </c>
      <c r="B37">
        <f t="shared" si="1"/>
        <v>5</v>
      </c>
      <c r="C37">
        <v>2002</v>
      </c>
      <c r="D37">
        <v>5</v>
      </c>
      <c r="E37">
        <v>2</v>
      </c>
      <c r="F37">
        <v>48.8</v>
      </c>
      <c r="G37">
        <v>48.8</v>
      </c>
      <c r="I37" s="1">
        <v>37292</v>
      </c>
      <c r="J37">
        <v>48.8</v>
      </c>
      <c r="K37">
        <f t="shared" si="2"/>
        <v>667</v>
      </c>
      <c r="L37" s="7">
        <f t="shared" si="3"/>
        <v>13.124754033844944</v>
      </c>
      <c r="M37">
        <f t="shared" si="4"/>
        <v>87.7</v>
      </c>
      <c r="N37">
        <f t="shared" si="5"/>
        <v>51.893333333333331</v>
      </c>
      <c r="O37">
        <f>G37/WatershedCalcs!$F$18</f>
        <v>3.0367965325239874</v>
      </c>
    </row>
    <row r="38" spans="1:15" x14ac:dyDescent="0.25">
      <c r="A38">
        <f t="shared" si="0"/>
        <v>2002</v>
      </c>
      <c r="B38">
        <f t="shared" si="1"/>
        <v>5</v>
      </c>
      <c r="C38">
        <v>2002</v>
      </c>
      <c r="D38">
        <v>6</v>
      </c>
      <c r="E38">
        <v>2</v>
      </c>
      <c r="F38">
        <v>50.3</v>
      </c>
      <c r="G38">
        <v>50.3</v>
      </c>
      <c r="I38" s="1">
        <v>37293</v>
      </c>
      <c r="J38">
        <v>50.3</v>
      </c>
      <c r="K38">
        <f t="shared" si="2"/>
        <v>637</v>
      </c>
      <c r="L38" s="7">
        <f t="shared" si="3"/>
        <v>12.534435261707987</v>
      </c>
      <c r="M38">
        <f t="shared" si="4"/>
        <v>88</v>
      </c>
      <c r="N38">
        <f t="shared" si="5"/>
        <v>51.913333333333334</v>
      </c>
      <c r="O38">
        <f>G38/WatershedCalcs!$F$18</f>
        <v>3.130140688236815</v>
      </c>
    </row>
    <row r="39" spans="1:15" x14ac:dyDescent="0.25">
      <c r="A39">
        <f t="shared" si="0"/>
        <v>2002</v>
      </c>
      <c r="B39">
        <f t="shared" si="1"/>
        <v>5</v>
      </c>
      <c r="C39">
        <v>2002</v>
      </c>
      <c r="D39">
        <v>7</v>
      </c>
      <c r="E39">
        <v>2</v>
      </c>
      <c r="F39">
        <v>93.2</v>
      </c>
      <c r="G39">
        <v>93.2</v>
      </c>
      <c r="I39" s="1">
        <v>37294</v>
      </c>
      <c r="J39">
        <v>93.2</v>
      </c>
      <c r="K39">
        <f t="shared" si="2"/>
        <v>311</v>
      </c>
      <c r="L39" s="7">
        <f t="shared" si="3"/>
        <v>6.1196379378197561</v>
      </c>
      <c r="M39">
        <f t="shared" si="4"/>
        <v>87.357142857142847</v>
      </c>
      <c r="N39">
        <f t="shared" si="5"/>
        <v>51.716666666666669</v>
      </c>
      <c r="O39">
        <f>G39/WatershedCalcs!$F$18</f>
        <v>5.7997835416236816</v>
      </c>
    </row>
    <row r="40" spans="1:15" x14ac:dyDescent="0.25">
      <c r="A40">
        <f t="shared" si="0"/>
        <v>2002</v>
      </c>
      <c r="B40">
        <f t="shared" si="1"/>
        <v>5</v>
      </c>
      <c r="C40">
        <v>2002</v>
      </c>
      <c r="D40">
        <v>8</v>
      </c>
      <c r="E40">
        <v>2</v>
      </c>
      <c r="F40">
        <v>168</v>
      </c>
      <c r="G40">
        <v>168</v>
      </c>
      <c r="I40" s="1">
        <v>37295</v>
      </c>
      <c r="J40">
        <v>168</v>
      </c>
      <c r="K40">
        <f t="shared" si="2"/>
        <v>138</v>
      </c>
      <c r="L40" s="7">
        <f t="shared" si="3"/>
        <v>2.715466351829988</v>
      </c>
      <c r="M40">
        <f t="shared" si="4"/>
        <v>79.785714285714292</v>
      </c>
      <c r="N40">
        <f t="shared" si="5"/>
        <v>49.960000000000008</v>
      </c>
      <c r="O40">
        <f>G40/WatershedCalcs!$F$18</f>
        <v>10.454545439836679</v>
      </c>
    </row>
    <row r="41" spans="1:15" x14ac:dyDescent="0.25">
      <c r="A41">
        <f t="shared" si="0"/>
        <v>2002</v>
      </c>
      <c r="B41">
        <f t="shared" si="1"/>
        <v>5</v>
      </c>
      <c r="C41">
        <v>2002</v>
      </c>
      <c r="D41">
        <v>9</v>
      </c>
      <c r="E41">
        <v>2</v>
      </c>
      <c r="F41">
        <v>112</v>
      </c>
      <c r="G41">
        <v>112</v>
      </c>
      <c r="I41" s="1">
        <v>37296</v>
      </c>
      <c r="J41">
        <v>112</v>
      </c>
      <c r="K41">
        <f t="shared" si="2"/>
        <v>250</v>
      </c>
      <c r="L41" s="7">
        <f t="shared" si="3"/>
        <v>4.9193231011412832</v>
      </c>
      <c r="M41">
        <f t="shared" si="4"/>
        <v>61.028571428571425</v>
      </c>
      <c r="N41">
        <f t="shared" si="5"/>
        <v>45.820000000000007</v>
      </c>
      <c r="O41">
        <f>G41/WatershedCalcs!$F$18</f>
        <v>6.9696969598911194</v>
      </c>
    </row>
    <row r="42" spans="1:15" x14ac:dyDescent="0.25">
      <c r="A42">
        <f t="shared" si="0"/>
        <v>2002</v>
      </c>
      <c r="B42">
        <f t="shared" si="1"/>
        <v>5</v>
      </c>
      <c r="C42">
        <v>2002</v>
      </c>
      <c r="D42">
        <v>10</v>
      </c>
      <c r="E42">
        <v>2</v>
      </c>
      <c r="F42">
        <v>80.8</v>
      </c>
      <c r="G42">
        <v>80.8</v>
      </c>
      <c r="I42" s="1">
        <v>37297</v>
      </c>
      <c r="J42">
        <v>80.8</v>
      </c>
      <c r="K42">
        <f t="shared" si="2"/>
        <v>363</v>
      </c>
      <c r="L42" s="7">
        <f t="shared" si="3"/>
        <v>7.1428571428571423</v>
      </c>
      <c r="M42">
        <f t="shared" si="4"/>
        <v>50.142857142857146</v>
      </c>
      <c r="N42">
        <f t="shared" si="5"/>
        <v>47.019999999999996</v>
      </c>
      <c r="O42">
        <f>G42/WatershedCalcs!$F$18</f>
        <v>5.0281385210643075</v>
      </c>
    </row>
    <row r="43" spans="1:15" x14ac:dyDescent="0.25">
      <c r="A43">
        <f t="shared" si="0"/>
        <v>2002</v>
      </c>
      <c r="B43">
        <f t="shared" si="1"/>
        <v>5</v>
      </c>
      <c r="C43">
        <v>2002</v>
      </c>
      <c r="D43">
        <v>11</v>
      </c>
      <c r="E43">
        <v>2</v>
      </c>
      <c r="F43">
        <v>60.8</v>
      </c>
      <c r="G43">
        <v>60.8</v>
      </c>
      <c r="I43" s="1">
        <v>37298</v>
      </c>
      <c r="J43">
        <v>60.8</v>
      </c>
      <c r="K43">
        <f t="shared" si="2"/>
        <v>510</v>
      </c>
      <c r="L43" s="7">
        <f t="shared" si="3"/>
        <v>10.035419126328216</v>
      </c>
      <c r="M43">
        <f t="shared" si="4"/>
        <v>43.25714285714286</v>
      </c>
      <c r="N43">
        <f t="shared" si="5"/>
        <v>52.426666666666655</v>
      </c>
      <c r="O43">
        <f>G43/WatershedCalcs!$F$18</f>
        <v>3.7835497782266074</v>
      </c>
    </row>
    <row r="44" spans="1:15" x14ac:dyDescent="0.25">
      <c r="A44">
        <f t="shared" si="0"/>
        <v>2002</v>
      </c>
      <c r="B44">
        <f t="shared" si="1"/>
        <v>5</v>
      </c>
      <c r="C44">
        <v>2002</v>
      </c>
      <c r="D44">
        <v>12</v>
      </c>
      <c r="E44">
        <v>2</v>
      </c>
      <c r="F44">
        <v>50.9</v>
      </c>
      <c r="G44">
        <v>50.9</v>
      </c>
      <c r="I44" s="1">
        <v>37299</v>
      </c>
      <c r="J44">
        <v>50.9</v>
      </c>
      <c r="K44">
        <f t="shared" si="2"/>
        <v>633</v>
      </c>
      <c r="L44" s="7">
        <f t="shared" si="3"/>
        <v>12.455726092089728</v>
      </c>
      <c r="M44">
        <f t="shared" si="4"/>
        <v>38.957142857142856</v>
      </c>
      <c r="N44">
        <f t="shared" si="5"/>
        <v>55.833333333333329</v>
      </c>
      <c r="O44">
        <f>G44/WatershedCalcs!$F$18</f>
        <v>3.1674783505219462</v>
      </c>
    </row>
    <row r="45" spans="1:15" x14ac:dyDescent="0.25">
      <c r="A45">
        <f t="shared" si="0"/>
        <v>2002</v>
      </c>
      <c r="B45">
        <f t="shared" si="1"/>
        <v>5</v>
      </c>
      <c r="C45">
        <v>2002</v>
      </c>
      <c r="D45">
        <v>13</v>
      </c>
      <c r="E45">
        <v>2</v>
      </c>
      <c r="F45">
        <v>45.8</v>
      </c>
      <c r="G45">
        <v>45.8</v>
      </c>
      <c r="I45" s="1">
        <v>37300</v>
      </c>
      <c r="J45">
        <v>45.8</v>
      </c>
      <c r="K45">
        <f t="shared" si="2"/>
        <v>731</v>
      </c>
      <c r="L45" s="7">
        <f t="shared" si="3"/>
        <v>14.384100747737111</v>
      </c>
      <c r="M45">
        <f t="shared" si="4"/>
        <v>38.557142857142857</v>
      </c>
      <c r="N45">
        <f t="shared" si="5"/>
        <v>57.569999999999986</v>
      </c>
      <c r="O45">
        <f>G45/WatershedCalcs!$F$18</f>
        <v>2.8501082210983326</v>
      </c>
    </row>
    <row r="46" spans="1:15" x14ac:dyDescent="0.25">
      <c r="A46">
        <f t="shared" si="0"/>
        <v>2002</v>
      </c>
      <c r="B46">
        <f t="shared" si="1"/>
        <v>5</v>
      </c>
      <c r="C46">
        <v>2002</v>
      </c>
      <c r="D46">
        <v>14</v>
      </c>
      <c r="E46">
        <v>2</v>
      </c>
      <c r="F46">
        <v>40.200000000000003</v>
      </c>
      <c r="G46">
        <v>40.200000000000003</v>
      </c>
      <c r="I46" s="1">
        <v>37301</v>
      </c>
      <c r="J46">
        <v>40.200000000000003</v>
      </c>
      <c r="K46">
        <f t="shared" si="2"/>
        <v>891</v>
      </c>
      <c r="L46" s="7">
        <f t="shared" si="3"/>
        <v>17.532467532467532</v>
      </c>
      <c r="M46">
        <f t="shared" si="4"/>
        <v>37.271428571428565</v>
      </c>
      <c r="N46">
        <f t="shared" si="5"/>
        <v>58.633333333333326</v>
      </c>
      <c r="O46">
        <f>G46/WatershedCalcs!$F$18</f>
        <v>2.5016233731037771</v>
      </c>
    </row>
    <row r="47" spans="1:15" x14ac:dyDescent="0.25">
      <c r="A47">
        <f t="shared" si="0"/>
        <v>2002</v>
      </c>
      <c r="B47">
        <f t="shared" si="1"/>
        <v>5</v>
      </c>
      <c r="C47">
        <v>2002</v>
      </c>
      <c r="D47">
        <v>15</v>
      </c>
      <c r="E47">
        <v>2</v>
      </c>
      <c r="F47">
        <v>36.700000000000003</v>
      </c>
      <c r="G47">
        <v>36.700000000000003</v>
      </c>
      <c r="I47" s="1">
        <v>37302</v>
      </c>
      <c r="J47">
        <v>36.700000000000003</v>
      </c>
      <c r="K47">
        <f t="shared" si="2"/>
        <v>1009</v>
      </c>
      <c r="L47" s="7">
        <f t="shared" si="3"/>
        <v>19.85438803620622</v>
      </c>
      <c r="M47">
        <f t="shared" si="4"/>
        <v>36.657142857142851</v>
      </c>
      <c r="N47">
        <f t="shared" si="5"/>
        <v>59.443333333333321</v>
      </c>
      <c r="O47">
        <f>G47/WatershedCalcs!$F$18</f>
        <v>2.2838203431071795</v>
      </c>
    </row>
    <row r="48" spans="1:15" x14ac:dyDescent="0.25">
      <c r="A48">
        <f t="shared" si="0"/>
        <v>2002</v>
      </c>
      <c r="B48">
        <f t="shared" si="1"/>
        <v>5</v>
      </c>
      <c r="C48">
        <v>2002</v>
      </c>
      <c r="D48">
        <v>16</v>
      </c>
      <c r="E48">
        <v>2</v>
      </c>
      <c r="F48">
        <v>35.799999999999997</v>
      </c>
      <c r="G48">
        <v>35.799999999999997</v>
      </c>
      <c r="I48" s="1">
        <v>37303</v>
      </c>
      <c r="J48">
        <v>35.799999999999997</v>
      </c>
      <c r="K48">
        <f t="shared" si="2"/>
        <v>1043</v>
      </c>
      <c r="L48" s="7">
        <f t="shared" si="3"/>
        <v>20.523415977961431</v>
      </c>
      <c r="M48">
        <f t="shared" si="4"/>
        <v>36.271428571428572</v>
      </c>
      <c r="N48">
        <f t="shared" si="5"/>
        <v>60.036666666666655</v>
      </c>
      <c r="O48">
        <f>G48/WatershedCalcs!$F$18</f>
        <v>2.2278138496794826</v>
      </c>
    </row>
    <row r="49" spans="1:15" x14ac:dyDescent="0.25">
      <c r="A49">
        <f t="shared" si="0"/>
        <v>2002</v>
      </c>
      <c r="B49">
        <f t="shared" si="1"/>
        <v>5</v>
      </c>
      <c r="C49">
        <v>2002</v>
      </c>
      <c r="D49">
        <v>17</v>
      </c>
      <c r="E49">
        <v>2</v>
      </c>
      <c r="F49">
        <v>32.6</v>
      </c>
      <c r="G49">
        <v>32.6</v>
      </c>
      <c r="I49" s="1">
        <v>37304</v>
      </c>
      <c r="J49">
        <v>32.6</v>
      </c>
      <c r="K49">
        <f t="shared" si="2"/>
        <v>1177</v>
      </c>
      <c r="L49" s="7">
        <f t="shared" si="3"/>
        <v>23.160173160173162</v>
      </c>
      <c r="M49">
        <f t="shared" si="4"/>
        <v>43.6</v>
      </c>
      <c r="N49">
        <f t="shared" si="5"/>
        <v>60.57</v>
      </c>
      <c r="O49">
        <f>G49/WatershedCalcs!$F$18</f>
        <v>2.0286796508254508</v>
      </c>
    </row>
    <row r="50" spans="1:15" x14ac:dyDescent="0.25">
      <c r="A50">
        <f t="shared" si="0"/>
        <v>2002</v>
      </c>
      <c r="B50">
        <f t="shared" si="1"/>
        <v>5</v>
      </c>
      <c r="C50">
        <v>2002</v>
      </c>
      <c r="D50">
        <v>18</v>
      </c>
      <c r="E50">
        <v>2</v>
      </c>
      <c r="F50">
        <v>30.7</v>
      </c>
      <c r="G50">
        <v>30.7</v>
      </c>
      <c r="I50" s="1">
        <v>37305</v>
      </c>
      <c r="J50">
        <v>30.7</v>
      </c>
      <c r="K50">
        <f t="shared" si="2"/>
        <v>1266</v>
      </c>
      <c r="L50" s="7">
        <f t="shared" si="3"/>
        <v>24.911452184179456</v>
      </c>
      <c r="M50">
        <f t="shared" si="4"/>
        <v>46.771428571428579</v>
      </c>
      <c r="N50">
        <f t="shared" si="5"/>
        <v>62.916666666666664</v>
      </c>
      <c r="O50">
        <f>G50/WatershedCalcs!$F$18</f>
        <v>1.9104437202558693</v>
      </c>
    </row>
    <row r="51" spans="1:15" x14ac:dyDescent="0.25">
      <c r="A51">
        <f t="shared" si="0"/>
        <v>2002</v>
      </c>
      <c r="B51">
        <f t="shared" si="1"/>
        <v>5</v>
      </c>
      <c r="C51">
        <v>2002</v>
      </c>
      <c r="D51">
        <v>19</v>
      </c>
      <c r="E51">
        <v>2</v>
      </c>
      <c r="F51">
        <v>48.1</v>
      </c>
      <c r="G51">
        <v>48.1</v>
      </c>
      <c r="I51" s="1">
        <v>37306</v>
      </c>
      <c r="J51">
        <v>48.1</v>
      </c>
      <c r="K51">
        <f t="shared" si="2"/>
        <v>673</v>
      </c>
      <c r="L51" s="7">
        <f t="shared" si="3"/>
        <v>13.242817788272335</v>
      </c>
      <c r="M51">
        <f t="shared" si="4"/>
        <v>49.228571428571421</v>
      </c>
      <c r="N51">
        <f t="shared" si="5"/>
        <v>64.699999999999989</v>
      </c>
      <c r="O51">
        <f>G51/WatershedCalcs!$F$18</f>
        <v>2.9932359265246684</v>
      </c>
    </row>
    <row r="52" spans="1:15" x14ac:dyDescent="0.25">
      <c r="A52">
        <f t="shared" si="0"/>
        <v>2002</v>
      </c>
      <c r="B52">
        <f t="shared" si="1"/>
        <v>5</v>
      </c>
      <c r="C52">
        <v>2002</v>
      </c>
      <c r="D52">
        <v>20</v>
      </c>
      <c r="E52">
        <v>2</v>
      </c>
      <c r="F52">
        <v>36.799999999999997</v>
      </c>
      <c r="G52">
        <v>36.799999999999997</v>
      </c>
      <c r="I52" s="1">
        <v>37307</v>
      </c>
      <c r="J52">
        <v>36.799999999999997</v>
      </c>
      <c r="K52">
        <f t="shared" si="2"/>
        <v>1006</v>
      </c>
      <c r="L52" s="7">
        <f t="shared" si="3"/>
        <v>19.795356158992522</v>
      </c>
      <c r="M52">
        <f t="shared" si="4"/>
        <v>48.471428571428568</v>
      </c>
      <c r="N52">
        <f t="shared" si="5"/>
        <v>65.306666666666658</v>
      </c>
      <c r="O52">
        <f>G52/WatershedCalcs!$F$18</f>
        <v>2.2900432868213674</v>
      </c>
    </row>
    <row r="53" spans="1:15" x14ac:dyDescent="0.25">
      <c r="A53">
        <f t="shared" si="0"/>
        <v>2002</v>
      </c>
      <c r="B53">
        <f t="shared" si="1"/>
        <v>5</v>
      </c>
      <c r="C53">
        <v>2002</v>
      </c>
      <c r="D53">
        <v>21</v>
      </c>
      <c r="E53">
        <v>2</v>
      </c>
      <c r="F53">
        <v>35.9</v>
      </c>
      <c r="G53">
        <v>35.9</v>
      </c>
      <c r="I53" s="1">
        <v>37308</v>
      </c>
      <c r="J53">
        <v>35.9</v>
      </c>
      <c r="K53">
        <f t="shared" si="2"/>
        <v>1041</v>
      </c>
      <c r="L53" s="7">
        <f t="shared" si="3"/>
        <v>20.484061393152302</v>
      </c>
      <c r="M53">
        <f t="shared" si="4"/>
        <v>48.68571428571429</v>
      </c>
      <c r="N53">
        <f t="shared" si="5"/>
        <v>65.923333333333332</v>
      </c>
      <c r="O53">
        <f>G53/WatershedCalcs!$F$18</f>
        <v>2.2340367933936713</v>
      </c>
    </row>
    <row r="54" spans="1:15" x14ac:dyDescent="0.25">
      <c r="A54">
        <f t="shared" si="0"/>
        <v>2002</v>
      </c>
      <c r="B54">
        <f t="shared" si="1"/>
        <v>5</v>
      </c>
      <c r="C54">
        <v>2002</v>
      </c>
      <c r="D54">
        <v>22</v>
      </c>
      <c r="E54">
        <v>2</v>
      </c>
      <c r="F54">
        <v>34</v>
      </c>
      <c r="G54">
        <v>34</v>
      </c>
      <c r="I54" s="1">
        <v>37309</v>
      </c>
      <c r="J54">
        <v>34</v>
      </c>
      <c r="K54">
        <f t="shared" si="2"/>
        <v>1098</v>
      </c>
      <c r="L54" s="7">
        <f t="shared" si="3"/>
        <v>21.605667060212514</v>
      </c>
      <c r="M54">
        <f t="shared" si="4"/>
        <v>48.557142857142857</v>
      </c>
      <c r="N54">
        <f t="shared" si="5"/>
        <v>66.343333333333334</v>
      </c>
      <c r="O54">
        <f>G54/WatershedCalcs!$F$18</f>
        <v>2.1158008628240896</v>
      </c>
    </row>
    <row r="55" spans="1:15" x14ac:dyDescent="0.25">
      <c r="A55">
        <f t="shared" si="0"/>
        <v>2002</v>
      </c>
      <c r="B55">
        <f t="shared" si="1"/>
        <v>5</v>
      </c>
      <c r="C55">
        <v>2002</v>
      </c>
      <c r="D55">
        <v>23</v>
      </c>
      <c r="E55">
        <v>2</v>
      </c>
      <c r="F55">
        <v>87.1</v>
      </c>
      <c r="G55">
        <v>87.1</v>
      </c>
      <c r="I55" s="1">
        <v>37310</v>
      </c>
      <c r="J55">
        <v>87.1</v>
      </c>
      <c r="K55">
        <f t="shared" si="2"/>
        <v>338</v>
      </c>
      <c r="L55" s="7">
        <f t="shared" si="3"/>
        <v>6.6509248327430148</v>
      </c>
      <c r="M55">
        <f t="shared" si="4"/>
        <v>48.199999999999996</v>
      </c>
      <c r="N55">
        <f t="shared" si="5"/>
        <v>66.626666666666665</v>
      </c>
      <c r="O55">
        <f>G55/WatershedCalcs!$F$18</f>
        <v>5.4201839750581824</v>
      </c>
    </row>
    <row r="56" spans="1:15" x14ac:dyDescent="0.25">
      <c r="A56">
        <f t="shared" si="0"/>
        <v>2002</v>
      </c>
      <c r="B56">
        <f t="shared" si="1"/>
        <v>5</v>
      </c>
      <c r="C56">
        <v>2002</v>
      </c>
      <c r="D56">
        <v>24</v>
      </c>
      <c r="E56">
        <v>2</v>
      </c>
      <c r="F56">
        <v>54.8</v>
      </c>
      <c r="G56">
        <v>54.8</v>
      </c>
      <c r="I56" s="1">
        <v>37311</v>
      </c>
      <c r="J56">
        <v>54.8</v>
      </c>
      <c r="K56">
        <f t="shared" si="2"/>
        <v>584</v>
      </c>
      <c r="L56" s="7">
        <f t="shared" si="3"/>
        <v>11.491538764266036</v>
      </c>
      <c r="M56">
        <f t="shared" si="4"/>
        <v>39.842857142857149</v>
      </c>
      <c r="N56">
        <f t="shared" si="5"/>
        <v>64.973333333333329</v>
      </c>
      <c r="O56">
        <f>G56/WatershedCalcs!$F$18</f>
        <v>3.4101731553752974</v>
      </c>
    </row>
    <row r="57" spans="1:15" x14ac:dyDescent="0.25">
      <c r="A57">
        <f t="shared" si="0"/>
        <v>2002</v>
      </c>
      <c r="B57">
        <f t="shared" si="1"/>
        <v>5</v>
      </c>
      <c r="C57">
        <v>2002</v>
      </c>
      <c r="D57">
        <v>25</v>
      </c>
      <c r="E57">
        <v>2</v>
      </c>
      <c r="F57">
        <v>47.9</v>
      </c>
      <c r="G57">
        <v>47.9</v>
      </c>
      <c r="I57" s="1">
        <v>37312</v>
      </c>
      <c r="J57">
        <v>47.9</v>
      </c>
      <c r="K57">
        <f t="shared" si="2"/>
        <v>696</v>
      </c>
      <c r="L57" s="7">
        <f t="shared" si="3"/>
        <v>13.695395513577333</v>
      </c>
      <c r="M57">
        <f t="shared" si="4"/>
        <v>35.771428571428572</v>
      </c>
      <c r="N57">
        <f t="shared" si="5"/>
        <v>64.283333333333331</v>
      </c>
      <c r="O57">
        <f>G57/WatershedCalcs!$F$18</f>
        <v>2.9807900390962909</v>
      </c>
    </row>
    <row r="58" spans="1:15" x14ac:dyDescent="0.25">
      <c r="A58">
        <f t="shared" si="0"/>
        <v>2002</v>
      </c>
      <c r="B58">
        <f t="shared" si="1"/>
        <v>5</v>
      </c>
      <c r="C58">
        <v>2002</v>
      </c>
      <c r="D58">
        <v>26</v>
      </c>
      <c r="E58">
        <v>2</v>
      </c>
      <c r="F58">
        <v>42.8</v>
      </c>
      <c r="G58">
        <v>42.8</v>
      </c>
      <c r="I58" s="1">
        <v>37313</v>
      </c>
      <c r="J58">
        <v>42.8</v>
      </c>
      <c r="K58">
        <f t="shared" si="2"/>
        <v>829</v>
      </c>
      <c r="L58" s="7">
        <f t="shared" si="3"/>
        <v>16.312475403384493</v>
      </c>
      <c r="M58">
        <f t="shared" si="4"/>
        <v>32.485714285714288</v>
      </c>
      <c r="N58">
        <f t="shared" si="5"/>
        <v>63.723333333333329</v>
      </c>
      <c r="O58">
        <f>G58/WatershedCalcs!$F$18</f>
        <v>2.6634199096726774</v>
      </c>
    </row>
    <row r="59" spans="1:15" x14ac:dyDescent="0.25">
      <c r="A59">
        <f t="shared" si="0"/>
        <v>2002</v>
      </c>
      <c r="B59">
        <f t="shared" si="1"/>
        <v>5</v>
      </c>
      <c r="C59">
        <v>2002</v>
      </c>
      <c r="D59">
        <v>27</v>
      </c>
      <c r="E59">
        <v>2</v>
      </c>
      <c r="F59">
        <v>38.299999999999997</v>
      </c>
      <c r="G59">
        <v>38.299999999999997</v>
      </c>
      <c r="I59" s="1">
        <v>37314</v>
      </c>
      <c r="J59">
        <v>38.299999999999997</v>
      </c>
      <c r="K59">
        <f t="shared" si="2"/>
        <v>958</v>
      </c>
      <c r="L59" s="7">
        <f t="shared" si="3"/>
        <v>18.850846123573398</v>
      </c>
      <c r="M59">
        <f t="shared" si="4"/>
        <v>29.914285714285718</v>
      </c>
      <c r="N59">
        <f t="shared" si="5"/>
        <v>63.243333333333332</v>
      </c>
      <c r="O59">
        <f>G59/WatershedCalcs!$F$18</f>
        <v>2.383387442534195</v>
      </c>
    </row>
    <row r="60" spans="1:15" x14ac:dyDescent="0.25">
      <c r="A60">
        <f t="shared" si="0"/>
        <v>2002</v>
      </c>
      <c r="B60">
        <f t="shared" si="1"/>
        <v>5</v>
      </c>
      <c r="C60">
        <v>2002</v>
      </c>
      <c r="D60">
        <v>28</v>
      </c>
      <c r="E60">
        <v>2</v>
      </c>
      <c r="F60">
        <v>35</v>
      </c>
      <c r="G60">
        <v>35</v>
      </c>
      <c r="I60" s="1">
        <v>37315</v>
      </c>
      <c r="J60">
        <v>35</v>
      </c>
      <c r="K60">
        <f t="shared" si="2"/>
        <v>1053</v>
      </c>
      <c r="L60" s="7">
        <f t="shared" si="3"/>
        <v>20.720188902007084</v>
      </c>
      <c r="M60">
        <f t="shared" si="4"/>
        <v>34.928571428571431</v>
      </c>
      <c r="N60">
        <f t="shared" si="5"/>
        <v>62.86666666666666</v>
      </c>
      <c r="O60">
        <f>G60/WatershedCalcs!$F$18</f>
        <v>2.1780302999659749</v>
      </c>
    </row>
    <row r="61" spans="1:15" x14ac:dyDescent="0.25">
      <c r="A61">
        <f t="shared" si="0"/>
        <v>2002</v>
      </c>
      <c r="B61">
        <f t="shared" si="1"/>
        <v>6</v>
      </c>
      <c r="C61">
        <v>2002</v>
      </c>
      <c r="D61">
        <v>1</v>
      </c>
      <c r="E61">
        <v>3</v>
      </c>
      <c r="F61">
        <v>31.5</v>
      </c>
      <c r="G61">
        <v>31.5</v>
      </c>
      <c r="I61" s="1">
        <v>37316</v>
      </c>
      <c r="J61">
        <v>31.5</v>
      </c>
      <c r="K61">
        <f t="shared" si="2"/>
        <v>1209</v>
      </c>
      <c r="L61" s="7">
        <f t="shared" si="3"/>
        <v>23.789846517119244</v>
      </c>
      <c r="M61">
        <f t="shared" si="4"/>
        <v>36.985714285714288</v>
      </c>
      <c r="N61">
        <f t="shared" si="5"/>
        <v>62.523333333333326</v>
      </c>
      <c r="O61">
        <f>G61/WatershedCalcs!$F$18</f>
        <v>1.9602272699693772</v>
      </c>
    </row>
    <row r="62" spans="1:15" x14ac:dyDescent="0.25">
      <c r="A62">
        <f t="shared" si="0"/>
        <v>2002</v>
      </c>
      <c r="B62">
        <f t="shared" si="1"/>
        <v>6</v>
      </c>
      <c r="C62">
        <v>2002</v>
      </c>
      <c r="D62">
        <v>2</v>
      </c>
      <c r="E62">
        <v>3</v>
      </c>
      <c r="F62">
        <v>28.6</v>
      </c>
      <c r="G62">
        <v>28.6</v>
      </c>
      <c r="I62" s="1">
        <v>37317</v>
      </c>
      <c r="J62">
        <v>28.6</v>
      </c>
      <c r="K62">
        <f t="shared" si="2"/>
        <v>1349</v>
      </c>
      <c r="L62" s="7">
        <f t="shared" si="3"/>
        <v>26.544667453758365</v>
      </c>
      <c r="M62">
        <f t="shared" si="4"/>
        <v>38.828571428571429</v>
      </c>
      <c r="N62">
        <f t="shared" si="5"/>
        <v>63.593103448275855</v>
      </c>
      <c r="O62">
        <f>G62/WatershedCalcs!$F$18</f>
        <v>1.779761902257911</v>
      </c>
    </row>
    <row r="63" spans="1:15" x14ac:dyDescent="0.25">
      <c r="A63">
        <f t="shared" si="0"/>
        <v>2002</v>
      </c>
      <c r="B63">
        <f t="shared" si="1"/>
        <v>6</v>
      </c>
      <c r="C63">
        <v>2002</v>
      </c>
      <c r="D63">
        <v>3</v>
      </c>
      <c r="E63">
        <v>3</v>
      </c>
      <c r="F63">
        <v>26.3</v>
      </c>
      <c r="G63">
        <v>26.3</v>
      </c>
      <c r="I63" s="1">
        <v>37318</v>
      </c>
      <c r="J63">
        <v>26.3</v>
      </c>
      <c r="K63">
        <f t="shared" si="2"/>
        <v>1441</v>
      </c>
      <c r="L63" s="7">
        <f t="shared" si="3"/>
        <v>28.354978354978357</v>
      </c>
      <c r="M63">
        <f t="shared" si="4"/>
        <v>40.528571428571432</v>
      </c>
      <c r="N63">
        <f t="shared" si="5"/>
        <v>64.842857142857142</v>
      </c>
      <c r="O63">
        <f>G63/WatershedCalcs!$F$18</f>
        <v>1.6366341968315754</v>
      </c>
    </row>
    <row r="64" spans="1:15" x14ac:dyDescent="0.25">
      <c r="A64">
        <f t="shared" si="0"/>
        <v>2002</v>
      </c>
      <c r="B64">
        <f t="shared" si="1"/>
        <v>6</v>
      </c>
      <c r="C64">
        <v>2002</v>
      </c>
      <c r="D64">
        <v>4</v>
      </c>
      <c r="E64">
        <v>3</v>
      </c>
      <c r="F64">
        <v>24.9</v>
      </c>
      <c r="G64">
        <v>24.9</v>
      </c>
      <c r="I64" s="1">
        <v>37319</v>
      </c>
      <c r="J64">
        <v>24.9</v>
      </c>
      <c r="K64">
        <f t="shared" si="2"/>
        <v>1528</v>
      </c>
      <c r="L64" s="7">
        <f t="shared" si="3"/>
        <v>30.066902794175519</v>
      </c>
      <c r="M64">
        <f t="shared" si="4"/>
        <v>43.028571428571425</v>
      </c>
      <c r="N64">
        <f t="shared" si="5"/>
        <v>66.270370370370372</v>
      </c>
      <c r="O64">
        <f>G64/WatershedCalcs!$F$18</f>
        <v>1.5495129848329363</v>
      </c>
    </row>
    <row r="65" spans="1:15" x14ac:dyDescent="0.25">
      <c r="A65">
        <f t="shared" si="0"/>
        <v>2002</v>
      </c>
      <c r="B65">
        <f t="shared" si="1"/>
        <v>6</v>
      </c>
      <c r="C65">
        <v>2002</v>
      </c>
      <c r="D65">
        <v>5</v>
      </c>
      <c r="E65">
        <v>3</v>
      </c>
      <c r="F65">
        <v>24.8</v>
      </c>
      <c r="G65">
        <v>24.8</v>
      </c>
      <c r="I65" s="1">
        <v>37320</v>
      </c>
      <c r="J65">
        <v>24.8</v>
      </c>
      <c r="K65">
        <f t="shared" si="2"/>
        <v>1530</v>
      </c>
      <c r="L65" s="7">
        <f t="shared" si="3"/>
        <v>30.106257378984651</v>
      </c>
      <c r="M65">
        <f t="shared" si="4"/>
        <v>60.614285714285714</v>
      </c>
      <c r="N65">
        <f t="shared" si="5"/>
        <v>67.861538461538458</v>
      </c>
      <c r="O65">
        <f>G65/WatershedCalcs!$F$18</f>
        <v>1.5432900411187478</v>
      </c>
    </row>
    <row r="66" spans="1:15" x14ac:dyDescent="0.25">
      <c r="A66">
        <f t="shared" si="0"/>
        <v>2002</v>
      </c>
      <c r="B66">
        <f t="shared" si="1"/>
        <v>6</v>
      </c>
      <c r="C66">
        <v>2002</v>
      </c>
      <c r="D66">
        <v>6</v>
      </c>
      <c r="E66">
        <v>3</v>
      </c>
      <c r="F66">
        <v>73.400000000000006</v>
      </c>
      <c r="G66">
        <v>73.400000000000006</v>
      </c>
      <c r="I66" s="1">
        <v>37321</v>
      </c>
      <c r="J66">
        <v>73.400000000000006</v>
      </c>
      <c r="K66">
        <f t="shared" ref="K66:K129" si="6">RANK(J66,$J$2:$J$5114,0)</f>
        <v>404</v>
      </c>
      <c r="L66" s="7">
        <f t="shared" si="3"/>
        <v>7.9496261314443135</v>
      </c>
      <c r="M66">
        <f t="shared" si="4"/>
        <v>91.785714285714292</v>
      </c>
      <c r="N66">
        <f t="shared" si="5"/>
        <v>69.584000000000003</v>
      </c>
      <c r="O66">
        <f>G66/WatershedCalcs!$F$18</f>
        <v>4.567640686214359</v>
      </c>
    </row>
    <row r="67" spans="1:15" x14ac:dyDescent="0.25">
      <c r="A67">
        <f t="shared" ref="A67:A130" si="7">IF(E67&gt;9,C67+1,C67)</f>
        <v>2002</v>
      </c>
      <c r="B67">
        <f t="shared" ref="B67:B130" si="8">IF(E67&gt;9,(E67-9),(E67+3))</f>
        <v>6</v>
      </c>
      <c r="C67">
        <v>2002</v>
      </c>
      <c r="D67">
        <v>7</v>
      </c>
      <c r="E67">
        <v>3</v>
      </c>
      <c r="F67">
        <v>49.4</v>
      </c>
      <c r="G67">
        <v>49.4</v>
      </c>
      <c r="I67" s="1">
        <v>37322</v>
      </c>
      <c r="J67">
        <v>49.4</v>
      </c>
      <c r="K67">
        <f t="shared" si="6"/>
        <v>654</v>
      </c>
      <c r="L67" s="7">
        <f t="shared" ref="L67:L130" si="9">100*(K67/(COUNT($K$2:$K$5114)+1))</f>
        <v>12.868949232585598</v>
      </c>
      <c r="M67">
        <f t="shared" ref="M67:M130" si="10">AVERAGE(J67:J73)</f>
        <v>104.58571428571429</v>
      </c>
      <c r="N67">
        <f t="shared" ref="N67:N130" si="11">AVERAGE(J67:J96)</f>
        <v>69.424999999999997</v>
      </c>
      <c r="O67">
        <f>G67/WatershedCalcs!$F$18</f>
        <v>3.0741341948091185</v>
      </c>
    </row>
    <row r="68" spans="1:15" x14ac:dyDescent="0.25">
      <c r="A68">
        <f t="shared" si="7"/>
        <v>2002</v>
      </c>
      <c r="B68">
        <f t="shared" si="8"/>
        <v>6</v>
      </c>
      <c r="C68">
        <v>2002</v>
      </c>
      <c r="D68">
        <v>8</v>
      </c>
      <c r="E68">
        <v>3</v>
      </c>
      <c r="F68">
        <v>44.4</v>
      </c>
      <c r="G68">
        <v>44.4</v>
      </c>
      <c r="I68" s="1">
        <v>37323</v>
      </c>
      <c r="J68">
        <v>44.4</v>
      </c>
      <c r="K68">
        <f t="shared" si="6"/>
        <v>771</v>
      </c>
      <c r="L68" s="7">
        <f t="shared" si="9"/>
        <v>15.171192443919718</v>
      </c>
      <c r="M68">
        <f t="shared" si="10"/>
        <v>112.24285714285715</v>
      </c>
      <c r="N68">
        <f t="shared" si="11"/>
        <v>70.295652173913041</v>
      </c>
      <c r="O68">
        <f>G68/WatershedCalcs!$F$18</f>
        <v>2.7629870090996937</v>
      </c>
    </row>
    <row r="69" spans="1:15" x14ac:dyDescent="0.25">
      <c r="A69">
        <f t="shared" si="7"/>
        <v>2002</v>
      </c>
      <c r="B69">
        <f t="shared" si="8"/>
        <v>6</v>
      </c>
      <c r="C69">
        <v>2002</v>
      </c>
      <c r="D69">
        <v>9</v>
      </c>
      <c r="E69">
        <v>3</v>
      </c>
      <c r="F69">
        <v>40.5</v>
      </c>
      <c r="G69">
        <v>40.5</v>
      </c>
      <c r="I69" s="1">
        <v>37324</v>
      </c>
      <c r="J69">
        <v>40.5</v>
      </c>
      <c r="K69">
        <f t="shared" si="6"/>
        <v>885</v>
      </c>
      <c r="L69" s="7">
        <f t="shared" si="9"/>
        <v>17.414403778040143</v>
      </c>
      <c r="M69">
        <f t="shared" si="10"/>
        <v>117</v>
      </c>
      <c r="N69">
        <f t="shared" si="11"/>
        <v>71.472727272727269</v>
      </c>
      <c r="O69">
        <f>G69/WatershedCalcs!$F$18</f>
        <v>2.520292204246342</v>
      </c>
    </row>
    <row r="70" spans="1:15" x14ac:dyDescent="0.25">
      <c r="A70">
        <f t="shared" si="7"/>
        <v>2002</v>
      </c>
      <c r="B70">
        <f t="shared" si="8"/>
        <v>6</v>
      </c>
      <c r="C70">
        <v>2002</v>
      </c>
      <c r="D70">
        <v>10</v>
      </c>
      <c r="E70">
        <v>3</v>
      </c>
      <c r="F70">
        <v>43.8</v>
      </c>
      <c r="G70">
        <v>43.8</v>
      </c>
      <c r="I70" s="1">
        <v>37325</v>
      </c>
      <c r="J70">
        <v>43.8</v>
      </c>
      <c r="K70">
        <f t="shared" si="6"/>
        <v>806</v>
      </c>
      <c r="L70" s="7">
        <f t="shared" si="9"/>
        <v>15.859897678079497</v>
      </c>
      <c r="M70">
        <f t="shared" si="10"/>
        <v>120.42857142857143</v>
      </c>
      <c r="N70">
        <f t="shared" si="11"/>
        <v>72.947619047619042</v>
      </c>
      <c r="O70">
        <f>G70/WatershedCalcs!$F$18</f>
        <v>2.7256493468145626</v>
      </c>
    </row>
    <row r="71" spans="1:15" x14ac:dyDescent="0.25">
      <c r="A71">
        <f t="shared" si="7"/>
        <v>2002</v>
      </c>
      <c r="B71">
        <f t="shared" si="8"/>
        <v>6</v>
      </c>
      <c r="C71">
        <v>2002</v>
      </c>
      <c r="D71">
        <v>11</v>
      </c>
      <c r="E71">
        <v>3</v>
      </c>
      <c r="F71">
        <v>148</v>
      </c>
      <c r="G71">
        <v>148</v>
      </c>
      <c r="I71" s="1">
        <v>37326</v>
      </c>
      <c r="J71">
        <v>148</v>
      </c>
      <c r="K71">
        <f t="shared" si="6"/>
        <v>164</v>
      </c>
      <c r="L71" s="7">
        <f t="shared" si="9"/>
        <v>3.2270759543486816</v>
      </c>
      <c r="M71">
        <f t="shared" si="10"/>
        <v>121.95714285714287</v>
      </c>
      <c r="N71">
        <f t="shared" si="11"/>
        <v>74.405000000000001</v>
      </c>
      <c r="O71">
        <f>G71/WatershedCalcs!$F$18</f>
        <v>9.2099566969989795</v>
      </c>
    </row>
    <row r="72" spans="1:15" x14ac:dyDescent="0.25">
      <c r="A72">
        <f t="shared" si="7"/>
        <v>2002</v>
      </c>
      <c r="B72">
        <f t="shared" si="8"/>
        <v>6</v>
      </c>
      <c r="C72">
        <v>2002</v>
      </c>
      <c r="D72">
        <v>12</v>
      </c>
      <c r="E72">
        <v>3</v>
      </c>
      <c r="F72">
        <v>243</v>
      </c>
      <c r="G72">
        <v>243</v>
      </c>
      <c r="I72" s="1">
        <v>37327</v>
      </c>
      <c r="J72">
        <v>243</v>
      </c>
      <c r="K72">
        <f t="shared" si="6"/>
        <v>40</v>
      </c>
      <c r="L72" s="7">
        <f t="shared" si="9"/>
        <v>0.78709169618260533</v>
      </c>
      <c r="M72">
        <f t="shared" si="10"/>
        <v>108.21428571428571</v>
      </c>
      <c r="N72">
        <f t="shared" si="11"/>
        <v>70.531578947368416</v>
      </c>
      <c r="O72">
        <f>G72/WatershedCalcs!$F$18</f>
        <v>15.121753225478054</v>
      </c>
    </row>
    <row r="73" spans="1:15" x14ac:dyDescent="0.25">
      <c r="A73">
        <f t="shared" si="7"/>
        <v>2002</v>
      </c>
      <c r="B73">
        <f t="shared" si="8"/>
        <v>6</v>
      </c>
      <c r="C73">
        <v>2002</v>
      </c>
      <c r="D73">
        <v>13</v>
      </c>
      <c r="E73">
        <v>3</v>
      </c>
      <c r="F73">
        <v>163</v>
      </c>
      <c r="G73">
        <v>163</v>
      </c>
      <c r="I73" s="1">
        <v>37328</v>
      </c>
      <c r="J73">
        <v>163</v>
      </c>
      <c r="K73">
        <f t="shared" si="6"/>
        <v>145</v>
      </c>
      <c r="L73" s="7">
        <f t="shared" si="9"/>
        <v>2.8532073986619442</v>
      </c>
      <c r="M73">
        <f t="shared" si="10"/>
        <v>88.214285714285708</v>
      </c>
      <c r="N73">
        <f t="shared" si="11"/>
        <v>60.95000000000001</v>
      </c>
      <c r="O73">
        <f>G73/WatershedCalcs!$F$18</f>
        <v>10.143398254127254</v>
      </c>
    </row>
    <row r="74" spans="1:15" x14ac:dyDescent="0.25">
      <c r="A74">
        <f t="shared" si="7"/>
        <v>2002</v>
      </c>
      <c r="B74">
        <f t="shared" si="8"/>
        <v>6</v>
      </c>
      <c r="C74">
        <v>2002</v>
      </c>
      <c r="D74">
        <v>14</v>
      </c>
      <c r="E74">
        <v>3</v>
      </c>
      <c r="F74">
        <v>103</v>
      </c>
      <c r="G74">
        <v>103</v>
      </c>
      <c r="I74" s="1">
        <v>37329</v>
      </c>
      <c r="J74">
        <v>103</v>
      </c>
      <c r="K74">
        <f t="shared" si="6"/>
        <v>274</v>
      </c>
      <c r="L74" s="7">
        <f t="shared" si="9"/>
        <v>5.3915781188508465</v>
      </c>
      <c r="M74">
        <f t="shared" si="10"/>
        <v>76.95714285714287</v>
      </c>
      <c r="N74">
        <f t="shared" si="11"/>
        <v>54.94705882352941</v>
      </c>
      <c r="O74">
        <f>G74/WatershedCalcs!$F$18</f>
        <v>6.4096320256141546</v>
      </c>
    </row>
    <row r="75" spans="1:15" x14ac:dyDescent="0.25">
      <c r="A75">
        <f t="shared" si="7"/>
        <v>2002</v>
      </c>
      <c r="B75">
        <f t="shared" si="8"/>
        <v>6</v>
      </c>
      <c r="C75">
        <v>2002</v>
      </c>
      <c r="D75">
        <v>15</v>
      </c>
      <c r="E75">
        <v>3</v>
      </c>
      <c r="F75">
        <v>77.7</v>
      </c>
      <c r="G75">
        <v>77.7</v>
      </c>
      <c r="I75" s="1">
        <v>37330</v>
      </c>
      <c r="J75">
        <v>77.7</v>
      </c>
      <c r="K75">
        <f t="shared" si="6"/>
        <v>382</v>
      </c>
      <c r="L75" s="7">
        <f t="shared" si="9"/>
        <v>7.5167256985438797</v>
      </c>
      <c r="M75">
        <f t="shared" si="10"/>
        <v>71.714285714285708</v>
      </c>
      <c r="N75">
        <f t="shared" si="11"/>
        <v>51.943750000000001</v>
      </c>
      <c r="O75">
        <f>G75/WatershedCalcs!$F$18</f>
        <v>4.8352272659244644</v>
      </c>
    </row>
    <row r="76" spans="1:15" x14ac:dyDescent="0.25">
      <c r="A76">
        <f t="shared" si="7"/>
        <v>2002</v>
      </c>
      <c r="B76">
        <f t="shared" si="8"/>
        <v>6</v>
      </c>
      <c r="C76">
        <v>2002</v>
      </c>
      <c r="D76">
        <v>16</v>
      </c>
      <c r="E76">
        <v>3</v>
      </c>
      <c r="F76">
        <v>64.5</v>
      </c>
      <c r="G76">
        <v>64.5</v>
      </c>
      <c r="I76" s="1">
        <v>37331</v>
      </c>
      <c r="J76">
        <v>64.5</v>
      </c>
      <c r="K76">
        <f t="shared" si="6"/>
        <v>468</v>
      </c>
      <c r="L76" s="7">
        <f t="shared" si="9"/>
        <v>9.208972845336481</v>
      </c>
      <c r="M76">
        <f t="shared" si="10"/>
        <v>68.51428571428572</v>
      </c>
      <c r="N76">
        <f t="shared" si="11"/>
        <v>50.226666666666674</v>
      </c>
      <c r="O76">
        <f>G76/WatershedCalcs!$F$18</f>
        <v>4.0137986956515821</v>
      </c>
    </row>
    <row r="77" spans="1:15" x14ac:dyDescent="0.25">
      <c r="A77">
        <f t="shared" si="7"/>
        <v>2002</v>
      </c>
      <c r="B77">
        <f t="shared" si="8"/>
        <v>6</v>
      </c>
      <c r="C77">
        <v>2002</v>
      </c>
      <c r="D77">
        <v>17</v>
      </c>
      <c r="E77">
        <v>3</v>
      </c>
      <c r="F77">
        <v>54.5</v>
      </c>
      <c r="G77">
        <v>54.5</v>
      </c>
      <c r="I77" s="1">
        <v>37332</v>
      </c>
      <c r="J77">
        <v>54.5</v>
      </c>
      <c r="K77">
        <f t="shared" si="6"/>
        <v>585</v>
      </c>
      <c r="L77" s="7">
        <f t="shared" si="9"/>
        <v>11.511216056670602</v>
      </c>
      <c r="M77">
        <f t="shared" si="10"/>
        <v>66.228571428571428</v>
      </c>
      <c r="N77">
        <f t="shared" si="11"/>
        <v>49.207142857142863</v>
      </c>
      <c r="O77">
        <f>G77/WatershedCalcs!$F$18</f>
        <v>3.3915043242327321</v>
      </c>
    </row>
    <row r="78" spans="1:15" x14ac:dyDescent="0.25">
      <c r="A78">
        <f t="shared" si="7"/>
        <v>2002</v>
      </c>
      <c r="B78">
        <f t="shared" si="8"/>
        <v>6</v>
      </c>
      <c r="C78">
        <v>2002</v>
      </c>
      <c r="D78">
        <v>18</v>
      </c>
      <c r="E78">
        <v>3</v>
      </c>
      <c r="F78">
        <v>51.8</v>
      </c>
      <c r="G78">
        <v>51.8</v>
      </c>
      <c r="I78" s="1">
        <v>37333</v>
      </c>
      <c r="J78">
        <v>51.8</v>
      </c>
      <c r="K78">
        <f t="shared" si="6"/>
        <v>618</v>
      </c>
      <c r="L78" s="7">
        <f t="shared" si="9"/>
        <v>12.160566706021251</v>
      </c>
      <c r="M78">
        <f t="shared" si="10"/>
        <v>64.51428571428572</v>
      </c>
      <c r="N78">
        <f t="shared" si="11"/>
        <v>48.800000000000004</v>
      </c>
      <c r="O78">
        <f>G78/WatershedCalcs!$F$18</f>
        <v>3.2234848439496426</v>
      </c>
    </row>
    <row r="79" spans="1:15" x14ac:dyDescent="0.25">
      <c r="A79">
        <f t="shared" si="7"/>
        <v>2002</v>
      </c>
      <c r="B79">
        <f t="shared" si="8"/>
        <v>6</v>
      </c>
      <c r="C79">
        <v>2002</v>
      </c>
      <c r="D79">
        <v>19</v>
      </c>
      <c r="E79">
        <v>3</v>
      </c>
      <c r="F79">
        <v>103</v>
      </c>
      <c r="G79">
        <v>103</v>
      </c>
      <c r="I79" s="1">
        <v>37334</v>
      </c>
      <c r="J79">
        <v>103</v>
      </c>
      <c r="K79">
        <f t="shared" si="6"/>
        <v>274</v>
      </c>
      <c r="L79" s="7">
        <f t="shared" si="9"/>
        <v>5.3915781188508465</v>
      </c>
      <c r="M79">
        <f t="shared" si="10"/>
        <v>62.471428571428575</v>
      </c>
      <c r="N79">
        <f t="shared" si="11"/>
        <v>48.550000000000011</v>
      </c>
      <c r="O79">
        <f>G79/WatershedCalcs!$F$18</f>
        <v>6.4096320256141546</v>
      </c>
    </row>
    <row r="80" spans="1:15" x14ac:dyDescent="0.25">
      <c r="A80">
        <f t="shared" si="7"/>
        <v>2002</v>
      </c>
      <c r="B80">
        <f t="shared" si="8"/>
        <v>6</v>
      </c>
      <c r="C80">
        <v>2002</v>
      </c>
      <c r="D80">
        <v>20</v>
      </c>
      <c r="E80">
        <v>3</v>
      </c>
      <c r="F80">
        <v>84.2</v>
      </c>
      <c r="G80">
        <v>84.2</v>
      </c>
      <c r="I80" s="1">
        <v>37335</v>
      </c>
      <c r="J80">
        <v>84.2</v>
      </c>
      <c r="K80">
        <f t="shared" si="6"/>
        <v>348</v>
      </c>
      <c r="L80" s="7">
        <f t="shared" si="9"/>
        <v>6.8476977567886665</v>
      </c>
      <c r="M80">
        <f t="shared" si="10"/>
        <v>52.628571428571433</v>
      </c>
      <c r="N80">
        <f t="shared" si="11"/>
        <v>43.6</v>
      </c>
      <c r="O80">
        <f>G80/WatershedCalcs!$F$18</f>
        <v>5.2397186073467168</v>
      </c>
    </row>
    <row r="81" spans="1:15" x14ac:dyDescent="0.25">
      <c r="A81">
        <f t="shared" si="7"/>
        <v>2002</v>
      </c>
      <c r="B81">
        <f t="shared" si="8"/>
        <v>6</v>
      </c>
      <c r="C81">
        <v>2002</v>
      </c>
      <c r="D81">
        <v>21</v>
      </c>
      <c r="E81">
        <v>3</v>
      </c>
      <c r="F81">
        <v>66.3</v>
      </c>
      <c r="G81">
        <v>66.3</v>
      </c>
      <c r="I81" s="1">
        <v>37336</v>
      </c>
      <c r="J81">
        <v>66.3</v>
      </c>
      <c r="K81">
        <f t="shared" si="6"/>
        <v>450</v>
      </c>
      <c r="L81" s="7">
        <f t="shared" si="9"/>
        <v>8.8547815820543097</v>
      </c>
      <c r="M81">
        <f t="shared" si="10"/>
        <v>45.042857142857144</v>
      </c>
      <c r="N81">
        <f t="shared" si="11"/>
        <v>39.54</v>
      </c>
      <c r="O81">
        <f>G81/WatershedCalcs!$F$18</f>
        <v>4.1258116825069751</v>
      </c>
    </row>
    <row r="82" spans="1:15" x14ac:dyDescent="0.25">
      <c r="A82">
        <f t="shared" si="7"/>
        <v>2002</v>
      </c>
      <c r="B82">
        <f t="shared" si="8"/>
        <v>6</v>
      </c>
      <c r="C82">
        <v>2002</v>
      </c>
      <c r="D82">
        <v>22</v>
      </c>
      <c r="E82">
        <v>3</v>
      </c>
      <c r="F82">
        <v>55.3</v>
      </c>
      <c r="G82">
        <v>55.3</v>
      </c>
      <c r="I82" s="1">
        <v>37337</v>
      </c>
      <c r="J82">
        <v>55.3</v>
      </c>
      <c r="K82">
        <f t="shared" si="6"/>
        <v>564</v>
      </c>
      <c r="L82" s="7">
        <f t="shared" si="9"/>
        <v>11.097992916174734</v>
      </c>
      <c r="M82">
        <f t="shared" si="10"/>
        <v>39.628571428571426</v>
      </c>
      <c r="N82">
        <f t="shared" si="11"/>
        <v>36.566666666666663</v>
      </c>
      <c r="O82">
        <f>G82/WatershedCalcs!$F$18</f>
        <v>3.4412878739462398</v>
      </c>
    </row>
    <row r="83" spans="1:15" x14ac:dyDescent="0.25">
      <c r="A83">
        <f t="shared" si="7"/>
        <v>2002</v>
      </c>
      <c r="B83">
        <f t="shared" si="8"/>
        <v>6</v>
      </c>
      <c r="C83">
        <v>2002</v>
      </c>
      <c r="D83">
        <v>23</v>
      </c>
      <c r="E83">
        <v>3</v>
      </c>
      <c r="F83">
        <v>48.5</v>
      </c>
      <c r="G83">
        <v>48.5</v>
      </c>
      <c r="I83" s="1">
        <v>37338</v>
      </c>
      <c r="J83">
        <v>48.5</v>
      </c>
      <c r="K83">
        <f t="shared" si="6"/>
        <v>670</v>
      </c>
      <c r="L83" s="7">
        <f t="shared" si="9"/>
        <v>13.183785911058637</v>
      </c>
      <c r="M83">
        <f t="shared" si="10"/>
        <v>35.585714285714282</v>
      </c>
      <c r="N83">
        <f t="shared" si="11"/>
        <v>34.225000000000001</v>
      </c>
      <c r="O83">
        <f>G83/WatershedCalcs!$F$18</f>
        <v>3.0181277013814221</v>
      </c>
    </row>
    <row r="84" spans="1:15" x14ac:dyDescent="0.25">
      <c r="A84">
        <f t="shared" si="7"/>
        <v>2002</v>
      </c>
      <c r="B84">
        <f t="shared" si="8"/>
        <v>6</v>
      </c>
      <c r="C84">
        <v>2002</v>
      </c>
      <c r="D84">
        <v>24</v>
      </c>
      <c r="E84">
        <v>3</v>
      </c>
      <c r="F84">
        <v>42.5</v>
      </c>
      <c r="G84">
        <v>42.5</v>
      </c>
      <c r="I84" s="1">
        <v>37339</v>
      </c>
      <c r="J84">
        <v>42.5</v>
      </c>
      <c r="K84">
        <f t="shared" si="6"/>
        <v>831</v>
      </c>
      <c r="L84" s="7">
        <f t="shared" si="9"/>
        <v>16.351829988193625</v>
      </c>
      <c r="M84">
        <f t="shared" si="10"/>
        <v>32.185714285714283</v>
      </c>
      <c r="N84">
        <f t="shared" si="11"/>
        <v>32.185714285714283</v>
      </c>
      <c r="O84">
        <f>G84/WatershedCalcs!$F$18</f>
        <v>2.644751078530112</v>
      </c>
    </row>
    <row r="85" spans="1:15" x14ac:dyDescent="0.25">
      <c r="A85">
        <f t="shared" si="7"/>
        <v>2002</v>
      </c>
      <c r="B85">
        <f t="shared" si="8"/>
        <v>6</v>
      </c>
      <c r="C85">
        <v>2002</v>
      </c>
      <c r="D85">
        <v>25</v>
      </c>
      <c r="E85">
        <v>3</v>
      </c>
      <c r="F85">
        <v>37.5</v>
      </c>
      <c r="G85">
        <v>37.5</v>
      </c>
      <c r="I85" s="1">
        <v>37340</v>
      </c>
      <c r="J85">
        <v>37.5</v>
      </c>
      <c r="K85">
        <f t="shared" si="6"/>
        <v>982</v>
      </c>
      <c r="L85" s="7">
        <f t="shared" si="9"/>
        <v>19.323101141282958</v>
      </c>
      <c r="M85">
        <f t="shared" si="10"/>
        <v>30.466666666666665</v>
      </c>
      <c r="N85">
        <f t="shared" si="11"/>
        <v>28.842857142857138</v>
      </c>
      <c r="O85">
        <f>G85/WatershedCalcs!$F$18</f>
        <v>2.3336038928206873</v>
      </c>
    </row>
    <row r="86" spans="1:15" x14ac:dyDescent="0.25">
      <c r="A86">
        <f t="shared" si="7"/>
        <v>2002</v>
      </c>
      <c r="B86">
        <f t="shared" si="8"/>
        <v>6</v>
      </c>
      <c r="C86">
        <v>2002</v>
      </c>
      <c r="D86">
        <v>26</v>
      </c>
      <c r="E86">
        <v>3</v>
      </c>
      <c r="F86">
        <v>34.1</v>
      </c>
      <c r="G86">
        <v>34.1</v>
      </c>
      <c r="I86" s="1">
        <v>37341</v>
      </c>
      <c r="J86">
        <v>34.1</v>
      </c>
      <c r="K86">
        <f t="shared" si="6"/>
        <v>1097</v>
      </c>
      <c r="L86" s="7">
        <f t="shared" si="9"/>
        <v>21.585989767807952</v>
      </c>
      <c r="M86">
        <f t="shared" si="10"/>
        <v>29.059999999999995</v>
      </c>
      <c r="N86">
        <f t="shared" si="11"/>
        <v>26.014285714285709</v>
      </c>
      <c r="O86">
        <f>G86/WatershedCalcs!$F$18</f>
        <v>2.1220238065382784</v>
      </c>
    </row>
    <row r="87" spans="1:15" x14ac:dyDescent="0.25">
      <c r="A87">
        <f t="shared" si="7"/>
        <v>2002</v>
      </c>
      <c r="B87">
        <f t="shared" si="8"/>
        <v>6</v>
      </c>
      <c r="C87">
        <v>2002</v>
      </c>
      <c r="D87">
        <v>27</v>
      </c>
      <c r="E87">
        <v>3</v>
      </c>
      <c r="F87">
        <v>31.1</v>
      </c>
      <c r="G87">
        <v>31.1</v>
      </c>
      <c r="I87" s="1">
        <v>37342</v>
      </c>
      <c r="J87">
        <v>31.1</v>
      </c>
      <c r="K87">
        <f t="shared" si="6"/>
        <v>1218</v>
      </c>
      <c r="L87" s="7">
        <f t="shared" si="9"/>
        <v>23.966942148760332</v>
      </c>
      <c r="M87">
        <f t="shared" si="10"/>
        <v>27.8</v>
      </c>
      <c r="N87">
        <f t="shared" si="11"/>
        <v>23.542857142857144</v>
      </c>
      <c r="O87">
        <f>G87/WatershedCalcs!$F$18</f>
        <v>1.9353354951126234</v>
      </c>
    </row>
    <row r="88" spans="1:15" x14ac:dyDescent="0.25">
      <c r="A88">
        <f t="shared" si="7"/>
        <v>2002</v>
      </c>
      <c r="B88">
        <f t="shared" si="8"/>
        <v>6</v>
      </c>
      <c r="C88">
        <v>2002</v>
      </c>
      <c r="D88">
        <v>28</v>
      </c>
      <c r="E88">
        <v>3</v>
      </c>
      <c r="F88">
        <v>28.4</v>
      </c>
      <c r="G88">
        <v>28.4</v>
      </c>
      <c r="I88" s="1">
        <v>37343</v>
      </c>
      <c r="J88">
        <v>28.4</v>
      </c>
      <c r="K88">
        <f t="shared" si="6"/>
        <v>1350</v>
      </c>
      <c r="L88" s="7">
        <f t="shared" si="9"/>
        <v>26.564344746162927</v>
      </c>
      <c r="M88">
        <f t="shared" si="10"/>
        <v>26.7</v>
      </c>
      <c r="N88">
        <f t="shared" si="11"/>
        <v>21.514285714285712</v>
      </c>
      <c r="O88">
        <f>G88/WatershedCalcs!$F$18</f>
        <v>1.7673160148295337</v>
      </c>
    </row>
    <row r="89" spans="1:15" x14ac:dyDescent="0.25">
      <c r="A89">
        <f t="shared" si="7"/>
        <v>2002</v>
      </c>
      <c r="B89">
        <f t="shared" si="8"/>
        <v>6</v>
      </c>
      <c r="C89">
        <v>2002</v>
      </c>
      <c r="D89">
        <v>29</v>
      </c>
      <c r="E89">
        <v>3</v>
      </c>
      <c r="F89">
        <v>27</v>
      </c>
      <c r="G89">
        <v>27</v>
      </c>
      <c r="I89" s="1">
        <v>37344</v>
      </c>
      <c r="J89">
        <v>27</v>
      </c>
      <c r="K89">
        <f t="shared" si="6"/>
        <v>1397</v>
      </c>
      <c r="L89" s="7">
        <f t="shared" si="9"/>
        <v>27.489177489177489</v>
      </c>
      <c r="M89">
        <f t="shared" si="10"/>
        <v>25.85</v>
      </c>
      <c r="N89">
        <f t="shared" si="11"/>
        <v>20.000000000000004</v>
      </c>
      <c r="O89">
        <f>G89/WatershedCalcs!$F$18</f>
        <v>1.6801948028308948</v>
      </c>
    </row>
    <row r="90" spans="1:15" x14ac:dyDescent="0.25">
      <c r="A90">
        <f t="shared" si="7"/>
        <v>2002</v>
      </c>
      <c r="B90">
        <f t="shared" si="8"/>
        <v>6</v>
      </c>
      <c r="C90">
        <v>2002</v>
      </c>
      <c r="D90">
        <v>30</v>
      </c>
      <c r="E90">
        <v>3</v>
      </c>
      <c r="F90">
        <v>24.7</v>
      </c>
      <c r="G90">
        <v>24.7</v>
      </c>
      <c r="I90" s="1">
        <v>37345</v>
      </c>
      <c r="J90">
        <v>24.7</v>
      </c>
      <c r="K90">
        <f t="shared" si="6"/>
        <v>1532</v>
      </c>
      <c r="L90" s="7">
        <f t="shared" si="9"/>
        <v>30.145611963793783</v>
      </c>
      <c r="M90">
        <f t="shared" si="10"/>
        <v>24.7</v>
      </c>
      <c r="N90">
        <f t="shared" si="11"/>
        <v>18.399999999999999</v>
      </c>
      <c r="O90">
        <f>G90/WatershedCalcs!$F$18</f>
        <v>1.5370670974045593</v>
      </c>
    </row>
    <row r="91" spans="1:15" x14ac:dyDescent="0.25">
      <c r="A91">
        <f t="shared" si="7"/>
        <v>2002</v>
      </c>
      <c r="B91">
        <f t="shared" si="8"/>
        <v>6</v>
      </c>
      <c r="C91">
        <v>2002</v>
      </c>
      <c r="D91">
        <v>31</v>
      </c>
      <c r="E91">
        <v>3</v>
      </c>
      <c r="I91" s="1">
        <v>37346</v>
      </c>
      <c r="K91" t="e">
        <f t="shared" si="6"/>
        <v>#N/A</v>
      </c>
      <c r="L91" s="7" t="e">
        <f t="shared" si="9"/>
        <v>#N/A</v>
      </c>
      <c r="M91" t="e">
        <f t="shared" si="10"/>
        <v>#DIV/0!</v>
      </c>
      <c r="N91">
        <f t="shared" si="11"/>
        <v>16.985714285714284</v>
      </c>
      <c r="O91">
        <f>G91/WatershedCalcs!$F$18</f>
        <v>0</v>
      </c>
    </row>
    <row r="92" spans="1:15" x14ac:dyDescent="0.25">
      <c r="A92">
        <f t="shared" si="7"/>
        <v>2002</v>
      </c>
      <c r="B92">
        <f t="shared" si="8"/>
        <v>7</v>
      </c>
      <c r="C92">
        <v>2002</v>
      </c>
      <c r="D92">
        <v>1</v>
      </c>
      <c r="E92">
        <v>4</v>
      </c>
      <c r="I92" s="1">
        <v>37347</v>
      </c>
      <c r="K92" t="e">
        <f t="shared" si="6"/>
        <v>#N/A</v>
      </c>
      <c r="L92" s="7" t="e">
        <f t="shared" si="9"/>
        <v>#N/A</v>
      </c>
      <c r="M92" t="e">
        <f t="shared" si="10"/>
        <v>#DIV/0!</v>
      </c>
      <c r="N92">
        <f t="shared" si="11"/>
        <v>16.625</v>
      </c>
      <c r="O92">
        <f>G92/WatershedCalcs!$F$18</f>
        <v>0</v>
      </c>
    </row>
    <row r="93" spans="1:15" x14ac:dyDescent="0.25">
      <c r="A93">
        <f t="shared" si="7"/>
        <v>2002</v>
      </c>
      <c r="B93">
        <f t="shared" si="8"/>
        <v>7</v>
      </c>
      <c r="C93">
        <v>2002</v>
      </c>
      <c r="D93">
        <v>2</v>
      </c>
      <c r="E93">
        <v>4</v>
      </c>
      <c r="I93" s="1">
        <v>37348</v>
      </c>
      <c r="K93" t="e">
        <f t="shared" si="6"/>
        <v>#N/A</v>
      </c>
      <c r="L93" s="7" t="e">
        <f t="shared" si="9"/>
        <v>#N/A</v>
      </c>
      <c r="M93" t="e">
        <f t="shared" si="10"/>
        <v>#DIV/0!</v>
      </c>
      <c r="N93">
        <f t="shared" si="11"/>
        <v>16.288888888888888</v>
      </c>
      <c r="O93">
        <f>G93/WatershedCalcs!$F$18</f>
        <v>0</v>
      </c>
    </row>
    <row r="94" spans="1:15" x14ac:dyDescent="0.25">
      <c r="A94">
        <f t="shared" si="7"/>
        <v>2002</v>
      </c>
      <c r="B94">
        <f t="shared" si="8"/>
        <v>7</v>
      </c>
      <c r="C94">
        <v>2002</v>
      </c>
      <c r="D94">
        <v>3</v>
      </c>
      <c r="E94">
        <v>4</v>
      </c>
      <c r="I94" s="1">
        <v>37349</v>
      </c>
      <c r="K94" t="e">
        <f t="shared" si="6"/>
        <v>#N/A</v>
      </c>
      <c r="L94" s="7" t="e">
        <f t="shared" si="9"/>
        <v>#N/A</v>
      </c>
      <c r="M94" t="e">
        <f t="shared" si="10"/>
        <v>#DIV/0!</v>
      </c>
      <c r="N94">
        <f t="shared" si="11"/>
        <v>15.969999999999999</v>
      </c>
      <c r="O94">
        <f>G94/WatershedCalcs!$F$18</f>
        <v>0</v>
      </c>
    </row>
    <row r="95" spans="1:15" x14ac:dyDescent="0.25">
      <c r="A95">
        <f t="shared" si="7"/>
        <v>2002</v>
      </c>
      <c r="B95">
        <f t="shared" si="8"/>
        <v>7</v>
      </c>
      <c r="C95">
        <v>2002</v>
      </c>
      <c r="D95">
        <v>4</v>
      </c>
      <c r="E95">
        <v>4</v>
      </c>
      <c r="I95" s="1">
        <v>37350</v>
      </c>
      <c r="K95" t="e">
        <f t="shared" si="6"/>
        <v>#N/A</v>
      </c>
      <c r="L95" s="7" t="e">
        <f t="shared" si="9"/>
        <v>#N/A</v>
      </c>
      <c r="M95" t="e">
        <f t="shared" si="10"/>
        <v>#DIV/0!</v>
      </c>
      <c r="N95">
        <f t="shared" si="11"/>
        <v>15.67272727272727</v>
      </c>
      <c r="O95">
        <f>G95/WatershedCalcs!$F$18</f>
        <v>0</v>
      </c>
    </row>
    <row r="96" spans="1:15" x14ac:dyDescent="0.25">
      <c r="A96">
        <f t="shared" si="7"/>
        <v>2002</v>
      </c>
      <c r="B96">
        <f t="shared" si="8"/>
        <v>7</v>
      </c>
      <c r="C96">
        <v>2002</v>
      </c>
      <c r="D96">
        <v>5</v>
      </c>
      <c r="E96">
        <v>4</v>
      </c>
      <c r="I96" s="1">
        <v>37351</v>
      </c>
      <c r="K96" t="e">
        <f t="shared" si="6"/>
        <v>#N/A</v>
      </c>
      <c r="L96" s="7" t="e">
        <f t="shared" si="9"/>
        <v>#N/A</v>
      </c>
      <c r="M96" t="e">
        <f t="shared" si="10"/>
        <v>#DIV/0!</v>
      </c>
      <c r="N96">
        <f t="shared" si="11"/>
        <v>15.33333333333333</v>
      </c>
      <c r="O96">
        <f>G96/WatershedCalcs!$F$18</f>
        <v>0</v>
      </c>
    </row>
    <row r="97" spans="1:15" x14ac:dyDescent="0.25">
      <c r="A97">
        <f t="shared" si="7"/>
        <v>2002</v>
      </c>
      <c r="B97">
        <f t="shared" si="8"/>
        <v>7</v>
      </c>
      <c r="C97">
        <v>2002</v>
      </c>
      <c r="D97">
        <v>6</v>
      </c>
      <c r="E97">
        <v>4</v>
      </c>
      <c r="I97" s="1">
        <v>37352</v>
      </c>
      <c r="K97" t="e">
        <f t="shared" si="6"/>
        <v>#N/A</v>
      </c>
      <c r="L97" s="7" t="e">
        <f t="shared" si="9"/>
        <v>#N/A</v>
      </c>
      <c r="M97" t="e">
        <f t="shared" si="10"/>
        <v>#DIV/0!</v>
      </c>
      <c r="N97">
        <f t="shared" si="11"/>
        <v>14.930769230769227</v>
      </c>
      <c r="O97">
        <f>G97/WatershedCalcs!$F$18</f>
        <v>0</v>
      </c>
    </row>
    <row r="98" spans="1:15" x14ac:dyDescent="0.25">
      <c r="A98">
        <f t="shared" si="7"/>
        <v>2002</v>
      </c>
      <c r="B98">
        <f t="shared" si="8"/>
        <v>7</v>
      </c>
      <c r="C98">
        <v>2002</v>
      </c>
      <c r="D98">
        <v>7</v>
      </c>
      <c r="E98">
        <v>4</v>
      </c>
      <c r="I98" s="1">
        <v>37353</v>
      </c>
      <c r="K98" t="e">
        <f t="shared" si="6"/>
        <v>#N/A</v>
      </c>
      <c r="L98" s="7" t="e">
        <f t="shared" si="9"/>
        <v>#N/A</v>
      </c>
      <c r="M98" t="e">
        <f t="shared" si="10"/>
        <v>#DIV/0!</v>
      </c>
      <c r="N98">
        <f t="shared" si="11"/>
        <v>14.628571428571425</v>
      </c>
      <c r="O98">
        <f>G98/WatershedCalcs!$F$18</f>
        <v>0</v>
      </c>
    </row>
    <row r="99" spans="1:15" x14ac:dyDescent="0.25">
      <c r="A99">
        <f t="shared" si="7"/>
        <v>2002</v>
      </c>
      <c r="B99">
        <f t="shared" si="8"/>
        <v>7</v>
      </c>
      <c r="C99">
        <v>2002</v>
      </c>
      <c r="D99">
        <v>8</v>
      </c>
      <c r="E99">
        <v>4</v>
      </c>
      <c r="I99" s="1">
        <v>37354</v>
      </c>
      <c r="K99" t="e">
        <f t="shared" si="6"/>
        <v>#N/A</v>
      </c>
      <c r="L99" s="7" t="e">
        <f t="shared" si="9"/>
        <v>#N/A</v>
      </c>
      <c r="M99" t="e">
        <f t="shared" si="10"/>
        <v>#DIV/0!</v>
      </c>
      <c r="N99">
        <f t="shared" si="11"/>
        <v>14.346666666666664</v>
      </c>
      <c r="O99">
        <f>G99/WatershedCalcs!$F$18</f>
        <v>0</v>
      </c>
    </row>
    <row r="100" spans="1:15" x14ac:dyDescent="0.25">
      <c r="A100">
        <f t="shared" si="7"/>
        <v>2002</v>
      </c>
      <c r="B100">
        <f t="shared" si="8"/>
        <v>7</v>
      </c>
      <c r="C100">
        <v>2002</v>
      </c>
      <c r="D100">
        <v>9</v>
      </c>
      <c r="E100">
        <v>4</v>
      </c>
      <c r="I100" s="1">
        <v>37355</v>
      </c>
      <c r="K100" t="e">
        <f t="shared" si="6"/>
        <v>#N/A</v>
      </c>
      <c r="L100" s="7" t="e">
        <f t="shared" si="9"/>
        <v>#N/A</v>
      </c>
      <c r="M100" t="e">
        <f t="shared" si="10"/>
        <v>#DIV/0!</v>
      </c>
      <c r="N100">
        <f t="shared" si="11"/>
        <v>14.072499999999998</v>
      </c>
      <c r="O100">
        <f>G100/WatershedCalcs!$F$18</f>
        <v>0</v>
      </c>
    </row>
    <row r="101" spans="1:15" x14ac:dyDescent="0.25">
      <c r="A101">
        <f t="shared" si="7"/>
        <v>2002</v>
      </c>
      <c r="B101">
        <f t="shared" si="8"/>
        <v>7</v>
      </c>
      <c r="C101">
        <v>2002</v>
      </c>
      <c r="D101">
        <v>10</v>
      </c>
      <c r="E101">
        <v>4</v>
      </c>
      <c r="I101" s="1">
        <v>37356</v>
      </c>
      <c r="K101" t="e">
        <f t="shared" si="6"/>
        <v>#N/A</v>
      </c>
      <c r="L101" s="7" t="e">
        <f t="shared" si="9"/>
        <v>#N/A</v>
      </c>
      <c r="M101" t="e">
        <f t="shared" si="10"/>
        <v>#DIV/0!</v>
      </c>
      <c r="N101">
        <f t="shared" si="11"/>
        <v>13.819411764705881</v>
      </c>
      <c r="O101">
        <f>G101/WatershedCalcs!$F$18</f>
        <v>0</v>
      </c>
    </row>
    <row r="102" spans="1:15" x14ac:dyDescent="0.25">
      <c r="A102">
        <f t="shared" si="7"/>
        <v>2002</v>
      </c>
      <c r="B102">
        <f t="shared" si="8"/>
        <v>7</v>
      </c>
      <c r="C102">
        <v>2002</v>
      </c>
      <c r="D102">
        <v>11</v>
      </c>
      <c r="E102">
        <v>4</v>
      </c>
      <c r="I102" s="1">
        <v>37357</v>
      </c>
      <c r="K102" t="e">
        <f t="shared" si="6"/>
        <v>#N/A</v>
      </c>
      <c r="L102" s="7" t="e">
        <f t="shared" si="9"/>
        <v>#N/A</v>
      </c>
      <c r="M102" t="e">
        <f t="shared" si="10"/>
        <v>#DIV/0!</v>
      </c>
      <c r="N102">
        <f t="shared" si="11"/>
        <v>13.59611111111111</v>
      </c>
      <c r="O102">
        <f>G102/WatershedCalcs!$F$18</f>
        <v>0</v>
      </c>
    </row>
    <row r="103" spans="1:15" x14ac:dyDescent="0.25">
      <c r="A103">
        <f t="shared" si="7"/>
        <v>2002</v>
      </c>
      <c r="B103">
        <f t="shared" si="8"/>
        <v>7</v>
      </c>
      <c r="C103">
        <v>2002</v>
      </c>
      <c r="D103">
        <v>12</v>
      </c>
      <c r="E103">
        <v>4</v>
      </c>
      <c r="I103" s="1">
        <v>37358</v>
      </c>
      <c r="K103" t="e">
        <f t="shared" si="6"/>
        <v>#N/A</v>
      </c>
      <c r="L103" s="7" t="e">
        <f t="shared" si="9"/>
        <v>#N/A</v>
      </c>
      <c r="M103" t="e">
        <f t="shared" si="10"/>
        <v>#DIV/0!</v>
      </c>
      <c r="N103">
        <f t="shared" si="11"/>
        <v>13.35578947368421</v>
      </c>
      <c r="O103">
        <f>G103/WatershedCalcs!$F$18</f>
        <v>0</v>
      </c>
    </row>
    <row r="104" spans="1:15" x14ac:dyDescent="0.25">
      <c r="A104">
        <f t="shared" si="7"/>
        <v>2002</v>
      </c>
      <c r="B104">
        <f t="shared" si="8"/>
        <v>7</v>
      </c>
      <c r="C104">
        <v>2002</v>
      </c>
      <c r="D104">
        <v>13</v>
      </c>
      <c r="E104">
        <v>4</v>
      </c>
      <c r="I104" s="1">
        <v>37359</v>
      </c>
      <c r="K104" t="e">
        <f t="shared" si="6"/>
        <v>#N/A</v>
      </c>
      <c r="L104" s="7" t="e">
        <f t="shared" si="9"/>
        <v>#N/A</v>
      </c>
      <c r="M104" t="e">
        <f t="shared" si="10"/>
        <v>#DIV/0!</v>
      </c>
      <c r="N104">
        <f t="shared" si="11"/>
        <v>13.1</v>
      </c>
      <c r="O104">
        <f>G104/WatershedCalcs!$F$18</f>
        <v>0</v>
      </c>
    </row>
    <row r="105" spans="1:15" x14ac:dyDescent="0.25">
      <c r="A105">
        <f t="shared" si="7"/>
        <v>2002</v>
      </c>
      <c r="B105">
        <f t="shared" si="8"/>
        <v>7</v>
      </c>
      <c r="C105">
        <v>2002</v>
      </c>
      <c r="D105">
        <v>14</v>
      </c>
      <c r="E105">
        <v>4</v>
      </c>
      <c r="I105" s="1">
        <v>37360</v>
      </c>
      <c r="K105" t="e">
        <f t="shared" si="6"/>
        <v>#N/A</v>
      </c>
      <c r="L105" s="7" t="e">
        <f t="shared" si="9"/>
        <v>#N/A</v>
      </c>
      <c r="M105" t="e">
        <f t="shared" si="10"/>
        <v>#DIV/0!</v>
      </c>
      <c r="N105">
        <f t="shared" si="11"/>
        <v>12.885714285714286</v>
      </c>
      <c r="O105">
        <f>G105/WatershedCalcs!$F$18</f>
        <v>0</v>
      </c>
    </row>
    <row r="106" spans="1:15" x14ac:dyDescent="0.25">
      <c r="A106">
        <f t="shared" si="7"/>
        <v>2002</v>
      </c>
      <c r="B106">
        <f t="shared" si="8"/>
        <v>7</v>
      </c>
      <c r="C106">
        <v>2002</v>
      </c>
      <c r="D106">
        <v>15</v>
      </c>
      <c r="E106">
        <v>4</v>
      </c>
      <c r="I106" s="1">
        <v>37361</v>
      </c>
      <c r="K106" t="e">
        <f t="shared" si="6"/>
        <v>#N/A</v>
      </c>
      <c r="L106" s="7" t="e">
        <f t="shared" si="9"/>
        <v>#N/A</v>
      </c>
      <c r="M106" t="e">
        <f t="shared" si="10"/>
        <v>#DIV/0!</v>
      </c>
      <c r="N106">
        <f t="shared" si="11"/>
        <v>12.686818181818182</v>
      </c>
      <c r="O106">
        <f>G106/WatershedCalcs!$F$18</f>
        <v>0</v>
      </c>
    </row>
    <row r="107" spans="1:15" x14ac:dyDescent="0.25">
      <c r="A107">
        <f t="shared" si="7"/>
        <v>2002</v>
      </c>
      <c r="B107">
        <f t="shared" si="8"/>
        <v>7</v>
      </c>
      <c r="C107">
        <v>2002</v>
      </c>
      <c r="D107">
        <v>16</v>
      </c>
      <c r="E107">
        <v>4</v>
      </c>
      <c r="I107" s="1">
        <v>37362</v>
      </c>
      <c r="K107" t="e">
        <f t="shared" si="6"/>
        <v>#N/A</v>
      </c>
      <c r="L107" s="7" t="e">
        <f t="shared" si="9"/>
        <v>#N/A</v>
      </c>
      <c r="M107" t="e">
        <f t="shared" si="10"/>
        <v>#DIV/0!</v>
      </c>
      <c r="N107">
        <f t="shared" si="11"/>
        <v>12.490434782608697</v>
      </c>
      <c r="O107">
        <f>G107/WatershedCalcs!$F$18</f>
        <v>0</v>
      </c>
    </row>
    <row r="108" spans="1:15" x14ac:dyDescent="0.25">
      <c r="A108">
        <f t="shared" si="7"/>
        <v>2002</v>
      </c>
      <c r="B108">
        <f t="shared" si="8"/>
        <v>7</v>
      </c>
      <c r="C108">
        <v>2002</v>
      </c>
      <c r="D108">
        <v>17</v>
      </c>
      <c r="E108">
        <v>4</v>
      </c>
      <c r="I108" s="1">
        <v>37363</v>
      </c>
      <c r="K108" t="e">
        <f t="shared" si="6"/>
        <v>#N/A</v>
      </c>
      <c r="L108" s="7" t="e">
        <f t="shared" si="9"/>
        <v>#N/A</v>
      </c>
      <c r="M108">
        <f t="shared" si="10"/>
        <v>19.100000000000001</v>
      </c>
      <c r="N108">
        <f t="shared" si="11"/>
        <v>12.305000000000001</v>
      </c>
      <c r="O108">
        <f>G108/WatershedCalcs!$F$18</f>
        <v>0</v>
      </c>
    </row>
    <row r="109" spans="1:15" x14ac:dyDescent="0.25">
      <c r="A109">
        <f t="shared" si="7"/>
        <v>2002</v>
      </c>
      <c r="B109">
        <f t="shared" si="8"/>
        <v>7</v>
      </c>
      <c r="C109">
        <v>2002</v>
      </c>
      <c r="D109">
        <v>18</v>
      </c>
      <c r="E109">
        <v>4</v>
      </c>
      <c r="I109" s="1">
        <v>37364</v>
      </c>
      <c r="K109" t="e">
        <f t="shared" si="6"/>
        <v>#N/A</v>
      </c>
      <c r="L109" s="7" t="e">
        <f t="shared" si="9"/>
        <v>#N/A</v>
      </c>
      <c r="M109">
        <f t="shared" si="10"/>
        <v>18.399999999999999</v>
      </c>
      <c r="N109">
        <f t="shared" si="11"/>
        <v>12.220800000000002</v>
      </c>
      <c r="O109">
        <f>G109/WatershedCalcs!$F$18</f>
        <v>0</v>
      </c>
    </row>
    <row r="110" spans="1:15" x14ac:dyDescent="0.25">
      <c r="A110">
        <f t="shared" si="7"/>
        <v>2002</v>
      </c>
      <c r="B110">
        <f t="shared" si="8"/>
        <v>7</v>
      </c>
      <c r="C110">
        <v>2002</v>
      </c>
      <c r="D110">
        <v>19</v>
      </c>
      <c r="E110">
        <v>4</v>
      </c>
      <c r="I110" s="1">
        <v>37365</v>
      </c>
      <c r="K110" t="e">
        <f t="shared" si="6"/>
        <v>#N/A</v>
      </c>
      <c r="L110" s="7" t="e">
        <f t="shared" si="9"/>
        <v>#N/A</v>
      </c>
      <c r="M110">
        <f t="shared" si="10"/>
        <v>17.866666666666664</v>
      </c>
      <c r="N110">
        <f t="shared" si="11"/>
        <v>12.085000000000001</v>
      </c>
      <c r="O110">
        <f>G110/WatershedCalcs!$F$18</f>
        <v>0</v>
      </c>
    </row>
    <row r="111" spans="1:15" x14ac:dyDescent="0.25">
      <c r="A111">
        <f t="shared" si="7"/>
        <v>2002</v>
      </c>
      <c r="B111">
        <f t="shared" si="8"/>
        <v>7</v>
      </c>
      <c r="C111">
        <v>2002</v>
      </c>
      <c r="D111">
        <v>20</v>
      </c>
      <c r="E111">
        <v>4</v>
      </c>
      <c r="I111" s="1">
        <v>37366</v>
      </c>
      <c r="K111" t="e">
        <f t="shared" si="6"/>
        <v>#N/A</v>
      </c>
      <c r="L111" s="7" t="e">
        <f t="shared" si="9"/>
        <v>#N/A</v>
      </c>
      <c r="M111">
        <f t="shared" si="10"/>
        <v>17.625</v>
      </c>
      <c r="N111">
        <f t="shared" si="11"/>
        <v>11.970740740740743</v>
      </c>
      <c r="O111">
        <f>G111/WatershedCalcs!$F$18</f>
        <v>0</v>
      </c>
    </row>
    <row r="112" spans="1:15" x14ac:dyDescent="0.25">
      <c r="A112">
        <f t="shared" si="7"/>
        <v>2002</v>
      </c>
      <c r="B112">
        <f t="shared" si="8"/>
        <v>7</v>
      </c>
      <c r="C112">
        <v>2002</v>
      </c>
      <c r="D112">
        <v>21</v>
      </c>
      <c r="E112">
        <v>4</v>
      </c>
      <c r="I112" s="1">
        <v>37367</v>
      </c>
      <c r="K112" t="e">
        <f t="shared" si="6"/>
        <v>#N/A</v>
      </c>
      <c r="L112" s="7" t="e">
        <f t="shared" si="9"/>
        <v>#N/A</v>
      </c>
      <c r="M112">
        <f t="shared" si="10"/>
        <v>17.66</v>
      </c>
      <c r="N112">
        <f t="shared" si="11"/>
        <v>11.946785714285715</v>
      </c>
      <c r="O112">
        <f>G112/WatershedCalcs!$F$18</f>
        <v>0</v>
      </c>
    </row>
    <row r="113" spans="1:15" x14ac:dyDescent="0.25">
      <c r="A113">
        <f t="shared" si="7"/>
        <v>2002</v>
      </c>
      <c r="B113">
        <f t="shared" si="8"/>
        <v>7</v>
      </c>
      <c r="C113">
        <v>2002</v>
      </c>
      <c r="D113">
        <v>22</v>
      </c>
      <c r="E113">
        <v>4</v>
      </c>
      <c r="I113" s="1">
        <v>37368</v>
      </c>
      <c r="K113" t="e">
        <f t="shared" si="6"/>
        <v>#N/A</v>
      </c>
      <c r="L113" s="7" t="e">
        <f t="shared" si="9"/>
        <v>#N/A</v>
      </c>
      <c r="M113">
        <f t="shared" si="10"/>
        <v>17.349999999999998</v>
      </c>
      <c r="N113">
        <f t="shared" si="11"/>
        <v>11.948620689655174</v>
      </c>
      <c r="O113">
        <f>G113/WatershedCalcs!$F$18</f>
        <v>0</v>
      </c>
    </row>
    <row r="114" spans="1:15" x14ac:dyDescent="0.25">
      <c r="A114">
        <f t="shared" si="7"/>
        <v>2002</v>
      </c>
      <c r="B114">
        <f t="shared" si="8"/>
        <v>7</v>
      </c>
      <c r="C114">
        <v>2002</v>
      </c>
      <c r="D114">
        <v>23</v>
      </c>
      <c r="E114">
        <v>4</v>
      </c>
      <c r="F114">
        <v>19.100000000000001</v>
      </c>
      <c r="G114">
        <v>19.100000000000001</v>
      </c>
      <c r="I114" s="1">
        <v>37369</v>
      </c>
      <c r="J114">
        <v>19.100000000000001</v>
      </c>
      <c r="K114">
        <f t="shared" si="6"/>
        <v>1894</v>
      </c>
      <c r="L114" s="7">
        <f t="shared" si="9"/>
        <v>37.268791814246363</v>
      </c>
      <c r="M114">
        <f t="shared" si="10"/>
        <v>16.985714285714284</v>
      </c>
      <c r="N114">
        <f t="shared" si="11"/>
        <v>11.876000000000001</v>
      </c>
      <c r="O114">
        <f>G114/WatershedCalcs!$F$18</f>
        <v>1.1885822494100036</v>
      </c>
    </row>
    <row r="115" spans="1:15" x14ac:dyDescent="0.25">
      <c r="A115">
        <f t="shared" si="7"/>
        <v>2002</v>
      </c>
      <c r="B115">
        <f t="shared" si="8"/>
        <v>7</v>
      </c>
      <c r="C115">
        <v>2002</v>
      </c>
      <c r="D115">
        <v>24</v>
      </c>
      <c r="E115">
        <v>4</v>
      </c>
      <c r="F115">
        <v>17.7</v>
      </c>
      <c r="G115">
        <v>17.7</v>
      </c>
      <c r="I115" s="1">
        <v>37370</v>
      </c>
      <c r="J115">
        <v>17.7</v>
      </c>
      <c r="K115">
        <f t="shared" si="6"/>
        <v>2049</v>
      </c>
      <c r="L115" s="7">
        <f t="shared" si="9"/>
        <v>40.318772136953953</v>
      </c>
      <c r="M115">
        <f t="shared" si="10"/>
        <v>16.271428571428569</v>
      </c>
      <c r="N115">
        <f t="shared" si="11"/>
        <v>11.508000000000001</v>
      </c>
      <c r="O115">
        <f>G115/WatershedCalcs!$F$18</f>
        <v>1.1014610374113643</v>
      </c>
    </row>
    <row r="116" spans="1:15" x14ac:dyDescent="0.25">
      <c r="A116">
        <f t="shared" si="7"/>
        <v>2002</v>
      </c>
      <c r="B116">
        <f t="shared" si="8"/>
        <v>7</v>
      </c>
      <c r="C116">
        <v>2002</v>
      </c>
      <c r="D116">
        <v>25</v>
      </c>
      <c r="E116">
        <v>4</v>
      </c>
      <c r="F116">
        <v>16.8</v>
      </c>
      <c r="G116">
        <v>16.8</v>
      </c>
      <c r="I116" s="1">
        <v>37371</v>
      </c>
      <c r="J116">
        <v>16.8</v>
      </c>
      <c r="K116">
        <f t="shared" si="6"/>
        <v>2117</v>
      </c>
      <c r="L116" s="7">
        <f t="shared" si="9"/>
        <v>41.656828020464381</v>
      </c>
      <c r="M116">
        <f t="shared" si="10"/>
        <v>15.685714285714283</v>
      </c>
      <c r="N116">
        <f t="shared" si="11"/>
        <v>11.167</v>
      </c>
      <c r="O116">
        <f>G116/WatershedCalcs!$F$18</f>
        <v>1.045454543983668</v>
      </c>
    </row>
    <row r="117" spans="1:15" x14ac:dyDescent="0.25">
      <c r="A117">
        <f t="shared" si="7"/>
        <v>2002</v>
      </c>
      <c r="B117">
        <f t="shared" si="8"/>
        <v>7</v>
      </c>
      <c r="C117">
        <v>2002</v>
      </c>
      <c r="D117">
        <v>26</v>
      </c>
      <c r="E117">
        <v>4</v>
      </c>
      <c r="F117">
        <v>16.899999999999999</v>
      </c>
      <c r="G117">
        <v>16.899999999999999</v>
      </c>
      <c r="I117" s="1">
        <v>37372</v>
      </c>
      <c r="J117">
        <v>16.899999999999999</v>
      </c>
      <c r="K117">
        <f t="shared" si="6"/>
        <v>2114</v>
      </c>
      <c r="L117" s="7">
        <f t="shared" si="9"/>
        <v>41.59779614325069</v>
      </c>
      <c r="M117">
        <f t="shared" si="10"/>
        <v>15.157142857142855</v>
      </c>
      <c r="N117">
        <f t="shared" si="11"/>
        <v>10.84</v>
      </c>
      <c r="O117">
        <f>G117/WatershedCalcs!$F$18</f>
        <v>1.0516774876978563</v>
      </c>
    </row>
    <row r="118" spans="1:15" x14ac:dyDescent="0.25">
      <c r="A118">
        <f t="shared" si="7"/>
        <v>2002</v>
      </c>
      <c r="B118">
        <f t="shared" si="8"/>
        <v>7</v>
      </c>
      <c r="C118">
        <v>2002</v>
      </c>
      <c r="D118">
        <v>27</v>
      </c>
      <c r="E118">
        <v>4</v>
      </c>
      <c r="F118">
        <v>17.8</v>
      </c>
      <c r="G118">
        <v>17.8</v>
      </c>
      <c r="I118" s="1">
        <v>37373</v>
      </c>
      <c r="J118">
        <v>17.8</v>
      </c>
      <c r="K118">
        <f t="shared" si="6"/>
        <v>2046</v>
      </c>
      <c r="L118" s="7">
        <f t="shared" si="9"/>
        <v>40.259740259740262</v>
      </c>
      <c r="M118">
        <f t="shared" si="10"/>
        <v>14.557142857142859</v>
      </c>
      <c r="N118">
        <f t="shared" si="11"/>
        <v>10.502333333333333</v>
      </c>
      <c r="O118">
        <f>G118/WatershedCalcs!$F$18</f>
        <v>1.107683981125553</v>
      </c>
    </row>
    <row r="119" spans="1:15" x14ac:dyDescent="0.25">
      <c r="A119">
        <f t="shared" si="7"/>
        <v>2002</v>
      </c>
      <c r="B119">
        <f t="shared" si="8"/>
        <v>7</v>
      </c>
      <c r="C119">
        <v>2002</v>
      </c>
      <c r="D119">
        <v>28</v>
      </c>
      <c r="E119">
        <v>4</v>
      </c>
      <c r="F119">
        <v>15.8</v>
      </c>
      <c r="G119">
        <v>15.8</v>
      </c>
      <c r="I119" s="1">
        <v>37374</v>
      </c>
      <c r="J119">
        <v>15.8</v>
      </c>
      <c r="K119">
        <f t="shared" si="6"/>
        <v>2190</v>
      </c>
      <c r="L119" s="7">
        <f t="shared" si="9"/>
        <v>43.09327036599764</v>
      </c>
      <c r="M119">
        <f t="shared" si="10"/>
        <v>13.671428571428573</v>
      </c>
      <c r="N119">
        <f t="shared" si="11"/>
        <v>10.166333333333336</v>
      </c>
      <c r="O119">
        <f>G119/WatershedCalcs!$F$18</f>
        <v>0.98322510684178299</v>
      </c>
    </row>
    <row r="120" spans="1:15" x14ac:dyDescent="0.25">
      <c r="A120">
        <f t="shared" si="7"/>
        <v>2002</v>
      </c>
      <c r="B120">
        <f t="shared" si="8"/>
        <v>7</v>
      </c>
      <c r="C120">
        <v>2002</v>
      </c>
      <c r="D120">
        <v>29</v>
      </c>
      <c r="E120">
        <v>4</v>
      </c>
      <c r="F120">
        <v>14.8</v>
      </c>
      <c r="G120">
        <v>14.8</v>
      </c>
      <c r="I120" s="1">
        <v>37375</v>
      </c>
      <c r="J120">
        <v>14.8</v>
      </c>
      <c r="K120">
        <f t="shared" si="6"/>
        <v>2284</v>
      </c>
      <c r="L120" s="7">
        <f t="shared" si="9"/>
        <v>44.942935852026764</v>
      </c>
      <c r="M120">
        <f t="shared" si="10"/>
        <v>12.857142857142856</v>
      </c>
      <c r="N120">
        <f t="shared" si="11"/>
        <v>10.129666666666669</v>
      </c>
      <c r="O120">
        <f>G120/WatershedCalcs!$F$18</f>
        <v>0.92099566969989799</v>
      </c>
    </row>
    <row r="121" spans="1:15" x14ac:dyDescent="0.25">
      <c r="A121">
        <f t="shared" si="7"/>
        <v>2002</v>
      </c>
      <c r="B121">
        <f t="shared" si="8"/>
        <v>7</v>
      </c>
      <c r="C121">
        <v>2002</v>
      </c>
      <c r="D121">
        <v>30</v>
      </c>
      <c r="E121">
        <v>4</v>
      </c>
      <c r="F121">
        <v>14.1</v>
      </c>
      <c r="G121">
        <v>14.1</v>
      </c>
      <c r="I121" s="1">
        <v>37376</v>
      </c>
      <c r="J121">
        <v>14.1</v>
      </c>
      <c r="K121">
        <f t="shared" si="6"/>
        <v>2300</v>
      </c>
      <c r="L121" s="7">
        <f t="shared" si="9"/>
        <v>45.2577725304998</v>
      </c>
      <c r="M121">
        <f t="shared" si="10"/>
        <v>12.27142857142857</v>
      </c>
      <c r="N121">
        <f t="shared" si="11"/>
        <v>10.149666666666665</v>
      </c>
      <c r="O121">
        <f>G121/WatershedCalcs!$F$18</f>
        <v>0.87743506370057844</v>
      </c>
    </row>
    <row r="122" spans="1:15" x14ac:dyDescent="0.25">
      <c r="A122">
        <f t="shared" si="7"/>
        <v>2002</v>
      </c>
      <c r="B122">
        <f t="shared" si="8"/>
        <v>8</v>
      </c>
      <c r="C122">
        <v>2002</v>
      </c>
      <c r="D122">
        <v>1</v>
      </c>
      <c r="E122">
        <v>5</v>
      </c>
      <c r="F122">
        <v>13.6</v>
      </c>
      <c r="G122">
        <v>13.6</v>
      </c>
      <c r="I122" s="1">
        <v>37377</v>
      </c>
      <c r="J122">
        <v>13.6</v>
      </c>
      <c r="K122">
        <f t="shared" si="6"/>
        <v>2388</v>
      </c>
      <c r="L122" s="7">
        <f t="shared" si="9"/>
        <v>46.989374262101535</v>
      </c>
      <c r="M122">
        <f t="shared" si="10"/>
        <v>11.742857142857144</v>
      </c>
      <c r="N122">
        <f t="shared" si="11"/>
        <v>9.977666666666666</v>
      </c>
      <c r="O122">
        <f>G122/WatershedCalcs!$F$18</f>
        <v>0.84632034512963594</v>
      </c>
    </row>
    <row r="123" spans="1:15" x14ac:dyDescent="0.25">
      <c r="A123">
        <f t="shared" si="7"/>
        <v>2002</v>
      </c>
      <c r="B123">
        <f t="shared" si="8"/>
        <v>8</v>
      </c>
      <c r="C123">
        <v>2002</v>
      </c>
      <c r="D123">
        <v>2</v>
      </c>
      <c r="E123">
        <v>5</v>
      </c>
      <c r="F123">
        <v>13.1</v>
      </c>
      <c r="G123">
        <v>13.1</v>
      </c>
      <c r="I123" s="1">
        <v>37378</v>
      </c>
      <c r="J123">
        <v>13.1</v>
      </c>
      <c r="K123">
        <f t="shared" si="6"/>
        <v>2398</v>
      </c>
      <c r="L123" s="7">
        <f t="shared" si="9"/>
        <v>47.186147186147188</v>
      </c>
      <c r="M123">
        <f t="shared" si="10"/>
        <v>11.222857142857142</v>
      </c>
      <c r="N123">
        <f t="shared" si="11"/>
        <v>9.7653333333333325</v>
      </c>
      <c r="O123">
        <f>G123/WatershedCalcs!$F$18</f>
        <v>0.81520562655869344</v>
      </c>
    </row>
    <row r="124" spans="1:15" x14ac:dyDescent="0.25">
      <c r="A124">
        <f t="shared" si="7"/>
        <v>2002</v>
      </c>
      <c r="B124">
        <f t="shared" si="8"/>
        <v>8</v>
      </c>
      <c r="C124">
        <v>2002</v>
      </c>
      <c r="D124">
        <v>3</v>
      </c>
      <c r="E124">
        <v>5</v>
      </c>
      <c r="F124">
        <v>12.7</v>
      </c>
      <c r="G124">
        <v>12.7</v>
      </c>
      <c r="I124" s="1">
        <v>37379</v>
      </c>
      <c r="J124">
        <v>12.7</v>
      </c>
      <c r="K124">
        <f t="shared" si="6"/>
        <v>2480</v>
      </c>
      <c r="L124" s="7">
        <f t="shared" si="9"/>
        <v>48.799685163321527</v>
      </c>
      <c r="M124">
        <f t="shared" si="10"/>
        <v>10.747142857142856</v>
      </c>
      <c r="N124">
        <f t="shared" si="11"/>
        <v>9.5506666666666682</v>
      </c>
      <c r="O124">
        <f>G124/WatershedCalcs!$F$18</f>
        <v>0.79031385170193935</v>
      </c>
    </row>
    <row r="125" spans="1:15" x14ac:dyDescent="0.25">
      <c r="A125">
        <f t="shared" si="7"/>
        <v>2002</v>
      </c>
      <c r="B125">
        <f t="shared" si="8"/>
        <v>8</v>
      </c>
      <c r="C125">
        <v>2002</v>
      </c>
      <c r="D125">
        <v>4</v>
      </c>
      <c r="E125">
        <v>5</v>
      </c>
      <c r="F125">
        <v>11.6</v>
      </c>
      <c r="G125">
        <v>11.6</v>
      </c>
      <c r="I125" s="1">
        <v>37380</v>
      </c>
      <c r="J125">
        <v>11.6</v>
      </c>
      <c r="K125">
        <f t="shared" si="6"/>
        <v>2581</v>
      </c>
      <c r="L125" s="7">
        <f t="shared" si="9"/>
        <v>50.787091696182607</v>
      </c>
      <c r="M125">
        <f t="shared" si="10"/>
        <v>10.332857142857142</v>
      </c>
      <c r="N125">
        <f t="shared" si="11"/>
        <v>9.3386666666666667</v>
      </c>
      <c r="O125">
        <f>G125/WatershedCalcs!$F$18</f>
        <v>0.72186147084586594</v>
      </c>
    </row>
    <row r="126" spans="1:15" x14ac:dyDescent="0.25">
      <c r="A126">
        <f t="shared" si="7"/>
        <v>2002</v>
      </c>
      <c r="B126">
        <f t="shared" si="8"/>
        <v>8</v>
      </c>
      <c r="C126">
        <v>2002</v>
      </c>
      <c r="D126">
        <v>5</v>
      </c>
      <c r="E126">
        <v>5</v>
      </c>
      <c r="F126">
        <v>10.1</v>
      </c>
      <c r="G126">
        <v>10.1</v>
      </c>
      <c r="I126" s="1">
        <v>37381</v>
      </c>
      <c r="J126">
        <v>10.1</v>
      </c>
      <c r="K126">
        <f t="shared" si="6"/>
        <v>2722</v>
      </c>
      <c r="L126" s="7">
        <f t="shared" si="9"/>
        <v>53.561589925226293</v>
      </c>
      <c r="M126">
        <f t="shared" si="10"/>
        <v>9.9657142857142844</v>
      </c>
      <c r="N126">
        <f t="shared" si="11"/>
        <v>9.1513333333333335</v>
      </c>
      <c r="O126">
        <f>G126/WatershedCalcs!$F$18</f>
        <v>0.62851731513303843</v>
      </c>
    </row>
    <row r="127" spans="1:15" x14ac:dyDescent="0.25">
      <c r="A127">
        <f t="shared" si="7"/>
        <v>2002</v>
      </c>
      <c r="B127">
        <f t="shared" si="8"/>
        <v>8</v>
      </c>
      <c r="C127">
        <v>2002</v>
      </c>
      <c r="D127">
        <v>6</v>
      </c>
      <c r="E127">
        <v>5</v>
      </c>
      <c r="F127">
        <v>10.7</v>
      </c>
      <c r="G127">
        <v>10.7</v>
      </c>
      <c r="I127" s="1">
        <v>37382</v>
      </c>
      <c r="J127">
        <v>10.7</v>
      </c>
      <c r="K127">
        <f t="shared" si="6"/>
        <v>2696</v>
      </c>
      <c r="L127" s="7">
        <f t="shared" si="9"/>
        <v>53.04998032270759</v>
      </c>
      <c r="M127">
        <f t="shared" si="10"/>
        <v>9.6999999999999993</v>
      </c>
      <c r="N127">
        <f t="shared" si="11"/>
        <v>8.999666666666668</v>
      </c>
      <c r="O127">
        <f>G127/WatershedCalcs!$F$18</f>
        <v>0.66585497741816935</v>
      </c>
    </row>
    <row r="128" spans="1:15" x14ac:dyDescent="0.25">
      <c r="A128">
        <f t="shared" si="7"/>
        <v>2002</v>
      </c>
      <c r="B128">
        <f t="shared" si="8"/>
        <v>8</v>
      </c>
      <c r="C128">
        <v>2002</v>
      </c>
      <c r="D128">
        <v>7</v>
      </c>
      <c r="E128">
        <v>5</v>
      </c>
      <c r="F128">
        <v>10.4</v>
      </c>
      <c r="G128">
        <v>10.4</v>
      </c>
      <c r="I128" s="1">
        <v>37383</v>
      </c>
      <c r="J128">
        <v>10.4</v>
      </c>
      <c r="K128">
        <f t="shared" si="6"/>
        <v>2711</v>
      </c>
      <c r="L128" s="7">
        <f t="shared" si="9"/>
        <v>53.345139708776067</v>
      </c>
      <c r="M128">
        <f t="shared" si="10"/>
        <v>9.4</v>
      </c>
      <c r="N128">
        <f t="shared" si="11"/>
        <v>8.82</v>
      </c>
      <c r="O128">
        <f>G128/WatershedCalcs!$F$18</f>
        <v>0.647186146275604</v>
      </c>
    </row>
    <row r="129" spans="1:15" x14ac:dyDescent="0.25">
      <c r="A129">
        <f t="shared" si="7"/>
        <v>2002</v>
      </c>
      <c r="B129">
        <f t="shared" si="8"/>
        <v>8</v>
      </c>
      <c r="C129">
        <v>2002</v>
      </c>
      <c r="D129">
        <v>8</v>
      </c>
      <c r="E129">
        <v>5</v>
      </c>
      <c r="F129">
        <v>9.9600000000000009</v>
      </c>
      <c r="G129">
        <v>9.9600000000000009</v>
      </c>
      <c r="I129" s="1">
        <v>37384</v>
      </c>
      <c r="J129">
        <v>9.9600000000000009</v>
      </c>
      <c r="K129">
        <f t="shared" si="6"/>
        <v>2764</v>
      </c>
      <c r="L129" s="7">
        <f t="shared" si="9"/>
        <v>54.388036206218025</v>
      </c>
      <c r="M129">
        <f t="shared" si="10"/>
        <v>9.1300000000000008</v>
      </c>
      <c r="N129">
        <f t="shared" si="11"/>
        <v>8.6446666666666676</v>
      </c>
      <c r="O129">
        <f>G129/WatershedCalcs!$F$18</f>
        <v>0.61980519393317457</v>
      </c>
    </row>
    <row r="130" spans="1:15" x14ac:dyDescent="0.25">
      <c r="A130">
        <f t="shared" si="7"/>
        <v>2002</v>
      </c>
      <c r="B130">
        <f t="shared" si="8"/>
        <v>8</v>
      </c>
      <c r="C130">
        <v>2002</v>
      </c>
      <c r="D130">
        <v>9</v>
      </c>
      <c r="E130">
        <v>5</v>
      </c>
      <c r="F130">
        <v>9.77</v>
      </c>
      <c r="G130">
        <v>9.77</v>
      </c>
      <c r="I130" s="1">
        <v>37385</v>
      </c>
      <c r="J130">
        <v>9.77</v>
      </c>
      <c r="K130">
        <f t="shared" ref="K130:K193" si="12">RANK(J130,$J$2:$J$5114,0)</f>
        <v>2781</v>
      </c>
      <c r="L130" s="7">
        <f t="shared" si="9"/>
        <v>54.722550177095627</v>
      </c>
      <c r="M130">
        <f t="shared" si="10"/>
        <v>8.8742857142857154</v>
      </c>
      <c r="N130">
        <f t="shared" si="11"/>
        <v>8.48</v>
      </c>
      <c r="O130">
        <f>G130/WatershedCalcs!$F$18</f>
        <v>0.60798160087621633</v>
      </c>
    </row>
    <row r="131" spans="1:15" x14ac:dyDescent="0.25">
      <c r="A131">
        <f t="shared" ref="A131:A194" si="13">IF(E131&gt;9,C131+1,C131)</f>
        <v>2002</v>
      </c>
      <c r="B131">
        <f t="shared" ref="B131:B194" si="14">IF(E131&gt;9,(E131-9),(E131+3))</f>
        <v>8</v>
      </c>
      <c r="C131">
        <v>2002</v>
      </c>
      <c r="D131">
        <v>10</v>
      </c>
      <c r="E131">
        <v>5</v>
      </c>
      <c r="F131">
        <v>9.8000000000000007</v>
      </c>
      <c r="G131">
        <v>9.8000000000000007</v>
      </c>
      <c r="I131" s="1">
        <v>37386</v>
      </c>
      <c r="J131">
        <v>9.8000000000000007</v>
      </c>
      <c r="K131">
        <f t="shared" si="12"/>
        <v>2771</v>
      </c>
      <c r="L131" s="7">
        <f t="shared" ref="L131:L194" si="15">100*(K131/(COUNT($K$2:$K$5114)+1))</f>
        <v>54.525777253049981</v>
      </c>
      <c r="M131">
        <f t="shared" ref="M131:M194" si="16">AVERAGE(J131:J137)</f>
        <v>8.6271428571428572</v>
      </c>
      <c r="N131">
        <f t="shared" ref="N131:N194" si="17">AVERAGE(J131:J160)</f>
        <v>8.3383333333333329</v>
      </c>
      <c r="O131">
        <f>G131/WatershedCalcs!$F$18</f>
        <v>0.60984848399047298</v>
      </c>
    </row>
    <row r="132" spans="1:15" x14ac:dyDescent="0.25">
      <c r="A132">
        <f t="shared" si="13"/>
        <v>2002</v>
      </c>
      <c r="B132">
        <f t="shared" si="14"/>
        <v>8</v>
      </c>
      <c r="C132">
        <v>2002</v>
      </c>
      <c r="D132">
        <v>11</v>
      </c>
      <c r="E132">
        <v>5</v>
      </c>
      <c r="F132">
        <v>9.0299999999999994</v>
      </c>
      <c r="G132">
        <v>9.0299999999999994</v>
      </c>
      <c r="I132" s="1">
        <v>37387</v>
      </c>
      <c r="J132">
        <v>9.0299999999999994</v>
      </c>
      <c r="K132">
        <f t="shared" si="12"/>
        <v>2861</v>
      </c>
      <c r="L132" s="7">
        <f t="shared" si="15"/>
        <v>56.296733569460841</v>
      </c>
      <c r="M132">
        <f t="shared" si="16"/>
        <v>8.6842857142857124</v>
      </c>
      <c r="N132">
        <f t="shared" si="17"/>
        <v>8.1833333333333336</v>
      </c>
      <c r="O132">
        <f>G132/WatershedCalcs!$F$18</f>
        <v>0.56193181739122144</v>
      </c>
    </row>
    <row r="133" spans="1:15" x14ac:dyDescent="0.25">
      <c r="A133">
        <f t="shared" si="13"/>
        <v>2002</v>
      </c>
      <c r="B133">
        <f t="shared" si="14"/>
        <v>8</v>
      </c>
      <c r="C133">
        <v>2002</v>
      </c>
      <c r="D133">
        <v>12</v>
      </c>
      <c r="E133">
        <v>5</v>
      </c>
      <c r="F133">
        <v>8.24</v>
      </c>
      <c r="G133">
        <v>8.24</v>
      </c>
      <c r="I133" s="1">
        <v>37388</v>
      </c>
      <c r="J133">
        <v>8.24</v>
      </c>
      <c r="K133">
        <f t="shared" si="12"/>
        <v>2943</v>
      </c>
      <c r="L133" s="7">
        <f t="shared" si="15"/>
        <v>57.910271546635187</v>
      </c>
      <c r="M133">
        <f t="shared" si="16"/>
        <v>8.6357142857142861</v>
      </c>
      <c r="N133">
        <f t="shared" si="17"/>
        <v>8.0419999999999998</v>
      </c>
      <c r="O133">
        <f>G133/WatershedCalcs!$F$18</f>
        <v>0.51277056204913241</v>
      </c>
    </row>
    <row r="134" spans="1:15" x14ac:dyDescent="0.25">
      <c r="A134">
        <f t="shared" si="13"/>
        <v>2002</v>
      </c>
      <c r="B134">
        <f t="shared" si="14"/>
        <v>8</v>
      </c>
      <c r="C134">
        <v>2002</v>
      </c>
      <c r="D134">
        <v>13</v>
      </c>
      <c r="E134">
        <v>5</v>
      </c>
      <c r="F134">
        <v>8.6</v>
      </c>
      <c r="G134">
        <v>8.6</v>
      </c>
      <c r="I134" s="1">
        <v>37389</v>
      </c>
      <c r="J134">
        <v>8.6</v>
      </c>
      <c r="K134">
        <f t="shared" si="12"/>
        <v>2898</v>
      </c>
      <c r="L134" s="7">
        <f t="shared" si="15"/>
        <v>57.02479338842975</v>
      </c>
      <c r="M134">
        <f t="shared" si="16"/>
        <v>8.7442857142857129</v>
      </c>
      <c r="N134">
        <f t="shared" si="17"/>
        <v>7.9419999999999993</v>
      </c>
      <c r="O134">
        <f>G134/WatershedCalcs!$F$18</f>
        <v>0.53517315942021093</v>
      </c>
    </row>
    <row r="135" spans="1:15" x14ac:dyDescent="0.25">
      <c r="A135">
        <f t="shared" si="13"/>
        <v>2002</v>
      </c>
      <c r="B135">
        <f t="shared" si="14"/>
        <v>8</v>
      </c>
      <c r="C135">
        <v>2002</v>
      </c>
      <c r="D135">
        <v>14</v>
      </c>
      <c r="E135">
        <v>5</v>
      </c>
      <c r="F135">
        <v>8.51</v>
      </c>
      <c r="G135">
        <v>8.51</v>
      </c>
      <c r="I135" s="1">
        <v>37390</v>
      </c>
      <c r="J135">
        <v>8.51</v>
      </c>
      <c r="K135">
        <f t="shared" si="12"/>
        <v>2909</v>
      </c>
      <c r="L135" s="7">
        <f t="shared" si="15"/>
        <v>57.241243604879969</v>
      </c>
      <c r="M135">
        <f t="shared" si="16"/>
        <v>9.129999999999999</v>
      </c>
      <c r="N135">
        <f t="shared" si="17"/>
        <v>7.7843333333333335</v>
      </c>
      <c r="O135">
        <f>G135/WatershedCalcs!$F$18</f>
        <v>0.52957251007744133</v>
      </c>
    </row>
    <row r="136" spans="1:15" x14ac:dyDescent="0.25">
      <c r="A136">
        <f t="shared" si="13"/>
        <v>2002</v>
      </c>
      <c r="B136">
        <f t="shared" si="14"/>
        <v>8</v>
      </c>
      <c r="C136">
        <v>2002</v>
      </c>
      <c r="D136">
        <v>15</v>
      </c>
      <c r="E136">
        <v>5</v>
      </c>
      <c r="F136">
        <v>8.17</v>
      </c>
      <c r="G136">
        <v>8.17</v>
      </c>
      <c r="I136" s="1">
        <v>37391</v>
      </c>
      <c r="J136">
        <v>8.17</v>
      </c>
      <c r="K136">
        <f t="shared" si="12"/>
        <v>2957</v>
      </c>
      <c r="L136" s="7">
        <f t="shared" si="15"/>
        <v>58.185753640299097</v>
      </c>
      <c r="M136">
        <f t="shared" si="16"/>
        <v>9.6285714285714299</v>
      </c>
      <c r="N136">
        <f t="shared" si="17"/>
        <v>7.6003333333333343</v>
      </c>
      <c r="O136">
        <f>G136/WatershedCalcs!$F$18</f>
        <v>0.50841450144920042</v>
      </c>
    </row>
    <row r="137" spans="1:15" x14ac:dyDescent="0.25">
      <c r="A137">
        <f t="shared" si="13"/>
        <v>2002</v>
      </c>
      <c r="B137">
        <f t="shared" si="14"/>
        <v>8</v>
      </c>
      <c r="C137">
        <v>2002</v>
      </c>
      <c r="D137">
        <v>16</v>
      </c>
      <c r="E137">
        <v>5</v>
      </c>
      <c r="F137">
        <v>8.0399999999999991</v>
      </c>
      <c r="G137">
        <v>8.0399999999999991</v>
      </c>
      <c r="I137" s="1">
        <v>37392</v>
      </c>
      <c r="J137">
        <v>8.0399999999999991</v>
      </c>
      <c r="K137">
        <f t="shared" si="12"/>
        <v>2967</v>
      </c>
      <c r="L137" s="7">
        <f t="shared" si="15"/>
        <v>58.382526564344751</v>
      </c>
      <c r="M137">
        <f t="shared" si="16"/>
        <v>9.8571428571428577</v>
      </c>
      <c r="N137">
        <f t="shared" si="17"/>
        <v>7.4253333333333327</v>
      </c>
      <c r="O137">
        <f>G137/WatershedCalcs!$F$18</f>
        <v>0.50032467462075525</v>
      </c>
    </row>
    <row r="138" spans="1:15" x14ac:dyDescent="0.25">
      <c r="A138">
        <f t="shared" si="13"/>
        <v>2002</v>
      </c>
      <c r="B138">
        <f t="shared" si="14"/>
        <v>8</v>
      </c>
      <c r="C138">
        <v>2002</v>
      </c>
      <c r="D138">
        <v>17</v>
      </c>
      <c r="E138">
        <v>5</v>
      </c>
      <c r="F138">
        <v>10.199999999999999</v>
      </c>
      <c r="G138">
        <v>10.199999999999999</v>
      </c>
      <c r="I138" s="1">
        <v>37393</v>
      </c>
      <c r="J138">
        <v>10.199999999999999</v>
      </c>
      <c r="K138">
        <f t="shared" si="12"/>
        <v>2718</v>
      </c>
      <c r="L138" s="7">
        <f t="shared" si="15"/>
        <v>53.482880755608029</v>
      </c>
      <c r="M138">
        <f t="shared" si="16"/>
        <v>9.86</v>
      </c>
      <c r="N138">
        <f t="shared" si="17"/>
        <v>7.2530000000000001</v>
      </c>
      <c r="O138">
        <f>G138/WatershedCalcs!$F$18</f>
        <v>0.63474025884722685</v>
      </c>
    </row>
    <row r="139" spans="1:15" x14ac:dyDescent="0.25">
      <c r="A139">
        <f t="shared" si="13"/>
        <v>2002</v>
      </c>
      <c r="B139">
        <f t="shared" si="14"/>
        <v>8</v>
      </c>
      <c r="C139">
        <v>2002</v>
      </c>
      <c r="D139">
        <v>18</v>
      </c>
      <c r="E139">
        <v>5</v>
      </c>
      <c r="F139">
        <v>8.69</v>
      </c>
      <c r="G139">
        <v>8.69</v>
      </c>
      <c r="I139" s="1">
        <v>37394</v>
      </c>
      <c r="J139">
        <v>8.69</v>
      </c>
      <c r="K139">
        <f t="shared" si="12"/>
        <v>2897</v>
      </c>
      <c r="L139" s="7">
        <f t="shared" si="15"/>
        <v>57.005116096025191</v>
      </c>
      <c r="M139">
        <f t="shared" si="16"/>
        <v>9.4699999999999989</v>
      </c>
      <c r="N139">
        <f t="shared" si="17"/>
        <v>7.0230000000000006</v>
      </c>
      <c r="O139">
        <f>G139/WatershedCalcs!$F$18</f>
        <v>0.54077380876298053</v>
      </c>
    </row>
    <row r="140" spans="1:15" x14ac:dyDescent="0.25">
      <c r="A140">
        <f t="shared" si="13"/>
        <v>2002</v>
      </c>
      <c r="B140">
        <f t="shared" si="14"/>
        <v>8</v>
      </c>
      <c r="C140">
        <v>2002</v>
      </c>
      <c r="D140">
        <v>19</v>
      </c>
      <c r="E140">
        <v>5</v>
      </c>
      <c r="F140">
        <v>9</v>
      </c>
      <c r="G140">
        <v>9</v>
      </c>
      <c r="I140" s="1">
        <v>37395</v>
      </c>
      <c r="J140">
        <v>9</v>
      </c>
      <c r="K140">
        <f t="shared" si="12"/>
        <v>2862</v>
      </c>
      <c r="L140" s="7">
        <f t="shared" si="15"/>
        <v>56.316410861865407</v>
      </c>
      <c r="M140">
        <f t="shared" si="16"/>
        <v>9.2271428571428551</v>
      </c>
      <c r="N140">
        <f t="shared" si="17"/>
        <v>6.921333333333334</v>
      </c>
      <c r="O140">
        <f>G140/WatershedCalcs!$F$18</f>
        <v>0.56006493427696491</v>
      </c>
    </row>
    <row r="141" spans="1:15" x14ac:dyDescent="0.25">
      <c r="A141">
        <f t="shared" si="13"/>
        <v>2002</v>
      </c>
      <c r="B141">
        <f t="shared" si="14"/>
        <v>8</v>
      </c>
      <c r="C141">
        <v>2002</v>
      </c>
      <c r="D141">
        <v>20</v>
      </c>
      <c r="E141">
        <v>5</v>
      </c>
      <c r="F141">
        <v>11.3</v>
      </c>
      <c r="G141">
        <v>11.3</v>
      </c>
      <c r="I141" s="1">
        <v>37396</v>
      </c>
      <c r="J141">
        <v>11.3</v>
      </c>
      <c r="K141">
        <f t="shared" si="12"/>
        <v>2589</v>
      </c>
      <c r="L141" s="7">
        <f t="shared" si="15"/>
        <v>50.944510035419121</v>
      </c>
      <c r="M141">
        <f t="shared" si="16"/>
        <v>8.9085714285714293</v>
      </c>
      <c r="N141">
        <f t="shared" si="17"/>
        <v>6.8463333333333338</v>
      </c>
      <c r="O141">
        <f>G141/WatershedCalcs!$F$18</f>
        <v>0.70319263970330048</v>
      </c>
    </row>
    <row r="142" spans="1:15" x14ac:dyDescent="0.25">
      <c r="A142">
        <f t="shared" si="13"/>
        <v>2002</v>
      </c>
      <c r="B142">
        <f t="shared" si="14"/>
        <v>8</v>
      </c>
      <c r="C142">
        <v>2002</v>
      </c>
      <c r="D142">
        <v>21</v>
      </c>
      <c r="E142">
        <v>5</v>
      </c>
      <c r="F142">
        <v>12</v>
      </c>
      <c r="G142">
        <v>12</v>
      </c>
      <c r="I142" s="1">
        <v>37397</v>
      </c>
      <c r="J142">
        <v>12</v>
      </c>
      <c r="K142">
        <f t="shared" si="12"/>
        <v>2499</v>
      </c>
      <c r="L142" s="7">
        <f t="shared" si="15"/>
        <v>49.173553719008268</v>
      </c>
      <c r="M142">
        <f t="shared" si="16"/>
        <v>8.3971428571428568</v>
      </c>
      <c r="N142">
        <f t="shared" si="17"/>
        <v>6.6373333333333342</v>
      </c>
      <c r="O142">
        <f>G142/WatershedCalcs!$F$18</f>
        <v>0.74675324570261992</v>
      </c>
    </row>
    <row r="143" spans="1:15" x14ac:dyDescent="0.25">
      <c r="A143">
        <f t="shared" si="13"/>
        <v>2002</v>
      </c>
      <c r="B143">
        <f t="shared" si="14"/>
        <v>8</v>
      </c>
      <c r="C143">
        <v>2002</v>
      </c>
      <c r="D143">
        <v>22</v>
      </c>
      <c r="E143">
        <v>5</v>
      </c>
      <c r="F143">
        <v>9.77</v>
      </c>
      <c r="G143">
        <v>9.77</v>
      </c>
      <c r="I143" s="1">
        <v>37398</v>
      </c>
      <c r="J143">
        <v>9.77</v>
      </c>
      <c r="K143">
        <f t="shared" si="12"/>
        <v>2781</v>
      </c>
      <c r="L143" s="7">
        <f t="shared" si="15"/>
        <v>54.722550177095627</v>
      </c>
      <c r="M143">
        <f t="shared" si="16"/>
        <v>8.7828571428571429</v>
      </c>
      <c r="N143">
        <f t="shared" si="17"/>
        <v>6.3790000000000013</v>
      </c>
      <c r="O143">
        <f>G143/WatershedCalcs!$F$18</f>
        <v>0.60798160087621633</v>
      </c>
    </row>
    <row r="144" spans="1:15" x14ac:dyDescent="0.25">
      <c r="A144">
        <f t="shared" si="13"/>
        <v>2002</v>
      </c>
      <c r="B144">
        <f t="shared" si="14"/>
        <v>8</v>
      </c>
      <c r="C144">
        <v>2002</v>
      </c>
      <c r="D144">
        <v>23</v>
      </c>
      <c r="E144">
        <v>5</v>
      </c>
      <c r="F144">
        <v>8.06</v>
      </c>
      <c r="G144">
        <v>8.06</v>
      </c>
      <c r="I144" s="1">
        <v>37399</v>
      </c>
      <c r="J144">
        <v>8.06</v>
      </c>
      <c r="K144">
        <f t="shared" si="12"/>
        <v>2966</v>
      </c>
      <c r="L144" s="7">
        <f t="shared" si="15"/>
        <v>58.362849271940178</v>
      </c>
      <c r="M144">
        <f t="shared" si="16"/>
        <v>9.5871428571428599</v>
      </c>
      <c r="N144">
        <f t="shared" si="17"/>
        <v>6.179333333333334</v>
      </c>
      <c r="O144">
        <f>G144/WatershedCalcs!$F$18</f>
        <v>0.50156926336359309</v>
      </c>
    </row>
    <row r="145" spans="1:15" x14ac:dyDescent="0.25">
      <c r="A145">
        <f t="shared" si="13"/>
        <v>2002</v>
      </c>
      <c r="B145">
        <f t="shared" si="14"/>
        <v>8</v>
      </c>
      <c r="C145">
        <v>2002</v>
      </c>
      <c r="D145">
        <v>24</v>
      </c>
      <c r="E145">
        <v>5</v>
      </c>
      <c r="F145">
        <v>7.47</v>
      </c>
      <c r="G145">
        <v>7.47</v>
      </c>
      <c r="I145" s="1">
        <v>37400</v>
      </c>
      <c r="J145">
        <v>7.47</v>
      </c>
      <c r="K145">
        <f t="shared" si="12"/>
        <v>3033</v>
      </c>
      <c r="L145" s="7">
        <f t="shared" si="15"/>
        <v>59.681227863046047</v>
      </c>
      <c r="M145">
        <f t="shared" si="16"/>
        <v>9.7128571428571426</v>
      </c>
      <c r="N145">
        <f t="shared" si="17"/>
        <v>6.0300000000000011</v>
      </c>
      <c r="O145">
        <f>G145/WatershedCalcs!$F$18</f>
        <v>0.46485389544988087</v>
      </c>
    </row>
    <row r="146" spans="1:15" x14ac:dyDescent="0.25">
      <c r="A146">
        <f t="shared" si="13"/>
        <v>2002</v>
      </c>
      <c r="B146">
        <f t="shared" si="14"/>
        <v>8</v>
      </c>
      <c r="C146">
        <v>2002</v>
      </c>
      <c r="D146">
        <v>25</v>
      </c>
      <c r="E146">
        <v>5</v>
      </c>
      <c r="F146">
        <v>6.99</v>
      </c>
      <c r="G146">
        <v>6.99</v>
      </c>
      <c r="I146" s="1">
        <v>37401</v>
      </c>
      <c r="J146">
        <v>6.99</v>
      </c>
      <c r="K146">
        <f t="shared" si="12"/>
        <v>3097</v>
      </c>
      <c r="L146" s="7">
        <f t="shared" si="15"/>
        <v>60.940574576938211</v>
      </c>
      <c r="M146">
        <f t="shared" si="16"/>
        <v>9.6785714285714288</v>
      </c>
      <c r="N146">
        <f t="shared" si="17"/>
        <v>5.9040000000000008</v>
      </c>
      <c r="O146">
        <f>G146/WatershedCalcs!$F$18</f>
        <v>0.4349837656217761</v>
      </c>
    </row>
    <row r="147" spans="1:15" x14ac:dyDescent="0.25">
      <c r="A147">
        <f t="shared" si="13"/>
        <v>2002</v>
      </c>
      <c r="B147">
        <f t="shared" si="14"/>
        <v>8</v>
      </c>
      <c r="C147">
        <v>2002</v>
      </c>
      <c r="D147">
        <v>26</v>
      </c>
      <c r="E147">
        <v>5</v>
      </c>
      <c r="F147">
        <v>6.77</v>
      </c>
      <c r="G147">
        <v>6.77</v>
      </c>
      <c r="I147" s="1">
        <v>37402</v>
      </c>
      <c r="J147">
        <v>6.77</v>
      </c>
      <c r="K147">
        <f t="shared" si="12"/>
        <v>3128</v>
      </c>
      <c r="L147" s="7">
        <f t="shared" si="15"/>
        <v>61.55057064147973</v>
      </c>
      <c r="M147">
        <f t="shared" si="16"/>
        <v>9.6314285714285699</v>
      </c>
      <c r="N147">
        <f t="shared" si="17"/>
        <v>5.7879999999999994</v>
      </c>
      <c r="O147">
        <f>G147/WatershedCalcs!$F$18</f>
        <v>0.42129328945056138</v>
      </c>
    </row>
    <row r="148" spans="1:15" x14ac:dyDescent="0.25">
      <c r="A148">
        <f t="shared" si="13"/>
        <v>2002</v>
      </c>
      <c r="B148">
        <f t="shared" si="14"/>
        <v>8</v>
      </c>
      <c r="C148">
        <v>2002</v>
      </c>
      <c r="D148">
        <v>27</v>
      </c>
      <c r="E148">
        <v>5</v>
      </c>
      <c r="F148">
        <v>7.72</v>
      </c>
      <c r="G148">
        <v>7.72</v>
      </c>
      <c r="I148" s="1">
        <v>37403</v>
      </c>
      <c r="J148">
        <v>7.72</v>
      </c>
      <c r="K148">
        <f t="shared" si="12"/>
        <v>3006</v>
      </c>
      <c r="L148" s="7">
        <f t="shared" si="15"/>
        <v>59.149940968122785</v>
      </c>
      <c r="M148">
        <f t="shared" si="16"/>
        <v>9.5699999999999985</v>
      </c>
      <c r="N148">
        <f t="shared" si="17"/>
        <v>5.6613333333333333</v>
      </c>
      <c r="O148">
        <f>G148/WatershedCalcs!$F$18</f>
        <v>0.48041125473535212</v>
      </c>
    </row>
    <row r="149" spans="1:15" x14ac:dyDescent="0.25">
      <c r="A149">
        <f t="shared" si="13"/>
        <v>2002</v>
      </c>
      <c r="B149">
        <f t="shared" si="14"/>
        <v>8</v>
      </c>
      <c r="C149">
        <v>2002</v>
      </c>
      <c r="D149">
        <v>28</v>
      </c>
      <c r="E149">
        <v>5</v>
      </c>
      <c r="F149">
        <v>14.7</v>
      </c>
      <c r="G149">
        <v>14.7</v>
      </c>
      <c r="I149" s="1">
        <v>37404</v>
      </c>
      <c r="J149">
        <v>14.7</v>
      </c>
      <c r="K149">
        <f t="shared" si="12"/>
        <v>2286</v>
      </c>
      <c r="L149" s="7">
        <f t="shared" si="15"/>
        <v>44.982290436835889</v>
      </c>
      <c r="M149">
        <f t="shared" si="16"/>
        <v>9.3214285714285712</v>
      </c>
      <c r="N149">
        <f t="shared" si="17"/>
        <v>5.5043333333333333</v>
      </c>
      <c r="O149">
        <f>G149/WatershedCalcs!$F$18</f>
        <v>0.91477272598570936</v>
      </c>
    </row>
    <row r="150" spans="1:15" x14ac:dyDescent="0.25">
      <c r="A150">
        <f t="shared" si="13"/>
        <v>2002</v>
      </c>
      <c r="B150">
        <f t="shared" si="14"/>
        <v>8</v>
      </c>
      <c r="C150">
        <v>2002</v>
      </c>
      <c r="D150">
        <v>29</v>
      </c>
      <c r="E150">
        <v>5</v>
      </c>
      <c r="F150">
        <v>15.4</v>
      </c>
      <c r="G150">
        <v>15.4</v>
      </c>
      <c r="I150" s="1">
        <v>37405</v>
      </c>
      <c r="J150">
        <v>15.4</v>
      </c>
      <c r="K150">
        <f t="shared" si="12"/>
        <v>2206</v>
      </c>
      <c r="L150" s="7">
        <f t="shared" si="15"/>
        <v>43.408107044470675</v>
      </c>
      <c r="M150">
        <f t="shared" si="16"/>
        <v>8.014285714285716</v>
      </c>
      <c r="N150">
        <f t="shared" si="17"/>
        <v>5.1226666666666665</v>
      </c>
      <c r="O150">
        <f>G150/WatershedCalcs!$F$18</f>
        <v>0.9583333319850289</v>
      </c>
    </row>
    <row r="151" spans="1:15" x14ac:dyDescent="0.25">
      <c r="A151">
        <f t="shared" si="13"/>
        <v>2002</v>
      </c>
      <c r="B151">
        <f t="shared" si="14"/>
        <v>8</v>
      </c>
      <c r="C151">
        <v>2002</v>
      </c>
      <c r="D151">
        <v>30</v>
      </c>
      <c r="E151">
        <v>5</v>
      </c>
      <c r="F151">
        <v>8.94</v>
      </c>
      <c r="G151">
        <v>8.94</v>
      </c>
      <c r="I151" s="1">
        <v>37406</v>
      </c>
      <c r="J151">
        <v>8.94</v>
      </c>
      <c r="K151">
        <f t="shared" si="12"/>
        <v>2869</v>
      </c>
      <c r="L151" s="7">
        <f t="shared" si="15"/>
        <v>56.454151908697355</v>
      </c>
      <c r="M151">
        <f t="shared" si="16"/>
        <v>6.5728571428571438</v>
      </c>
      <c r="N151">
        <f t="shared" si="17"/>
        <v>4.8936666666666664</v>
      </c>
      <c r="O151">
        <f>G151/WatershedCalcs!$F$18</f>
        <v>0.55633116804845184</v>
      </c>
    </row>
    <row r="152" spans="1:15" x14ac:dyDescent="0.25">
      <c r="A152">
        <f t="shared" si="13"/>
        <v>2002</v>
      </c>
      <c r="B152">
        <f t="shared" si="14"/>
        <v>8</v>
      </c>
      <c r="C152">
        <v>2002</v>
      </c>
      <c r="D152">
        <v>31</v>
      </c>
      <c r="E152">
        <v>5</v>
      </c>
      <c r="F152">
        <v>7.23</v>
      </c>
      <c r="G152">
        <v>7.23</v>
      </c>
      <c r="I152" s="1">
        <v>37407</v>
      </c>
      <c r="J152">
        <v>7.23</v>
      </c>
      <c r="K152">
        <f t="shared" si="12"/>
        <v>3063</v>
      </c>
      <c r="L152" s="7">
        <f t="shared" si="15"/>
        <v>60.271546635183007</v>
      </c>
      <c r="M152">
        <f t="shared" si="16"/>
        <v>6.03</v>
      </c>
      <c r="N152">
        <f t="shared" si="17"/>
        <v>5.2090000000000005</v>
      </c>
      <c r="O152">
        <f>G152/WatershedCalcs!$F$18</f>
        <v>0.44991883053582854</v>
      </c>
    </row>
    <row r="153" spans="1:15" x14ac:dyDescent="0.25">
      <c r="A153">
        <f t="shared" si="13"/>
        <v>2002</v>
      </c>
      <c r="B153">
        <f t="shared" si="14"/>
        <v>9</v>
      </c>
      <c r="C153">
        <v>2002</v>
      </c>
      <c r="D153">
        <v>1</v>
      </c>
      <c r="E153">
        <v>6</v>
      </c>
      <c r="F153">
        <v>6.66</v>
      </c>
      <c r="G153">
        <v>6.66</v>
      </c>
      <c r="I153" s="1">
        <v>37408</v>
      </c>
      <c r="J153">
        <v>6.66</v>
      </c>
      <c r="K153">
        <f t="shared" si="12"/>
        <v>3144</v>
      </c>
      <c r="L153" s="7">
        <f t="shared" si="15"/>
        <v>61.865407319952773</v>
      </c>
      <c r="M153">
        <f t="shared" si="16"/>
        <v>5.7142857142857144</v>
      </c>
      <c r="N153">
        <f t="shared" si="17"/>
        <v>5.1903333333333324</v>
      </c>
      <c r="O153">
        <f>G153/WatershedCalcs!$F$18</f>
        <v>0.41444805136495405</v>
      </c>
    </row>
    <row r="154" spans="1:15" x14ac:dyDescent="0.25">
      <c r="A154">
        <f t="shared" si="13"/>
        <v>2002</v>
      </c>
      <c r="B154">
        <f t="shared" si="14"/>
        <v>9</v>
      </c>
      <c r="C154">
        <v>2002</v>
      </c>
      <c r="D154">
        <v>2</v>
      </c>
      <c r="E154">
        <v>6</v>
      </c>
      <c r="F154">
        <v>6.34</v>
      </c>
      <c r="G154">
        <v>6.34</v>
      </c>
      <c r="I154" s="1">
        <v>37409</v>
      </c>
      <c r="J154">
        <v>6.34</v>
      </c>
      <c r="K154">
        <f t="shared" si="12"/>
        <v>3196</v>
      </c>
      <c r="L154" s="7">
        <f t="shared" si="15"/>
        <v>62.888626524990165</v>
      </c>
      <c r="M154">
        <f t="shared" si="16"/>
        <v>5.5514285714285716</v>
      </c>
      <c r="N154">
        <f t="shared" si="17"/>
        <v>5.1379999999999999</v>
      </c>
      <c r="O154">
        <f>G154/WatershedCalcs!$F$18</f>
        <v>0.39453463147955087</v>
      </c>
    </row>
    <row r="155" spans="1:15" x14ac:dyDescent="0.25">
      <c r="A155">
        <f t="shared" si="13"/>
        <v>2002</v>
      </c>
      <c r="B155">
        <f t="shared" si="14"/>
        <v>9</v>
      </c>
      <c r="C155">
        <v>2002</v>
      </c>
      <c r="D155">
        <v>3</v>
      </c>
      <c r="E155">
        <v>6</v>
      </c>
      <c r="F155">
        <v>5.98</v>
      </c>
      <c r="G155">
        <v>5.98</v>
      </c>
      <c r="I155" s="1">
        <v>37410</v>
      </c>
      <c r="J155">
        <v>5.98</v>
      </c>
      <c r="K155">
        <f t="shared" si="12"/>
        <v>3268</v>
      </c>
      <c r="L155" s="7">
        <f t="shared" si="15"/>
        <v>64.305391578118858</v>
      </c>
      <c r="M155">
        <f t="shared" si="16"/>
        <v>5.3814285714285708</v>
      </c>
      <c r="N155">
        <f t="shared" si="17"/>
        <v>5.0536666666666665</v>
      </c>
      <c r="O155">
        <f>G155/WatershedCalcs!$F$18</f>
        <v>0.37213203410847229</v>
      </c>
    </row>
    <row r="156" spans="1:15" x14ac:dyDescent="0.25">
      <c r="A156">
        <f t="shared" si="13"/>
        <v>2002</v>
      </c>
      <c r="B156">
        <f t="shared" si="14"/>
        <v>9</v>
      </c>
      <c r="C156">
        <v>2002</v>
      </c>
      <c r="D156">
        <v>4</v>
      </c>
      <c r="E156">
        <v>6</v>
      </c>
      <c r="F156">
        <v>5.55</v>
      </c>
      <c r="G156">
        <v>5.55</v>
      </c>
      <c r="I156" s="1">
        <v>37411</v>
      </c>
      <c r="J156">
        <v>5.55</v>
      </c>
      <c r="K156">
        <f t="shared" si="12"/>
        <v>3353</v>
      </c>
      <c r="L156" s="7">
        <f t="shared" si="15"/>
        <v>65.977961432506888</v>
      </c>
      <c r="M156">
        <f t="shared" si="16"/>
        <v>5.2114285714285709</v>
      </c>
      <c r="N156">
        <f t="shared" si="17"/>
        <v>4.9713333333333329</v>
      </c>
      <c r="O156">
        <f>G156/WatershedCalcs!$F$18</f>
        <v>0.34537337613746172</v>
      </c>
    </row>
    <row r="157" spans="1:15" x14ac:dyDescent="0.25">
      <c r="A157">
        <f t="shared" si="13"/>
        <v>2002</v>
      </c>
      <c r="B157">
        <f t="shared" si="14"/>
        <v>9</v>
      </c>
      <c r="C157">
        <v>2002</v>
      </c>
      <c r="D157">
        <v>5</v>
      </c>
      <c r="E157">
        <v>6</v>
      </c>
      <c r="F157">
        <v>5.31</v>
      </c>
      <c r="G157">
        <v>5.31</v>
      </c>
      <c r="I157" s="1">
        <v>37412</v>
      </c>
      <c r="J157">
        <v>5.31</v>
      </c>
      <c r="K157">
        <f t="shared" si="12"/>
        <v>3403</v>
      </c>
      <c r="L157" s="7">
        <f t="shared" si="15"/>
        <v>66.961826052735134</v>
      </c>
      <c r="M157">
        <f t="shared" si="16"/>
        <v>5.1671428571428573</v>
      </c>
      <c r="N157">
        <f t="shared" si="17"/>
        <v>4.9069999999999991</v>
      </c>
      <c r="O157">
        <f>G157/WatershedCalcs!$F$18</f>
        <v>0.33043831122340928</v>
      </c>
    </row>
    <row r="158" spans="1:15" x14ac:dyDescent="0.25">
      <c r="A158">
        <f t="shared" si="13"/>
        <v>2002</v>
      </c>
      <c r="B158">
        <f t="shared" si="14"/>
        <v>9</v>
      </c>
      <c r="C158">
        <v>2002</v>
      </c>
      <c r="D158">
        <v>6</v>
      </c>
      <c r="E158">
        <v>6</v>
      </c>
      <c r="F158">
        <v>5.14</v>
      </c>
      <c r="G158">
        <v>5.14</v>
      </c>
      <c r="I158" s="1">
        <v>37413</v>
      </c>
      <c r="J158">
        <v>5.14</v>
      </c>
      <c r="K158">
        <f t="shared" si="12"/>
        <v>3444</v>
      </c>
      <c r="L158" s="7">
        <f t="shared" si="15"/>
        <v>67.768595041322314</v>
      </c>
      <c r="M158">
        <f t="shared" si="16"/>
        <v>4.9614285714285709</v>
      </c>
      <c r="N158">
        <f t="shared" si="17"/>
        <v>4.8459999999999992</v>
      </c>
      <c r="O158">
        <f>G158/WatershedCalcs!$F$18</f>
        <v>0.31985930690928882</v>
      </c>
    </row>
    <row r="159" spans="1:15" x14ac:dyDescent="0.25">
      <c r="A159">
        <f t="shared" si="13"/>
        <v>2002</v>
      </c>
      <c r="B159">
        <f t="shared" si="14"/>
        <v>9</v>
      </c>
      <c r="C159">
        <v>2002</v>
      </c>
      <c r="D159">
        <v>7</v>
      </c>
      <c r="E159">
        <v>6</v>
      </c>
      <c r="F159">
        <v>5.0199999999999996</v>
      </c>
      <c r="G159">
        <v>5.0199999999999996</v>
      </c>
      <c r="I159" s="1">
        <v>37414</v>
      </c>
      <c r="J159">
        <v>5.0199999999999996</v>
      </c>
      <c r="K159">
        <f t="shared" si="12"/>
        <v>3462</v>
      </c>
      <c r="L159" s="7">
        <f t="shared" si="15"/>
        <v>68.122786304604489</v>
      </c>
      <c r="M159">
        <f t="shared" si="16"/>
        <v>4.6542857142857139</v>
      </c>
      <c r="N159">
        <f t="shared" si="17"/>
        <v>4.7793333333333319</v>
      </c>
      <c r="O159">
        <f>G159/WatershedCalcs!$F$18</f>
        <v>0.31239177445226263</v>
      </c>
    </row>
    <row r="160" spans="1:15" x14ac:dyDescent="0.25">
      <c r="A160">
        <f t="shared" si="13"/>
        <v>2002</v>
      </c>
      <c r="B160">
        <f t="shared" si="14"/>
        <v>9</v>
      </c>
      <c r="C160">
        <v>2002</v>
      </c>
      <c r="D160">
        <v>8</v>
      </c>
      <c r="E160">
        <v>6</v>
      </c>
      <c r="F160">
        <v>5.52</v>
      </c>
      <c r="G160">
        <v>5.52</v>
      </c>
      <c r="I160" s="1">
        <v>37415</v>
      </c>
      <c r="J160">
        <v>5.52</v>
      </c>
      <c r="K160">
        <f t="shared" si="12"/>
        <v>3356</v>
      </c>
      <c r="L160" s="7">
        <f t="shared" si="15"/>
        <v>66.036993309720586</v>
      </c>
      <c r="M160">
        <f t="shared" si="16"/>
        <v>4.354285714285715</v>
      </c>
      <c r="N160">
        <f t="shared" si="17"/>
        <v>4.7200000000000006</v>
      </c>
      <c r="O160">
        <f>G160/WatershedCalcs!$F$18</f>
        <v>0.34350649302320513</v>
      </c>
    </row>
    <row r="161" spans="1:15" x14ac:dyDescent="0.25">
      <c r="A161">
        <f t="shared" si="13"/>
        <v>2002</v>
      </c>
      <c r="B161">
        <f t="shared" si="14"/>
        <v>9</v>
      </c>
      <c r="C161">
        <v>2002</v>
      </c>
      <c r="D161">
        <v>9</v>
      </c>
      <c r="E161">
        <v>6</v>
      </c>
      <c r="F161">
        <v>5.15</v>
      </c>
      <c r="G161">
        <v>5.15</v>
      </c>
      <c r="I161" s="1">
        <v>37416</v>
      </c>
      <c r="J161">
        <v>5.15</v>
      </c>
      <c r="K161">
        <f t="shared" si="12"/>
        <v>3441</v>
      </c>
      <c r="L161" s="7">
        <f t="shared" si="15"/>
        <v>67.709563164108616</v>
      </c>
      <c r="M161">
        <f t="shared" si="16"/>
        <v>3.975714285714286</v>
      </c>
      <c r="N161">
        <f t="shared" si="17"/>
        <v>4.6653333333333338</v>
      </c>
      <c r="O161">
        <f>G161/WatershedCalcs!$F$18</f>
        <v>0.32048160128070774</v>
      </c>
    </row>
    <row r="162" spans="1:15" x14ac:dyDescent="0.25">
      <c r="A162">
        <f t="shared" si="13"/>
        <v>2002</v>
      </c>
      <c r="B162">
        <f t="shared" si="14"/>
        <v>9</v>
      </c>
      <c r="C162">
        <v>2002</v>
      </c>
      <c r="D162">
        <v>10</v>
      </c>
      <c r="E162">
        <v>6</v>
      </c>
      <c r="F162">
        <v>4.79</v>
      </c>
      <c r="G162">
        <v>4.79</v>
      </c>
      <c r="I162" s="1">
        <v>37417</v>
      </c>
      <c r="J162">
        <v>4.79</v>
      </c>
      <c r="K162">
        <f t="shared" si="12"/>
        <v>3516</v>
      </c>
      <c r="L162" s="7">
        <f t="shared" si="15"/>
        <v>69.185360094450999</v>
      </c>
      <c r="M162">
        <f t="shared" si="16"/>
        <v>3.7114285714285722</v>
      </c>
      <c r="N162">
        <f t="shared" si="17"/>
        <v>4.5940000000000003</v>
      </c>
      <c r="O162">
        <f>G162/WatershedCalcs!$F$18</f>
        <v>0.2980790039096291</v>
      </c>
    </row>
    <row r="163" spans="1:15" x14ac:dyDescent="0.25">
      <c r="A163">
        <f t="shared" si="13"/>
        <v>2002</v>
      </c>
      <c r="B163">
        <f t="shared" si="14"/>
        <v>9</v>
      </c>
      <c r="C163">
        <v>2002</v>
      </c>
      <c r="D163">
        <v>11</v>
      </c>
      <c r="E163">
        <v>6</v>
      </c>
      <c r="F163">
        <v>5.24</v>
      </c>
      <c r="G163">
        <v>5.24</v>
      </c>
      <c r="I163" s="1">
        <v>37418</v>
      </c>
      <c r="J163">
        <v>5.24</v>
      </c>
      <c r="K163">
        <f t="shared" si="12"/>
        <v>3420</v>
      </c>
      <c r="L163" s="7">
        <f t="shared" si="15"/>
        <v>67.296340023612757</v>
      </c>
      <c r="M163">
        <f t="shared" si="16"/>
        <v>3.8328571428571432</v>
      </c>
      <c r="N163">
        <f t="shared" si="17"/>
        <v>4.5363333333333333</v>
      </c>
      <c r="O163">
        <f>G163/WatershedCalcs!$F$18</f>
        <v>0.3260822506234774</v>
      </c>
    </row>
    <row r="164" spans="1:15" x14ac:dyDescent="0.25">
      <c r="A164">
        <f t="shared" si="13"/>
        <v>2002</v>
      </c>
      <c r="B164">
        <f t="shared" si="14"/>
        <v>9</v>
      </c>
      <c r="C164">
        <v>2002</v>
      </c>
      <c r="D164">
        <v>12</v>
      </c>
      <c r="E164">
        <v>6</v>
      </c>
      <c r="F164">
        <v>3.87</v>
      </c>
      <c r="G164">
        <v>3.87</v>
      </c>
      <c r="I164" s="1">
        <v>37419</v>
      </c>
      <c r="J164">
        <v>3.87</v>
      </c>
      <c r="K164">
        <f t="shared" si="12"/>
        <v>3707</v>
      </c>
      <c r="L164" s="7">
        <f t="shared" si="15"/>
        <v>72.943722943722946</v>
      </c>
      <c r="M164">
        <f t="shared" si="16"/>
        <v>4.0485714285714289</v>
      </c>
      <c r="N164">
        <f t="shared" si="17"/>
        <v>4.4526666666666674</v>
      </c>
      <c r="O164">
        <f>G164/WatershedCalcs!$F$18</f>
        <v>0.24082792173909492</v>
      </c>
    </row>
    <row r="165" spans="1:15" x14ac:dyDescent="0.25">
      <c r="A165">
        <f t="shared" si="13"/>
        <v>2002</v>
      </c>
      <c r="B165">
        <f t="shared" si="14"/>
        <v>9</v>
      </c>
      <c r="C165">
        <v>2002</v>
      </c>
      <c r="D165">
        <v>13</v>
      </c>
      <c r="E165">
        <v>6</v>
      </c>
      <c r="F165">
        <v>2.99</v>
      </c>
      <c r="G165">
        <v>2.99</v>
      </c>
      <c r="I165" s="1">
        <v>37420</v>
      </c>
      <c r="J165">
        <v>2.99</v>
      </c>
      <c r="K165">
        <f t="shared" si="12"/>
        <v>3974</v>
      </c>
      <c r="L165" s="7">
        <f t="shared" si="15"/>
        <v>78.197560015741828</v>
      </c>
      <c r="M165">
        <f t="shared" si="16"/>
        <v>4.2142857142857144</v>
      </c>
      <c r="N165">
        <f t="shared" si="17"/>
        <v>4.4016666666666673</v>
      </c>
      <c r="O165">
        <f>G165/WatershedCalcs!$F$18</f>
        <v>0.18606601705423614</v>
      </c>
    </row>
    <row r="166" spans="1:15" x14ac:dyDescent="0.25">
      <c r="A166">
        <f t="shared" si="13"/>
        <v>2002</v>
      </c>
      <c r="B166">
        <f t="shared" si="14"/>
        <v>9</v>
      </c>
      <c r="C166">
        <v>2002</v>
      </c>
      <c r="D166">
        <v>14</v>
      </c>
      <c r="E166">
        <v>6</v>
      </c>
      <c r="F166">
        <v>2.92</v>
      </c>
      <c r="G166">
        <v>2.92</v>
      </c>
      <c r="I166" s="1">
        <v>37421</v>
      </c>
      <c r="J166">
        <v>2.92</v>
      </c>
      <c r="K166">
        <f t="shared" si="12"/>
        <v>3980</v>
      </c>
      <c r="L166" s="7">
        <f t="shared" si="15"/>
        <v>78.315623770169225</v>
      </c>
      <c r="M166">
        <f t="shared" si="16"/>
        <v>4.3942857142857141</v>
      </c>
      <c r="N166">
        <f t="shared" si="17"/>
        <v>4.3790000000000004</v>
      </c>
      <c r="O166">
        <f>G166/WatershedCalcs!$F$18</f>
        <v>0.18170995645430418</v>
      </c>
    </row>
    <row r="167" spans="1:15" x14ac:dyDescent="0.25">
      <c r="A167">
        <f t="shared" si="13"/>
        <v>2002</v>
      </c>
      <c r="B167">
        <f t="shared" si="14"/>
        <v>9</v>
      </c>
      <c r="C167">
        <v>2002</v>
      </c>
      <c r="D167">
        <v>15</v>
      </c>
      <c r="E167">
        <v>6</v>
      </c>
      <c r="F167">
        <v>2.87</v>
      </c>
      <c r="G167">
        <v>2.87</v>
      </c>
      <c r="I167" s="1">
        <v>37422</v>
      </c>
      <c r="J167">
        <v>2.87</v>
      </c>
      <c r="K167">
        <f t="shared" si="12"/>
        <v>4007</v>
      </c>
      <c r="L167" s="7">
        <f t="shared" si="15"/>
        <v>78.84691066509248</v>
      </c>
      <c r="M167">
        <f t="shared" si="16"/>
        <v>4.5171428571428569</v>
      </c>
      <c r="N167">
        <f t="shared" si="17"/>
        <v>4.365333333333334</v>
      </c>
      <c r="O167">
        <f>G167/WatershedCalcs!$F$18</f>
        <v>0.17859848459720995</v>
      </c>
    </row>
    <row r="168" spans="1:15" x14ac:dyDescent="0.25">
      <c r="A168">
        <f t="shared" si="13"/>
        <v>2002</v>
      </c>
      <c r="B168">
        <f t="shared" si="14"/>
        <v>9</v>
      </c>
      <c r="C168">
        <v>2002</v>
      </c>
      <c r="D168">
        <v>16</v>
      </c>
      <c r="E168">
        <v>6</v>
      </c>
      <c r="F168">
        <v>3.3</v>
      </c>
      <c r="G168">
        <v>3.3</v>
      </c>
      <c r="I168" s="1">
        <v>37423</v>
      </c>
      <c r="J168">
        <v>3.3</v>
      </c>
      <c r="K168">
        <f t="shared" si="12"/>
        <v>3852</v>
      </c>
      <c r="L168" s="7">
        <f t="shared" si="15"/>
        <v>75.796930342384883</v>
      </c>
      <c r="M168">
        <f t="shared" si="16"/>
        <v>4.6185714285714283</v>
      </c>
      <c r="N168">
        <f t="shared" si="17"/>
        <v>4.3416666666666677</v>
      </c>
      <c r="O168">
        <f>G168/WatershedCalcs!$F$18</f>
        <v>0.20535714256822046</v>
      </c>
    </row>
    <row r="169" spans="1:15" x14ac:dyDescent="0.25">
      <c r="A169">
        <f t="shared" si="13"/>
        <v>2002</v>
      </c>
      <c r="B169">
        <f t="shared" si="14"/>
        <v>9</v>
      </c>
      <c r="C169">
        <v>2002</v>
      </c>
      <c r="D169">
        <v>17</v>
      </c>
      <c r="E169">
        <v>6</v>
      </c>
      <c r="F169">
        <v>5.64</v>
      </c>
      <c r="G169">
        <v>5.64</v>
      </c>
      <c r="I169" s="1">
        <v>37424</v>
      </c>
      <c r="J169">
        <v>5.64</v>
      </c>
      <c r="K169">
        <f t="shared" si="12"/>
        <v>3328</v>
      </c>
      <c r="L169" s="7">
        <f t="shared" si="15"/>
        <v>65.486029122392765</v>
      </c>
      <c r="M169">
        <f t="shared" si="16"/>
        <v>4.6742857142857144</v>
      </c>
      <c r="N169">
        <f t="shared" si="17"/>
        <v>4.2983333333333338</v>
      </c>
      <c r="O169">
        <f>G169/WatershedCalcs!$F$18</f>
        <v>0.35097402548023132</v>
      </c>
    </row>
    <row r="170" spans="1:15" x14ac:dyDescent="0.25">
      <c r="A170">
        <f t="shared" si="13"/>
        <v>2002</v>
      </c>
      <c r="B170">
        <f t="shared" si="14"/>
        <v>9</v>
      </c>
      <c r="C170">
        <v>2002</v>
      </c>
      <c r="D170">
        <v>18</v>
      </c>
      <c r="E170">
        <v>6</v>
      </c>
      <c r="F170">
        <v>6.75</v>
      </c>
      <c r="G170">
        <v>6.75</v>
      </c>
      <c r="I170" s="1">
        <v>37425</v>
      </c>
      <c r="J170">
        <v>6.75</v>
      </c>
      <c r="K170">
        <f t="shared" si="12"/>
        <v>3130</v>
      </c>
      <c r="L170" s="7">
        <f t="shared" si="15"/>
        <v>61.589925226288869</v>
      </c>
      <c r="M170">
        <f t="shared" si="16"/>
        <v>4.37</v>
      </c>
      <c r="N170">
        <f t="shared" si="17"/>
        <v>4.1826666666666679</v>
      </c>
      <c r="O170">
        <f>G170/WatershedCalcs!$F$18</f>
        <v>0.42004870070772371</v>
      </c>
    </row>
    <row r="171" spans="1:15" x14ac:dyDescent="0.25">
      <c r="A171">
        <f t="shared" si="13"/>
        <v>2002</v>
      </c>
      <c r="B171">
        <f t="shared" si="14"/>
        <v>9</v>
      </c>
      <c r="C171">
        <v>2002</v>
      </c>
      <c r="D171">
        <v>19</v>
      </c>
      <c r="E171">
        <v>6</v>
      </c>
      <c r="F171">
        <v>5.03</v>
      </c>
      <c r="G171">
        <v>5.03</v>
      </c>
      <c r="I171" s="1">
        <v>37426</v>
      </c>
      <c r="J171">
        <v>5.03</v>
      </c>
      <c r="K171">
        <f t="shared" si="12"/>
        <v>3461</v>
      </c>
      <c r="L171" s="7">
        <f t="shared" si="15"/>
        <v>68.103109012199923</v>
      </c>
      <c r="M171">
        <f t="shared" si="16"/>
        <v>3.8300000000000005</v>
      </c>
      <c r="N171">
        <f t="shared" si="17"/>
        <v>4.0163333333333346</v>
      </c>
      <c r="O171">
        <f>G171/WatershedCalcs!$F$18</f>
        <v>0.31301406882368155</v>
      </c>
    </row>
    <row r="172" spans="1:15" x14ac:dyDescent="0.25">
      <c r="A172">
        <f t="shared" si="13"/>
        <v>2002</v>
      </c>
      <c r="B172">
        <f t="shared" si="14"/>
        <v>9</v>
      </c>
      <c r="C172">
        <v>2002</v>
      </c>
      <c r="D172">
        <v>20</v>
      </c>
      <c r="E172">
        <v>6</v>
      </c>
      <c r="F172">
        <v>4.25</v>
      </c>
      <c r="G172">
        <v>4.25</v>
      </c>
      <c r="I172" s="1">
        <v>37427</v>
      </c>
      <c r="J172">
        <v>4.25</v>
      </c>
      <c r="K172">
        <f t="shared" si="12"/>
        <v>3629</v>
      </c>
      <c r="L172" s="7">
        <f t="shared" si="15"/>
        <v>71.408894136166865</v>
      </c>
      <c r="M172">
        <f t="shared" si="16"/>
        <v>3.5414285714285714</v>
      </c>
      <c r="N172">
        <f t="shared" si="17"/>
        <v>3.9080000000000013</v>
      </c>
      <c r="O172">
        <f>G172/WatershedCalcs!$F$18</f>
        <v>0.2644751078530112</v>
      </c>
    </row>
    <row r="173" spans="1:15" x14ac:dyDescent="0.25">
      <c r="A173">
        <f t="shared" si="13"/>
        <v>2002</v>
      </c>
      <c r="B173">
        <f t="shared" si="14"/>
        <v>9</v>
      </c>
      <c r="C173">
        <v>2002</v>
      </c>
      <c r="D173">
        <v>21</v>
      </c>
      <c r="E173">
        <v>6</v>
      </c>
      <c r="F173">
        <v>3.78</v>
      </c>
      <c r="G173">
        <v>3.78</v>
      </c>
      <c r="I173" s="1">
        <v>37428</v>
      </c>
      <c r="J173">
        <v>3.78</v>
      </c>
      <c r="K173">
        <f t="shared" si="12"/>
        <v>3729</v>
      </c>
      <c r="L173" s="7">
        <f t="shared" si="15"/>
        <v>73.376623376623371</v>
      </c>
      <c r="M173">
        <f t="shared" si="16"/>
        <v>3.3985714285714286</v>
      </c>
      <c r="N173">
        <f t="shared" si="17"/>
        <v>3.8233333333333346</v>
      </c>
      <c r="O173">
        <f>G173/WatershedCalcs!$F$18</f>
        <v>0.23522727239632527</v>
      </c>
    </row>
    <row r="174" spans="1:15" x14ac:dyDescent="0.25">
      <c r="A174">
        <f t="shared" si="13"/>
        <v>2002</v>
      </c>
      <c r="B174">
        <f t="shared" si="14"/>
        <v>9</v>
      </c>
      <c r="C174">
        <v>2002</v>
      </c>
      <c r="D174">
        <v>22</v>
      </c>
      <c r="E174">
        <v>6</v>
      </c>
      <c r="F174">
        <v>3.58</v>
      </c>
      <c r="G174">
        <v>3.58</v>
      </c>
      <c r="I174" s="1">
        <v>37429</v>
      </c>
      <c r="J174">
        <v>3.58</v>
      </c>
      <c r="K174">
        <f t="shared" si="12"/>
        <v>3783</v>
      </c>
      <c r="L174" s="7">
        <f t="shared" si="15"/>
        <v>74.439197166469896</v>
      </c>
      <c r="M174">
        <f t="shared" si="16"/>
        <v>4.0771428571428574</v>
      </c>
      <c r="N174">
        <f t="shared" si="17"/>
        <v>3.7713333333333341</v>
      </c>
      <c r="O174">
        <f>G174/WatershedCalcs!$F$18</f>
        <v>0.22278138496794828</v>
      </c>
    </row>
    <row r="175" spans="1:15" x14ac:dyDescent="0.25">
      <c r="A175">
        <f t="shared" si="13"/>
        <v>2002</v>
      </c>
      <c r="B175">
        <f t="shared" si="14"/>
        <v>9</v>
      </c>
      <c r="C175">
        <v>2002</v>
      </c>
      <c r="D175">
        <v>23</v>
      </c>
      <c r="E175">
        <v>6</v>
      </c>
      <c r="F175">
        <v>3.69</v>
      </c>
      <c r="G175">
        <v>3.69</v>
      </c>
      <c r="I175" s="1">
        <v>37430</v>
      </c>
      <c r="J175">
        <v>3.69</v>
      </c>
      <c r="K175">
        <f t="shared" si="12"/>
        <v>3753</v>
      </c>
      <c r="L175" s="7">
        <f t="shared" si="15"/>
        <v>73.848878394332942</v>
      </c>
      <c r="M175">
        <f t="shared" si="16"/>
        <v>6.194285714285714</v>
      </c>
      <c r="N175">
        <f t="shared" si="17"/>
        <v>3.7190000000000007</v>
      </c>
      <c r="O175">
        <f>G175/WatershedCalcs!$F$18</f>
        <v>0.22962662305355563</v>
      </c>
    </row>
    <row r="176" spans="1:15" x14ac:dyDescent="0.25">
      <c r="A176">
        <f t="shared" si="13"/>
        <v>2002</v>
      </c>
      <c r="B176">
        <f t="shared" si="14"/>
        <v>9</v>
      </c>
      <c r="C176">
        <v>2002</v>
      </c>
      <c r="D176">
        <v>24</v>
      </c>
      <c r="E176">
        <v>6</v>
      </c>
      <c r="F176">
        <v>3.51</v>
      </c>
      <c r="G176">
        <v>3.51</v>
      </c>
      <c r="I176" s="1">
        <v>37431</v>
      </c>
      <c r="J176">
        <v>3.51</v>
      </c>
      <c r="K176">
        <f t="shared" si="12"/>
        <v>3788</v>
      </c>
      <c r="L176" s="7">
        <f t="shared" si="15"/>
        <v>74.537583628492726</v>
      </c>
      <c r="M176">
        <f t="shared" si="16"/>
        <v>6.62</v>
      </c>
      <c r="N176">
        <f t="shared" si="17"/>
        <v>3.6560000000000006</v>
      </c>
      <c r="O176">
        <f>G176/WatershedCalcs!$F$18</f>
        <v>0.21842532436801632</v>
      </c>
    </row>
    <row r="177" spans="1:15" x14ac:dyDescent="0.25">
      <c r="A177">
        <f t="shared" si="13"/>
        <v>2002</v>
      </c>
      <c r="B177">
        <f t="shared" si="14"/>
        <v>9</v>
      </c>
      <c r="C177">
        <v>2002</v>
      </c>
      <c r="D177">
        <v>25</v>
      </c>
      <c r="E177">
        <v>6</v>
      </c>
      <c r="F177">
        <v>2.97</v>
      </c>
      <c r="G177">
        <v>2.97</v>
      </c>
      <c r="I177" s="1">
        <v>37432</v>
      </c>
      <c r="J177">
        <v>2.97</v>
      </c>
      <c r="K177">
        <f t="shared" si="12"/>
        <v>3975</v>
      </c>
      <c r="L177" s="7">
        <f t="shared" si="15"/>
        <v>78.217237308146409</v>
      </c>
      <c r="M177">
        <f t="shared" si="16"/>
        <v>6.8457142857142861</v>
      </c>
      <c r="N177">
        <f t="shared" si="17"/>
        <v>3.5996666666666663</v>
      </c>
      <c r="O177">
        <f>G177/WatershedCalcs!$F$18</f>
        <v>0.18482142831139844</v>
      </c>
    </row>
    <row r="178" spans="1:15" x14ac:dyDescent="0.25">
      <c r="A178">
        <f t="shared" si="13"/>
        <v>2002</v>
      </c>
      <c r="B178">
        <f t="shared" si="14"/>
        <v>9</v>
      </c>
      <c r="C178">
        <v>2002</v>
      </c>
      <c r="D178">
        <v>26</v>
      </c>
      <c r="E178">
        <v>6</v>
      </c>
      <c r="F178">
        <v>3.01</v>
      </c>
      <c r="G178">
        <v>3.01</v>
      </c>
      <c r="I178" s="1">
        <v>37433</v>
      </c>
      <c r="J178">
        <v>3.01</v>
      </c>
      <c r="K178">
        <f t="shared" si="12"/>
        <v>3938</v>
      </c>
      <c r="L178" s="7">
        <f t="shared" si="15"/>
        <v>77.489177489177479</v>
      </c>
      <c r="M178">
        <f t="shared" si="16"/>
        <v>6.9657142857142862</v>
      </c>
      <c r="N178">
        <f t="shared" si="17"/>
        <v>3.5593333333333339</v>
      </c>
      <c r="O178">
        <f>G178/WatershedCalcs!$F$18</f>
        <v>0.18731060579707381</v>
      </c>
    </row>
    <row r="179" spans="1:15" x14ac:dyDescent="0.25">
      <c r="A179">
        <f t="shared" si="13"/>
        <v>2002</v>
      </c>
      <c r="B179">
        <f t="shared" si="14"/>
        <v>9</v>
      </c>
      <c r="C179">
        <v>2002</v>
      </c>
      <c r="D179">
        <v>27</v>
      </c>
      <c r="E179">
        <v>6</v>
      </c>
      <c r="F179">
        <v>3.25</v>
      </c>
      <c r="G179">
        <v>3.25</v>
      </c>
      <c r="I179" s="1">
        <v>37434</v>
      </c>
      <c r="J179">
        <v>3.25</v>
      </c>
      <c r="K179">
        <f t="shared" si="12"/>
        <v>3882</v>
      </c>
      <c r="L179" s="7">
        <f t="shared" si="15"/>
        <v>76.387249114521836</v>
      </c>
      <c r="M179">
        <f t="shared" si="16"/>
        <v>7.0371428571428565</v>
      </c>
      <c r="N179">
        <f t="shared" si="17"/>
        <v>3.5206666666666666</v>
      </c>
      <c r="O179">
        <f>G179/WatershedCalcs!$F$18</f>
        <v>0.20224567071112623</v>
      </c>
    </row>
    <row r="180" spans="1:15" x14ac:dyDescent="0.25">
      <c r="A180">
        <f t="shared" si="13"/>
        <v>2002</v>
      </c>
      <c r="B180">
        <f t="shared" si="14"/>
        <v>9</v>
      </c>
      <c r="C180">
        <v>2002</v>
      </c>
      <c r="D180">
        <v>28</v>
      </c>
      <c r="E180">
        <v>6</v>
      </c>
      <c r="F180">
        <v>8.5299999999999994</v>
      </c>
      <c r="G180">
        <v>8.5299999999999994</v>
      </c>
      <c r="I180" s="1">
        <v>37435</v>
      </c>
      <c r="J180">
        <v>8.5299999999999994</v>
      </c>
      <c r="K180">
        <f t="shared" si="12"/>
        <v>2908</v>
      </c>
      <c r="L180" s="7">
        <f t="shared" si="15"/>
        <v>57.221566312475403</v>
      </c>
      <c r="M180">
        <f t="shared" si="16"/>
        <v>7.089999999999999</v>
      </c>
      <c r="N180">
        <f t="shared" si="17"/>
        <v>3.4746666666666668</v>
      </c>
      <c r="O180">
        <f>G180/WatershedCalcs!$F$18</f>
        <v>0.53081709882027894</v>
      </c>
    </row>
    <row r="181" spans="1:15" x14ac:dyDescent="0.25">
      <c r="A181">
        <f t="shared" si="13"/>
        <v>2002</v>
      </c>
      <c r="B181">
        <f t="shared" si="14"/>
        <v>9</v>
      </c>
      <c r="C181">
        <v>2002</v>
      </c>
      <c r="D181">
        <v>29</v>
      </c>
      <c r="E181">
        <v>6</v>
      </c>
      <c r="F181">
        <v>18.399999999999999</v>
      </c>
      <c r="G181">
        <v>18.399999999999999</v>
      </c>
      <c r="I181" s="1">
        <v>37436</v>
      </c>
      <c r="J181">
        <v>18.399999999999999</v>
      </c>
      <c r="K181">
        <f t="shared" si="12"/>
        <v>1957</v>
      </c>
      <c r="L181" s="7">
        <f t="shared" si="15"/>
        <v>38.508461235733968</v>
      </c>
      <c r="M181">
        <f t="shared" si="16"/>
        <v>6.3685714285714274</v>
      </c>
      <c r="N181">
        <f t="shared" si="17"/>
        <v>3.2503333333333329</v>
      </c>
      <c r="O181">
        <f>G181/WatershedCalcs!$F$18</f>
        <v>1.1450216434106837</v>
      </c>
    </row>
    <row r="182" spans="1:15" x14ac:dyDescent="0.25">
      <c r="A182">
        <f t="shared" si="13"/>
        <v>2002</v>
      </c>
      <c r="B182">
        <f t="shared" si="14"/>
        <v>9</v>
      </c>
      <c r="C182">
        <v>2002</v>
      </c>
      <c r="D182">
        <v>30</v>
      </c>
      <c r="E182">
        <v>6</v>
      </c>
      <c r="F182">
        <v>6.67</v>
      </c>
      <c r="G182">
        <v>6.67</v>
      </c>
      <c r="I182" s="1">
        <v>37437</v>
      </c>
      <c r="J182">
        <v>6.67</v>
      </c>
      <c r="K182">
        <f t="shared" si="12"/>
        <v>3142</v>
      </c>
      <c r="L182" s="7">
        <f t="shared" si="15"/>
        <v>61.826052735143641</v>
      </c>
      <c r="M182">
        <f t="shared" si="16"/>
        <v>4.1885714285714286</v>
      </c>
      <c r="N182">
        <f t="shared" si="17"/>
        <v>2.6976666666666662</v>
      </c>
      <c r="O182">
        <f>G182/WatershedCalcs!$F$18</f>
        <v>0.41507034573637291</v>
      </c>
    </row>
    <row r="183" spans="1:15" x14ac:dyDescent="0.25">
      <c r="A183">
        <f t="shared" si="13"/>
        <v>2002</v>
      </c>
      <c r="B183">
        <f t="shared" si="14"/>
        <v>10</v>
      </c>
      <c r="C183">
        <v>2002</v>
      </c>
      <c r="D183">
        <v>1</v>
      </c>
      <c r="E183">
        <v>7</v>
      </c>
      <c r="F183">
        <v>5.09</v>
      </c>
      <c r="G183">
        <v>5.09</v>
      </c>
      <c r="I183" s="1">
        <v>37438</v>
      </c>
      <c r="J183">
        <v>5.09</v>
      </c>
      <c r="K183">
        <f t="shared" si="12"/>
        <v>3455</v>
      </c>
      <c r="L183" s="7">
        <f t="shared" si="15"/>
        <v>67.985045257772526</v>
      </c>
      <c r="M183">
        <f t="shared" si="16"/>
        <v>3.6985714285714288</v>
      </c>
      <c r="N183">
        <f t="shared" si="17"/>
        <v>2.5299999999999998</v>
      </c>
      <c r="O183">
        <f>G183/WatershedCalcs!$F$18</f>
        <v>0.31674783505219462</v>
      </c>
    </row>
    <row r="184" spans="1:15" x14ac:dyDescent="0.25">
      <c r="A184">
        <f t="shared" si="13"/>
        <v>2002</v>
      </c>
      <c r="B184">
        <f t="shared" si="14"/>
        <v>10</v>
      </c>
      <c r="C184">
        <v>2002</v>
      </c>
      <c r="D184">
        <v>2</v>
      </c>
      <c r="E184">
        <v>7</v>
      </c>
      <c r="F184">
        <v>3.81</v>
      </c>
      <c r="G184">
        <v>3.81</v>
      </c>
      <c r="I184" s="1">
        <v>37439</v>
      </c>
      <c r="J184">
        <v>3.81</v>
      </c>
      <c r="K184">
        <f t="shared" si="12"/>
        <v>3715</v>
      </c>
      <c r="L184" s="7">
        <f t="shared" si="15"/>
        <v>73.101141282959475</v>
      </c>
      <c r="M184">
        <f t="shared" si="16"/>
        <v>3.5257142857142862</v>
      </c>
      <c r="N184">
        <f t="shared" si="17"/>
        <v>2.4060000000000001</v>
      </c>
      <c r="O184">
        <f>G184/WatershedCalcs!$F$18</f>
        <v>0.23709415551058183</v>
      </c>
    </row>
    <row r="185" spans="1:15" x14ac:dyDescent="0.25">
      <c r="A185">
        <f t="shared" si="13"/>
        <v>2002</v>
      </c>
      <c r="B185">
        <f t="shared" si="14"/>
        <v>10</v>
      </c>
      <c r="C185">
        <v>2002</v>
      </c>
      <c r="D185">
        <v>3</v>
      </c>
      <c r="E185">
        <v>7</v>
      </c>
      <c r="F185">
        <v>3.51</v>
      </c>
      <c r="G185">
        <v>3.51</v>
      </c>
      <c r="I185" s="1">
        <v>37440</v>
      </c>
      <c r="J185">
        <v>3.51</v>
      </c>
      <c r="K185">
        <f t="shared" si="12"/>
        <v>3788</v>
      </c>
      <c r="L185" s="7">
        <f t="shared" si="15"/>
        <v>74.537583628492726</v>
      </c>
      <c r="M185">
        <f t="shared" si="16"/>
        <v>3.4114285714285719</v>
      </c>
      <c r="N185">
        <f t="shared" si="17"/>
        <v>2.3283333333333336</v>
      </c>
      <c r="O185">
        <f>G185/WatershedCalcs!$F$18</f>
        <v>0.21842532436801632</v>
      </c>
    </row>
    <row r="186" spans="1:15" x14ac:dyDescent="0.25">
      <c r="A186">
        <f t="shared" si="13"/>
        <v>2002</v>
      </c>
      <c r="B186">
        <f t="shared" si="14"/>
        <v>10</v>
      </c>
      <c r="C186">
        <v>2002</v>
      </c>
      <c r="D186">
        <v>4</v>
      </c>
      <c r="E186">
        <v>7</v>
      </c>
      <c r="F186">
        <v>3.62</v>
      </c>
      <c r="G186">
        <v>3.62</v>
      </c>
      <c r="I186" s="1">
        <v>37441</v>
      </c>
      <c r="J186">
        <v>3.62</v>
      </c>
      <c r="K186">
        <f t="shared" si="12"/>
        <v>3760</v>
      </c>
      <c r="L186" s="7">
        <f t="shared" si="15"/>
        <v>73.986619441164891</v>
      </c>
      <c r="M186">
        <f t="shared" si="16"/>
        <v>3.3471428571428565</v>
      </c>
      <c r="N186">
        <f t="shared" si="17"/>
        <v>2.2576666666666663</v>
      </c>
      <c r="O186">
        <f>G186/WatershedCalcs!$F$18</f>
        <v>0.22527056245362367</v>
      </c>
    </row>
    <row r="187" spans="1:15" x14ac:dyDescent="0.25">
      <c r="A187">
        <f t="shared" si="13"/>
        <v>2002</v>
      </c>
      <c r="B187">
        <f t="shared" si="14"/>
        <v>10</v>
      </c>
      <c r="C187">
        <v>2002</v>
      </c>
      <c r="D187">
        <v>5</v>
      </c>
      <c r="E187">
        <v>7</v>
      </c>
      <c r="F187">
        <v>3.48</v>
      </c>
      <c r="G187">
        <v>3.48</v>
      </c>
      <c r="I187" s="1">
        <v>37442</v>
      </c>
      <c r="J187">
        <v>3.48</v>
      </c>
      <c r="K187">
        <f t="shared" si="12"/>
        <v>3813</v>
      </c>
      <c r="L187" s="7">
        <f t="shared" si="15"/>
        <v>75.029515938606849</v>
      </c>
      <c r="M187">
        <f t="shared" si="16"/>
        <v>3.2199999999999998</v>
      </c>
      <c r="N187">
        <f t="shared" si="17"/>
        <v>2.1836666666666664</v>
      </c>
      <c r="O187">
        <f>G187/WatershedCalcs!$F$18</f>
        <v>0.21655844125375978</v>
      </c>
    </row>
    <row r="188" spans="1:15" x14ac:dyDescent="0.25">
      <c r="A188">
        <f t="shared" si="13"/>
        <v>2002</v>
      </c>
      <c r="B188">
        <f t="shared" si="14"/>
        <v>10</v>
      </c>
      <c r="C188">
        <v>2002</v>
      </c>
      <c r="D188">
        <v>6</v>
      </c>
      <c r="E188">
        <v>7</v>
      </c>
      <c r="F188">
        <v>3.14</v>
      </c>
      <c r="G188">
        <v>3.14</v>
      </c>
      <c r="I188" s="1">
        <v>37443</v>
      </c>
      <c r="J188">
        <v>3.14</v>
      </c>
      <c r="K188">
        <f t="shared" si="12"/>
        <v>3910</v>
      </c>
      <c r="L188" s="7">
        <f t="shared" si="15"/>
        <v>76.938213301849672</v>
      </c>
      <c r="M188">
        <f t="shared" si="16"/>
        <v>3.0571428571428574</v>
      </c>
      <c r="N188">
        <f t="shared" si="17"/>
        <v>2.138666666666666</v>
      </c>
      <c r="O188">
        <f>G188/WatershedCalcs!$F$18</f>
        <v>0.1954004326255189</v>
      </c>
    </row>
    <row r="189" spans="1:15" x14ac:dyDescent="0.25">
      <c r="A189">
        <f t="shared" si="13"/>
        <v>2002</v>
      </c>
      <c r="B189">
        <f t="shared" si="14"/>
        <v>10</v>
      </c>
      <c r="C189">
        <v>2002</v>
      </c>
      <c r="D189">
        <v>7</v>
      </c>
      <c r="E189">
        <v>7</v>
      </c>
      <c r="F189">
        <v>3.24</v>
      </c>
      <c r="G189">
        <v>3.24</v>
      </c>
      <c r="I189" s="1">
        <v>37444</v>
      </c>
      <c r="J189">
        <v>3.24</v>
      </c>
      <c r="K189">
        <f t="shared" si="12"/>
        <v>3883</v>
      </c>
      <c r="L189" s="7">
        <f t="shared" si="15"/>
        <v>76.406926406926416</v>
      </c>
      <c r="M189">
        <f t="shared" si="16"/>
        <v>2.9385714285714282</v>
      </c>
      <c r="N189">
        <f t="shared" si="17"/>
        <v>2.1199999999999992</v>
      </c>
      <c r="O189">
        <f>G189/WatershedCalcs!$F$18</f>
        <v>0.20162337633970739</v>
      </c>
    </row>
    <row r="190" spans="1:15" x14ac:dyDescent="0.25">
      <c r="A190">
        <f t="shared" si="13"/>
        <v>2002</v>
      </c>
      <c r="B190">
        <f t="shared" si="14"/>
        <v>10</v>
      </c>
      <c r="C190">
        <v>2002</v>
      </c>
      <c r="D190">
        <v>8</v>
      </c>
      <c r="E190">
        <v>7</v>
      </c>
      <c r="F190">
        <v>3.88</v>
      </c>
      <c r="G190">
        <v>3.88</v>
      </c>
      <c r="I190" s="1">
        <v>37445</v>
      </c>
      <c r="J190">
        <v>3.88</v>
      </c>
      <c r="K190">
        <f t="shared" si="12"/>
        <v>3705</v>
      </c>
      <c r="L190" s="7">
        <f t="shared" si="15"/>
        <v>72.904368358913814</v>
      </c>
      <c r="M190">
        <f t="shared" si="16"/>
        <v>2.8342857142857136</v>
      </c>
      <c r="N190">
        <f t="shared" si="17"/>
        <v>2.0693333333333328</v>
      </c>
      <c r="O190">
        <f>G190/WatershedCalcs!$F$18</f>
        <v>0.24145021611051376</v>
      </c>
    </row>
    <row r="191" spans="1:15" x14ac:dyDescent="0.25">
      <c r="A191">
        <f t="shared" si="13"/>
        <v>2002</v>
      </c>
      <c r="B191">
        <f t="shared" si="14"/>
        <v>10</v>
      </c>
      <c r="C191">
        <v>2002</v>
      </c>
      <c r="D191">
        <v>9</v>
      </c>
      <c r="E191">
        <v>7</v>
      </c>
      <c r="F191">
        <v>3.01</v>
      </c>
      <c r="G191">
        <v>3.01</v>
      </c>
      <c r="I191" s="1">
        <v>37446</v>
      </c>
      <c r="J191">
        <v>3.01</v>
      </c>
      <c r="K191">
        <f t="shared" si="12"/>
        <v>3938</v>
      </c>
      <c r="L191" s="7">
        <f t="shared" si="15"/>
        <v>77.489177489177479</v>
      </c>
      <c r="M191">
        <f t="shared" si="16"/>
        <v>2.5885714285714285</v>
      </c>
      <c r="N191">
        <f t="shared" si="17"/>
        <v>1.9939999999999996</v>
      </c>
      <c r="O191">
        <f>G191/WatershedCalcs!$F$18</f>
        <v>0.18731060579707381</v>
      </c>
    </row>
    <row r="192" spans="1:15" x14ac:dyDescent="0.25">
      <c r="A192">
        <f t="shared" si="13"/>
        <v>2002</v>
      </c>
      <c r="B192">
        <f t="shared" si="14"/>
        <v>10</v>
      </c>
      <c r="C192">
        <v>2002</v>
      </c>
      <c r="D192">
        <v>10</v>
      </c>
      <c r="E192">
        <v>7</v>
      </c>
      <c r="F192">
        <v>3.06</v>
      </c>
      <c r="G192">
        <v>3.06</v>
      </c>
      <c r="I192" s="1">
        <v>37447</v>
      </c>
      <c r="J192">
        <v>3.06</v>
      </c>
      <c r="K192">
        <f t="shared" si="12"/>
        <v>3935</v>
      </c>
      <c r="L192" s="7">
        <f t="shared" si="15"/>
        <v>77.430145611963795</v>
      </c>
      <c r="M192">
        <f t="shared" si="16"/>
        <v>2.4442857142857144</v>
      </c>
      <c r="N192">
        <f t="shared" si="17"/>
        <v>1.9626666666666663</v>
      </c>
      <c r="O192">
        <f>G192/WatershedCalcs!$F$18</f>
        <v>0.19042207765416808</v>
      </c>
    </row>
    <row r="193" spans="1:15" x14ac:dyDescent="0.25">
      <c r="A193">
        <f t="shared" si="13"/>
        <v>2002</v>
      </c>
      <c r="B193">
        <f t="shared" si="14"/>
        <v>10</v>
      </c>
      <c r="C193">
        <v>2002</v>
      </c>
      <c r="D193">
        <v>11</v>
      </c>
      <c r="E193">
        <v>7</v>
      </c>
      <c r="F193">
        <v>2.73</v>
      </c>
      <c r="G193">
        <v>2.73</v>
      </c>
      <c r="I193" s="1">
        <v>37448</v>
      </c>
      <c r="J193">
        <v>2.73</v>
      </c>
      <c r="K193">
        <f t="shared" si="12"/>
        <v>4049</v>
      </c>
      <c r="L193" s="7">
        <f t="shared" si="15"/>
        <v>79.673356946084212</v>
      </c>
      <c r="M193">
        <f t="shared" si="16"/>
        <v>2.3171428571428572</v>
      </c>
      <c r="N193">
        <f t="shared" si="17"/>
        <v>1.9226666666666665</v>
      </c>
      <c r="O193">
        <f>G193/WatershedCalcs!$F$18</f>
        <v>0.16988636339734603</v>
      </c>
    </row>
    <row r="194" spans="1:15" x14ac:dyDescent="0.25">
      <c r="A194">
        <f t="shared" si="13"/>
        <v>2002</v>
      </c>
      <c r="B194">
        <f t="shared" si="14"/>
        <v>10</v>
      </c>
      <c r="C194">
        <v>2002</v>
      </c>
      <c r="D194">
        <v>12</v>
      </c>
      <c r="E194">
        <v>7</v>
      </c>
      <c r="F194">
        <v>2.34</v>
      </c>
      <c r="G194">
        <v>2.34</v>
      </c>
      <c r="I194" s="1">
        <v>37449</v>
      </c>
      <c r="J194">
        <v>2.34</v>
      </c>
      <c r="K194">
        <f t="shared" ref="K194:K257" si="18">RANK(J194,$J$2:$J$5114,0)</f>
        <v>4218</v>
      </c>
      <c r="L194" s="7">
        <f t="shared" si="15"/>
        <v>82.99881936245572</v>
      </c>
      <c r="M194">
        <f t="shared" si="16"/>
        <v>2.1785714285714284</v>
      </c>
      <c r="N194">
        <f t="shared" si="17"/>
        <v>1.8846666666666665</v>
      </c>
      <c r="O194">
        <f>G194/WatershedCalcs!$F$18</f>
        <v>0.14561688291201089</v>
      </c>
    </row>
    <row r="195" spans="1:15" x14ac:dyDescent="0.25">
      <c r="A195">
        <f t="shared" ref="A195:A258" si="19">IF(E195&gt;9,C195+1,C195)</f>
        <v>2002</v>
      </c>
      <c r="B195">
        <f t="shared" ref="B195:B258" si="20">IF(E195&gt;9,(E195-9),(E195+3))</f>
        <v>10</v>
      </c>
      <c r="C195">
        <v>2002</v>
      </c>
      <c r="D195">
        <v>13</v>
      </c>
      <c r="E195">
        <v>7</v>
      </c>
      <c r="F195">
        <v>2.31</v>
      </c>
      <c r="G195">
        <v>2.31</v>
      </c>
      <c r="I195" s="1">
        <v>37450</v>
      </c>
      <c r="J195">
        <v>2.31</v>
      </c>
      <c r="K195">
        <f t="shared" si="18"/>
        <v>4226</v>
      </c>
      <c r="L195" s="7">
        <f t="shared" ref="L195:L258" si="21">100*(K195/(COUNT($K$2:$K$5114)+1))</f>
        <v>83.156237701692248</v>
      </c>
      <c r="M195">
        <f t="shared" ref="M195:M258" si="22">AVERAGE(J195:J201)</f>
        <v>2.0985714285714283</v>
      </c>
      <c r="N195">
        <f t="shared" ref="N195:N258" si="23">AVERAGE(J195:J224)</f>
        <v>1.8633333333333333</v>
      </c>
      <c r="O195">
        <f>G195/WatershedCalcs!$F$18</f>
        <v>0.14374999979775435</v>
      </c>
    </row>
    <row r="196" spans="1:15" x14ac:dyDescent="0.25">
      <c r="A196">
        <f t="shared" si="19"/>
        <v>2002</v>
      </c>
      <c r="B196">
        <f t="shared" si="20"/>
        <v>10</v>
      </c>
      <c r="C196">
        <v>2002</v>
      </c>
      <c r="D196">
        <v>14</v>
      </c>
      <c r="E196">
        <v>7</v>
      </c>
      <c r="F196">
        <v>2.5099999999999998</v>
      </c>
      <c r="G196">
        <v>2.5099999999999998</v>
      </c>
      <c r="I196" s="1">
        <v>37451</v>
      </c>
      <c r="J196">
        <v>2.5099999999999998</v>
      </c>
      <c r="K196">
        <f t="shared" si="18"/>
        <v>4135</v>
      </c>
      <c r="L196" s="7">
        <f t="shared" si="21"/>
        <v>81.365604092876822</v>
      </c>
      <c r="M196">
        <f t="shared" si="22"/>
        <v>2.0128571428571429</v>
      </c>
      <c r="N196">
        <f t="shared" si="23"/>
        <v>1.839</v>
      </c>
      <c r="O196">
        <f>G196/WatershedCalcs!$F$18</f>
        <v>0.15619588722613131</v>
      </c>
    </row>
    <row r="197" spans="1:15" x14ac:dyDescent="0.25">
      <c r="A197">
        <f t="shared" si="19"/>
        <v>2002</v>
      </c>
      <c r="B197">
        <f t="shared" si="20"/>
        <v>10</v>
      </c>
      <c r="C197">
        <v>2002</v>
      </c>
      <c r="D197">
        <v>15</v>
      </c>
      <c r="E197">
        <v>7</v>
      </c>
      <c r="F197">
        <v>2.16</v>
      </c>
      <c r="G197">
        <v>2.16</v>
      </c>
      <c r="I197" s="1">
        <v>37452</v>
      </c>
      <c r="J197">
        <v>2.16</v>
      </c>
      <c r="K197">
        <f t="shared" si="18"/>
        <v>4341</v>
      </c>
      <c r="L197" s="7">
        <f t="shared" si="21"/>
        <v>85.419126328217232</v>
      </c>
      <c r="M197">
        <f t="shared" si="22"/>
        <v>1.9714285714285713</v>
      </c>
      <c r="N197">
        <f t="shared" si="23"/>
        <v>1.8053333333333335</v>
      </c>
      <c r="O197">
        <f>G197/WatershedCalcs!$F$18</f>
        <v>0.1344155842264716</v>
      </c>
    </row>
    <row r="198" spans="1:15" x14ac:dyDescent="0.25">
      <c r="A198">
        <f t="shared" si="19"/>
        <v>2002</v>
      </c>
      <c r="B198">
        <f t="shared" si="20"/>
        <v>10</v>
      </c>
      <c r="C198">
        <v>2002</v>
      </c>
      <c r="D198">
        <v>16</v>
      </c>
      <c r="E198">
        <v>7</v>
      </c>
      <c r="F198">
        <v>2</v>
      </c>
      <c r="G198">
        <v>2</v>
      </c>
      <c r="I198" s="1">
        <v>37453</v>
      </c>
      <c r="J198">
        <v>2</v>
      </c>
      <c r="K198">
        <f t="shared" si="18"/>
        <v>4416</v>
      </c>
      <c r="L198" s="7">
        <f t="shared" si="21"/>
        <v>86.894923258559615</v>
      </c>
      <c r="M198">
        <f t="shared" si="22"/>
        <v>1.95</v>
      </c>
      <c r="N198">
        <f t="shared" si="23"/>
        <v>1.7843333333333335</v>
      </c>
      <c r="O198">
        <f>G198/WatershedCalcs!$F$18</f>
        <v>0.12445887428376999</v>
      </c>
    </row>
    <row r="199" spans="1:15" x14ac:dyDescent="0.25">
      <c r="A199">
        <f t="shared" si="19"/>
        <v>2002</v>
      </c>
      <c r="B199">
        <f t="shared" si="20"/>
        <v>10</v>
      </c>
      <c r="C199">
        <v>2002</v>
      </c>
      <c r="D199">
        <v>17</v>
      </c>
      <c r="E199">
        <v>7</v>
      </c>
      <c r="F199">
        <v>2.17</v>
      </c>
      <c r="G199">
        <v>2.17</v>
      </c>
      <c r="I199" s="1">
        <v>37454</v>
      </c>
      <c r="J199">
        <v>2.17</v>
      </c>
      <c r="K199">
        <f t="shared" si="18"/>
        <v>4339</v>
      </c>
      <c r="L199" s="7">
        <f t="shared" si="21"/>
        <v>85.379771743408099</v>
      </c>
      <c r="M199">
        <f t="shared" si="22"/>
        <v>1.9214285714285715</v>
      </c>
      <c r="N199">
        <f t="shared" si="23"/>
        <v>1.7696666666666669</v>
      </c>
      <c r="O199">
        <f>G199/WatershedCalcs!$F$18</f>
        <v>0.13503787859789043</v>
      </c>
    </row>
    <row r="200" spans="1:15" x14ac:dyDescent="0.25">
      <c r="A200">
        <f t="shared" si="19"/>
        <v>2002</v>
      </c>
      <c r="B200">
        <f t="shared" si="20"/>
        <v>10</v>
      </c>
      <c r="C200">
        <v>2002</v>
      </c>
      <c r="D200">
        <v>18</v>
      </c>
      <c r="E200">
        <v>7</v>
      </c>
      <c r="F200">
        <v>1.76</v>
      </c>
      <c r="G200">
        <v>1.76</v>
      </c>
      <c r="I200" s="1">
        <v>37455</v>
      </c>
      <c r="J200">
        <v>1.76</v>
      </c>
      <c r="K200">
        <f t="shared" si="18"/>
        <v>4651</v>
      </c>
      <c r="L200" s="7">
        <f t="shared" si="21"/>
        <v>91.519086973632426</v>
      </c>
      <c r="M200">
        <f t="shared" si="22"/>
        <v>1.8714285714285717</v>
      </c>
      <c r="N200">
        <f t="shared" si="23"/>
        <v>1.7510000000000003</v>
      </c>
      <c r="O200">
        <f>G200/WatershedCalcs!$F$18</f>
        <v>0.10952380936971759</v>
      </c>
    </row>
    <row r="201" spans="1:15" x14ac:dyDescent="0.25">
      <c r="A201">
        <f t="shared" si="19"/>
        <v>2002</v>
      </c>
      <c r="B201">
        <f t="shared" si="20"/>
        <v>10</v>
      </c>
      <c r="C201">
        <v>2002</v>
      </c>
      <c r="D201">
        <v>19</v>
      </c>
      <c r="E201">
        <v>7</v>
      </c>
      <c r="F201">
        <v>1.78</v>
      </c>
      <c r="G201">
        <v>1.78</v>
      </c>
      <c r="I201" s="1">
        <v>37456</v>
      </c>
      <c r="J201">
        <v>1.78</v>
      </c>
      <c r="K201">
        <f t="shared" si="18"/>
        <v>4644</v>
      </c>
      <c r="L201" s="7">
        <f t="shared" si="21"/>
        <v>91.381345926800478</v>
      </c>
      <c r="M201">
        <f t="shared" si="22"/>
        <v>1.8714285714285717</v>
      </c>
      <c r="N201">
        <f t="shared" si="23"/>
        <v>1.7486666666666666</v>
      </c>
      <c r="O201">
        <f>G201/WatershedCalcs!$F$18</f>
        <v>0.11076839811255529</v>
      </c>
    </row>
    <row r="202" spans="1:15" x14ac:dyDescent="0.25">
      <c r="A202">
        <f t="shared" si="19"/>
        <v>2002</v>
      </c>
      <c r="B202">
        <f t="shared" si="20"/>
        <v>10</v>
      </c>
      <c r="C202">
        <v>2002</v>
      </c>
      <c r="D202">
        <v>20</v>
      </c>
      <c r="E202">
        <v>7</v>
      </c>
      <c r="F202">
        <v>1.71</v>
      </c>
      <c r="G202">
        <v>1.71</v>
      </c>
      <c r="I202" s="1">
        <v>37457</v>
      </c>
      <c r="J202">
        <v>1.71</v>
      </c>
      <c r="K202">
        <f t="shared" si="18"/>
        <v>4667</v>
      </c>
      <c r="L202" s="7">
        <f t="shared" si="21"/>
        <v>91.833923652105483</v>
      </c>
      <c r="M202">
        <f t="shared" si="22"/>
        <v>1.8814285714285712</v>
      </c>
      <c r="N202">
        <f t="shared" si="23"/>
        <v>1.7453333333333334</v>
      </c>
      <c r="O202">
        <f>G202/WatershedCalcs!$F$18</f>
        <v>0.10641233751262334</v>
      </c>
    </row>
    <row r="203" spans="1:15" x14ac:dyDescent="0.25">
      <c r="A203">
        <f t="shared" si="19"/>
        <v>2002</v>
      </c>
      <c r="B203">
        <f t="shared" si="20"/>
        <v>10</v>
      </c>
      <c r="C203">
        <v>2002</v>
      </c>
      <c r="D203">
        <v>21</v>
      </c>
      <c r="E203">
        <v>7</v>
      </c>
      <c r="F203">
        <v>2.2200000000000002</v>
      </c>
      <c r="G203">
        <v>2.2200000000000002</v>
      </c>
      <c r="I203" s="1">
        <v>37458</v>
      </c>
      <c r="J203">
        <v>2.2200000000000002</v>
      </c>
      <c r="K203">
        <f t="shared" si="18"/>
        <v>4278</v>
      </c>
      <c r="L203" s="7">
        <f t="shared" si="21"/>
        <v>84.179456906729627</v>
      </c>
      <c r="M203">
        <f t="shared" si="22"/>
        <v>1.9042857142857146</v>
      </c>
      <c r="N203">
        <f t="shared" si="23"/>
        <v>1.7493333333333334</v>
      </c>
      <c r="O203">
        <f>G203/WatershedCalcs!$F$18</f>
        <v>0.13814935045498469</v>
      </c>
    </row>
    <row r="204" spans="1:15" x14ac:dyDescent="0.25">
      <c r="A204">
        <f t="shared" si="19"/>
        <v>2002</v>
      </c>
      <c r="B204">
        <f t="shared" si="20"/>
        <v>10</v>
      </c>
      <c r="C204">
        <v>2002</v>
      </c>
      <c r="D204">
        <v>22</v>
      </c>
      <c r="E204">
        <v>7</v>
      </c>
      <c r="F204">
        <v>2.0099999999999998</v>
      </c>
      <c r="G204">
        <v>2.0099999999999998</v>
      </c>
      <c r="I204" s="1">
        <v>37459</v>
      </c>
      <c r="J204">
        <v>2.0099999999999998</v>
      </c>
      <c r="K204">
        <f t="shared" si="18"/>
        <v>4414</v>
      </c>
      <c r="L204" s="7">
        <f t="shared" si="21"/>
        <v>86.855568673750497</v>
      </c>
      <c r="M204">
        <f t="shared" si="22"/>
        <v>1.8442857142857143</v>
      </c>
      <c r="N204">
        <f t="shared" si="23"/>
        <v>1.7583333333333333</v>
      </c>
      <c r="O204">
        <f>G204/WatershedCalcs!$F$18</f>
        <v>0.12508116865518881</v>
      </c>
    </row>
    <row r="205" spans="1:15" x14ac:dyDescent="0.25">
      <c r="A205">
        <f t="shared" si="19"/>
        <v>2002</v>
      </c>
      <c r="B205">
        <f t="shared" si="20"/>
        <v>10</v>
      </c>
      <c r="C205">
        <v>2002</v>
      </c>
      <c r="D205">
        <v>23</v>
      </c>
      <c r="E205">
        <v>7</v>
      </c>
      <c r="F205">
        <v>1.8</v>
      </c>
      <c r="G205">
        <v>1.8</v>
      </c>
      <c r="I205" s="1">
        <v>37460</v>
      </c>
      <c r="J205">
        <v>1.8</v>
      </c>
      <c r="K205">
        <f t="shared" si="18"/>
        <v>4568</v>
      </c>
      <c r="L205" s="7">
        <f t="shared" si="21"/>
        <v>89.885871704053528</v>
      </c>
      <c r="M205">
        <f t="shared" si="22"/>
        <v>1.8171428571428574</v>
      </c>
      <c r="N205">
        <f t="shared" si="23"/>
        <v>1.7726666666666666</v>
      </c>
      <c r="O205">
        <f>G205/WatershedCalcs!$F$18</f>
        <v>0.11201298685539299</v>
      </c>
    </row>
    <row r="206" spans="1:15" x14ac:dyDescent="0.25">
      <c r="A206">
        <f t="shared" si="19"/>
        <v>2002</v>
      </c>
      <c r="B206">
        <f t="shared" si="20"/>
        <v>10</v>
      </c>
      <c r="C206">
        <v>2002</v>
      </c>
      <c r="D206">
        <v>24</v>
      </c>
      <c r="E206">
        <v>7</v>
      </c>
      <c r="F206">
        <v>1.82</v>
      </c>
      <c r="G206">
        <v>1.82</v>
      </c>
      <c r="I206" s="1">
        <v>37461</v>
      </c>
      <c r="J206">
        <v>1.82</v>
      </c>
      <c r="K206">
        <f t="shared" si="18"/>
        <v>4560</v>
      </c>
      <c r="L206" s="7">
        <f t="shared" si="21"/>
        <v>89.728453364817</v>
      </c>
      <c r="M206">
        <f t="shared" si="22"/>
        <v>1.7942857142857143</v>
      </c>
      <c r="N206">
        <f t="shared" si="23"/>
        <v>1.7899999999999998</v>
      </c>
      <c r="O206">
        <f>G206/WatershedCalcs!$F$18</f>
        <v>0.11325757559823069</v>
      </c>
    </row>
    <row r="207" spans="1:15" x14ac:dyDescent="0.25">
      <c r="A207">
        <f t="shared" si="19"/>
        <v>2002</v>
      </c>
      <c r="B207">
        <f t="shared" si="20"/>
        <v>10</v>
      </c>
      <c r="C207">
        <v>2002</v>
      </c>
      <c r="D207">
        <v>25</v>
      </c>
      <c r="E207">
        <v>7</v>
      </c>
      <c r="F207">
        <v>1.76</v>
      </c>
      <c r="G207">
        <v>1.76</v>
      </c>
      <c r="I207" s="1">
        <v>37462</v>
      </c>
      <c r="J207">
        <v>1.76</v>
      </c>
      <c r="K207">
        <f t="shared" si="18"/>
        <v>4651</v>
      </c>
      <c r="L207" s="7">
        <f t="shared" si="21"/>
        <v>91.519086973632426</v>
      </c>
      <c r="M207">
        <f t="shared" si="22"/>
        <v>1.73</v>
      </c>
      <c r="N207">
        <f t="shared" si="23"/>
        <v>1.8093333333333332</v>
      </c>
      <c r="O207">
        <f>G207/WatershedCalcs!$F$18</f>
        <v>0.10952380936971759</v>
      </c>
    </row>
    <row r="208" spans="1:15" x14ac:dyDescent="0.25">
      <c r="A208">
        <f t="shared" si="19"/>
        <v>2002</v>
      </c>
      <c r="B208">
        <f t="shared" si="20"/>
        <v>10</v>
      </c>
      <c r="C208">
        <v>2002</v>
      </c>
      <c r="D208">
        <v>26</v>
      </c>
      <c r="E208">
        <v>7</v>
      </c>
      <c r="F208">
        <v>1.85</v>
      </c>
      <c r="G208">
        <v>1.85</v>
      </c>
      <c r="I208" s="1">
        <v>37463</v>
      </c>
      <c r="J208">
        <v>1.85</v>
      </c>
      <c r="K208">
        <f t="shared" si="18"/>
        <v>4552</v>
      </c>
      <c r="L208" s="7">
        <f t="shared" si="21"/>
        <v>89.571035025580485</v>
      </c>
      <c r="M208">
        <f t="shared" si="22"/>
        <v>1.6900000000000002</v>
      </c>
      <c r="N208">
        <f t="shared" si="23"/>
        <v>1.8273333333333333</v>
      </c>
      <c r="O208">
        <f>G208/WatershedCalcs!$F$18</f>
        <v>0.11512445871248725</v>
      </c>
    </row>
    <row r="209" spans="1:15" x14ac:dyDescent="0.25">
      <c r="A209">
        <f t="shared" si="19"/>
        <v>2002</v>
      </c>
      <c r="B209">
        <f t="shared" si="20"/>
        <v>10</v>
      </c>
      <c r="C209">
        <v>2002</v>
      </c>
      <c r="D209">
        <v>27</v>
      </c>
      <c r="E209">
        <v>7</v>
      </c>
      <c r="F209">
        <v>1.87</v>
      </c>
      <c r="G209">
        <v>1.87</v>
      </c>
      <c r="I209" s="1">
        <v>37464</v>
      </c>
      <c r="J209">
        <v>1.87</v>
      </c>
      <c r="K209">
        <f t="shared" si="18"/>
        <v>4545</v>
      </c>
      <c r="L209" s="7">
        <f t="shared" si="21"/>
        <v>89.433293978748523</v>
      </c>
      <c r="M209">
        <f t="shared" si="22"/>
        <v>1.6242857142857143</v>
      </c>
      <c r="N209">
        <f t="shared" si="23"/>
        <v>1.8463333333333334</v>
      </c>
      <c r="O209">
        <f>G209/WatershedCalcs!$F$18</f>
        <v>0.11636904745532495</v>
      </c>
    </row>
    <row r="210" spans="1:15" x14ac:dyDescent="0.25">
      <c r="A210">
        <f t="shared" si="19"/>
        <v>2002</v>
      </c>
      <c r="B210">
        <f t="shared" si="20"/>
        <v>10</v>
      </c>
      <c r="C210">
        <v>2002</v>
      </c>
      <c r="D210">
        <v>28</v>
      </c>
      <c r="E210">
        <v>7</v>
      </c>
      <c r="F210">
        <v>1.8</v>
      </c>
      <c r="G210">
        <v>1.8</v>
      </c>
      <c r="I210" s="1">
        <v>37465</v>
      </c>
      <c r="J210">
        <v>1.8</v>
      </c>
      <c r="K210">
        <f t="shared" si="18"/>
        <v>4568</v>
      </c>
      <c r="L210" s="7">
        <f t="shared" si="21"/>
        <v>89.885871704053528</v>
      </c>
      <c r="M210">
        <f t="shared" si="22"/>
        <v>1.5571428571428572</v>
      </c>
      <c r="N210">
        <f t="shared" si="23"/>
        <v>1.8776666666666666</v>
      </c>
      <c r="O210">
        <f>G210/WatershedCalcs!$F$18</f>
        <v>0.11201298685539299</v>
      </c>
    </row>
    <row r="211" spans="1:15" x14ac:dyDescent="0.25">
      <c r="A211">
        <f t="shared" si="19"/>
        <v>2002</v>
      </c>
      <c r="B211">
        <f t="shared" si="20"/>
        <v>10</v>
      </c>
      <c r="C211">
        <v>2002</v>
      </c>
      <c r="D211">
        <v>29</v>
      </c>
      <c r="E211">
        <v>7</v>
      </c>
      <c r="F211">
        <v>1.82</v>
      </c>
      <c r="G211">
        <v>1.82</v>
      </c>
      <c r="I211" s="1">
        <v>37466</v>
      </c>
      <c r="J211">
        <v>1.82</v>
      </c>
      <c r="K211">
        <f t="shared" si="18"/>
        <v>4560</v>
      </c>
      <c r="L211" s="7">
        <f t="shared" si="21"/>
        <v>89.728453364817</v>
      </c>
      <c r="M211">
        <f t="shared" si="22"/>
        <v>1.6042857142857143</v>
      </c>
      <c r="N211">
        <f t="shared" si="23"/>
        <v>1.9220000000000002</v>
      </c>
      <c r="O211">
        <f>G211/WatershedCalcs!$F$18</f>
        <v>0.11325757559823069</v>
      </c>
    </row>
    <row r="212" spans="1:15" x14ac:dyDescent="0.25">
      <c r="A212">
        <f t="shared" si="19"/>
        <v>2002</v>
      </c>
      <c r="B212">
        <f t="shared" si="20"/>
        <v>10</v>
      </c>
      <c r="C212">
        <v>2002</v>
      </c>
      <c r="D212">
        <v>30</v>
      </c>
      <c r="E212">
        <v>7</v>
      </c>
      <c r="F212">
        <v>1.64</v>
      </c>
      <c r="G212">
        <v>1.64</v>
      </c>
      <c r="I212" s="1">
        <v>37467</v>
      </c>
      <c r="J212">
        <v>1.64</v>
      </c>
      <c r="K212">
        <f t="shared" si="18"/>
        <v>4759</v>
      </c>
      <c r="L212" s="7">
        <f t="shared" si="21"/>
        <v>93.644234553325461</v>
      </c>
      <c r="M212">
        <f t="shared" si="22"/>
        <v>1.7128571428571429</v>
      </c>
      <c r="N212">
        <f t="shared" si="23"/>
        <v>1.9673333333333334</v>
      </c>
      <c r="O212">
        <f>G212/WatershedCalcs!$F$18</f>
        <v>0.10205627691269138</v>
      </c>
    </row>
    <row r="213" spans="1:15" x14ac:dyDescent="0.25">
      <c r="A213">
        <f t="shared" si="19"/>
        <v>2002</v>
      </c>
      <c r="B213">
        <f t="shared" si="20"/>
        <v>10</v>
      </c>
      <c r="C213">
        <v>2002</v>
      </c>
      <c r="D213">
        <v>31</v>
      </c>
      <c r="E213">
        <v>7</v>
      </c>
      <c r="F213">
        <v>1.37</v>
      </c>
      <c r="G213">
        <v>1.37</v>
      </c>
      <c r="I213" s="1">
        <v>37468</v>
      </c>
      <c r="J213">
        <v>1.37</v>
      </c>
      <c r="K213">
        <f t="shared" si="18"/>
        <v>4922</v>
      </c>
      <c r="L213" s="7">
        <f t="shared" si="21"/>
        <v>96.851633215269587</v>
      </c>
      <c r="M213">
        <f t="shared" si="22"/>
        <v>1.7242857142857146</v>
      </c>
      <c r="N213">
        <f t="shared" si="23"/>
        <v>2.0009999999999999</v>
      </c>
      <c r="O213">
        <f>G213/WatershedCalcs!$F$18</f>
        <v>8.5254328884382446E-2</v>
      </c>
    </row>
    <row r="214" spans="1:15" x14ac:dyDescent="0.25">
      <c r="A214">
        <f t="shared" si="19"/>
        <v>2002</v>
      </c>
      <c r="B214">
        <f t="shared" si="20"/>
        <v>11</v>
      </c>
      <c r="C214">
        <v>2002</v>
      </c>
      <c r="D214">
        <v>1</v>
      </c>
      <c r="E214">
        <v>8</v>
      </c>
      <c r="F214">
        <v>1.48</v>
      </c>
      <c r="G214">
        <v>1.48</v>
      </c>
      <c r="I214" s="1">
        <v>37469</v>
      </c>
      <c r="J214">
        <v>1.48</v>
      </c>
      <c r="K214">
        <f t="shared" si="18"/>
        <v>4874</v>
      </c>
      <c r="L214" s="7">
        <f t="shared" si="21"/>
        <v>95.907123179850444</v>
      </c>
      <c r="M214">
        <f t="shared" si="22"/>
        <v>1.76</v>
      </c>
      <c r="N214">
        <f t="shared" si="23"/>
        <v>2.003333333333333</v>
      </c>
      <c r="O214">
        <f>G214/WatershedCalcs!$F$18</f>
        <v>9.2099566969989791E-2</v>
      </c>
    </row>
    <row r="215" spans="1:15" x14ac:dyDescent="0.25">
      <c r="A215">
        <f t="shared" si="19"/>
        <v>2002</v>
      </c>
      <c r="B215">
        <f t="shared" si="20"/>
        <v>11</v>
      </c>
      <c r="C215">
        <v>2002</v>
      </c>
      <c r="D215">
        <v>2</v>
      </c>
      <c r="E215">
        <v>8</v>
      </c>
      <c r="F215">
        <v>1.39</v>
      </c>
      <c r="G215">
        <v>1.39</v>
      </c>
      <c r="I215" s="1">
        <v>37470</v>
      </c>
      <c r="J215">
        <v>1.39</v>
      </c>
      <c r="K215">
        <f t="shared" si="18"/>
        <v>4919</v>
      </c>
      <c r="L215" s="7">
        <f t="shared" si="21"/>
        <v>96.792601338055889</v>
      </c>
      <c r="M215">
        <f t="shared" si="22"/>
        <v>1.8442857142857143</v>
      </c>
      <c r="N215">
        <f t="shared" si="23"/>
        <v>2.0056666666666665</v>
      </c>
      <c r="O215">
        <f>G215/WatershedCalcs!$F$18</f>
        <v>8.6498917627220132E-2</v>
      </c>
    </row>
    <row r="216" spans="1:15" x14ac:dyDescent="0.25">
      <c r="A216">
        <f t="shared" si="19"/>
        <v>2002</v>
      </c>
      <c r="B216">
        <f t="shared" si="20"/>
        <v>11</v>
      </c>
      <c r="C216">
        <v>2002</v>
      </c>
      <c r="D216">
        <v>3</v>
      </c>
      <c r="E216">
        <v>8</v>
      </c>
      <c r="F216">
        <v>1.4</v>
      </c>
      <c r="G216">
        <v>1.4</v>
      </c>
      <c r="I216" s="1">
        <v>37471</v>
      </c>
      <c r="J216">
        <v>1.4</v>
      </c>
      <c r="K216">
        <f t="shared" si="18"/>
        <v>4899</v>
      </c>
      <c r="L216" s="7">
        <f t="shared" si="21"/>
        <v>96.399055489964582</v>
      </c>
      <c r="M216">
        <f t="shared" si="22"/>
        <v>1.9114285714285713</v>
      </c>
      <c r="N216">
        <f t="shared" si="23"/>
        <v>2.0093333333333332</v>
      </c>
      <c r="O216">
        <f>G216/WatershedCalcs!$F$18</f>
        <v>8.7121211998638981E-2</v>
      </c>
    </row>
    <row r="217" spans="1:15" x14ac:dyDescent="0.25">
      <c r="A217">
        <f t="shared" si="19"/>
        <v>2002</v>
      </c>
      <c r="B217">
        <f t="shared" si="20"/>
        <v>11</v>
      </c>
      <c r="C217">
        <v>2002</v>
      </c>
      <c r="D217">
        <v>4</v>
      </c>
      <c r="E217">
        <v>8</v>
      </c>
      <c r="F217">
        <v>2.13</v>
      </c>
      <c r="G217">
        <v>2.13</v>
      </c>
      <c r="I217" s="1">
        <v>37472</v>
      </c>
      <c r="J217">
        <v>2.13</v>
      </c>
      <c r="K217">
        <f t="shared" si="18"/>
        <v>4347</v>
      </c>
      <c r="L217" s="7">
        <f t="shared" si="21"/>
        <v>85.537190082644628</v>
      </c>
      <c r="M217">
        <f t="shared" si="22"/>
        <v>1.9385714285714286</v>
      </c>
      <c r="N217">
        <f t="shared" si="23"/>
        <v>2.0106666666666664</v>
      </c>
      <c r="O217">
        <f>G217/WatershedCalcs!$F$18</f>
        <v>0.13254870111221503</v>
      </c>
    </row>
    <row r="218" spans="1:15" x14ac:dyDescent="0.25">
      <c r="A218">
        <f t="shared" si="19"/>
        <v>2002</v>
      </c>
      <c r="B218">
        <f t="shared" si="20"/>
        <v>11</v>
      </c>
      <c r="C218">
        <v>2002</v>
      </c>
      <c r="D218">
        <v>5</v>
      </c>
      <c r="E218">
        <v>8</v>
      </c>
      <c r="F218">
        <v>2.58</v>
      </c>
      <c r="G218">
        <v>2.58</v>
      </c>
      <c r="I218" s="1">
        <v>37473</v>
      </c>
      <c r="J218">
        <v>2.58</v>
      </c>
      <c r="K218">
        <f t="shared" si="18"/>
        <v>4125</v>
      </c>
      <c r="L218" s="7">
        <f t="shared" si="21"/>
        <v>81.168831168831161</v>
      </c>
      <c r="M218">
        <f t="shared" si="22"/>
        <v>1.877142857142857</v>
      </c>
      <c r="N218">
        <f t="shared" si="23"/>
        <v>1.9899999999999995</v>
      </c>
      <c r="O218">
        <f>G218/WatershedCalcs!$F$18</f>
        <v>0.1605519478260633</v>
      </c>
    </row>
    <row r="219" spans="1:15" x14ac:dyDescent="0.25">
      <c r="A219">
        <f t="shared" si="19"/>
        <v>2002</v>
      </c>
      <c r="B219">
        <f t="shared" si="20"/>
        <v>11</v>
      </c>
      <c r="C219">
        <v>2002</v>
      </c>
      <c r="D219">
        <v>6</v>
      </c>
      <c r="E219">
        <v>8</v>
      </c>
      <c r="F219">
        <v>1.72</v>
      </c>
      <c r="G219">
        <v>1.72</v>
      </c>
      <c r="I219" s="1">
        <v>37474</v>
      </c>
      <c r="J219">
        <v>1.72</v>
      </c>
      <c r="K219">
        <f t="shared" si="18"/>
        <v>4662</v>
      </c>
      <c r="L219" s="7">
        <f t="shared" si="21"/>
        <v>91.735537190082653</v>
      </c>
      <c r="M219">
        <f t="shared" si="22"/>
        <v>1.7342857142857144</v>
      </c>
      <c r="N219">
        <f t="shared" si="23"/>
        <v>1.9506666666666665</v>
      </c>
      <c r="O219">
        <f>G219/WatershedCalcs!$F$18</f>
        <v>0.10703463188404219</v>
      </c>
    </row>
    <row r="220" spans="1:15" x14ac:dyDescent="0.25">
      <c r="A220">
        <f t="shared" si="19"/>
        <v>2002</v>
      </c>
      <c r="B220">
        <f t="shared" si="20"/>
        <v>11</v>
      </c>
      <c r="C220">
        <v>2002</v>
      </c>
      <c r="D220">
        <v>7</v>
      </c>
      <c r="E220">
        <v>8</v>
      </c>
      <c r="F220">
        <v>1.62</v>
      </c>
      <c r="G220">
        <v>1.62</v>
      </c>
      <c r="I220" s="1">
        <v>37475</v>
      </c>
      <c r="J220">
        <v>1.62</v>
      </c>
      <c r="K220">
        <f t="shared" si="18"/>
        <v>4766</v>
      </c>
      <c r="L220" s="7">
        <f t="shared" si="21"/>
        <v>93.781975600157423</v>
      </c>
      <c r="M220">
        <f t="shared" si="22"/>
        <v>1.7028571428571428</v>
      </c>
      <c r="N220">
        <f t="shared" si="23"/>
        <v>1.9430000000000001</v>
      </c>
      <c r="O220">
        <f>G220/WatershedCalcs!$F$18</f>
        <v>0.1008116881698537</v>
      </c>
    </row>
    <row r="221" spans="1:15" x14ac:dyDescent="0.25">
      <c r="A221">
        <f t="shared" si="19"/>
        <v>2002</v>
      </c>
      <c r="B221">
        <f t="shared" si="20"/>
        <v>11</v>
      </c>
      <c r="C221">
        <v>2002</v>
      </c>
      <c r="D221">
        <v>8</v>
      </c>
      <c r="E221">
        <v>8</v>
      </c>
      <c r="F221">
        <v>2.0699999999999998</v>
      </c>
      <c r="G221">
        <v>2.0699999999999998</v>
      </c>
      <c r="I221" s="1">
        <v>37476</v>
      </c>
      <c r="J221">
        <v>2.0699999999999998</v>
      </c>
      <c r="K221">
        <f t="shared" si="18"/>
        <v>4405</v>
      </c>
      <c r="L221" s="7">
        <f t="shared" si="21"/>
        <v>86.678473042109403</v>
      </c>
      <c r="M221">
        <f t="shared" si="22"/>
        <v>1.69</v>
      </c>
      <c r="N221">
        <f t="shared" si="23"/>
        <v>1.9413333333333334</v>
      </c>
      <c r="O221">
        <f>G221/WatershedCalcs!$F$18</f>
        <v>0.12881493488370194</v>
      </c>
    </row>
    <row r="222" spans="1:15" x14ac:dyDescent="0.25">
      <c r="A222">
        <f t="shared" si="19"/>
        <v>2002</v>
      </c>
      <c r="B222">
        <f t="shared" si="20"/>
        <v>11</v>
      </c>
      <c r="C222">
        <v>2002</v>
      </c>
      <c r="D222">
        <v>9</v>
      </c>
      <c r="E222">
        <v>8</v>
      </c>
      <c r="F222">
        <v>1.86</v>
      </c>
      <c r="G222">
        <v>1.86</v>
      </c>
      <c r="I222" s="1">
        <v>37477</v>
      </c>
      <c r="J222">
        <v>1.86</v>
      </c>
      <c r="K222">
        <f t="shared" si="18"/>
        <v>4550</v>
      </c>
      <c r="L222" s="7">
        <f t="shared" si="21"/>
        <v>89.531680440771353</v>
      </c>
      <c r="M222">
        <f t="shared" si="22"/>
        <v>1.6171428571428572</v>
      </c>
      <c r="N222">
        <f t="shared" si="23"/>
        <v>1.925</v>
      </c>
      <c r="O222">
        <f>G222/WatershedCalcs!$F$18</f>
        <v>0.1157467530839061</v>
      </c>
    </row>
    <row r="223" spans="1:15" x14ac:dyDescent="0.25">
      <c r="A223">
        <f t="shared" si="19"/>
        <v>2002</v>
      </c>
      <c r="B223">
        <f t="shared" si="20"/>
        <v>11</v>
      </c>
      <c r="C223">
        <v>2002</v>
      </c>
      <c r="D223">
        <v>10</v>
      </c>
      <c r="E223">
        <v>8</v>
      </c>
      <c r="F223">
        <v>1.59</v>
      </c>
      <c r="G223">
        <v>1.59</v>
      </c>
      <c r="I223" s="1">
        <v>37478</v>
      </c>
      <c r="J223">
        <v>1.59</v>
      </c>
      <c r="K223">
        <f t="shared" si="18"/>
        <v>4813</v>
      </c>
      <c r="L223" s="7">
        <f t="shared" si="21"/>
        <v>94.706808343171971</v>
      </c>
      <c r="M223">
        <f t="shared" si="22"/>
        <v>1.5814285714285714</v>
      </c>
      <c r="N223">
        <f t="shared" si="23"/>
        <v>1.918333333333333</v>
      </c>
      <c r="O223">
        <f>G223/WatershedCalcs!$F$18</f>
        <v>9.8944805055597149E-2</v>
      </c>
    </row>
    <row r="224" spans="1:15" x14ac:dyDescent="0.25">
      <c r="A224">
        <f t="shared" si="19"/>
        <v>2002</v>
      </c>
      <c r="B224">
        <f t="shared" si="20"/>
        <v>11</v>
      </c>
      <c r="C224">
        <v>2002</v>
      </c>
      <c r="D224">
        <v>11</v>
      </c>
      <c r="E224">
        <v>8</v>
      </c>
      <c r="F224">
        <v>1.7</v>
      </c>
      <c r="G224">
        <v>1.7</v>
      </c>
      <c r="I224" s="1">
        <v>37479</v>
      </c>
      <c r="J224">
        <v>1.7</v>
      </c>
      <c r="K224">
        <f t="shared" si="18"/>
        <v>4673</v>
      </c>
      <c r="L224" s="7">
        <f t="shared" si="21"/>
        <v>91.951987406532865</v>
      </c>
      <c r="M224">
        <f t="shared" si="22"/>
        <v>1.5957142857142856</v>
      </c>
      <c r="N224">
        <f t="shared" si="23"/>
        <v>1.9216666666666662</v>
      </c>
      <c r="O224">
        <f>G224/WatershedCalcs!$F$18</f>
        <v>0.10579004314120449</v>
      </c>
    </row>
    <row r="225" spans="1:15" x14ac:dyDescent="0.25">
      <c r="A225">
        <f t="shared" si="19"/>
        <v>2002</v>
      </c>
      <c r="B225">
        <f t="shared" si="20"/>
        <v>11</v>
      </c>
      <c r="C225">
        <v>2002</v>
      </c>
      <c r="D225">
        <v>12</v>
      </c>
      <c r="E225">
        <v>8</v>
      </c>
      <c r="F225">
        <v>1.58</v>
      </c>
      <c r="G225">
        <v>1.58</v>
      </c>
      <c r="I225" s="1">
        <v>37480</v>
      </c>
      <c r="J225">
        <v>1.58</v>
      </c>
      <c r="K225">
        <f t="shared" si="18"/>
        <v>4815</v>
      </c>
      <c r="L225" s="7">
        <f t="shared" si="21"/>
        <v>94.746162927981118</v>
      </c>
      <c r="M225">
        <f t="shared" si="22"/>
        <v>1.592857142857143</v>
      </c>
      <c r="N225">
        <f t="shared" si="23"/>
        <v>1.9193333333333329</v>
      </c>
      <c r="O225">
        <f>G225/WatershedCalcs!$F$18</f>
        <v>9.8322510684178299E-2</v>
      </c>
    </row>
    <row r="226" spans="1:15" x14ac:dyDescent="0.25">
      <c r="A226">
        <f t="shared" si="19"/>
        <v>2002</v>
      </c>
      <c r="B226">
        <f t="shared" si="20"/>
        <v>11</v>
      </c>
      <c r="C226">
        <v>2002</v>
      </c>
      <c r="D226">
        <v>13</v>
      </c>
      <c r="E226">
        <v>8</v>
      </c>
      <c r="F226">
        <v>1.5</v>
      </c>
      <c r="G226">
        <v>1.5</v>
      </c>
      <c r="I226" s="1">
        <v>37481</v>
      </c>
      <c r="J226">
        <v>1.5</v>
      </c>
      <c r="K226">
        <f t="shared" si="18"/>
        <v>4848</v>
      </c>
      <c r="L226" s="7">
        <f t="shared" si="21"/>
        <v>95.395513577331755</v>
      </c>
      <c r="M226">
        <f t="shared" si="22"/>
        <v>1.6285714285714286</v>
      </c>
      <c r="N226">
        <f t="shared" si="23"/>
        <v>1.9206666666666661</v>
      </c>
      <c r="O226">
        <f>G226/WatershedCalcs!$F$18</f>
        <v>9.334415571282749E-2</v>
      </c>
    </row>
    <row r="227" spans="1:15" x14ac:dyDescent="0.25">
      <c r="A227">
        <f t="shared" si="19"/>
        <v>2002</v>
      </c>
      <c r="B227">
        <f t="shared" si="20"/>
        <v>11</v>
      </c>
      <c r="C227">
        <v>2002</v>
      </c>
      <c r="D227">
        <v>14</v>
      </c>
      <c r="E227">
        <v>8</v>
      </c>
      <c r="F227">
        <v>1.53</v>
      </c>
      <c r="G227">
        <v>1.53</v>
      </c>
      <c r="I227" s="1">
        <v>37482</v>
      </c>
      <c r="J227">
        <v>1.53</v>
      </c>
      <c r="K227">
        <f t="shared" si="18"/>
        <v>4836</v>
      </c>
      <c r="L227" s="7">
        <f t="shared" si="21"/>
        <v>95.159386068476977</v>
      </c>
      <c r="M227">
        <f t="shared" si="22"/>
        <v>1.77</v>
      </c>
      <c r="N227">
        <f t="shared" si="23"/>
        <v>1.9229999999999992</v>
      </c>
      <c r="O227">
        <f>G227/WatershedCalcs!$F$18</f>
        <v>9.5211038827084038E-2</v>
      </c>
    </row>
    <row r="228" spans="1:15" x14ac:dyDescent="0.25">
      <c r="A228">
        <f t="shared" si="19"/>
        <v>2002</v>
      </c>
      <c r="B228">
        <f t="shared" si="20"/>
        <v>11</v>
      </c>
      <c r="C228">
        <v>2002</v>
      </c>
      <c r="D228">
        <v>15</v>
      </c>
      <c r="E228">
        <v>8</v>
      </c>
      <c r="F228">
        <v>1.56</v>
      </c>
      <c r="G228">
        <v>1.56</v>
      </c>
      <c r="I228" s="1">
        <v>37483</v>
      </c>
      <c r="J228">
        <v>1.56</v>
      </c>
      <c r="K228">
        <f t="shared" si="18"/>
        <v>4825</v>
      </c>
      <c r="L228" s="7">
        <f t="shared" si="21"/>
        <v>94.942935852026764</v>
      </c>
      <c r="M228">
        <f>AVERAGE(J228:J234)</f>
        <v>1.9</v>
      </c>
      <c r="N228">
        <f t="shared" si="23"/>
        <v>1.9229999999999994</v>
      </c>
      <c r="O228">
        <f>G228/WatershedCalcs!$F$18</f>
        <v>9.70779219413406E-2</v>
      </c>
    </row>
    <row r="229" spans="1:15" x14ac:dyDescent="0.25">
      <c r="A229">
        <f t="shared" si="19"/>
        <v>2002</v>
      </c>
      <c r="B229">
        <f t="shared" si="20"/>
        <v>11</v>
      </c>
      <c r="C229">
        <v>2002</v>
      </c>
      <c r="D229">
        <v>16</v>
      </c>
      <c r="E229">
        <v>8</v>
      </c>
      <c r="F229">
        <v>1.61</v>
      </c>
      <c r="G229">
        <v>1.61</v>
      </c>
      <c r="I229" s="1">
        <v>37484</v>
      </c>
      <c r="J229">
        <v>1.61</v>
      </c>
      <c r="K229">
        <f t="shared" si="18"/>
        <v>4771</v>
      </c>
      <c r="L229" s="7">
        <f t="shared" si="21"/>
        <v>93.880362062180239</v>
      </c>
      <c r="M229">
        <f t="shared" si="22"/>
        <v>2.0085714285714285</v>
      </c>
      <c r="N229">
        <f t="shared" si="23"/>
        <v>1.9279999999999995</v>
      </c>
      <c r="O229">
        <f>G229/WatershedCalcs!$F$18</f>
        <v>0.10018939379843485</v>
      </c>
    </row>
    <row r="230" spans="1:15" x14ac:dyDescent="0.25">
      <c r="A230">
        <f t="shared" si="19"/>
        <v>2002</v>
      </c>
      <c r="B230">
        <f t="shared" si="20"/>
        <v>11</v>
      </c>
      <c r="C230">
        <v>2002</v>
      </c>
      <c r="D230">
        <v>17</v>
      </c>
      <c r="E230">
        <v>8</v>
      </c>
      <c r="F230">
        <v>1.69</v>
      </c>
      <c r="G230">
        <v>1.69</v>
      </c>
      <c r="I230" s="1">
        <v>37485</v>
      </c>
      <c r="J230">
        <v>1.69</v>
      </c>
      <c r="K230">
        <f t="shared" si="18"/>
        <v>4739</v>
      </c>
      <c r="L230" s="7">
        <f t="shared" si="21"/>
        <v>93.250688705234168</v>
      </c>
      <c r="M230">
        <f t="shared" si="22"/>
        <v>2.1214285714285714</v>
      </c>
      <c r="N230">
        <f t="shared" si="23"/>
        <v>1.9306666666666661</v>
      </c>
      <c r="O230">
        <f>G230/WatershedCalcs!$F$18</f>
        <v>0.10516774876978563</v>
      </c>
    </row>
    <row r="231" spans="1:15" x14ac:dyDescent="0.25">
      <c r="A231">
        <f t="shared" si="19"/>
        <v>2002</v>
      </c>
      <c r="B231">
        <f t="shared" si="20"/>
        <v>11</v>
      </c>
      <c r="C231">
        <v>2002</v>
      </c>
      <c r="D231">
        <v>18</v>
      </c>
      <c r="E231">
        <v>8</v>
      </c>
      <c r="F231">
        <v>1.68</v>
      </c>
      <c r="G231">
        <v>1.68</v>
      </c>
      <c r="I231" s="1">
        <v>37486</v>
      </c>
      <c r="J231">
        <v>1.68</v>
      </c>
      <c r="K231">
        <f t="shared" si="18"/>
        <v>4743</v>
      </c>
      <c r="L231" s="7">
        <f t="shared" si="21"/>
        <v>93.329397874852418</v>
      </c>
      <c r="M231">
        <f t="shared" si="22"/>
        <v>2.2085714285714286</v>
      </c>
      <c r="N231">
        <f t="shared" si="23"/>
        <v>1.948333333333333</v>
      </c>
      <c r="O231">
        <f>G231/WatershedCalcs!$F$18</f>
        <v>0.10454545439836678</v>
      </c>
    </row>
    <row r="232" spans="1:15" x14ac:dyDescent="0.25">
      <c r="A232">
        <f t="shared" si="19"/>
        <v>2002</v>
      </c>
      <c r="B232">
        <f t="shared" si="20"/>
        <v>11</v>
      </c>
      <c r="C232">
        <v>2002</v>
      </c>
      <c r="D232">
        <v>19</v>
      </c>
      <c r="E232">
        <v>8</v>
      </c>
      <c r="F232">
        <v>1.83</v>
      </c>
      <c r="G232">
        <v>1.83</v>
      </c>
      <c r="I232" s="1">
        <v>37487</v>
      </c>
      <c r="J232">
        <v>1.83</v>
      </c>
      <c r="K232">
        <f t="shared" si="18"/>
        <v>4556</v>
      </c>
      <c r="L232" s="7">
        <f t="shared" si="21"/>
        <v>89.64974419519875</v>
      </c>
      <c r="M232">
        <f t="shared" si="22"/>
        <v>2.3142857142857145</v>
      </c>
      <c r="N232">
        <f t="shared" si="23"/>
        <v>2.1136666666666661</v>
      </c>
      <c r="O232">
        <f>G232/WatershedCalcs!$F$18</f>
        <v>0.11387986996964955</v>
      </c>
    </row>
    <row r="233" spans="1:15" x14ac:dyDescent="0.25">
      <c r="A233">
        <f t="shared" si="19"/>
        <v>2002</v>
      </c>
      <c r="B233">
        <f t="shared" si="20"/>
        <v>11</v>
      </c>
      <c r="C233">
        <v>2002</v>
      </c>
      <c r="D233">
        <v>20</v>
      </c>
      <c r="E233">
        <v>8</v>
      </c>
      <c r="F233">
        <v>2.4900000000000002</v>
      </c>
      <c r="G233">
        <v>2.4900000000000002</v>
      </c>
      <c r="I233" s="1">
        <v>37488</v>
      </c>
      <c r="J233">
        <v>2.4900000000000002</v>
      </c>
      <c r="K233">
        <f t="shared" si="18"/>
        <v>4170</v>
      </c>
      <c r="L233" s="7">
        <f t="shared" si="21"/>
        <v>82.054309327036606</v>
      </c>
      <c r="M233">
        <f t="shared" si="22"/>
        <v>2.4542857142857142</v>
      </c>
      <c r="N233">
        <f t="shared" si="23"/>
        <v>2.1319999999999997</v>
      </c>
      <c r="O233">
        <f>G233/WatershedCalcs!$F$18</f>
        <v>0.15495129848329364</v>
      </c>
    </row>
    <row r="234" spans="1:15" x14ac:dyDescent="0.25">
      <c r="A234">
        <f t="shared" si="19"/>
        <v>2002</v>
      </c>
      <c r="B234">
        <f t="shared" si="20"/>
        <v>11</v>
      </c>
      <c r="C234">
        <v>2002</v>
      </c>
      <c r="D234">
        <v>21</v>
      </c>
      <c r="E234">
        <v>8</v>
      </c>
      <c r="F234">
        <v>2.44</v>
      </c>
      <c r="G234">
        <v>2.44</v>
      </c>
      <c r="I234" s="1">
        <v>37489</v>
      </c>
      <c r="J234">
        <v>2.44</v>
      </c>
      <c r="K234">
        <f t="shared" si="18"/>
        <v>4178</v>
      </c>
      <c r="L234" s="7">
        <f t="shared" si="21"/>
        <v>82.21172766627312</v>
      </c>
      <c r="M234">
        <f t="shared" si="22"/>
        <v>2.5457142857142858</v>
      </c>
      <c r="N234">
        <f t="shared" si="23"/>
        <v>2.1120000000000001</v>
      </c>
      <c r="O234">
        <f>G234/WatershedCalcs!$F$18</f>
        <v>0.15183982662619938</v>
      </c>
    </row>
    <row r="235" spans="1:15" x14ac:dyDescent="0.25">
      <c r="A235">
        <f t="shared" si="19"/>
        <v>2002</v>
      </c>
      <c r="B235">
        <f t="shared" si="20"/>
        <v>11</v>
      </c>
      <c r="C235">
        <v>2002</v>
      </c>
      <c r="D235">
        <v>22</v>
      </c>
      <c r="E235">
        <v>8</v>
      </c>
      <c r="F235">
        <v>2.3199999999999998</v>
      </c>
      <c r="G235">
        <v>2.3199999999999998</v>
      </c>
      <c r="I235" s="1">
        <v>37490</v>
      </c>
      <c r="J235">
        <v>2.3199999999999998</v>
      </c>
      <c r="K235">
        <f t="shared" si="18"/>
        <v>4222</v>
      </c>
      <c r="L235" s="7">
        <f t="shared" si="21"/>
        <v>83.077528532073984</v>
      </c>
      <c r="M235">
        <f t="shared" si="22"/>
        <v>2.6514285714285712</v>
      </c>
      <c r="N235">
        <f t="shared" si="23"/>
        <v>2.0893333333333333</v>
      </c>
      <c r="O235">
        <f>G235/WatershedCalcs!$F$18</f>
        <v>0.14437229416917319</v>
      </c>
    </row>
    <row r="236" spans="1:15" x14ac:dyDescent="0.25">
      <c r="A236">
        <f t="shared" si="19"/>
        <v>2002</v>
      </c>
      <c r="B236">
        <f t="shared" si="20"/>
        <v>11</v>
      </c>
      <c r="C236">
        <v>2002</v>
      </c>
      <c r="D236">
        <v>23</v>
      </c>
      <c r="E236">
        <v>8</v>
      </c>
      <c r="F236">
        <v>2.4</v>
      </c>
      <c r="G236">
        <v>2.4</v>
      </c>
      <c r="I236" s="1">
        <v>37491</v>
      </c>
      <c r="J236">
        <v>2.4</v>
      </c>
      <c r="K236">
        <f t="shared" si="18"/>
        <v>4180</v>
      </c>
      <c r="L236" s="7">
        <f t="shared" si="21"/>
        <v>82.251082251082252</v>
      </c>
      <c r="M236">
        <f t="shared" si="22"/>
        <v>2.698571428571428</v>
      </c>
      <c r="N236">
        <f t="shared" si="23"/>
        <v>2.0696666666666661</v>
      </c>
      <c r="O236">
        <f>G236/WatershedCalcs!$F$18</f>
        <v>0.14935064914052398</v>
      </c>
    </row>
    <row r="237" spans="1:15" x14ac:dyDescent="0.25">
      <c r="A237">
        <f t="shared" si="19"/>
        <v>2002</v>
      </c>
      <c r="B237">
        <f t="shared" si="20"/>
        <v>11</v>
      </c>
      <c r="C237">
        <v>2002</v>
      </c>
      <c r="D237">
        <v>24</v>
      </c>
      <c r="E237">
        <v>8</v>
      </c>
      <c r="F237">
        <v>2.2999999999999998</v>
      </c>
      <c r="G237">
        <v>2.2999999999999998</v>
      </c>
      <c r="I237" s="1">
        <v>37492</v>
      </c>
      <c r="J237">
        <v>2.2999999999999998</v>
      </c>
      <c r="K237">
        <f t="shared" si="18"/>
        <v>4227</v>
      </c>
      <c r="L237" s="7">
        <f t="shared" si="21"/>
        <v>83.175914994096814</v>
      </c>
      <c r="M237">
        <f t="shared" si="22"/>
        <v>2.5614285714285714</v>
      </c>
      <c r="N237">
        <f t="shared" si="23"/>
        <v>2.0639999999999996</v>
      </c>
      <c r="O237">
        <f>G237/WatershedCalcs!$F$18</f>
        <v>0.14312770542633546</v>
      </c>
    </row>
    <row r="238" spans="1:15" x14ac:dyDescent="0.25">
      <c r="A238">
        <f t="shared" si="19"/>
        <v>2002</v>
      </c>
      <c r="B238">
        <f t="shared" si="20"/>
        <v>11</v>
      </c>
      <c r="C238">
        <v>2002</v>
      </c>
      <c r="D238">
        <v>25</v>
      </c>
      <c r="E238">
        <v>8</v>
      </c>
      <c r="F238">
        <v>2.42</v>
      </c>
      <c r="G238">
        <v>2.42</v>
      </c>
      <c r="I238" s="1">
        <v>37493</v>
      </c>
      <c r="J238">
        <v>2.42</v>
      </c>
      <c r="K238">
        <f t="shared" si="18"/>
        <v>4179</v>
      </c>
      <c r="L238" s="7">
        <f t="shared" si="21"/>
        <v>82.231404958677686</v>
      </c>
      <c r="M238">
        <f t="shared" si="22"/>
        <v>2.4542857142857142</v>
      </c>
      <c r="N238">
        <f t="shared" si="23"/>
        <v>2.0513333333333335</v>
      </c>
      <c r="O238">
        <f>G238/WatershedCalcs!$F$18</f>
        <v>0.15059523788336168</v>
      </c>
    </row>
    <row r="239" spans="1:15" x14ac:dyDescent="0.25">
      <c r="A239">
        <f t="shared" si="19"/>
        <v>2002</v>
      </c>
      <c r="B239">
        <f t="shared" si="20"/>
        <v>11</v>
      </c>
      <c r="C239">
        <v>2002</v>
      </c>
      <c r="D239">
        <v>26</v>
      </c>
      <c r="E239">
        <v>8</v>
      </c>
      <c r="F239">
        <v>2.81</v>
      </c>
      <c r="G239">
        <v>2.81</v>
      </c>
      <c r="I239" s="1">
        <v>37494</v>
      </c>
      <c r="J239">
        <v>2.81</v>
      </c>
      <c r="K239">
        <f t="shared" si="18"/>
        <v>4015</v>
      </c>
      <c r="L239" s="7">
        <f t="shared" si="21"/>
        <v>79.004329004328994</v>
      </c>
      <c r="M239">
        <f t="shared" si="22"/>
        <v>2.3228571428571425</v>
      </c>
      <c r="N239">
        <f t="shared" si="23"/>
        <v>2.044</v>
      </c>
      <c r="O239">
        <f>G239/WatershedCalcs!$F$18</f>
        <v>0.17486471836869683</v>
      </c>
    </row>
    <row r="240" spans="1:15" x14ac:dyDescent="0.25">
      <c r="A240">
        <f t="shared" si="19"/>
        <v>2002</v>
      </c>
      <c r="B240">
        <f t="shared" si="20"/>
        <v>11</v>
      </c>
      <c r="C240">
        <v>2002</v>
      </c>
      <c r="D240">
        <v>27</v>
      </c>
      <c r="E240">
        <v>8</v>
      </c>
      <c r="F240">
        <v>3.13</v>
      </c>
      <c r="G240">
        <v>3.13</v>
      </c>
      <c r="I240" s="1">
        <v>37495</v>
      </c>
      <c r="J240">
        <v>3.13</v>
      </c>
      <c r="K240">
        <f t="shared" si="18"/>
        <v>3913</v>
      </c>
      <c r="L240" s="7">
        <f t="shared" si="21"/>
        <v>76.997245179063356</v>
      </c>
      <c r="M240">
        <f t="shared" si="22"/>
        <v>2.1271428571428572</v>
      </c>
      <c r="N240">
        <f t="shared" si="23"/>
        <v>2.0230000000000001</v>
      </c>
      <c r="O240">
        <f>G240/WatershedCalcs!$F$18</f>
        <v>0.19477813825410004</v>
      </c>
    </row>
    <row r="241" spans="1:15" x14ac:dyDescent="0.25">
      <c r="A241">
        <f t="shared" si="19"/>
        <v>2002</v>
      </c>
      <c r="B241">
        <f t="shared" si="20"/>
        <v>11</v>
      </c>
      <c r="C241">
        <v>2002</v>
      </c>
      <c r="D241">
        <v>28</v>
      </c>
      <c r="E241">
        <v>8</v>
      </c>
      <c r="F241">
        <v>3.18</v>
      </c>
      <c r="G241">
        <v>3.18</v>
      </c>
      <c r="I241" s="1">
        <v>37496</v>
      </c>
      <c r="J241">
        <v>3.18</v>
      </c>
      <c r="K241">
        <f t="shared" si="18"/>
        <v>3904</v>
      </c>
      <c r="L241" s="7">
        <f t="shared" si="21"/>
        <v>76.820149547422275</v>
      </c>
      <c r="M241">
        <f t="shared" si="22"/>
        <v>1.8957142857142857</v>
      </c>
      <c r="N241">
        <f t="shared" si="23"/>
        <v>1.994</v>
      </c>
      <c r="O241">
        <f>G241/WatershedCalcs!$F$18</f>
        <v>0.1978896101111943</v>
      </c>
    </row>
    <row r="242" spans="1:15" x14ac:dyDescent="0.25">
      <c r="A242">
        <f t="shared" si="19"/>
        <v>2002</v>
      </c>
      <c r="B242">
        <f t="shared" si="20"/>
        <v>11</v>
      </c>
      <c r="C242">
        <v>2002</v>
      </c>
      <c r="D242">
        <v>29</v>
      </c>
      <c r="E242">
        <v>8</v>
      </c>
      <c r="F242">
        <v>2.65</v>
      </c>
      <c r="G242">
        <v>2.65</v>
      </c>
      <c r="I242" s="1">
        <v>37497</v>
      </c>
      <c r="J242">
        <v>2.65</v>
      </c>
      <c r="K242">
        <f t="shared" si="18"/>
        <v>4095</v>
      </c>
      <c r="L242" s="7">
        <f t="shared" si="21"/>
        <v>80.578512396694208</v>
      </c>
      <c r="M242">
        <f t="shared" si="22"/>
        <v>1.6414285714285715</v>
      </c>
      <c r="N242">
        <f t="shared" si="23"/>
        <v>1.9616666666666667</v>
      </c>
      <c r="O242">
        <f>G242/WatershedCalcs!$F$18</f>
        <v>0.16490800842599523</v>
      </c>
    </row>
    <row r="243" spans="1:15" x14ac:dyDescent="0.25">
      <c r="A243">
        <f t="shared" si="19"/>
        <v>2002</v>
      </c>
      <c r="B243">
        <f t="shared" si="20"/>
        <v>11</v>
      </c>
      <c r="C243">
        <v>2002</v>
      </c>
      <c r="D243">
        <v>30</v>
      </c>
      <c r="E243">
        <v>8</v>
      </c>
      <c r="F243">
        <v>1.44</v>
      </c>
      <c r="G243">
        <v>1.44</v>
      </c>
      <c r="I243" s="1">
        <v>37498</v>
      </c>
      <c r="J243">
        <v>1.44</v>
      </c>
      <c r="K243">
        <f t="shared" si="18"/>
        <v>4888</v>
      </c>
      <c r="L243" s="7">
        <f t="shared" si="21"/>
        <v>96.182605273514369</v>
      </c>
      <c r="M243">
        <f t="shared" si="22"/>
        <v>1.4757142857142858</v>
      </c>
      <c r="N243">
        <f t="shared" si="23"/>
        <v>1.9506666666666668</v>
      </c>
      <c r="O243">
        <f>G243/WatershedCalcs!$F$18</f>
        <v>8.9610389484314393E-2</v>
      </c>
    </row>
    <row r="244" spans="1:15" x14ac:dyDescent="0.25">
      <c r="A244">
        <f t="shared" si="19"/>
        <v>2002</v>
      </c>
      <c r="B244">
        <f t="shared" si="20"/>
        <v>11</v>
      </c>
      <c r="C244">
        <v>2002</v>
      </c>
      <c r="D244">
        <v>31</v>
      </c>
      <c r="E244">
        <v>8</v>
      </c>
      <c r="F244">
        <v>1.55</v>
      </c>
      <c r="G244">
        <v>1.55</v>
      </c>
      <c r="I244" s="1">
        <v>37499</v>
      </c>
      <c r="J244">
        <v>1.55</v>
      </c>
      <c r="K244">
        <f t="shared" si="18"/>
        <v>4827</v>
      </c>
      <c r="L244" s="7">
        <f t="shared" si="21"/>
        <v>94.982290436835896</v>
      </c>
      <c r="M244">
        <f t="shared" si="22"/>
        <v>1.4942857142857144</v>
      </c>
      <c r="N244">
        <f t="shared" si="23"/>
        <v>2.085</v>
      </c>
      <c r="O244">
        <f>G244/WatershedCalcs!$F$18</f>
        <v>9.6455627569921737E-2</v>
      </c>
    </row>
    <row r="245" spans="1:15" x14ac:dyDescent="0.25">
      <c r="A245">
        <f t="shared" si="19"/>
        <v>2002</v>
      </c>
      <c r="B245">
        <f t="shared" si="20"/>
        <v>12</v>
      </c>
      <c r="C245">
        <v>2002</v>
      </c>
      <c r="D245">
        <v>1</v>
      </c>
      <c r="E245">
        <v>9</v>
      </c>
      <c r="F245">
        <v>1.5</v>
      </c>
      <c r="G245">
        <v>1.5</v>
      </c>
      <c r="I245" s="1">
        <v>37500</v>
      </c>
      <c r="J245">
        <v>1.5</v>
      </c>
      <c r="K245">
        <f t="shared" si="18"/>
        <v>4848</v>
      </c>
      <c r="L245" s="7">
        <f t="shared" si="21"/>
        <v>95.395513577331755</v>
      </c>
      <c r="M245">
        <f t="shared" si="22"/>
        <v>1.4985714285714287</v>
      </c>
      <c r="N245">
        <f t="shared" si="23"/>
        <v>2.2006666666666663</v>
      </c>
      <c r="O245">
        <f>G245/WatershedCalcs!$F$18</f>
        <v>9.334415571282749E-2</v>
      </c>
    </row>
    <row r="246" spans="1:15" x14ac:dyDescent="0.25">
      <c r="A246">
        <f t="shared" si="19"/>
        <v>2002</v>
      </c>
      <c r="B246">
        <f t="shared" si="20"/>
        <v>12</v>
      </c>
      <c r="C246">
        <v>2002</v>
      </c>
      <c r="D246">
        <v>2</v>
      </c>
      <c r="E246">
        <v>9</v>
      </c>
      <c r="F246">
        <v>1.44</v>
      </c>
      <c r="G246">
        <v>1.44</v>
      </c>
      <c r="I246" s="1">
        <v>37501</v>
      </c>
      <c r="J246">
        <v>1.44</v>
      </c>
      <c r="K246">
        <f t="shared" si="18"/>
        <v>4888</v>
      </c>
      <c r="L246" s="7">
        <f t="shared" si="21"/>
        <v>96.182605273514369</v>
      </c>
      <c r="M246">
        <f t="shared" si="22"/>
        <v>1.5214285714285716</v>
      </c>
      <c r="N246">
        <f t="shared" si="23"/>
        <v>2.2633333333333332</v>
      </c>
      <c r="O246">
        <f>G246/WatershedCalcs!$F$18</f>
        <v>8.9610389484314393E-2</v>
      </c>
    </row>
    <row r="247" spans="1:15" x14ac:dyDescent="0.25">
      <c r="A247">
        <f t="shared" si="19"/>
        <v>2002</v>
      </c>
      <c r="B247">
        <f t="shared" si="20"/>
        <v>12</v>
      </c>
      <c r="C247">
        <v>2002</v>
      </c>
      <c r="D247">
        <v>3</v>
      </c>
      <c r="E247">
        <v>9</v>
      </c>
      <c r="F247">
        <v>1.51</v>
      </c>
      <c r="G247">
        <v>1.51</v>
      </c>
      <c r="I247" s="1">
        <v>37502</v>
      </c>
      <c r="J247">
        <v>1.51</v>
      </c>
      <c r="K247">
        <f t="shared" si="18"/>
        <v>4842</v>
      </c>
      <c r="L247" s="7">
        <f t="shared" si="21"/>
        <v>95.277449822904373</v>
      </c>
      <c r="M247">
        <f t="shared" si="22"/>
        <v>1.5571428571428572</v>
      </c>
      <c r="N247">
        <f t="shared" si="23"/>
        <v>2.2953333333333332</v>
      </c>
      <c r="O247">
        <f>G247/WatershedCalcs!$F$18</f>
        <v>9.3966450084246339E-2</v>
      </c>
    </row>
    <row r="248" spans="1:15" x14ac:dyDescent="0.25">
      <c r="A248">
        <f t="shared" si="19"/>
        <v>2002</v>
      </c>
      <c r="B248">
        <f t="shared" si="20"/>
        <v>12</v>
      </c>
      <c r="C248">
        <v>2002</v>
      </c>
      <c r="D248">
        <v>4</v>
      </c>
      <c r="E248">
        <v>9</v>
      </c>
      <c r="F248">
        <v>1.4</v>
      </c>
      <c r="G248">
        <v>1.4</v>
      </c>
      <c r="I248" s="1">
        <v>37503</v>
      </c>
      <c r="J248">
        <v>1.4</v>
      </c>
      <c r="K248">
        <f t="shared" si="18"/>
        <v>4899</v>
      </c>
      <c r="L248" s="7">
        <f t="shared" si="21"/>
        <v>96.399055489964582</v>
      </c>
      <c r="M248">
        <f t="shared" si="22"/>
        <v>1.5742857142857143</v>
      </c>
      <c r="N248">
        <f t="shared" si="23"/>
        <v>2.4319999999999999</v>
      </c>
      <c r="O248">
        <f>G248/WatershedCalcs!$F$18</f>
        <v>8.7121211998638981E-2</v>
      </c>
    </row>
    <row r="249" spans="1:15" x14ac:dyDescent="0.25">
      <c r="A249">
        <f t="shared" si="19"/>
        <v>2002</v>
      </c>
      <c r="B249">
        <f t="shared" si="20"/>
        <v>12</v>
      </c>
      <c r="C249">
        <v>2002</v>
      </c>
      <c r="D249">
        <v>5</v>
      </c>
      <c r="E249">
        <v>9</v>
      </c>
      <c r="F249">
        <v>1.49</v>
      </c>
      <c r="G249">
        <v>1.49</v>
      </c>
      <c r="I249" s="1">
        <v>37504</v>
      </c>
      <c r="J249">
        <v>1.49</v>
      </c>
      <c r="K249">
        <f t="shared" si="18"/>
        <v>4872</v>
      </c>
      <c r="L249" s="7">
        <f t="shared" si="21"/>
        <v>95.867768595041326</v>
      </c>
      <c r="M249">
        <f t="shared" si="22"/>
        <v>1.6057142857142861</v>
      </c>
      <c r="N249">
        <f t="shared" si="23"/>
        <v>2.5363333333333333</v>
      </c>
      <c r="O249">
        <f>G249/WatershedCalcs!$F$18</f>
        <v>9.272186134140864E-2</v>
      </c>
    </row>
    <row r="250" spans="1:15" x14ac:dyDescent="0.25">
      <c r="A250">
        <f t="shared" si="19"/>
        <v>2002</v>
      </c>
      <c r="B250">
        <f t="shared" si="20"/>
        <v>12</v>
      </c>
      <c r="C250">
        <v>2002</v>
      </c>
      <c r="D250">
        <v>6</v>
      </c>
      <c r="E250">
        <v>9</v>
      </c>
      <c r="F250">
        <v>1.57</v>
      </c>
      <c r="G250">
        <v>1.57</v>
      </c>
      <c r="I250" s="1">
        <v>37505</v>
      </c>
      <c r="J250">
        <v>1.57</v>
      </c>
      <c r="K250">
        <f t="shared" si="18"/>
        <v>4819</v>
      </c>
      <c r="L250" s="7">
        <f t="shared" si="21"/>
        <v>94.824872097599368</v>
      </c>
      <c r="M250">
        <f t="shared" si="22"/>
        <v>1.6171428571428572</v>
      </c>
      <c r="N250">
        <f t="shared" si="23"/>
        <v>2.5760000000000001</v>
      </c>
      <c r="O250">
        <f>G250/WatershedCalcs!$F$18</f>
        <v>9.770021631275945E-2</v>
      </c>
    </row>
    <row r="251" spans="1:15" x14ac:dyDescent="0.25">
      <c r="A251">
        <f t="shared" si="19"/>
        <v>2002</v>
      </c>
      <c r="B251">
        <f t="shared" si="20"/>
        <v>12</v>
      </c>
      <c r="C251">
        <v>2002</v>
      </c>
      <c r="D251">
        <v>7</v>
      </c>
      <c r="E251">
        <v>9</v>
      </c>
      <c r="F251">
        <v>1.58</v>
      </c>
      <c r="G251">
        <v>1.58</v>
      </c>
      <c r="I251" s="1">
        <v>37506</v>
      </c>
      <c r="J251">
        <v>1.58</v>
      </c>
      <c r="K251">
        <f t="shared" si="18"/>
        <v>4815</v>
      </c>
      <c r="L251" s="7">
        <f t="shared" si="21"/>
        <v>94.746162927981118</v>
      </c>
      <c r="M251">
        <f t="shared" si="22"/>
        <v>1.6114285714285714</v>
      </c>
      <c r="N251">
        <f t="shared" si="23"/>
        <v>2.5970000000000004</v>
      </c>
      <c r="O251">
        <f>G251/WatershedCalcs!$F$18</f>
        <v>9.8322510684178299E-2</v>
      </c>
    </row>
    <row r="252" spans="1:15" x14ac:dyDescent="0.25">
      <c r="A252">
        <f t="shared" si="19"/>
        <v>2002</v>
      </c>
      <c r="B252">
        <f t="shared" si="20"/>
        <v>12</v>
      </c>
      <c r="C252">
        <v>2002</v>
      </c>
      <c r="D252">
        <v>8</v>
      </c>
      <c r="E252">
        <v>9</v>
      </c>
      <c r="F252">
        <v>1.66</v>
      </c>
      <c r="G252">
        <v>1.66</v>
      </c>
      <c r="I252" s="1">
        <v>37507</v>
      </c>
      <c r="J252">
        <v>1.66</v>
      </c>
      <c r="K252">
        <f t="shared" si="18"/>
        <v>4751</v>
      </c>
      <c r="L252" s="7">
        <f t="shared" si="21"/>
        <v>93.486816214088947</v>
      </c>
      <c r="M252">
        <f t="shared" si="22"/>
        <v>1.6300000000000001</v>
      </c>
      <c r="N252">
        <f t="shared" si="23"/>
        <v>2.6156666666666673</v>
      </c>
      <c r="O252">
        <f>G252/WatershedCalcs!$F$18</f>
        <v>0.10330086565552908</v>
      </c>
    </row>
    <row r="253" spans="1:15" x14ac:dyDescent="0.25">
      <c r="A253">
        <f t="shared" si="19"/>
        <v>2002</v>
      </c>
      <c r="B253">
        <f t="shared" si="20"/>
        <v>12</v>
      </c>
      <c r="C253">
        <v>2002</v>
      </c>
      <c r="D253">
        <v>9</v>
      </c>
      <c r="E253">
        <v>9</v>
      </c>
      <c r="F253">
        <v>1.69</v>
      </c>
      <c r="G253">
        <v>1.69</v>
      </c>
      <c r="I253" s="1">
        <v>37508</v>
      </c>
      <c r="J253">
        <v>1.69</v>
      </c>
      <c r="K253">
        <f t="shared" si="18"/>
        <v>4739</v>
      </c>
      <c r="L253" s="7">
        <f t="shared" si="21"/>
        <v>93.250688705234168</v>
      </c>
      <c r="M253">
        <f t="shared" si="22"/>
        <v>1.6342857142857141</v>
      </c>
      <c r="N253">
        <f t="shared" si="23"/>
        <v>2.6286666666666672</v>
      </c>
      <c r="O253">
        <f>G253/WatershedCalcs!$F$18</f>
        <v>0.10516774876978563</v>
      </c>
    </row>
    <row r="254" spans="1:15" x14ac:dyDescent="0.25">
      <c r="A254">
        <f t="shared" si="19"/>
        <v>2002</v>
      </c>
      <c r="B254">
        <f t="shared" si="20"/>
        <v>12</v>
      </c>
      <c r="C254">
        <v>2002</v>
      </c>
      <c r="D254">
        <v>10</v>
      </c>
      <c r="E254">
        <v>9</v>
      </c>
      <c r="F254">
        <v>1.63</v>
      </c>
      <c r="G254">
        <v>1.63</v>
      </c>
      <c r="I254" s="1">
        <v>37509</v>
      </c>
      <c r="J254">
        <v>1.63</v>
      </c>
      <c r="K254">
        <f t="shared" si="18"/>
        <v>4764</v>
      </c>
      <c r="L254" s="7">
        <f t="shared" si="21"/>
        <v>93.742621015348291</v>
      </c>
      <c r="M254">
        <f t="shared" si="22"/>
        <v>1.7100000000000002</v>
      </c>
      <c r="N254">
        <f t="shared" si="23"/>
        <v>2.6363333333333339</v>
      </c>
      <c r="O254">
        <f>G254/WatershedCalcs!$F$18</f>
        <v>0.10143398254127253</v>
      </c>
    </row>
    <row r="255" spans="1:15" x14ac:dyDescent="0.25">
      <c r="A255">
        <f t="shared" si="19"/>
        <v>2002</v>
      </c>
      <c r="B255">
        <f t="shared" si="20"/>
        <v>12</v>
      </c>
      <c r="C255">
        <v>2002</v>
      </c>
      <c r="D255">
        <v>11</v>
      </c>
      <c r="E255">
        <v>9</v>
      </c>
      <c r="F255">
        <v>1.62</v>
      </c>
      <c r="G255">
        <v>1.62</v>
      </c>
      <c r="I255" s="1">
        <v>37510</v>
      </c>
      <c r="J255">
        <v>1.62</v>
      </c>
      <c r="K255">
        <f t="shared" si="18"/>
        <v>4766</v>
      </c>
      <c r="L255" s="7">
        <f t="shared" si="21"/>
        <v>93.781975600157423</v>
      </c>
      <c r="M255">
        <f t="shared" si="22"/>
        <v>2.4257142857142857</v>
      </c>
      <c r="N255">
        <f t="shared" si="23"/>
        <v>2.6436666666666668</v>
      </c>
      <c r="O255">
        <f>G255/WatershedCalcs!$F$18</f>
        <v>0.1008116881698537</v>
      </c>
    </row>
    <row r="256" spans="1:15" x14ac:dyDescent="0.25">
      <c r="A256">
        <f t="shared" si="19"/>
        <v>2002</v>
      </c>
      <c r="B256">
        <f t="shared" si="20"/>
        <v>12</v>
      </c>
      <c r="C256">
        <v>2002</v>
      </c>
      <c r="D256">
        <v>12</v>
      </c>
      <c r="E256">
        <v>9</v>
      </c>
      <c r="F256">
        <v>1.57</v>
      </c>
      <c r="G256">
        <v>1.57</v>
      </c>
      <c r="I256" s="1">
        <v>37511</v>
      </c>
      <c r="J256">
        <v>1.57</v>
      </c>
      <c r="K256">
        <f t="shared" si="18"/>
        <v>4819</v>
      </c>
      <c r="L256" s="7">
        <f t="shared" si="21"/>
        <v>94.824872097599368</v>
      </c>
      <c r="M256">
        <f t="shared" si="22"/>
        <v>2.5342857142857143</v>
      </c>
      <c r="N256">
        <f t="shared" si="23"/>
        <v>2.6513333333333335</v>
      </c>
      <c r="O256">
        <f>G256/WatershedCalcs!$F$18</f>
        <v>9.770021631275945E-2</v>
      </c>
    </row>
    <row r="257" spans="1:15" x14ac:dyDescent="0.25">
      <c r="A257">
        <f t="shared" si="19"/>
        <v>2002</v>
      </c>
      <c r="B257">
        <f t="shared" si="20"/>
        <v>12</v>
      </c>
      <c r="C257">
        <v>2002</v>
      </c>
      <c r="D257">
        <v>13</v>
      </c>
      <c r="E257">
        <v>9</v>
      </c>
      <c r="F257">
        <v>1.53</v>
      </c>
      <c r="G257">
        <v>1.53</v>
      </c>
      <c r="I257" s="1">
        <v>37512</v>
      </c>
      <c r="J257">
        <v>1.53</v>
      </c>
      <c r="K257">
        <f t="shared" si="18"/>
        <v>4836</v>
      </c>
      <c r="L257" s="7">
        <f t="shared" si="21"/>
        <v>95.159386068476977</v>
      </c>
      <c r="M257">
        <f t="shared" si="22"/>
        <v>2.5799999999999996</v>
      </c>
      <c r="N257">
        <f t="shared" si="23"/>
        <v>2.6593333333333335</v>
      </c>
      <c r="O257">
        <f>G257/WatershedCalcs!$F$18</f>
        <v>9.5211038827084038E-2</v>
      </c>
    </row>
    <row r="258" spans="1:15" x14ac:dyDescent="0.25">
      <c r="A258">
        <f t="shared" si="19"/>
        <v>2002</v>
      </c>
      <c r="B258">
        <f t="shared" si="20"/>
        <v>12</v>
      </c>
      <c r="C258">
        <v>2002</v>
      </c>
      <c r="D258">
        <v>14</v>
      </c>
      <c r="E258">
        <v>9</v>
      </c>
      <c r="F258">
        <v>1.71</v>
      </c>
      <c r="G258">
        <v>1.71</v>
      </c>
      <c r="I258" s="1">
        <v>37513</v>
      </c>
      <c r="J258">
        <v>1.71</v>
      </c>
      <c r="K258">
        <f t="shared" ref="K258:K321" si="24">RANK(J258,$J$2:$J$5114,0)</f>
        <v>4667</v>
      </c>
      <c r="L258" s="7">
        <f t="shared" si="21"/>
        <v>91.833923652105483</v>
      </c>
      <c r="M258">
        <f t="shared" si="22"/>
        <v>2.6128571428571434</v>
      </c>
      <c r="N258">
        <f t="shared" si="23"/>
        <v>2.6749999999999998</v>
      </c>
      <c r="O258">
        <f>G258/WatershedCalcs!$F$18</f>
        <v>0.10641233751262334</v>
      </c>
    </row>
    <row r="259" spans="1:15" x14ac:dyDescent="0.25">
      <c r="A259">
        <f t="shared" ref="A259:A322" si="25">IF(E259&gt;9,C259+1,C259)</f>
        <v>2002</v>
      </c>
      <c r="B259">
        <f t="shared" ref="B259:B322" si="26">IF(E259&gt;9,(E259-9),(E259+3))</f>
        <v>12</v>
      </c>
      <c r="C259">
        <v>2002</v>
      </c>
      <c r="D259">
        <v>15</v>
      </c>
      <c r="E259">
        <v>9</v>
      </c>
      <c r="F259">
        <v>1.69</v>
      </c>
      <c r="G259">
        <v>1.69</v>
      </c>
      <c r="I259" s="1">
        <v>37514</v>
      </c>
      <c r="J259">
        <v>1.69</v>
      </c>
      <c r="K259">
        <f t="shared" si="24"/>
        <v>4739</v>
      </c>
      <c r="L259" s="7">
        <f t="shared" ref="L259:L322" si="27">100*(K259/(COUNT($K$2:$K$5114)+1))</f>
        <v>93.250688705234168</v>
      </c>
      <c r="M259">
        <f t="shared" ref="M259:M322" si="28">AVERAGE(J259:J265)</f>
        <v>2.6157142857142861</v>
      </c>
      <c r="N259">
        <f t="shared" ref="N259:N322" si="29">AVERAGE(J259:J288)</f>
        <v>2.6879999999999997</v>
      </c>
      <c r="O259">
        <f>G259/WatershedCalcs!$F$18</f>
        <v>0.10516774876978563</v>
      </c>
    </row>
    <row r="260" spans="1:15" x14ac:dyDescent="0.25">
      <c r="A260">
        <f t="shared" si="25"/>
        <v>2002</v>
      </c>
      <c r="B260">
        <f t="shared" si="26"/>
        <v>12</v>
      </c>
      <c r="C260">
        <v>2002</v>
      </c>
      <c r="D260">
        <v>16</v>
      </c>
      <c r="E260">
        <v>9</v>
      </c>
      <c r="F260">
        <v>2.2200000000000002</v>
      </c>
      <c r="G260">
        <v>2.2200000000000002</v>
      </c>
      <c r="I260" s="1">
        <v>37515</v>
      </c>
      <c r="J260">
        <v>2.2200000000000002</v>
      </c>
      <c r="K260">
        <f t="shared" si="24"/>
        <v>4278</v>
      </c>
      <c r="L260" s="7">
        <f t="shared" si="27"/>
        <v>84.179456906729627</v>
      </c>
      <c r="M260">
        <f t="shared" si="28"/>
        <v>2.6928571428571426</v>
      </c>
      <c r="N260">
        <f t="shared" si="29"/>
        <v>2.7013333333333325</v>
      </c>
      <c r="O260">
        <f>G260/WatershedCalcs!$F$18</f>
        <v>0.13814935045498469</v>
      </c>
    </row>
    <row r="261" spans="1:15" x14ac:dyDescent="0.25">
      <c r="A261">
        <f t="shared" si="25"/>
        <v>2002</v>
      </c>
      <c r="B261">
        <f t="shared" si="26"/>
        <v>12</v>
      </c>
      <c r="C261">
        <v>2002</v>
      </c>
      <c r="D261">
        <v>17</v>
      </c>
      <c r="E261">
        <v>9</v>
      </c>
      <c r="F261">
        <v>6.64</v>
      </c>
      <c r="G261">
        <v>6.64</v>
      </c>
      <c r="I261" s="1">
        <v>37516</v>
      </c>
      <c r="J261">
        <v>6.64</v>
      </c>
      <c r="K261">
        <f t="shared" si="24"/>
        <v>3147</v>
      </c>
      <c r="L261" s="7">
        <f t="shared" si="27"/>
        <v>61.924439197166471</v>
      </c>
      <c r="M261">
        <f t="shared" si="28"/>
        <v>2.6499999999999995</v>
      </c>
      <c r="N261">
        <f t="shared" si="29"/>
        <v>2.6973333333333329</v>
      </c>
      <c r="O261">
        <f>G261/WatershedCalcs!$F$18</f>
        <v>0.41320346262211632</v>
      </c>
    </row>
    <row r="262" spans="1:15" x14ac:dyDescent="0.25">
      <c r="A262">
        <f t="shared" si="25"/>
        <v>2002</v>
      </c>
      <c r="B262">
        <f t="shared" si="26"/>
        <v>12</v>
      </c>
      <c r="C262">
        <v>2002</v>
      </c>
      <c r="D262">
        <v>18</v>
      </c>
      <c r="E262">
        <v>9</v>
      </c>
      <c r="F262">
        <v>2.38</v>
      </c>
      <c r="G262">
        <v>2.38</v>
      </c>
      <c r="I262" s="1">
        <v>37517</v>
      </c>
      <c r="J262">
        <v>2.38</v>
      </c>
      <c r="K262">
        <f t="shared" si="24"/>
        <v>4214</v>
      </c>
      <c r="L262" s="7">
        <f t="shared" si="27"/>
        <v>82.92011019283747</v>
      </c>
      <c r="M262">
        <f t="shared" si="28"/>
        <v>2.0157142857142856</v>
      </c>
      <c r="N262">
        <f t="shared" si="29"/>
        <v>2.5519999999999996</v>
      </c>
      <c r="O262">
        <f>G262/WatershedCalcs!$F$18</f>
        <v>0.14810606039768628</v>
      </c>
    </row>
    <row r="263" spans="1:15" x14ac:dyDescent="0.25">
      <c r="A263">
        <f t="shared" si="25"/>
        <v>2002</v>
      </c>
      <c r="B263">
        <f t="shared" si="26"/>
        <v>12</v>
      </c>
      <c r="C263">
        <v>2002</v>
      </c>
      <c r="D263">
        <v>19</v>
      </c>
      <c r="E263">
        <v>9</v>
      </c>
      <c r="F263">
        <v>1.89</v>
      </c>
      <c r="G263">
        <v>1.89</v>
      </c>
      <c r="I263" s="1">
        <v>37518</v>
      </c>
      <c r="J263">
        <v>1.89</v>
      </c>
      <c r="K263">
        <f t="shared" si="24"/>
        <v>4543</v>
      </c>
      <c r="L263" s="7">
        <f t="shared" si="27"/>
        <v>89.393939393939391</v>
      </c>
      <c r="M263">
        <f t="shared" si="28"/>
        <v>1.9871428571428571</v>
      </c>
      <c r="N263">
        <f t="shared" si="29"/>
        <v>2.5566666666666666</v>
      </c>
      <c r="O263">
        <f>G263/WatershedCalcs!$F$18</f>
        <v>0.11761363619816263</v>
      </c>
    </row>
    <row r="264" spans="1:15" x14ac:dyDescent="0.25">
      <c r="A264">
        <f t="shared" si="25"/>
        <v>2002</v>
      </c>
      <c r="B264">
        <f t="shared" si="26"/>
        <v>12</v>
      </c>
      <c r="C264">
        <v>2002</v>
      </c>
      <c r="D264">
        <v>20</v>
      </c>
      <c r="E264">
        <v>9</v>
      </c>
      <c r="F264">
        <v>1.76</v>
      </c>
      <c r="G264">
        <v>1.76</v>
      </c>
      <c r="I264" s="1">
        <v>37519</v>
      </c>
      <c r="J264">
        <v>1.76</v>
      </c>
      <c r="K264">
        <f t="shared" si="24"/>
        <v>4651</v>
      </c>
      <c r="L264" s="7">
        <f t="shared" si="27"/>
        <v>91.519086973632426</v>
      </c>
      <c r="M264">
        <f t="shared" si="28"/>
        <v>2.04</v>
      </c>
      <c r="N264">
        <f t="shared" si="29"/>
        <v>2.5836666666666668</v>
      </c>
      <c r="O264">
        <f>G264/WatershedCalcs!$F$18</f>
        <v>0.10952380936971759</v>
      </c>
    </row>
    <row r="265" spans="1:15" x14ac:dyDescent="0.25">
      <c r="A265">
        <f t="shared" si="25"/>
        <v>2002</v>
      </c>
      <c r="B265">
        <f t="shared" si="26"/>
        <v>12</v>
      </c>
      <c r="C265">
        <v>2002</v>
      </c>
      <c r="D265">
        <v>21</v>
      </c>
      <c r="E265">
        <v>9</v>
      </c>
      <c r="F265">
        <v>1.73</v>
      </c>
      <c r="G265">
        <v>1.73</v>
      </c>
      <c r="I265" s="1">
        <v>37520</v>
      </c>
      <c r="J265">
        <v>1.73</v>
      </c>
      <c r="K265">
        <f t="shared" si="24"/>
        <v>4660</v>
      </c>
      <c r="L265" s="7">
        <f t="shared" si="27"/>
        <v>91.696182605273506</v>
      </c>
      <c r="M265">
        <f t="shared" si="28"/>
        <v>2.1042857142857145</v>
      </c>
      <c r="N265">
        <f t="shared" si="29"/>
        <v>2.6233333333333335</v>
      </c>
      <c r="O265">
        <f>G265/WatershedCalcs!$F$18</f>
        <v>0.10765692625546104</v>
      </c>
    </row>
    <row r="266" spans="1:15" x14ac:dyDescent="0.25">
      <c r="A266">
        <f t="shared" si="25"/>
        <v>2002</v>
      </c>
      <c r="B266">
        <f t="shared" si="26"/>
        <v>12</v>
      </c>
      <c r="C266">
        <v>2002</v>
      </c>
      <c r="D266">
        <v>22</v>
      </c>
      <c r="E266">
        <v>9</v>
      </c>
      <c r="F266">
        <v>2.23</v>
      </c>
      <c r="G266">
        <v>2.23</v>
      </c>
      <c r="I266" s="1">
        <v>37521</v>
      </c>
      <c r="J266">
        <v>2.23</v>
      </c>
      <c r="K266">
        <f t="shared" si="24"/>
        <v>4277</v>
      </c>
      <c r="L266" s="7">
        <f t="shared" si="27"/>
        <v>84.159779614325075</v>
      </c>
      <c r="M266">
        <f t="shared" si="28"/>
        <v>2.1885714285714286</v>
      </c>
      <c r="N266">
        <f t="shared" si="29"/>
        <v>2.6689999999999996</v>
      </c>
      <c r="O266">
        <f>G266/WatershedCalcs!$F$18</f>
        <v>0.13877164482640353</v>
      </c>
    </row>
    <row r="267" spans="1:15" x14ac:dyDescent="0.25">
      <c r="A267">
        <f t="shared" si="25"/>
        <v>2002</v>
      </c>
      <c r="B267">
        <f t="shared" si="26"/>
        <v>12</v>
      </c>
      <c r="C267">
        <v>2002</v>
      </c>
      <c r="D267">
        <v>23</v>
      </c>
      <c r="E267">
        <v>9</v>
      </c>
      <c r="F267">
        <v>1.92</v>
      </c>
      <c r="G267">
        <v>1.92</v>
      </c>
      <c r="I267" s="1">
        <v>37522</v>
      </c>
      <c r="J267">
        <v>1.92</v>
      </c>
      <c r="K267">
        <f t="shared" si="24"/>
        <v>4471</v>
      </c>
      <c r="L267" s="7">
        <f t="shared" si="27"/>
        <v>87.977174340810706</v>
      </c>
      <c r="M267">
        <f t="shared" si="28"/>
        <v>2.6514285714285712</v>
      </c>
      <c r="N267">
        <f t="shared" si="29"/>
        <v>2.7040000000000002</v>
      </c>
      <c r="O267">
        <f>G267/WatershedCalcs!$F$18</f>
        <v>0.11948051931241918</v>
      </c>
    </row>
    <row r="268" spans="1:15" x14ac:dyDescent="0.25">
      <c r="A268">
        <f t="shared" si="25"/>
        <v>2002</v>
      </c>
      <c r="B268">
        <f t="shared" si="26"/>
        <v>12</v>
      </c>
      <c r="C268">
        <v>2002</v>
      </c>
      <c r="D268">
        <v>24</v>
      </c>
      <c r="E268">
        <v>9</v>
      </c>
      <c r="F268">
        <v>2.2000000000000002</v>
      </c>
      <c r="G268">
        <v>2.2000000000000002</v>
      </c>
      <c r="I268" s="1">
        <v>37523</v>
      </c>
      <c r="J268">
        <v>2.2000000000000002</v>
      </c>
      <c r="K268">
        <f t="shared" si="24"/>
        <v>4282</v>
      </c>
      <c r="L268" s="7">
        <f t="shared" si="27"/>
        <v>84.258166076347891</v>
      </c>
      <c r="M268">
        <f t="shared" si="28"/>
        <v>3.0942857142857143</v>
      </c>
      <c r="N268">
        <f t="shared" si="29"/>
        <v>2.7453333333333334</v>
      </c>
      <c r="O268">
        <f>G268/WatershedCalcs!$F$18</f>
        <v>0.13690476171214699</v>
      </c>
    </row>
    <row r="269" spans="1:15" x14ac:dyDescent="0.25">
      <c r="A269">
        <f t="shared" si="25"/>
        <v>2002</v>
      </c>
      <c r="B269">
        <f t="shared" si="26"/>
        <v>12</v>
      </c>
      <c r="C269">
        <v>2002</v>
      </c>
      <c r="D269">
        <v>25</v>
      </c>
      <c r="E269">
        <v>9</v>
      </c>
      <c r="F269">
        <v>2.1800000000000002</v>
      </c>
      <c r="G269">
        <v>2.1800000000000002</v>
      </c>
      <c r="I269" s="1">
        <v>37524</v>
      </c>
      <c r="J269">
        <v>2.1800000000000002</v>
      </c>
      <c r="K269">
        <f t="shared" si="24"/>
        <v>4337</v>
      </c>
      <c r="L269" s="7">
        <f t="shared" si="27"/>
        <v>85.340417158598981</v>
      </c>
      <c r="M269">
        <f t="shared" si="28"/>
        <v>3.2628571428571425</v>
      </c>
      <c r="N269">
        <f t="shared" si="29"/>
        <v>2.7833333333333337</v>
      </c>
      <c r="O269">
        <f>G269/WatershedCalcs!$F$18</f>
        <v>0.1356601729693093</v>
      </c>
    </row>
    <row r="270" spans="1:15" x14ac:dyDescent="0.25">
      <c r="A270">
        <f t="shared" si="25"/>
        <v>2002</v>
      </c>
      <c r="B270">
        <f t="shared" si="26"/>
        <v>12</v>
      </c>
      <c r="C270">
        <v>2002</v>
      </c>
      <c r="D270">
        <v>26</v>
      </c>
      <c r="E270">
        <v>9</v>
      </c>
      <c r="F270">
        <v>2.2599999999999998</v>
      </c>
      <c r="G270">
        <v>2.2599999999999998</v>
      </c>
      <c r="I270" s="1">
        <v>37525</v>
      </c>
      <c r="J270">
        <v>2.2599999999999998</v>
      </c>
      <c r="K270">
        <f t="shared" si="24"/>
        <v>4266</v>
      </c>
      <c r="L270" s="7">
        <f t="shared" si="27"/>
        <v>83.943329397874862</v>
      </c>
      <c r="M270">
        <f t="shared" si="28"/>
        <v>3.2942857142857136</v>
      </c>
      <c r="N270">
        <f t="shared" si="29"/>
        <v>2.8383333333333334</v>
      </c>
      <c r="O270">
        <f>G270/WatershedCalcs!$F$18</f>
        <v>0.14063852794066006</v>
      </c>
    </row>
    <row r="271" spans="1:15" x14ac:dyDescent="0.25">
      <c r="A271">
        <f t="shared" si="25"/>
        <v>2002</v>
      </c>
      <c r="B271">
        <f t="shared" si="26"/>
        <v>12</v>
      </c>
      <c r="C271">
        <v>2002</v>
      </c>
      <c r="D271">
        <v>27</v>
      </c>
      <c r="E271">
        <v>9</v>
      </c>
      <c r="F271">
        <v>2.21</v>
      </c>
      <c r="G271">
        <v>2.21</v>
      </c>
      <c r="I271" s="1">
        <v>37526</v>
      </c>
      <c r="J271">
        <v>2.21</v>
      </c>
      <c r="K271">
        <f t="shared" si="24"/>
        <v>4280</v>
      </c>
      <c r="L271" s="7">
        <f t="shared" si="27"/>
        <v>84.218811491538773</v>
      </c>
      <c r="M271">
        <f t="shared" si="28"/>
        <v>3.7728571428571422</v>
      </c>
      <c r="N271">
        <f t="shared" si="29"/>
        <v>2.8923333333333336</v>
      </c>
      <c r="O271">
        <f>G271/WatershedCalcs!$F$18</f>
        <v>0.13752705608356583</v>
      </c>
    </row>
    <row r="272" spans="1:15" x14ac:dyDescent="0.25">
      <c r="A272">
        <f t="shared" si="25"/>
        <v>2002</v>
      </c>
      <c r="B272">
        <f t="shared" si="26"/>
        <v>12</v>
      </c>
      <c r="C272">
        <v>2002</v>
      </c>
      <c r="D272">
        <v>28</v>
      </c>
      <c r="E272">
        <v>9</v>
      </c>
      <c r="F272">
        <v>2.3199999999999998</v>
      </c>
      <c r="G272">
        <v>2.3199999999999998</v>
      </c>
      <c r="I272" s="1">
        <v>37527</v>
      </c>
      <c r="J272">
        <v>2.3199999999999998</v>
      </c>
      <c r="K272">
        <f t="shared" si="24"/>
        <v>4222</v>
      </c>
      <c r="L272" s="7">
        <f t="shared" si="27"/>
        <v>83.077528532073984</v>
      </c>
      <c r="M272">
        <f t="shared" si="28"/>
        <v>4.1042857142857141</v>
      </c>
      <c r="N272">
        <f t="shared" si="29"/>
        <v>2.9550000000000001</v>
      </c>
      <c r="O272">
        <f>G272/WatershedCalcs!$F$18</f>
        <v>0.14437229416917319</v>
      </c>
    </row>
    <row r="273" spans="1:15" x14ac:dyDescent="0.25">
      <c r="A273">
        <f t="shared" si="25"/>
        <v>2002</v>
      </c>
      <c r="B273">
        <f t="shared" si="26"/>
        <v>12</v>
      </c>
      <c r="C273">
        <v>2002</v>
      </c>
      <c r="D273">
        <v>29</v>
      </c>
      <c r="E273">
        <v>9</v>
      </c>
      <c r="F273">
        <v>5.47</v>
      </c>
      <c r="G273">
        <v>5.47</v>
      </c>
      <c r="I273" s="1">
        <v>37528</v>
      </c>
      <c r="J273">
        <v>5.47</v>
      </c>
      <c r="K273">
        <f t="shared" si="24"/>
        <v>3372</v>
      </c>
      <c r="L273" s="7">
        <f t="shared" si="27"/>
        <v>66.351829988193629</v>
      </c>
      <c r="M273">
        <f t="shared" si="28"/>
        <v>4.1557142857142848</v>
      </c>
      <c r="N273">
        <f t="shared" si="29"/>
        <v>3.0173333333333332</v>
      </c>
      <c r="O273">
        <f>G273/WatershedCalcs!$F$18</f>
        <v>0.34039502116611092</v>
      </c>
    </row>
    <row r="274" spans="1:15" x14ac:dyDescent="0.25">
      <c r="A274">
        <f t="shared" si="25"/>
        <v>2002</v>
      </c>
      <c r="B274">
        <f t="shared" si="26"/>
        <v>12</v>
      </c>
      <c r="C274">
        <v>2002</v>
      </c>
      <c r="D274">
        <v>30</v>
      </c>
      <c r="E274">
        <v>9</v>
      </c>
      <c r="F274">
        <v>5.0199999999999996</v>
      </c>
      <c r="G274">
        <v>5.0199999999999996</v>
      </c>
      <c r="I274" s="1">
        <v>37529</v>
      </c>
      <c r="J274">
        <v>5.0199999999999996</v>
      </c>
      <c r="K274">
        <f t="shared" si="24"/>
        <v>3462</v>
      </c>
      <c r="L274" s="7">
        <f t="shared" si="27"/>
        <v>68.122786304604489</v>
      </c>
      <c r="M274">
        <f t="shared" si="28"/>
        <v>3.6885714285714286</v>
      </c>
      <c r="N274">
        <f t="shared" si="29"/>
        <v>2.9853333333333345</v>
      </c>
      <c r="O274">
        <f>G274/WatershedCalcs!$F$18</f>
        <v>0.31239177445226263</v>
      </c>
    </row>
    <row r="275" spans="1:15" x14ac:dyDescent="0.25">
      <c r="A275">
        <f t="shared" si="25"/>
        <v>2003</v>
      </c>
      <c r="B275">
        <f t="shared" si="26"/>
        <v>1</v>
      </c>
      <c r="C275">
        <v>2002</v>
      </c>
      <c r="D275">
        <v>1</v>
      </c>
      <c r="E275">
        <v>10</v>
      </c>
      <c r="F275">
        <v>3.38</v>
      </c>
      <c r="G275">
        <v>3.38</v>
      </c>
      <c r="I275" s="1">
        <v>37530</v>
      </c>
      <c r="J275">
        <v>3.38</v>
      </c>
      <c r="K275">
        <f t="shared" si="24"/>
        <v>3842</v>
      </c>
      <c r="L275" s="7">
        <f t="shared" si="27"/>
        <v>75.600157418339236</v>
      </c>
      <c r="M275">
        <f t="shared" si="28"/>
        <v>3.2771428571428571</v>
      </c>
      <c r="N275">
        <f t="shared" si="29"/>
        <v>2.9610000000000012</v>
      </c>
      <c r="O275">
        <f>G275/WatershedCalcs!$F$18</f>
        <v>0.21033549753957126</v>
      </c>
    </row>
    <row r="276" spans="1:15" x14ac:dyDescent="0.25">
      <c r="A276">
        <f t="shared" si="25"/>
        <v>2003</v>
      </c>
      <c r="B276">
        <f t="shared" si="26"/>
        <v>1</v>
      </c>
      <c r="C276">
        <v>2002</v>
      </c>
      <c r="D276">
        <v>2</v>
      </c>
      <c r="E276">
        <v>10</v>
      </c>
      <c r="F276">
        <v>2.4</v>
      </c>
      <c r="G276">
        <v>2.4</v>
      </c>
      <c r="I276" s="1">
        <v>37531</v>
      </c>
      <c r="J276">
        <v>2.4</v>
      </c>
      <c r="K276">
        <f t="shared" si="24"/>
        <v>4180</v>
      </c>
      <c r="L276" s="7">
        <f t="shared" si="27"/>
        <v>82.251082251082252</v>
      </c>
      <c r="M276">
        <f t="shared" si="28"/>
        <v>3.0871428571428572</v>
      </c>
      <c r="N276">
        <f t="shared" si="29"/>
        <v>3.0133333333333345</v>
      </c>
      <c r="O276">
        <f>G276/WatershedCalcs!$F$18</f>
        <v>0.14935064914052398</v>
      </c>
    </row>
    <row r="277" spans="1:15" x14ac:dyDescent="0.25">
      <c r="A277">
        <f t="shared" si="25"/>
        <v>2003</v>
      </c>
      <c r="B277">
        <f t="shared" si="26"/>
        <v>1</v>
      </c>
      <c r="C277">
        <v>2002</v>
      </c>
      <c r="D277">
        <v>3</v>
      </c>
      <c r="E277">
        <v>10</v>
      </c>
      <c r="F277">
        <v>5.61</v>
      </c>
      <c r="G277">
        <v>5.61</v>
      </c>
      <c r="I277" s="1">
        <v>37532</v>
      </c>
      <c r="J277">
        <v>5.61</v>
      </c>
      <c r="K277">
        <f t="shared" si="24"/>
        <v>3331</v>
      </c>
      <c r="L277" s="7">
        <f t="shared" si="27"/>
        <v>65.545060999606449</v>
      </c>
      <c r="M277">
        <f t="shared" si="28"/>
        <v>3.0185714285714291</v>
      </c>
      <c r="N277">
        <f t="shared" si="29"/>
        <v>3.1293333333333342</v>
      </c>
      <c r="O277">
        <f>G277/WatershedCalcs!$F$18</f>
        <v>0.34910714236597484</v>
      </c>
    </row>
    <row r="278" spans="1:15" x14ac:dyDescent="0.25">
      <c r="A278">
        <f t="shared" si="25"/>
        <v>2003</v>
      </c>
      <c r="B278">
        <f t="shared" si="26"/>
        <v>1</v>
      </c>
      <c r="C278">
        <v>2002</v>
      </c>
      <c r="D278">
        <v>4</v>
      </c>
      <c r="E278">
        <v>10</v>
      </c>
      <c r="F278">
        <v>4.53</v>
      </c>
      <c r="G278">
        <v>4.53</v>
      </c>
      <c r="I278" s="1">
        <v>37533</v>
      </c>
      <c r="J278">
        <v>4.53</v>
      </c>
      <c r="K278">
        <f t="shared" si="24"/>
        <v>3568</v>
      </c>
      <c r="L278" s="7">
        <f t="shared" si="27"/>
        <v>70.208579299488392</v>
      </c>
      <c r="M278">
        <f t="shared" si="28"/>
        <v>2.4814285714285718</v>
      </c>
      <c r="N278">
        <f t="shared" si="29"/>
        <v>3.1706666666666674</v>
      </c>
      <c r="O278">
        <f>G278/WatershedCalcs!$F$18</f>
        <v>0.28189935025273904</v>
      </c>
    </row>
    <row r="279" spans="1:15" x14ac:dyDescent="0.25">
      <c r="A279">
        <f t="shared" si="25"/>
        <v>2003</v>
      </c>
      <c r="B279">
        <f t="shared" si="26"/>
        <v>1</v>
      </c>
      <c r="C279">
        <v>2002</v>
      </c>
      <c r="D279">
        <v>5</v>
      </c>
      <c r="E279">
        <v>10</v>
      </c>
      <c r="F279">
        <v>2.68</v>
      </c>
      <c r="G279">
        <v>2.68</v>
      </c>
      <c r="I279" s="1">
        <v>37534</v>
      </c>
      <c r="J279">
        <v>2.68</v>
      </c>
      <c r="K279">
        <f t="shared" si="24"/>
        <v>4091</v>
      </c>
      <c r="L279" s="7">
        <f t="shared" si="27"/>
        <v>80.499803227075944</v>
      </c>
      <c r="M279">
        <f t="shared" si="28"/>
        <v>2.0985714285714283</v>
      </c>
      <c r="N279">
        <f t="shared" si="29"/>
        <v>3.3020000000000005</v>
      </c>
      <c r="O279">
        <f>G279/WatershedCalcs!$F$18</f>
        <v>0.1667748915402518</v>
      </c>
    </row>
    <row r="280" spans="1:15" x14ac:dyDescent="0.25">
      <c r="A280">
        <f t="shared" si="25"/>
        <v>2003</v>
      </c>
      <c r="B280">
        <f t="shared" si="26"/>
        <v>1</v>
      </c>
      <c r="C280">
        <v>2002</v>
      </c>
      <c r="D280">
        <v>6</v>
      </c>
      <c r="E280">
        <v>10</v>
      </c>
      <c r="F280">
        <v>2.2000000000000002</v>
      </c>
      <c r="G280">
        <v>2.2000000000000002</v>
      </c>
      <c r="I280" s="1">
        <v>37535</v>
      </c>
      <c r="J280">
        <v>2.2000000000000002</v>
      </c>
      <c r="K280">
        <f t="shared" si="24"/>
        <v>4282</v>
      </c>
      <c r="L280" s="7">
        <f t="shared" si="27"/>
        <v>84.258166076347891</v>
      </c>
      <c r="M280">
        <f t="shared" si="28"/>
        <v>1.974285714285714</v>
      </c>
      <c r="N280">
        <f t="shared" si="29"/>
        <v>3.4956666666666667</v>
      </c>
      <c r="O280">
        <f>G280/WatershedCalcs!$F$18</f>
        <v>0.13690476171214699</v>
      </c>
    </row>
    <row r="281" spans="1:15" x14ac:dyDescent="0.25">
      <c r="A281">
        <f t="shared" si="25"/>
        <v>2003</v>
      </c>
      <c r="B281">
        <f t="shared" si="26"/>
        <v>1</v>
      </c>
      <c r="C281">
        <v>2002</v>
      </c>
      <c r="D281">
        <v>7</v>
      </c>
      <c r="E281">
        <v>10</v>
      </c>
      <c r="F281">
        <v>2.14</v>
      </c>
      <c r="G281">
        <v>2.14</v>
      </c>
      <c r="I281" s="1">
        <v>37536</v>
      </c>
      <c r="J281">
        <v>2.14</v>
      </c>
      <c r="K281">
        <f t="shared" si="24"/>
        <v>4344</v>
      </c>
      <c r="L281" s="7">
        <f t="shared" si="27"/>
        <v>85.47815820543093</v>
      </c>
      <c r="M281">
        <f t="shared" si="28"/>
        <v>1.9457142857142855</v>
      </c>
      <c r="N281">
        <f t="shared" si="29"/>
        <v>3.6943333333333328</v>
      </c>
      <c r="O281">
        <f>G281/WatershedCalcs!$F$18</f>
        <v>0.1331709954836339</v>
      </c>
    </row>
    <row r="282" spans="1:15" x14ac:dyDescent="0.25">
      <c r="A282">
        <f t="shared" si="25"/>
        <v>2003</v>
      </c>
      <c r="B282">
        <f t="shared" si="26"/>
        <v>1</v>
      </c>
      <c r="C282">
        <v>2002</v>
      </c>
      <c r="D282">
        <v>8</v>
      </c>
      <c r="E282">
        <v>10</v>
      </c>
      <c r="F282">
        <v>2.0499999999999998</v>
      </c>
      <c r="G282">
        <v>2.0499999999999998</v>
      </c>
      <c r="I282" s="1">
        <v>37537</v>
      </c>
      <c r="J282">
        <v>2.0499999999999998</v>
      </c>
      <c r="K282">
        <f t="shared" si="24"/>
        <v>4406</v>
      </c>
      <c r="L282" s="7">
        <f t="shared" si="27"/>
        <v>86.698150334513969</v>
      </c>
      <c r="M282">
        <f t="shared" si="28"/>
        <v>1.94</v>
      </c>
      <c r="N282">
        <f t="shared" si="29"/>
        <v>3.825333333333333</v>
      </c>
      <c r="O282">
        <f>G282/WatershedCalcs!$F$18</f>
        <v>0.12757034614086424</v>
      </c>
    </row>
    <row r="283" spans="1:15" x14ac:dyDescent="0.25">
      <c r="A283">
        <f t="shared" si="25"/>
        <v>2003</v>
      </c>
      <c r="B283">
        <f t="shared" si="26"/>
        <v>1</v>
      </c>
      <c r="C283">
        <v>2002</v>
      </c>
      <c r="D283">
        <v>9</v>
      </c>
      <c r="E283">
        <v>10</v>
      </c>
      <c r="F283">
        <v>1.92</v>
      </c>
      <c r="G283">
        <v>1.92</v>
      </c>
      <c r="I283" s="1">
        <v>37538</v>
      </c>
      <c r="J283">
        <v>1.92</v>
      </c>
      <c r="K283">
        <f t="shared" si="24"/>
        <v>4471</v>
      </c>
      <c r="L283" s="7">
        <f t="shared" si="27"/>
        <v>87.977174340810706</v>
      </c>
      <c r="M283">
        <f t="shared" si="28"/>
        <v>1.9457142857142855</v>
      </c>
      <c r="N283">
        <f t="shared" si="29"/>
        <v>3.9893333333333327</v>
      </c>
      <c r="O283">
        <f>G283/WatershedCalcs!$F$18</f>
        <v>0.11948051931241918</v>
      </c>
    </row>
    <row r="284" spans="1:15" x14ac:dyDescent="0.25">
      <c r="A284">
        <f t="shared" si="25"/>
        <v>2003</v>
      </c>
      <c r="B284">
        <f t="shared" si="26"/>
        <v>1</v>
      </c>
      <c r="C284">
        <v>2002</v>
      </c>
      <c r="D284">
        <v>10</v>
      </c>
      <c r="E284">
        <v>10</v>
      </c>
      <c r="F284">
        <v>1.85</v>
      </c>
      <c r="G284">
        <v>1.85</v>
      </c>
      <c r="I284" s="1">
        <v>37539</v>
      </c>
      <c r="J284">
        <v>1.85</v>
      </c>
      <c r="K284">
        <f t="shared" si="24"/>
        <v>4552</v>
      </c>
      <c r="L284" s="7">
        <f t="shared" si="27"/>
        <v>89.571035025580485</v>
      </c>
      <c r="M284">
        <f t="shared" si="28"/>
        <v>1.9714285714285713</v>
      </c>
      <c r="N284">
        <f t="shared" si="29"/>
        <v>4.3853333333333326</v>
      </c>
      <c r="O284">
        <f>G284/WatershedCalcs!$F$18</f>
        <v>0.11512445871248725</v>
      </c>
    </row>
    <row r="285" spans="1:15" x14ac:dyDescent="0.25">
      <c r="A285">
        <f t="shared" si="25"/>
        <v>2003</v>
      </c>
      <c r="B285">
        <f t="shared" si="26"/>
        <v>1</v>
      </c>
      <c r="C285">
        <v>2002</v>
      </c>
      <c r="D285">
        <v>11</v>
      </c>
      <c r="E285">
        <v>10</v>
      </c>
      <c r="F285">
        <v>1.85</v>
      </c>
      <c r="G285">
        <v>1.85</v>
      </c>
      <c r="I285" s="1">
        <v>37540</v>
      </c>
      <c r="J285">
        <v>1.85</v>
      </c>
      <c r="K285">
        <f t="shared" si="24"/>
        <v>4552</v>
      </c>
      <c r="L285" s="7">
        <f t="shared" si="27"/>
        <v>89.571035025580485</v>
      </c>
      <c r="M285">
        <f t="shared" si="28"/>
        <v>2.0328571428571425</v>
      </c>
      <c r="N285">
        <f t="shared" si="29"/>
        <v>4.9403333333333324</v>
      </c>
      <c r="O285">
        <f>G285/WatershedCalcs!$F$18</f>
        <v>0.11512445871248725</v>
      </c>
    </row>
    <row r="286" spans="1:15" x14ac:dyDescent="0.25">
      <c r="A286">
        <f t="shared" si="25"/>
        <v>2003</v>
      </c>
      <c r="B286">
        <f t="shared" si="26"/>
        <v>1</v>
      </c>
      <c r="C286">
        <v>2002</v>
      </c>
      <c r="D286">
        <v>12</v>
      </c>
      <c r="E286">
        <v>10</v>
      </c>
      <c r="F286">
        <v>1.81</v>
      </c>
      <c r="G286">
        <v>1.81</v>
      </c>
      <c r="I286" s="1">
        <v>37541</v>
      </c>
      <c r="J286">
        <v>1.81</v>
      </c>
      <c r="K286">
        <f t="shared" si="24"/>
        <v>4567</v>
      </c>
      <c r="L286" s="7">
        <f t="shared" si="27"/>
        <v>89.866194411648962</v>
      </c>
      <c r="M286">
        <f t="shared" si="28"/>
        <v>2.1285714285714286</v>
      </c>
      <c r="N286">
        <f t="shared" si="29"/>
        <v>5.1879999999999988</v>
      </c>
      <c r="O286">
        <f>G286/WatershedCalcs!$F$18</f>
        <v>0.11263528122681184</v>
      </c>
    </row>
    <row r="287" spans="1:15" x14ac:dyDescent="0.25">
      <c r="A287">
        <f t="shared" si="25"/>
        <v>2003</v>
      </c>
      <c r="B287">
        <f t="shared" si="26"/>
        <v>1</v>
      </c>
      <c r="C287">
        <v>2002</v>
      </c>
      <c r="D287">
        <v>13</v>
      </c>
      <c r="E287">
        <v>10</v>
      </c>
      <c r="F287">
        <v>2</v>
      </c>
      <c r="G287">
        <v>2</v>
      </c>
      <c r="I287" s="1">
        <v>37542</v>
      </c>
      <c r="J287">
        <v>2</v>
      </c>
      <c r="K287">
        <f t="shared" si="24"/>
        <v>4416</v>
      </c>
      <c r="L287" s="7">
        <f t="shared" si="27"/>
        <v>86.894923258559615</v>
      </c>
      <c r="M287">
        <f t="shared" si="28"/>
        <v>2.2557142857142858</v>
      </c>
      <c r="N287">
        <f t="shared" si="29"/>
        <v>5.3729999999999993</v>
      </c>
      <c r="O287">
        <f>G287/WatershedCalcs!$F$18</f>
        <v>0.12445887428376999</v>
      </c>
    </row>
    <row r="288" spans="1:15" x14ac:dyDescent="0.25">
      <c r="A288">
        <f t="shared" si="25"/>
        <v>2003</v>
      </c>
      <c r="B288">
        <f t="shared" si="26"/>
        <v>1</v>
      </c>
      <c r="C288">
        <v>2002</v>
      </c>
      <c r="D288">
        <v>14</v>
      </c>
      <c r="E288">
        <v>10</v>
      </c>
      <c r="F288">
        <v>2.1</v>
      </c>
      <c r="G288">
        <v>2.1</v>
      </c>
      <c r="I288" s="1">
        <v>37543</v>
      </c>
      <c r="J288">
        <v>2.1</v>
      </c>
      <c r="K288">
        <f t="shared" si="24"/>
        <v>4352</v>
      </c>
      <c r="L288" s="7">
        <f t="shared" si="27"/>
        <v>85.635576544667458</v>
      </c>
      <c r="M288">
        <f t="shared" si="28"/>
        <v>2.391428571428571</v>
      </c>
      <c r="N288">
        <f t="shared" si="29"/>
        <v>5.9929999999999986</v>
      </c>
      <c r="O288">
        <f>G288/WatershedCalcs!$F$18</f>
        <v>0.1306818179979585</v>
      </c>
    </row>
    <row r="289" spans="1:15" x14ac:dyDescent="0.25">
      <c r="A289">
        <f t="shared" si="25"/>
        <v>2003</v>
      </c>
      <c r="B289">
        <f t="shared" si="26"/>
        <v>1</v>
      </c>
      <c r="C289">
        <v>2002</v>
      </c>
      <c r="D289">
        <v>15</v>
      </c>
      <c r="E289">
        <v>10</v>
      </c>
      <c r="F289">
        <v>2.09</v>
      </c>
      <c r="G289">
        <v>2.09</v>
      </c>
      <c r="I289" s="1">
        <v>37544</v>
      </c>
      <c r="J289">
        <v>2.09</v>
      </c>
      <c r="K289">
        <f t="shared" si="24"/>
        <v>4401</v>
      </c>
      <c r="L289" s="7">
        <f t="shared" si="27"/>
        <v>86.599763872491138</v>
      </c>
      <c r="M289">
        <f t="shared" si="28"/>
        <v>2.5342857142857143</v>
      </c>
      <c r="N289">
        <f t="shared" si="29"/>
        <v>6.4463333333333326</v>
      </c>
      <c r="O289">
        <f>G289/WatershedCalcs!$F$18</f>
        <v>0.13005952362653964</v>
      </c>
    </row>
    <row r="290" spans="1:15" x14ac:dyDescent="0.25">
      <c r="A290">
        <f t="shared" si="25"/>
        <v>2003</v>
      </c>
      <c r="B290">
        <f t="shared" si="26"/>
        <v>1</v>
      </c>
      <c r="C290">
        <v>2002</v>
      </c>
      <c r="D290">
        <v>16</v>
      </c>
      <c r="E290">
        <v>10</v>
      </c>
      <c r="F290">
        <v>2.1</v>
      </c>
      <c r="G290">
        <v>2.1</v>
      </c>
      <c r="I290" s="1">
        <v>37545</v>
      </c>
      <c r="J290">
        <v>2.1</v>
      </c>
      <c r="K290">
        <f t="shared" si="24"/>
        <v>4352</v>
      </c>
      <c r="L290" s="7">
        <f t="shared" si="27"/>
        <v>85.635576544667458</v>
      </c>
      <c r="M290">
        <f t="shared" si="28"/>
        <v>2.7042857142857142</v>
      </c>
      <c r="N290">
        <f t="shared" si="29"/>
        <v>6.7866666666666671</v>
      </c>
      <c r="O290">
        <f>G290/WatershedCalcs!$F$18</f>
        <v>0.1306818179979585</v>
      </c>
    </row>
    <row r="291" spans="1:15" x14ac:dyDescent="0.25">
      <c r="A291">
        <f t="shared" si="25"/>
        <v>2003</v>
      </c>
      <c r="B291">
        <f t="shared" si="26"/>
        <v>1</v>
      </c>
      <c r="C291">
        <v>2002</v>
      </c>
      <c r="D291">
        <v>17</v>
      </c>
      <c r="E291">
        <v>10</v>
      </c>
      <c r="F291">
        <v>2.2799999999999998</v>
      </c>
      <c r="G291">
        <v>2.2799999999999998</v>
      </c>
      <c r="I291" s="1">
        <v>37546</v>
      </c>
      <c r="J291">
        <v>2.2799999999999998</v>
      </c>
      <c r="K291">
        <f t="shared" si="24"/>
        <v>4263</v>
      </c>
      <c r="L291" s="7">
        <f t="shared" si="27"/>
        <v>83.88429752066115</v>
      </c>
      <c r="M291">
        <f t="shared" si="28"/>
        <v>2.8557142857142854</v>
      </c>
      <c r="N291">
        <f t="shared" si="29"/>
        <v>6.9326666666666661</v>
      </c>
      <c r="O291">
        <f>G291/WatershedCalcs!$F$18</f>
        <v>0.14188311668349776</v>
      </c>
    </row>
    <row r="292" spans="1:15" x14ac:dyDescent="0.25">
      <c r="A292">
        <f t="shared" si="25"/>
        <v>2003</v>
      </c>
      <c r="B292">
        <f t="shared" si="26"/>
        <v>1</v>
      </c>
      <c r="C292">
        <v>2002</v>
      </c>
      <c r="D292">
        <v>18</v>
      </c>
      <c r="E292">
        <v>10</v>
      </c>
      <c r="F292">
        <v>2.52</v>
      </c>
      <c r="G292">
        <v>2.52</v>
      </c>
      <c r="I292" s="1">
        <v>37547</v>
      </c>
      <c r="J292">
        <v>2.52</v>
      </c>
      <c r="K292">
        <f t="shared" si="24"/>
        <v>4132</v>
      </c>
      <c r="L292" s="7">
        <f t="shared" si="27"/>
        <v>81.306572215663124</v>
      </c>
      <c r="M292">
        <f t="shared" si="28"/>
        <v>3.0071428571428571</v>
      </c>
      <c r="N292">
        <f t="shared" si="29"/>
        <v>7.1373333333333333</v>
      </c>
      <c r="O292">
        <f>G292/WatershedCalcs!$F$18</f>
        <v>0.15681818159755018</v>
      </c>
    </row>
    <row r="293" spans="1:15" x14ac:dyDescent="0.25">
      <c r="A293">
        <f t="shared" si="25"/>
        <v>2003</v>
      </c>
      <c r="B293">
        <f t="shared" si="26"/>
        <v>1</v>
      </c>
      <c r="C293">
        <v>2002</v>
      </c>
      <c r="D293">
        <v>19</v>
      </c>
      <c r="E293">
        <v>10</v>
      </c>
      <c r="F293">
        <v>2.7</v>
      </c>
      <c r="G293">
        <v>2.7</v>
      </c>
      <c r="I293" s="1">
        <v>37548</v>
      </c>
      <c r="J293">
        <v>2.7</v>
      </c>
      <c r="K293">
        <f t="shared" si="24"/>
        <v>4058</v>
      </c>
      <c r="L293" s="7">
        <f t="shared" si="27"/>
        <v>79.850452577725306</v>
      </c>
      <c r="M293">
        <f t="shared" si="28"/>
        <v>3.1942857142857144</v>
      </c>
      <c r="N293">
        <f t="shared" si="29"/>
        <v>7.3203333333333322</v>
      </c>
      <c r="O293">
        <f>G293/WatershedCalcs!$F$18</f>
        <v>0.1680194802830895</v>
      </c>
    </row>
    <row r="294" spans="1:15" x14ac:dyDescent="0.25">
      <c r="A294">
        <f t="shared" si="25"/>
        <v>2003</v>
      </c>
      <c r="B294">
        <f t="shared" si="26"/>
        <v>1</v>
      </c>
      <c r="C294">
        <v>2002</v>
      </c>
      <c r="D294">
        <v>20</v>
      </c>
      <c r="E294">
        <v>10</v>
      </c>
      <c r="F294">
        <v>2.95</v>
      </c>
      <c r="G294">
        <v>2.95</v>
      </c>
      <c r="I294" s="1">
        <v>37549</v>
      </c>
      <c r="J294">
        <v>2.95</v>
      </c>
      <c r="K294">
        <f t="shared" si="24"/>
        <v>3977</v>
      </c>
      <c r="L294" s="7">
        <f t="shared" si="27"/>
        <v>78.256591892955527</v>
      </c>
      <c r="M294">
        <f t="shared" si="28"/>
        <v>3.3628571428571425</v>
      </c>
      <c r="N294">
        <f t="shared" si="29"/>
        <v>7.4786666666666655</v>
      </c>
      <c r="O294">
        <f>G294/WatershedCalcs!$F$18</f>
        <v>0.18357683956856075</v>
      </c>
    </row>
    <row r="295" spans="1:15" x14ac:dyDescent="0.25">
      <c r="A295">
        <f t="shared" si="25"/>
        <v>2003</v>
      </c>
      <c r="B295">
        <f t="shared" si="26"/>
        <v>1</v>
      </c>
      <c r="C295">
        <v>2002</v>
      </c>
      <c r="D295">
        <v>21</v>
      </c>
      <c r="E295">
        <v>10</v>
      </c>
      <c r="F295">
        <v>3.1</v>
      </c>
      <c r="G295">
        <v>3.1</v>
      </c>
      <c r="I295" s="1">
        <v>37550</v>
      </c>
      <c r="J295">
        <v>3.1</v>
      </c>
      <c r="K295">
        <f t="shared" si="24"/>
        <v>3916</v>
      </c>
      <c r="L295" s="7">
        <f t="shared" si="27"/>
        <v>77.056277056277054</v>
      </c>
      <c r="M295">
        <f t="shared" si="28"/>
        <v>3.5257142857142858</v>
      </c>
      <c r="N295">
        <f t="shared" si="29"/>
        <v>7.7169999999999979</v>
      </c>
      <c r="O295">
        <f>G295/WatershedCalcs!$F$18</f>
        <v>0.19291125513984347</v>
      </c>
    </row>
    <row r="296" spans="1:15" x14ac:dyDescent="0.25">
      <c r="A296">
        <f t="shared" si="25"/>
        <v>2003</v>
      </c>
      <c r="B296">
        <f t="shared" si="26"/>
        <v>1</v>
      </c>
      <c r="C296">
        <v>2002</v>
      </c>
      <c r="D296">
        <v>22</v>
      </c>
      <c r="E296">
        <v>10</v>
      </c>
      <c r="F296">
        <v>3.28</v>
      </c>
      <c r="G296">
        <v>3.28</v>
      </c>
      <c r="I296" s="1">
        <v>37551</v>
      </c>
      <c r="J296">
        <v>3.28</v>
      </c>
      <c r="K296">
        <f t="shared" si="24"/>
        <v>3880</v>
      </c>
      <c r="L296" s="7">
        <f t="shared" si="27"/>
        <v>76.347894529712718</v>
      </c>
      <c r="M296">
        <f t="shared" si="28"/>
        <v>3.6814285714285715</v>
      </c>
      <c r="N296">
        <f t="shared" si="29"/>
        <v>7.8349999999999973</v>
      </c>
      <c r="O296">
        <f>G296/WatershedCalcs!$F$18</f>
        <v>0.20411255382538276</v>
      </c>
    </row>
    <row r="297" spans="1:15" x14ac:dyDescent="0.25">
      <c r="A297">
        <f t="shared" si="25"/>
        <v>2003</v>
      </c>
      <c r="B297">
        <f t="shared" si="26"/>
        <v>1</v>
      </c>
      <c r="C297">
        <v>2002</v>
      </c>
      <c r="D297">
        <v>23</v>
      </c>
      <c r="E297">
        <v>10</v>
      </c>
      <c r="F297">
        <v>3.16</v>
      </c>
      <c r="G297">
        <v>3.16</v>
      </c>
      <c r="I297" s="1">
        <v>37552</v>
      </c>
      <c r="J297">
        <v>3.16</v>
      </c>
      <c r="K297">
        <f t="shared" si="24"/>
        <v>3907</v>
      </c>
      <c r="L297" s="7">
        <f t="shared" si="27"/>
        <v>76.879181424635973</v>
      </c>
      <c r="M297">
        <f t="shared" si="28"/>
        <v>3.8571428571428572</v>
      </c>
      <c r="N297">
        <f t="shared" si="29"/>
        <v>7.9183333333333312</v>
      </c>
      <c r="O297">
        <f>G297/WatershedCalcs!$F$18</f>
        <v>0.1966450213683566</v>
      </c>
    </row>
    <row r="298" spans="1:15" x14ac:dyDescent="0.25">
      <c r="A298">
        <f t="shared" si="25"/>
        <v>2003</v>
      </c>
      <c r="B298">
        <f t="shared" si="26"/>
        <v>1</v>
      </c>
      <c r="C298">
        <v>2002</v>
      </c>
      <c r="D298">
        <v>24</v>
      </c>
      <c r="E298">
        <v>10</v>
      </c>
      <c r="F298">
        <v>3.34</v>
      </c>
      <c r="G298">
        <v>3.34</v>
      </c>
      <c r="I298" s="1">
        <v>37553</v>
      </c>
      <c r="J298">
        <v>3.34</v>
      </c>
      <c r="K298">
        <f t="shared" si="24"/>
        <v>3847</v>
      </c>
      <c r="L298" s="7">
        <f t="shared" si="27"/>
        <v>75.698543880362053</v>
      </c>
      <c r="M298">
        <f t="shared" si="28"/>
        <v>4.0185714285714287</v>
      </c>
      <c r="N298">
        <f t="shared" si="29"/>
        <v>7.9853333333333305</v>
      </c>
      <c r="O298">
        <f>G298/WatershedCalcs!$F$18</f>
        <v>0.20784632005389586</v>
      </c>
    </row>
    <row r="299" spans="1:15" x14ac:dyDescent="0.25">
      <c r="A299">
        <f t="shared" si="25"/>
        <v>2003</v>
      </c>
      <c r="B299">
        <f t="shared" si="26"/>
        <v>1</v>
      </c>
      <c r="C299">
        <v>2002</v>
      </c>
      <c r="D299">
        <v>25</v>
      </c>
      <c r="E299">
        <v>10</v>
      </c>
      <c r="F299">
        <v>3.83</v>
      </c>
      <c r="G299">
        <v>3.83</v>
      </c>
      <c r="I299" s="1">
        <v>37554</v>
      </c>
      <c r="J299">
        <v>3.83</v>
      </c>
      <c r="K299">
        <f t="shared" si="24"/>
        <v>3712</v>
      </c>
      <c r="L299" s="7">
        <f t="shared" si="27"/>
        <v>73.042109405745776</v>
      </c>
      <c r="M299">
        <f t="shared" si="28"/>
        <v>4.2485714285714282</v>
      </c>
      <c r="N299">
        <f t="shared" si="29"/>
        <v>8.0436666666666632</v>
      </c>
      <c r="O299">
        <f>G299/WatershedCalcs!$F$18</f>
        <v>0.23833874425341953</v>
      </c>
    </row>
    <row r="300" spans="1:15" x14ac:dyDescent="0.25">
      <c r="A300">
        <f t="shared" si="25"/>
        <v>2003</v>
      </c>
      <c r="B300">
        <f t="shared" si="26"/>
        <v>1</v>
      </c>
      <c r="C300">
        <v>2002</v>
      </c>
      <c r="D300">
        <v>26</v>
      </c>
      <c r="E300">
        <v>10</v>
      </c>
      <c r="F300">
        <v>3.88</v>
      </c>
      <c r="G300">
        <v>3.88</v>
      </c>
      <c r="I300" s="1">
        <v>37555</v>
      </c>
      <c r="J300">
        <v>3.88</v>
      </c>
      <c r="K300">
        <f t="shared" si="24"/>
        <v>3705</v>
      </c>
      <c r="L300" s="7">
        <f t="shared" si="27"/>
        <v>72.904368358913814</v>
      </c>
      <c r="M300">
        <f t="shared" si="28"/>
        <v>4.5414285714285709</v>
      </c>
      <c r="N300">
        <f t="shared" si="29"/>
        <v>8.0849999999999973</v>
      </c>
      <c r="O300">
        <f>G300/WatershedCalcs!$F$18</f>
        <v>0.24145021611051376</v>
      </c>
    </row>
    <row r="301" spans="1:15" x14ac:dyDescent="0.25">
      <c r="A301">
        <f t="shared" si="25"/>
        <v>2003</v>
      </c>
      <c r="B301">
        <f t="shared" si="26"/>
        <v>1</v>
      </c>
      <c r="C301">
        <v>2002</v>
      </c>
      <c r="D301">
        <v>27</v>
      </c>
      <c r="E301">
        <v>10</v>
      </c>
      <c r="F301">
        <v>4.09</v>
      </c>
      <c r="G301">
        <v>4.09</v>
      </c>
      <c r="I301" s="1">
        <v>37556</v>
      </c>
      <c r="J301">
        <v>4.09</v>
      </c>
      <c r="K301">
        <f t="shared" si="24"/>
        <v>3669</v>
      </c>
      <c r="L301" s="7">
        <f t="shared" si="27"/>
        <v>72.195985832349479</v>
      </c>
      <c r="M301">
        <f t="shared" si="28"/>
        <v>4.9657142857142853</v>
      </c>
      <c r="N301">
        <f t="shared" si="29"/>
        <v>8.1143333333333292</v>
      </c>
      <c r="O301">
        <f>G301/WatershedCalcs!$F$18</f>
        <v>0.25451839791030961</v>
      </c>
    </row>
    <row r="302" spans="1:15" x14ac:dyDescent="0.25">
      <c r="A302">
        <f t="shared" si="25"/>
        <v>2003</v>
      </c>
      <c r="B302">
        <f t="shared" si="26"/>
        <v>1</v>
      </c>
      <c r="C302">
        <v>2002</v>
      </c>
      <c r="D302">
        <v>28</v>
      </c>
      <c r="E302">
        <v>10</v>
      </c>
      <c r="F302">
        <v>4.1900000000000004</v>
      </c>
      <c r="G302">
        <v>4.1900000000000004</v>
      </c>
      <c r="I302" s="1">
        <v>37557</v>
      </c>
      <c r="J302">
        <v>4.1900000000000004</v>
      </c>
      <c r="K302">
        <f t="shared" si="24"/>
        <v>3646</v>
      </c>
      <c r="L302" s="7">
        <f t="shared" si="27"/>
        <v>71.743408107044473</v>
      </c>
      <c r="M302">
        <f t="shared" si="28"/>
        <v>5.5914285714285707</v>
      </c>
      <c r="N302">
        <f t="shared" si="29"/>
        <v>8.1343333333333305</v>
      </c>
      <c r="O302">
        <f>G302/WatershedCalcs!$F$18</f>
        <v>0.26074134162449814</v>
      </c>
    </row>
    <row r="303" spans="1:15" x14ac:dyDescent="0.25">
      <c r="A303">
        <f t="shared" si="25"/>
        <v>2003</v>
      </c>
      <c r="B303">
        <f t="shared" si="26"/>
        <v>1</v>
      </c>
      <c r="C303">
        <v>2002</v>
      </c>
      <c r="D303">
        <v>29</v>
      </c>
      <c r="E303">
        <v>10</v>
      </c>
      <c r="F303">
        <v>4.51</v>
      </c>
      <c r="G303">
        <v>4.51</v>
      </c>
      <c r="I303" s="1">
        <v>37558</v>
      </c>
      <c r="J303">
        <v>4.51</v>
      </c>
      <c r="K303">
        <f t="shared" si="24"/>
        <v>3570</v>
      </c>
      <c r="L303" s="7">
        <f t="shared" si="27"/>
        <v>70.247933884297524</v>
      </c>
      <c r="M303">
        <f t="shared" si="28"/>
        <v>6.2057142857142855</v>
      </c>
      <c r="N303">
        <f t="shared" si="29"/>
        <v>8.1489999999999974</v>
      </c>
      <c r="O303">
        <f>G303/WatershedCalcs!$F$18</f>
        <v>0.28065476150990132</v>
      </c>
    </row>
    <row r="304" spans="1:15" x14ac:dyDescent="0.25">
      <c r="A304">
        <f t="shared" si="25"/>
        <v>2003</v>
      </c>
      <c r="B304">
        <f t="shared" si="26"/>
        <v>1</v>
      </c>
      <c r="C304">
        <v>2002</v>
      </c>
      <c r="D304">
        <v>30</v>
      </c>
      <c r="E304">
        <v>10</v>
      </c>
      <c r="F304">
        <v>4.29</v>
      </c>
      <c r="G304">
        <v>4.29</v>
      </c>
      <c r="I304" s="1">
        <v>37559</v>
      </c>
      <c r="J304">
        <v>4.29</v>
      </c>
      <c r="K304">
        <f t="shared" si="24"/>
        <v>3627</v>
      </c>
      <c r="L304" s="7">
        <f t="shared" si="27"/>
        <v>71.369539551357732</v>
      </c>
      <c r="M304">
        <f t="shared" si="28"/>
        <v>6.7271428571428578</v>
      </c>
      <c r="N304">
        <f t="shared" si="29"/>
        <v>8.1513333333333318</v>
      </c>
      <c r="O304">
        <f>G304/WatershedCalcs!$F$18</f>
        <v>0.2669642853386866</v>
      </c>
    </row>
    <row r="305" spans="1:15" x14ac:dyDescent="0.25">
      <c r="A305">
        <f t="shared" si="25"/>
        <v>2003</v>
      </c>
      <c r="B305">
        <f t="shared" si="26"/>
        <v>1</v>
      </c>
      <c r="C305">
        <v>2002</v>
      </c>
      <c r="D305">
        <v>31</v>
      </c>
      <c r="E305">
        <v>10</v>
      </c>
      <c r="F305">
        <v>4.95</v>
      </c>
      <c r="G305">
        <v>4.95</v>
      </c>
      <c r="I305" s="1">
        <v>37560</v>
      </c>
      <c r="J305">
        <v>4.95</v>
      </c>
      <c r="K305">
        <f t="shared" si="24"/>
        <v>3479</v>
      </c>
      <c r="L305" s="7">
        <f t="shared" si="27"/>
        <v>68.457300275482098</v>
      </c>
      <c r="M305">
        <f t="shared" si="28"/>
        <v>6.9814285714285713</v>
      </c>
      <c r="N305">
        <f t="shared" si="29"/>
        <v>8.1606666666666641</v>
      </c>
      <c r="O305">
        <f>G305/WatershedCalcs!$F$18</f>
        <v>0.30803571385233075</v>
      </c>
    </row>
    <row r="306" spans="1:15" x14ac:dyDescent="0.25">
      <c r="A306">
        <f t="shared" si="25"/>
        <v>2003</v>
      </c>
      <c r="B306">
        <f t="shared" si="26"/>
        <v>2</v>
      </c>
      <c r="C306">
        <v>2002</v>
      </c>
      <c r="D306">
        <v>1</v>
      </c>
      <c r="E306">
        <v>11</v>
      </c>
      <c r="F306">
        <v>5.88</v>
      </c>
      <c r="G306">
        <v>5.88</v>
      </c>
      <c r="I306" s="1">
        <v>37561</v>
      </c>
      <c r="J306">
        <v>5.88</v>
      </c>
      <c r="K306">
        <f t="shared" si="24"/>
        <v>3287</v>
      </c>
      <c r="L306" s="7">
        <f t="shared" si="27"/>
        <v>64.679260133805585</v>
      </c>
      <c r="M306">
        <f t="shared" si="28"/>
        <v>7.2700000000000014</v>
      </c>
      <c r="N306">
        <f t="shared" si="29"/>
        <v>8.1489999999999974</v>
      </c>
      <c r="O306">
        <f>G306/WatershedCalcs!$F$18</f>
        <v>0.36590909039428376</v>
      </c>
    </row>
    <row r="307" spans="1:15" x14ac:dyDescent="0.25">
      <c r="A307">
        <f t="shared" si="25"/>
        <v>2003</v>
      </c>
      <c r="B307">
        <f t="shared" si="26"/>
        <v>2</v>
      </c>
      <c r="C307">
        <v>2002</v>
      </c>
      <c r="D307">
        <v>2</v>
      </c>
      <c r="E307">
        <v>11</v>
      </c>
      <c r="F307">
        <v>6.85</v>
      </c>
      <c r="G307">
        <v>6.85</v>
      </c>
      <c r="I307" s="1">
        <v>37562</v>
      </c>
      <c r="J307">
        <v>6.85</v>
      </c>
      <c r="K307">
        <f t="shared" si="24"/>
        <v>3121</v>
      </c>
      <c r="L307" s="7">
        <f t="shared" si="27"/>
        <v>61.412829594647775</v>
      </c>
      <c r="M307">
        <f t="shared" si="28"/>
        <v>8.4014285714285712</v>
      </c>
      <c r="N307">
        <f t="shared" si="29"/>
        <v>8.107999999999997</v>
      </c>
      <c r="O307">
        <f>G307/WatershedCalcs!$F$18</f>
        <v>0.42627164442191218</v>
      </c>
    </row>
    <row r="308" spans="1:15" x14ac:dyDescent="0.25">
      <c r="A308">
        <f t="shared" si="25"/>
        <v>2003</v>
      </c>
      <c r="B308">
        <f t="shared" si="26"/>
        <v>2</v>
      </c>
      <c r="C308">
        <v>2002</v>
      </c>
      <c r="D308">
        <v>3</v>
      </c>
      <c r="E308">
        <v>11</v>
      </c>
      <c r="F308">
        <v>8.4700000000000006</v>
      </c>
      <c r="G308">
        <v>8.4700000000000006</v>
      </c>
      <c r="I308" s="1">
        <v>37563</v>
      </c>
      <c r="J308">
        <v>8.4700000000000006</v>
      </c>
      <c r="K308">
        <f t="shared" si="24"/>
        <v>2918</v>
      </c>
      <c r="L308" s="7">
        <f t="shared" si="27"/>
        <v>57.418339236521057</v>
      </c>
      <c r="M308">
        <f t="shared" si="28"/>
        <v>10.065714285714288</v>
      </c>
      <c r="N308">
        <f t="shared" si="29"/>
        <v>8.0346666666666646</v>
      </c>
      <c r="O308">
        <f>G308/WatershedCalcs!$F$18</f>
        <v>0.52708333259176599</v>
      </c>
    </row>
    <row r="309" spans="1:15" x14ac:dyDescent="0.25">
      <c r="A309">
        <f t="shared" si="25"/>
        <v>2003</v>
      </c>
      <c r="B309">
        <f t="shared" si="26"/>
        <v>2</v>
      </c>
      <c r="C309">
        <v>2002</v>
      </c>
      <c r="D309">
        <v>4</v>
      </c>
      <c r="E309">
        <v>11</v>
      </c>
      <c r="F309">
        <v>8.49</v>
      </c>
      <c r="G309">
        <v>8.49</v>
      </c>
      <c r="I309" s="1">
        <v>37564</v>
      </c>
      <c r="J309">
        <v>8.49</v>
      </c>
      <c r="K309">
        <f t="shared" si="24"/>
        <v>2916</v>
      </c>
      <c r="L309" s="7">
        <f t="shared" si="27"/>
        <v>57.378984651711932</v>
      </c>
      <c r="M309">
        <f t="shared" si="28"/>
        <v>10.181428571428571</v>
      </c>
      <c r="N309">
        <f t="shared" si="29"/>
        <v>7.9033333333333307</v>
      </c>
      <c r="O309">
        <f>G309/WatershedCalcs!$F$18</f>
        <v>0.5283279213346036</v>
      </c>
    </row>
    <row r="310" spans="1:15" x14ac:dyDescent="0.25">
      <c r="A310">
        <f t="shared" si="25"/>
        <v>2003</v>
      </c>
      <c r="B310">
        <f t="shared" si="26"/>
        <v>2</v>
      </c>
      <c r="C310">
        <v>2002</v>
      </c>
      <c r="D310">
        <v>5</v>
      </c>
      <c r="E310">
        <v>11</v>
      </c>
      <c r="F310">
        <v>8.16</v>
      </c>
      <c r="G310">
        <v>8.16</v>
      </c>
      <c r="I310" s="1">
        <v>37565</v>
      </c>
      <c r="J310">
        <v>8.16</v>
      </c>
      <c r="K310">
        <f t="shared" si="24"/>
        <v>2958</v>
      </c>
      <c r="L310" s="7">
        <f t="shared" si="27"/>
        <v>58.205430932703663</v>
      </c>
      <c r="M310">
        <f t="shared" si="28"/>
        <v>10.02</v>
      </c>
      <c r="N310">
        <f t="shared" si="29"/>
        <v>7.8056666666666654</v>
      </c>
      <c r="O310">
        <f>G310/WatershedCalcs!$F$18</f>
        <v>0.50779220707778161</v>
      </c>
    </row>
    <row r="311" spans="1:15" x14ac:dyDescent="0.25">
      <c r="A311">
        <f t="shared" si="25"/>
        <v>2003</v>
      </c>
      <c r="B311">
        <f t="shared" si="26"/>
        <v>2</v>
      </c>
      <c r="C311">
        <v>2002</v>
      </c>
      <c r="D311">
        <v>6</v>
      </c>
      <c r="E311">
        <v>11</v>
      </c>
      <c r="F311">
        <v>6.07</v>
      </c>
      <c r="G311">
        <v>6.07</v>
      </c>
      <c r="I311" s="1">
        <v>37566</v>
      </c>
      <c r="J311">
        <v>6.07</v>
      </c>
      <c r="K311">
        <f t="shared" si="24"/>
        <v>3248</v>
      </c>
      <c r="L311" s="7">
        <f t="shared" si="27"/>
        <v>63.911845730027551</v>
      </c>
      <c r="M311">
        <f t="shared" si="28"/>
        <v>11.797142857142859</v>
      </c>
      <c r="N311">
        <f t="shared" si="29"/>
        <v>7.705333333333332</v>
      </c>
      <c r="O311">
        <f>G311/WatershedCalcs!$F$18</f>
        <v>0.37773268345124195</v>
      </c>
    </row>
    <row r="312" spans="1:15" x14ac:dyDescent="0.25">
      <c r="A312">
        <f t="shared" si="25"/>
        <v>2003</v>
      </c>
      <c r="B312">
        <f t="shared" si="26"/>
        <v>2</v>
      </c>
      <c r="C312">
        <v>2002</v>
      </c>
      <c r="D312">
        <v>7</v>
      </c>
      <c r="E312">
        <v>11</v>
      </c>
      <c r="F312">
        <v>6.97</v>
      </c>
      <c r="G312">
        <v>6.97</v>
      </c>
      <c r="I312" s="1">
        <v>37567</v>
      </c>
      <c r="J312">
        <v>6.97</v>
      </c>
      <c r="K312">
        <f t="shared" si="24"/>
        <v>3098</v>
      </c>
      <c r="L312" s="7">
        <f t="shared" si="27"/>
        <v>60.960251869342777</v>
      </c>
      <c r="M312">
        <f t="shared" si="28"/>
        <v>13.172857142857142</v>
      </c>
      <c r="N312">
        <f t="shared" si="29"/>
        <v>7.625333333333332</v>
      </c>
      <c r="O312">
        <f>G312/WatershedCalcs!$F$18</f>
        <v>0.43373917687893837</v>
      </c>
    </row>
    <row r="313" spans="1:15" x14ac:dyDescent="0.25">
      <c r="A313">
        <f t="shared" si="25"/>
        <v>2003</v>
      </c>
      <c r="B313">
        <f t="shared" si="26"/>
        <v>2</v>
      </c>
      <c r="C313">
        <v>2002</v>
      </c>
      <c r="D313">
        <v>8</v>
      </c>
      <c r="E313">
        <v>11</v>
      </c>
      <c r="F313">
        <v>13.8</v>
      </c>
      <c r="G313">
        <v>13.8</v>
      </c>
      <c r="I313" s="1">
        <v>37568</v>
      </c>
      <c r="J313">
        <v>13.8</v>
      </c>
      <c r="K313">
        <f t="shared" si="24"/>
        <v>2381</v>
      </c>
      <c r="L313" s="7">
        <f t="shared" si="27"/>
        <v>46.85163321526958</v>
      </c>
      <c r="M313">
        <f t="shared" si="28"/>
        <v>13.934285714285712</v>
      </c>
      <c r="N313">
        <f t="shared" si="29"/>
        <v>7.5143333333333313</v>
      </c>
      <c r="O313">
        <f>G313/WatershedCalcs!$F$18</f>
        <v>0.85876623255801299</v>
      </c>
    </row>
    <row r="314" spans="1:15" x14ac:dyDescent="0.25">
      <c r="A314">
        <f t="shared" si="25"/>
        <v>2003</v>
      </c>
      <c r="B314">
        <f t="shared" si="26"/>
        <v>2</v>
      </c>
      <c r="C314">
        <v>2002</v>
      </c>
      <c r="D314">
        <v>9</v>
      </c>
      <c r="E314">
        <v>11</v>
      </c>
      <c r="F314">
        <v>18.5</v>
      </c>
      <c r="G314">
        <v>18.5</v>
      </c>
      <c r="I314" s="1">
        <v>37569</v>
      </c>
      <c r="J314">
        <v>18.5</v>
      </c>
      <c r="K314">
        <f t="shared" si="24"/>
        <v>1955</v>
      </c>
      <c r="L314" s="7">
        <f t="shared" si="27"/>
        <v>38.469106650924836</v>
      </c>
      <c r="M314">
        <f t="shared" si="28"/>
        <v>12.888571428571428</v>
      </c>
      <c r="N314">
        <f t="shared" si="29"/>
        <v>7.1703333333333319</v>
      </c>
      <c r="O314">
        <f>G314/WatershedCalcs!$F$18</f>
        <v>1.1512445871248724</v>
      </c>
    </row>
    <row r="315" spans="1:15" x14ac:dyDescent="0.25">
      <c r="A315">
        <f t="shared" si="25"/>
        <v>2003</v>
      </c>
      <c r="B315">
        <f t="shared" si="26"/>
        <v>2</v>
      </c>
      <c r="C315">
        <v>2002</v>
      </c>
      <c r="D315">
        <v>10</v>
      </c>
      <c r="E315">
        <v>11</v>
      </c>
      <c r="F315">
        <v>9.2799999999999994</v>
      </c>
      <c r="G315">
        <v>9.2799999999999994</v>
      </c>
      <c r="I315" s="1">
        <v>37570</v>
      </c>
      <c r="J315">
        <v>9.2799999999999994</v>
      </c>
      <c r="K315">
        <f t="shared" si="24"/>
        <v>2833</v>
      </c>
      <c r="L315" s="7">
        <f t="shared" si="27"/>
        <v>55.745769382133012</v>
      </c>
      <c r="M315">
        <f t="shared" si="28"/>
        <v>11.448571428571428</v>
      </c>
      <c r="N315">
        <f t="shared" si="29"/>
        <v>6.6739999999999986</v>
      </c>
      <c r="O315">
        <f>G315/WatershedCalcs!$F$18</f>
        <v>0.57748917667669275</v>
      </c>
    </row>
    <row r="316" spans="1:15" x14ac:dyDescent="0.25">
      <c r="A316">
        <f t="shared" si="25"/>
        <v>2003</v>
      </c>
      <c r="B316">
        <f t="shared" si="26"/>
        <v>2</v>
      </c>
      <c r="C316">
        <v>2002</v>
      </c>
      <c r="D316">
        <v>11</v>
      </c>
      <c r="E316">
        <v>11</v>
      </c>
      <c r="F316">
        <v>7.36</v>
      </c>
      <c r="G316">
        <v>7.36</v>
      </c>
      <c r="I316" s="1">
        <v>37571</v>
      </c>
      <c r="J316">
        <v>7.36</v>
      </c>
      <c r="K316">
        <f t="shared" si="24"/>
        <v>3052</v>
      </c>
      <c r="L316" s="7">
        <f t="shared" si="27"/>
        <v>60.055096418732781</v>
      </c>
      <c r="M316">
        <f t="shared" si="28"/>
        <v>11.267142857142858</v>
      </c>
      <c r="N316">
        <f t="shared" si="29"/>
        <v>7.1013333333333328</v>
      </c>
      <c r="O316">
        <f>G316/WatershedCalcs!$F$18</f>
        <v>0.4580086573642736</v>
      </c>
    </row>
    <row r="317" spans="1:15" x14ac:dyDescent="0.25">
      <c r="A317">
        <f t="shared" si="25"/>
        <v>2003</v>
      </c>
      <c r="B317">
        <f t="shared" si="26"/>
        <v>2</v>
      </c>
      <c r="C317">
        <v>2002</v>
      </c>
      <c r="D317">
        <v>12</v>
      </c>
      <c r="E317">
        <v>11</v>
      </c>
      <c r="F317">
        <v>20.6</v>
      </c>
      <c r="G317">
        <v>20.6</v>
      </c>
      <c r="I317" s="1">
        <v>37572</v>
      </c>
      <c r="J317">
        <v>20.6</v>
      </c>
      <c r="K317">
        <f t="shared" si="24"/>
        <v>1818</v>
      </c>
      <c r="L317" s="7">
        <f t="shared" si="27"/>
        <v>35.773317591499406</v>
      </c>
      <c r="M317">
        <f t="shared" si="28"/>
        <v>11.280000000000001</v>
      </c>
      <c r="N317">
        <f t="shared" si="29"/>
        <v>7.9959999999999996</v>
      </c>
      <c r="O317">
        <f>G317/WatershedCalcs!$F$18</f>
        <v>1.281926405122831</v>
      </c>
    </row>
    <row r="318" spans="1:15" x14ac:dyDescent="0.25">
      <c r="A318">
        <f t="shared" si="25"/>
        <v>2003</v>
      </c>
      <c r="B318">
        <f t="shared" si="26"/>
        <v>2</v>
      </c>
      <c r="C318">
        <v>2002</v>
      </c>
      <c r="D318">
        <v>13</v>
      </c>
      <c r="E318">
        <v>11</v>
      </c>
      <c r="F318">
        <v>15.7</v>
      </c>
      <c r="G318">
        <v>15.7</v>
      </c>
      <c r="I318" s="1">
        <v>37573</v>
      </c>
      <c r="J318">
        <v>15.7</v>
      </c>
      <c r="K318">
        <f t="shared" si="24"/>
        <v>2195</v>
      </c>
      <c r="L318" s="7">
        <f t="shared" si="27"/>
        <v>43.191656828020463</v>
      </c>
      <c r="M318">
        <f t="shared" si="28"/>
        <v>9.7800000000000011</v>
      </c>
      <c r="N318">
        <f t="shared" si="29"/>
        <v>8.359333333333332</v>
      </c>
      <c r="O318">
        <f>G318/WatershedCalcs!$F$18</f>
        <v>0.97700216312759436</v>
      </c>
    </row>
    <row r="319" spans="1:15" x14ac:dyDescent="0.25">
      <c r="A319">
        <f t="shared" si="25"/>
        <v>2003</v>
      </c>
      <c r="B319">
        <f t="shared" si="26"/>
        <v>2</v>
      </c>
      <c r="C319">
        <v>2002</v>
      </c>
      <c r="D319">
        <v>14</v>
      </c>
      <c r="E319">
        <v>11</v>
      </c>
      <c r="F319">
        <v>12.3</v>
      </c>
      <c r="G319">
        <v>12.3</v>
      </c>
      <c r="I319" s="1">
        <v>37574</v>
      </c>
      <c r="J319">
        <v>12.3</v>
      </c>
      <c r="K319">
        <f t="shared" si="24"/>
        <v>2491</v>
      </c>
      <c r="L319" s="7">
        <f t="shared" si="27"/>
        <v>49.01613537977174</v>
      </c>
      <c r="M319">
        <f t="shared" si="28"/>
        <v>8.4857142857142858</v>
      </c>
      <c r="N319">
        <f t="shared" si="29"/>
        <v>9.0960000000000001</v>
      </c>
      <c r="O319">
        <f>G319/WatershedCalcs!$F$18</f>
        <v>0.76542207684518548</v>
      </c>
    </row>
    <row r="320" spans="1:15" x14ac:dyDescent="0.25">
      <c r="A320">
        <f t="shared" si="25"/>
        <v>2003</v>
      </c>
      <c r="B320">
        <f t="shared" si="26"/>
        <v>2</v>
      </c>
      <c r="C320">
        <v>2002</v>
      </c>
      <c r="D320">
        <v>15</v>
      </c>
      <c r="E320">
        <v>11</v>
      </c>
      <c r="F320">
        <v>6.48</v>
      </c>
      <c r="G320">
        <v>6.48</v>
      </c>
      <c r="I320" s="1">
        <v>37575</v>
      </c>
      <c r="J320">
        <v>6.48</v>
      </c>
      <c r="K320">
        <f t="shared" si="24"/>
        <v>3174</v>
      </c>
      <c r="L320" s="7">
        <f t="shared" si="27"/>
        <v>62.455726092089726</v>
      </c>
      <c r="M320">
        <f t="shared" si="28"/>
        <v>7.5542857142857143</v>
      </c>
      <c r="N320">
        <f t="shared" si="29"/>
        <v>10.199333333333334</v>
      </c>
      <c r="O320">
        <f>G320/WatershedCalcs!$F$18</f>
        <v>0.40324675267941479</v>
      </c>
    </row>
    <row r="321" spans="1:15" x14ac:dyDescent="0.25">
      <c r="A321">
        <f t="shared" si="25"/>
        <v>2003</v>
      </c>
      <c r="B321">
        <f t="shared" si="26"/>
        <v>2</v>
      </c>
      <c r="C321">
        <v>2002</v>
      </c>
      <c r="D321">
        <v>16</v>
      </c>
      <c r="E321">
        <v>11</v>
      </c>
      <c r="F321">
        <v>8.42</v>
      </c>
      <c r="G321">
        <v>8.42</v>
      </c>
      <c r="I321" s="1">
        <v>37576</v>
      </c>
      <c r="J321">
        <v>8.42</v>
      </c>
      <c r="K321">
        <f t="shared" si="24"/>
        <v>2920</v>
      </c>
      <c r="L321" s="7">
        <f t="shared" si="27"/>
        <v>57.457693821330182</v>
      </c>
      <c r="M321">
        <f t="shared" si="28"/>
        <v>7.3671428571428574</v>
      </c>
      <c r="N321">
        <f t="shared" si="29"/>
        <v>11.016666666666667</v>
      </c>
      <c r="O321">
        <f>G321/WatershedCalcs!$F$18</f>
        <v>0.52397186073467161</v>
      </c>
    </row>
    <row r="322" spans="1:15" x14ac:dyDescent="0.25">
      <c r="A322">
        <f t="shared" si="25"/>
        <v>2003</v>
      </c>
      <c r="B322">
        <f t="shared" si="26"/>
        <v>2</v>
      </c>
      <c r="C322">
        <v>2002</v>
      </c>
      <c r="D322">
        <v>17</v>
      </c>
      <c r="E322">
        <v>11</v>
      </c>
      <c r="F322">
        <v>8.01</v>
      </c>
      <c r="G322">
        <v>8.01</v>
      </c>
      <c r="I322" s="1">
        <v>37577</v>
      </c>
      <c r="J322">
        <v>8.01</v>
      </c>
      <c r="K322">
        <f t="shared" ref="K322:K385" si="30">RANK(J322,$J$2:$J$5114,0)</f>
        <v>2969</v>
      </c>
      <c r="L322" s="7">
        <f t="shared" si="27"/>
        <v>58.421881149153876</v>
      </c>
      <c r="M322">
        <f t="shared" si="28"/>
        <v>6.8914285714285723</v>
      </c>
      <c r="N322">
        <f t="shared" si="29"/>
        <v>14.602666666666666</v>
      </c>
      <c r="O322">
        <f>G322/WatershedCalcs!$F$18</f>
        <v>0.49845779150649877</v>
      </c>
    </row>
    <row r="323" spans="1:15" x14ac:dyDescent="0.25">
      <c r="A323">
        <f t="shared" ref="A323:A386" si="31">IF(E323&gt;9,C323+1,C323)</f>
        <v>2003</v>
      </c>
      <c r="B323">
        <f t="shared" ref="B323:B386" si="32">IF(E323&gt;9,(E323-9),(E323+3))</f>
        <v>2</v>
      </c>
      <c r="C323">
        <v>2002</v>
      </c>
      <c r="D323">
        <v>18</v>
      </c>
      <c r="E323">
        <v>11</v>
      </c>
      <c r="F323">
        <v>7.45</v>
      </c>
      <c r="G323">
        <v>7.45</v>
      </c>
      <c r="I323" s="1">
        <v>37578</v>
      </c>
      <c r="J323">
        <v>7.45</v>
      </c>
      <c r="K323">
        <f t="shared" si="30"/>
        <v>3036</v>
      </c>
      <c r="L323" s="7">
        <f t="shared" ref="L323:L386" si="33">100*(K323/(COUNT($K$2:$K$5114)+1))</f>
        <v>59.740259740259738</v>
      </c>
      <c r="M323">
        <f t="shared" ref="M323:M386" si="34">AVERAGE(J323:J329)</f>
        <v>6.4714285714285724</v>
      </c>
      <c r="N323">
        <f t="shared" ref="N323:N386" si="35">AVERAGE(J323:J352)</f>
        <v>15.815666666666665</v>
      </c>
      <c r="O323">
        <f>G323/WatershedCalcs!$F$18</f>
        <v>0.4636093067070432</v>
      </c>
    </row>
    <row r="324" spans="1:15" x14ac:dyDescent="0.25">
      <c r="A324">
        <f t="shared" si="31"/>
        <v>2003</v>
      </c>
      <c r="B324">
        <f t="shared" si="32"/>
        <v>2</v>
      </c>
      <c r="C324">
        <v>2002</v>
      </c>
      <c r="D324">
        <v>19</v>
      </c>
      <c r="E324">
        <v>11</v>
      </c>
      <c r="F324">
        <v>10.1</v>
      </c>
      <c r="G324">
        <v>10.1</v>
      </c>
      <c r="I324" s="1">
        <v>37579</v>
      </c>
      <c r="J324">
        <v>10.1</v>
      </c>
      <c r="K324">
        <f t="shared" si="30"/>
        <v>2722</v>
      </c>
      <c r="L324" s="7">
        <f t="shared" si="33"/>
        <v>53.561589925226293</v>
      </c>
      <c r="M324">
        <f t="shared" si="34"/>
        <v>6.0871428571428572</v>
      </c>
      <c r="N324">
        <f t="shared" si="35"/>
        <v>16.920666666666666</v>
      </c>
      <c r="O324">
        <f>G324/WatershedCalcs!$F$18</f>
        <v>0.62851731513303843</v>
      </c>
    </row>
    <row r="325" spans="1:15" x14ac:dyDescent="0.25">
      <c r="A325">
        <f t="shared" si="31"/>
        <v>2003</v>
      </c>
      <c r="B325">
        <f t="shared" si="32"/>
        <v>2</v>
      </c>
      <c r="C325">
        <v>2002</v>
      </c>
      <c r="D325">
        <v>20</v>
      </c>
      <c r="E325">
        <v>11</v>
      </c>
      <c r="F325">
        <v>6.64</v>
      </c>
      <c r="G325">
        <v>6.64</v>
      </c>
      <c r="I325" s="1">
        <v>37580</v>
      </c>
      <c r="J325">
        <v>6.64</v>
      </c>
      <c r="K325">
        <f t="shared" si="30"/>
        <v>3147</v>
      </c>
      <c r="L325" s="7">
        <f t="shared" si="33"/>
        <v>61.924439197166471</v>
      </c>
      <c r="M325">
        <f t="shared" si="34"/>
        <v>5.3142857142857141</v>
      </c>
      <c r="N325">
        <f t="shared" si="35"/>
        <v>17.837333333333333</v>
      </c>
      <c r="O325">
        <f>G325/WatershedCalcs!$F$18</f>
        <v>0.41320346262211632</v>
      </c>
    </row>
    <row r="326" spans="1:15" x14ac:dyDescent="0.25">
      <c r="A326">
        <f t="shared" si="31"/>
        <v>2003</v>
      </c>
      <c r="B326">
        <f t="shared" si="32"/>
        <v>2</v>
      </c>
      <c r="C326">
        <v>2002</v>
      </c>
      <c r="D326">
        <v>21</v>
      </c>
      <c r="E326">
        <v>11</v>
      </c>
      <c r="F326">
        <v>5.78</v>
      </c>
      <c r="G326">
        <v>5.78</v>
      </c>
      <c r="I326" s="1">
        <v>37581</v>
      </c>
      <c r="J326">
        <v>5.78</v>
      </c>
      <c r="K326">
        <f t="shared" si="30"/>
        <v>3305</v>
      </c>
      <c r="L326" s="7">
        <f t="shared" si="33"/>
        <v>65.033451397087759</v>
      </c>
      <c r="M326">
        <f t="shared" si="34"/>
        <v>5.0271428571428567</v>
      </c>
      <c r="N326">
        <f t="shared" si="35"/>
        <v>18.686</v>
      </c>
      <c r="O326">
        <f>G326/WatershedCalcs!$F$18</f>
        <v>0.3596861466800953</v>
      </c>
    </row>
    <row r="327" spans="1:15" x14ac:dyDescent="0.25">
      <c r="A327">
        <f t="shared" si="31"/>
        <v>2003</v>
      </c>
      <c r="B327">
        <f t="shared" si="32"/>
        <v>2</v>
      </c>
      <c r="C327">
        <v>2002</v>
      </c>
      <c r="D327">
        <v>22</v>
      </c>
      <c r="E327">
        <v>11</v>
      </c>
      <c r="F327">
        <v>5.17</v>
      </c>
      <c r="G327">
        <v>5.17</v>
      </c>
      <c r="I327" s="1">
        <v>37582</v>
      </c>
      <c r="J327">
        <v>5.17</v>
      </c>
      <c r="K327">
        <f t="shared" si="30"/>
        <v>3439</v>
      </c>
      <c r="L327" s="7">
        <f t="shared" si="33"/>
        <v>67.670208579299484</v>
      </c>
      <c r="M327">
        <f t="shared" si="34"/>
        <v>4.8557142857142859</v>
      </c>
      <c r="N327">
        <f t="shared" si="35"/>
        <v>19.510000000000002</v>
      </c>
      <c r="O327">
        <f>G327/WatershedCalcs!$F$18</f>
        <v>0.32172619002354541</v>
      </c>
    </row>
    <row r="328" spans="1:15" x14ac:dyDescent="0.25">
      <c r="A328">
        <f t="shared" si="31"/>
        <v>2003</v>
      </c>
      <c r="B328">
        <f t="shared" si="32"/>
        <v>2</v>
      </c>
      <c r="C328">
        <v>2002</v>
      </c>
      <c r="D328">
        <v>23</v>
      </c>
      <c r="E328">
        <v>11</v>
      </c>
      <c r="F328">
        <v>5.09</v>
      </c>
      <c r="G328">
        <v>5.09</v>
      </c>
      <c r="I328" s="1">
        <v>37583</v>
      </c>
      <c r="J328">
        <v>5.09</v>
      </c>
      <c r="K328">
        <f t="shared" si="30"/>
        <v>3455</v>
      </c>
      <c r="L328" s="7">
        <f t="shared" si="33"/>
        <v>67.985045257772526</v>
      </c>
      <c r="M328">
        <f t="shared" si="34"/>
        <v>4.7700000000000005</v>
      </c>
      <c r="N328">
        <f t="shared" si="35"/>
        <v>20.191000000000006</v>
      </c>
      <c r="O328">
        <f>G328/WatershedCalcs!$F$18</f>
        <v>0.31674783505219462</v>
      </c>
    </row>
    <row r="329" spans="1:15" x14ac:dyDescent="0.25">
      <c r="A329">
        <f t="shared" si="31"/>
        <v>2003</v>
      </c>
      <c r="B329">
        <f t="shared" si="32"/>
        <v>2</v>
      </c>
      <c r="C329">
        <v>2002</v>
      </c>
      <c r="D329">
        <v>24</v>
      </c>
      <c r="E329">
        <v>11</v>
      </c>
      <c r="F329">
        <v>5.07</v>
      </c>
      <c r="G329">
        <v>5.07</v>
      </c>
      <c r="I329" s="1">
        <v>37584</v>
      </c>
      <c r="J329">
        <v>5.07</v>
      </c>
      <c r="K329">
        <f t="shared" si="30"/>
        <v>3458</v>
      </c>
      <c r="L329" s="7">
        <f t="shared" si="33"/>
        <v>68.044077134986225</v>
      </c>
      <c r="M329">
        <f t="shared" si="34"/>
        <v>4.7</v>
      </c>
      <c r="N329">
        <f t="shared" si="35"/>
        <v>20.794666666666672</v>
      </c>
      <c r="O329">
        <f>G329/WatershedCalcs!$F$18</f>
        <v>0.31550324630935694</v>
      </c>
    </row>
    <row r="330" spans="1:15" x14ac:dyDescent="0.25">
      <c r="A330">
        <f t="shared" si="31"/>
        <v>2003</v>
      </c>
      <c r="B330">
        <f t="shared" si="32"/>
        <v>2</v>
      </c>
      <c r="C330">
        <v>2002</v>
      </c>
      <c r="D330">
        <v>25</v>
      </c>
      <c r="E330">
        <v>11</v>
      </c>
      <c r="F330">
        <v>4.76</v>
      </c>
      <c r="G330">
        <v>4.76</v>
      </c>
      <c r="I330" s="1">
        <v>37585</v>
      </c>
      <c r="J330">
        <v>4.76</v>
      </c>
      <c r="K330">
        <f t="shared" si="30"/>
        <v>3519</v>
      </c>
      <c r="L330" s="7">
        <f t="shared" si="33"/>
        <v>69.244391971664697</v>
      </c>
      <c r="M330">
        <f t="shared" si="34"/>
        <v>4.6399999999999997</v>
      </c>
      <c r="N330">
        <f t="shared" si="35"/>
        <v>21.34566666666667</v>
      </c>
      <c r="O330">
        <f>G330/WatershedCalcs!$F$18</f>
        <v>0.29621212079537257</v>
      </c>
    </row>
    <row r="331" spans="1:15" x14ac:dyDescent="0.25">
      <c r="A331">
        <f t="shared" si="31"/>
        <v>2003</v>
      </c>
      <c r="B331">
        <f t="shared" si="32"/>
        <v>2</v>
      </c>
      <c r="C331">
        <v>2002</v>
      </c>
      <c r="D331">
        <v>26</v>
      </c>
      <c r="E331">
        <v>11</v>
      </c>
      <c r="F331">
        <v>4.6900000000000004</v>
      </c>
      <c r="G331">
        <v>4.6900000000000004</v>
      </c>
      <c r="I331" s="1">
        <v>37586</v>
      </c>
      <c r="J331">
        <v>4.6900000000000004</v>
      </c>
      <c r="K331">
        <f t="shared" si="30"/>
        <v>3537</v>
      </c>
      <c r="L331" s="7">
        <f t="shared" si="33"/>
        <v>69.598583234946872</v>
      </c>
      <c r="M331">
        <f t="shared" si="34"/>
        <v>4.6242857142857137</v>
      </c>
      <c r="N331">
        <f t="shared" si="35"/>
        <v>21.823666666666671</v>
      </c>
      <c r="O331">
        <f>G331/WatershedCalcs!$F$18</f>
        <v>0.29185606019544064</v>
      </c>
    </row>
    <row r="332" spans="1:15" x14ac:dyDescent="0.25">
      <c r="A332">
        <f t="shared" si="31"/>
        <v>2003</v>
      </c>
      <c r="B332">
        <f t="shared" si="32"/>
        <v>2</v>
      </c>
      <c r="C332">
        <v>2002</v>
      </c>
      <c r="D332">
        <v>27</v>
      </c>
      <c r="E332">
        <v>11</v>
      </c>
      <c r="F332">
        <v>4.63</v>
      </c>
      <c r="G332">
        <v>4.63</v>
      </c>
      <c r="I332" s="1">
        <v>37587</v>
      </c>
      <c r="J332">
        <v>4.63</v>
      </c>
      <c r="K332">
        <f t="shared" si="30"/>
        <v>3544</v>
      </c>
      <c r="L332" s="7">
        <f t="shared" si="33"/>
        <v>69.73632428177882</v>
      </c>
      <c r="M332">
        <f t="shared" si="34"/>
        <v>4.6014285714285714</v>
      </c>
      <c r="N332">
        <f t="shared" si="35"/>
        <v>22.404000000000007</v>
      </c>
      <c r="O332">
        <f>G332/WatershedCalcs!$F$18</f>
        <v>0.28812229396692751</v>
      </c>
    </row>
    <row r="333" spans="1:15" x14ac:dyDescent="0.25">
      <c r="A333">
        <f t="shared" si="31"/>
        <v>2003</v>
      </c>
      <c r="B333">
        <f t="shared" si="32"/>
        <v>2</v>
      </c>
      <c r="C333">
        <v>2002</v>
      </c>
      <c r="D333">
        <v>28</v>
      </c>
      <c r="E333">
        <v>11</v>
      </c>
      <c r="F333">
        <v>4.58</v>
      </c>
      <c r="G333">
        <v>4.58</v>
      </c>
      <c r="I333" s="1">
        <v>37588</v>
      </c>
      <c r="J333">
        <v>4.58</v>
      </c>
      <c r="K333">
        <f t="shared" si="30"/>
        <v>3561</v>
      </c>
      <c r="L333" s="7">
        <f t="shared" si="33"/>
        <v>70.070838252656429</v>
      </c>
      <c r="M333">
        <f t="shared" si="34"/>
        <v>4.734285714285714</v>
      </c>
      <c r="N333">
        <f t="shared" si="35"/>
        <v>23.79633333333334</v>
      </c>
      <c r="O333">
        <f>G333/WatershedCalcs!$F$18</f>
        <v>0.28501082210983325</v>
      </c>
    </row>
    <row r="334" spans="1:15" x14ac:dyDescent="0.25">
      <c r="A334">
        <f t="shared" si="31"/>
        <v>2003</v>
      </c>
      <c r="B334">
        <f t="shared" si="32"/>
        <v>2</v>
      </c>
      <c r="C334">
        <v>2002</v>
      </c>
      <c r="D334">
        <v>29</v>
      </c>
      <c r="E334">
        <v>11</v>
      </c>
      <c r="F334">
        <v>4.57</v>
      </c>
      <c r="G334">
        <v>4.57</v>
      </c>
      <c r="I334" s="1">
        <v>37589</v>
      </c>
      <c r="J334">
        <v>4.57</v>
      </c>
      <c r="K334">
        <f t="shared" si="30"/>
        <v>3564</v>
      </c>
      <c r="L334" s="7">
        <f t="shared" si="33"/>
        <v>70.129870129870127</v>
      </c>
      <c r="M334">
        <f t="shared" si="34"/>
        <v>4.8157142857142858</v>
      </c>
      <c r="N334">
        <f t="shared" si="35"/>
        <v>25.140333333333338</v>
      </c>
      <c r="O334">
        <f>G334/WatershedCalcs!$F$18</f>
        <v>0.28438852773841444</v>
      </c>
    </row>
    <row r="335" spans="1:15" x14ac:dyDescent="0.25">
      <c r="A335">
        <f t="shared" si="31"/>
        <v>2003</v>
      </c>
      <c r="B335">
        <f t="shared" si="32"/>
        <v>2</v>
      </c>
      <c r="C335">
        <v>2002</v>
      </c>
      <c r="D335">
        <v>30</v>
      </c>
      <c r="E335">
        <v>11</v>
      </c>
      <c r="F335">
        <v>4.5999999999999996</v>
      </c>
      <c r="G335">
        <v>4.5999999999999996</v>
      </c>
      <c r="I335" s="1">
        <v>37590</v>
      </c>
      <c r="J335">
        <v>4.5999999999999996</v>
      </c>
      <c r="K335">
        <f t="shared" si="30"/>
        <v>3549</v>
      </c>
      <c r="L335" s="7">
        <f t="shared" si="33"/>
        <v>69.834710743801651</v>
      </c>
      <c r="M335">
        <f t="shared" si="34"/>
        <v>4.6871428571428577</v>
      </c>
      <c r="N335">
        <f t="shared" si="35"/>
        <v>26.608000000000004</v>
      </c>
      <c r="O335">
        <f>G335/WatershedCalcs!$F$18</f>
        <v>0.28625541085267092</v>
      </c>
    </row>
    <row r="336" spans="1:15" x14ac:dyDescent="0.25">
      <c r="A336">
        <f t="shared" si="31"/>
        <v>2003</v>
      </c>
      <c r="B336">
        <f t="shared" si="32"/>
        <v>3</v>
      </c>
      <c r="C336">
        <v>2002</v>
      </c>
      <c r="D336">
        <v>1</v>
      </c>
      <c r="E336">
        <v>12</v>
      </c>
      <c r="F336">
        <v>4.6500000000000004</v>
      </c>
      <c r="G336">
        <v>4.6500000000000004</v>
      </c>
      <c r="I336" s="1">
        <v>37591</v>
      </c>
      <c r="J336">
        <v>4.6500000000000004</v>
      </c>
      <c r="K336">
        <f t="shared" si="30"/>
        <v>3542</v>
      </c>
      <c r="L336" s="7">
        <f t="shared" si="33"/>
        <v>69.696969696969703</v>
      </c>
      <c r="M336">
        <f t="shared" si="34"/>
        <v>4.55</v>
      </c>
      <c r="N336">
        <f t="shared" si="35"/>
        <v>29.678000000000008</v>
      </c>
      <c r="O336">
        <f>G336/WatershedCalcs!$F$18</f>
        <v>0.28936688270976524</v>
      </c>
    </row>
    <row r="337" spans="1:15" x14ac:dyDescent="0.25">
      <c r="A337">
        <f t="shared" si="31"/>
        <v>2003</v>
      </c>
      <c r="B337">
        <f t="shared" si="32"/>
        <v>3</v>
      </c>
      <c r="C337">
        <v>2002</v>
      </c>
      <c r="D337">
        <v>2</v>
      </c>
      <c r="E337">
        <v>12</v>
      </c>
      <c r="F337">
        <v>4.6500000000000004</v>
      </c>
      <c r="G337">
        <v>4.6500000000000004</v>
      </c>
      <c r="I337" s="1">
        <v>37592</v>
      </c>
      <c r="J337">
        <v>4.6500000000000004</v>
      </c>
      <c r="K337">
        <f t="shared" si="30"/>
        <v>3542</v>
      </c>
      <c r="L337" s="7">
        <f t="shared" si="33"/>
        <v>69.696969696969703</v>
      </c>
      <c r="M337">
        <f t="shared" si="34"/>
        <v>4.3828571428571435</v>
      </c>
      <c r="N337">
        <f t="shared" si="35"/>
        <v>37.956333333333333</v>
      </c>
      <c r="O337">
        <f>G337/WatershedCalcs!$F$18</f>
        <v>0.28936688270976524</v>
      </c>
    </row>
    <row r="338" spans="1:15" x14ac:dyDescent="0.25">
      <c r="A338">
        <f t="shared" si="31"/>
        <v>2003</v>
      </c>
      <c r="B338">
        <f t="shared" si="32"/>
        <v>3</v>
      </c>
      <c r="C338">
        <v>2002</v>
      </c>
      <c r="D338">
        <v>3</v>
      </c>
      <c r="E338">
        <v>12</v>
      </c>
      <c r="F338">
        <v>4.53</v>
      </c>
      <c r="G338">
        <v>4.53</v>
      </c>
      <c r="I338" s="1">
        <v>37593</v>
      </c>
      <c r="J338">
        <v>4.53</v>
      </c>
      <c r="K338">
        <f t="shared" si="30"/>
        <v>3568</v>
      </c>
      <c r="L338" s="7">
        <f t="shared" si="33"/>
        <v>70.208579299488392</v>
      </c>
      <c r="M338">
        <f t="shared" si="34"/>
        <v>4.234285714285714</v>
      </c>
      <c r="N338">
        <f t="shared" si="35"/>
        <v>41.401333333333341</v>
      </c>
      <c r="O338">
        <f>G338/WatershedCalcs!$F$18</f>
        <v>0.28189935025273904</v>
      </c>
    </row>
    <row r="339" spans="1:15" x14ac:dyDescent="0.25">
      <c r="A339">
        <f t="shared" si="31"/>
        <v>2003</v>
      </c>
      <c r="B339">
        <f t="shared" si="32"/>
        <v>3</v>
      </c>
      <c r="C339">
        <v>2002</v>
      </c>
      <c r="D339">
        <v>4</v>
      </c>
      <c r="E339">
        <v>12</v>
      </c>
      <c r="F339">
        <v>5.56</v>
      </c>
      <c r="G339">
        <v>5.56</v>
      </c>
      <c r="I339" s="1">
        <v>37594</v>
      </c>
      <c r="J339">
        <v>5.56</v>
      </c>
      <c r="K339">
        <f t="shared" si="30"/>
        <v>3351</v>
      </c>
      <c r="L339" s="7">
        <f t="shared" si="33"/>
        <v>65.938606847697756</v>
      </c>
      <c r="M339">
        <f t="shared" si="34"/>
        <v>6.7442857142857147</v>
      </c>
      <c r="N339">
        <f t="shared" si="35"/>
        <v>44.303666666666672</v>
      </c>
      <c r="O339">
        <f>G339/WatershedCalcs!$F$18</f>
        <v>0.34599567050888053</v>
      </c>
    </row>
    <row r="340" spans="1:15" x14ac:dyDescent="0.25">
      <c r="A340">
        <f t="shared" si="31"/>
        <v>2003</v>
      </c>
      <c r="B340">
        <f t="shared" si="32"/>
        <v>3</v>
      </c>
      <c r="C340">
        <v>2002</v>
      </c>
      <c r="D340">
        <v>5</v>
      </c>
      <c r="E340">
        <v>12</v>
      </c>
      <c r="F340">
        <v>5.15</v>
      </c>
      <c r="G340">
        <v>5.15</v>
      </c>
      <c r="I340" s="1">
        <v>37595</v>
      </c>
      <c r="J340">
        <v>5.15</v>
      </c>
      <c r="K340">
        <f t="shared" si="30"/>
        <v>3441</v>
      </c>
      <c r="L340" s="7">
        <f t="shared" si="33"/>
        <v>67.709563164108616</v>
      </c>
      <c r="M340">
        <f t="shared" si="34"/>
        <v>10.835714285714287</v>
      </c>
      <c r="N340">
        <f t="shared" si="35"/>
        <v>48.585000000000008</v>
      </c>
      <c r="O340">
        <f>G340/WatershedCalcs!$F$18</f>
        <v>0.32048160128070774</v>
      </c>
    </row>
    <row r="341" spans="1:15" x14ac:dyDescent="0.25">
      <c r="A341">
        <f t="shared" si="31"/>
        <v>2003</v>
      </c>
      <c r="B341">
        <f t="shared" si="32"/>
        <v>3</v>
      </c>
      <c r="C341">
        <v>2002</v>
      </c>
      <c r="D341">
        <v>6</v>
      </c>
      <c r="E341">
        <v>12</v>
      </c>
      <c r="F341">
        <v>3.67</v>
      </c>
      <c r="G341">
        <v>3.67</v>
      </c>
      <c r="I341" s="1">
        <v>37596</v>
      </c>
      <c r="J341">
        <v>3.67</v>
      </c>
      <c r="K341">
        <f t="shared" si="30"/>
        <v>3756</v>
      </c>
      <c r="L341" s="7">
        <f t="shared" si="33"/>
        <v>73.907910271546641</v>
      </c>
      <c r="M341">
        <f t="shared" si="34"/>
        <v>14.6</v>
      </c>
      <c r="N341">
        <f t="shared" si="35"/>
        <v>52.31333333333334</v>
      </c>
      <c r="O341">
        <f>G341/WatershedCalcs!$F$18</f>
        <v>0.22838203431071794</v>
      </c>
    </row>
    <row r="342" spans="1:15" x14ac:dyDescent="0.25">
      <c r="A342">
        <f t="shared" si="31"/>
        <v>2003</v>
      </c>
      <c r="B342">
        <f t="shared" si="32"/>
        <v>3</v>
      </c>
      <c r="C342">
        <v>2002</v>
      </c>
      <c r="D342">
        <v>7</v>
      </c>
      <c r="E342">
        <v>12</v>
      </c>
      <c r="F342">
        <v>3.64</v>
      </c>
      <c r="G342">
        <v>3.64</v>
      </c>
      <c r="I342" s="1">
        <v>37597</v>
      </c>
      <c r="J342">
        <v>3.64</v>
      </c>
      <c r="K342">
        <f t="shared" si="30"/>
        <v>3759</v>
      </c>
      <c r="L342" s="7">
        <f t="shared" si="33"/>
        <v>73.966942148760324</v>
      </c>
      <c r="M342">
        <f t="shared" si="34"/>
        <v>19.475714285714282</v>
      </c>
      <c r="N342">
        <f t="shared" si="35"/>
        <v>54.631</v>
      </c>
      <c r="O342">
        <f>G342/WatershedCalcs!$F$18</f>
        <v>0.22651515119646137</v>
      </c>
    </row>
    <row r="343" spans="1:15" x14ac:dyDescent="0.25">
      <c r="A343">
        <f t="shared" si="31"/>
        <v>2003</v>
      </c>
      <c r="B343">
        <f t="shared" si="32"/>
        <v>3</v>
      </c>
      <c r="C343">
        <v>2002</v>
      </c>
      <c r="D343">
        <v>8</v>
      </c>
      <c r="E343">
        <v>12</v>
      </c>
      <c r="F343">
        <v>3.48</v>
      </c>
      <c r="G343">
        <v>3.48</v>
      </c>
      <c r="I343" s="1">
        <v>37598</v>
      </c>
      <c r="J343">
        <v>3.48</v>
      </c>
      <c r="K343">
        <f t="shared" si="30"/>
        <v>3813</v>
      </c>
      <c r="L343" s="7">
        <f t="shared" si="33"/>
        <v>75.029515938606849</v>
      </c>
      <c r="M343">
        <f t="shared" si="34"/>
        <v>25.44142857142857</v>
      </c>
      <c r="N343">
        <f t="shared" si="35"/>
        <v>56.256333333333345</v>
      </c>
      <c r="O343">
        <f>G343/WatershedCalcs!$F$18</f>
        <v>0.21655844125375978</v>
      </c>
    </row>
    <row r="344" spans="1:15" x14ac:dyDescent="0.25">
      <c r="A344">
        <f t="shared" si="31"/>
        <v>2003</v>
      </c>
      <c r="B344">
        <f t="shared" si="32"/>
        <v>3</v>
      </c>
      <c r="C344">
        <v>2002</v>
      </c>
      <c r="D344">
        <v>9</v>
      </c>
      <c r="E344">
        <v>12</v>
      </c>
      <c r="F344">
        <v>3.61</v>
      </c>
      <c r="G344">
        <v>3.61</v>
      </c>
      <c r="I344" s="1">
        <v>37599</v>
      </c>
      <c r="J344">
        <v>3.61</v>
      </c>
      <c r="K344">
        <f t="shared" si="30"/>
        <v>3762</v>
      </c>
      <c r="L344" s="7">
        <f t="shared" si="33"/>
        <v>74.025974025974023</v>
      </c>
      <c r="M344">
        <f t="shared" si="34"/>
        <v>29.372857142857139</v>
      </c>
      <c r="N344">
        <f t="shared" si="35"/>
        <v>57.547000000000011</v>
      </c>
      <c r="O344">
        <f>G344/WatershedCalcs!$F$18</f>
        <v>0.22464826808220481</v>
      </c>
    </row>
    <row r="345" spans="1:15" x14ac:dyDescent="0.25">
      <c r="A345">
        <f t="shared" si="31"/>
        <v>2003</v>
      </c>
      <c r="B345">
        <f t="shared" si="32"/>
        <v>3</v>
      </c>
      <c r="C345">
        <v>2002</v>
      </c>
      <c r="D345">
        <v>10</v>
      </c>
      <c r="E345">
        <v>12</v>
      </c>
      <c r="F345">
        <v>22.1</v>
      </c>
      <c r="G345">
        <v>22.1</v>
      </c>
      <c r="I345" s="1">
        <v>37600</v>
      </c>
      <c r="J345">
        <v>22.1</v>
      </c>
      <c r="K345">
        <f t="shared" si="30"/>
        <v>1672</v>
      </c>
      <c r="L345" s="7">
        <f t="shared" si="33"/>
        <v>32.900432900432904</v>
      </c>
      <c r="M345">
        <f t="shared" si="34"/>
        <v>45.428571428571431</v>
      </c>
      <c r="N345">
        <f t="shared" si="35"/>
        <v>58.616666666666674</v>
      </c>
      <c r="O345">
        <f>G345/WatershedCalcs!$F$18</f>
        <v>1.3752705608356584</v>
      </c>
    </row>
    <row r="346" spans="1:15" x14ac:dyDescent="0.25">
      <c r="A346">
        <f t="shared" si="31"/>
        <v>2003</v>
      </c>
      <c r="B346">
        <f t="shared" si="32"/>
        <v>3</v>
      </c>
      <c r="C346">
        <v>2002</v>
      </c>
      <c r="D346">
        <v>11</v>
      </c>
      <c r="E346">
        <v>12</v>
      </c>
      <c r="F346">
        <v>34.200000000000003</v>
      </c>
      <c r="G346">
        <v>34.200000000000003</v>
      </c>
      <c r="I346" s="1">
        <v>37601</v>
      </c>
      <c r="J346">
        <v>34.200000000000003</v>
      </c>
      <c r="K346">
        <f t="shared" si="30"/>
        <v>1096</v>
      </c>
      <c r="L346" s="7">
        <f t="shared" si="33"/>
        <v>21.566312475403386</v>
      </c>
      <c r="M346">
        <f t="shared" si="34"/>
        <v>48.614285714285707</v>
      </c>
      <c r="N346">
        <f t="shared" si="35"/>
        <v>58.906666666666673</v>
      </c>
      <c r="O346">
        <f>G346/WatershedCalcs!$F$18</f>
        <v>2.1282467502524671</v>
      </c>
    </row>
    <row r="347" spans="1:15" x14ac:dyDescent="0.25">
      <c r="A347">
        <f t="shared" si="31"/>
        <v>2003</v>
      </c>
      <c r="B347">
        <f t="shared" si="32"/>
        <v>3</v>
      </c>
      <c r="C347">
        <v>2002</v>
      </c>
      <c r="D347">
        <v>12</v>
      </c>
      <c r="E347">
        <v>12</v>
      </c>
      <c r="F347">
        <v>31.5</v>
      </c>
      <c r="G347">
        <v>31.5</v>
      </c>
      <c r="I347" s="1">
        <v>37602</v>
      </c>
      <c r="J347">
        <v>31.5</v>
      </c>
      <c r="K347">
        <f t="shared" si="30"/>
        <v>1209</v>
      </c>
      <c r="L347" s="7">
        <f t="shared" si="33"/>
        <v>23.789846517119244</v>
      </c>
      <c r="M347">
        <f t="shared" si="34"/>
        <v>49.528571428571425</v>
      </c>
      <c r="N347">
        <f t="shared" si="35"/>
        <v>58.660000000000004</v>
      </c>
      <c r="O347">
        <f>G347/WatershedCalcs!$F$18</f>
        <v>1.9602272699693772</v>
      </c>
    </row>
    <row r="348" spans="1:15" x14ac:dyDescent="0.25">
      <c r="A348">
        <f t="shared" si="31"/>
        <v>2003</v>
      </c>
      <c r="B348">
        <f t="shared" si="32"/>
        <v>3</v>
      </c>
      <c r="C348">
        <v>2002</v>
      </c>
      <c r="D348">
        <v>13</v>
      </c>
      <c r="E348">
        <v>12</v>
      </c>
      <c r="F348">
        <v>37.799999999999997</v>
      </c>
      <c r="G348">
        <v>37.799999999999997</v>
      </c>
      <c r="I348" s="1">
        <v>37603</v>
      </c>
      <c r="J348">
        <v>37.799999999999997</v>
      </c>
      <c r="K348">
        <f t="shared" si="30"/>
        <v>979</v>
      </c>
      <c r="L348" s="7">
        <f t="shared" si="33"/>
        <v>19.264069264069263</v>
      </c>
      <c r="M348">
        <f t="shared" si="34"/>
        <v>50.4</v>
      </c>
      <c r="N348">
        <f t="shared" si="35"/>
        <v>58.440000000000012</v>
      </c>
      <c r="O348">
        <f>G348/WatershedCalcs!$F$18</f>
        <v>2.3522727239632526</v>
      </c>
    </row>
    <row r="349" spans="1:15" x14ac:dyDescent="0.25">
      <c r="A349">
        <f t="shared" si="31"/>
        <v>2003</v>
      </c>
      <c r="B349">
        <f t="shared" si="32"/>
        <v>3</v>
      </c>
      <c r="C349">
        <v>2002</v>
      </c>
      <c r="D349">
        <v>14</v>
      </c>
      <c r="E349">
        <v>12</v>
      </c>
      <c r="F349">
        <v>45.4</v>
      </c>
      <c r="G349">
        <v>45.4</v>
      </c>
      <c r="I349" s="1">
        <v>37604</v>
      </c>
      <c r="J349">
        <v>45.4</v>
      </c>
      <c r="K349">
        <f t="shared" si="30"/>
        <v>733</v>
      </c>
      <c r="L349" s="7">
        <f t="shared" si="33"/>
        <v>14.423455332546242</v>
      </c>
      <c r="M349">
        <f t="shared" si="34"/>
        <v>49.585714285714296</v>
      </c>
      <c r="N349">
        <f t="shared" si="35"/>
        <v>58.293333333333344</v>
      </c>
      <c r="O349">
        <f>G349/WatershedCalcs!$F$18</f>
        <v>2.8252164462415785</v>
      </c>
    </row>
    <row r="350" spans="1:15" x14ac:dyDescent="0.25">
      <c r="A350">
        <f t="shared" si="31"/>
        <v>2003</v>
      </c>
      <c r="B350">
        <f t="shared" si="32"/>
        <v>3</v>
      </c>
      <c r="C350">
        <v>2002</v>
      </c>
      <c r="D350">
        <v>15</v>
      </c>
      <c r="E350">
        <v>12</v>
      </c>
      <c r="F350">
        <v>31</v>
      </c>
      <c r="G350">
        <v>31</v>
      </c>
      <c r="I350" s="1">
        <v>37605</v>
      </c>
      <c r="J350">
        <v>31</v>
      </c>
      <c r="K350">
        <f t="shared" si="30"/>
        <v>1219</v>
      </c>
      <c r="L350" s="7">
        <f t="shared" si="33"/>
        <v>23.986619441164898</v>
      </c>
      <c r="M350">
        <f t="shared" si="34"/>
        <v>47.457142857142863</v>
      </c>
      <c r="N350">
        <f t="shared" si="35"/>
        <v>57.83666666666668</v>
      </c>
      <c r="O350">
        <f>G350/WatershedCalcs!$F$18</f>
        <v>1.9291125513984348</v>
      </c>
    </row>
    <row r="351" spans="1:15" x14ac:dyDescent="0.25">
      <c r="A351">
        <f t="shared" si="31"/>
        <v>2003</v>
      </c>
      <c r="B351">
        <f t="shared" si="32"/>
        <v>3</v>
      </c>
      <c r="C351">
        <v>2002</v>
      </c>
      <c r="D351">
        <v>16</v>
      </c>
      <c r="E351">
        <v>12</v>
      </c>
      <c r="F351">
        <v>116</v>
      </c>
      <c r="G351">
        <v>116</v>
      </c>
      <c r="I351" s="1">
        <v>37606</v>
      </c>
      <c r="J351">
        <v>116</v>
      </c>
      <c r="K351">
        <f t="shared" si="30"/>
        <v>235</v>
      </c>
      <c r="L351" s="7">
        <f t="shared" si="33"/>
        <v>4.6241637150728057</v>
      </c>
      <c r="M351">
        <f t="shared" si="34"/>
        <v>46.68571428571429</v>
      </c>
      <c r="N351">
        <f t="shared" si="35"/>
        <v>57.903333333333343</v>
      </c>
      <c r="O351">
        <f>G351/WatershedCalcs!$F$18</f>
        <v>7.2186147084586594</v>
      </c>
    </row>
    <row r="352" spans="1:15" x14ac:dyDescent="0.25">
      <c r="A352">
        <f t="shared" si="31"/>
        <v>2003</v>
      </c>
      <c r="B352">
        <f t="shared" si="32"/>
        <v>3</v>
      </c>
      <c r="C352">
        <v>2002</v>
      </c>
      <c r="D352">
        <v>17</v>
      </c>
      <c r="E352">
        <v>12</v>
      </c>
      <c r="F352">
        <v>44.4</v>
      </c>
      <c r="G352">
        <v>44.4</v>
      </c>
      <c r="I352" s="1">
        <v>37607</v>
      </c>
      <c r="J352">
        <v>44.4</v>
      </c>
      <c r="K352">
        <f t="shared" si="30"/>
        <v>771</v>
      </c>
      <c r="L352" s="7">
        <f t="shared" si="33"/>
        <v>15.171192443919718</v>
      </c>
      <c r="M352">
        <f t="shared" si="34"/>
        <v>33.428571428571423</v>
      </c>
      <c r="N352">
        <f t="shared" si="35"/>
        <v>55.066666666666684</v>
      </c>
      <c r="O352">
        <f>G352/WatershedCalcs!$F$18</f>
        <v>2.7629870090996937</v>
      </c>
    </row>
    <row r="353" spans="1:15" x14ac:dyDescent="0.25">
      <c r="A353">
        <f t="shared" si="31"/>
        <v>2003</v>
      </c>
      <c r="B353">
        <f t="shared" si="32"/>
        <v>3</v>
      </c>
      <c r="C353">
        <v>2002</v>
      </c>
      <c r="D353">
        <v>18</v>
      </c>
      <c r="E353">
        <v>12</v>
      </c>
      <c r="F353">
        <v>40.6</v>
      </c>
      <c r="G353">
        <v>40.6</v>
      </c>
      <c r="I353" s="1">
        <v>37608</v>
      </c>
      <c r="J353">
        <v>40.6</v>
      </c>
      <c r="K353">
        <f t="shared" si="30"/>
        <v>882</v>
      </c>
      <c r="L353" s="7">
        <f t="shared" si="33"/>
        <v>17.355371900826448</v>
      </c>
      <c r="M353">
        <f t="shared" si="34"/>
        <v>30.171428571428571</v>
      </c>
      <c r="N353">
        <f t="shared" si="35"/>
        <v>54.553333333333349</v>
      </c>
      <c r="O353">
        <f>G353/WatershedCalcs!$F$18</f>
        <v>2.5265151479605308</v>
      </c>
    </row>
    <row r="354" spans="1:15" x14ac:dyDescent="0.25">
      <c r="A354">
        <f t="shared" si="31"/>
        <v>2003</v>
      </c>
      <c r="B354">
        <f t="shared" si="32"/>
        <v>3</v>
      </c>
      <c r="C354">
        <v>2002</v>
      </c>
      <c r="D354">
        <v>19</v>
      </c>
      <c r="E354">
        <v>12</v>
      </c>
      <c r="F354">
        <v>37.6</v>
      </c>
      <c r="G354">
        <v>37.6</v>
      </c>
      <c r="I354" s="1">
        <v>37609</v>
      </c>
      <c r="J354">
        <v>37.6</v>
      </c>
      <c r="K354">
        <f t="shared" si="30"/>
        <v>981</v>
      </c>
      <c r="L354" s="7">
        <f t="shared" si="33"/>
        <v>19.303423848878396</v>
      </c>
      <c r="M354">
        <f t="shared" si="34"/>
        <v>27.099999999999998</v>
      </c>
      <c r="N354">
        <f t="shared" si="35"/>
        <v>54.08333333333335</v>
      </c>
      <c r="O354">
        <f>G354/WatershedCalcs!$F$18</f>
        <v>2.339826836534876</v>
      </c>
    </row>
    <row r="355" spans="1:15" x14ac:dyDescent="0.25">
      <c r="A355">
        <f t="shared" si="31"/>
        <v>2003</v>
      </c>
      <c r="B355">
        <f t="shared" si="32"/>
        <v>3</v>
      </c>
      <c r="C355">
        <v>2002</v>
      </c>
      <c r="D355">
        <v>20</v>
      </c>
      <c r="E355">
        <v>12</v>
      </c>
      <c r="F355">
        <v>32.1</v>
      </c>
      <c r="G355">
        <v>32.1</v>
      </c>
      <c r="I355" s="1">
        <v>37610</v>
      </c>
      <c r="J355">
        <v>32.1</v>
      </c>
      <c r="K355">
        <f t="shared" si="30"/>
        <v>1184</v>
      </c>
      <c r="L355" s="7">
        <f t="shared" si="33"/>
        <v>23.297914207005118</v>
      </c>
      <c r="M355">
        <f t="shared" si="34"/>
        <v>24.885714285714283</v>
      </c>
      <c r="N355">
        <f t="shared" si="35"/>
        <v>53.636666666666684</v>
      </c>
      <c r="O355">
        <f>G355/WatershedCalcs!$F$18</f>
        <v>1.9975649322545084</v>
      </c>
    </row>
    <row r="356" spans="1:15" x14ac:dyDescent="0.25">
      <c r="A356">
        <f t="shared" si="31"/>
        <v>2003</v>
      </c>
      <c r="B356">
        <f t="shared" si="32"/>
        <v>3</v>
      </c>
      <c r="C356">
        <v>2002</v>
      </c>
      <c r="D356">
        <v>21</v>
      </c>
      <c r="E356">
        <v>12</v>
      </c>
      <c r="F356">
        <v>30.5</v>
      </c>
      <c r="G356">
        <v>30.5</v>
      </c>
      <c r="I356" s="1">
        <v>37611</v>
      </c>
      <c r="J356">
        <v>30.5</v>
      </c>
      <c r="K356">
        <f t="shared" si="30"/>
        <v>1267</v>
      </c>
      <c r="L356" s="7">
        <f t="shared" si="33"/>
        <v>24.931129476584022</v>
      </c>
      <c r="M356">
        <f t="shared" si="34"/>
        <v>26.928571428571427</v>
      </c>
      <c r="N356">
        <f t="shared" si="35"/>
        <v>53.303333333333356</v>
      </c>
      <c r="O356">
        <f>G356/WatershedCalcs!$F$18</f>
        <v>1.8979978328274922</v>
      </c>
    </row>
    <row r="357" spans="1:15" x14ac:dyDescent="0.25">
      <c r="A357">
        <f t="shared" si="31"/>
        <v>2003</v>
      </c>
      <c r="B357">
        <f t="shared" si="32"/>
        <v>3</v>
      </c>
      <c r="C357">
        <v>2002</v>
      </c>
      <c r="D357">
        <v>22</v>
      </c>
      <c r="E357">
        <v>12</v>
      </c>
      <c r="F357">
        <v>25.6</v>
      </c>
      <c r="G357">
        <v>25.6</v>
      </c>
      <c r="I357" s="1">
        <v>37612</v>
      </c>
      <c r="J357">
        <v>25.6</v>
      </c>
      <c r="K357">
        <f t="shared" si="30"/>
        <v>1492</v>
      </c>
      <c r="L357" s="7">
        <f t="shared" si="33"/>
        <v>29.358520267611176</v>
      </c>
      <c r="M357">
        <f t="shared" si="34"/>
        <v>28.985714285714288</v>
      </c>
      <c r="N357">
        <f t="shared" si="35"/>
        <v>52.956666666666685</v>
      </c>
      <c r="O357">
        <f>G357/WatershedCalcs!$F$18</f>
        <v>1.593073590832256</v>
      </c>
    </row>
    <row r="358" spans="1:15" x14ac:dyDescent="0.25">
      <c r="A358">
        <f t="shared" si="31"/>
        <v>2003</v>
      </c>
      <c r="B358">
        <f t="shared" si="32"/>
        <v>3</v>
      </c>
      <c r="C358">
        <v>2002</v>
      </c>
      <c r="D358">
        <v>23</v>
      </c>
      <c r="E358">
        <v>12</v>
      </c>
      <c r="F358">
        <v>23.2</v>
      </c>
      <c r="G358">
        <v>23.2</v>
      </c>
      <c r="I358" s="1">
        <v>37613</v>
      </c>
      <c r="J358">
        <v>23.2</v>
      </c>
      <c r="K358">
        <f t="shared" si="30"/>
        <v>1609</v>
      </c>
      <c r="L358" s="7">
        <f t="shared" si="33"/>
        <v>31.660763478945299</v>
      </c>
      <c r="M358">
        <f t="shared" si="34"/>
        <v>32.271428571428572</v>
      </c>
      <c r="N358">
        <f t="shared" si="35"/>
        <v>52.730000000000011</v>
      </c>
      <c r="O358">
        <f>G358/WatershedCalcs!$F$18</f>
        <v>1.4437229416917319</v>
      </c>
    </row>
    <row r="359" spans="1:15" x14ac:dyDescent="0.25">
      <c r="A359">
        <f t="shared" si="31"/>
        <v>2003</v>
      </c>
      <c r="B359">
        <f t="shared" si="32"/>
        <v>3</v>
      </c>
      <c r="C359">
        <v>2002</v>
      </c>
      <c r="D359">
        <v>24</v>
      </c>
      <c r="E359">
        <v>12</v>
      </c>
      <c r="F359">
        <v>21.6</v>
      </c>
      <c r="G359">
        <v>21.6</v>
      </c>
      <c r="I359" s="1">
        <v>37614</v>
      </c>
      <c r="J359">
        <v>21.6</v>
      </c>
      <c r="K359">
        <f t="shared" si="30"/>
        <v>1737</v>
      </c>
      <c r="L359" s="7">
        <f t="shared" si="33"/>
        <v>34.179456906729634</v>
      </c>
      <c r="M359">
        <f t="shared" si="34"/>
        <v>42.771428571428565</v>
      </c>
      <c r="N359">
        <f t="shared" si="35"/>
        <v>52.826666666666675</v>
      </c>
      <c r="O359">
        <f>G359/WatershedCalcs!$F$18</f>
        <v>1.344155842264716</v>
      </c>
    </row>
    <row r="360" spans="1:15" x14ac:dyDescent="0.25">
      <c r="A360">
        <f t="shared" si="31"/>
        <v>2003</v>
      </c>
      <c r="B360">
        <f t="shared" si="32"/>
        <v>3</v>
      </c>
      <c r="C360">
        <v>2002</v>
      </c>
      <c r="D360">
        <v>25</v>
      </c>
      <c r="E360">
        <v>12</v>
      </c>
      <c r="F360">
        <v>19.100000000000001</v>
      </c>
      <c r="G360">
        <v>19.100000000000001</v>
      </c>
      <c r="I360" s="1">
        <v>37615</v>
      </c>
      <c r="J360">
        <v>19.100000000000001</v>
      </c>
      <c r="K360">
        <f t="shared" si="30"/>
        <v>1894</v>
      </c>
      <c r="L360" s="7">
        <f t="shared" si="33"/>
        <v>37.268791814246363</v>
      </c>
      <c r="M360">
        <f t="shared" si="34"/>
        <v>75.828571428571422</v>
      </c>
      <c r="N360">
        <f t="shared" si="35"/>
        <v>52.846666666666671</v>
      </c>
      <c r="O360">
        <f>G360/WatershedCalcs!$F$18</f>
        <v>1.1885822494100036</v>
      </c>
    </row>
    <row r="361" spans="1:15" x14ac:dyDescent="0.25">
      <c r="A361">
        <f t="shared" si="31"/>
        <v>2003</v>
      </c>
      <c r="B361">
        <f t="shared" si="32"/>
        <v>3</v>
      </c>
      <c r="C361">
        <v>2002</v>
      </c>
      <c r="D361">
        <v>26</v>
      </c>
      <c r="E361">
        <v>12</v>
      </c>
      <c r="F361">
        <v>22.1</v>
      </c>
      <c r="G361">
        <v>22.1</v>
      </c>
      <c r="I361" s="1">
        <v>37616</v>
      </c>
      <c r="J361">
        <v>22.1</v>
      </c>
      <c r="K361">
        <f t="shared" si="30"/>
        <v>1672</v>
      </c>
      <c r="L361" s="7">
        <f t="shared" si="33"/>
        <v>32.900432900432904</v>
      </c>
      <c r="M361">
        <f t="shared" si="34"/>
        <v>88.528571428571439</v>
      </c>
      <c r="N361">
        <f t="shared" si="35"/>
        <v>53.103333333333339</v>
      </c>
      <c r="O361">
        <f>G361/WatershedCalcs!$F$18</f>
        <v>1.3752705608356584</v>
      </c>
    </row>
    <row r="362" spans="1:15" x14ac:dyDescent="0.25">
      <c r="A362">
        <f t="shared" si="31"/>
        <v>2003</v>
      </c>
      <c r="B362">
        <f t="shared" si="32"/>
        <v>3</v>
      </c>
      <c r="C362">
        <v>2002</v>
      </c>
      <c r="D362">
        <v>27</v>
      </c>
      <c r="E362">
        <v>12</v>
      </c>
      <c r="F362">
        <v>46.4</v>
      </c>
      <c r="G362">
        <v>46.4</v>
      </c>
      <c r="I362" s="1">
        <v>37617</v>
      </c>
      <c r="J362">
        <v>46.4</v>
      </c>
      <c r="K362">
        <f t="shared" si="30"/>
        <v>713</v>
      </c>
      <c r="L362" s="7">
        <f t="shared" si="33"/>
        <v>14.029909484454938</v>
      </c>
      <c r="M362">
        <f t="shared" si="34"/>
        <v>98.45714285714287</v>
      </c>
      <c r="N362">
        <f t="shared" si="35"/>
        <v>53.243333333333339</v>
      </c>
      <c r="O362">
        <f>G362/WatershedCalcs!$F$18</f>
        <v>2.8874458833834638</v>
      </c>
    </row>
    <row r="363" spans="1:15" x14ac:dyDescent="0.25">
      <c r="A363">
        <f t="shared" si="31"/>
        <v>2003</v>
      </c>
      <c r="B363">
        <f t="shared" si="32"/>
        <v>3</v>
      </c>
      <c r="C363">
        <v>2002</v>
      </c>
      <c r="D363">
        <v>28</v>
      </c>
      <c r="E363">
        <v>12</v>
      </c>
      <c r="F363">
        <v>44.9</v>
      </c>
      <c r="G363">
        <v>44.9</v>
      </c>
      <c r="I363" s="1">
        <v>37618</v>
      </c>
      <c r="J363">
        <v>44.9</v>
      </c>
      <c r="K363">
        <f t="shared" si="30"/>
        <v>761</v>
      </c>
      <c r="L363" s="7">
        <f t="shared" si="33"/>
        <v>14.974419519874067</v>
      </c>
      <c r="M363">
        <f t="shared" si="34"/>
        <v>110.97142857142858</v>
      </c>
      <c r="N363">
        <f t="shared" si="35"/>
        <v>53.54</v>
      </c>
      <c r="O363">
        <f>G363/WatershedCalcs!$F$18</f>
        <v>2.7941017276706361</v>
      </c>
    </row>
    <row r="364" spans="1:15" x14ac:dyDescent="0.25">
      <c r="A364">
        <f t="shared" si="31"/>
        <v>2003</v>
      </c>
      <c r="B364">
        <f t="shared" si="32"/>
        <v>3</v>
      </c>
      <c r="C364">
        <v>2002</v>
      </c>
      <c r="D364">
        <v>29</v>
      </c>
      <c r="E364">
        <v>12</v>
      </c>
      <c r="F364">
        <v>48.6</v>
      </c>
      <c r="G364">
        <v>48.6</v>
      </c>
      <c r="I364" s="1">
        <v>37619</v>
      </c>
      <c r="J364">
        <v>48.6</v>
      </c>
      <c r="K364">
        <f t="shared" si="30"/>
        <v>668</v>
      </c>
      <c r="L364" s="7">
        <f t="shared" si="33"/>
        <v>13.144431326249508</v>
      </c>
      <c r="M364">
        <f t="shared" si="34"/>
        <v>121.27142857142857</v>
      </c>
      <c r="N364">
        <f t="shared" si="35"/>
        <v>53.766666666666666</v>
      </c>
      <c r="O364">
        <f>G364/WatershedCalcs!$F$18</f>
        <v>3.0243506450956108</v>
      </c>
    </row>
    <row r="365" spans="1:15" x14ac:dyDescent="0.25">
      <c r="A365">
        <f t="shared" si="31"/>
        <v>2003</v>
      </c>
      <c r="B365">
        <f t="shared" si="32"/>
        <v>3</v>
      </c>
      <c r="C365">
        <v>2002</v>
      </c>
      <c r="D365">
        <v>30</v>
      </c>
      <c r="E365">
        <v>12</v>
      </c>
      <c r="F365">
        <v>96.7</v>
      </c>
      <c r="G365">
        <v>96.7</v>
      </c>
      <c r="I365" s="1">
        <v>37620</v>
      </c>
      <c r="J365">
        <v>96.7</v>
      </c>
      <c r="K365">
        <f t="shared" si="30"/>
        <v>302</v>
      </c>
      <c r="L365" s="7">
        <f t="shared" si="33"/>
        <v>5.9425423061786695</v>
      </c>
      <c r="M365">
        <f t="shared" si="34"/>
        <v>124.78571428571429</v>
      </c>
      <c r="N365">
        <f t="shared" si="35"/>
        <v>53.633333333333333</v>
      </c>
      <c r="O365">
        <f>G365/WatershedCalcs!$F$18</f>
        <v>6.0175865716202788</v>
      </c>
    </row>
    <row r="366" spans="1:15" x14ac:dyDescent="0.25">
      <c r="A366">
        <f t="shared" si="31"/>
        <v>2003</v>
      </c>
      <c r="B366">
        <f t="shared" si="32"/>
        <v>3</v>
      </c>
      <c r="C366">
        <v>2002</v>
      </c>
      <c r="D366">
        <v>31</v>
      </c>
      <c r="E366">
        <v>12</v>
      </c>
      <c r="F366">
        <v>253</v>
      </c>
      <c r="G366">
        <v>253</v>
      </c>
      <c r="I366" s="1">
        <v>37621</v>
      </c>
      <c r="J366">
        <v>253</v>
      </c>
      <c r="K366">
        <f t="shared" si="30"/>
        <v>36</v>
      </c>
      <c r="L366" s="7">
        <f t="shared" si="33"/>
        <v>0.70838252656434475</v>
      </c>
      <c r="M366">
        <f t="shared" si="34"/>
        <v>118.45714285714287</v>
      </c>
      <c r="N366">
        <f t="shared" si="35"/>
        <v>52.529999999999987</v>
      </c>
      <c r="O366">
        <f>G366/WatershedCalcs!$F$18</f>
        <v>15.744047596896904</v>
      </c>
    </row>
    <row r="367" spans="1:15" x14ac:dyDescent="0.25">
      <c r="A367">
        <f t="shared" si="31"/>
        <v>2003</v>
      </c>
      <c r="B367">
        <f t="shared" si="32"/>
        <v>4</v>
      </c>
      <c r="C367">
        <v>2003</v>
      </c>
      <c r="D367">
        <v>1</v>
      </c>
      <c r="E367">
        <v>1</v>
      </c>
      <c r="F367">
        <v>108</v>
      </c>
      <c r="G367">
        <v>108</v>
      </c>
      <c r="I367" s="1">
        <v>37622</v>
      </c>
      <c r="J367">
        <v>108</v>
      </c>
      <c r="K367">
        <f t="shared" si="30"/>
        <v>257</v>
      </c>
      <c r="L367" s="7">
        <f t="shared" si="33"/>
        <v>5.0570641479732394</v>
      </c>
      <c r="M367">
        <f t="shared" si="34"/>
        <v>88.342857142857156</v>
      </c>
      <c r="N367">
        <f t="shared" si="35"/>
        <v>50.896666666666661</v>
      </c>
      <c r="O367">
        <f>G367/WatershedCalcs!$F$18</f>
        <v>6.7207792113235794</v>
      </c>
    </row>
    <row r="368" spans="1:15" x14ac:dyDescent="0.25">
      <c r="A368">
        <f t="shared" si="31"/>
        <v>2003</v>
      </c>
      <c r="B368">
        <f t="shared" si="32"/>
        <v>4</v>
      </c>
      <c r="C368">
        <v>2003</v>
      </c>
      <c r="D368">
        <v>2</v>
      </c>
      <c r="E368">
        <v>1</v>
      </c>
      <c r="F368">
        <v>91.6</v>
      </c>
      <c r="G368">
        <v>91.6</v>
      </c>
      <c r="I368" s="1">
        <v>37623</v>
      </c>
      <c r="J368">
        <v>91.6</v>
      </c>
      <c r="K368">
        <f t="shared" si="30"/>
        <v>322</v>
      </c>
      <c r="L368" s="7">
        <f t="shared" si="33"/>
        <v>6.336088154269973</v>
      </c>
      <c r="M368">
        <f t="shared" si="34"/>
        <v>78.01428571428572</v>
      </c>
      <c r="N368">
        <f t="shared" si="35"/>
        <v>60.129999999999995</v>
      </c>
      <c r="O368">
        <f>G368/WatershedCalcs!$F$18</f>
        <v>5.7002164421966652</v>
      </c>
    </row>
    <row r="369" spans="1:15" x14ac:dyDescent="0.25">
      <c r="A369">
        <f t="shared" si="31"/>
        <v>2003</v>
      </c>
      <c r="B369">
        <f t="shared" si="32"/>
        <v>4</v>
      </c>
      <c r="C369">
        <v>2003</v>
      </c>
      <c r="D369">
        <v>3</v>
      </c>
      <c r="E369">
        <v>1</v>
      </c>
      <c r="F369">
        <v>134</v>
      </c>
      <c r="G369">
        <v>134</v>
      </c>
      <c r="I369" s="1">
        <v>37624</v>
      </c>
      <c r="J369">
        <v>134</v>
      </c>
      <c r="K369">
        <f t="shared" si="30"/>
        <v>193</v>
      </c>
      <c r="L369" s="7">
        <f t="shared" si="33"/>
        <v>3.7977174340810702</v>
      </c>
      <c r="M369">
        <f t="shared" si="34"/>
        <v>69.328571428571422</v>
      </c>
      <c r="N369">
        <f t="shared" si="35"/>
        <v>68.91</v>
      </c>
      <c r="O369">
        <f>G369/WatershedCalcs!$F$18</f>
        <v>8.338744577012589</v>
      </c>
    </row>
    <row r="370" spans="1:15" x14ac:dyDescent="0.25">
      <c r="A370">
        <f t="shared" si="31"/>
        <v>2003</v>
      </c>
      <c r="B370">
        <f t="shared" si="32"/>
        <v>4</v>
      </c>
      <c r="C370">
        <v>2003</v>
      </c>
      <c r="D370">
        <v>4</v>
      </c>
      <c r="E370">
        <v>1</v>
      </c>
      <c r="F370">
        <v>117</v>
      </c>
      <c r="G370">
        <v>117</v>
      </c>
      <c r="I370" s="1">
        <v>37625</v>
      </c>
      <c r="J370">
        <v>117</v>
      </c>
      <c r="K370">
        <f t="shared" si="30"/>
        <v>233</v>
      </c>
      <c r="L370" s="7">
        <f t="shared" si="33"/>
        <v>4.5848091302636753</v>
      </c>
      <c r="M370">
        <f t="shared" si="34"/>
        <v>54.01428571428572</v>
      </c>
      <c r="N370">
        <f t="shared" si="35"/>
        <v>71.576666666666668</v>
      </c>
      <c r="O370">
        <f>G370/WatershedCalcs!$F$18</f>
        <v>7.2808441456005442</v>
      </c>
    </row>
    <row r="371" spans="1:15" x14ac:dyDescent="0.25">
      <c r="A371">
        <f t="shared" si="31"/>
        <v>2003</v>
      </c>
      <c r="B371">
        <f t="shared" si="32"/>
        <v>4</v>
      </c>
      <c r="C371">
        <v>2003</v>
      </c>
      <c r="D371">
        <v>5</v>
      </c>
      <c r="E371">
        <v>1</v>
      </c>
      <c r="F371">
        <v>73.2</v>
      </c>
      <c r="G371">
        <v>73.2</v>
      </c>
      <c r="I371" s="1">
        <v>37626</v>
      </c>
      <c r="J371">
        <v>73.2</v>
      </c>
      <c r="K371">
        <f t="shared" si="30"/>
        <v>405</v>
      </c>
      <c r="L371" s="7">
        <f t="shared" si="33"/>
        <v>7.9693034238488778</v>
      </c>
      <c r="M371">
        <f t="shared" si="34"/>
        <v>40.857142857142854</v>
      </c>
      <c r="N371">
        <f t="shared" si="35"/>
        <v>71.743333333333339</v>
      </c>
      <c r="O371">
        <f>G371/WatershedCalcs!$F$18</f>
        <v>4.5551947987859815</v>
      </c>
    </row>
    <row r="372" spans="1:15" x14ac:dyDescent="0.25">
      <c r="A372">
        <f t="shared" si="31"/>
        <v>2003</v>
      </c>
      <c r="B372">
        <f t="shared" si="32"/>
        <v>4</v>
      </c>
      <c r="C372">
        <v>2003</v>
      </c>
      <c r="D372">
        <v>6</v>
      </c>
      <c r="E372">
        <v>1</v>
      </c>
      <c r="F372">
        <v>52.4</v>
      </c>
      <c r="G372">
        <v>52.4</v>
      </c>
      <c r="I372" s="1">
        <v>37627</v>
      </c>
      <c r="J372">
        <v>52.4</v>
      </c>
      <c r="K372">
        <f t="shared" si="30"/>
        <v>608</v>
      </c>
      <c r="L372" s="7">
        <f t="shared" si="33"/>
        <v>11.9637937819756</v>
      </c>
      <c r="M372">
        <f t="shared" si="34"/>
        <v>35.171428571428578</v>
      </c>
      <c r="N372">
        <f t="shared" si="35"/>
        <v>71.856666666666655</v>
      </c>
      <c r="O372">
        <f>G372/WatershedCalcs!$F$18</f>
        <v>3.2608225062347738</v>
      </c>
    </row>
    <row r="373" spans="1:15" x14ac:dyDescent="0.25">
      <c r="A373">
        <f t="shared" si="31"/>
        <v>2003</v>
      </c>
      <c r="B373">
        <f t="shared" si="32"/>
        <v>4</v>
      </c>
      <c r="C373">
        <v>2003</v>
      </c>
      <c r="D373">
        <v>7</v>
      </c>
      <c r="E373">
        <v>1</v>
      </c>
      <c r="F373">
        <v>42.2</v>
      </c>
      <c r="G373">
        <v>42.2</v>
      </c>
      <c r="I373" s="1">
        <v>37628</v>
      </c>
      <c r="J373">
        <v>42.2</v>
      </c>
      <c r="K373">
        <f t="shared" si="30"/>
        <v>839</v>
      </c>
      <c r="L373" s="7">
        <f t="shared" si="33"/>
        <v>16.509248327430146</v>
      </c>
      <c r="M373">
        <f t="shared" si="34"/>
        <v>32.214285714285715</v>
      </c>
      <c r="N373">
        <f t="shared" si="35"/>
        <v>71.960000000000008</v>
      </c>
      <c r="O373">
        <f>G373/WatershedCalcs!$F$18</f>
        <v>2.6260822473875467</v>
      </c>
    </row>
    <row r="374" spans="1:15" x14ac:dyDescent="0.25">
      <c r="A374">
        <f t="shared" si="31"/>
        <v>2003</v>
      </c>
      <c r="B374">
        <f t="shared" si="32"/>
        <v>4</v>
      </c>
      <c r="C374">
        <v>2003</v>
      </c>
      <c r="D374">
        <v>8</v>
      </c>
      <c r="E374">
        <v>1</v>
      </c>
      <c r="F374">
        <v>35.700000000000003</v>
      </c>
      <c r="G374">
        <v>35.700000000000003</v>
      </c>
      <c r="I374" s="1">
        <v>37629</v>
      </c>
      <c r="J374">
        <v>35.700000000000003</v>
      </c>
      <c r="K374">
        <f t="shared" si="30"/>
        <v>1045</v>
      </c>
      <c r="L374" s="7">
        <f t="shared" si="33"/>
        <v>20.562770562770563</v>
      </c>
      <c r="M374">
        <f t="shared" si="34"/>
        <v>30.9</v>
      </c>
      <c r="N374">
        <f t="shared" si="35"/>
        <v>72.08</v>
      </c>
      <c r="O374">
        <f>G374/WatershedCalcs!$F$18</f>
        <v>2.2215909059652943</v>
      </c>
    </row>
    <row r="375" spans="1:15" x14ac:dyDescent="0.25">
      <c r="A375">
        <f t="shared" si="31"/>
        <v>2003</v>
      </c>
      <c r="B375">
        <f t="shared" si="32"/>
        <v>4</v>
      </c>
      <c r="C375">
        <v>2003</v>
      </c>
      <c r="D375">
        <v>9</v>
      </c>
      <c r="E375">
        <v>1</v>
      </c>
      <c r="F375">
        <v>30.8</v>
      </c>
      <c r="G375">
        <v>30.8</v>
      </c>
      <c r="I375" s="1">
        <v>37630</v>
      </c>
      <c r="J375">
        <v>30.8</v>
      </c>
      <c r="K375">
        <f t="shared" si="30"/>
        <v>1264</v>
      </c>
      <c r="L375" s="7">
        <f t="shared" si="33"/>
        <v>24.872097599370328</v>
      </c>
      <c r="M375">
        <f t="shared" si="34"/>
        <v>30.214285714285715</v>
      </c>
      <c r="N375">
        <f t="shared" si="35"/>
        <v>72.213333333333338</v>
      </c>
      <c r="O375">
        <f>G375/WatershedCalcs!$F$18</f>
        <v>1.9166666639700578</v>
      </c>
    </row>
    <row r="376" spans="1:15" x14ac:dyDescent="0.25">
      <c r="A376">
        <f t="shared" si="31"/>
        <v>2003</v>
      </c>
      <c r="B376">
        <f t="shared" si="32"/>
        <v>4</v>
      </c>
      <c r="C376">
        <v>2003</v>
      </c>
      <c r="D376">
        <v>10</v>
      </c>
      <c r="E376">
        <v>1</v>
      </c>
      <c r="F376">
        <v>26.8</v>
      </c>
      <c r="G376">
        <v>26.8</v>
      </c>
      <c r="I376" s="1">
        <v>37631</v>
      </c>
      <c r="J376">
        <v>26.8</v>
      </c>
      <c r="K376">
        <f t="shared" si="30"/>
        <v>1430</v>
      </c>
      <c r="L376" s="7">
        <f t="shared" si="33"/>
        <v>28.138528138528141</v>
      </c>
      <c r="M376">
        <f t="shared" si="34"/>
        <v>29.957142857142859</v>
      </c>
      <c r="N376">
        <f t="shared" si="35"/>
        <v>72.36</v>
      </c>
      <c r="O376">
        <f>G376/WatershedCalcs!$F$18</f>
        <v>1.6677489154025178</v>
      </c>
    </row>
    <row r="377" spans="1:15" x14ac:dyDescent="0.25">
      <c r="A377">
        <f t="shared" si="31"/>
        <v>2003</v>
      </c>
      <c r="B377">
        <f t="shared" si="32"/>
        <v>4</v>
      </c>
      <c r="C377">
        <v>2003</v>
      </c>
      <c r="D377">
        <v>11</v>
      </c>
      <c r="E377">
        <v>1</v>
      </c>
      <c r="F377">
        <v>24.9</v>
      </c>
      <c r="G377">
        <v>24.9</v>
      </c>
      <c r="I377" s="1">
        <v>37632</v>
      </c>
      <c r="J377">
        <v>24.9</v>
      </c>
      <c r="K377">
        <f t="shared" si="30"/>
        <v>1528</v>
      </c>
      <c r="L377" s="7">
        <f t="shared" si="33"/>
        <v>30.066902794175519</v>
      </c>
      <c r="M377">
        <f t="shared" si="34"/>
        <v>29.914285714285715</v>
      </c>
      <c r="N377">
        <f t="shared" si="35"/>
        <v>72.509999999999991</v>
      </c>
      <c r="O377">
        <f>G377/WatershedCalcs!$F$18</f>
        <v>1.5495129848329363</v>
      </c>
    </row>
    <row r="378" spans="1:15" x14ac:dyDescent="0.25">
      <c r="A378">
        <f t="shared" si="31"/>
        <v>2003</v>
      </c>
      <c r="B378">
        <f t="shared" si="32"/>
        <v>4</v>
      </c>
      <c r="C378">
        <v>2003</v>
      </c>
      <c r="D378">
        <v>12</v>
      </c>
      <c r="E378">
        <v>1</v>
      </c>
      <c r="F378">
        <v>33.4</v>
      </c>
      <c r="G378">
        <v>33.4</v>
      </c>
      <c r="I378" s="1">
        <v>37633</v>
      </c>
      <c r="J378">
        <v>33.4</v>
      </c>
      <c r="K378">
        <f t="shared" si="30"/>
        <v>1142</v>
      </c>
      <c r="L378" s="7">
        <f t="shared" si="33"/>
        <v>22.471467926013382</v>
      </c>
      <c r="M378">
        <f t="shared" si="34"/>
        <v>29.814285714285713</v>
      </c>
      <c r="N378">
        <f t="shared" si="35"/>
        <v>72.61999999999999</v>
      </c>
      <c r="O378">
        <f>G378/WatershedCalcs!$F$18</f>
        <v>2.0784632005389585</v>
      </c>
    </row>
    <row r="379" spans="1:15" x14ac:dyDescent="0.25">
      <c r="A379">
        <f t="shared" si="31"/>
        <v>2003</v>
      </c>
      <c r="B379">
        <f t="shared" si="32"/>
        <v>4</v>
      </c>
      <c r="C379">
        <v>2003</v>
      </c>
      <c r="D379">
        <v>13</v>
      </c>
      <c r="E379">
        <v>1</v>
      </c>
      <c r="F379">
        <v>31.7</v>
      </c>
      <c r="G379">
        <v>31.7</v>
      </c>
      <c r="I379" s="1">
        <v>37634</v>
      </c>
      <c r="J379">
        <v>31.7</v>
      </c>
      <c r="K379">
        <f t="shared" si="30"/>
        <v>1207</v>
      </c>
      <c r="L379" s="7">
        <f t="shared" si="33"/>
        <v>23.750491932310112</v>
      </c>
      <c r="M379">
        <f t="shared" si="34"/>
        <v>28.199999999999996</v>
      </c>
      <c r="N379">
        <f t="shared" si="35"/>
        <v>72.373333333333321</v>
      </c>
      <c r="O379">
        <f>G379/WatershedCalcs!$F$18</f>
        <v>1.9726731573977543</v>
      </c>
    </row>
    <row r="380" spans="1:15" x14ac:dyDescent="0.25">
      <c r="A380">
        <f t="shared" si="31"/>
        <v>2003</v>
      </c>
      <c r="B380">
        <f t="shared" si="32"/>
        <v>4</v>
      </c>
      <c r="C380">
        <v>2003</v>
      </c>
      <c r="D380">
        <v>14</v>
      </c>
      <c r="E380">
        <v>1</v>
      </c>
      <c r="F380">
        <v>33</v>
      </c>
      <c r="G380">
        <v>33</v>
      </c>
      <c r="I380" s="1">
        <v>37635</v>
      </c>
      <c r="J380">
        <v>33</v>
      </c>
      <c r="K380">
        <f t="shared" si="30"/>
        <v>1148</v>
      </c>
      <c r="L380" s="7">
        <f t="shared" si="33"/>
        <v>22.589531680440771</v>
      </c>
      <c r="M380">
        <f t="shared" si="34"/>
        <v>26.542857142857141</v>
      </c>
      <c r="N380">
        <f t="shared" si="35"/>
        <v>72.11999999999999</v>
      </c>
      <c r="O380">
        <f>G380/WatershedCalcs!$F$18</f>
        <v>2.0535714256822049</v>
      </c>
    </row>
    <row r="381" spans="1:15" x14ac:dyDescent="0.25">
      <c r="A381">
        <f t="shared" si="31"/>
        <v>2003</v>
      </c>
      <c r="B381">
        <f t="shared" si="32"/>
        <v>4</v>
      </c>
      <c r="C381">
        <v>2003</v>
      </c>
      <c r="D381">
        <v>15</v>
      </c>
      <c r="E381">
        <v>1</v>
      </c>
      <c r="F381">
        <v>30.9</v>
      </c>
      <c r="G381">
        <v>30.9</v>
      </c>
      <c r="I381" s="1">
        <v>37636</v>
      </c>
      <c r="J381">
        <v>30.9</v>
      </c>
      <c r="K381">
        <f t="shared" si="30"/>
        <v>1261</v>
      </c>
      <c r="L381" s="7">
        <f t="shared" si="33"/>
        <v>24.813065722156633</v>
      </c>
      <c r="M381">
        <f t="shared" si="34"/>
        <v>24.514285714285716</v>
      </c>
      <c r="N381">
        <f t="shared" si="35"/>
        <v>71.776666666666657</v>
      </c>
      <c r="O381">
        <f>G381/WatershedCalcs!$F$18</f>
        <v>1.9228896076842463</v>
      </c>
    </row>
    <row r="382" spans="1:15" x14ac:dyDescent="0.25">
      <c r="A382">
        <f t="shared" si="31"/>
        <v>2003</v>
      </c>
      <c r="B382">
        <f t="shared" si="32"/>
        <v>4</v>
      </c>
      <c r="C382">
        <v>2003</v>
      </c>
      <c r="D382">
        <v>16</v>
      </c>
      <c r="E382">
        <v>1</v>
      </c>
      <c r="F382">
        <v>29</v>
      </c>
      <c r="G382">
        <v>29</v>
      </c>
      <c r="I382" s="1">
        <v>37637</v>
      </c>
      <c r="J382">
        <v>29</v>
      </c>
      <c r="K382">
        <f t="shared" si="30"/>
        <v>1319</v>
      </c>
      <c r="L382" s="7">
        <f t="shared" si="33"/>
        <v>25.954348681621408</v>
      </c>
      <c r="M382">
        <f t="shared" si="34"/>
        <v>23.828571428571429</v>
      </c>
      <c r="N382">
        <f t="shared" si="35"/>
        <v>71.446666666666658</v>
      </c>
      <c r="O382">
        <f>G382/WatershedCalcs!$F$18</f>
        <v>1.8046536771146648</v>
      </c>
    </row>
    <row r="383" spans="1:15" x14ac:dyDescent="0.25">
      <c r="A383">
        <f t="shared" si="31"/>
        <v>2003</v>
      </c>
      <c r="B383">
        <f t="shared" si="32"/>
        <v>4</v>
      </c>
      <c r="C383">
        <v>2003</v>
      </c>
      <c r="D383">
        <v>17</v>
      </c>
      <c r="E383">
        <v>1</v>
      </c>
      <c r="F383">
        <v>26.5</v>
      </c>
      <c r="G383">
        <v>26.5</v>
      </c>
      <c r="I383" s="1">
        <v>37638</v>
      </c>
      <c r="J383">
        <v>26.5</v>
      </c>
      <c r="K383">
        <f t="shared" si="30"/>
        <v>1436</v>
      </c>
      <c r="L383" s="7">
        <f t="shared" si="33"/>
        <v>28.25659189295553</v>
      </c>
      <c r="M383">
        <f t="shared" si="34"/>
        <v>22.857142857142858</v>
      </c>
      <c r="N383">
        <f t="shared" si="35"/>
        <v>71.306666666666672</v>
      </c>
      <c r="O383">
        <f>G383/WatershedCalcs!$F$18</f>
        <v>1.6490800842599522</v>
      </c>
    </row>
    <row r="384" spans="1:15" x14ac:dyDescent="0.25">
      <c r="A384">
        <f t="shared" si="31"/>
        <v>2003</v>
      </c>
      <c r="B384">
        <f t="shared" si="32"/>
        <v>4</v>
      </c>
      <c r="C384">
        <v>2003</v>
      </c>
      <c r="D384">
        <v>18</v>
      </c>
      <c r="E384">
        <v>1</v>
      </c>
      <c r="F384">
        <v>24.2</v>
      </c>
      <c r="G384">
        <v>24.2</v>
      </c>
      <c r="I384" s="1">
        <v>37639</v>
      </c>
      <c r="J384">
        <v>24.2</v>
      </c>
      <c r="K384">
        <f t="shared" si="30"/>
        <v>1545</v>
      </c>
      <c r="L384" s="7">
        <f t="shared" si="33"/>
        <v>30.401416765053131</v>
      </c>
      <c r="M384">
        <f t="shared" si="34"/>
        <v>22.900000000000002</v>
      </c>
      <c r="N384">
        <f t="shared" si="35"/>
        <v>71.473333333333343</v>
      </c>
      <c r="O384">
        <f>G384/WatershedCalcs!$F$18</f>
        <v>1.5059523788336169</v>
      </c>
    </row>
    <row r="385" spans="1:15" x14ac:dyDescent="0.25">
      <c r="A385">
        <f t="shared" si="31"/>
        <v>2003</v>
      </c>
      <c r="B385">
        <f t="shared" si="32"/>
        <v>4</v>
      </c>
      <c r="C385">
        <v>2003</v>
      </c>
      <c r="D385">
        <v>19</v>
      </c>
      <c r="E385">
        <v>1</v>
      </c>
      <c r="F385">
        <v>22.1</v>
      </c>
      <c r="G385">
        <v>22.1</v>
      </c>
      <c r="I385" s="1">
        <v>37640</v>
      </c>
      <c r="J385">
        <v>22.1</v>
      </c>
      <c r="K385">
        <f t="shared" si="30"/>
        <v>1672</v>
      </c>
      <c r="L385" s="7">
        <f t="shared" si="33"/>
        <v>32.900432900432904</v>
      </c>
      <c r="M385">
        <f t="shared" si="34"/>
        <v>23.2</v>
      </c>
      <c r="N385">
        <f t="shared" si="35"/>
        <v>75.2</v>
      </c>
      <c r="O385">
        <f>G385/WatershedCalcs!$F$18</f>
        <v>1.3752705608356584</v>
      </c>
    </row>
    <row r="386" spans="1:15" x14ac:dyDescent="0.25">
      <c r="A386">
        <f t="shared" si="31"/>
        <v>2003</v>
      </c>
      <c r="B386">
        <f t="shared" si="32"/>
        <v>4</v>
      </c>
      <c r="C386">
        <v>2003</v>
      </c>
      <c r="D386">
        <v>20</v>
      </c>
      <c r="E386">
        <v>1</v>
      </c>
      <c r="F386">
        <v>20.100000000000001</v>
      </c>
      <c r="G386">
        <v>20.100000000000001</v>
      </c>
      <c r="I386" s="1">
        <v>37641</v>
      </c>
      <c r="J386">
        <v>20.100000000000001</v>
      </c>
      <c r="K386">
        <f t="shared" ref="K386:K449" si="36">RANK(J386,$J$2:$J$5114,0)</f>
        <v>1824</v>
      </c>
      <c r="L386" s="7">
        <f t="shared" si="33"/>
        <v>35.891381345926796</v>
      </c>
      <c r="M386">
        <f t="shared" si="34"/>
        <v>27.942857142857147</v>
      </c>
      <c r="N386">
        <f t="shared" si="35"/>
        <v>82.263333333333335</v>
      </c>
      <c r="O386">
        <f>G386/WatershedCalcs!$F$18</f>
        <v>1.2508116865518886</v>
      </c>
    </row>
    <row r="387" spans="1:15" x14ac:dyDescent="0.25">
      <c r="A387">
        <f t="shared" ref="A387:A450" si="37">IF(E387&gt;9,C387+1,C387)</f>
        <v>2003</v>
      </c>
      <c r="B387">
        <f t="shared" ref="B387:B450" si="38">IF(E387&gt;9,(E387-9),(E387+3))</f>
        <v>4</v>
      </c>
      <c r="C387">
        <v>2003</v>
      </c>
      <c r="D387">
        <v>21</v>
      </c>
      <c r="E387">
        <v>1</v>
      </c>
      <c r="F387">
        <v>18.8</v>
      </c>
      <c r="G387">
        <v>18.8</v>
      </c>
      <c r="I387" s="1">
        <v>37642</v>
      </c>
      <c r="J387">
        <v>18.8</v>
      </c>
      <c r="K387">
        <f t="shared" si="36"/>
        <v>1949</v>
      </c>
      <c r="L387" s="7">
        <f t="shared" ref="L387:L450" si="39">100*(K387/(COUNT($K$2:$K$5114)+1))</f>
        <v>38.351042896497439</v>
      </c>
      <c r="M387">
        <f t="shared" ref="M387:M450" si="40">AVERAGE(J387:J393)</f>
        <v>32.457142857142856</v>
      </c>
      <c r="N387">
        <f t="shared" ref="N387:N450" si="41">AVERAGE(J387:J416)</f>
        <v>85.460000000000008</v>
      </c>
      <c r="O387">
        <f>G387/WatershedCalcs!$F$18</f>
        <v>1.169913418267438</v>
      </c>
    </row>
    <row r="388" spans="1:15" x14ac:dyDescent="0.25">
      <c r="A388">
        <f t="shared" si="37"/>
        <v>2003</v>
      </c>
      <c r="B388">
        <f t="shared" si="38"/>
        <v>4</v>
      </c>
      <c r="C388">
        <v>2003</v>
      </c>
      <c r="D388">
        <v>22</v>
      </c>
      <c r="E388">
        <v>1</v>
      </c>
      <c r="F388">
        <v>26.1</v>
      </c>
      <c r="G388">
        <v>26.1</v>
      </c>
      <c r="I388" s="1">
        <v>37643</v>
      </c>
      <c r="J388">
        <v>26.1</v>
      </c>
      <c r="K388">
        <f t="shared" si="36"/>
        <v>1447</v>
      </c>
      <c r="L388" s="7">
        <f t="shared" si="39"/>
        <v>28.473042109405743</v>
      </c>
      <c r="M388">
        <f t="shared" si="40"/>
        <v>36.142857142857139</v>
      </c>
      <c r="N388">
        <f t="shared" si="41"/>
        <v>87.2</v>
      </c>
      <c r="O388">
        <f>G388/WatershedCalcs!$F$18</f>
        <v>1.6241883094031984</v>
      </c>
    </row>
    <row r="389" spans="1:15" x14ac:dyDescent="0.25">
      <c r="A389">
        <f t="shared" si="37"/>
        <v>2003</v>
      </c>
      <c r="B389">
        <f t="shared" si="38"/>
        <v>4</v>
      </c>
      <c r="C389">
        <v>2003</v>
      </c>
      <c r="D389">
        <v>23</v>
      </c>
      <c r="E389">
        <v>1</v>
      </c>
      <c r="F389">
        <v>22.2</v>
      </c>
      <c r="G389">
        <v>22.2</v>
      </c>
      <c r="I389" s="1">
        <v>37644</v>
      </c>
      <c r="J389">
        <v>22.2</v>
      </c>
      <c r="K389">
        <f t="shared" si="36"/>
        <v>1670</v>
      </c>
      <c r="L389" s="7">
        <f t="shared" si="39"/>
        <v>32.861078315623772</v>
      </c>
      <c r="M389">
        <f t="shared" si="40"/>
        <v>41.5</v>
      </c>
      <c r="N389">
        <f t="shared" si="41"/>
        <v>88.226666666666659</v>
      </c>
      <c r="O389">
        <f>G389/WatershedCalcs!$F$18</f>
        <v>1.3814935045498469</v>
      </c>
    </row>
    <row r="390" spans="1:15" x14ac:dyDescent="0.25">
      <c r="A390">
        <f t="shared" si="37"/>
        <v>2003</v>
      </c>
      <c r="B390">
        <f t="shared" si="38"/>
        <v>4</v>
      </c>
      <c r="C390">
        <v>2003</v>
      </c>
      <c r="D390">
        <v>24</v>
      </c>
      <c r="E390">
        <v>1</v>
      </c>
      <c r="F390">
        <v>26.8</v>
      </c>
      <c r="G390">
        <v>26.8</v>
      </c>
      <c r="I390" s="1">
        <v>37645</v>
      </c>
      <c r="J390">
        <v>26.8</v>
      </c>
      <c r="K390">
        <f t="shared" si="36"/>
        <v>1430</v>
      </c>
      <c r="L390" s="7">
        <f t="shared" si="39"/>
        <v>28.138528138528141</v>
      </c>
      <c r="M390">
        <f t="shared" si="40"/>
        <v>67.471428571428575</v>
      </c>
      <c r="N390">
        <f t="shared" si="41"/>
        <v>89.083333333333329</v>
      </c>
      <c r="O390">
        <f>G390/WatershedCalcs!$F$18</f>
        <v>1.6677489154025178</v>
      </c>
    </row>
    <row r="391" spans="1:15" x14ac:dyDescent="0.25">
      <c r="A391">
        <f t="shared" si="37"/>
        <v>2003</v>
      </c>
      <c r="B391">
        <f t="shared" si="38"/>
        <v>4</v>
      </c>
      <c r="C391">
        <v>2003</v>
      </c>
      <c r="D391">
        <v>25</v>
      </c>
      <c r="E391">
        <v>1</v>
      </c>
      <c r="F391">
        <v>26.3</v>
      </c>
      <c r="G391">
        <v>26.3</v>
      </c>
      <c r="I391" s="1">
        <v>37646</v>
      </c>
      <c r="J391">
        <v>26.3</v>
      </c>
      <c r="K391">
        <f t="shared" si="36"/>
        <v>1441</v>
      </c>
      <c r="L391" s="7">
        <f t="shared" si="39"/>
        <v>28.354978354978357</v>
      </c>
      <c r="M391">
        <f t="shared" si="40"/>
        <v>118.64285714285714</v>
      </c>
      <c r="N391">
        <f t="shared" si="41"/>
        <v>89.609999999999985</v>
      </c>
      <c r="O391">
        <f>G391/WatershedCalcs!$F$18</f>
        <v>1.6366341968315754</v>
      </c>
    </row>
    <row r="392" spans="1:15" x14ac:dyDescent="0.25">
      <c r="A392">
        <f t="shared" si="37"/>
        <v>2003</v>
      </c>
      <c r="B392">
        <f t="shared" si="38"/>
        <v>4</v>
      </c>
      <c r="C392">
        <v>2003</v>
      </c>
      <c r="D392">
        <v>26</v>
      </c>
      <c r="E392">
        <v>1</v>
      </c>
      <c r="F392">
        <v>55.3</v>
      </c>
      <c r="G392">
        <v>55.3</v>
      </c>
      <c r="I392" s="1">
        <v>37647</v>
      </c>
      <c r="J392">
        <v>55.3</v>
      </c>
      <c r="K392">
        <f t="shared" si="36"/>
        <v>564</v>
      </c>
      <c r="L392" s="7">
        <f t="shared" si="39"/>
        <v>11.097992916174734</v>
      </c>
      <c r="M392">
        <f t="shared" si="40"/>
        <v>165.6</v>
      </c>
      <c r="N392">
        <f t="shared" si="41"/>
        <v>90.016666666666666</v>
      </c>
      <c r="O392">
        <f>G392/WatershedCalcs!$F$18</f>
        <v>3.4412878739462398</v>
      </c>
    </row>
    <row r="393" spans="1:15" x14ac:dyDescent="0.25">
      <c r="A393">
        <f t="shared" si="37"/>
        <v>2003</v>
      </c>
      <c r="B393">
        <f t="shared" si="38"/>
        <v>4</v>
      </c>
      <c r="C393">
        <v>2003</v>
      </c>
      <c r="D393">
        <v>27</v>
      </c>
      <c r="E393">
        <v>1</v>
      </c>
      <c r="F393">
        <v>51.7</v>
      </c>
      <c r="G393">
        <v>51.7</v>
      </c>
      <c r="I393" s="1">
        <v>37648</v>
      </c>
      <c r="J393">
        <v>51.7</v>
      </c>
      <c r="K393">
        <f t="shared" si="36"/>
        <v>620</v>
      </c>
      <c r="L393" s="7">
        <f t="shared" si="39"/>
        <v>12.199921290830382</v>
      </c>
      <c r="M393">
        <f t="shared" si="40"/>
        <v>188.27142857142857</v>
      </c>
      <c r="N393">
        <f t="shared" si="41"/>
        <v>89.333333333333343</v>
      </c>
      <c r="O393">
        <f>G393/WatershedCalcs!$F$18</f>
        <v>3.2172619002354543</v>
      </c>
    </row>
    <row r="394" spans="1:15" x14ac:dyDescent="0.25">
      <c r="A394">
        <f t="shared" si="37"/>
        <v>2003</v>
      </c>
      <c r="B394">
        <f t="shared" si="38"/>
        <v>4</v>
      </c>
      <c r="C394">
        <v>2003</v>
      </c>
      <c r="D394">
        <v>28</v>
      </c>
      <c r="E394">
        <v>1</v>
      </c>
      <c r="F394">
        <v>44.6</v>
      </c>
      <c r="G394">
        <v>44.6</v>
      </c>
      <c r="I394" s="1">
        <v>37649</v>
      </c>
      <c r="J394">
        <v>44.6</v>
      </c>
      <c r="K394">
        <f t="shared" si="36"/>
        <v>768</v>
      </c>
      <c r="L394" s="7">
        <f t="shared" si="39"/>
        <v>15.11216056670602</v>
      </c>
      <c r="M394">
        <f t="shared" si="40"/>
        <v>198.31428571428572</v>
      </c>
      <c r="N394">
        <f t="shared" si="41"/>
        <v>88.676666666666677</v>
      </c>
      <c r="O394">
        <f>G394/WatershedCalcs!$F$18</f>
        <v>2.7754328965280708</v>
      </c>
    </row>
    <row r="395" spans="1:15" x14ac:dyDescent="0.25">
      <c r="A395">
        <f t="shared" si="37"/>
        <v>2003</v>
      </c>
      <c r="B395">
        <f t="shared" si="38"/>
        <v>4</v>
      </c>
      <c r="C395">
        <v>2003</v>
      </c>
      <c r="D395">
        <v>29</v>
      </c>
      <c r="E395">
        <v>1</v>
      </c>
      <c r="F395">
        <v>63.6</v>
      </c>
      <c r="G395">
        <v>63.6</v>
      </c>
      <c r="I395" s="1">
        <v>37650</v>
      </c>
      <c r="J395">
        <v>63.6</v>
      </c>
      <c r="K395">
        <f t="shared" si="36"/>
        <v>477</v>
      </c>
      <c r="L395" s="7">
        <f t="shared" si="39"/>
        <v>9.3860684769775666</v>
      </c>
      <c r="M395">
        <f t="shared" si="40"/>
        <v>202.88571428571427</v>
      </c>
      <c r="N395">
        <f t="shared" si="41"/>
        <v>88.15666666666668</v>
      </c>
      <c r="O395">
        <f>G395/WatershedCalcs!$F$18</f>
        <v>3.9577922022238856</v>
      </c>
    </row>
    <row r="396" spans="1:15" x14ac:dyDescent="0.25">
      <c r="A396">
        <f t="shared" si="37"/>
        <v>2003</v>
      </c>
      <c r="B396">
        <f t="shared" si="38"/>
        <v>4</v>
      </c>
      <c r="C396">
        <v>2003</v>
      </c>
      <c r="D396">
        <v>30</v>
      </c>
      <c r="E396">
        <v>1</v>
      </c>
      <c r="F396">
        <v>204</v>
      </c>
      <c r="G396">
        <v>204</v>
      </c>
      <c r="I396" s="1">
        <v>37651</v>
      </c>
      <c r="J396">
        <v>204</v>
      </c>
      <c r="K396">
        <f t="shared" si="36"/>
        <v>76</v>
      </c>
      <c r="L396" s="7">
        <f t="shared" si="39"/>
        <v>1.49547422274695</v>
      </c>
      <c r="M396">
        <f t="shared" si="40"/>
        <v>201.72857142857143</v>
      </c>
      <c r="N396">
        <f t="shared" si="41"/>
        <v>86.96</v>
      </c>
      <c r="O396">
        <f>G396/WatershedCalcs!$F$18</f>
        <v>12.69480517694454</v>
      </c>
    </row>
    <row r="397" spans="1:15" x14ac:dyDescent="0.25">
      <c r="A397">
        <f t="shared" si="37"/>
        <v>2003</v>
      </c>
      <c r="B397">
        <f t="shared" si="38"/>
        <v>4</v>
      </c>
      <c r="C397">
        <v>2003</v>
      </c>
      <c r="D397">
        <v>31</v>
      </c>
      <c r="E397">
        <v>1</v>
      </c>
      <c r="F397" t="s">
        <v>6</v>
      </c>
      <c r="G397">
        <v>385</v>
      </c>
      <c r="H397" t="s">
        <v>7</v>
      </c>
      <c r="I397" s="1">
        <v>37652</v>
      </c>
      <c r="J397">
        <v>385</v>
      </c>
      <c r="K397">
        <f t="shared" si="36"/>
        <v>3</v>
      </c>
      <c r="L397" s="7">
        <f t="shared" si="39"/>
        <v>5.9031877213695391E-2</v>
      </c>
      <c r="M397">
        <f t="shared" si="40"/>
        <v>179.12857142857141</v>
      </c>
      <c r="N397">
        <f t="shared" si="41"/>
        <v>81.033333333333317</v>
      </c>
      <c r="O397">
        <f>G397/WatershedCalcs!$F$18</f>
        <v>23.958333299625721</v>
      </c>
    </row>
    <row r="398" spans="1:15" x14ac:dyDescent="0.25">
      <c r="A398">
        <f t="shared" si="37"/>
        <v>2003</v>
      </c>
      <c r="B398">
        <f t="shared" si="38"/>
        <v>5</v>
      </c>
      <c r="C398">
        <v>2003</v>
      </c>
      <c r="D398">
        <v>1</v>
      </c>
      <c r="E398">
        <v>2</v>
      </c>
      <c r="F398">
        <v>355</v>
      </c>
      <c r="G398">
        <v>355</v>
      </c>
      <c r="I398" s="1">
        <v>37653</v>
      </c>
      <c r="J398">
        <v>355</v>
      </c>
      <c r="K398">
        <f t="shared" si="36"/>
        <v>5</v>
      </c>
      <c r="L398" s="7">
        <f t="shared" si="39"/>
        <v>9.8386462022825666E-2</v>
      </c>
      <c r="M398">
        <f t="shared" si="40"/>
        <v>129.80000000000001</v>
      </c>
      <c r="N398">
        <f t="shared" si="41"/>
        <v>68.990000000000009</v>
      </c>
      <c r="O398">
        <f>G398/WatershedCalcs!$F$18</f>
        <v>22.091450185369172</v>
      </c>
    </row>
    <row r="399" spans="1:15" x14ac:dyDescent="0.25">
      <c r="A399">
        <f t="shared" si="37"/>
        <v>2003</v>
      </c>
      <c r="B399">
        <f t="shared" si="38"/>
        <v>5</v>
      </c>
      <c r="C399">
        <v>2003</v>
      </c>
      <c r="D399">
        <v>2</v>
      </c>
      <c r="E399">
        <v>2</v>
      </c>
      <c r="F399">
        <v>214</v>
      </c>
      <c r="G399">
        <v>214</v>
      </c>
      <c r="I399" s="1">
        <v>37654</v>
      </c>
      <c r="J399">
        <v>214</v>
      </c>
      <c r="K399">
        <f t="shared" si="36"/>
        <v>66</v>
      </c>
      <c r="L399" s="7">
        <f t="shared" si="39"/>
        <v>1.2987012987012987</v>
      </c>
      <c r="M399">
        <f t="shared" si="40"/>
        <v>84.114285714285728</v>
      </c>
      <c r="N399">
        <f t="shared" si="41"/>
        <v>57.966666666666676</v>
      </c>
      <c r="O399">
        <f>G399/WatershedCalcs!$F$18</f>
        <v>13.317099548363389</v>
      </c>
    </row>
    <row r="400" spans="1:15" x14ac:dyDescent="0.25">
      <c r="A400">
        <f t="shared" si="37"/>
        <v>2003</v>
      </c>
      <c r="B400">
        <f t="shared" si="38"/>
        <v>5</v>
      </c>
      <c r="C400">
        <v>2003</v>
      </c>
      <c r="D400">
        <v>3</v>
      </c>
      <c r="E400">
        <v>2</v>
      </c>
      <c r="F400">
        <v>122</v>
      </c>
      <c r="G400">
        <v>122</v>
      </c>
      <c r="I400" s="1">
        <v>37655</v>
      </c>
      <c r="J400">
        <v>122</v>
      </c>
      <c r="K400">
        <f t="shared" si="36"/>
        <v>217</v>
      </c>
      <c r="L400" s="7">
        <f t="shared" si="39"/>
        <v>4.2699724517906334</v>
      </c>
      <c r="M400">
        <f t="shared" si="40"/>
        <v>58.014285714285712</v>
      </c>
      <c r="N400">
        <f t="shared" si="41"/>
        <v>51.56333333333334</v>
      </c>
      <c r="O400">
        <f>G400/WatershedCalcs!$F$18</f>
        <v>7.5919913313099689</v>
      </c>
    </row>
    <row r="401" spans="1:15" x14ac:dyDescent="0.25">
      <c r="A401">
        <f t="shared" si="37"/>
        <v>2003</v>
      </c>
      <c r="B401">
        <f t="shared" si="38"/>
        <v>5</v>
      </c>
      <c r="C401">
        <v>2003</v>
      </c>
      <c r="D401">
        <v>4</v>
      </c>
      <c r="E401">
        <v>2</v>
      </c>
      <c r="F401">
        <v>76.599999999999994</v>
      </c>
      <c r="G401">
        <v>76.599999999999994</v>
      </c>
      <c r="I401" s="1">
        <v>37656</v>
      </c>
      <c r="J401">
        <v>76.599999999999994</v>
      </c>
      <c r="K401">
        <f t="shared" si="36"/>
        <v>390</v>
      </c>
      <c r="L401" s="7">
        <f t="shared" si="39"/>
        <v>7.674144037780402</v>
      </c>
      <c r="M401">
        <f t="shared" si="40"/>
        <v>44.614285714285707</v>
      </c>
      <c r="N401">
        <f t="shared" si="41"/>
        <v>48.190000000000005</v>
      </c>
      <c r="O401">
        <f>G401/WatershedCalcs!$F$18</f>
        <v>4.76677488506839</v>
      </c>
    </row>
    <row r="402" spans="1:15" x14ac:dyDescent="0.25">
      <c r="A402">
        <f t="shared" si="37"/>
        <v>2003</v>
      </c>
      <c r="B402">
        <f t="shared" si="38"/>
        <v>5</v>
      </c>
      <c r="C402">
        <v>2003</v>
      </c>
      <c r="D402">
        <v>5</v>
      </c>
      <c r="E402">
        <v>2</v>
      </c>
      <c r="F402">
        <v>55.5</v>
      </c>
      <c r="G402">
        <v>55.5</v>
      </c>
      <c r="I402" s="1">
        <v>37657</v>
      </c>
      <c r="J402">
        <v>55.5</v>
      </c>
      <c r="K402">
        <f t="shared" si="36"/>
        <v>562</v>
      </c>
      <c r="L402" s="7">
        <f t="shared" si="39"/>
        <v>11.058638331365604</v>
      </c>
      <c r="M402">
        <f t="shared" si="40"/>
        <v>37.385714285714286</v>
      </c>
      <c r="N402">
        <f t="shared" si="41"/>
        <v>46.383333333333333</v>
      </c>
      <c r="O402">
        <f>G402/WatershedCalcs!$F$18</f>
        <v>3.4537337613746173</v>
      </c>
    </row>
    <row r="403" spans="1:15" x14ac:dyDescent="0.25">
      <c r="A403">
        <f t="shared" si="37"/>
        <v>2003</v>
      </c>
      <c r="B403">
        <f t="shared" si="38"/>
        <v>5</v>
      </c>
      <c r="C403">
        <v>2003</v>
      </c>
      <c r="D403">
        <v>6</v>
      </c>
      <c r="E403">
        <v>2</v>
      </c>
      <c r="F403">
        <v>45.8</v>
      </c>
      <c r="G403">
        <v>45.8</v>
      </c>
      <c r="I403" s="1">
        <v>37658</v>
      </c>
      <c r="J403">
        <v>45.8</v>
      </c>
      <c r="K403">
        <f t="shared" si="36"/>
        <v>731</v>
      </c>
      <c r="L403" s="7">
        <f t="shared" si="39"/>
        <v>14.384100747737111</v>
      </c>
      <c r="M403">
        <f t="shared" si="40"/>
        <v>32.9</v>
      </c>
      <c r="N403">
        <f t="shared" si="41"/>
        <v>49.866666666666667</v>
      </c>
      <c r="O403">
        <f>G403/WatershedCalcs!$F$18</f>
        <v>2.8501082210983326</v>
      </c>
    </row>
    <row r="404" spans="1:15" x14ac:dyDescent="0.25">
      <c r="A404">
        <f t="shared" si="37"/>
        <v>2003</v>
      </c>
      <c r="B404">
        <f t="shared" si="38"/>
        <v>5</v>
      </c>
      <c r="C404">
        <v>2003</v>
      </c>
      <c r="D404">
        <v>7</v>
      </c>
      <c r="E404">
        <v>2</v>
      </c>
      <c r="F404">
        <v>39.700000000000003</v>
      </c>
      <c r="G404">
        <v>39.700000000000003</v>
      </c>
      <c r="I404" s="1">
        <v>37659</v>
      </c>
      <c r="J404">
        <v>39.700000000000003</v>
      </c>
      <c r="K404">
        <f t="shared" si="36"/>
        <v>921</v>
      </c>
      <c r="L404" s="7">
        <f t="shared" si="39"/>
        <v>18.122786304604485</v>
      </c>
      <c r="M404">
        <f t="shared" si="40"/>
        <v>29.599999999999998</v>
      </c>
      <c r="N404">
        <f t="shared" si="41"/>
        <v>52.206666666666678</v>
      </c>
      <c r="O404">
        <f>G404/WatershedCalcs!$F$18</f>
        <v>2.4705086545328343</v>
      </c>
    </row>
    <row r="405" spans="1:15" x14ac:dyDescent="0.25">
      <c r="A405">
        <f t="shared" si="37"/>
        <v>2003</v>
      </c>
      <c r="B405">
        <f t="shared" si="38"/>
        <v>5</v>
      </c>
      <c r="C405">
        <v>2003</v>
      </c>
      <c r="D405">
        <v>8</v>
      </c>
      <c r="E405">
        <v>2</v>
      </c>
      <c r="F405">
        <v>35.200000000000003</v>
      </c>
      <c r="G405">
        <v>35.200000000000003</v>
      </c>
      <c r="I405" s="1">
        <v>37660</v>
      </c>
      <c r="J405">
        <v>35.200000000000003</v>
      </c>
      <c r="K405">
        <f t="shared" si="36"/>
        <v>1050</v>
      </c>
      <c r="L405" s="7">
        <f t="shared" si="39"/>
        <v>20.66115702479339</v>
      </c>
      <c r="M405">
        <f t="shared" si="40"/>
        <v>26.928571428571427</v>
      </c>
      <c r="N405">
        <f t="shared" si="41"/>
        <v>57.483333333333341</v>
      </c>
      <c r="O405">
        <f>G405/WatershedCalcs!$F$18</f>
        <v>2.1904761873943519</v>
      </c>
    </row>
    <row r="406" spans="1:15" x14ac:dyDescent="0.25">
      <c r="A406">
        <f t="shared" si="37"/>
        <v>2003</v>
      </c>
      <c r="B406">
        <f t="shared" si="38"/>
        <v>5</v>
      </c>
      <c r="C406">
        <v>2003</v>
      </c>
      <c r="D406">
        <v>9</v>
      </c>
      <c r="E406">
        <v>2</v>
      </c>
      <c r="F406">
        <v>31.3</v>
      </c>
      <c r="G406">
        <v>31.3</v>
      </c>
      <c r="I406" s="1">
        <v>37661</v>
      </c>
      <c r="J406">
        <v>31.3</v>
      </c>
      <c r="K406">
        <f t="shared" si="36"/>
        <v>1213</v>
      </c>
      <c r="L406" s="7">
        <f t="shared" si="39"/>
        <v>23.868555686737505</v>
      </c>
      <c r="M406">
        <f t="shared" si="40"/>
        <v>25.442857142857143</v>
      </c>
      <c r="N406">
        <f t="shared" si="41"/>
        <v>61.343333333333341</v>
      </c>
      <c r="O406">
        <f>G406/WatershedCalcs!$F$18</f>
        <v>1.9477813825410004</v>
      </c>
    </row>
    <row r="407" spans="1:15" x14ac:dyDescent="0.25">
      <c r="A407">
        <f t="shared" si="37"/>
        <v>2003</v>
      </c>
      <c r="B407">
        <f t="shared" si="38"/>
        <v>5</v>
      </c>
      <c r="C407">
        <v>2003</v>
      </c>
      <c r="D407">
        <v>10</v>
      </c>
      <c r="E407">
        <v>2</v>
      </c>
      <c r="F407">
        <v>28.2</v>
      </c>
      <c r="G407">
        <v>28.2</v>
      </c>
      <c r="I407" s="1">
        <v>37662</v>
      </c>
      <c r="J407">
        <v>28.2</v>
      </c>
      <c r="K407">
        <f t="shared" si="36"/>
        <v>1355</v>
      </c>
      <c r="L407" s="7">
        <f t="shared" si="39"/>
        <v>26.662731208185754</v>
      </c>
      <c r="M407">
        <f t="shared" si="40"/>
        <v>25.471428571428572</v>
      </c>
      <c r="N407">
        <f t="shared" si="41"/>
        <v>63.383333333333333</v>
      </c>
      <c r="O407">
        <f>G407/WatershedCalcs!$F$18</f>
        <v>1.7548701274011569</v>
      </c>
    </row>
    <row r="408" spans="1:15" x14ac:dyDescent="0.25">
      <c r="A408">
        <f t="shared" si="37"/>
        <v>2003</v>
      </c>
      <c r="B408">
        <f t="shared" si="38"/>
        <v>5</v>
      </c>
      <c r="C408">
        <v>2003</v>
      </c>
      <c r="D408">
        <v>11</v>
      </c>
      <c r="E408">
        <v>2</v>
      </c>
      <c r="F408">
        <v>26</v>
      </c>
      <c r="G408">
        <v>26</v>
      </c>
      <c r="I408" s="1">
        <v>37663</v>
      </c>
      <c r="J408">
        <v>26</v>
      </c>
      <c r="K408">
        <f t="shared" si="36"/>
        <v>1449</v>
      </c>
      <c r="L408" s="7">
        <f t="shared" si="39"/>
        <v>28.512396694214875</v>
      </c>
      <c r="M408">
        <f t="shared" si="40"/>
        <v>40.871428571428574</v>
      </c>
      <c r="N408">
        <f t="shared" si="41"/>
        <v>64.87</v>
      </c>
      <c r="O408">
        <f>G408/WatershedCalcs!$F$18</f>
        <v>1.6179653656890098</v>
      </c>
    </row>
    <row r="409" spans="1:15" x14ac:dyDescent="0.25">
      <c r="A409">
        <f t="shared" si="37"/>
        <v>2003</v>
      </c>
      <c r="B409">
        <f t="shared" si="38"/>
        <v>5</v>
      </c>
      <c r="C409">
        <v>2003</v>
      </c>
      <c r="D409">
        <v>12</v>
      </c>
      <c r="E409">
        <v>2</v>
      </c>
      <c r="F409">
        <v>24.1</v>
      </c>
      <c r="G409">
        <v>24.1</v>
      </c>
      <c r="I409" s="1">
        <v>37664</v>
      </c>
      <c r="J409">
        <v>24.1</v>
      </c>
      <c r="K409">
        <f t="shared" si="36"/>
        <v>1547</v>
      </c>
      <c r="L409" s="7">
        <f t="shared" si="39"/>
        <v>30.44077134986226</v>
      </c>
      <c r="M409">
        <f t="shared" si="40"/>
        <v>70.585714285714289</v>
      </c>
      <c r="N409">
        <f t="shared" si="41"/>
        <v>66.13000000000001</v>
      </c>
      <c r="O409">
        <f>G409/WatershedCalcs!$F$18</f>
        <v>1.4997294351194284</v>
      </c>
    </row>
    <row r="410" spans="1:15" x14ac:dyDescent="0.25">
      <c r="A410">
        <f t="shared" si="37"/>
        <v>2003</v>
      </c>
      <c r="B410">
        <f t="shared" si="38"/>
        <v>5</v>
      </c>
      <c r="C410">
        <v>2003</v>
      </c>
      <c r="D410">
        <v>13</v>
      </c>
      <c r="E410">
        <v>2</v>
      </c>
      <c r="F410">
        <v>22.7</v>
      </c>
      <c r="G410">
        <v>22.7</v>
      </c>
      <c r="I410" s="1">
        <v>37665</v>
      </c>
      <c r="J410">
        <v>22.7</v>
      </c>
      <c r="K410">
        <f t="shared" si="36"/>
        <v>1661</v>
      </c>
      <c r="L410" s="7">
        <f t="shared" si="39"/>
        <v>32.683982683982684</v>
      </c>
      <c r="M410">
        <f t="shared" si="40"/>
        <v>83.714285714285708</v>
      </c>
      <c r="N410">
        <f t="shared" si="41"/>
        <v>67.460000000000008</v>
      </c>
      <c r="O410">
        <f>G410/WatershedCalcs!$F$18</f>
        <v>1.4126082231207893</v>
      </c>
    </row>
    <row r="411" spans="1:15" x14ac:dyDescent="0.25">
      <c r="A411">
        <f t="shared" si="37"/>
        <v>2003</v>
      </c>
      <c r="B411">
        <f t="shared" si="38"/>
        <v>5</v>
      </c>
      <c r="C411">
        <v>2003</v>
      </c>
      <c r="D411">
        <v>14</v>
      </c>
      <c r="E411">
        <v>2</v>
      </c>
      <c r="F411">
        <v>21</v>
      </c>
      <c r="G411">
        <v>21</v>
      </c>
      <c r="I411" s="1">
        <v>37666</v>
      </c>
      <c r="J411">
        <v>21</v>
      </c>
      <c r="K411">
        <f t="shared" si="36"/>
        <v>1744</v>
      </c>
      <c r="L411" s="7">
        <f t="shared" si="39"/>
        <v>34.317197953561589</v>
      </c>
      <c r="M411">
        <f t="shared" si="40"/>
        <v>90.614285714285714</v>
      </c>
      <c r="N411">
        <f t="shared" si="41"/>
        <v>68.546666666666667</v>
      </c>
      <c r="O411">
        <f>G411/WatershedCalcs!$F$18</f>
        <v>1.3068181799795848</v>
      </c>
    </row>
    <row r="412" spans="1:15" x14ac:dyDescent="0.25">
      <c r="A412">
        <f t="shared" si="37"/>
        <v>2003</v>
      </c>
      <c r="B412">
        <f t="shared" si="38"/>
        <v>5</v>
      </c>
      <c r="C412">
        <v>2003</v>
      </c>
      <c r="D412">
        <v>15</v>
      </c>
      <c r="E412">
        <v>2</v>
      </c>
      <c r="F412">
        <v>24.8</v>
      </c>
      <c r="G412">
        <v>24.8</v>
      </c>
      <c r="I412" s="1">
        <v>37667</v>
      </c>
      <c r="J412">
        <v>24.8</v>
      </c>
      <c r="K412">
        <f t="shared" si="36"/>
        <v>1530</v>
      </c>
      <c r="L412" s="7">
        <f t="shared" si="39"/>
        <v>30.106257378984651</v>
      </c>
      <c r="M412">
        <f t="shared" si="40"/>
        <v>95.742857142857133</v>
      </c>
      <c r="N412">
        <f t="shared" si="41"/>
        <v>69.533333333333331</v>
      </c>
      <c r="O412">
        <f>G412/WatershedCalcs!$F$18</f>
        <v>1.5432900411187478</v>
      </c>
    </row>
    <row r="413" spans="1:15" x14ac:dyDescent="0.25">
      <c r="A413">
        <f t="shared" si="37"/>
        <v>2003</v>
      </c>
      <c r="B413">
        <f t="shared" si="38"/>
        <v>5</v>
      </c>
      <c r="C413">
        <v>2003</v>
      </c>
      <c r="D413">
        <v>16</v>
      </c>
      <c r="E413">
        <v>2</v>
      </c>
      <c r="F413">
        <v>31.5</v>
      </c>
      <c r="G413">
        <v>31.5</v>
      </c>
      <c r="I413" s="1">
        <v>37668</v>
      </c>
      <c r="J413">
        <v>31.5</v>
      </c>
      <c r="K413">
        <f t="shared" si="36"/>
        <v>1209</v>
      </c>
      <c r="L413" s="7">
        <f t="shared" si="39"/>
        <v>23.789846517119244</v>
      </c>
      <c r="M413">
        <f t="shared" si="40"/>
        <v>99.04285714285713</v>
      </c>
      <c r="N413">
        <f t="shared" si="41"/>
        <v>70.176666666666662</v>
      </c>
      <c r="O413">
        <f>G413/WatershedCalcs!$F$18</f>
        <v>1.9602272699693772</v>
      </c>
    </row>
    <row r="414" spans="1:15" x14ac:dyDescent="0.25">
      <c r="A414">
        <f t="shared" si="37"/>
        <v>2003</v>
      </c>
      <c r="B414">
        <f t="shared" si="38"/>
        <v>5</v>
      </c>
      <c r="C414">
        <v>2003</v>
      </c>
      <c r="D414">
        <v>17</v>
      </c>
      <c r="E414">
        <v>2</v>
      </c>
      <c r="F414">
        <v>136</v>
      </c>
      <c r="G414">
        <v>136</v>
      </c>
      <c r="I414" s="1">
        <v>37669</v>
      </c>
      <c r="J414">
        <v>136</v>
      </c>
      <c r="K414">
        <f t="shared" si="36"/>
        <v>188</v>
      </c>
      <c r="L414" s="7">
        <f t="shared" si="39"/>
        <v>3.6993309720582448</v>
      </c>
      <c r="M414">
        <f t="shared" si="40"/>
        <v>100.62857142857142</v>
      </c>
      <c r="N414">
        <f t="shared" si="41"/>
        <v>70.47</v>
      </c>
      <c r="O414">
        <f>G414/WatershedCalcs!$F$18</f>
        <v>8.4632034512963585</v>
      </c>
    </row>
    <row r="415" spans="1:15" x14ac:dyDescent="0.25">
      <c r="A415">
        <f t="shared" si="37"/>
        <v>2003</v>
      </c>
      <c r="B415">
        <f t="shared" si="38"/>
        <v>5</v>
      </c>
      <c r="C415">
        <v>2003</v>
      </c>
      <c r="D415">
        <v>18</v>
      </c>
      <c r="E415">
        <v>2</v>
      </c>
      <c r="F415">
        <v>234</v>
      </c>
      <c r="G415">
        <v>234</v>
      </c>
      <c r="I415" s="1">
        <v>37670</v>
      </c>
      <c r="J415">
        <v>234</v>
      </c>
      <c r="K415">
        <f t="shared" si="36"/>
        <v>48</v>
      </c>
      <c r="L415" s="7">
        <f t="shared" si="39"/>
        <v>0.94451003541912626</v>
      </c>
      <c r="M415">
        <f t="shared" si="40"/>
        <v>86.7</v>
      </c>
      <c r="N415">
        <f t="shared" si="41"/>
        <v>67.303333333333313</v>
      </c>
      <c r="O415">
        <f>G415/WatershedCalcs!$F$18</f>
        <v>14.561688291201088</v>
      </c>
    </row>
    <row r="416" spans="1:15" x14ac:dyDescent="0.25">
      <c r="A416">
        <f t="shared" si="37"/>
        <v>2003</v>
      </c>
      <c r="B416">
        <f t="shared" si="38"/>
        <v>5</v>
      </c>
      <c r="C416">
        <v>2003</v>
      </c>
      <c r="D416">
        <v>19</v>
      </c>
      <c r="E416">
        <v>2</v>
      </c>
      <c r="F416">
        <v>116</v>
      </c>
      <c r="G416">
        <v>116</v>
      </c>
      <c r="I416" s="1">
        <v>37671</v>
      </c>
      <c r="J416">
        <v>116</v>
      </c>
      <c r="K416">
        <f t="shared" si="36"/>
        <v>235</v>
      </c>
      <c r="L416" s="7">
        <f t="shared" si="39"/>
        <v>4.6241637150728057</v>
      </c>
      <c r="M416">
        <f t="shared" si="40"/>
        <v>58.242857142857147</v>
      </c>
      <c r="N416">
        <f t="shared" si="41"/>
        <v>60.826666666666647</v>
      </c>
      <c r="O416">
        <f>G416/WatershedCalcs!$F$18</f>
        <v>7.2186147084586594</v>
      </c>
    </row>
    <row r="417" spans="1:15" x14ac:dyDescent="0.25">
      <c r="A417">
        <f t="shared" si="37"/>
        <v>2003</v>
      </c>
      <c r="B417">
        <f t="shared" si="38"/>
        <v>5</v>
      </c>
      <c r="C417">
        <v>2003</v>
      </c>
      <c r="D417">
        <v>20</v>
      </c>
      <c r="E417">
        <v>2</v>
      </c>
      <c r="F417">
        <v>71</v>
      </c>
      <c r="G417">
        <v>71</v>
      </c>
      <c r="I417" s="1">
        <v>37672</v>
      </c>
      <c r="J417">
        <v>71</v>
      </c>
      <c r="K417">
        <f t="shared" si="36"/>
        <v>422</v>
      </c>
      <c r="L417" s="7">
        <f t="shared" si="39"/>
        <v>8.3038173947264848</v>
      </c>
      <c r="M417">
        <f t="shared" si="40"/>
        <v>46.24285714285714</v>
      </c>
      <c r="N417">
        <f t="shared" si="41"/>
        <v>58.556666666666651</v>
      </c>
      <c r="O417">
        <f>G417/WatershedCalcs!$F$18</f>
        <v>4.4182900370738345</v>
      </c>
    </row>
    <row r="418" spans="1:15" x14ac:dyDescent="0.25">
      <c r="A418">
        <f t="shared" si="37"/>
        <v>2003</v>
      </c>
      <c r="B418">
        <f t="shared" si="38"/>
        <v>5</v>
      </c>
      <c r="C418">
        <v>2003</v>
      </c>
      <c r="D418">
        <v>21</v>
      </c>
      <c r="E418">
        <v>2</v>
      </c>
      <c r="F418">
        <v>56.9</v>
      </c>
      <c r="G418">
        <v>56.9</v>
      </c>
      <c r="I418" s="1">
        <v>37673</v>
      </c>
      <c r="J418">
        <v>56.9</v>
      </c>
      <c r="K418">
        <f t="shared" si="36"/>
        <v>549</v>
      </c>
      <c r="L418" s="7">
        <f t="shared" si="39"/>
        <v>10.802833530106257</v>
      </c>
      <c r="M418">
        <f t="shared" si="40"/>
        <v>40.24285714285714</v>
      </c>
      <c r="N418">
        <f t="shared" si="41"/>
        <v>59.383333333333319</v>
      </c>
      <c r="O418">
        <f>G418/WatershedCalcs!$F$18</f>
        <v>3.5408549733732562</v>
      </c>
    </row>
    <row r="419" spans="1:15" x14ac:dyDescent="0.25">
      <c r="A419">
        <f t="shared" si="37"/>
        <v>2003</v>
      </c>
      <c r="B419">
        <f t="shared" si="38"/>
        <v>5</v>
      </c>
      <c r="C419">
        <v>2003</v>
      </c>
      <c r="D419">
        <v>22</v>
      </c>
      <c r="E419">
        <v>2</v>
      </c>
      <c r="F419">
        <v>47.9</v>
      </c>
      <c r="G419">
        <v>47.9</v>
      </c>
      <c r="I419" s="1">
        <v>37674</v>
      </c>
      <c r="J419">
        <v>47.9</v>
      </c>
      <c r="K419">
        <f t="shared" si="36"/>
        <v>696</v>
      </c>
      <c r="L419" s="7">
        <f t="shared" si="39"/>
        <v>13.695395513577333</v>
      </c>
      <c r="M419">
        <f t="shared" si="40"/>
        <v>36.071428571428569</v>
      </c>
      <c r="N419">
        <f t="shared" si="41"/>
        <v>60.333333333333329</v>
      </c>
      <c r="O419">
        <f>G419/WatershedCalcs!$F$18</f>
        <v>2.9807900390962909</v>
      </c>
    </row>
    <row r="420" spans="1:15" x14ac:dyDescent="0.25">
      <c r="A420">
        <f t="shared" si="37"/>
        <v>2003</v>
      </c>
      <c r="B420">
        <f t="shared" si="38"/>
        <v>5</v>
      </c>
      <c r="C420">
        <v>2003</v>
      </c>
      <c r="D420">
        <v>23</v>
      </c>
      <c r="E420">
        <v>2</v>
      </c>
      <c r="F420">
        <v>42.6</v>
      </c>
      <c r="G420">
        <v>42.6</v>
      </c>
      <c r="I420" s="1">
        <v>37675</v>
      </c>
      <c r="J420">
        <v>42.6</v>
      </c>
      <c r="K420">
        <f t="shared" si="36"/>
        <v>830</v>
      </c>
      <c r="L420" s="7">
        <f t="shared" si="39"/>
        <v>16.332152695789059</v>
      </c>
      <c r="M420">
        <f t="shared" si="40"/>
        <v>32.971428571428568</v>
      </c>
      <c r="N420">
        <f t="shared" si="41"/>
        <v>60.873333333333321</v>
      </c>
      <c r="O420">
        <f>G420/WatershedCalcs!$F$18</f>
        <v>2.6509740222443008</v>
      </c>
    </row>
    <row r="421" spans="1:15" x14ac:dyDescent="0.25">
      <c r="A421">
        <f t="shared" si="37"/>
        <v>2003</v>
      </c>
      <c r="B421">
        <f t="shared" si="38"/>
        <v>5</v>
      </c>
      <c r="C421">
        <v>2003</v>
      </c>
      <c r="D421">
        <v>24</v>
      </c>
      <c r="E421">
        <v>2</v>
      </c>
      <c r="F421">
        <v>38.5</v>
      </c>
      <c r="G421">
        <v>38.5</v>
      </c>
      <c r="I421" s="1">
        <v>37676</v>
      </c>
      <c r="J421">
        <v>38.5</v>
      </c>
      <c r="K421">
        <f t="shared" si="36"/>
        <v>956</v>
      </c>
      <c r="L421" s="7">
        <f t="shared" si="39"/>
        <v>18.811491538764265</v>
      </c>
      <c r="M421">
        <f t="shared" si="40"/>
        <v>30.271428571428569</v>
      </c>
      <c r="N421">
        <f t="shared" si="41"/>
        <v>61.236666666666657</v>
      </c>
      <c r="O421">
        <f>G421/WatershedCalcs!$F$18</f>
        <v>2.3958333299625725</v>
      </c>
    </row>
    <row r="422" spans="1:15" x14ac:dyDescent="0.25">
      <c r="A422">
        <f t="shared" si="37"/>
        <v>2003</v>
      </c>
      <c r="B422">
        <f t="shared" si="38"/>
        <v>5</v>
      </c>
      <c r="C422">
        <v>2003</v>
      </c>
      <c r="D422">
        <v>25</v>
      </c>
      <c r="E422">
        <v>2</v>
      </c>
      <c r="F422">
        <v>34.799999999999997</v>
      </c>
      <c r="G422">
        <v>34.799999999999997</v>
      </c>
      <c r="I422" s="1">
        <v>37677</v>
      </c>
      <c r="J422">
        <v>34.799999999999997</v>
      </c>
      <c r="K422">
        <f t="shared" si="36"/>
        <v>1089</v>
      </c>
      <c r="L422" s="7">
        <f t="shared" si="39"/>
        <v>21.428571428571427</v>
      </c>
      <c r="M422">
        <f t="shared" si="40"/>
        <v>28.24285714285714</v>
      </c>
      <c r="N422">
        <f t="shared" si="41"/>
        <v>61.79999999999999</v>
      </c>
      <c r="O422">
        <f>G422/WatershedCalcs!$F$18</f>
        <v>2.1655844125375978</v>
      </c>
    </row>
    <row r="423" spans="1:15" x14ac:dyDescent="0.25">
      <c r="A423">
        <f t="shared" si="37"/>
        <v>2003</v>
      </c>
      <c r="B423">
        <f t="shared" si="38"/>
        <v>5</v>
      </c>
      <c r="C423">
        <v>2003</v>
      </c>
      <c r="D423">
        <v>26</v>
      </c>
      <c r="E423">
        <v>2</v>
      </c>
      <c r="F423">
        <v>32</v>
      </c>
      <c r="G423">
        <v>32</v>
      </c>
      <c r="I423" s="1">
        <v>37678</v>
      </c>
      <c r="J423">
        <v>32</v>
      </c>
      <c r="K423">
        <f t="shared" si="36"/>
        <v>1185</v>
      </c>
      <c r="L423" s="7">
        <f t="shared" si="39"/>
        <v>23.31759149940968</v>
      </c>
      <c r="M423">
        <f t="shared" si="40"/>
        <v>26.400000000000002</v>
      </c>
      <c r="N423">
        <f t="shared" si="41"/>
        <v>62.089999999999996</v>
      </c>
      <c r="O423">
        <f>G423/WatershedCalcs!$F$18</f>
        <v>1.9913419885403199</v>
      </c>
    </row>
    <row r="424" spans="1:15" x14ac:dyDescent="0.25">
      <c r="A424">
        <f t="shared" si="37"/>
        <v>2003</v>
      </c>
      <c r="B424">
        <f t="shared" si="38"/>
        <v>5</v>
      </c>
      <c r="C424">
        <v>2003</v>
      </c>
      <c r="D424">
        <v>27</v>
      </c>
      <c r="E424">
        <v>2</v>
      </c>
      <c r="F424">
        <v>29</v>
      </c>
      <c r="G424">
        <v>29</v>
      </c>
      <c r="I424" s="1">
        <v>37679</v>
      </c>
      <c r="J424">
        <v>29</v>
      </c>
      <c r="K424">
        <f t="shared" si="36"/>
        <v>1319</v>
      </c>
      <c r="L424" s="7">
        <f t="shared" si="39"/>
        <v>25.954348681621408</v>
      </c>
      <c r="M424">
        <f t="shared" si="40"/>
        <v>24.800000000000004</v>
      </c>
      <c r="N424">
        <f t="shared" si="41"/>
        <v>62.333333333333329</v>
      </c>
      <c r="O424">
        <f>G424/WatershedCalcs!$F$18</f>
        <v>1.8046536771146648</v>
      </c>
    </row>
    <row r="425" spans="1:15" x14ac:dyDescent="0.25">
      <c r="A425">
        <f t="shared" si="37"/>
        <v>2003</v>
      </c>
      <c r="B425">
        <f t="shared" si="38"/>
        <v>5</v>
      </c>
      <c r="C425">
        <v>2003</v>
      </c>
      <c r="D425">
        <v>28</v>
      </c>
      <c r="E425">
        <v>2</v>
      </c>
      <c r="F425">
        <v>27.7</v>
      </c>
      <c r="G425">
        <v>27.7</v>
      </c>
      <c r="I425" s="1">
        <v>37680</v>
      </c>
      <c r="J425">
        <v>27.7</v>
      </c>
      <c r="K425">
        <f t="shared" si="36"/>
        <v>1390</v>
      </c>
      <c r="L425" s="7">
        <f t="shared" si="39"/>
        <v>27.351436442345534</v>
      </c>
      <c r="M425">
        <f t="shared" si="40"/>
        <v>23.857142857142858</v>
      </c>
      <c r="N425">
        <f t="shared" si="41"/>
        <v>62.563333333333325</v>
      </c>
      <c r="O425">
        <f>G425/WatershedCalcs!$F$18</f>
        <v>1.7237554088302143</v>
      </c>
    </row>
    <row r="426" spans="1:15" x14ac:dyDescent="0.25">
      <c r="A426">
        <f t="shared" si="37"/>
        <v>2003</v>
      </c>
      <c r="B426">
        <f t="shared" si="38"/>
        <v>6</v>
      </c>
      <c r="C426">
        <v>2003</v>
      </c>
      <c r="D426">
        <v>1</v>
      </c>
      <c r="E426">
        <v>3</v>
      </c>
      <c r="F426">
        <v>26.2</v>
      </c>
      <c r="G426">
        <v>26.2</v>
      </c>
      <c r="I426" s="1">
        <v>37681</v>
      </c>
      <c r="J426">
        <v>26.2</v>
      </c>
      <c r="K426">
        <f t="shared" si="36"/>
        <v>1445</v>
      </c>
      <c r="L426" s="7">
        <f t="shared" si="39"/>
        <v>28.433687524596618</v>
      </c>
      <c r="M426">
        <f t="shared" si="40"/>
        <v>42.757142857142853</v>
      </c>
      <c r="N426">
        <f t="shared" si="41"/>
        <v>62.746666666666663</v>
      </c>
      <c r="O426">
        <f>G426/WatershedCalcs!$F$18</f>
        <v>1.6304112531173869</v>
      </c>
    </row>
    <row r="427" spans="1:15" x14ac:dyDescent="0.25">
      <c r="A427">
        <f t="shared" si="37"/>
        <v>2003</v>
      </c>
      <c r="B427">
        <f t="shared" si="38"/>
        <v>6</v>
      </c>
      <c r="C427">
        <v>2003</v>
      </c>
      <c r="D427">
        <v>2</v>
      </c>
      <c r="E427">
        <v>3</v>
      </c>
      <c r="F427">
        <v>23.7</v>
      </c>
      <c r="G427">
        <v>23.7</v>
      </c>
      <c r="I427" s="1">
        <v>37682</v>
      </c>
      <c r="J427">
        <v>23.7</v>
      </c>
      <c r="K427">
        <f t="shared" si="36"/>
        <v>1599</v>
      </c>
      <c r="L427" s="7">
        <f t="shared" si="39"/>
        <v>31.463990554899645</v>
      </c>
      <c r="M427">
        <f t="shared" si="40"/>
        <v>55.585714285714289</v>
      </c>
      <c r="N427">
        <f t="shared" si="41"/>
        <v>62.923333333333325</v>
      </c>
      <c r="O427">
        <f>G427/WatershedCalcs!$F$18</f>
        <v>1.4748376602626743</v>
      </c>
    </row>
    <row r="428" spans="1:15" x14ac:dyDescent="0.25">
      <c r="A428">
        <f t="shared" si="37"/>
        <v>2003</v>
      </c>
      <c r="B428">
        <f t="shared" si="38"/>
        <v>6</v>
      </c>
      <c r="C428">
        <v>2003</v>
      </c>
      <c r="D428">
        <v>3</v>
      </c>
      <c r="E428">
        <v>3</v>
      </c>
      <c r="F428">
        <v>24.3</v>
      </c>
      <c r="G428">
        <v>24.3</v>
      </c>
      <c r="I428" s="1">
        <v>37683</v>
      </c>
      <c r="J428">
        <v>24.3</v>
      </c>
      <c r="K428">
        <f t="shared" si="36"/>
        <v>1541</v>
      </c>
      <c r="L428" s="7">
        <f t="shared" si="39"/>
        <v>30.322707595434867</v>
      </c>
      <c r="M428">
        <f t="shared" si="40"/>
        <v>80.48571428571428</v>
      </c>
      <c r="N428">
        <f t="shared" si="41"/>
        <v>63.14</v>
      </c>
      <c r="O428">
        <f>G428/WatershedCalcs!$F$18</f>
        <v>1.5121753225478054</v>
      </c>
    </row>
    <row r="429" spans="1:15" x14ac:dyDescent="0.25">
      <c r="A429">
        <f t="shared" si="37"/>
        <v>2003</v>
      </c>
      <c r="B429">
        <f t="shared" si="38"/>
        <v>6</v>
      </c>
      <c r="C429">
        <v>2003</v>
      </c>
      <c r="D429">
        <v>4</v>
      </c>
      <c r="E429">
        <v>3</v>
      </c>
      <c r="F429">
        <v>21.9</v>
      </c>
      <c r="G429">
        <v>21.9</v>
      </c>
      <c r="I429" s="1">
        <v>37684</v>
      </c>
      <c r="J429">
        <v>21.9</v>
      </c>
      <c r="K429">
        <f t="shared" si="36"/>
        <v>1731</v>
      </c>
      <c r="L429" s="7">
        <f t="shared" si="39"/>
        <v>34.061393152302244</v>
      </c>
      <c r="M429">
        <f t="shared" si="40"/>
        <v>98.585714285714289</v>
      </c>
      <c r="N429">
        <f t="shared" si="41"/>
        <v>63.373333333333335</v>
      </c>
      <c r="O429">
        <f>G429/WatershedCalcs!$F$18</f>
        <v>1.3628246734072813</v>
      </c>
    </row>
    <row r="430" spans="1:15" x14ac:dyDescent="0.25">
      <c r="A430">
        <f t="shared" si="37"/>
        <v>2003</v>
      </c>
      <c r="B430">
        <f t="shared" si="38"/>
        <v>6</v>
      </c>
      <c r="C430">
        <v>2003</v>
      </c>
      <c r="D430">
        <v>5</v>
      </c>
      <c r="E430">
        <v>3</v>
      </c>
      <c r="F430">
        <v>20.8</v>
      </c>
      <c r="G430">
        <v>20.8</v>
      </c>
      <c r="I430" s="1">
        <v>37685</v>
      </c>
      <c r="J430">
        <v>20.8</v>
      </c>
      <c r="K430">
        <f t="shared" si="36"/>
        <v>1812</v>
      </c>
      <c r="L430" s="7">
        <f t="shared" si="39"/>
        <v>35.655253837072024</v>
      </c>
      <c r="M430">
        <f t="shared" si="40"/>
        <v>108.67142857142858</v>
      </c>
      <c r="N430">
        <f t="shared" si="41"/>
        <v>63.75</v>
      </c>
      <c r="O430">
        <f>G430/WatershedCalcs!$F$18</f>
        <v>1.294372292551208</v>
      </c>
    </row>
    <row r="431" spans="1:15" x14ac:dyDescent="0.25">
      <c r="A431">
        <f t="shared" si="37"/>
        <v>2003</v>
      </c>
      <c r="B431">
        <f t="shared" si="38"/>
        <v>6</v>
      </c>
      <c r="C431">
        <v>2003</v>
      </c>
      <c r="D431">
        <v>6</v>
      </c>
      <c r="E431">
        <v>3</v>
      </c>
      <c r="F431">
        <v>22.4</v>
      </c>
      <c r="G431">
        <v>22.4</v>
      </c>
      <c r="I431" s="1">
        <v>37686</v>
      </c>
      <c r="J431">
        <v>22.4</v>
      </c>
      <c r="K431">
        <f t="shared" si="36"/>
        <v>1666</v>
      </c>
      <c r="L431" s="7">
        <f t="shared" si="39"/>
        <v>32.782369146005507</v>
      </c>
      <c r="M431">
        <f t="shared" si="40"/>
        <v>116.1</v>
      </c>
      <c r="N431">
        <f t="shared" si="41"/>
        <v>64.02000000000001</v>
      </c>
      <c r="O431">
        <f>G431/WatershedCalcs!$F$18</f>
        <v>1.3939393919782237</v>
      </c>
    </row>
    <row r="432" spans="1:15" x14ac:dyDescent="0.25">
      <c r="A432">
        <f t="shared" si="37"/>
        <v>2003</v>
      </c>
      <c r="B432">
        <f t="shared" si="38"/>
        <v>6</v>
      </c>
      <c r="C432">
        <v>2003</v>
      </c>
      <c r="D432">
        <v>7</v>
      </c>
      <c r="E432">
        <v>3</v>
      </c>
      <c r="F432">
        <v>160</v>
      </c>
      <c r="G432">
        <v>160</v>
      </c>
      <c r="I432" s="1">
        <v>37687</v>
      </c>
      <c r="J432">
        <v>160</v>
      </c>
      <c r="K432">
        <f t="shared" si="36"/>
        <v>148</v>
      </c>
      <c r="L432" s="7">
        <f t="shared" si="39"/>
        <v>2.9122392758756397</v>
      </c>
      <c r="M432">
        <f t="shared" si="40"/>
        <v>122.01428571428571</v>
      </c>
      <c r="N432">
        <f t="shared" si="41"/>
        <v>64.216666666666669</v>
      </c>
      <c r="O432">
        <f>G432/WatershedCalcs!$F$18</f>
        <v>9.9567099427015986</v>
      </c>
    </row>
    <row r="433" spans="1:15" x14ac:dyDescent="0.25">
      <c r="A433">
        <f t="shared" si="37"/>
        <v>2003</v>
      </c>
      <c r="B433">
        <f t="shared" si="38"/>
        <v>6</v>
      </c>
      <c r="C433">
        <v>2003</v>
      </c>
      <c r="D433">
        <v>8</v>
      </c>
      <c r="E433">
        <v>3</v>
      </c>
      <c r="F433">
        <v>116</v>
      </c>
      <c r="G433">
        <v>116</v>
      </c>
      <c r="I433" s="1">
        <v>37688</v>
      </c>
      <c r="J433">
        <v>116</v>
      </c>
      <c r="K433">
        <f t="shared" si="36"/>
        <v>235</v>
      </c>
      <c r="L433" s="7">
        <f t="shared" si="39"/>
        <v>4.6241637150728057</v>
      </c>
      <c r="M433">
        <f t="shared" si="40"/>
        <v>108.29999999999998</v>
      </c>
      <c r="N433">
        <f t="shared" si="41"/>
        <v>60.13000000000001</v>
      </c>
      <c r="O433">
        <f>G433/WatershedCalcs!$F$18</f>
        <v>7.2186147084586594</v>
      </c>
    </row>
    <row r="434" spans="1:15" x14ac:dyDescent="0.25">
      <c r="A434">
        <f t="shared" si="37"/>
        <v>2003</v>
      </c>
      <c r="B434">
        <f t="shared" si="38"/>
        <v>6</v>
      </c>
      <c r="C434">
        <v>2003</v>
      </c>
      <c r="D434">
        <v>9</v>
      </c>
      <c r="E434">
        <v>3</v>
      </c>
      <c r="F434">
        <v>198</v>
      </c>
      <c r="G434">
        <v>198</v>
      </c>
      <c r="I434" s="1">
        <v>37689</v>
      </c>
      <c r="J434">
        <v>198</v>
      </c>
      <c r="K434">
        <f t="shared" si="36"/>
        <v>85</v>
      </c>
      <c r="L434" s="7">
        <f t="shared" si="39"/>
        <v>1.6725698543880361</v>
      </c>
      <c r="M434">
        <f t="shared" si="40"/>
        <v>99.628571428571405</v>
      </c>
      <c r="N434">
        <f t="shared" si="41"/>
        <v>57.503333333333345</v>
      </c>
      <c r="O434">
        <f>G434/WatershedCalcs!$F$18</f>
        <v>12.321428554093229</v>
      </c>
    </row>
    <row r="435" spans="1:15" x14ac:dyDescent="0.25">
      <c r="A435">
        <f t="shared" si="37"/>
        <v>2003</v>
      </c>
      <c r="B435">
        <f t="shared" si="38"/>
        <v>6</v>
      </c>
      <c r="C435">
        <v>2003</v>
      </c>
      <c r="D435">
        <v>10</v>
      </c>
      <c r="E435">
        <v>3</v>
      </c>
      <c r="F435">
        <v>151</v>
      </c>
      <c r="G435">
        <v>151</v>
      </c>
      <c r="I435" s="1">
        <v>37690</v>
      </c>
      <c r="J435">
        <v>151</v>
      </c>
      <c r="K435">
        <f t="shared" si="36"/>
        <v>158</v>
      </c>
      <c r="L435" s="7">
        <f t="shared" si="39"/>
        <v>3.109012199921291</v>
      </c>
      <c r="M435">
        <f t="shared" si="40"/>
        <v>78.571428571428569</v>
      </c>
      <c r="N435">
        <f t="shared" si="41"/>
        <v>52.103333333333346</v>
      </c>
      <c r="O435">
        <f>G435/WatershedCalcs!$F$18</f>
        <v>9.3966450084246347</v>
      </c>
    </row>
    <row r="436" spans="1:15" x14ac:dyDescent="0.25">
      <c r="A436">
        <f t="shared" si="37"/>
        <v>2003</v>
      </c>
      <c r="B436">
        <f t="shared" si="38"/>
        <v>6</v>
      </c>
      <c r="C436">
        <v>2003</v>
      </c>
      <c r="D436">
        <v>11</v>
      </c>
      <c r="E436">
        <v>3</v>
      </c>
      <c r="F436">
        <v>92.5</v>
      </c>
      <c r="G436">
        <v>92.5</v>
      </c>
      <c r="I436" s="1">
        <v>37691</v>
      </c>
      <c r="J436">
        <v>92.5</v>
      </c>
      <c r="K436">
        <f t="shared" si="36"/>
        <v>315</v>
      </c>
      <c r="L436" s="7">
        <f t="shared" si="39"/>
        <v>6.1983471074380168</v>
      </c>
      <c r="M436">
        <f t="shared" si="40"/>
        <v>63.300000000000011</v>
      </c>
      <c r="N436">
        <f t="shared" si="41"/>
        <v>48.296666666666674</v>
      </c>
      <c r="O436">
        <f>G436/WatershedCalcs!$F$18</f>
        <v>5.7562229356243622</v>
      </c>
    </row>
    <row r="437" spans="1:15" x14ac:dyDescent="0.25">
      <c r="A437">
        <f t="shared" si="37"/>
        <v>2003</v>
      </c>
      <c r="B437">
        <f t="shared" si="38"/>
        <v>6</v>
      </c>
      <c r="C437">
        <v>2003</v>
      </c>
      <c r="D437">
        <v>12</v>
      </c>
      <c r="E437">
        <v>3</v>
      </c>
      <c r="F437">
        <v>72.8</v>
      </c>
      <c r="G437">
        <v>72.8</v>
      </c>
      <c r="I437" s="1">
        <v>37692</v>
      </c>
      <c r="J437">
        <v>72.8</v>
      </c>
      <c r="K437">
        <f t="shared" si="36"/>
        <v>411</v>
      </c>
      <c r="L437" s="7">
        <f t="shared" si="39"/>
        <v>8.0873671782762688</v>
      </c>
      <c r="M437">
        <f t="shared" si="40"/>
        <v>55.842857142857149</v>
      </c>
      <c r="N437">
        <f t="shared" si="41"/>
        <v>46.333333333333336</v>
      </c>
      <c r="O437">
        <f>G437/WatershedCalcs!$F$18</f>
        <v>4.5303030239292275</v>
      </c>
    </row>
    <row r="438" spans="1:15" x14ac:dyDescent="0.25">
      <c r="A438">
        <f t="shared" si="37"/>
        <v>2003</v>
      </c>
      <c r="B438">
        <f t="shared" si="38"/>
        <v>6</v>
      </c>
      <c r="C438">
        <v>2003</v>
      </c>
      <c r="D438">
        <v>13</v>
      </c>
      <c r="E438">
        <v>3</v>
      </c>
      <c r="F438">
        <v>63.8</v>
      </c>
      <c r="G438">
        <v>63.8</v>
      </c>
      <c r="I438" s="1">
        <v>37693</v>
      </c>
      <c r="J438">
        <v>63.8</v>
      </c>
      <c r="K438">
        <f t="shared" si="36"/>
        <v>476</v>
      </c>
      <c r="L438" s="7">
        <f t="shared" si="39"/>
        <v>9.3663911845730023</v>
      </c>
      <c r="M438">
        <f t="shared" si="40"/>
        <v>51.300000000000004</v>
      </c>
      <c r="N438">
        <f t="shared" si="41"/>
        <v>44.936666666666675</v>
      </c>
      <c r="O438">
        <f>G438/WatershedCalcs!$F$18</f>
        <v>3.9702380896522622</v>
      </c>
    </row>
    <row r="439" spans="1:15" x14ac:dyDescent="0.25">
      <c r="A439">
        <f t="shared" si="37"/>
        <v>2003</v>
      </c>
      <c r="B439">
        <f t="shared" si="38"/>
        <v>6</v>
      </c>
      <c r="C439">
        <v>2003</v>
      </c>
      <c r="D439">
        <v>14</v>
      </c>
      <c r="E439">
        <v>3</v>
      </c>
      <c r="F439">
        <v>64</v>
      </c>
      <c r="G439">
        <v>64</v>
      </c>
      <c r="I439" s="1">
        <v>37694</v>
      </c>
      <c r="J439">
        <v>64</v>
      </c>
      <c r="K439">
        <f t="shared" si="36"/>
        <v>471</v>
      </c>
      <c r="L439" s="7">
        <f t="shared" si="39"/>
        <v>9.2680047225501774</v>
      </c>
      <c r="M439">
        <f t="shared" si="40"/>
        <v>47.857142857142854</v>
      </c>
      <c r="N439">
        <f t="shared" si="41"/>
        <v>44.486666666666672</v>
      </c>
      <c r="O439">
        <f>G439/WatershedCalcs!$F$18</f>
        <v>3.9826839770806397</v>
      </c>
    </row>
    <row r="440" spans="1:15" x14ac:dyDescent="0.25">
      <c r="A440">
        <f t="shared" si="37"/>
        <v>2003</v>
      </c>
      <c r="B440">
        <f t="shared" si="38"/>
        <v>6</v>
      </c>
      <c r="C440">
        <v>2003</v>
      </c>
      <c r="D440">
        <v>15</v>
      </c>
      <c r="E440">
        <v>3</v>
      </c>
      <c r="F440">
        <v>55.3</v>
      </c>
      <c r="G440">
        <v>55.3</v>
      </c>
      <c r="I440" s="1">
        <v>37695</v>
      </c>
      <c r="J440">
        <v>55.3</v>
      </c>
      <c r="K440">
        <f t="shared" si="36"/>
        <v>564</v>
      </c>
      <c r="L440" s="7">
        <f t="shared" si="39"/>
        <v>11.097992916174734</v>
      </c>
      <c r="M440">
        <f t="shared" si="40"/>
        <v>45.557142857142857</v>
      </c>
      <c r="N440">
        <f t="shared" si="41"/>
        <v>46.12</v>
      </c>
      <c r="O440">
        <f>G440/WatershedCalcs!$F$18</f>
        <v>3.4412878739462398</v>
      </c>
    </row>
    <row r="441" spans="1:15" x14ac:dyDescent="0.25">
      <c r="A441">
        <f t="shared" si="37"/>
        <v>2003</v>
      </c>
      <c r="B441">
        <f t="shared" si="38"/>
        <v>6</v>
      </c>
      <c r="C441">
        <v>2003</v>
      </c>
      <c r="D441">
        <v>16</v>
      </c>
      <c r="E441">
        <v>3</v>
      </c>
      <c r="F441">
        <v>50.6</v>
      </c>
      <c r="G441">
        <v>50.6</v>
      </c>
      <c r="I441" s="1">
        <v>37696</v>
      </c>
      <c r="J441">
        <v>50.6</v>
      </c>
      <c r="K441">
        <f t="shared" si="36"/>
        <v>635</v>
      </c>
      <c r="L441" s="7">
        <f t="shared" si="39"/>
        <v>12.495080676898858</v>
      </c>
      <c r="M441">
        <f t="shared" si="40"/>
        <v>51.342857142857142</v>
      </c>
      <c r="N441">
        <f t="shared" si="41"/>
        <v>46.659999999999989</v>
      </c>
      <c r="O441">
        <f>G441/WatershedCalcs!$F$18</f>
        <v>3.1488095193793808</v>
      </c>
    </row>
    <row r="442" spans="1:15" x14ac:dyDescent="0.25">
      <c r="A442">
        <f t="shared" si="37"/>
        <v>2003</v>
      </c>
      <c r="B442">
        <f t="shared" si="38"/>
        <v>6</v>
      </c>
      <c r="C442">
        <v>2003</v>
      </c>
      <c r="D442">
        <v>17</v>
      </c>
      <c r="E442">
        <v>3</v>
      </c>
      <c r="F442">
        <v>44.1</v>
      </c>
      <c r="G442">
        <v>44.1</v>
      </c>
      <c r="I442" s="1">
        <v>37697</v>
      </c>
      <c r="J442">
        <v>44.1</v>
      </c>
      <c r="K442">
        <f t="shared" si="36"/>
        <v>776</v>
      </c>
      <c r="L442" s="7">
        <f t="shared" si="39"/>
        <v>15.269578905942543</v>
      </c>
      <c r="M442">
        <f t="shared" si="40"/>
        <v>56.314285714285724</v>
      </c>
      <c r="N442">
        <f t="shared" si="41"/>
        <v>46.809999999999995</v>
      </c>
      <c r="O442">
        <f>G442/WatershedCalcs!$F$18</f>
        <v>2.7443181779571284</v>
      </c>
    </row>
    <row r="443" spans="1:15" x14ac:dyDescent="0.25">
      <c r="A443">
        <f t="shared" si="37"/>
        <v>2003</v>
      </c>
      <c r="B443">
        <f t="shared" si="38"/>
        <v>6</v>
      </c>
      <c r="C443">
        <v>2003</v>
      </c>
      <c r="D443">
        <v>18</v>
      </c>
      <c r="E443">
        <v>3</v>
      </c>
      <c r="F443">
        <v>40.299999999999997</v>
      </c>
      <c r="G443">
        <v>40.299999999999997</v>
      </c>
      <c r="I443" s="1">
        <v>37698</v>
      </c>
      <c r="J443">
        <v>40.299999999999997</v>
      </c>
      <c r="K443">
        <f t="shared" si="36"/>
        <v>888</v>
      </c>
      <c r="L443" s="7">
        <f t="shared" si="39"/>
        <v>17.473435655253837</v>
      </c>
      <c r="M443">
        <f t="shared" si="40"/>
        <v>59.171428571428578</v>
      </c>
      <c r="N443">
        <f t="shared" si="41"/>
        <v>46.889999999999993</v>
      </c>
      <c r="O443">
        <f>G443/WatershedCalcs!$F$18</f>
        <v>2.507846316817965</v>
      </c>
    </row>
    <row r="444" spans="1:15" x14ac:dyDescent="0.25">
      <c r="A444">
        <f t="shared" si="37"/>
        <v>2003</v>
      </c>
      <c r="B444">
        <f t="shared" si="38"/>
        <v>6</v>
      </c>
      <c r="C444">
        <v>2003</v>
      </c>
      <c r="D444">
        <v>19</v>
      </c>
      <c r="E444">
        <v>3</v>
      </c>
      <c r="F444">
        <v>41</v>
      </c>
      <c r="G444">
        <v>41</v>
      </c>
      <c r="I444" s="1">
        <v>37699</v>
      </c>
      <c r="J444">
        <v>41</v>
      </c>
      <c r="K444">
        <f t="shared" si="36"/>
        <v>861</v>
      </c>
      <c r="L444" s="7">
        <f t="shared" si="39"/>
        <v>16.942148760330578</v>
      </c>
      <c r="M444">
        <f t="shared" si="40"/>
        <v>61.057142857142857</v>
      </c>
      <c r="N444">
        <f t="shared" si="41"/>
        <v>46.96</v>
      </c>
      <c r="O444">
        <f>G444/WatershedCalcs!$F$18</f>
        <v>2.5514069228172849</v>
      </c>
    </row>
    <row r="445" spans="1:15" x14ac:dyDescent="0.25">
      <c r="A445">
        <f t="shared" si="37"/>
        <v>2003</v>
      </c>
      <c r="B445">
        <f t="shared" si="38"/>
        <v>6</v>
      </c>
      <c r="C445">
        <v>2003</v>
      </c>
      <c r="D445">
        <v>20</v>
      </c>
      <c r="E445">
        <v>3</v>
      </c>
      <c r="F445">
        <v>39.700000000000003</v>
      </c>
      <c r="G445">
        <v>39.700000000000003</v>
      </c>
      <c r="I445" s="1">
        <v>37700</v>
      </c>
      <c r="J445">
        <v>39.700000000000003</v>
      </c>
      <c r="K445">
        <f t="shared" si="36"/>
        <v>921</v>
      </c>
      <c r="L445" s="7">
        <f t="shared" si="39"/>
        <v>18.122786304604485</v>
      </c>
      <c r="M445">
        <f t="shared" si="40"/>
        <v>63.114285714285707</v>
      </c>
      <c r="N445">
        <f t="shared" si="41"/>
        <v>46.8</v>
      </c>
      <c r="O445">
        <f>G445/WatershedCalcs!$F$18</f>
        <v>2.4705086545328343</v>
      </c>
    </row>
    <row r="446" spans="1:15" x14ac:dyDescent="0.25">
      <c r="A446">
        <f t="shared" si="37"/>
        <v>2003</v>
      </c>
      <c r="B446">
        <f t="shared" si="38"/>
        <v>6</v>
      </c>
      <c r="C446">
        <v>2003</v>
      </c>
      <c r="D446">
        <v>21</v>
      </c>
      <c r="E446">
        <v>3</v>
      </c>
      <c r="F446">
        <v>47.9</v>
      </c>
      <c r="G446">
        <v>47.9</v>
      </c>
      <c r="I446" s="1">
        <v>37701</v>
      </c>
      <c r="J446">
        <v>47.9</v>
      </c>
      <c r="K446">
        <f t="shared" si="36"/>
        <v>696</v>
      </c>
      <c r="L446" s="7">
        <f t="shared" si="39"/>
        <v>13.695395513577333</v>
      </c>
      <c r="M446">
        <f t="shared" si="40"/>
        <v>63.657142857142851</v>
      </c>
      <c r="N446">
        <f t="shared" si="41"/>
        <v>46.529999999999994</v>
      </c>
      <c r="O446">
        <f>G446/WatershedCalcs!$F$18</f>
        <v>2.9807900390962909</v>
      </c>
    </row>
    <row r="447" spans="1:15" x14ac:dyDescent="0.25">
      <c r="A447">
        <f t="shared" si="37"/>
        <v>2003</v>
      </c>
      <c r="B447">
        <f t="shared" si="38"/>
        <v>6</v>
      </c>
      <c r="C447">
        <v>2003</v>
      </c>
      <c r="D447">
        <v>22</v>
      </c>
      <c r="E447">
        <v>3</v>
      </c>
      <c r="F447">
        <v>95.8</v>
      </c>
      <c r="G447">
        <v>95.8</v>
      </c>
      <c r="I447" s="1">
        <v>37702</v>
      </c>
      <c r="J447">
        <v>95.8</v>
      </c>
      <c r="K447">
        <f t="shared" si="36"/>
        <v>305</v>
      </c>
      <c r="L447" s="7">
        <f t="shared" si="39"/>
        <v>6.001574183392365</v>
      </c>
      <c r="M447">
        <f t="shared" si="40"/>
        <v>62.428571428571423</v>
      </c>
      <c r="N447">
        <f t="shared" si="41"/>
        <v>45.903333333333322</v>
      </c>
      <c r="O447">
        <f>G447/WatershedCalcs!$F$18</f>
        <v>5.9615800781925818</v>
      </c>
    </row>
    <row r="448" spans="1:15" x14ac:dyDescent="0.25">
      <c r="A448">
        <f t="shared" si="37"/>
        <v>2003</v>
      </c>
      <c r="B448">
        <f t="shared" si="38"/>
        <v>6</v>
      </c>
      <c r="C448">
        <v>2003</v>
      </c>
      <c r="D448">
        <v>23</v>
      </c>
      <c r="E448">
        <v>3</v>
      </c>
      <c r="F448">
        <v>85.4</v>
      </c>
      <c r="G448">
        <v>85.4</v>
      </c>
      <c r="I448" s="1">
        <v>37703</v>
      </c>
      <c r="J448">
        <v>85.4</v>
      </c>
      <c r="K448">
        <f t="shared" si="36"/>
        <v>344</v>
      </c>
      <c r="L448" s="7">
        <f t="shared" si="39"/>
        <v>6.768988587170405</v>
      </c>
      <c r="M448">
        <f t="shared" si="40"/>
        <v>53.871428571428567</v>
      </c>
      <c r="N448">
        <f t="shared" si="41"/>
        <v>43.829999999999991</v>
      </c>
      <c r="O448">
        <f>G448/WatershedCalcs!$F$18</f>
        <v>5.3143939319169791</v>
      </c>
    </row>
    <row r="449" spans="1:15" x14ac:dyDescent="0.25">
      <c r="A449">
        <f t="shared" si="37"/>
        <v>2003</v>
      </c>
      <c r="B449">
        <f t="shared" si="38"/>
        <v>6</v>
      </c>
      <c r="C449">
        <v>2003</v>
      </c>
      <c r="D449">
        <v>24</v>
      </c>
      <c r="E449">
        <v>3</v>
      </c>
      <c r="F449">
        <v>64.099999999999994</v>
      </c>
      <c r="G449">
        <v>64.099999999999994</v>
      </c>
      <c r="I449" s="1">
        <v>37704</v>
      </c>
      <c r="J449">
        <v>64.099999999999994</v>
      </c>
      <c r="K449">
        <f t="shared" si="36"/>
        <v>470</v>
      </c>
      <c r="L449" s="7">
        <f t="shared" si="39"/>
        <v>9.2483274301456113</v>
      </c>
      <c r="M449">
        <f t="shared" si="40"/>
        <v>46.414285714285711</v>
      </c>
      <c r="N449">
        <f t="shared" si="41"/>
        <v>41.889999999999993</v>
      </c>
      <c r="O449">
        <f>G449/WatershedCalcs!$F$18</f>
        <v>3.9889069207948276</v>
      </c>
    </row>
    <row r="450" spans="1:15" x14ac:dyDescent="0.25">
      <c r="A450">
        <f t="shared" si="37"/>
        <v>2003</v>
      </c>
      <c r="B450">
        <f t="shared" si="38"/>
        <v>6</v>
      </c>
      <c r="C450">
        <v>2003</v>
      </c>
      <c r="D450">
        <v>25</v>
      </c>
      <c r="E450">
        <v>3</v>
      </c>
      <c r="F450">
        <v>53.5</v>
      </c>
      <c r="G450">
        <v>53.5</v>
      </c>
      <c r="I450" s="1">
        <v>37705</v>
      </c>
      <c r="J450">
        <v>53.5</v>
      </c>
      <c r="K450">
        <f t="shared" ref="K450:K513" si="42">RANK(J450,$J$2:$J$5114,0)</f>
        <v>592</v>
      </c>
      <c r="L450" s="7">
        <f t="shared" si="39"/>
        <v>11.648957103502559</v>
      </c>
      <c r="M450">
        <f t="shared" si="40"/>
        <v>41.75714285714286</v>
      </c>
      <c r="N450">
        <f t="shared" si="41"/>
        <v>40.916666666666657</v>
      </c>
      <c r="O450">
        <f>G450/WatershedCalcs!$F$18</f>
        <v>3.3292748870908473</v>
      </c>
    </row>
    <row r="451" spans="1:15" x14ac:dyDescent="0.25">
      <c r="A451">
        <f t="shared" ref="A451:A514" si="43">IF(E451&gt;9,C451+1,C451)</f>
        <v>2003</v>
      </c>
      <c r="B451">
        <f t="shared" ref="B451:B514" si="44">IF(E451&gt;9,(E451-9),(E451+3))</f>
        <v>6</v>
      </c>
      <c r="C451">
        <v>2003</v>
      </c>
      <c r="D451">
        <v>26</v>
      </c>
      <c r="E451">
        <v>3</v>
      </c>
      <c r="F451">
        <v>55.4</v>
      </c>
      <c r="G451">
        <v>55.4</v>
      </c>
      <c r="I451" s="1">
        <v>37706</v>
      </c>
      <c r="J451">
        <v>55.4</v>
      </c>
      <c r="K451">
        <f t="shared" si="42"/>
        <v>563</v>
      </c>
      <c r="L451" s="7">
        <f t="shared" ref="L451:L514" si="45">100*(K451/(COUNT($K$2:$K$5114)+1))</f>
        <v>11.078315623770168</v>
      </c>
      <c r="M451">
        <f t="shared" ref="M451:M514" si="46">AVERAGE(J451:J457)</f>
        <v>38.428571428571431</v>
      </c>
      <c r="N451">
        <f t="shared" ref="N451:N514" si="47">AVERAGE(J451:J480)</f>
        <v>40.596666666666664</v>
      </c>
      <c r="O451">
        <f>G451/WatershedCalcs!$F$18</f>
        <v>3.4475108176604286</v>
      </c>
    </row>
    <row r="452" spans="1:15" x14ac:dyDescent="0.25">
      <c r="A452">
        <f t="shared" si="43"/>
        <v>2003</v>
      </c>
      <c r="B452">
        <f t="shared" si="44"/>
        <v>6</v>
      </c>
      <c r="C452">
        <v>2003</v>
      </c>
      <c r="D452">
        <v>27</v>
      </c>
      <c r="E452">
        <v>3</v>
      </c>
      <c r="F452">
        <v>43.5</v>
      </c>
      <c r="G452">
        <v>43.5</v>
      </c>
      <c r="I452" s="1">
        <v>37707</v>
      </c>
      <c r="J452">
        <v>43.5</v>
      </c>
      <c r="K452">
        <f t="shared" si="42"/>
        <v>807</v>
      </c>
      <c r="L452" s="7">
        <f t="shared" si="45"/>
        <v>15.879574970484061</v>
      </c>
      <c r="M452">
        <f t="shared" si="46"/>
        <v>34.98571428571428</v>
      </c>
      <c r="N452">
        <f t="shared" si="47"/>
        <v>40.120000000000005</v>
      </c>
      <c r="O452">
        <f>G452/WatershedCalcs!$F$18</f>
        <v>2.7069805156719973</v>
      </c>
    </row>
    <row r="453" spans="1:15" x14ac:dyDescent="0.25">
      <c r="A453">
        <f t="shared" si="43"/>
        <v>2003</v>
      </c>
      <c r="B453">
        <f t="shared" si="44"/>
        <v>6</v>
      </c>
      <c r="C453">
        <v>2003</v>
      </c>
      <c r="D453">
        <v>28</v>
      </c>
      <c r="E453">
        <v>3</v>
      </c>
      <c r="F453">
        <v>39.299999999999997</v>
      </c>
      <c r="G453">
        <v>39.299999999999997</v>
      </c>
      <c r="I453" s="1">
        <v>37708</v>
      </c>
      <c r="J453">
        <v>39.299999999999997</v>
      </c>
      <c r="K453">
        <f t="shared" si="42"/>
        <v>925</v>
      </c>
      <c r="L453" s="7">
        <f t="shared" si="45"/>
        <v>18.201495474222749</v>
      </c>
      <c r="M453">
        <f t="shared" si="46"/>
        <v>33.514285714285712</v>
      </c>
      <c r="N453">
        <f t="shared" si="47"/>
        <v>40.18</v>
      </c>
      <c r="O453">
        <f>G453/WatershedCalcs!$F$18</f>
        <v>2.4456168796760802</v>
      </c>
    </row>
    <row r="454" spans="1:15" x14ac:dyDescent="0.25">
      <c r="A454">
        <f t="shared" si="43"/>
        <v>2003</v>
      </c>
      <c r="B454">
        <f t="shared" si="44"/>
        <v>6</v>
      </c>
      <c r="C454">
        <v>2003</v>
      </c>
      <c r="D454">
        <v>29</v>
      </c>
      <c r="E454">
        <v>3</v>
      </c>
      <c r="F454">
        <v>35.9</v>
      </c>
      <c r="G454">
        <v>35.9</v>
      </c>
      <c r="I454" s="1">
        <v>37709</v>
      </c>
      <c r="J454">
        <v>35.9</v>
      </c>
      <c r="K454">
        <f t="shared" si="42"/>
        <v>1041</v>
      </c>
      <c r="L454" s="7">
        <f t="shared" si="45"/>
        <v>20.484061393152302</v>
      </c>
      <c r="M454">
        <f t="shared" si="46"/>
        <v>32.028571428571432</v>
      </c>
      <c r="N454">
        <f t="shared" si="47"/>
        <v>40.18</v>
      </c>
      <c r="O454">
        <f>G454/WatershedCalcs!$F$18</f>
        <v>2.2340367933936713</v>
      </c>
    </row>
    <row r="455" spans="1:15" x14ac:dyDescent="0.25">
      <c r="A455">
        <f t="shared" si="43"/>
        <v>2003</v>
      </c>
      <c r="B455">
        <f t="shared" si="44"/>
        <v>6</v>
      </c>
      <c r="C455">
        <v>2003</v>
      </c>
      <c r="D455">
        <v>30</v>
      </c>
      <c r="E455">
        <v>3</v>
      </c>
      <c r="F455">
        <v>33.200000000000003</v>
      </c>
      <c r="G455">
        <v>33.200000000000003</v>
      </c>
      <c r="I455" s="1">
        <v>37710</v>
      </c>
      <c r="J455">
        <v>33.200000000000003</v>
      </c>
      <c r="K455">
        <f t="shared" si="42"/>
        <v>1145</v>
      </c>
      <c r="L455" s="7">
        <f t="shared" si="45"/>
        <v>22.530499803227073</v>
      </c>
      <c r="M455">
        <f t="shared" si="46"/>
        <v>30.942857142857147</v>
      </c>
      <c r="N455">
        <f t="shared" si="47"/>
        <v>40.196666666666673</v>
      </c>
      <c r="O455">
        <f>G455/WatershedCalcs!$F$18</f>
        <v>2.0660173131105819</v>
      </c>
    </row>
    <row r="456" spans="1:15" x14ac:dyDescent="0.25">
      <c r="A456">
        <f t="shared" si="43"/>
        <v>2003</v>
      </c>
      <c r="B456">
        <f t="shared" si="44"/>
        <v>6</v>
      </c>
      <c r="C456">
        <v>2003</v>
      </c>
      <c r="D456">
        <v>31</v>
      </c>
      <c r="E456">
        <v>3</v>
      </c>
      <c r="F456">
        <v>31.5</v>
      </c>
      <c r="G456">
        <v>31.5</v>
      </c>
      <c r="I456" s="1">
        <v>37711</v>
      </c>
      <c r="J456">
        <v>31.5</v>
      </c>
      <c r="K456">
        <f t="shared" si="42"/>
        <v>1209</v>
      </c>
      <c r="L456" s="7">
        <f t="shared" si="45"/>
        <v>23.789846517119244</v>
      </c>
      <c r="M456">
        <f t="shared" si="46"/>
        <v>31.542857142857144</v>
      </c>
      <c r="N456">
        <f t="shared" si="47"/>
        <v>40.299999999999997</v>
      </c>
      <c r="O456">
        <f>G456/WatershedCalcs!$F$18</f>
        <v>1.9602272699693772</v>
      </c>
    </row>
    <row r="457" spans="1:15" x14ac:dyDescent="0.25">
      <c r="A457">
        <f t="shared" si="43"/>
        <v>2003</v>
      </c>
      <c r="B457">
        <f t="shared" si="44"/>
        <v>7</v>
      </c>
      <c r="C457">
        <v>2003</v>
      </c>
      <c r="D457">
        <v>1</v>
      </c>
      <c r="E457">
        <v>4</v>
      </c>
      <c r="F457">
        <v>30.2</v>
      </c>
      <c r="G457">
        <v>30.2</v>
      </c>
      <c r="I457" s="1">
        <v>37712</v>
      </c>
      <c r="J457">
        <v>30.2</v>
      </c>
      <c r="K457">
        <f t="shared" si="42"/>
        <v>1268</v>
      </c>
      <c r="L457" s="7">
        <f t="shared" si="45"/>
        <v>24.950806768988588</v>
      </c>
      <c r="M457">
        <f t="shared" si="46"/>
        <v>32.357142857142854</v>
      </c>
      <c r="N457">
        <f t="shared" si="47"/>
        <v>40.343333333333341</v>
      </c>
      <c r="O457">
        <f>G457/WatershedCalcs!$F$18</f>
        <v>1.8793290016849267</v>
      </c>
    </row>
    <row r="458" spans="1:15" x14ac:dyDescent="0.25">
      <c r="A458">
        <f t="shared" si="43"/>
        <v>2003</v>
      </c>
      <c r="B458">
        <f t="shared" si="44"/>
        <v>7</v>
      </c>
      <c r="C458">
        <v>2003</v>
      </c>
      <c r="D458">
        <v>2</v>
      </c>
      <c r="E458">
        <v>4</v>
      </c>
      <c r="F458">
        <v>31.3</v>
      </c>
      <c r="G458">
        <v>31.3</v>
      </c>
      <c r="I458" s="1">
        <v>37713</v>
      </c>
      <c r="J458">
        <v>31.3</v>
      </c>
      <c r="K458">
        <f t="shared" si="42"/>
        <v>1213</v>
      </c>
      <c r="L458" s="7">
        <f t="shared" si="45"/>
        <v>23.868555686737505</v>
      </c>
      <c r="M458">
        <f t="shared" si="46"/>
        <v>33.18571428571429</v>
      </c>
      <c r="N458">
        <f t="shared" si="47"/>
        <v>40.28</v>
      </c>
      <c r="O458">
        <f>G458/WatershedCalcs!$F$18</f>
        <v>1.9477813825410004</v>
      </c>
    </row>
    <row r="459" spans="1:15" x14ac:dyDescent="0.25">
      <c r="A459">
        <f t="shared" si="43"/>
        <v>2003</v>
      </c>
      <c r="B459">
        <f t="shared" si="44"/>
        <v>7</v>
      </c>
      <c r="C459">
        <v>2003</v>
      </c>
      <c r="D459">
        <v>3</v>
      </c>
      <c r="E459">
        <v>4</v>
      </c>
      <c r="F459">
        <v>33.200000000000003</v>
      </c>
      <c r="G459">
        <v>33.200000000000003</v>
      </c>
      <c r="I459" s="1">
        <v>37714</v>
      </c>
      <c r="J459">
        <v>33.200000000000003</v>
      </c>
      <c r="K459">
        <f t="shared" si="42"/>
        <v>1145</v>
      </c>
      <c r="L459" s="7">
        <f t="shared" si="45"/>
        <v>22.530499803227073</v>
      </c>
      <c r="M459">
        <f t="shared" si="46"/>
        <v>33.971428571428575</v>
      </c>
      <c r="N459">
        <f t="shared" si="47"/>
        <v>40.106666666666669</v>
      </c>
      <c r="O459">
        <f>G459/WatershedCalcs!$F$18</f>
        <v>2.0660173131105819</v>
      </c>
    </row>
    <row r="460" spans="1:15" x14ac:dyDescent="0.25">
      <c r="A460">
        <f t="shared" si="43"/>
        <v>2003</v>
      </c>
      <c r="B460">
        <f t="shared" si="44"/>
        <v>7</v>
      </c>
      <c r="C460">
        <v>2003</v>
      </c>
      <c r="D460">
        <v>4</v>
      </c>
      <c r="E460">
        <v>4</v>
      </c>
      <c r="F460">
        <v>28.9</v>
      </c>
      <c r="G460">
        <v>28.9</v>
      </c>
      <c r="I460" s="1">
        <v>37715</v>
      </c>
      <c r="J460">
        <v>28.9</v>
      </c>
      <c r="K460">
        <f t="shared" si="42"/>
        <v>1348</v>
      </c>
      <c r="L460" s="7">
        <f t="shared" si="45"/>
        <v>26.524990161353795</v>
      </c>
      <c r="M460">
        <f t="shared" si="46"/>
        <v>34.028571428571432</v>
      </c>
      <c r="N460">
        <f t="shared" si="47"/>
        <v>39.809999999999988</v>
      </c>
      <c r="O460">
        <f>G460/WatershedCalcs!$F$18</f>
        <v>1.7984307334004763</v>
      </c>
    </row>
    <row r="461" spans="1:15" x14ac:dyDescent="0.25">
      <c r="A461">
        <f t="shared" si="43"/>
        <v>2003</v>
      </c>
      <c r="B461">
        <f t="shared" si="44"/>
        <v>7</v>
      </c>
      <c r="C461">
        <v>2003</v>
      </c>
      <c r="D461">
        <v>5</v>
      </c>
      <c r="E461">
        <v>4</v>
      </c>
      <c r="F461">
        <v>28.3</v>
      </c>
      <c r="G461">
        <v>28.3</v>
      </c>
      <c r="I461" s="1">
        <v>37716</v>
      </c>
      <c r="J461">
        <v>28.3</v>
      </c>
      <c r="K461">
        <f t="shared" si="42"/>
        <v>1352</v>
      </c>
      <c r="L461" s="7">
        <f t="shared" si="45"/>
        <v>26.603699330972059</v>
      </c>
      <c r="M461">
        <f t="shared" si="46"/>
        <v>34.31428571428571</v>
      </c>
      <c r="N461">
        <f t="shared" si="47"/>
        <v>39.733333333333327</v>
      </c>
      <c r="O461">
        <f>G461/WatershedCalcs!$F$18</f>
        <v>1.7610930711153454</v>
      </c>
    </row>
    <row r="462" spans="1:15" x14ac:dyDescent="0.25">
      <c r="A462">
        <f t="shared" si="43"/>
        <v>2003</v>
      </c>
      <c r="B462">
        <f t="shared" si="44"/>
        <v>7</v>
      </c>
      <c r="C462">
        <v>2003</v>
      </c>
      <c r="D462">
        <v>6</v>
      </c>
      <c r="E462">
        <v>4</v>
      </c>
      <c r="F462">
        <v>37.4</v>
      </c>
      <c r="G462">
        <v>37.4</v>
      </c>
      <c r="I462" s="1">
        <v>37717</v>
      </c>
      <c r="J462">
        <v>37.4</v>
      </c>
      <c r="K462">
        <f t="shared" si="42"/>
        <v>983</v>
      </c>
      <c r="L462" s="7">
        <f t="shared" si="45"/>
        <v>19.342778433687524</v>
      </c>
      <c r="M462">
        <f t="shared" si="46"/>
        <v>37.457142857142856</v>
      </c>
      <c r="N462">
        <f t="shared" si="47"/>
        <v>39.533333333333317</v>
      </c>
      <c r="O462">
        <f>G462/WatershedCalcs!$F$18</f>
        <v>2.3273809491064985</v>
      </c>
    </row>
    <row r="463" spans="1:15" x14ac:dyDescent="0.25">
      <c r="A463">
        <f t="shared" si="43"/>
        <v>2003</v>
      </c>
      <c r="B463">
        <f t="shared" si="44"/>
        <v>7</v>
      </c>
      <c r="C463">
        <v>2003</v>
      </c>
      <c r="D463">
        <v>7</v>
      </c>
      <c r="E463">
        <v>4</v>
      </c>
      <c r="F463">
        <v>37.200000000000003</v>
      </c>
      <c r="G463">
        <v>37.200000000000003</v>
      </c>
      <c r="I463" s="1">
        <v>37718</v>
      </c>
      <c r="J463">
        <v>37.200000000000003</v>
      </c>
      <c r="K463">
        <f t="shared" si="42"/>
        <v>985</v>
      </c>
      <c r="L463" s="7">
        <f t="shared" si="45"/>
        <v>19.382133018496656</v>
      </c>
      <c r="M463">
        <f t="shared" si="46"/>
        <v>48.25714285714286</v>
      </c>
      <c r="N463">
        <f t="shared" si="47"/>
        <v>38.956666666666656</v>
      </c>
      <c r="O463">
        <f>G463/WatershedCalcs!$F$18</f>
        <v>2.3149350616781219</v>
      </c>
    </row>
    <row r="464" spans="1:15" x14ac:dyDescent="0.25">
      <c r="A464">
        <f t="shared" si="43"/>
        <v>2003</v>
      </c>
      <c r="B464">
        <f t="shared" si="44"/>
        <v>7</v>
      </c>
      <c r="C464">
        <v>2003</v>
      </c>
      <c r="D464">
        <v>8</v>
      </c>
      <c r="E464">
        <v>4</v>
      </c>
      <c r="F464">
        <v>36</v>
      </c>
      <c r="G464">
        <v>36</v>
      </c>
      <c r="I464" s="1">
        <v>37719</v>
      </c>
      <c r="J464">
        <v>36</v>
      </c>
      <c r="K464">
        <f t="shared" si="42"/>
        <v>1014</v>
      </c>
      <c r="L464" s="7">
        <f t="shared" si="45"/>
        <v>19.952774498229044</v>
      </c>
      <c r="M464">
        <f t="shared" si="46"/>
        <v>53.157142857142858</v>
      </c>
      <c r="N464">
        <f t="shared" si="47"/>
        <v>38.339999999999989</v>
      </c>
      <c r="O464">
        <f>G464/WatershedCalcs!$F$18</f>
        <v>2.2402597371078596</v>
      </c>
    </row>
    <row r="465" spans="1:15" x14ac:dyDescent="0.25">
      <c r="A465">
        <f t="shared" si="43"/>
        <v>2003</v>
      </c>
      <c r="B465">
        <f t="shared" si="44"/>
        <v>7</v>
      </c>
      <c r="C465">
        <v>2003</v>
      </c>
      <c r="D465">
        <v>9</v>
      </c>
      <c r="E465">
        <v>4</v>
      </c>
      <c r="F465">
        <v>36.799999999999997</v>
      </c>
      <c r="G465">
        <v>36.799999999999997</v>
      </c>
      <c r="I465" s="1">
        <v>37720</v>
      </c>
      <c r="J465">
        <v>36.799999999999997</v>
      </c>
      <c r="K465">
        <f t="shared" si="42"/>
        <v>1006</v>
      </c>
      <c r="L465" s="7">
        <f t="shared" si="45"/>
        <v>19.795356158992522</v>
      </c>
      <c r="M465">
        <f t="shared" si="46"/>
        <v>55.885714285714293</v>
      </c>
      <c r="N465">
        <f t="shared" si="47"/>
        <v>37.79999999999999</v>
      </c>
      <c r="O465">
        <f>G465/WatershedCalcs!$F$18</f>
        <v>2.2900432868213674</v>
      </c>
    </row>
    <row r="466" spans="1:15" x14ac:dyDescent="0.25">
      <c r="A466">
        <f t="shared" si="43"/>
        <v>2003</v>
      </c>
      <c r="B466">
        <f t="shared" si="44"/>
        <v>7</v>
      </c>
      <c r="C466">
        <v>2003</v>
      </c>
      <c r="D466">
        <v>10</v>
      </c>
      <c r="E466">
        <v>4</v>
      </c>
      <c r="F466">
        <v>33.6</v>
      </c>
      <c r="G466">
        <v>33.6</v>
      </c>
      <c r="I466" s="1">
        <v>37721</v>
      </c>
      <c r="J466">
        <v>33.6</v>
      </c>
      <c r="K466">
        <f t="shared" si="42"/>
        <v>1139</v>
      </c>
      <c r="L466" s="7">
        <f t="shared" si="45"/>
        <v>22.412436048799687</v>
      </c>
      <c r="M466">
        <f t="shared" si="46"/>
        <v>57.271428571428579</v>
      </c>
      <c r="N466">
        <f t="shared" si="47"/>
        <v>37.153333333333329</v>
      </c>
      <c r="O466">
        <f>G466/WatershedCalcs!$F$18</f>
        <v>2.090909087967336</v>
      </c>
    </row>
    <row r="467" spans="1:15" x14ac:dyDescent="0.25">
      <c r="A467">
        <f t="shared" si="43"/>
        <v>2003</v>
      </c>
      <c r="B467">
        <f t="shared" si="44"/>
        <v>7</v>
      </c>
      <c r="C467">
        <v>2003</v>
      </c>
      <c r="D467">
        <v>11</v>
      </c>
      <c r="E467">
        <v>4</v>
      </c>
      <c r="F467">
        <v>30.9</v>
      </c>
      <c r="G467">
        <v>30.9</v>
      </c>
      <c r="I467" s="1">
        <v>37722</v>
      </c>
      <c r="J467">
        <v>30.9</v>
      </c>
      <c r="K467">
        <f t="shared" si="42"/>
        <v>1261</v>
      </c>
      <c r="L467" s="7">
        <f t="shared" si="45"/>
        <v>24.813065722156633</v>
      </c>
      <c r="M467">
        <f t="shared" si="46"/>
        <v>58.528571428571425</v>
      </c>
      <c r="N467">
        <f t="shared" si="47"/>
        <v>36.559999999999988</v>
      </c>
      <c r="O467">
        <f>G467/WatershedCalcs!$F$18</f>
        <v>1.9228896076842463</v>
      </c>
    </row>
    <row r="468" spans="1:15" x14ac:dyDescent="0.25">
      <c r="A468">
        <f t="shared" si="43"/>
        <v>2003</v>
      </c>
      <c r="B468">
        <f t="shared" si="44"/>
        <v>7</v>
      </c>
      <c r="C468">
        <v>2003</v>
      </c>
      <c r="D468">
        <v>12</v>
      </c>
      <c r="E468">
        <v>4</v>
      </c>
      <c r="F468">
        <v>50.3</v>
      </c>
      <c r="G468">
        <v>50.3</v>
      </c>
      <c r="I468" s="1">
        <v>37723</v>
      </c>
      <c r="J468">
        <v>50.3</v>
      </c>
      <c r="K468">
        <f t="shared" si="42"/>
        <v>637</v>
      </c>
      <c r="L468" s="7">
        <f t="shared" si="45"/>
        <v>12.534435261707987</v>
      </c>
      <c r="M468">
        <f t="shared" si="46"/>
        <v>59.285714285714285</v>
      </c>
      <c r="N468">
        <f t="shared" si="47"/>
        <v>36.039999999999992</v>
      </c>
      <c r="O468">
        <f>G468/WatershedCalcs!$F$18</f>
        <v>3.130140688236815</v>
      </c>
    </row>
    <row r="469" spans="1:15" x14ac:dyDescent="0.25">
      <c r="A469">
        <f t="shared" si="43"/>
        <v>2003</v>
      </c>
      <c r="B469">
        <f t="shared" si="44"/>
        <v>7</v>
      </c>
      <c r="C469">
        <v>2003</v>
      </c>
      <c r="D469">
        <v>13</v>
      </c>
      <c r="E469">
        <v>4</v>
      </c>
      <c r="F469">
        <v>113</v>
      </c>
      <c r="G469">
        <v>113</v>
      </c>
      <c r="I469" s="1">
        <v>37724</v>
      </c>
      <c r="J469">
        <v>113</v>
      </c>
      <c r="K469">
        <f t="shared" si="42"/>
        <v>244</v>
      </c>
      <c r="L469" s="7">
        <f t="shared" si="45"/>
        <v>4.8012593467138922</v>
      </c>
      <c r="M469">
        <f t="shared" si="46"/>
        <v>56.614285714285714</v>
      </c>
      <c r="N469">
        <f t="shared" si="47"/>
        <v>34.873333333333321</v>
      </c>
      <c r="O469">
        <f>G469/WatershedCalcs!$F$18</f>
        <v>7.0319263970330042</v>
      </c>
    </row>
    <row r="470" spans="1:15" x14ac:dyDescent="0.25">
      <c r="A470">
        <f t="shared" si="43"/>
        <v>2003</v>
      </c>
      <c r="B470">
        <f t="shared" si="44"/>
        <v>7</v>
      </c>
      <c r="C470">
        <v>2003</v>
      </c>
      <c r="D470">
        <v>14</v>
      </c>
      <c r="E470">
        <v>4</v>
      </c>
      <c r="F470">
        <v>71.5</v>
      </c>
      <c r="G470">
        <v>71.5</v>
      </c>
      <c r="I470" s="1">
        <v>37725</v>
      </c>
      <c r="J470">
        <v>71.5</v>
      </c>
      <c r="K470">
        <f t="shared" si="42"/>
        <v>420</v>
      </c>
      <c r="L470" s="7">
        <f t="shared" si="45"/>
        <v>8.2644628099173563</v>
      </c>
      <c r="M470">
        <f t="shared" si="46"/>
        <v>44.628571428571433</v>
      </c>
      <c r="N470">
        <f t="shared" si="47"/>
        <v>31.583333333333318</v>
      </c>
      <c r="O470">
        <f>G470/WatershedCalcs!$F$18</f>
        <v>4.4494047556447773</v>
      </c>
    </row>
    <row r="471" spans="1:15" x14ac:dyDescent="0.25">
      <c r="A471">
        <f t="shared" si="43"/>
        <v>2003</v>
      </c>
      <c r="B471">
        <f t="shared" si="44"/>
        <v>7</v>
      </c>
      <c r="C471">
        <v>2003</v>
      </c>
      <c r="D471">
        <v>15</v>
      </c>
      <c r="E471">
        <v>4</v>
      </c>
      <c r="F471">
        <v>55.1</v>
      </c>
      <c r="G471">
        <v>55.1</v>
      </c>
      <c r="I471" s="1">
        <v>37726</v>
      </c>
      <c r="J471">
        <v>55.1</v>
      </c>
      <c r="K471">
        <f t="shared" si="42"/>
        <v>570</v>
      </c>
      <c r="L471" s="7">
        <f t="shared" si="45"/>
        <v>11.216056670602125</v>
      </c>
      <c r="M471">
        <f t="shared" si="46"/>
        <v>39.214285714285715</v>
      </c>
      <c r="N471">
        <f t="shared" si="47"/>
        <v>29.659999999999986</v>
      </c>
      <c r="O471">
        <f>G471/WatershedCalcs!$F$18</f>
        <v>3.4288419865178632</v>
      </c>
    </row>
    <row r="472" spans="1:15" x14ac:dyDescent="0.25">
      <c r="A472">
        <f t="shared" si="43"/>
        <v>2003</v>
      </c>
      <c r="B472">
        <f t="shared" si="44"/>
        <v>7</v>
      </c>
      <c r="C472">
        <v>2003</v>
      </c>
      <c r="D472">
        <v>16</v>
      </c>
      <c r="E472">
        <v>4</v>
      </c>
      <c r="F472">
        <v>46.5</v>
      </c>
      <c r="G472">
        <v>46.5</v>
      </c>
      <c r="I472" s="1">
        <v>37727</v>
      </c>
      <c r="J472">
        <v>46.5</v>
      </c>
      <c r="K472">
        <f t="shared" si="42"/>
        <v>711</v>
      </c>
      <c r="L472" s="7">
        <f t="shared" si="45"/>
        <v>13.99055489964581</v>
      </c>
      <c r="M472">
        <f t="shared" si="46"/>
        <v>35.228571428571428</v>
      </c>
      <c r="N472">
        <f t="shared" si="47"/>
        <v>28.309999999999988</v>
      </c>
      <c r="O472">
        <f>G472/WatershedCalcs!$F$18</f>
        <v>2.8936688270976521</v>
      </c>
    </row>
    <row r="473" spans="1:15" x14ac:dyDescent="0.25">
      <c r="A473">
        <f t="shared" si="43"/>
        <v>2003</v>
      </c>
      <c r="B473">
        <f t="shared" si="44"/>
        <v>7</v>
      </c>
      <c r="C473">
        <v>2003</v>
      </c>
      <c r="D473">
        <v>17</v>
      </c>
      <c r="E473">
        <v>4</v>
      </c>
      <c r="F473">
        <v>42.4</v>
      </c>
      <c r="G473">
        <v>42.4</v>
      </c>
      <c r="I473" s="1">
        <v>37728</v>
      </c>
      <c r="J473">
        <v>42.4</v>
      </c>
      <c r="K473">
        <f t="shared" si="42"/>
        <v>834</v>
      </c>
      <c r="L473" s="7">
        <f t="shared" si="45"/>
        <v>16.41086186540732</v>
      </c>
      <c r="M473">
        <f t="shared" si="46"/>
        <v>33.571428571428569</v>
      </c>
      <c r="N473">
        <f t="shared" si="47"/>
        <v>27.286666666666655</v>
      </c>
      <c r="O473">
        <f>G473/WatershedCalcs!$F$18</f>
        <v>2.6385281348159237</v>
      </c>
    </row>
    <row r="474" spans="1:15" x14ac:dyDescent="0.25">
      <c r="A474">
        <f t="shared" si="43"/>
        <v>2003</v>
      </c>
      <c r="B474">
        <f t="shared" si="44"/>
        <v>7</v>
      </c>
      <c r="C474">
        <v>2003</v>
      </c>
      <c r="D474">
        <v>18</v>
      </c>
      <c r="E474">
        <v>4</v>
      </c>
      <c r="F474">
        <v>36.200000000000003</v>
      </c>
      <c r="G474">
        <v>36.200000000000003</v>
      </c>
      <c r="I474" s="1">
        <v>37729</v>
      </c>
      <c r="J474">
        <v>36.200000000000003</v>
      </c>
      <c r="K474">
        <f t="shared" si="42"/>
        <v>1013</v>
      </c>
      <c r="L474" s="7">
        <f t="shared" si="45"/>
        <v>19.933097205824481</v>
      </c>
      <c r="M474">
        <f t="shared" si="46"/>
        <v>33.785714285714285</v>
      </c>
      <c r="N474">
        <f t="shared" si="47"/>
        <v>26.506666666666657</v>
      </c>
      <c r="O474">
        <f>G474/WatershedCalcs!$F$18</f>
        <v>2.2527056245362371</v>
      </c>
    </row>
    <row r="475" spans="1:15" x14ac:dyDescent="0.25">
      <c r="A475">
        <f t="shared" si="43"/>
        <v>2003</v>
      </c>
      <c r="B475">
        <f t="shared" si="44"/>
        <v>7</v>
      </c>
      <c r="C475">
        <v>2003</v>
      </c>
      <c r="D475">
        <v>19</v>
      </c>
      <c r="E475">
        <v>4</v>
      </c>
      <c r="F475">
        <v>31.6</v>
      </c>
      <c r="G475">
        <v>31.6</v>
      </c>
      <c r="I475" s="1">
        <v>37730</v>
      </c>
      <c r="J475">
        <v>31.6</v>
      </c>
      <c r="K475">
        <f t="shared" si="42"/>
        <v>1208</v>
      </c>
      <c r="L475" s="7">
        <f t="shared" si="45"/>
        <v>23.770169224714678</v>
      </c>
      <c r="M475">
        <f t="shared" si="46"/>
        <v>34.485714285714288</v>
      </c>
      <c r="N475">
        <f t="shared" si="47"/>
        <v>25.846666666666657</v>
      </c>
      <c r="O475">
        <f>G475/WatershedCalcs!$F$18</f>
        <v>1.966450213683566</v>
      </c>
    </row>
    <row r="476" spans="1:15" x14ac:dyDescent="0.25">
      <c r="A476">
        <f t="shared" si="43"/>
        <v>2003</v>
      </c>
      <c r="B476">
        <f t="shared" si="44"/>
        <v>7</v>
      </c>
      <c r="C476">
        <v>2003</v>
      </c>
      <c r="D476">
        <v>20</v>
      </c>
      <c r="E476">
        <v>4</v>
      </c>
      <c r="F476">
        <v>29.1</v>
      </c>
      <c r="G476">
        <v>29.1</v>
      </c>
      <c r="I476" s="1">
        <v>37731</v>
      </c>
      <c r="J476">
        <v>29.1</v>
      </c>
      <c r="K476">
        <f t="shared" si="42"/>
        <v>1317</v>
      </c>
      <c r="L476" s="7">
        <f t="shared" si="45"/>
        <v>25.914994096812276</v>
      </c>
      <c r="M476">
        <f t="shared" si="46"/>
        <v>36.442857142857143</v>
      </c>
      <c r="N476">
        <f t="shared" si="47"/>
        <v>25.249999999999996</v>
      </c>
      <c r="O476">
        <f>G476/WatershedCalcs!$F$18</f>
        <v>1.8108766208288534</v>
      </c>
    </row>
    <row r="477" spans="1:15" x14ac:dyDescent="0.25">
      <c r="A477">
        <f t="shared" si="43"/>
        <v>2003</v>
      </c>
      <c r="B477">
        <f t="shared" si="44"/>
        <v>7</v>
      </c>
      <c r="C477">
        <v>2003</v>
      </c>
      <c r="D477">
        <v>21</v>
      </c>
      <c r="E477">
        <v>4</v>
      </c>
      <c r="F477">
        <v>33.6</v>
      </c>
      <c r="G477">
        <v>33.6</v>
      </c>
      <c r="I477" s="1">
        <v>37732</v>
      </c>
      <c r="J477">
        <v>33.6</v>
      </c>
      <c r="K477">
        <f t="shared" si="42"/>
        <v>1139</v>
      </c>
      <c r="L477" s="7">
        <f t="shared" si="45"/>
        <v>22.412436048799687</v>
      </c>
      <c r="M477">
        <f t="shared" si="46"/>
        <v>37.9</v>
      </c>
      <c r="N477">
        <f t="shared" si="47"/>
        <v>24.70666666666666</v>
      </c>
      <c r="O477">
        <f>G477/WatershedCalcs!$F$18</f>
        <v>2.090909087967336</v>
      </c>
    </row>
    <row r="478" spans="1:15" x14ac:dyDescent="0.25">
      <c r="A478">
        <f t="shared" si="43"/>
        <v>2003</v>
      </c>
      <c r="B478">
        <f t="shared" si="44"/>
        <v>7</v>
      </c>
      <c r="C478">
        <v>2003</v>
      </c>
      <c r="D478">
        <v>22</v>
      </c>
      <c r="E478">
        <v>4</v>
      </c>
      <c r="F478">
        <v>27.2</v>
      </c>
      <c r="G478">
        <v>27.2</v>
      </c>
      <c r="I478" s="1">
        <v>37733</v>
      </c>
      <c r="J478">
        <v>27.2</v>
      </c>
      <c r="K478">
        <f t="shared" si="42"/>
        <v>1395</v>
      </c>
      <c r="L478" s="7">
        <f t="shared" si="45"/>
        <v>27.449822904368361</v>
      </c>
      <c r="M478">
        <f t="shared" si="46"/>
        <v>38.299999999999997</v>
      </c>
      <c r="N478">
        <f t="shared" si="47"/>
        <v>23.993333333333329</v>
      </c>
      <c r="O478">
        <f>G478/WatershedCalcs!$F$18</f>
        <v>1.6926406902592719</v>
      </c>
    </row>
    <row r="479" spans="1:15" x14ac:dyDescent="0.25">
      <c r="A479">
        <f t="shared" si="43"/>
        <v>2003</v>
      </c>
      <c r="B479">
        <f t="shared" si="44"/>
        <v>7</v>
      </c>
      <c r="C479">
        <v>2003</v>
      </c>
      <c r="D479">
        <v>23</v>
      </c>
      <c r="E479">
        <v>4</v>
      </c>
      <c r="F479">
        <v>34.9</v>
      </c>
      <c r="G479">
        <v>34.9</v>
      </c>
      <c r="I479" s="1">
        <v>37734</v>
      </c>
      <c r="J479">
        <v>34.9</v>
      </c>
      <c r="K479">
        <f t="shared" si="42"/>
        <v>1087</v>
      </c>
      <c r="L479" s="7">
        <f t="shared" si="45"/>
        <v>21.389216843762298</v>
      </c>
      <c r="M479">
        <f t="shared" si="46"/>
        <v>39.6</v>
      </c>
      <c r="N479">
        <f t="shared" si="47"/>
        <v>23.476666666666667</v>
      </c>
      <c r="O479">
        <f>G479/WatershedCalcs!$F$18</f>
        <v>2.1718073562517861</v>
      </c>
    </row>
    <row r="480" spans="1:15" x14ac:dyDescent="0.25">
      <c r="A480">
        <f t="shared" si="43"/>
        <v>2003</v>
      </c>
      <c r="B480">
        <f t="shared" si="44"/>
        <v>7</v>
      </c>
      <c r="C480">
        <v>2003</v>
      </c>
      <c r="D480">
        <v>24</v>
      </c>
      <c r="E480">
        <v>4</v>
      </c>
      <c r="F480">
        <v>43.9</v>
      </c>
      <c r="G480">
        <v>43.9</v>
      </c>
      <c r="I480" s="1">
        <v>37735</v>
      </c>
      <c r="J480">
        <v>43.9</v>
      </c>
      <c r="K480">
        <f t="shared" si="42"/>
        <v>805</v>
      </c>
      <c r="L480" s="7">
        <f t="shared" si="45"/>
        <v>15.840220385674931</v>
      </c>
      <c r="M480">
        <f t="shared" si="46"/>
        <v>39.300000000000004</v>
      </c>
      <c r="N480">
        <f t="shared" si="47"/>
        <v>22.683333333333337</v>
      </c>
      <c r="O480">
        <f>G480/WatershedCalcs!$F$18</f>
        <v>2.7318722905287514</v>
      </c>
    </row>
    <row r="481" spans="1:15" x14ac:dyDescent="0.25">
      <c r="A481">
        <f t="shared" si="43"/>
        <v>2003</v>
      </c>
      <c r="B481">
        <f t="shared" si="44"/>
        <v>7</v>
      </c>
      <c r="C481">
        <v>2003</v>
      </c>
      <c r="D481">
        <v>25</v>
      </c>
      <c r="E481">
        <v>4</v>
      </c>
      <c r="F481">
        <v>41.1</v>
      </c>
      <c r="G481">
        <v>41.1</v>
      </c>
      <c r="I481" s="1">
        <v>37736</v>
      </c>
      <c r="J481">
        <v>41.1</v>
      </c>
      <c r="K481">
        <f t="shared" si="42"/>
        <v>860</v>
      </c>
      <c r="L481" s="7">
        <f t="shared" si="45"/>
        <v>16.922471467926016</v>
      </c>
      <c r="M481">
        <f t="shared" si="46"/>
        <v>37.071428571428569</v>
      </c>
      <c r="N481">
        <f t="shared" si="47"/>
        <v>21.576666666666672</v>
      </c>
      <c r="O481">
        <f>G481/WatershedCalcs!$F$18</f>
        <v>2.5576298665314732</v>
      </c>
    </row>
    <row r="482" spans="1:15" x14ac:dyDescent="0.25">
      <c r="A482">
        <f t="shared" si="43"/>
        <v>2003</v>
      </c>
      <c r="B482">
        <f t="shared" si="44"/>
        <v>7</v>
      </c>
      <c r="C482">
        <v>2003</v>
      </c>
      <c r="D482">
        <v>26</v>
      </c>
      <c r="E482">
        <v>4</v>
      </c>
      <c r="F482">
        <v>45.3</v>
      </c>
      <c r="G482">
        <v>45.3</v>
      </c>
      <c r="I482" s="1">
        <v>37737</v>
      </c>
      <c r="J482">
        <v>45.3</v>
      </c>
      <c r="K482">
        <f t="shared" si="42"/>
        <v>734</v>
      </c>
      <c r="L482" s="7">
        <f t="shared" si="45"/>
        <v>14.443132624950808</v>
      </c>
      <c r="M482">
        <f t="shared" si="46"/>
        <v>34.928571428571431</v>
      </c>
      <c r="N482">
        <f t="shared" si="47"/>
        <v>20.560000000000009</v>
      </c>
      <c r="O482">
        <f>G482/WatershedCalcs!$F$18</f>
        <v>2.8189935025273902</v>
      </c>
    </row>
    <row r="483" spans="1:15" x14ac:dyDescent="0.25">
      <c r="A483">
        <f t="shared" si="43"/>
        <v>2003</v>
      </c>
      <c r="B483">
        <f t="shared" si="44"/>
        <v>7</v>
      </c>
      <c r="C483">
        <v>2003</v>
      </c>
      <c r="D483">
        <v>27</v>
      </c>
      <c r="E483">
        <v>4</v>
      </c>
      <c r="F483">
        <v>39.299999999999997</v>
      </c>
      <c r="G483">
        <v>39.299999999999997</v>
      </c>
      <c r="I483" s="1">
        <v>37738</v>
      </c>
      <c r="J483">
        <v>39.299999999999997</v>
      </c>
      <c r="K483">
        <f t="shared" si="42"/>
        <v>925</v>
      </c>
      <c r="L483" s="7">
        <f t="shared" si="45"/>
        <v>18.201495474222749</v>
      </c>
      <c r="M483">
        <f t="shared" si="46"/>
        <v>31.928571428571427</v>
      </c>
      <c r="N483">
        <f t="shared" si="47"/>
        <v>19.386666666666674</v>
      </c>
      <c r="O483">
        <f>G483/WatershedCalcs!$F$18</f>
        <v>2.4456168796760802</v>
      </c>
    </row>
    <row r="484" spans="1:15" x14ac:dyDescent="0.25">
      <c r="A484">
        <f t="shared" si="43"/>
        <v>2003</v>
      </c>
      <c r="B484">
        <f t="shared" si="44"/>
        <v>7</v>
      </c>
      <c r="C484">
        <v>2003</v>
      </c>
      <c r="D484">
        <v>28</v>
      </c>
      <c r="E484">
        <v>4</v>
      </c>
      <c r="F484">
        <v>36.4</v>
      </c>
      <c r="G484">
        <v>36.4</v>
      </c>
      <c r="I484" s="1">
        <v>37739</v>
      </c>
      <c r="J484">
        <v>36.4</v>
      </c>
      <c r="K484">
        <f t="shared" si="42"/>
        <v>1010</v>
      </c>
      <c r="L484" s="7">
        <f t="shared" si="45"/>
        <v>19.874065328610783</v>
      </c>
      <c r="M484">
        <f t="shared" si="46"/>
        <v>30.11428571428571</v>
      </c>
      <c r="N484">
        <f t="shared" si="47"/>
        <v>18.396333333333338</v>
      </c>
      <c r="O484">
        <f>G484/WatershedCalcs!$F$18</f>
        <v>2.2651515119646137</v>
      </c>
    </row>
    <row r="485" spans="1:15" x14ac:dyDescent="0.25">
      <c r="A485">
        <f t="shared" si="43"/>
        <v>2003</v>
      </c>
      <c r="B485">
        <f t="shared" si="44"/>
        <v>7</v>
      </c>
      <c r="C485">
        <v>2003</v>
      </c>
      <c r="D485">
        <v>29</v>
      </c>
      <c r="E485">
        <v>4</v>
      </c>
      <c r="F485">
        <v>36.299999999999997</v>
      </c>
      <c r="G485">
        <v>36.299999999999997</v>
      </c>
      <c r="I485" s="1">
        <v>37740</v>
      </c>
      <c r="J485">
        <v>36.299999999999997</v>
      </c>
      <c r="K485">
        <f t="shared" si="42"/>
        <v>1012</v>
      </c>
      <c r="L485" s="7">
        <f t="shared" si="45"/>
        <v>19.913419913419915</v>
      </c>
      <c r="M485">
        <f t="shared" si="46"/>
        <v>28.1</v>
      </c>
      <c r="N485">
        <f t="shared" si="47"/>
        <v>17.486000000000004</v>
      </c>
      <c r="O485">
        <f>G485/WatershedCalcs!$F$18</f>
        <v>2.258928568250425</v>
      </c>
    </row>
    <row r="486" spans="1:15" x14ac:dyDescent="0.25">
      <c r="A486">
        <f t="shared" si="43"/>
        <v>2003</v>
      </c>
      <c r="B486">
        <f t="shared" si="44"/>
        <v>7</v>
      </c>
      <c r="C486">
        <v>2003</v>
      </c>
      <c r="D486">
        <v>30</v>
      </c>
      <c r="E486">
        <v>4</v>
      </c>
      <c r="F486">
        <v>32.799999999999997</v>
      </c>
      <c r="G486">
        <v>32.799999999999997</v>
      </c>
      <c r="I486" s="1">
        <v>37741</v>
      </c>
      <c r="J486">
        <v>32.799999999999997</v>
      </c>
      <c r="K486">
        <f t="shared" si="42"/>
        <v>1174</v>
      </c>
      <c r="L486" s="7">
        <f t="shared" si="45"/>
        <v>23.101141282959464</v>
      </c>
      <c r="M486">
        <f t="shared" si="46"/>
        <v>25.785714285714285</v>
      </c>
      <c r="N486">
        <f t="shared" si="47"/>
        <v>16.559666666666669</v>
      </c>
      <c r="O486">
        <f>G486/WatershedCalcs!$F$18</f>
        <v>2.0411255382538278</v>
      </c>
    </row>
    <row r="487" spans="1:15" x14ac:dyDescent="0.25">
      <c r="A487">
        <f t="shared" si="43"/>
        <v>2003</v>
      </c>
      <c r="B487">
        <f t="shared" si="44"/>
        <v>8</v>
      </c>
      <c r="C487">
        <v>2003</v>
      </c>
      <c r="D487">
        <v>1</v>
      </c>
      <c r="E487">
        <v>5</v>
      </c>
      <c r="F487">
        <v>28.3</v>
      </c>
      <c r="G487">
        <v>28.3</v>
      </c>
      <c r="I487" s="1">
        <v>37742</v>
      </c>
      <c r="J487">
        <v>28.3</v>
      </c>
      <c r="K487">
        <f t="shared" si="42"/>
        <v>1352</v>
      </c>
      <c r="L487" s="7">
        <f t="shared" si="45"/>
        <v>26.603699330972059</v>
      </c>
      <c r="M487">
        <f t="shared" si="46"/>
        <v>23.771428571428572</v>
      </c>
      <c r="N487">
        <f t="shared" si="47"/>
        <v>15.770666666666669</v>
      </c>
      <c r="O487">
        <f>G487/WatershedCalcs!$F$18</f>
        <v>1.7610930711153454</v>
      </c>
    </row>
    <row r="488" spans="1:15" x14ac:dyDescent="0.25">
      <c r="A488">
        <f t="shared" si="43"/>
        <v>2003</v>
      </c>
      <c r="B488">
        <f t="shared" si="44"/>
        <v>8</v>
      </c>
      <c r="C488">
        <v>2003</v>
      </c>
      <c r="D488">
        <v>2</v>
      </c>
      <c r="E488">
        <v>5</v>
      </c>
      <c r="F488">
        <v>26.1</v>
      </c>
      <c r="G488">
        <v>26.1</v>
      </c>
      <c r="I488" s="1">
        <v>37743</v>
      </c>
      <c r="J488">
        <v>26.1</v>
      </c>
      <c r="K488">
        <f t="shared" si="42"/>
        <v>1447</v>
      </c>
      <c r="L488" s="7">
        <f t="shared" si="45"/>
        <v>28.473042109405743</v>
      </c>
      <c r="M488">
        <f t="shared" si="46"/>
        <v>22.557142857142857</v>
      </c>
      <c r="N488">
        <f t="shared" si="47"/>
        <v>15.128666666666669</v>
      </c>
      <c r="O488">
        <f>G488/WatershedCalcs!$F$18</f>
        <v>1.6241883094031984</v>
      </c>
    </row>
    <row r="489" spans="1:15" x14ac:dyDescent="0.25">
      <c r="A489">
        <f t="shared" si="43"/>
        <v>2003</v>
      </c>
      <c r="B489">
        <f t="shared" si="44"/>
        <v>8</v>
      </c>
      <c r="C489">
        <v>2003</v>
      </c>
      <c r="D489">
        <v>3</v>
      </c>
      <c r="E489">
        <v>5</v>
      </c>
      <c r="F489">
        <v>24.3</v>
      </c>
      <c r="G489">
        <v>24.3</v>
      </c>
      <c r="I489" s="1">
        <v>37744</v>
      </c>
      <c r="J489">
        <v>24.3</v>
      </c>
      <c r="K489">
        <f t="shared" si="42"/>
        <v>1541</v>
      </c>
      <c r="L489" s="7">
        <f t="shared" si="45"/>
        <v>30.322707595434867</v>
      </c>
      <c r="M489">
        <f t="shared" si="46"/>
        <v>21.314285714285717</v>
      </c>
      <c r="N489">
        <f t="shared" si="47"/>
        <v>14.535666666666668</v>
      </c>
      <c r="O489">
        <f>G489/WatershedCalcs!$F$18</f>
        <v>1.5121753225478054</v>
      </c>
    </row>
    <row r="490" spans="1:15" x14ac:dyDescent="0.25">
      <c r="A490">
        <f t="shared" si="43"/>
        <v>2003</v>
      </c>
      <c r="B490">
        <f t="shared" si="44"/>
        <v>8</v>
      </c>
      <c r="C490">
        <v>2003</v>
      </c>
      <c r="D490">
        <v>4</v>
      </c>
      <c r="E490">
        <v>5</v>
      </c>
      <c r="F490">
        <v>26.6</v>
      </c>
      <c r="G490">
        <v>26.6</v>
      </c>
      <c r="I490" s="1">
        <v>37745</v>
      </c>
      <c r="J490">
        <v>26.6</v>
      </c>
      <c r="K490">
        <f t="shared" si="42"/>
        <v>1434</v>
      </c>
      <c r="L490" s="7">
        <f t="shared" si="45"/>
        <v>28.217237308146398</v>
      </c>
      <c r="M490">
        <f t="shared" si="46"/>
        <v>20.100000000000001</v>
      </c>
      <c r="N490">
        <f t="shared" si="47"/>
        <v>13.978000000000002</v>
      </c>
      <c r="O490">
        <f>G490/WatershedCalcs!$F$18</f>
        <v>1.655303027974141</v>
      </c>
    </row>
    <row r="491" spans="1:15" x14ac:dyDescent="0.25">
      <c r="A491">
        <f t="shared" si="43"/>
        <v>2003</v>
      </c>
      <c r="B491">
        <f t="shared" si="44"/>
        <v>8</v>
      </c>
      <c r="C491">
        <v>2003</v>
      </c>
      <c r="D491">
        <v>5</v>
      </c>
      <c r="E491">
        <v>5</v>
      </c>
      <c r="F491">
        <v>22.3</v>
      </c>
      <c r="G491">
        <v>22.3</v>
      </c>
      <c r="I491" s="1">
        <v>37746</v>
      </c>
      <c r="J491">
        <v>22.3</v>
      </c>
      <c r="K491">
        <f t="shared" si="42"/>
        <v>1668</v>
      </c>
      <c r="L491" s="7">
        <f t="shared" si="45"/>
        <v>32.821723730814639</v>
      </c>
      <c r="M491">
        <f t="shared" si="46"/>
        <v>18.485714285714288</v>
      </c>
      <c r="N491">
        <f t="shared" si="47"/>
        <v>13.339</v>
      </c>
      <c r="O491">
        <f>G491/WatershedCalcs!$F$18</f>
        <v>1.3877164482640354</v>
      </c>
    </row>
    <row r="492" spans="1:15" x14ac:dyDescent="0.25">
      <c r="A492">
        <f t="shared" si="43"/>
        <v>2003</v>
      </c>
      <c r="B492">
        <f t="shared" si="44"/>
        <v>8</v>
      </c>
      <c r="C492">
        <v>2003</v>
      </c>
      <c r="D492">
        <v>6</v>
      </c>
      <c r="E492">
        <v>5</v>
      </c>
      <c r="F492">
        <v>20.100000000000001</v>
      </c>
      <c r="G492">
        <v>20.100000000000001</v>
      </c>
      <c r="I492" s="1">
        <v>37747</v>
      </c>
      <c r="J492">
        <v>20.100000000000001</v>
      </c>
      <c r="K492">
        <f t="shared" si="42"/>
        <v>1824</v>
      </c>
      <c r="L492" s="7">
        <f t="shared" si="45"/>
        <v>35.891381345926796</v>
      </c>
      <c r="M492">
        <f t="shared" si="46"/>
        <v>17.485714285714284</v>
      </c>
      <c r="N492">
        <f t="shared" si="47"/>
        <v>12.827666666666666</v>
      </c>
      <c r="O492">
        <f>G492/WatershedCalcs!$F$18</f>
        <v>1.2508116865518886</v>
      </c>
    </row>
    <row r="493" spans="1:15" x14ac:dyDescent="0.25">
      <c r="A493">
        <f t="shared" si="43"/>
        <v>2003</v>
      </c>
      <c r="B493">
        <f t="shared" si="44"/>
        <v>8</v>
      </c>
      <c r="C493">
        <v>2003</v>
      </c>
      <c r="D493">
        <v>7</v>
      </c>
      <c r="E493">
        <v>5</v>
      </c>
      <c r="F493">
        <v>18.7</v>
      </c>
      <c r="G493">
        <v>18.7</v>
      </c>
      <c r="I493" s="1">
        <v>37748</v>
      </c>
      <c r="J493">
        <v>18.7</v>
      </c>
      <c r="K493">
        <f t="shared" si="42"/>
        <v>1951</v>
      </c>
      <c r="L493" s="7">
        <f t="shared" si="45"/>
        <v>38.390397481306572</v>
      </c>
      <c r="M493">
        <f t="shared" si="46"/>
        <v>16.657142857142855</v>
      </c>
      <c r="N493">
        <f t="shared" si="47"/>
        <v>12.376999999999999</v>
      </c>
      <c r="O493">
        <f>G493/WatershedCalcs!$F$18</f>
        <v>1.1636904745532493</v>
      </c>
    </row>
    <row r="494" spans="1:15" x14ac:dyDescent="0.25">
      <c r="A494">
        <f t="shared" si="43"/>
        <v>2003</v>
      </c>
      <c r="B494">
        <f t="shared" si="44"/>
        <v>8</v>
      </c>
      <c r="C494">
        <v>2003</v>
      </c>
      <c r="D494">
        <v>8</v>
      </c>
      <c r="E494">
        <v>5</v>
      </c>
      <c r="F494">
        <v>19.8</v>
      </c>
      <c r="G494">
        <v>19.8</v>
      </c>
      <c r="I494" s="1">
        <v>37749</v>
      </c>
      <c r="J494">
        <v>19.8</v>
      </c>
      <c r="K494">
        <f t="shared" si="42"/>
        <v>1881</v>
      </c>
      <c r="L494" s="7">
        <f t="shared" si="45"/>
        <v>37.012987012987011</v>
      </c>
      <c r="M494">
        <f t="shared" si="46"/>
        <v>15.957142857142856</v>
      </c>
      <c r="N494">
        <f t="shared" si="47"/>
        <v>11.962999999999996</v>
      </c>
      <c r="O494">
        <f>G494/WatershedCalcs!$F$18</f>
        <v>1.232142855409323</v>
      </c>
    </row>
    <row r="495" spans="1:15" x14ac:dyDescent="0.25">
      <c r="A495">
        <f t="shared" si="43"/>
        <v>2003</v>
      </c>
      <c r="B495">
        <f t="shared" si="44"/>
        <v>8</v>
      </c>
      <c r="C495">
        <v>2003</v>
      </c>
      <c r="D495">
        <v>9</v>
      </c>
      <c r="E495">
        <v>5</v>
      </c>
      <c r="F495">
        <v>17.399999999999999</v>
      </c>
      <c r="G495">
        <v>17.399999999999999</v>
      </c>
      <c r="I495" s="1">
        <v>37750</v>
      </c>
      <c r="J495">
        <v>17.399999999999999</v>
      </c>
      <c r="K495">
        <f t="shared" si="42"/>
        <v>2051</v>
      </c>
      <c r="L495" s="7">
        <f t="shared" si="45"/>
        <v>40.358126721763085</v>
      </c>
      <c r="M495">
        <f t="shared" si="46"/>
        <v>15.214285714285712</v>
      </c>
      <c r="N495">
        <f t="shared" si="47"/>
        <v>11.51033333333333</v>
      </c>
      <c r="O495">
        <f>G495/WatershedCalcs!$F$18</f>
        <v>1.0827922062687989</v>
      </c>
    </row>
    <row r="496" spans="1:15" x14ac:dyDescent="0.25">
      <c r="A496">
        <f t="shared" si="43"/>
        <v>2003</v>
      </c>
      <c r="B496">
        <f t="shared" si="44"/>
        <v>8</v>
      </c>
      <c r="C496">
        <v>2003</v>
      </c>
      <c r="D496">
        <v>10</v>
      </c>
      <c r="E496">
        <v>5</v>
      </c>
      <c r="F496">
        <v>15.8</v>
      </c>
      <c r="G496">
        <v>15.8</v>
      </c>
      <c r="I496" s="1">
        <v>37751</v>
      </c>
      <c r="J496">
        <v>15.8</v>
      </c>
      <c r="K496">
        <f t="shared" si="42"/>
        <v>2190</v>
      </c>
      <c r="L496" s="7">
        <f t="shared" si="45"/>
        <v>43.09327036599764</v>
      </c>
      <c r="M496">
        <f t="shared" si="46"/>
        <v>14.985714285714284</v>
      </c>
      <c r="N496">
        <f t="shared" si="47"/>
        <v>11.146999999999997</v>
      </c>
      <c r="O496">
        <f>G496/WatershedCalcs!$F$18</f>
        <v>0.98322510684178299</v>
      </c>
    </row>
    <row r="497" spans="1:15" x14ac:dyDescent="0.25">
      <c r="A497">
        <f t="shared" si="43"/>
        <v>2003</v>
      </c>
      <c r="B497">
        <f t="shared" si="44"/>
        <v>8</v>
      </c>
      <c r="C497">
        <v>2003</v>
      </c>
      <c r="D497">
        <v>11</v>
      </c>
      <c r="E497">
        <v>5</v>
      </c>
      <c r="F497">
        <v>15.3</v>
      </c>
      <c r="G497">
        <v>15.3</v>
      </c>
      <c r="I497" s="1">
        <v>37752</v>
      </c>
      <c r="J497">
        <v>15.3</v>
      </c>
      <c r="K497">
        <f t="shared" si="42"/>
        <v>2208</v>
      </c>
      <c r="L497" s="7">
        <f t="shared" si="45"/>
        <v>43.447461629279807</v>
      </c>
      <c r="M497">
        <f t="shared" si="46"/>
        <v>15.442857142857141</v>
      </c>
      <c r="N497">
        <f t="shared" si="47"/>
        <v>10.832333333333331</v>
      </c>
      <c r="O497">
        <f>G497/WatershedCalcs!$F$18</f>
        <v>0.95211038827084049</v>
      </c>
    </row>
    <row r="498" spans="1:15" x14ac:dyDescent="0.25">
      <c r="A498">
        <f t="shared" si="43"/>
        <v>2003</v>
      </c>
      <c r="B498">
        <f t="shared" si="44"/>
        <v>8</v>
      </c>
      <c r="C498">
        <v>2003</v>
      </c>
      <c r="D498">
        <v>12</v>
      </c>
      <c r="E498">
        <v>5</v>
      </c>
      <c r="F498">
        <v>15.3</v>
      </c>
      <c r="G498">
        <v>15.3</v>
      </c>
      <c r="I498" s="1">
        <v>37753</v>
      </c>
      <c r="J498">
        <v>15.3</v>
      </c>
      <c r="K498">
        <f t="shared" si="42"/>
        <v>2208</v>
      </c>
      <c r="L498" s="7">
        <f t="shared" si="45"/>
        <v>43.447461629279807</v>
      </c>
      <c r="M498">
        <f t="shared" si="46"/>
        <v>15.600000000000003</v>
      </c>
      <c r="N498">
        <f t="shared" si="47"/>
        <v>10.533333333333331</v>
      </c>
      <c r="O498">
        <f>G498/WatershedCalcs!$F$18</f>
        <v>0.95211038827084049</v>
      </c>
    </row>
    <row r="499" spans="1:15" x14ac:dyDescent="0.25">
      <c r="A499">
        <f t="shared" si="43"/>
        <v>2003</v>
      </c>
      <c r="B499">
        <f t="shared" si="44"/>
        <v>8</v>
      </c>
      <c r="C499">
        <v>2003</v>
      </c>
      <c r="D499">
        <v>13</v>
      </c>
      <c r="E499">
        <v>5</v>
      </c>
      <c r="F499">
        <v>14.3</v>
      </c>
      <c r="G499">
        <v>14.3</v>
      </c>
      <c r="I499" s="1">
        <v>37754</v>
      </c>
      <c r="J499">
        <v>14.3</v>
      </c>
      <c r="K499">
        <f t="shared" si="42"/>
        <v>2298</v>
      </c>
      <c r="L499" s="7">
        <f t="shared" si="45"/>
        <v>45.218417945690675</v>
      </c>
      <c r="M499">
        <f t="shared" si="46"/>
        <v>15.371428571428572</v>
      </c>
      <c r="N499">
        <f t="shared" si="47"/>
        <v>10.225666666666664</v>
      </c>
      <c r="O499">
        <f>G499/WatershedCalcs!$F$18</f>
        <v>0.88988095112895549</v>
      </c>
    </row>
    <row r="500" spans="1:15" x14ac:dyDescent="0.25">
      <c r="A500">
        <f t="shared" si="43"/>
        <v>2003</v>
      </c>
      <c r="B500">
        <f t="shared" si="44"/>
        <v>8</v>
      </c>
      <c r="C500">
        <v>2003</v>
      </c>
      <c r="D500">
        <v>14</v>
      </c>
      <c r="E500">
        <v>5</v>
      </c>
      <c r="F500">
        <v>13.8</v>
      </c>
      <c r="G500">
        <v>13.8</v>
      </c>
      <c r="I500" s="1">
        <v>37755</v>
      </c>
      <c r="J500">
        <v>13.8</v>
      </c>
      <c r="K500">
        <f t="shared" si="42"/>
        <v>2381</v>
      </c>
      <c r="L500" s="7">
        <f t="shared" si="45"/>
        <v>46.85163321526958</v>
      </c>
      <c r="M500">
        <f t="shared" si="46"/>
        <v>15.157142857142857</v>
      </c>
      <c r="N500">
        <f t="shared" si="47"/>
        <v>9.939333333333332</v>
      </c>
      <c r="O500">
        <f>G500/WatershedCalcs!$F$18</f>
        <v>0.85876623255801299</v>
      </c>
    </row>
    <row r="501" spans="1:15" x14ac:dyDescent="0.25">
      <c r="A501">
        <f t="shared" si="43"/>
        <v>2003</v>
      </c>
      <c r="B501">
        <f t="shared" si="44"/>
        <v>8</v>
      </c>
      <c r="C501">
        <v>2003</v>
      </c>
      <c r="D501">
        <v>15</v>
      </c>
      <c r="E501">
        <v>5</v>
      </c>
      <c r="F501">
        <v>14.6</v>
      </c>
      <c r="G501">
        <v>14.6</v>
      </c>
      <c r="I501" s="1">
        <v>37756</v>
      </c>
      <c r="J501">
        <v>14.6</v>
      </c>
      <c r="K501">
        <f t="shared" si="42"/>
        <v>2293</v>
      </c>
      <c r="L501" s="7">
        <f t="shared" si="45"/>
        <v>45.120031483667852</v>
      </c>
      <c r="M501">
        <f t="shared" si="46"/>
        <v>14.928571428571429</v>
      </c>
      <c r="N501">
        <f t="shared" si="47"/>
        <v>9.7029999999999976</v>
      </c>
      <c r="O501">
        <f>G501/WatershedCalcs!$F$18</f>
        <v>0.90854978227152083</v>
      </c>
    </row>
    <row r="502" spans="1:15" x14ac:dyDescent="0.25">
      <c r="A502">
        <f t="shared" si="43"/>
        <v>2003</v>
      </c>
      <c r="B502">
        <f t="shared" si="44"/>
        <v>8</v>
      </c>
      <c r="C502">
        <v>2003</v>
      </c>
      <c r="D502">
        <v>16</v>
      </c>
      <c r="E502">
        <v>5</v>
      </c>
      <c r="F502">
        <v>15.8</v>
      </c>
      <c r="G502">
        <v>15.8</v>
      </c>
      <c r="I502" s="1">
        <v>37757</v>
      </c>
      <c r="J502">
        <v>15.8</v>
      </c>
      <c r="K502">
        <f t="shared" si="42"/>
        <v>2190</v>
      </c>
      <c r="L502" s="7">
        <f t="shared" si="45"/>
        <v>43.09327036599764</v>
      </c>
      <c r="M502">
        <f t="shared" si="46"/>
        <v>14.514285714285714</v>
      </c>
      <c r="N502">
        <f t="shared" si="47"/>
        <v>9.4229999999999983</v>
      </c>
      <c r="O502">
        <f>G502/WatershedCalcs!$F$18</f>
        <v>0.98322510684178299</v>
      </c>
    </row>
    <row r="503" spans="1:15" x14ac:dyDescent="0.25">
      <c r="A503">
        <f t="shared" si="43"/>
        <v>2003</v>
      </c>
      <c r="B503">
        <f t="shared" si="44"/>
        <v>8</v>
      </c>
      <c r="C503">
        <v>2003</v>
      </c>
      <c r="D503">
        <v>17</v>
      </c>
      <c r="E503">
        <v>5</v>
      </c>
      <c r="F503">
        <v>19</v>
      </c>
      <c r="G503">
        <v>19</v>
      </c>
      <c r="I503" s="1">
        <v>37758</v>
      </c>
      <c r="J503">
        <v>19</v>
      </c>
      <c r="K503">
        <f t="shared" si="42"/>
        <v>1898</v>
      </c>
      <c r="L503" s="7">
        <f t="shared" si="45"/>
        <v>37.34750098386462</v>
      </c>
      <c r="M503">
        <f t="shared" si="46"/>
        <v>13.842857142857142</v>
      </c>
      <c r="N503">
        <f t="shared" si="47"/>
        <v>9.0993333333333322</v>
      </c>
      <c r="O503">
        <f>G503/WatershedCalcs!$F$18</f>
        <v>1.1823593056958148</v>
      </c>
    </row>
    <row r="504" spans="1:15" x14ac:dyDescent="0.25">
      <c r="A504">
        <f t="shared" si="43"/>
        <v>2003</v>
      </c>
      <c r="B504">
        <f t="shared" si="44"/>
        <v>8</v>
      </c>
      <c r="C504">
        <v>2003</v>
      </c>
      <c r="D504">
        <v>18</v>
      </c>
      <c r="E504">
        <v>5</v>
      </c>
      <c r="F504">
        <v>16.399999999999999</v>
      </c>
      <c r="G504">
        <v>16.399999999999999</v>
      </c>
      <c r="I504" s="1">
        <v>37759</v>
      </c>
      <c r="J504">
        <v>16.399999999999999</v>
      </c>
      <c r="K504">
        <f t="shared" si="42"/>
        <v>2126</v>
      </c>
      <c r="L504" s="7">
        <f t="shared" si="45"/>
        <v>41.833923652105469</v>
      </c>
      <c r="M504">
        <f t="shared" si="46"/>
        <v>12.657142857142857</v>
      </c>
      <c r="N504">
        <f t="shared" si="47"/>
        <v>8.6446666666666676</v>
      </c>
      <c r="O504">
        <f>G504/WatershedCalcs!$F$18</f>
        <v>1.0205627691269139</v>
      </c>
    </row>
    <row r="505" spans="1:15" x14ac:dyDescent="0.25">
      <c r="A505">
        <f t="shared" si="43"/>
        <v>2003</v>
      </c>
      <c r="B505">
        <f t="shared" si="44"/>
        <v>8</v>
      </c>
      <c r="C505">
        <v>2003</v>
      </c>
      <c r="D505">
        <v>19</v>
      </c>
      <c r="E505">
        <v>5</v>
      </c>
      <c r="F505">
        <v>13.7</v>
      </c>
      <c r="G505">
        <v>13.7</v>
      </c>
      <c r="I505" s="1">
        <v>37760</v>
      </c>
      <c r="J505">
        <v>13.7</v>
      </c>
      <c r="K505">
        <f t="shared" si="42"/>
        <v>2386</v>
      </c>
      <c r="L505" s="7">
        <f t="shared" si="45"/>
        <v>46.950019677292403</v>
      </c>
      <c r="M505">
        <f t="shared" si="46"/>
        <v>11.828571428571427</v>
      </c>
      <c r="N505">
        <f t="shared" si="47"/>
        <v>8.2633333333333354</v>
      </c>
      <c r="O505">
        <f>G505/WatershedCalcs!$F$18</f>
        <v>0.85254328884382435</v>
      </c>
    </row>
    <row r="506" spans="1:15" x14ac:dyDescent="0.25">
      <c r="A506">
        <f t="shared" si="43"/>
        <v>2003</v>
      </c>
      <c r="B506">
        <f t="shared" si="44"/>
        <v>8</v>
      </c>
      <c r="C506">
        <v>2003</v>
      </c>
      <c r="D506">
        <v>20</v>
      </c>
      <c r="E506">
        <v>5</v>
      </c>
      <c r="F506">
        <v>12.8</v>
      </c>
      <c r="G506">
        <v>12.8</v>
      </c>
      <c r="I506" s="1">
        <v>37761</v>
      </c>
      <c r="J506">
        <v>12.8</v>
      </c>
      <c r="K506">
        <f t="shared" si="42"/>
        <v>2478</v>
      </c>
      <c r="L506" s="7">
        <f t="shared" si="45"/>
        <v>48.760330578512395</v>
      </c>
      <c r="M506">
        <f t="shared" si="46"/>
        <v>11.314285714285713</v>
      </c>
      <c r="N506">
        <f t="shared" si="47"/>
        <v>7.970666666666669</v>
      </c>
      <c r="O506">
        <f>G506/WatershedCalcs!$F$18</f>
        <v>0.79653679541612799</v>
      </c>
    </row>
    <row r="507" spans="1:15" x14ac:dyDescent="0.25">
      <c r="A507">
        <f t="shared" si="43"/>
        <v>2003</v>
      </c>
      <c r="B507">
        <f t="shared" si="44"/>
        <v>8</v>
      </c>
      <c r="C507">
        <v>2003</v>
      </c>
      <c r="D507">
        <v>21</v>
      </c>
      <c r="E507">
        <v>5</v>
      </c>
      <c r="F507">
        <v>12.2</v>
      </c>
      <c r="G507">
        <v>12.2</v>
      </c>
      <c r="I507" s="1">
        <v>37762</v>
      </c>
      <c r="J507">
        <v>12.2</v>
      </c>
      <c r="K507">
        <f t="shared" si="42"/>
        <v>2495</v>
      </c>
      <c r="L507" s="7">
        <f t="shared" si="45"/>
        <v>49.094844549390004</v>
      </c>
      <c r="M507">
        <f t="shared" si="46"/>
        <v>10.855714285714287</v>
      </c>
      <c r="N507">
        <f t="shared" si="47"/>
        <v>7.7246666666666686</v>
      </c>
      <c r="O507">
        <f>G507/WatershedCalcs!$F$18</f>
        <v>0.75919913313099685</v>
      </c>
    </row>
    <row r="508" spans="1:15" x14ac:dyDescent="0.25">
      <c r="A508">
        <f t="shared" si="43"/>
        <v>2003</v>
      </c>
      <c r="B508">
        <f t="shared" si="44"/>
        <v>8</v>
      </c>
      <c r="C508">
        <v>2003</v>
      </c>
      <c r="D508">
        <v>22</v>
      </c>
      <c r="E508">
        <v>5</v>
      </c>
      <c r="F508">
        <v>11.7</v>
      </c>
      <c r="G508">
        <v>11.7</v>
      </c>
      <c r="I508" s="1">
        <v>37763</v>
      </c>
      <c r="J508">
        <v>11.7</v>
      </c>
      <c r="K508">
        <f t="shared" si="42"/>
        <v>2574</v>
      </c>
      <c r="L508" s="7">
        <f t="shared" si="45"/>
        <v>50.649350649350644</v>
      </c>
      <c r="M508">
        <f t="shared" si="46"/>
        <v>10.411428571428573</v>
      </c>
      <c r="N508">
        <f t="shared" si="47"/>
        <v>7.5180000000000016</v>
      </c>
      <c r="O508">
        <f>G508/WatershedCalcs!$F$18</f>
        <v>0.72808441456005435</v>
      </c>
    </row>
    <row r="509" spans="1:15" x14ac:dyDescent="0.25">
      <c r="A509">
        <f t="shared" si="43"/>
        <v>2003</v>
      </c>
      <c r="B509">
        <f t="shared" si="44"/>
        <v>8</v>
      </c>
      <c r="C509">
        <v>2003</v>
      </c>
      <c r="D509">
        <v>23</v>
      </c>
      <c r="E509">
        <v>5</v>
      </c>
      <c r="F509">
        <v>11.1</v>
      </c>
      <c r="G509">
        <v>11.1</v>
      </c>
      <c r="I509" s="1">
        <v>37764</v>
      </c>
      <c r="J509">
        <v>11.1</v>
      </c>
      <c r="K509">
        <f t="shared" si="42"/>
        <v>2597</v>
      </c>
      <c r="L509" s="7">
        <f t="shared" si="45"/>
        <v>51.10192837465565</v>
      </c>
      <c r="M509">
        <f t="shared" si="46"/>
        <v>9.9557142857142882</v>
      </c>
      <c r="N509">
        <f t="shared" si="47"/>
        <v>7.3410000000000002</v>
      </c>
      <c r="O509">
        <f>G509/WatershedCalcs!$F$18</f>
        <v>0.69074675227492344</v>
      </c>
    </row>
    <row r="510" spans="1:15" x14ac:dyDescent="0.25">
      <c r="A510">
        <f t="shared" si="43"/>
        <v>2003</v>
      </c>
      <c r="B510">
        <f t="shared" si="44"/>
        <v>8</v>
      </c>
      <c r="C510">
        <v>2003</v>
      </c>
      <c r="D510">
        <v>24</v>
      </c>
      <c r="E510">
        <v>5</v>
      </c>
      <c r="F510">
        <v>10.7</v>
      </c>
      <c r="G510">
        <v>10.7</v>
      </c>
      <c r="I510" s="1">
        <v>37765</v>
      </c>
      <c r="J510">
        <v>10.7</v>
      </c>
      <c r="K510">
        <f t="shared" si="42"/>
        <v>2696</v>
      </c>
      <c r="L510" s="7">
        <f t="shared" si="45"/>
        <v>53.04998032270759</v>
      </c>
      <c r="M510">
        <f t="shared" si="46"/>
        <v>9.6742857142857144</v>
      </c>
      <c r="N510">
        <f t="shared" si="47"/>
        <v>7.1873333333333331</v>
      </c>
      <c r="O510">
        <f>G510/WatershedCalcs!$F$18</f>
        <v>0.66585497741816935</v>
      </c>
    </row>
    <row r="511" spans="1:15" x14ac:dyDescent="0.25">
      <c r="A511">
        <f t="shared" si="43"/>
        <v>2003</v>
      </c>
      <c r="B511">
        <f t="shared" si="44"/>
        <v>8</v>
      </c>
      <c r="C511">
        <v>2003</v>
      </c>
      <c r="D511">
        <v>25</v>
      </c>
      <c r="E511">
        <v>5</v>
      </c>
      <c r="F511">
        <v>10.6</v>
      </c>
      <c r="G511">
        <v>10.6</v>
      </c>
      <c r="I511" s="1">
        <v>37766</v>
      </c>
      <c r="J511">
        <v>10.6</v>
      </c>
      <c r="K511">
        <f t="shared" si="42"/>
        <v>2703</v>
      </c>
      <c r="L511" s="7">
        <f t="shared" si="45"/>
        <v>53.187721369539553</v>
      </c>
      <c r="M511">
        <f t="shared" si="46"/>
        <v>9.4371428571428577</v>
      </c>
      <c r="N511">
        <f t="shared" si="47"/>
        <v>7.0150000000000006</v>
      </c>
      <c r="O511">
        <f>G511/WatershedCalcs!$F$18</f>
        <v>0.65963203370398094</v>
      </c>
    </row>
    <row r="512" spans="1:15" x14ac:dyDescent="0.25">
      <c r="A512">
        <f t="shared" si="43"/>
        <v>2003</v>
      </c>
      <c r="B512">
        <f t="shared" si="44"/>
        <v>8</v>
      </c>
      <c r="C512">
        <v>2003</v>
      </c>
      <c r="D512">
        <v>26</v>
      </c>
      <c r="E512">
        <v>5</v>
      </c>
      <c r="F512">
        <v>10.1</v>
      </c>
      <c r="G512">
        <v>10.1</v>
      </c>
      <c r="I512" s="1">
        <v>37767</v>
      </c>
      <c r="J512">
        <v>10.1</v>
      </c>
      <c r="K512">
        <f t="shared" si="42"/>
        <v>2722</v>
      </c>
      <c r="L512" s="7">
        <f t="shared" si="45"/>
        <v>53.561589925226293</v>
      </c>
      <c r="M512">
        <f t="shared" si="46"/>
        <v>9.1100000000000012</v>
      </c>
      <c r="N512">
        <f t="shared" si="47"/>
        <v>6.8223333333333329</v>
      </c>
      <c r="O512">
        <f>G512/WatershedCalcs!$F$18</f>
        <v>0.62851731513303843</v>
      </c>
    </row>
    <row r="513" spans="1:15" x14ac:dyDescent="0.25">
      <c r="A513">
        <f t="shared" si="43"/>
        <v>2003</v>
      </c>
      <c r="B513">
        <f t="shared" si="44"/>
        <v>8</v>
      </c>
      <c r="C513">
        <v>2003</v>
      </c>
      <c r="D513">
        <v>27</v>
      </c>
      <c r="E513">
        <v>5</v>
      </c>
      <c r="F513">
        <v>9.59</v>
      </c>
      <c r="G513">
        <v>9.59</v>
      </c>
      <c r="I513" s="1">
        <v>37768</v>
      </c>
      <c r="J513">
        <v>9.59</v>
      </c>
      <c r="K513">
        <f t="shared" si="42"/>
        <v>2804</v>
      </c>
      <c r="L513" s="7">
        <f t="shared" si="45"/>
        <v>55.175127902400632</v>
      </c>
      <c r="M513">
        <f t="shared" si="46"/>
        <v>8.7485714285714291</v>
      </c>
      <c r="N513">
        <f t="shared" si="47"/>
        <v>6.6216666666666661</v>
      </c>
      <c r="O513">
        <f>G513/WatershedCalcs!$F$18</f>
        <v>0.59678030219067713</v>
      </c>
    </row>
    <row r="514" spans="1:15" x14ac:dyDescent="0.25">
      <c r="A514">
        <f t="shared" si="43"/>
        <v>2003</v>
      </c>
      <c r="B514">
        <f t="shared" si="44"/>
        <v>8</v>
      </c>
      <c r="C514">
        <v>2003</v>
      </c>
      <c r="D514">
        <v>28</v>
      </c>
      <c r="E514">
        <v>5</v>
      </c>
      <c r="F514">
        <v>9.09</v>
      </c>
      <c r="G514">
        <v>9.09</v>
      </c>
      <c r="I514" s="1">
        <v>37769</v>
      </c>
      <c r="J514">
        <v>9.09</v>
      </c>
      <c r="K514">
        <f t="shared" ref="K514:K577" si="48">RANK(J514,$J$2:$J$5114,0)</f>
        <v>2857</v>
      </c>
      <c r="L514" s="7">
        <f t="shared" si="45"/>
        <v>56.218024399842584</v>
      </c>
      <c r="M514">
        <f t="shared" si="46"/>
        <v>8.4400000000000013</v>
      </c>
      <c r="N514">
        <f t="shared" si="47"/>
        <v>6.4336666666666655</v>
      </c>
      <c r="O514">
        <f>G514/WatershedCalcs!$F$18</f>
        <v>0.56566558361973462</v>
      </c>
    </row>
    <row r="515" spans="1:15" x14ac:dyDescent="0.25">
      <c r="A515">
        <f t="shared" ref="A515:A578" si="49">IF(E515&gt;9,C515+1,C515)</f>
        <v>2003</v>
      </c>
      <c r="B515">
        <f t="shared" ref="B515:B578" si="50">IF(E515&gt;9,(E515-9),(E515+3))</f>
        <v>8</v>
      </c>
      <c r="C515">
        <v>2003</v>
      </c>
      <c r="D515">
        <v>29</v>
      </c>
      <c r="E515">
        <v>5</v>
      </c>
      <c r="F515">
        <v>8.51</v>
      </c>
      <c r="G515">
        <v>8.51</v>
      </c>
      <c r="I515" s="1">
        <v>37770</v>
      </c>
      <c r="J515">
        <v>8.51</v>
      </c>
      <c r="K515">
        <f t="shared" si="48"/>
        <v>2909</v>
      </c>
      <c r="L515" s="7">
        <f t="shared" ref="L515:L578" si="51">100*(K515/(COUNT($K$2:$K$5114)+1))</f>
        <v>57.241243604879969</v>
      </c>
      <c r="M515">
        <f t="shared" ref="M515:M578" si="52">AVERAGE(J515:J521)</f>
        <v>8.1357142857142861</v>
      </c>
      <c r="N515">
        <f t="shared" ref="N515:N578" si="53">AVERAGE(J515:J544)</f>
        <v>6.2459999999999987</v>
      </c>
      <c r="O515">
        <f>G515/WatershedCalcs!$F$18</f>
        <v>0.52957251007744133</v>
      </c>
    </row>
    <row r="516" spans="1:15" x14ac:dyDescent="0.25">
      <c r="A516">
        <f t="shared" si="49"/>
        <v>2003</v>
      </c>
      <c r="B516">
        <f t="shared" si="50"/>
        <v>8</v>
      </c>
      <c r="C516">
        <v>2003</v>
      </c>
      <c r="D516">
        <v>30</v>
      </c>
      <c r="E516">
        <v>5</v>
      </c>
      <c r="F516">
        <v>9.1300000000000008</v>
      </c>
      <c r="G516">
        <v>9.1300000000000008</v>
      </c>
      <c r="I516" s="1">
        <v>37771</v>
      </c>
      <c r="J516">
        <v>9.1300000000000008</v>
      </c>
      <c r="K516">
        <f t="shared" si="48"/>
        <v>2843</v>
      </c>
      <c r="L516" s="7">
        <f t="shared" si="51"/>
        <v>55.942542306178666</v>
      </c>
      <c r="M516">
        <f t="shared" si="52"/>
        <v>7.86</v>
      </c>
      <c r="N516">
        <f t="shared" si="53"/>
        <v>6.0719999999999992</v>
      </c>
      <c r="O516">
        <f>G516/WatershedCalcs!$F$18</f>
        <v>0.56815476110541008</v>
      </c>
    </row>
    <row r="517" spans="1:15" x14ac:dyDescent="0.25">
      <c r="A517">
        <f t="shared" si="49"/>
        <v>2003</v>
      </c>
      <c r="B517">
        <f t="shared" si="50"/>
        <v>8</v>
      </c>
      <c r="C517">
        <v>2003</v>
      </c>
      <c r="D517">
        <v>31</v>
      </c>
      <c r="E517">
        <v>5</v>
      </c>
      <c r="F517">
        <v>9.0399999999999991</v>
      </c>
      <c r="G517">
        <v>9.0399999999999991</v>
      </c>
      <c r="I517" s="1">
        <v>37772</v>
      </c>
      <c r="J517">
        <v>9.0399999999999991</v>
      </c>
      <c r="K517">
        <f t="shared" si="48"/>
        <v>2860</v>
      </c>
      <c r="L517" s="7">
        <f t="shared" si="51"/>
        <v>56.277056277056282</v>
      </c>
      <c r="M517">
        <f t="shared" si="52"/>
        <v>7.4528571428571428</v>
      </c>
      <c r="N517">
        <f t="shared" si="53"/>
        <v>5.8919999999999986</v>
      </c>
      <c r="O517">
        <f>G517/WatershedCalcs!$F$18</f>
        <v>0.56255411176264025</v>
      </c>
    </row>
    <row r="518" spans="1:15" x14ac:dyDescent="0.25">
      <c r="A518">
        <f t="shared" si="49"/>
        <v>2003</v>
      </c>
      <c r="B518">
        <f t="shared" si="50"/>
        <v>9</v>
      </c>
      <c r="C518">
        <v>2003</v>
      </c>
      <c r="D518">
        <v>1</v>
      </c>
      <c r="E518">
        <v>6</v>
      </c>
      <c r="F518">
        <v>8.31</v>
      </c>
      <c r="G518">
        <v>8.31</v>
      </c>
      <c r="I518" s="1">
        <v>37773</v>
      </c>
      <c r="J518">
        <v>8.31</v>
      </c>
      <c r="K518">
        <f t="shared" si="48"/>
        <v>2932</v>
      </c>
      <c r="L518" s="7">
        <f t="shared" si="51"/>
        <v>57.693821330184967</v>
      </c>
      <c r="M518">
        <f t="shared" si="52"/>
        <v>7.05</v>
      </c>
      <c r="N518">
        <f t="shared" si="53"/>
        <v>5.7136666666666667</v>
      </c>
      <c r="O518">
        <f>G518/WatershedCalcs!$F$18</f>
        <v>0.51712662264906428</v>
      </c>
    </row>
    <row r="519" spans="1:15" x14ac:dyDescent="0.25">
      <c r="A519">
        <f t="shared" si="49"/>
        <v>2003</v>
      </c>
      <c r="B519">
        <f t="shared" si="50"/>
        <v>9</v>
      </c>
      <c r="C519">
        <v>2003</v>
      </c>
      <c r="D519">
        <v>2</v>
      </c>
      <c r="E519">
        <v>6</v>
      </c>
      <c r="F519">
        <v>7.57</v>
      </c>
      <c r="G519">
        <v>7.57</v>
      </c>
      <c r="I519" s="1">
        <v>37774</v>
      </c>
      <c r="J519">
        <v>7.57</v>
      </c>
      <c r="K519">
        <f t="shared" si="48"/>
        <v>3024</v>
      </c>
      <c r="L519" s="7">
        <f t="shared" si="51"/>
        <v>59.504132231404959</v>
      </c>
      <c r="M519">
        <f t="shared" si="52"/>
        <v>6.7914285714285709</v>
      </c>
      <c r="N519">
        <f t="shared" si="53"/>
        <v>5.5429999999999984</v>
      </c>
      <c r="O519">
        <f>G519/WatershedCalcs!$F$18</f>
        <v>0.47107683916406939</v>
      </c>
    </row>
    <row r="520" spans="1:15" x14ac:dyDescent="0.25">
      <c r="A520">
        <f t="shared" si="49"/>
        <v>2003</v>
      </c>
      <c r="B520">
        <f t="shared" si="50"/>
        <v>9</v>
      </c>
      <c r="C520">
        <v>2003</v>
      </c>
      <c r="D520">
        <v>3</v>
      </c>
      <c r="E520">
        <v>6</v>
      </c>
      <c r="F520">
        <v>7.43</v>
      </c>
      <c r="G520">
        <v>7.43</v>
      </c>
      <c r="I520" s="1">
        <v>37775</v>
      </c>
      <c r="J520">
        <v>7.43</v>
      </c>
      <c r="K520">
        <f t="shared" si="48"/>
        <v>3037</v>
      </c>
      <c r="L520" s="7">
        <f t="shared" si="51"/>
        <v>59.759937032664304</v>
      </c>
      <c r="M520">
        <f t="shared" si="52"/>
        <v>6.6185714285714283</v>
      </c>
      <c r="N520">
        <f t="shared" si="53"/>
        <v>5.3946666666666658</v>
      </c>
      <c r="O520">
        <f>G520/WatershedCalcs!$F$18</f>
        <v>0.46236471796420547</v>
      </c>
    </row>
    <row r="521" spans="1:15" x14ac:dyDescent="0.25">
      <c r="A521">
        <f t="shared" si="49"/>
        <v>2003</v>
      </c>
      <c r="B521">
        <f t="shared" si="50"/>
        <v>9</v>
      </c>
      <c r="C521">
        <v>2003</v>
      </c>
      <c r="D521">
        <v>4</v>
      </c>
      <c r="E521">
        <v>6</v>
      </c>
      <c r="F521">
        <v>6.96</v>
      </c>
      <c r="G521">
        <v>6.96</v>
      </c>
      <c r="I521" s="1">
        <v>37776</v>
      </c>
      <c r="J521">
        <v>6.96</v>
      </c>
      <c r="K521">
        <f t="shared" si="48"/>
        <v>3100</v>
      </c>
      <c r="L521" s="7">
        <f t="shared" si="51"/>
        <v>60.999606454151909</v>
      </c>
      <c r="M521">
        <f t="shared" si="52"/>
        <v>6.4614285714285709</v>
      </c>
      <c r="N521">
        <f t="shared" si="53"/>
        <v>5.2526666666666664</v>
      </c>
      <c r="O521">
        <f>G521/WatershedCalcs!$F$18</f>
        <v>0.43311688250751956</v>
      </c>
    </row>
    <row r="522" spans="1:15" x14ac:dyDescent="0.25">
      <c r="A522">
        <f t="shared" si="49"/>
        <v>2003</v>
      </c>
      <c r="B522">
        <f t="shared" si="50"/>
        <v>9</v>
      </c>
      <c r="C522">
        <v>2003</v>
      </c>
      <c r="D522">
        <v>5</v>
      </c>
      <c r="E522">
        <v>6</v>
      </c>
      <c r="F522">
        <v>6.58</v>
      </c>
      <c r="G522">
        <v>6.58</v>
      </c>
      <c r="I522" s="1">
        <v>37777</v>
      </c>
      <c r="J522">
        <v>6.58</v>
      </c>
      <c r="K522">
        <f t="shared" si="48"/>
        <v>3160</v>
      </c>
      <c r="L522" s="7">
        <f t="shared" si="51"/>
        <v>62.180243998425823</v>
      </c>
      <c r="M522">
        <f t="shared" si="52"/>
        <v>6.3342857142857136</v>
      </c>
      <c r="N522">
        <f t="shared" si="53"/>
        <v>5.1306666666666665</v>
      </c>
      <c r="O522">
        <f>G522/WatershedCalcs!$F$18</f>
        <v>0.40946969639360326</v>
      </c>
    </row>
    <row r="523" spans="1:15" x14ac:dyDescent="0.25">
      <c r="A523">
        <f t="shared" si="49"/>
        <v>2003</v>
      </c>
      <c r="B523">
        <f t="shared" si="50"/>
        <v>9</v>
      </c>
      <c r="C523">
        <v>2003</v>
      </c>
      <c r="D523">
        <v>6</v>
      </c>
      <c r="E523">
        <v>6</v>
      </c>
      <c r="F523">
        <v>6.28</v>
      </c>
      <c r="G523">
        <v>6.28</v>
      </c>
      <c r="I523" s="1">
        <v>37778</v>
      </c>
      <c r="J523">
        <v>6.28</v>
      </c>
      <c r="K523">
        <f t="shared" si="48"/>
        <v>3210</v>
      </c>
      <c r="L523" s="7">
        <f t="shared" si="51"/>
        <v>63.164108618654069</v>
      </c>
      <c r="M523">
        <f t="shared" si="52"/>
        <v>6.21</v>
      </c>
      <c r="N523">
        <f t="shared" si="53"/>
        <v>5.0319999999999991</v>
      </c>
      <c r="O523">
        <f>G523/WatershedCalcs!$F$18</f>
        <v>0.3908008652510378</v>
      </c>
    </row>
    <row r="524" spans="1:15" x14ac:dyDescent="0.25">
      <c r="A524">
        <f t="shared" si="49"/>
        <v>2003</v>
      </c>
      <c r="B524">
        <f t="shared" si="50"/>
        <v>9</v>
      </c>
      <c r="C524">
        <v>2003</v>
      </c>
      <c r="D524">
        <v>7</v>
      </c>
      <c r="E524">
        <v>6</v>
      </c>
      <c r="F524">
        <v>6.22</v>
      </c>
      <c r="G524">
        <v>6.22</v>
      </c>
      <c r="I524" s="1">
        <v>37779</v>
      </c>
      <c r="J524">
        <v>6.22</v>
      </c>
      <c r="K524">
        <f t="shared" si="48"/>
        <v>3215</v>
      </c>
      <c r="L524" s="7">
        <f t="shared" si="51"/>
        <v>63.262495080676892</v>
      </c>
      <c r="M524">
        <f t="shared" si="52"/>
        <v>6.2714285714285714</v>
      </c>
      <c r="N524">
        <f t="shared" si="53"/>
        <v>4.9606666666666666</v>
      </c>
      <c r="O524">
        <f>G524/WatershedCalcs!$F$18</f>
        <v>0.38706709902252462</v>
      </c>
    </row>
    <row r="525" spans="1:15" x14ac:dyDescent="0.25">
      <c r="A525">
        <f t="shared" si="49"/>
        <v>2003</v>
      </c>
      <c r="B525">
        <f t="shared" si="50"/>
        <v>9</v>
      </c>
      <c r="C525">
        <v>2003</v>
      </c>
      <c r="D525">
        <v>8</v>
      </c>
      <c r="E525">
        <v>6</v>
      </c>
      <c r="F525">
        <v>6.5</v>
      </c>
      <c r="G525">
        <v>6.5</v>
      </c>
      <c r="I525" s="1">
        <v>37780</v>
      </c>
      <c r="J525">
        <v>6.5</v>
      </c>
      <c r="K525">
        <f t="shared" si="48"/>
        <v>3162</v>
      </c>
      <c r="L525" s="7">
        <f t="shared" si="51"/>
        <v>62.219598583234948</v>
      </c>
      <c r="M525">
        <f t="shared" si="52"/>
        <v>6.2685714285714287</v>
      </c>
      <c r="N525">
        <f t="shared" si="53"/>
        <v>4.8699999999999992</v>
      </c>
      <c r="O525">
        <f>G525/WatershedCalcs!$F$18</f>
        <v>0.40449134142225246</v>
      </c>
    </row>
    <row r="526" spans="1:15" x14ac:dyDescent="0.25">
      <c r="A526">
        <f t="shared" si="49"/>
        <v>2003</v>
      </c>
      <c r="B526">
        <f t="shared" si="50"/>
        <v>9</v>
      </c>
      <c r="C526">
        <v>2003</v>
      </c>
      <c r="D526">
        <v>9</v>
      </c>
      <c r="E526">
        <v>6</v>
      </c>
      <c r="F526">
        <v>6.36</v>
      </c>
      <c r="G526">
        <v>6.36</v>
      </c>
      <c r="I526" s="1">
        <v>37781</v>
      </c>
      <c r="J526">
        <v>6.36</v>
      </c>
      <c r="K526">
        <f t="shared" si="48"/>
        <v>3194</v>
      </c>
      <c r="L526" s="7">
        <f t="shared" si="51"/>
        <v>62.849271940181026</v>
      </c>
      <c r="M526">
        <f t="shared" si="52"/>
        <v>6.21</v>
      </c>
      <c r="N526">
        <f t="shared" si="53"/>
        <v>4.7703333333333324</v>
      </c>
      <c r="O526">
        <f>G526/WatershedCalcs!$F$18</f>
        <v>0.39577922022238859</v>
      </c>
    </row>
    <row r="527" spans="1:15" x14ac:dyDescent="0.25">
      <c r="A527">
        <f t="shared" si="49"/>
        <v>2003</v>
      </c>
      <c r="B527">
        <f t="shared" si="50"/>
        <v>9</v>
      </c>
      <c r="C527">
        <v>2003</v>
      </c>
      <c r="D527">
        <v>10</v>
      </c>
      <c r="E527">
        <v>6</v>
      </c>
      <c r="F527">
        <v>6.33</v>
      </c>
      <c r="G527">
        <v>6.33</v>
      </c>
      <c r="I527" s="1">
        <v>37782</v>
      </c>
      <c r="J527">
        <v>6.33</v>
      </c>
      <c r="K527">
        <f t="shared" si="48"/>
        <v>3197</v>
      </c>
      <c r="L527" s="7">
        <f t="shared" si="51"/>
        <v>62.908303817394732</v>
      </c>
      <c r="M527">
        <f t="shared" si="52"/>
        <v>6.0671428571428567</v>
      </c>
      <c r="N527">
        <f t="shared" si="53"/>
        <v>4.6723333333333326</v>
      </c>
      <c r="O527">
        <f>G527/WatershedCalcs!$F$18</f>
        <v>0.393912337108132</v>
      </c>
    </row>
    <row r="528" spans="1:15" x14ac:dyDescent="0.25">
      <c r="A528">
        <f t="shared" si="49"/>
        <v>2003</v>
      </c>
      <c r="B528">
        <f t="shared" si="50"/>
        <v>9</v>
      </c>
      <c r="C528">
        <v>2003</v>
      </c>
      <c r="D528">
        <v>11</v>
      </c>
      <c r="E528">
        <v>6</v>
      </c>
      <c r="F528">
        <v>6.07</v>
      </c>
      <c r="G528">
        <v>6.07</v>
      </c>
      <c r="I528" s="1">
        <v>37783</v>
      </c>
      <c r="J528">
        <v>6.07</v>
      </c>
      <c r="K528">
        <f t="shared" si="48"/>
        <v>3248</v>
      </c>
      <c r="L528" s="7">
        <f t="shared" si="51"/>
        <v>63.911845730027551</v>
      </c>
      <c r="M528">
        <f t="shared" si="52"/>
        <v>5.8714285714285719</v>
      </c>
      <c r="N528">
        <f t="shared" si="53"/>
        <v>4.5583333333333336</v>
      </c>
      <c r="O528">
        <f>G528/WatershedCalcs!$F$18</f>
        <v>0.37773268345124195</v>
      </c>
    </row>
    <row r="529" spans="1:15" x14ac:dyDescent="0.25">
      <c r="A529">
        <f t="shared" si="49"/>
        <v>2003</v>
      </c>
      <c r="B529">
        <f t="shared" si="50"/>
        <v>9</v>
      </c>
      <c r="C529">
        <v>2003</v>
      </c>
      <c r="D529">
        <v>12</v>
      </c>
      <c r="E529">
        <v>6</v>
      </c>
      <c r="F529">
        <v>5.71</v>
      </c>
      <c r="G529">
        <v>5.71</v>
      </c>
      <c r="I529" s="1">
        <v>37784</v>
      </c>
      <c r="J529">
        <v>5.71</v>
      </c>
      <c r="K529">
        <f t="shared" si="48"/>
        <v>3306</v>
      </c>
      <c r="L529" s="7">
        <f t="shared" si="51"/>
        <v>65.053128689492326</v>
      </c>
      <c r="M529">
        <f t="shared" si="52"/>
        <v>5.7071428571428573</v>
      </c>
      <c r="N529">
        <f t="shared" si="53"/>
        <v>4.4456666666666669</v>
      </c>
      <c r="O529">
        <f>G529/WatershedCalcs!$F$18</f>
        <v>0.35533008608016331</v>
      </c>
    </row>
    <row r="530" spans="1:15" x14ac:dyDescent="0.25">
      <c r="A530">
        <f t="shared" si="49"/>
        <v>2003</v>
      </c>
      <c r="B530">
        <f t="shared" si="50"/>
        <v>9</v>
      </c>
      <c r="C530">
        <v>2003</v>
      </c>
      <c r="D530">
        <v>13</v>
      </c>
      <c r="E530">
        <v>6</v>
      </c>
      <c r="F530">
        <v>6.71</v>
      </c>
      <c r="G530">
        <v>6.71</v>
      </c>
      <c r="I530" s="1">
        <v>37785</v>
      </c>
      <c r="J530">
        <v>6.71</v>
      </c>
      <c r="K530">
        <f t="shared" si="48"/>
        <v>3131</v>
      </c>
      <c r="L530" s="7">
        <f t="shared" si="51"/>
        <v>61.609602518693428</v>
      </c>
      <c r="M530">
        <f t="shared" si="52"/>
        <v>5.6657142857142864</v>
      </c>
      <c r="N530">
        <f t="shared" si="53"/>
        <v>4.3393333333333342</v>
      </c>
      <c r="O530">
        <f>G530/WatershedCalcs!$F$18</f>
        <v>0.41755952322204831</v>
      </c>
    </row>
    <row r="531" spans="1:15" x14ac:dyDescent="0.25">
      <c r="A531">
        <f t="shared" si="49"/>
        <v>2003</v>
      </c>
      <c r="B531">
        <f t="shared" si="50"/>
        <v>9</v>
      </c>
      <c r="C531">
        <v>2003</v>
      </c>
      <c r="D531">
        <v>14</v>
      </c>
      <c r="E531">
        <v>6</v>
      </c>
      <c r="F531">
        <v>6.2</v>
      </c>
      <c r="G531">
        <v>6.2</v>
      </c>
      <c r="I531" s="1">
        <v>37786</v>
      </c>
      <c r="J531">
        <v>6.2</v>
      </c>
      <c r="K531">
        <f t="shared" si="48"/>
        <v>3220</v>
      </c>
      <c r="L531" s="7">
        <f t="shared" si="51"/>
        <v>63.360881542699723</v>
      </c>
      <c r="M531">
        <f t="shared" si="52"/>
        <v>5.5642857142857149</v>
      </c>
      <c r="N531">
        <f t="shared" si="53"/>
        <v>4.2253333333333343</v>
      </c>
      <c r="O531">
        <f>G531/WatershedCalcs!$F$18</f>
        <v>0.38582251027968695</v>
      </c>
    </row>
    <row r="532" spans="1:15" x14ac:dyDescent="0.25">
      <c r="A532">
        <f t="shared" si="49"/>
        <v>2003</v>
      </c>
      <c r="B532">
        <f t="shared" si="50"/>
        <v>9</v>
      </c>
      <c r="C532">
        <v>2003</v>
      </c>
      <c r="D532">
        <v>15</v>
      </c>
      <c r="E532">
        <v>6</v>
      </c>
      <c r="F532">
        <v>6.09</v>
      </c>
      <c r="G532">
        <v>6.09</v>
      </c>
      <c r="I532" s="1">
        <v>37787</v>
      </c>
      <c r="J532">
        <v>6.09</v>
      </c>
      <c r="K532">
        <f t="shared" si="48"/>
        <v>3246</v>
      </c>
      <c r="L532" s="7">
        <f t="shared" si="51"/>
        <v>63.872491145218412</v>
      </c>
      <c r="M532">
        <f t="shared" si="52"/>
        <v>5.5914285714285716</v>
      </c>
      <c r="N532">
        <f t="shared" si="53"/>
        <v>4.1053333333333333</v>
      </c>
      <c r="O532">
        <f>G532/WatershedCalcs!$F$18</f>
        <v>0.37897727219407962</v>
      </c>
    </row>
    <row r="533" spans="1:15" x14ac:dyDescent="0.25">
      <c r="A533">
        <f t="shared" si="49"/>
        <v>2003</v>
      </c>
      <c r="B533">
        <f t="shared" si="50"/>
        <v>9</v>
      </c>
      <c r="C533">
        <v>2003</v>
      </c>
      <c r="D533">
        <v>16</v>
      </c>
      <c r="E533">
        <v>6</v>
      </c>
      <c r="F533">
        <v>5.36</v>
      </c>
      <c r="G533">
        <v>5.36</v>
      </c>
      <c r="I533" s="1">
        <v>37788</v>
      </c>
      <c r="J533">
        <v>5.36</v>
      </c>
      <c r="K533">
        <f t="shared" si="48"/>
        <v>3397</v>
      </c>
      <c r="L533" s="7">
        <f t="shared" si="51"/>
        <v>66.843762298307752</v>
      </c>
      <c r="M533">
        <f t="shared" si="52"/>
        <v>5.6485714285714286</v>
      </c>
      <c r="N533">
        <f t="shared" si="53"/>
        <v>3.9816666666666669</v>
      </c>
      <c r="O533">
        <f>G533/WatershedCalcs!$F$18</f>
        <v>0.33354978308050359</v>
      </c>
    </row>
    <row r="534" spans="1:15" x14ac:dyDescent="0.25">
      <c r="A534">
        <f t="shared" si="49"/>
        <v>2003</v>
      </c>
      <c r="B534">
        <f t="shared" si="50"/>
        <v>9</v>
      </c>
      <c r="C534">
        <v>2003</v>
      </c>
      <c r="D534">
        <v>17</v>
      </c>
      <c r="E534">
        <v>6</v>
      </c>
      <c r="F534">
        <v>4.96</v>
      </c>
      <c r="G534">
        <v>4.96</v>
      </c>
      <c r="I534" s="1">
        <v>37789</v>
      </c>
      <c r="J534">
        <v>4.96</v>
      </c>
      <c r="K534">
        <f t="shared" si="48"/>
        <v>3477</v>
      </c>
      <c r="L534" s="7">
        <f t="shared" si="51"/>
        <v>68.417945690672965</v>
      </c>
      <c r="M534">
        <f t="shared" si="52"/>
        <v>5.6728571428571426</v>
      </c>
      <c r="N534">
        <f t="shared" si="53"/>
        <v>3.8860000000000001</v>
      </c>
      <c r="O534">
        <f>G534/WatershedCalcs!$F$18</f>
        <v>0.30865800822374956</v>
      </c>
    </row>
    <row r="535" spans="1:15" x14ac:dyDescent="0.25">
      <c r="A535">
        <f t="shared" si="49"/>
        <v>2003</v>
      </c>
      <c r="B535">
        <f t="shared" si="50"/>
        <v>9</v>
      </c>
      <c r="C535">
        <v>2003</v>
      </c>
      <c r="D535">
        <v>18</v>
      </c>
      <c r="E535">
        <v>6</v>
      </c>
      <c r="F535">
        <v>4.92</v>
      </c>
      <c r="G535">
        <v>4.92</v>
      </c>
      <c r="I535" s="1">
        <v>37790</v>
      </c>
      <c r="J535">
        <v>4.92</v>
      </c>
      <c r="K535">
        <f t="shared" si="48"/>
        <v>3480</v>
      </c>
      <c r="L535" s="7">
        <f t="shared" si="51"/>
        <v>68.476977567886649</v>
      </c>
      <c r="M535">
        <f t="shared" si="52"/>
        <v>5.652857142857143</v>
      </c>
      <c r="N535">
        <f t="shared" si="53"/>
        <v>3.8063333333333329</v>
      </c>
      <c r="O535">
        <f>G535/WatershedCalcs!$F$18</f>
        <v>0.30616883073807416</v>
      </c>
    </row>
    <row r="536" spans="1:15" x14ac:dyDescent="0.25">
      <c r="A536">
        <f t="shared" si="49"/>
        <v>2003</v>
      </c>
      <c r="B536">
        <f t="shared" si="50"/>
        <v>9</v>
      </c>
      <c r="C536">
        <v>2003</v>
      </c>
      <c r="D536">
        <v>19</v>
      </c>
      <c r="E536">
        <v>6</v>
      </c>
      <c r="F536">
        <v>5.42</v>
      </c>
      <c r="G536">
        <v>5.42</v>
      </c>
      <c r="I536" s="1">
        <v>37791</v>
      </c>
      <c r="J536">
        <v>5.42</v>
      </c>
      <c r="K536">
        <f t="shared" si="48"/>
        <v>3375</v>
      </c>
      <c r="L536" s="7">
        <f t="shared" si="51"/>
        <v>66.410861865407327</v>
      </c>
      <c r="M536">
        <f t="shared" si="52"/>
        <v>5.532857142857142</v>
      </c>
      <c r="N536">
        <f t="shared" si="53"/>
        <v>3.7186666666666657</v>
      </c>
      <c r="O536">
        <f>G536/WatershedCalcs!$F$18</f>
        <v>0.33728354930901666</v>
      </c>
    </row>
    <row r="537" spans="1:15" x14ac:dyDescent="0.25">
      <c r="A537">
        <f t="shared" si="49"/>
        <v>2003</v>
      </c>
      <c r="B537">
        <f t="shared" si="50"/>
        <v>9</v>
      </c>
      <c r="C537">
        <v>2003</v>
      </c>
      <c r="D537">
        <v>20</v>
      </c>
      <c r="E537">
        <v>6</v>
      </c>
      <c r="F537">
        <v>6</v>
      </c>
      <c r="G537">
        <v>6</v>
      </c>
      <c r="I537" s="1">
        <v>37792</v>
      </c>
      <c r="J537">
        <v>6</v>
      </c>
      <c r="K537">
        <f t="shared" si="48"/>
        <v>3252</v>
      </c>
      <c r="L537" s="7">
        <f t="shared" si="51"/>
        <v>63.990554899645815</v>
      </c>
      <c r="M537">
        <f t="shared" si="52"/>
        <v>5.3228571428571438</v>
      </c>
      <c r="N537">
        <f t="shared" si="53"/>
        <v>3.6133333333333328</v>
      </c>
      <c r="O537">
        <f>G537/WatershedCalcs!$F$18</f>
        <v>0.37337662285130996</v>
      </c>
    </row>
    <row r="538" spans="1:15" x14ac:dyDescent="0.25">
      <c r="A538">
        <f t="shared" si="49"/>
        <v>2003</v>
      </c>
      <c r="B538">
        <f t="shared" si="50"/>
        <v>9</v>
      </c>
      <c r="C538">
        <v>2003</v>
      </c>
      <c r="D538">
        <v>21</v>
      </c>
      <c r="E538">
        <v>6</v>
      </c>
      <c r="F538">
        <v>6.39</v>
      </c>
      <c r="G538">
        <v>6.39</v>
      </c>
      <c r="I538" s="1">
        <v>37793</v>
      </c>
      <c r="J538">
        <v>6.39</v>
      </c>
      <c r="K538">
        <f t="shared" si="48"/>
        <v>3192</v>
      </c>
      <c r="L538" s="7">
        <f t="shared" si="51"/>
        <v>62.809917355371901</v>
      </c>
      <c r="M538">
        <f t="shared" si="52"/>
        <v>4.96</v>
      </c>
      <c r="N538">
        <f t="shared" si="53"/>
        <v>3.488999999999999</v>
      </c>
      <c r="O538">
        <f>G538/WatershedCalcs!$F$18</f>
        <v>0.39764610333664507</v>
      </c>
    </row>
    <row r="539" spans="1:15" x14ac:dyDescent="0.25">
      <c r="A539">
        <f t="shared" si="49"/>
        <v>2003</v>
      </c>
      <c r="B539">
        <f t="shared" si="50"/>
        <v>9</v>
      </c>
      <c r="C539">
        <v>2003</v>
      </c>
      <c r="D539">
        <v>22</v>
      </c>
      <c r="E539">
        <v>6</v>
      </c>
      <c r="F539">
        <v>6.49</v>
      </c>
      <c r="G539">
        <v>6.49</v>
      </c>
      <c r="I539" s="1">
        <v>37794</v>
      </c>
      <c r="J539">
        <v>6.49</v>
      </c>
      <c r="K539">
        <f t="shared" si="48"/>
        <v>3173</v>
      </c>
      <c r="L539" s="7">
        <f t="shared" si="51"/>
        <v>62.43604879968516</v>
      </c>
      <c r="M539">
        <f t="shared" si="52"/>
        <v>4.5171428571428569</v>
      </c>
      <c r="N539">
        <f t="shared" si="53"/>
        <v>3.3453333333333322</v>
      </c>
      <c r="O539">
        <f>G539/WatershedCalcs!$F$18</f>
        <v>0.4038690470508336</v>
      </c>
    </row>
    <row r="540" spans="1:15" x14ac:dyDescent="0.25">
      <c r="A540">
        <f t="shared" si="49"/>
        <v>2003</v>
      </c>
      <c r="B540">
        <f t="shared" si="50"/>
        <v>9</v>
      </c>
      <c r="C540">
        <v>2003</v>
      </c>
      <c r="D540">
        <v>23</v>
      </c>
      <c r="E540">
        <v>6</v>
      </c>
      <c r="F540">
        <v>5.53</v>
      </c>
      <c r="G540">
        <v>5.53</v>
      </c>
      <c r="I540" s="1">
        <v>37795</v>
      </c>
      <c r="J540">
        <v>5.53</v>
      </c>
      <c r="K540">
        <f t="shared" si="48"/>
        <v>3354</v>
      </c>
      <c r="L540" s="7">
        <f t="shared" si="51"/>
        <v>65.997638724911454</v>
      </c>
      <c r="M540">
        <f t="shared" si="52"/>
        <v>4.1228571428571437</v>
      </c>
      <c r="N540">
        <f t="shared" si="53"/>
        <v>3.1803333333333326</v>
      </c>
      <c r="O540">
        <f>G540/WatershedCalcs!$F$18</f>
        <v>0.34412878739462405</v>
      </c>
    </row>
    <row r="541" spans="1:15" x14ac:dyDescent="0.25">
      <c r="A541">
        <f t="shared" si="49"/>
        <v>2003</v>
      </c>
      <c r="B541">
        <f t="shared" si="50"/>
        <v>9</v>
      </c>
      <c r="C541">
        <v>2003</v>
      </c>
      <c r="D541">
        <v>24</v>
      </c>
      <c r="E541">
        <v>6</v>
      </c>
      <c r="F541">
        <v>4.82</v>
      </c>
      <c r="G541">
        <v>4.82</v>
      </c>
      <c r="I541" s="1">
        <v>37796</v>
      </c>
      <c r="J541">
        <v>4.82</v>
      </c>
      <c r="K541">
        <f t="shared" si="48"/>
        <v>3495</v>
      </c>
      <c r="L541" s="7">
        <f t="shared" si="51"/>
        <v>68.772136953955126</v>
      </c>
      <c r="M541">
        <f t="shared" si="52"/>
        <v>3.8600000000000003</v>
      </c>
      <c r="N541">
        <f t="shared" si="53"/>
        <v>3.0409999999999995</v>
      </c>
      <c r="O541">
        <f>G541/WatershedCalcs!$F$18</f>
        <v>0.29994588702388569</v>
      </c>
    </row>
    <row r="542" spans="1:15" x14ac:dyDescent="0.25">
      <c r="A542">
        <f t="shared" si="49"/>
        <v>2003</v>
      </c>
      <c r="B542">
        <f t="shared" si="50"/>
        <v>9</v>
      </c>
      <c r="C542">
        <v>2003</v>
      </c>
      <c r="D542">
        <v>25</v>
      </c>
      <c r="E542">
        <v>6</v>
      </c>
      <c r="F542">
        <v>4.08</v>
      </c>
      <c r="G542">
        <v>4.08</v>
      </c>
      <c r="I542" s="1">
        <v>37797</v>
      </c>
      <c r="J542">
        <v>4.08</v>
      </c>
      <c r="K542">
        <f t="shared" si="48"/>
        <v>3670</v>
      </c>
      <c r="L542" s="7">
        <f t="shared" si="51"/>
        <v>72.21566312475403</v>
      </c>
      <c r="M542">
        <f t="shared" si="52"/>
        <v>3.6271428571428577</v>
      </c>
      <c r="N542">
        <f t="shared" si="53"/>
        <v>2.921666666666666</v>
      </c>
      <c r="O542">
        <f>G542/WatershedCalcs!$F$18</f>
        <v>0.2538961035388908</v>
      </c>
    </row>
    <row r="543" spans="1:15" x14ac:dyDescent="0.25">
      <c r="A543">
        <f t="shared" si="49"/>
        <v>2003</v>
      </c>
      <c r="B543">
        <f t="shared" si="50"/>
        <v>9</v>
      </c>
      <c r="C543">
        <v>2003</v>
      </c>
      <c r="D543">
        <v>26</v>
      </c>
      <c r="E543">
        <v>6</v>
      </c>
      <c r="F543">
        <v>3.95</v>
      </c>
      <c r="G543">
        <v>3.95</v>
      </c>
      <c r="I543" s="1">
        <v>37798</v>
      </c>
      <c r="J543">
        <v>3.95</v>
      </c>
      <c r="K543">
        <f t="shared" si="48"/>
        <v>3686</v>
      </c>
      <c r="L543" s="7">
        <f t="shared" si="51"/>
        <v>72.530499803227073</v>
      </c>
      <c r="M543">
        <f t="shared" si="52"/>
        <v>3.4900000000000007</v>
      </c>
      <c r="N543">
        <f t="shared" si="53"/>
        <v>2.8246666666666664</v>
      </c>
      <c r="O543">
        <f>G543/WatershedCalcs!$F$18</f>
        <v>0.24580627671044575</v>
      </c>
    </row>
    <row r="544" spans="1:15" x14ac:dyDescent="0.25">
      <c r="A544">
        <f t="shared" si="49"/>
        <v>2003</v>
      </c>
      <c r="B544">
        <f t="shared" si="50"/>
        <v>9</v>
      </c>
      <c r="C544">
        <v>2003</v>
      </c>
      <c r="D544">
        <v>27</v>
      </c>
      <c r="E544">
        <v>6</v>
      </c>
      <c r="F544">
        <v>3.46</v>
      </c>
      <c r="G544">
        <v>3.46</v>
      </c>
      <c r="I544" s="1">
        <v>37799</v>
      </c>
      <c r="J544">
        <v>3.46</v>
      </c>
      <c r="K544">
        <f t="shared" si="48"/>
        <v>3816</v>
      </c>
      <c r="L544" s="7">
        <f t="shared" si="51"/>
        <v>75.088547815820533</v>
      </c>
      <c r="M544">
        <f t="shared" si="52"/>
        <v>3.3785714285714286</v>
      </c>
      <c r="N544">
        <f t="shared" si="53"/>
        <v>2.7419999999999995</v>
      </c>
      <c r="O544">
        <f>G544/WatershedCalcs!$F$18</f>
        <v>0.21531385251092208</v>
      </c>
    </row>
    <row r="545" spans="1:15" x14ac:dyDescent="0.25">
      <c r="A545">
        <f t="shared" si="49"/>
        <v>2003</v>
      </c>
      <c r="B545">
        <f t="shared" si="50"/>
        <v>9</v>
      </c>
      <c r="C545">
        <v>2003</v>
      </c>
      <c r="D545">
        <v>28</v>
      </c>
      <c r="E545">
        <v>6</v>
      </c>
      <c r="F545">
        <v>3.29</v>
      </c>
      <c r="G545">
        <v>3.29</v>
      </c>
      <c r="I545" s="1">
        <v>37800</v>
      </c>
      <c r="J545">
        <v>3.29</v>
      </c>
      <c r="K545">
        <f t="shared" si="48"/>
        <v>3877</v>
      </c>
      <c r="L545" s="7">
        <f t="shared" si="51"/>
        <v>76.288862652499006</v>
      </c>
      <c r="M545">
        <f t="shared" si="52"/>
        <v>3.3557142857142854</v>
      </c>
      <c r="N545">
        <f t="shared" si="53"/>
        <v>2.6756666666666669</v>
      </c>
      <c r="O545">
        <f>G545/WatershedCalcs!$F$18</f>
        <v>0.20473484819680163</v>
      </c>
    </row>
    <row r="546" spans="1:15" x14ac:dyDescent="0.25">
      <c r="A546">
        <f t="shared" si="49"/>
        <v>2003</v>
      </c>
      <c r="B546">
        <f t="shared" si="50"/>
        <v>9</v>
      </c>
      <c r="C546">
        <v>2003</v>
      </c>
      <c r="D546">
        <v>29</v>
      </c>
      <c r="E546">
        <v>6</v>
      </c>
      <c r="F546">
        <v>3.73</v>
      </c>
      <c r="G546">
        <v>3.73</v>
      </c>
      <c r="I546" s="1">
        <v>37801</v>
      </c>
      <c r="J546">
        <v>3.73</v>
      </c>
      <c r="K546">
        <f t="shared" si="48"/>
        <v>3732</v>
      </c>
      <c r="L546" s="7">
        <f t="shared" si="51"/>
        <v>73.435655253837069</v>
      </c>
      <c r="M546">
        <f t="shared" si="52"/>
        <v>3.402857142857143</v>
      </c>
      <c r="N546">
        <f t="shared" si="53"/>
        <v>2.6056666666666661</v>
      </c>
      <c r="O546">
        <f>G546/WatershedCalcs!$F$18</f>
        <v>0.23211580053923103</v>
      </c>
    </row>
    <row r="547" spans="1:15" x14ac:dyDescent="0.25">
      <c r="A547">
        <f t="shared" si="49"/>
        <v>2003</v>
      </c>
      <c r="B547">
        <f t="shared" si="50"/>
        <v>9</v>
      </c>
      <c r="C547">
        <v>2003</v>
      </c>
      <c r="D547">
        <v>30</v>
      </c>
      <c r="E547">
        <v>6</v>
      </c>
      <c r="F547">
        <v>3.69</v>
      </c>
      <c r="G547">
        <v>3.69</v>
      </c>
      <c r="I547" s="1">
        <v>37802</v>
      </c>
      <c r="J547">
        <v>3.69</v>
      </c>
      <c r="K547">
        <f t="shared" si="48"/>
        <v>3753</v>
      </c>
      <c r="L547" s="7">
        <f t="shared" si="51"/>
        <v>73.848878394332942</v>
      </c>
      <c r="M547">
        <f t="shared" si="52"/>
        <v>3.4614285714285713</v>
      </c>
      <c r="N547">
        <f t="shared" si="53"/>
        <v>2.5146666666666673</v>
      </c>
      <c r="O547">
        <f>G547/WatershedCalcs!$F$18</f>
        <v>0.22962662305355563</v>
      </c>
    </row>
    <row r="548" spans="1:15" x14ac:dyDescent="0.25">
      <c r="A548">
        <f t="shared" si="49"/>
        <v>2003</v>
      </c>
      <c r="B548">
        <f t="shared" si="50"/>
        <v>10</v>
      </c>
      <c r="C548">
        <v>2003</v>
      </c>
      <c r="D548">
        <v>1</v>
      </c>
      <c r="E548">
        <v>7</v>
      </c>
      <c r="F548">
        <v>3.19</v>
      </c>
      <c r="G548">
        <v>3.19</v>
      </c>
      <c r="I548" s="1">
        <v>37803</v>
      </c>
      <c r="J548">
        <v>3.19</v>
      </c>
      <c r="K548">
        <f t="shared" si="48"/>
        <v>3903</v>
      </c>
      <c r="L548" s="7">
        <f t="shared" si="51"/>
        <v>76.800472255017709</v>
      </c>
      <c r="M548">
        <f t="shared" si="52"/>
        <v>3.4342857142857146</v>
      </c>
      <c r="N548">
        <f t="shared" si="53"/>
        <v>2.4209999999999998</v>
      </c>
      <c r="O548">
        <f>G548/WatershedCalcs!$F$18</f>
        <v>0.19851190448261313</v>
      </c>
    </row>
    <row r="549" spans="1:15" x14ac:dyDescent="0.25">
      <c r="A549">
        <f t="shared" si="49"/>
        <v>2003</v>
      </c>
      <c r="B549">
        <f t="shared" si="50"/>
        <v>10</v>
      </c>
      <c r="C549">
        <v>2003</v>
      </c>
      <c r="D549">
        <v>2</v>
      </c>
      <c r="E549">
        <v>7</v>
      </c>
      <c r="F549">
        <v>3.12</v>
      </c>
      <c r="G549">
        <v>3.12</v>
      </c>
      <c r="I549" s="1">
        <v>37804</v>
      </c>
      <c r="J549">
        <v>3.12</v>
      </c>
      <c r="K549">
        <f t="shared" si="48"/>
        <v>3915</v>
      </c>
      <c r="L549" s="7">
        <f t="shared" si="51"/>
        <v>77.036599763872488</v>
      </c>
      <c r="M549">
        <f t="shared" si="52"/>
        <v>3.48</v>
      </c>
      <c r="N549">
        <f t="shared" si="53"/>
        <v>2.3423333333333338</v>
      </c>
      <c r="O549">
        <f>G549/WatershedCalcs!$F$18</f>
        <v>0.1941558438826812</v>
      </c>
    </row>
    <row r="550" spans="1:15" x14ac:dyDescent="0.25">
      <c r="A550">
        <f t="shared" si="49"/>
        <v>2003</v>
      </c>
      <c r="B550">
        <f t="shared" si="50"/>
        <v>10</v>
      </c>
      <c r="C550">
        <v>2003</v>
      </c>
      <c r="D550">
        <v>3</v>
      </c>
      <c r="E550">
        <v>7</v>
      </c>
      <c r="F550">
        <v>3.17</v>
      </c>
      <c r="G550">
        <v>3.17</v>
      </c>
      <c r="I550" s="1">
        <v>37805</v>
      </c>
      <c r="J550">
        <v>3.17</v>
      </c>
      <c r="K550">
        <f t="shared" si="48"/>
        <v>3905</v>
      </c>
      <c r="L550" s="7">
        <f t="shared" si="51"/>
        <v>76.839826839826841</v>
      </c>
      <c r="M550">
        <f t="shared" si="52"/>
        <v>3.5228571428571436</v>
      </c>
      <c r="N550">
        <f t="shared" si="53"/>
        <v>2.2676666666666665</v>
      </c>
      <c r="O550">
        <f>G550/WatershedCalcs!$F$18</f>
        <v>0.19726731573977543</v>
      </c>
    </row>
    <row r="551" spans="1:15" x14ac:dyDescent="0.25">
      <c r="A551">
        <f t="shared" si="49"/>
        <v>2003</v>
      </c>
      <c r="B551">
        <f t="shared" si="50"/>
        <v>10</v>
      </c>
      <c r="C551">
        <v>2003</v>
      </c>
      <c r="D551">
        <v>4</v>
      </c>
      <c r="E551">
        <v>7</v>
      </c>
      <c r="F551">
        <v>3.3</v>
      </c>
      <c r="G551">
        <v>3.3</v>
      </c>
      <c r="I551" s="1">
        <v>37806</v>
      </c>
      <c r="J551">
        <v>3.3</v>
      </c>
      <c r="K551">
        <f t="shared" si="48"/>
        <v>3852</v>
      </c>
      <c r="L551" s="7">
        <f t="shared" si="51"/>
        <v>75.796930342384883</v>
      </c>
      <c r="M551">
        <f t="shared" si="52"/>
        <v>3.4857142857142862</v>
      </c>
      <c r="N551">
        <f t="shared" si="53"/>
        <v>2.2066666666666674</v>
      </c>
      <c r="O551">
        <f>G551/WatershedCalcs!$F$18</f>
        <v>0.20535714256822046</v>
      </c>
    </row>
    <row r="552" spans="1:15" x14ac:dyDescent="0.25">
      <c r="A552">
        <f t="shared" si="49"/>
        <v>2003</v>
      </c>
      <c r="B552">
        <f t="shared" si="50"/>
        <v>10</v>
      </c>
      <c r="C552">
        <v>2003</v>
      </c>
      <c r="D552">
        <v>5</v>
      </c>
      <c r="E552">
        <v>7</v>
      </c>
      <c r="F552">
        <v>3.62</v>
      </c>
      <c r="G552">
        <v>3.62</v>
      </c>
      <c r="I552" s="1">
        <v>37807</v>
      </c>
      <c r="J552">
        <v>3.62</v>
      </c>
      <c r="K552">
        <f t="shared" si="48"/>
        <v>3760</v>
      </c>
      <c r="L552" s="7">
        <f t="shared" si="51"/>
        <v>73.986619441164891</v>
      </c>
      <c r="M552">
        <f t="shared" si="52"/>
        <v>3.3985714285714286</v>
      </c>
      <c r="N552">
        <f t="shared" si="53"/>
        <v>2.1533333333333338</v>
      </c>
      <c r="O552">
        <f>G552/WatershedCalcs!$F$18</f>
        <v>0.22527056245362367</v>
      </c>
    </row>
    <row r="553" spans="1:15" x14ac:dyDescent="0.25">
      <c r="A553">
        <f t="shared" si="49"/>
        <v>2003</v>
      </c>
      <c r="B553">
        <f t="shared" si="50"/>
        <v>10</v>
      </c>
      <c r="C553">
        <v>2003</v>
      </c>
      <c r="D553">
        <v>6</v>
      </c>
      <c r="E553">
        <v>7</v>
      </c>
      <c r="F553">
        <v>4.1399999999999997</v>
      </c>
      <c r="G553">
        <v>4.1399999999999997</v>
      </c>
      <c r="I553" s="1">
        <v>37808</v>
      </c>
      <c r="J553">
        <v>4.1399999999999997</v>
      </c>
      <c r="K553">
        <f t="shared" si="48"/>
        <v>3652</v>
      </c>
      <c r="L553" s="7">
        <f t="shared" si="51"/>
        <v>71.861471861471856</v>
      </c>
      <c r="M553">
        <f t="shared" si="52"/>
        <v>3.2414285714285711</v>
      </c>
      <c r="N553">
        <f t="shared" si="53"/>
        <v>2.0836666666666668</v>
      </c>
      <c r="O553">
        <f>G553/WatershedCalcs!$F$18</f>
        <v>0.25762986976740387</v>
      </c>
    </row>
    <row r="554" spans="1:15" x14ac:dyDescent="0.25">
      <c r="A554">
        <f t="shared" si="49"/>
        <v>2003</v>
      </c>
      <c r="B554">
        <f t="shared" si="50"/>
        <v>10</v>
      </c>
      <c r="C554">
        <v>2003</v>
      </c>
      <c r="D554">
        <v>7</v>
      </c>
      <c r="E554">
        <v>7</v>
      </c>
      <c r="F554">
        <v>3.5</v>
      </c>
      <c r="G554">
        <v>3.5</v>
      </c>
      <c r="I554" s="1">
        <v>37809</v>
      </c>
      <c r="J554">
        <v>3.5</v>
      </c>
      <c r="K554">
        <f t="shared" si="48"/>
        <v>3791</v>
      </c>
      <c r="L554" s="7">
        <f t="shared" si="51"/>
        <v>74.59661550570641</v>
      </c>
      <c r="M554">
        <f t="shared" si="52"/>
        <v>3.12</v>
      </c>
      <c r="N554">
        <f t="shared" si="53"/>
        <v>1.994666666666667</v>
      </c>
      <c r="O554">
        <f>G554/WatershedCalcs!$F$18</f>
        <v>0.21780302999659748</v>
      </c>
    </row>
    <row r="555" spans="1:15" x14ac:dyDescent="0.25">
      <c r="A555">
        <f t="shared" si="49"/>
        <v>2003</v>
      </c>
      <c r="B555">
        <f t="shared" si="50"/>
        <v>10</v>
      </c>
      <c r="C555">
        <v>2003</v>
      </c>
      <c r="D555">
        <v>8</v>
      </c>
      <c r="E555">
        <v>7</v>
      </c>
      <c r="F555">
        <v>3.51</v>
      </c>
      <c r="G555">
        <v>3.51</v>
      </c>
      <c r="I555" s="1">
        <v>37810</v>
      </c>
      <c r="J555">
        <v>3.51</v>
      </c>
      <c r="K555">
        <f t="shared" si="48"/>
        <v>3788</v>
      </c>
      <c r="L555" s="7">
        <f t="shared" si="51"/>
        <v>74.537583628492726</v>
      </c>
      <c r="M555">
        <f t="shared" si="52"/>
        <v>2.9914285714285715</v>
      </c>
      <c r="N555">
        <f t="shared" si="53"/>
        <v>1.9340000000000004</v>
      </c>
      <c r="O555">
        <f>G555/WatershedCalcs!$F$18</f>
        <v>0.21842532436801632</v>
      </c>
    </row>
    <row r="556" spans="1:15" x14ac:dyDescent="0.25">
      <c r="A556">
        <f t="shared" si="49"/>
        <v>2003</v>
      </c>
      <c r="B556">
        <f t="shared" si="50"/>
        <v>10</v>
      </c>
      <c r="C556">
        <v>2003</v>
      </c>
      <c r="D556">
        <v>9</v>
      </c>
      <c r="E556">
        <v>7</v>
      </c>
      <c r="F556">
        <v>3.42</v>
      </c>
      <c r="G556">
        <v>3.42</v>
      </c>
      <c r="I556" s="1">
        <v>37811</v>
      </c>
      <c r="J556">
        <v>3.42</v>
      </c>
      <c r="K556">
        <f t="shared" si="48"/>
        <v>3819</v>
      </c>
      <c r="L556" s="7">
        <f t="shared" si="51"/>
        <v>75.147579693034245</v>
      </c>
      <c r="M556">
        <f t="shared" si="52"/>
        <v>2.8299999999999996</v>
      </c>
      <c r="N556">
        <f t="shared" si="53"/>
        <v>1.8683333333333334</v>
      </c>
      <c r="O556">
        <f>G556/WatershedCalcs!$F$18</f>
        <v>0.21282467502524668</v>
      </c>
    </row>
    <row r="557" spans="1:15" x14ac:dyDescent="0.25">
      <c r="A557">
        <f t="shared" si="49"/>
        <v>2003</v>
      </c>
      <c r="B557">
        <f t="shared" si="50"/>
        <v>10</v>
      </c>
      <c r="C557">
        <v>2003</v>
      </c>
      <c r="D557">
        <v>10</v>
      </c>
      <c r="E557">
        <v>7</v>
      </c>
      <c r="F557">
        <v>2.91</v>
      </c>
      <c r="G557">
        <v>2.91</v>
      </c>
      <c r="I557" s="1">
        <v>37812</v>
      </c>
      <c r="J557">
        <v>2.91</v>
      </c>
      <c r="K557">
        <f t="shared" si="48"/>
        <v>3981</v>
      </c>
      <c r="L557" s="7">
        <f t="shared" si="51"/>
        <v>78.335301062573791</v>
      </c>
      <c r="M557">
        <f t="shared" si="52"/>
        <v>2.6971428571428575</v>
      </c>
      <c r="N557">
        <f t="shared" si="53"/>
        <v>2.2776666666666672</v>
      </c>
      <c r="O557">
        <f>G557/WatershedCalcs!$F$18</f>
        <v>0.18108766208288535</v>
      </c>
    </row>
    <row r="558" spans="1:15" x14ac:dyDescent="0.25">
      <c r="A558">
        <f t="shared" si="49"/>
        <v>2003</v>
      </c>
      <c r="B558">
        <f t="shared" si="50"/>
        <v>10</v>
      </c>
      <c r="C558">
        <v>2003</v>
      </c>
      <c r="D558">
        <v>11</v>
      </c>
      <c r="E558">
        <v>7</v>
      </c>
      <c r="F558">
        <v>2.69</v>
      </c>
      <c r="G558">
        <v>2.69</v>
      </c>
      <c r="I558" s="1">
        <v>37813</v>
      </c>
      <c r="J558">
        <v>2.69</v>
      </c>
      <c r="K558">
        <f t="shared" si="48"/>
        <v>4090</v>
      </c>
      <c r="L558" s="7">
        <f t="shared" si="51"/>
        <v>80.480125934671392</v>
      </c>
      <c r="M558">
        <f t="shared" si="52"/>
        <v>2.6485714285714286</v>
      </c>
      <c r="N558">
        <f t="shared" si="53"/>
        <v>2.3123333333333336</v>
      </c>
      <c r="O558">
        <f>G558/WatershedCalcs!$F$18</f>
        <v>0.16739718591167063</v>
      </c>
    </row>
    <row r="559" spans="1:15" x14ac:dyDescent="0.25">
      <c r="A559">
        <f t="shared" si="49"/>
        <v>2003</v>
      </c>
      <c r="B559">
        <f t="shared" si="50"/>
        <v>10</v>
      </c>
      <c r="C559">
        <v>2003</v>
      </c>
      <c r="D559">
        <v>12</v>
      </c>
      <c r="E559">
        <v>7</v>
      </c>
      <c r="F559">
        <v>2.52</v>
      </c>
      <c r="G559">
        <v>2.52</v>
      </c>
      <c r="I559" s="1">
        <v>37814</v>
      </c>
      <c r="J559">
        <v>2.52</v>
      </c>
      <c r="K559">
        <f t="shared" si="48"/>
        <v>4132</v>
      </c>
      <c r="L559" s="7">
        <f t="shared" si="51"/>
        <v>81.306572215663124</v>
      </c>
      <c r="M559">
        <f t="shared" si="52"/>
        <v>2.5914285714285716</v>
      </c>
      <c r="N559">
        <f t="shared" si="53"/>
        <v>2.3083333333333331</v>
      </c>
      <c r="O559">
        <f>G559/WatershedCalcs!$F$18</f>
        <v>0.15681818159755018</v>
      </c>
    </row>
    <row r="560" spans="1:15" x14ac:dyDescent="0.25">
      <c r="A560">
        <f t="shared" si="49"/>
        <v>2003</v>
      </c>
      <c r="B560">
        <f t="shared" si="50"/>
        <v>10</v>
      </c>
      <c r="C560">
        <v>2003</v>
      </c>
      <c r="D560">
        <v>13</v>
      </c>
      <c r="E560">
        <v>7</v>
      </c>
      <c r="F560">
        <v>3.29</v>
      </c>
      <c r="G560">
        <v>3.29</v>
      </c>
      <c r="I560" s="1">
        <v>37815</v>
      </c>
      <c r="J560">
        <v>3.29</v>
      </c>
      <c r="K560">
        <f t="shared" si="48"/>
        <v>3877</v>
      </c>
      <c r="L560" s="7">
        <f t="shared" si="51"/>
        <v>76.288862652499006</v>
      </c>
      <c r="M560">
        <f t="shared" si="52"/>
        <v>2.5542857142857147</v>
      </c>
      <c r="N560">
        <f t="shared" si="53"/>
        <v>2.2893333333333334</v>
      </c>
      <c r="O560">
        <f>G560/WatershedCalcs!$F$18</f>
        <v>0.20473484819680163</v>
      </c>
    </row>
    <row r="561" spans="1:15" x14ac:dyDescent="0.25">
      <c r="A561">
        <f t="shared" si="49"/>
        <v>2003</v>
      </c>
      <c r="B561">
        <f t="shared" si="50"/>
        <v>10</v>
      </c>
      <c r="C561">
        <v>2003</v>
      </c>
      <c r="D561">
        <v>14</v>
      </c>
      <c r="E561">
        <v>7</v>
      </c>
      <c r="F561">
        <v>2.6</v>
      </c>
      <c r="G561">
        <v>2.6</v>
      </c>
      <c r="I561" s="1">
        <v>37816</v>
      </c>
      <c r="J561">
        <v>2.6</v>
      </c>
      <c r="K561">
        <f t="shared" si="48"/>
        <v>4098</v>
      </c>
      <c r="L561" s="7">
        <f t="shared" si="51"/>
        <v>80.637544273907906</v>
      </c>
      <c r="M561">
        <f t="shared" si="52"/>
        <v>2.4085714285714288</v>
      </c>
      <c r="N561">
        <f t="shared" si="53"/>
        <v>2.2416666666666667</v>
      </c>
      <c r="O561">
        <f>G561/WatershedCalcs!$F$18</f>
        <v>0.161796536568901</v>
      </c>
    </row>
    <row r="562" spans="1:15" x14ac:dyDescent="0.25">
      <c r="A562">
        <f t="shared" si="49"/>
        <v>2003</v>
      </c>
      <c r="B562">
        <f t="shared" si="50"/>
        <v>10</v>
      </c>
      <c r="C562">
        <v>2003</v>
      </c>
      <c r="D562">
        <v>15</v>
      </c>
      <c r="E562">
        <v>7</v>
      </c>
      <c r="F562">
        <v>2.38</v>
      </c>
      <c r="G562">
        <v>2.38</v>
      </c>
      <c r="I562" s="1">
        <v>37817</v>
      </c>
      <c r="J562">
        <v>2.38</v>
      </c>
      <c r="K562">
        <f t="shared" si="48"/>
        <v>4214</v>
      </c>
      <c r="L562" s="7">
        <f t="shared" si="51"/>
        <v>82.92011019283747</v>
      </c>
      <c r="M562">
        <f t="shared" si="52"/>
        <v>2.3342857142857141</v>
      </c>
      <c r="N562">
        <f t="shared" si="53"/>
        <v>2.2100000000000004</v>
      </c>
      <c r="O562">
        <f>G562/WatershedCalcs!$F$18</f>
        <v>0.14810606039768628</v>
      </c>
    </row>
    <row r="563" spans="1:15" x14ac:dyDescent="0.25">
      <c r="A563">
        <f t="shared" si="49"/>
        <v>2003</v>
      </c>
      <c r="B563">
        <f t="shared" si="50"/>
        <v>10</v>
      </c>
      <c r="C563">
        <v>2003</v>
      </c>
      <c r="D563">
        <v>16</v>
      </c>
      <c r="E563">
        <v>7</v>
      </c>
      <c r="F563">
        <v>2.4900000000000002</v>
      </c>
      <c r="G563">
        <v>2.4900000000000002</v>
      </c>
      <c r="I563" s="1">
        <v>37818</v>
      </c>
      <c r="J563">
        <v>2.4900000000000002</v>
      </c>
      <c r="K563">
        <f t="shared" si="48"/>
        <v>4170</v>
      </c>
      <c r="L563" s="7">
        <f t="shared" si="51"/>
        <v>82.054309327036606</v>
      </c>
      <c r="M563">
        <f t="shared" si="52"/>
        <v>2.2142857142857144</v>
      </c>
      <c r="N563">
        <f t="shared" si="53"/>
        <v>2.1813333333333333</v>
      </c>
      <c r="O563">
        <f>G563/WatershedCalcs!$F$18</f>
        <v>0.15495129848329364</v>
      </c>
    </row>
    <row r="564" spans="1:15" x14ac:dyDescent="0.25">
      <c r="A564">
        <f t="shared" si="49"/>
        <v>2003</v>
      </c>
      <c r="B564">
        <f t="shared" si="50"/>
        <v>10</v>
      </c>
      <c r="C564">
        <v>2003</v>
      </c>
      <c r="D564">
        <v>17</v>
      </c>
      <c r="E564">
        <v>7</v>
      </c>
      <c r="F564">
        <v>2.57</v>
      </c>
      <c r="G564">
        <v>2.57</v>
      </c>
      <c r="I564" s="1">
        <v>37819</v>
      </c>
      <c r="J564">
        <v>2.57</v>
      </c>
      <c r="K564">
        <f t="shared" si="48"/>
        <v>4127</v>
      </c>
      <c r="L564" s="7">
        <f t="shared" si="51"/>
        <v>81.208185753640294</v>
      </c>
      <c r="M564">
        <f t="shared" si="52"/>
        <v>2.0514285714285712</v>
      </c>
      <c r="N564">
        <f t="shared" si="53"/>
        <v>2.1463333333333332</v>
      </c>
      <c r="O564">
        <f>G564/WatershedCalcs!$F$18</f>
        <v>0.15992965345464441</v>
      </c>
    </row>
    <row r="565" spans="1:15" x14ac:dyDescent="0.25">
      <c r="A565">
        <f t="shared" si="49"/>
        <v>2003</v>
      </c>
      <c r="B565">
        <f t="shared" si="50"/>
        <v>10</v>
      </c>
      <c r="C565">
        <v>2003</v>
      </c>
      <c r="D565">
        <v>18</v>
      </c>
      <c r="E565">
        <v>7</v>
      </c>
      <c r="F565">
        <v>2.29</v>
      </c>
      <c r="G565">
        <v>2.29</v>
      </c>
      <c r="I565" s="1">
        <v>37820</v>
      </c>
      <c r="J565">
        <v>2.29</v>
      </c>
      <c r="K565">
        <f t="shared" si="48"/>
        <v>4262</v>
      </c>
      <c r="L565" s="7">
        <f t="shared" si="51"/>
        <v>83.864620228256598</v>
      </c>
      <c r="M565">
        <f t="shared" si="52"/>
        <v>1.8614285714285717</v>
      </c>
      <c r="N565">
        <f t="shared" si="53"/>
        <v>2.105</v>
      </c>
      <c r="O565">
        <f>G565/WatershedCalcs!$F$18</f>
        <v>0.14250541105491663</v>
      </c>
    </row>
    <row r="566" spans="1:15" x14ac:dyDescent="0.25">
      <c r="A566">
        <f t="shared" si="49"/>
        <v>2003</v>
      </c>
      <c r="B566">
        <f t="shared" si="50"/>
        <v>10</v>
      </c>
      <c r="C566">
        <v>2003</v>
      </c>
      <c r="D566">
        <v>19</v>
      </c>
      <c r="E566">
        <v>7</v>
      </c>
      <c r="F566">
        <v>2.2599999999999998</v>
      </c>
      <c r="G566">
        <v>2.2599999999999998</v>
      </c>
      <c r="I566" s="1">
        <v>37821</v>
      </c>
      <c r="J566">
        <v>2.2599999999999998</v>
      </c>
      <c r="K566">
        <f t="shared" si="48"/>
        <v>4266</v>
      </c>
      <c r="L566" s="7">
        <f t="shared" si="51"/>
        <v>83.943329397874862</v>
      </c>
      <c r="M566">
        <f t="shared" si="52"/>
        <v>1.7014285714285713</v>
      </c>
      <c r="N566">
        <f t="shared" si="53"/>
        <v>2.0756666666666663</v>
      </c>
      <c r="O566">
        <f>G566/WatershedCalcs!$F$18</f>
        <v>0.14063852794066006</v>
      </c>
    </row>
    <row r="567" spans="1:15" x14ac:dyDescent="0.25">
      <c r="A567">
        <f t="shared" si="49"/>
        <v>2003</v>
      </c>
      <c r="B567">
        <f t="shared" si="50"/>
        <v>10</v>
      </c>
      <c r="C567">
        <v>2003</v>
      </c>
      <c r="D567">
        <v>20</v>
      </c>
      <c r="E567">
        <v>7</v>
      </c>
      <c r="F567">
        <v>2.27</v>
      </c>
      <c r="G567">
        <v>2.27</v>
      </c>
      <c r="I567" s="1">
        <v>37822</v>
      </c>
      <c r="J567">
        <v>2.27</v>
      </c>
      <c r="K567">
        <f t="shared" si="48"/>
        <v>4265</v>
      </c>
      <c r="L567" s="7">
        <f t="shared" si="51"/>
        <v>83.923652105470296</v>
      </c>
      <c r="M567">
        <f t="shared" si="52"/>
        <v>1.5885714285714287</v>
      </c>
      <c r="N567">
        <f t="shared" si="53"/>
        <v>2.0499999999999998</v>
      </c>
      <c r="O567">
        <f>G567/WatershedCalcs!$F$18</f>
        <v>0.14126082231207893</v>
      </c>
    </row>
    <row r="568" spans="1:15" x14ac:dyDescent="0.25">
      <c r="A568">
        <f t="shared" si="49"/>
        <v>2003</v>
      </c>
      <c r="B568">
        <f t="shared" si="50"/>
        <v>10</v>
      </c>
      <c r="C568">
        <v>2003</v>
      </c>
      <c r="D568">
        <v>21</v>
      </c>
      <c r="E568">
        <v>7</v>
      </c>
      <c r="F568">
        <v>2.08</v>
      </c>
      <c r="G568">
        <v>2.08</v>
      </c>
      <c r="I568" s="1">
        <v>37823</v>
      </c>
      <c r="J568">
        <v>2.08</v>
      </c>
      <c r="K568">
        <f t="shared" si="48"/>
        <v>4403</v>
      </c>
      <c r="L568" s="7">
        <f t="shared" si="51"/>
        <v>86.639118457300285</v>
      </c>
      <c r="M568">
        <f t="shared" si="52"/>
        <v>1.4742857142857146</v>
      </c>
      <c r="N568">
        <f t="shared" si="53"/>
        <v>2.02</v>
      </c>
      <c r="O568">
        <f>G568/WatershedCalcs!$F$18</f>
        <v>0.1294372292551208</v>
      </c>
    </row>
    <row r="569" spans="1:15" x14ac:dyDescent="0.25">
      <c r="A569">
        <f t="shared" si="49"/>
        <v>2003</v>
      </c>
      <c r="B569">
        <f t="shared" si="50"/>
        <v>10</v>
      </c>
      <c r="C569">
        <v>2003</v>
      </c>
      <c r="D569">
        <v>22</v>
      </c>
      <c r="E569">
        <v>7</v>
      </c>
      <c r="F569">
        <v>1.54</v>
      </c>
      <c r="G569">
        <v>1.54</v>
      </c>
      <c r="I569" s="1">
        <v>37824</v>
      </c>
      <c r="J569">
        <v>1.54</v>
      </c>
      <c r="K569">
        <f t="shared" si="48"/>
        <v>4831</v>
      </c>
      <c r="L569" s="7">
        <f t="shared" si="51"/>
        <v>95.06099960645416</v>
      </c>
      <c r="M569">
        <f t="shared" si="52"/>
        <v>1.3471428571428572</v>
      </c>
      <c r="N569">
        <f t="shared" si="53"/>
        <v>1.996</v>
      </c>
      <c r="O569">
        <f>G569/WatershedCalcs!$F$18</f>
        <v>9.5833333198502887E-2</v>
      </c>
    </row>
    <row r="570" spans="1:15" x14ac:dyDescent="0.25">
      <c r="A570">
        <f t="shared" si="49"/>
        <v>2003</v>
      </c>
      <c r="B570">
        <f t="shared" si="50"/>
        <v>10</v>
      </c>
      <c r="C570">
        <v>2003</v>
      </c>
      <c r="D570">
        <v>23</v>
      </c>
      <c r="E570">
        <v>7</v>
      </c>
      <c r="F570">
        <v>1.35</v>
      </c>
      <c r="G570">
        <v>1.35</v>
      </c>
      <c r="I570" s="1">
        <v>37825</v>
      </c>
      <c r="J570">
        <v>1.35</v>
      </c>
      <c r="K570">
        <f t="shared" si="48"/>
        <v>4931</v>
      </c>
      <c r="L570" s="7">
        <f t="shared" si="51"/>
        <v>97.028728846910667</v>
      </c>
      <c r="M570">
        <f t="shared" si="52"/>
        <v>1.2699999999999998</v>
      </c>
      <c r="N570">
        <f t="shared" si="53"/>
        <v>1.9946666666666666</v>
      </c>
      <c r="O570">
        <f>G570/WatershedCalcs!$F$18</f>
        <v>8.4009740141544748E-2</v>
      </c>
    </row>
    <row r="571" spans="1:15" x14ac:dyDescent="0.25">
      <c r="A571">
        <f t="shared" si="49"/>
        <v>2003</v>
      </c>
      <c r="B571">
        <f t="shared" si="50"/>
        <v>10</v>
      </c>
      <c r="C571">
        <v>2003</v>
      </c>
      <c r="D571">
        <v>24</v>
      </c>
      <c r="E571">
        <v>7</v>
      </c>
      <c r="F571">
        <v>1.24</v>
      </c>
      <c r="G571">
        <v>1.24</v>
      </c>
      <c r="I571" s="1">
        <v>37826</v>
      </c>
      <c r="J571">
        <v>1.24</v>
      </c>
      <c r="K571">
        <f t="shared" si="48"/>
        <v>4956</v>
      </c>
      <c r="L571" s="7">
        <f t="shared" si="51"/>
        <v>97.52066115702479</v>
      </c>
      <c r="M571">
        <f t="shared" si="52"/>
        <v>1.2028571428571428</v>
      </c>
      <c r="N571">
        <f t="shared" si="53"/>
        <v>2.003333333333333</v>
      </c>
      <c r="O571">
        <f>G571/WatershedCalcs!$F$18</f>
        <v>7.716450205593739E-2</v>
      </c>
    </row>
    <row r="572" spans="1:15" x14ac:dyDescent="0.25">
      <c r="A572">
        <f t="shared" si="49"/>
        <v>2003</v>
      </c>
      <c r="B572">
        <f t="shared" si="50"/>
        <v>10</v>
      </c>
      <c r="C572">
        <v>2003</v>
      </c>
      <c r="D572">
        <v>25</v>
      </c>
      <c r="E572">
        <v>7</v>
      </c>
      <c r="F572">
        <v>1.17</v>
      </c>
      <c r="G572">
        <v>1.17</v>
      </c>
      <c r="I572" s="1">
        <v>37827</v>
      </c>
      <c r="J572">
        <v>1.17</v>
      </c>
      <c r="K572">
        <f t="shared" si="48"/>
        <v>4973</v>
      </c>
      <c r="L572" s="7">
        <f t="shared" si="51"/>
        <v>97.855175127902399</v>
      </c>
      <c r="M572">
        <f t="shared" si="52"/>
        <v>1.1442857142857139</v>
      </c>
      <c r="N572">
        <f t="shared" si="53"/>
        <v>2.0189999999999997</v>
      </c>
      <c r="O572">
        <f>G572/WatershedCalcs!$F$18</f>
        <v>7.2808441456005443E-2</v>
      </c>
    </row>
    <row r="573" spans="1:15" x14ac:dyDescent="0.25">
      <c r="A573">
        <f t="shared" si="49"/>
        <v>2003</v>
      </c>
      <c r="B573">
        <f t="shared" si="50"/>
        <v>10</v>
      </c>
      <c r="C573">
        <v>2003</v>
      </c>
      <c r="D573">
        <v>26</v>
      </c>
      <c r="E573">
        <v>7</v>
      </c>
      <c r="F573">
        <v>1.47</v>
      </c>
      <c r="G573">
        <v>1.47</v>
      </c>
      <c r="I573" s="1">
        <v>37828</v>
      </c>
      <c r="J573">
        <v>1.47</v>
      </c>
      <c r="K573">
        <f t="shared" si="48"/>
        <v>4876</v>
      </c>
      <c r="L573" s="7">
        <f t="shared" si="51"/>
        <v>95.946477764659591</v>
      </c>
      <c r="M573">
        <f t="shared" si="52"/>
        <v>1.1028571428571428</v>
      </c>
      <c r="N573">
        <f t="shared" si="53"/>
        <v>2.0396666666666667</v>
      </c>
      <c r="O573">
        <f>G573/WatershedCalcs!$F$18</f>
        <v>9.1477272598570941E-2</v>
      </c>
    </row>
    <row r="574" spans="1:15" x14ac:dyDescent="0.25">
      <c r="A574">
        <f t="shared" si="49"/>
        <v>2003</v>
      </c>
      <c r="B574">
        <f t="shared" si="50"/>
        <v>10</v>
      </c>
      <c r="C574">
        <v>2003</v>
      </c>
      <c r="D574">
        <v>27</v>
      </c>
      <c r="E574">
        <v>7</v>
      </c>
      <c r="F574">
        <v>1.47</v>
      </c>
      <c r="G574">
        <v>1.47</v>
      </c>
      <c r="I574" s="1">
        <v>37829</v>
      </c>
      <c r="J574">
        <v>1.47</v>
      </c>
      <c r="K574">
        <f t="shared" si="48"/>
        <v>4876</v>
      </c>
      <c r="L574" s="7">
        <f t="shared" si="51"/>
        <v>95.946477764659591</v>
      </c>
      <c r="M574">
        <f t="shared" si="52"/>
        <v>1.0842857142857143</v>
      </c>
      <c r="N574">
        <f t="shared" si="53"/>
        <v>2.0369999999999999</v>
      </c>
      <c r="O574">
        <f>G574/WatershedCalcs!$F$18</f>
        <v>9.1477272598570941E-2</v>
      </c>
    </row>
    <row r="575" spans="1:15" x14ac:dyDescent="0.25">
      <c r="A575">
        <f t="shared" si="49"/>
        <v>2003</v>
      </c>
      <c r="B575">
        <f t="shared" si="50"/>
        <v>10</v>
      </c>
      <c r="C575">
        <v>2003</v>
      </c>
      <c r="D575">
        <v>28</v>
      </c>
      <c r="E575">
        <v>7</v>
      </c>
      <c r="F575">
        <v>1.19</v>
      </c>
      <c r="G575">
        <v>1.19</v>
      </c>
      <c r="I575" s="1">
        <v>37830</v>
      </c>
      <c r="J575">
        <v>1.19</v>
      </c>
      <c r="K575">
        <f t="shared" si="48"/>
        <v>4972</v>
      </c>
      <c r="L575" s="7">
        <f t="shared" si="51"/>
        <v>97.835497835497833</v>
      </c>
      <c r="M575">
        <f t="shared" si="52"/>
        <v>1.1171428571428572</v>
      </c>
      <c r="N575">
        <f t="shared" si="53"/>
        <v>2.0369999999999999</v>
      </c>
      <c r="O575">
        <f>G575/WatershedCalcs!$F$18</f>
        <v>7.4053030198843142E-2</v>
      </c>
    </row>
    <row r="576" spans="1:15" x14ac:dyDescent="0.25">
      <c r="A576">
        <f t="shared" si="49"/>
        <v>2003</v>
      </c>
      <c r="B576">
        <f t="shared" si="50"/>
        <v>10</v>
      </c>
      <c r="C576">
        <v>2003</v>
      </c>
      <c r="D576">
        <v>29</v>
      </c>
      <c r="E576">
        <v>7</v>
      </c>
      <c r="F576">
        <v>1</v>
      </c>
      <c r="G576">
        <v>1</v>
      </c>
      <c r="I576" s="1">
        <v>37831</v>
      </c>
      <c r="J576">
        <v>1</v>
      </c>
      <c r="K576">
        <f t="shared" si="48"/>
        <v>5018</v>
      </c>
      <c r="L576" s="7">
        <f t="shared" si="51"/>
        <v>98.740653286107829</v>
      </c>
      <c r="M576">
        <f t="shared" si="52"/>
        <v>1.1657142857142857</v>
      </c>
      <c r="N576">
        <f t="shared" si="53"/>
        <v>2.048</v>
      </c>
      <c r="O576">
        <f>G576/WatershedCalcs!$F$18</f>
        <v>6.2229437141884995E-2</v>
      </c>
    </row>
    <row r="577" spans="1:15" x14ac:dyDescent="0.25">
      <c r="A577">
        <f t="shared" si="49"/>
        <v>2003</v>
      </c>
      <c r="B577">
        <f t="shared" si="50"/>
        <v>10</v>
      </c>
      <c r="C577">
        <v>2003</v>
      </c>
      <c r="D577">
        <v>30</v>
      </c>
      <c r="E577">
        <v>7</v>
      </c>
      <c r="F577">
        <v>0.88</v>
      </c>
      <c r="G577">
        <v>0.88</v>
      </c>
      <c r="I577" s="1">
        <v>37832</v>
      </c>
      <c r="J577">
        <v>0.88</v>
      </c>
      <c r="K577">
        <f t="shared" si="48"/>
        <v>5050</v>
      </c>
      <c r="L577" s="7">
        <f t="shared" si="51"/>
        <v>99.370326643053914</v>
      </c>
      <c r="M577">
        <f t="shared" si="52"/>
        <v>1.2328571428571429</v>
      </c>
      <c r="N577">
        <f t="shared" si="53"/>
        <v>2.0619999999999998</v>
      </c>
      <c r="O577">
        <f>G577/WatershedCalcs!$F$18</f>
        <v>5.4761904684858795E-2</v>
      </c>
    </row>
    <row r="578" spans="1:15" x14ac:dyDescent="0.25">
      <c r="A578">
        <f t="shared" si="49"/>
        <v>2003</v>
      </c>
      <c r="B578">
        <f t="shared" si="50"/>
        <v>10</v>
      </c>
      <c r="C578">
        <v>2003</v>
      </c>
      <c r="D578">
        <v>31</v>
      </c>
      <c r="E578">
        <v>7</v>
      </c>
      <c r="F578">
        <v>0.83</v>
      </c>
      <c r="G578">
        <v>0.83</v>
      </c>
      <c r="I578" s="1">
        <v>37833</v>
      </c>
      <c r="J578">
        <v>0.83</v>
      </c>
      <c r="K578">
        <f t="shared" ref="K578:K641" si="54">RANK(J578,$J$2:$J$5114,0)</f>
        <v>5060</v>
      </c>
      <c r="L578" s="7">
        <f t="shared" si="51"/>
        <v>99.567099567099575</v>
      </c>
      <c r="M578">
        <f t="shared" si="52"/>
        <v>1.3471428571428572</v>
      </c>
      <c r="N578">
        <f t="shared" si="53"/>
        <v>2.0816666666666666</v>
      </c>
      <c r="O578">
        <f>G578/WatershedCalcs!$F$18</f>
        <v>5.1650432827764541E-2</v>
      </c>
    </row>
    <row r="579" spans="1:15" x14ac:dyDescent="0.25">
      <c r="A579">
        <f t="shared" ref="A579:A642" si="55">IF(E579&gt;9,C579+1,C579)</f>
        <v>2003</v>
      </c>
      <c r="B579">
        <f t="shared" ref="B579:B642" si="56">IF(E579&gt;9,(E579-9),(E579+3))</f>
        <v>11</v>
      </c>
      <c r="C579">
        <v>2003</v>
      </c>
      <c r="D579">
        <v>1</v>
      </c>
      <c r="E579">
        <v>8</v>
      </c>
      <c r="F579">
        <v>0.88</v>
      </c>
      <c r="G579">
        <v>0.88</v>
      </c>
      <c r="I579" s="1">
        <v>37834</v>
      </c>
      <c r="J579">
        <v>0.88</v>
      </c>
      <c r="K579">
        <f t="shared" si="54"/>
        <v>5050</v>
      </c>
      <c r="L579" s="7">
        <f t="shared" ref="L579:L642" si="57">100*(K579/(COUNT($K$2:$K$5114)+1))</f>
        <v>99.370326643053914</v>
      </c>
      <c r="M579">
        <f t="shared" ref="M579:M642" si="58">AVERAGE(J579:J585)</f>
        <v>1.4485714285714286</v>
      </c>
      <c r="N579">
        <f t="shared" ref="N579:N642" si="59">AVERAGE(J579:J608)</f>
        <v>2.0993333333333331</v>
      </c>
      <c r="O579">
        <f>G579/WatershedCalcs!$F$18</f>
        <v>5.4761904684858795E-2</v>
      </c>
    </row>
    <row r="580" spans="1:15" x14ac:dyDescent="0.25">
      <c r="A580">
        <f t="shared" si="55"/>
        <v>2003</v>
      </c>
      <c r="B580">
        <f t="shared" si="56"/>
        <v>11</v>
      </c>
      <c r="C580">
        <v>2003</v>
      </c>
      <c r="D580">
        <v>2</v>
      </c>
      <c r="E580">
        <v>8</v>
      </c>
      <c r="F580">
        <v>1.34</v>
      </c>
      <c r="G580">
        <v>1.34</v>
      </c>
      <c r="I580" s="1">
        <v>37835</v>
      </c>
      <c r="J580">
        <v>1.34</v>
      </c>
      <c r="K580">
        <f t="shared" si="54"/>
        <v>4935</v>
      </c>
      <c r="L580" s="7">
        <f t="shared" si="57"/>
        <v>97.107438016528931</v>
      </c>
      <c r="M580">
        <f t="shared" si="58"/>
        <v>3.5657142857142858</v>
      </c>
      <c r="N580">
        <f t="shared" si="59"/>
        <v>2.1273333333333331</v>
      </c>
      <c r="O580">
        <f>G580/WatershedCalcs!$F$18</f>
        <v>8.3387445770125898E-2</v>
      </c>
    </row>
    <row r="581" spans="1:15" x14ac:dyDescent="0.25">
      <c r="A581">
        <f t="shared" si="55"/>
        <v>2003</v>
      </c>
      <c r="B581">
        <f t="shared" si="56"/>
        <v>11</v>
      </c>
      <c r="C581">
        <v>2003</v>
      </c>
      <c r="D581">
        <v>3</v>
      </c>
      <c r="E581">
        <v>8</v>
      </c>
      <c r="F581">
        <v>1.7</v>
      </c>
      <c r="G581">
        <v>1.7</v>
      </c>
      <c r="I581" s="1">
        <v>37836</v>
      </c>
      <c r="J581">
        <v>1.7</v>
      </c>
      <c r="K581">
        <f t="shared" si="54"/>
        <v>4673</v>
      </c>
      <c r="L581" s="7">
        <f t="shared" si="57"/>
        <v>91.951987406532865</v>
      </c>
      <c r="M581">
        <f t="shared" si="58"/>
        <v>3.9385714285714282</v>
      </c>
      <c r="N581">
        <f t="shared" si="59"/>
        <v>2.1326666666666663</v>
      </c>
      <c r="O581">
        <f>G581/WatershedCalcs!$F$18</f>
        <v>0.10579004314120449</v>
      </c>
    </row>
    <row r="582" spans="1:15" x14ac:dyDescent="0.25">
      <c r="A582">
        <f t="shared" si="55"/>
        <v>2003</v>
      </c>
      <c r="B582">
        <f t="shared" si="56"/>
        <v>11</v>
      </c>
      <c r="C582">
        <v>2003</v>
      </c>
      <c r="D582">
        <v>4</v>
      </c>
      <c r="E582">
        <v>8</v>
      </c>
      <c r="F582">
        <v>1.53</v>
      </c>
      <c r="G582">
        <v>1.53</v>
      </c>
      <c r="I582" s="1">
        <v>37837</v>
      </c>
      <c r="J582">
        <v>1.53</v>
      </c>
      <c r="K582">
        <f t="shared" si="54"/>
        <v>4836</v>
      </c>
      <c r="L582" s="7">
        <f t="shared" si="57"/>
        <v>95.159386068476977</v>
      </c>
      <c r="M582">
        <f t="shared" si="58"/>
        <v>4.0628571428571423</v>
      </c>
      <c r="N582">
        <f t="shared" si="59"/>
        <v>2.1296666666666666</v>
      </c>
      <c r="O582">
        <f>G582/WatershedCalcs!$F$18</f>
        <v>9.5211038827084038E-2</v>
      </c>
    </row>
    <row r="583" spans="1:15" x14ac:dyDescent="0.25">
      <c r="A583">
        <f t="shared" si="55"/>
        <v>2003</v>
      </c>
      <c r="B583">
        <f t="shared" si="56"/>
        <v>11</v>
      </c>
      <c r="C583">
        <v>2003</v>
      </c>
      <c r="D583">
        <v>5</v>
      </c>
      <c r="E583">
        <v>8</v>
      </c>
      <c r="F583">
        <v>1.47</v>
      </c>
      <c r="G583">
        <v>1.47</v>
      </c>
      <c r="I583" s="1">
        <v>37838</v>
      </c>
      <c r="J583">
        <v>1.47</v>
      </c>
      <c r="K583">
        <f t="shared" si="54"/>
        <v>4876</v>
      </c>
      <c r="L583" s="7">
        <f t="shared" si="57"/>
        <v>95.946477764659591</v>
      </c>
      <c r="M583">
        <f t="shared" si="58"/>
        <v>4.1228571428571428</v>
      </c>
      <c r="N583">
        <f t="shared" si="59"/>
        <v>2.13</v>
      </c>
      <c r="O583">
        <f>G583/WatershedCalcs!$F$18</f>
        <v>9.1477272598570941E-2</v>
      </c>
    </row>
    <row r="584" spans="1:15" x14ac:dyDescent="0.25">
      <c r="A584">
        <f t="shared" si="55"/>
        <v>2003</v>
      </c>
      <c r="B584">
        <f t="shared" si="56"/>
        <v>11</v>
      </c>
      <c r="C584">
        <v>2003</v>
      </c>
      <c r="D584">
        <v>6</v>
      </c>
      <c r="E584">
        <v>8</v>
      </c>
      <c r="F584">
        <v>1.68</v>
      </c>
      <c r="G584">
        <v>1.68</v>
      </c>
      <c r="I584" s="1">
        <v>37839</v>
      </c>
      <c r="J584">
        <v>1.68</v>
      </c>
      <c r="K584">
        <f t="shared" si="54"/>
        <v>4743</v>
      </c>
      <c r="L584" s="7">
        <f t="shared" si="57"/>
        <v>93.329397874852418</v>
      </c>
      <c r="M584">
        <f t="shared" si="58"/>
        <v>4.1785714285714279</v>
      </c>
      <c r="N584">
        <f t="shared" si="59"/>
        <v>2.1299999999999994</v>
      </c>
      <c r="O584">
        <f>G584/WatershedCalcs!$F$18</f>
        <v>0.10454545439836678</v>
      </c>
    </row>
    <row r="585" spans="1:15" x14ac:dyDescent="0.25">
      <c r="A585">
        <f t="shared" si="55"/>
        <v>2003</v>
      </c>
      <c r="B585">
        <f t="shared" si="56"/>
        <v>11</v>
      </c>
      <c r="C585">
        <v>2003</v>
      </c>
      <c r="D585">
        <v>7</v>
      </c>
      <c r="E585">
        <v>8</v>
      </c>
      <c r="F585">
        <v>1.54</v>
      </c>
      <c r="G585">
        <v>1.54</v>
      </c>
      <c r="I585" s="1">
        <v>37840</v>
      </c>
      <c r="J585">
        <v>1.54</v>
      </c>
      <c r="K585">
        <f t="shared" si="54"/>
        <v>4831</v>
      </c>
      <c r="L585" s="7">
        <f t="shared" si="57"/>
        <v>95.06099960645416</v>
      </c>
      <c r="M585">
        <f t="shared" si="58"/>
        <v>4.1742857142857135</v>
      </c>
      <c r="N585">
        <f t="shared" si="59"/>
        <v>2.124333333333333</v>
      </c>
      <c r="O585">
        <f>G585/WatershedCalcs!$F$18</f>
        <v>9.5833333198502887E-2</v>
      </c>
    </row>
    <row r="586" spans="1:15" x14ac:dyDescent="0.25">
      <c r="A586">
        <f t="shared" si="55"/>
        <v>2003</v>
      </c>
      <c r="B586">
        <f t="shared" si="56"/>
        <v>11</v>
      </c>
      <c r="C586">
        <v>2003</v>
      </c>
      <c r="D586">
        <v>8</v>
      </c>
      <c r="E586">
        <v>8</v>
      </c>
      <c r="F586">
        <v>15.7</v>
      </c>
      <c r="G586">
        <v>15.7</v>
      </c>
      <c r="I586" s="1">
        <v>37841</v>
      </c>
      <c r="J586">
        <v>15.7</v>
      </c>
      <c r="K586">
        <f t="shared" si="54"/>
        <v>2195</v>
      </c>
      <c r="L586" s="7">
        <f t="shared" si="57"/>
        <v>43.191656828020463</v>
      </c>
      <c r="M586">
        <f t="shared" si="58"/>
        <v>4.1714285714285708</v>
      </c>
      <c r="N586">
        <f t="shared" si="59"/>
        <v>2.1263333333333332</v>
      </c>
      <c r="O586">
        <f>G586/WatershedCalcs!$F$18</f>
        <v>0.97700216312759436</v>
      </c>
    </row>
    <row r="587" spans="1:15" x14ac:dyDescent="0.25">
      <c r="A587">
        <f t="shared" si="55"/>
        <v>2003</v>
      </c>
      <c r="B587">
        <f t="shared" si="56"/>
        <v>11</v>
      </c>
      <c r="C587">
        <v>2003</v>
      </c>
      <c r="D587">
        <v>9</v>
      </c>
      <c r="E587">
        <v>8</v>
      </c>
      <c r="F587">
        <v>3.95</v>
      </c>
      <c r="G587">
        <v>3.95</v>
      </c>
      <c r="I587" s="1">
        <v>37842</v>
      </c>
      <c r="J587">
        <v>3.95</v>
      </c>
      <c r="K587">
        <f t="shared" si="54"/>
        <v>3686</v>
      </c>
      <c r="L587" s="7">
        <f t="shared" si="57"/>
        <v>72.530499803227073</v>
      </c>
      <c r="M587">
        <f t="shared" si="58"/>
        <v>2.1342857142857139</v>
      </c>
      <c r="N587">
        <f t="shared" si="59"/>
        <v>1.7419999999999998</v>
      </c>
      <c r="O587">
        <f>G587/WatershedCalcs!$F$18</f>
        <v>0.24580627671044575</v>
      </c>
    </row>
    <row r="588" spans="1:15" x14ac:dyDescent="0.25">
      <c r="A588">
        <f t="shared" si="55"/>
        <v>2003</v>
      </c>
      <c r="B588">
        <f t="shared" si="56"/>
        <v>11</v>
      </c>
      <c r="C588">
        <v>2003</v>
      </c>
      <c r="D588">
        <v>10</v>
      </c>
      <c r="E588">
        <v>8</v>
      </c>
      <c r="F588">
        <v>2.57</v>
      </c>
      <c r="G588">
        <v>2.57</v>
      </c>
      <c r="I588" s="1">
        <v>37843</v>
      </c>
      <c r="J588">
        <v>2.57</v>
      </c>
      <c r="K588">
        <f t="shared" si="54"/>
        <v>4127</v>
      </c>
      <c r="L588" s="7">
        <f t="shared" si="57"/>
        <v>81.208185753640294</v>
      </c>
      <c r="M588">
        <f t="shared" si="58"/>
        <v>1.7599999999999998</v>
      </c>
      <c r="N588">
        <f t="shared" si="59"/>
        <v>1.7679999999999998</v>
      </c>
      <c r="O588">
        <f>G588/WatershedCalcs!$F$18</f>
        <v>0.15992965345464441</v>
      </c>
    </row>
    <row r="589" spans="1:15" x14ac:dyDescent="0.25">
      <c r="A589">
        <f t="shared" si="55"/>
        <v>2003</v>
      </c>
      <c r="B589">
        <f t="shared" si="56"/>
        <v>11</v>
      </c>
      <c r="C589">
        <v>2003</v>
      </c>
      <c r="D589">
        <v>11</v>
      </c>
      <c r="E589">
        <v>8</v>
      </c>
      <c r="F589">
        <v>1.95</v>
      </c>
      <c r="G589">
        <v>1.95</v>
      </c>
      <c r="I589" s="1">
        <v>37844</v>
      </c>
      <c r="J589">
        <v>1.95</v>
      </c>
      <c r="K589">
        <f t="shared" si="54"/>
        <v>4467</v>
      </c>
      <c r="L589" s="7">
        <f t="shared" si="57"/>
        <v>87.898465171192441</v>
      </c>
      <c r="M589">
        <f t="shared" si="58"/>
        <v>1.5942857142857143</v>
      </c>
      <c r="N589">
        <f t="shared" si="59"/>
        <v>2.0029999999999997</v>
      </c>
      <c r="O589">
        <f>G589/WatershedCalcs!$F$18</f>
        <v>0.12134740242667573</v>
      </c>
    </row>
    <row r="590" spans="1:15" x14ac:dyDescent="0.25">
      <c r="A590">
        <f t="shared" si="55"/>
        <v>2003</v>
      </c>
      <c r="B590">
        <f t="shared" si="56"/>
        <v>11</v>
      </c>
      <c r="C590">
        <v>2003</v>
      </c>
      <c r="D590">
        <v>12</v>
      </c>
      <c r="E590">
        <v>8</v>
      </c>
      <c r="F590">
        <v>1.86</v>
      </c>
      <c r="G590">
        <v>1.86</v>
      </c>
      <c r="I590" s="1">
        <v>37845</v>
      </c>
      <c r="J590">
        <v>1.86</v>
      </c>
      <c r="K590">
        <f t="shared" si="54"/>
        <v>4550</v>
      </c>
      <c r="L590" s="7">
        <f t="shared" si="57"/>
        <v>89.531680440771353</v>
      </c>
      <c r="M590">
        <f t="shared" si="58"/>
        <v>1.5285714285714285</v>
      </c>
      <c r="N590">
        <f t="shared" si="59"/>
        <v>2.0776666666666666</v>
      </c>
      <c r="O590">
        <f>G590/WatershedCalcs!$F$18</f>
        <v>0.1157467530839061</v>
      </c>
    </row>
    <row r="591" spans="1:15" x14ac:dyDescent="0.25">
      <c r="A591">
        <f t="shared" si="55"/>
        <v>2003</v>
      </c>
      <c r="B591">
        <f t="shared" si="56"/>
        <v>11</v>
      </c>
      <c r="C591">
        <v>2003</v>
      </c>
      <c r="D591">
        <v>13</v>
      </c>
      <c r="E591">
        <v>8</v>
      </c>
      <c r="F591">
        <v>1.65</v>
      </c>
      <c r="G591">
        <v>1.65</v>
      </c>
      <c r="I591" s="1">
        <v>37846</v>
      </c>
      <c r="J591">
        <v>1.65</v>
      </c>
      <c r="K591">
        <f t="shared" si="54"/>
        <v>4756</v>
      </c>
      <c r="L591" s="7">
        <f t="shared" si="57"/>
        <v>93.585202676111763</v>
      </c>
      <c r="M591">
        <f t="shared" si="58"/>
        <v>1.4585714285714286</v>
      </c>
      <c r="N591">
        <f t="shared" si="59"/>
        <v>2.1133333333333328</v>
      </c>
      <c r="O591">
        <f>G591/WatershedCalcs!$F$18</f>
        <v>0.10267857128411023</v>
      </c>
    </row>
    <row r="592" spans="1:15" x14ac:dyDescent="0.25">
      <c r="A592">
        <f t="shared" si="55"/>
        <v>2003</v>
      </c>
      <c r="B592">
        <f t="shared" si="56"/>
        <v>11</v>
      </c>
      <c r="C592">
        <v>2003</v>
      </c>
      <c r="D592">
        <v>14</v>
      </c>
      <c r="E592">
        <v>8</v>
      </c>
      <c r="F592">
        <v>1.52</v>
      </c>
      <c r="G592">
        <v>1.52</v>
      </c>
      <c r="I592" s="1">
        <v>37847</v>
      </c>
      <c r="J592">
        <v>1.52</v>
      </c>
      <c r="K592">
        <f t="shared" si="54"/>
        <v>4839</v>
      </c>
      <c r="L592" s="7">
        <f t="shared" si="57"/>
        <v>95.218417945690675</v>
      </c>
      <c r="M592">
        <f t="shared" si="58"/>
        <v>1.417142857142857</v>
      </c>
      <c r="N592">
        <f t="shared" si="59"/>
        <v>2.1379999999999995</v>
      </c>
      <c r="O592">
        <f>G592/WatershedCalcs!$F$18</f>
        <v>9.4588744455665189E-2</v>
      </c>
    </row>
    <row r="593" spans="1:15" x14ac:dyDescent="0.25">
      <c r="A593">
        <f t="shared" si="55"/>
        <v>2003</v>
      </c>
      <c r="B593">
        <f t="shared" si="56"/>
        <v>11</v>
      </c>
      <c r="C593">
        <v>2003</v>
      </c>
      <c r="D593">
        <v>15</v>
      </c>
      <c r="E593">
        <v>8</v>
      </c>
      <c r="F593">
        <v>1.44</v>
      </c>
      <c r="G593">
        <v>1.44</v>
      </c>
      <c r="I593" s="1">
        <v>37848</v>
      </c>
      <c r="J593">
        <v>1.44</v>
      </c>
      <c r="K593">
        <f t="shared" si="54"/>
        <v>4888</v>
      </c>
      <c r="L593" s="7">
        <f t="shared" si="57"/>
        <v>96.182605273514369</v>
      </c>
      <c r="M593">
        <f t="shared" si="58"/>
        <v>1.4142857142857144</v>
      </c>
      <c r="N593">
        <f t="shared" si="59"/>
        <v>2.1533333333333333</v>
      </c>
      <c r="O593">
        <f>G593/WatershedCalcs!$F$18</f>
        <v>8.9610389484314393E-2</v>
      </c>
    </row>
    <row r="594" spans="1:15" x14ac:dyDescent="0.25">
      <c r="A594">
        <f t="shared" si="55"/>
        <v>2003</v>
      </c>
      <c r="B594">
        <f t="shared" si="56"/>
        <v>11</v>
      </c>
      <c r="C594">
        <v>2003</v>
      </c>
      <c r="D594">
        <v>16</v>
      </c>
      <c r="E594">
        <v>8</v>
      </c>
      <c r="F594">
        <v>1.33</v>
      </c>
      <c r="G594">
        <v>1.33</v>
      </c>
      <c r="I594" s="1">
        <v>37849</v>
      </c>
      <c r="J594">
        <v>1.33</v>
      </c>
      <c r="K594">
        <f t="shared" si="54"/>
        <v>4937</v>
      </c>
      <c r="L594" s="7">
        <f t="shared" si="57"/>
        <v>97.146792601338063</v>
      </c>
      <c r="M594">
        <f t="shared" si="58"/>
        <v>1.4385714285714286</v>
      </c>
      <c r="N594">
        <f t="shared" si="59"/>
        <v>2.17</v>
      </c>
      <c r="O594">
        <f>G594/WatershedCalcs!$F$18</f>
        <v>8.2765151398707049E-2</v>
      </c>
    </row>
    <row r="595" spans="1:15" x14ac:dyDescent="0.25">
      <c r="A595">
        <f t="shared" si="55"/>
        <v>2003</v>
      </c>
      <c r="B595">
        <f t="shared" si="56"/>
        <v>11</v>
      </c>
      <c r="C595">
        <v>2003</v>
      </c>
      <c r="D595">
        <v>17</v>
      </c>
      <c r="E595">
        <v>8</v>
      </c>
      <c r="F595">
        <v>1.41</v>
      </c>
      <c r="G595">
        <v>1.41</v>
      </c>
      <c r="I595" s="1">
        <v>37850</v>
      </c>
      <c r="J595">
        <v>1.41</v>
      </c>
      <c r="K595">
        <f t="shared" si="54"/>
        <v>4896</v>
      </c>
      <c r="L595" s="7">
        <f t="shared" si="57"/>
        <v>96.340023612750883</v>
      </c>
      <c r="M595">
        <f t="shared" si="58"/>
        <v>1.4928571428571427</v>
      </c>
      <c r="N595">
        <f t="shared" si="59"/>
        <v>2.1813333333333329</v>
      </c>
      <c r="O595">
        <f>G595/WatershedCalcs!$F$18</f>
        <v>8.774350637005783E-2</v>
      </c>
    </row>
    <row r="596" spans="1:15" x14ac:dyDescent="0.25">
      <c r="A596">
        <f t="shared" si="55"/>
        <v>2003</v>
      </c>
      <c r="B596">
        <f t="shared" si="56"/>
        <v>11</v>
      </c>
      <c r="C596">
        <v>2003</v>
      </c>
      <c r="D596">
        <v>18</v>
      </c>
      <c r="E596">
        <v>8</v>
      </c>
      <c r="F596">
        <v>1.49</v>
      </c>
      <c r="G596">
        <v>1.49</v>
      </c>
      <c r="I596" s="1">
        <v>37851</v>
      </c>
      <c r="J596">
        <v>1.49</v>
      </c>
      <c r="K596">
        <f t="shared" si="54"/>
        <v>4872</v>
      </c>
      <c r="L596" s="7">
        <f t="shared" si="57"/>
        <v>95.867768595041326</v>
      </c>
      <c r="M596">
        <f t="shared" si="58"/>
        <v>1.5471428571428574</v>
      </c>
      <c r="N596">
        <f t="shared" si="59"/>
        <v>2.2223333333333328</v>
      </c>
      <c r="O596">
        <f>G596/WatershedCalcs!$F$18</f>
        <v>9.272186134140864E-2</v>
      </c>
    </row>
    <row r="597" spans="1:15" x14ac:dyDescent="0.25">
      <c r="A597">
        <f t="shared" si="55"/>
        <v>2003</v>
      </c>
      <c r="B597">
        <f t="shared" si="56"/>
        <v>11</v>
      </c>
      <c r="C597">
        <v>2003</v>
      </c>
      <c r="D597">
        <v>19</v>
      </c>
      <c r="E597">
        <v>8</v>
      </c>
      <c r="F597">
        <v>1.37</v>
      </c>
      <c r="G597">
        <v>1.37</v>
      </c>
      <c r="I597" s="1">
        <v>37852</v>
      </c>
      <c r="J597">
        <v>1.37</v>
      </c>
      <c r="K597">
        <f t="shared" si="54"/>
        <v>4922</v>
      </c>
      <c r="L597" s="7">
        <f t="shared" si="57"/>
        <v>96.851633215269587</v>
      </c>
      <c r="M597">
        <f t="shared" si="58"/>
        <v>1.5328571428571429</v>
      </c>
      <c r="N597">
        <f t="shared" si="59"/>
        <v>2.2479999999999993</v>
      </c>
      <c r="O597">
        <f>G597/WatershedCalcs!$F$18</f>
        <v>8.5254328884382446E-2</v>
      </c>
    </row>
    <row r="598" spans="1:15" x14ac:dyDescent="0.25">
      <c r="A598">
        <f t="shared" si="55"/>
        <v>2003</v>
      </c>
      <c r="B598">
        <f t="shared" si="56"/>
        <v>11</v>
      </c>
      <c r="C598">
        <v>2003</v>
      </c>
      <c r="D598">
        <v>20</v>
      </c>
      <c r="E598">
        <v>8</v>
      </c>
      <c r="F598">
        <v>1.36</v>
      </c>
      <c r="G598">
        <v>1.36</v>
      </c>
      <c r="I598" s="1">
        <v>37853</v>
      </c>
      <c r="J598">
        <v>1.36</v>
      </c>
      <c r="K598">
        <f t="shared" si="54"/>
        <v>4925</v>
      </c>
      <c r="L598" s="7">
        <f t="shared" si="57"/>
        <v>96.910665092483271</v>
      </c>
      <c r="M598">
        <f t="shared" si="58"/>
        <v>1.5471428571428574</v>
      </c>
      <c r="N598">
        <f t="shared" si="59"/>
        <v>2.2689999999999997</v>
      </c>
      <c r="O598">
        <f>G598/WatershedCalcs!$F$18</f>
        <v>8.4632034512963597E-2</v>
      </c>
    </row>
    <row r="599" spans="1:15" x14ac:dyDescent="0.25">
      <c r="A599">
        <f t="shared" si="55"/>
        <v>2003</v>
      </c>
      <c r="B599">
        <f t="shared" si="56"/>
        <v>11</v>
      </c>
      <c r="C599">
        <v>2003</v>
      </c>
      <c r="D599">
        <v>21</v>
      </c>
      <c r="E599">
        <v>8</v>
      </c>
      <c r="F599">
        <v>1.5</v>
      </c>
      <c r="G599">
        <v>1.5</v>
      </c>
      <c r="I599" s="1">
        <v>37854</v>
      </c>
      <c r="J599">
        <v>1.5</v>
      </c>
      <c r="K599">
        <f t="shared" si="54"/>
        <v>4848</v>
      </c>
      <c r="L599" s="7">
        <f t="shared" si="57"/>
        <v>95.395513577331755</v>
      </c>
      <c r="M599">
        <f t="shared" si="58"/>
        <v>1.57</v>
      </c>
      <c r="N599">
        <f t="shared" si="59"/>
        <v>2.2843333333333331</v>
      </c>
      <c r="O599">
        <f>G599/WatershedCalcs!$F$18</f>
        <v>9.334415571282749E-2</v>
      </c>
    </row>
    <row r="600" spans="1:15" x14ac:dyDescent="0.25">
      <c r="A600">
        <f t="shared" si="55"/>
        <v>2003</v>
      </c>
      <c r="B600">
        <f t="shared" si="56"/>
        <v>11</v>
      </c>
      <c r="C600">
        <v>2003</v>
      </c>
      <c r="D600">
        <v>22</v>
      </c>
      <c r="E600">
        <v>8</v>
      </c>
      <c r="F600">
        <v>1.61</v>
      </c>
      <c r="G600">
        <v>1.61</v>
      </c>
      <c r="I600" s="1">
        <v>37855</v>
      </c>
      <c r="J600">
        <v>1.61</v>
      </c>
      <c r="K600">
        <f t="shared" si="54"/>
        <v>4771</v>
      </c>
      <c r="L600" s="7">
        <f t="shared" si="57"/>
        <v>93.880362062180239</v>
      </c>
      <c r="M600">
        <f t="shared" si="58"/>
        <v>1.5585714285714285</v>
      </c>
      <c r="N600">
        <f t="shared" si="59"/>
        <v>2.2939999999999996</v>
      </c>
      <c r="O600">
        <f>G600/WatershedCalcs!$F$18</f>
        <v>0.10018939379843485</v>
      </c>
    </row>
    <row r="601" spans="1:15" x14ac:dyDescent="0.25">
      <c r="A601">
        <f t="shared" si="55"/>
        <v>2003</v>
      </c>
      <c r="B601">
        <f t="shared" si="56"/>
        <v>11</v>
      </c>
      <c r="C601">
        <v>2003</v>
      </c>
      <c r="D601">
        <v>23</v>
      </c>
      <c r="E601">
        <v>8</v>
      </c>
      <c r="F601">
        <v>1.71</v>
      </c>
      <c r="G601">
        <v>1.71</v>
      </c>
      <c r="I601" s="1">
        <v>37856</v>
      </c>
      <c r="J601">
        <v>1.71</v>
      </c>
      <c r="K601">
        <f t="shared" si="54"/>
        <v>4667</v>
      </c>
      <c r="L601" s="7">
        <f t="shared" si="57"/>
        <v>91.833923652105483</v>
      </c>
      <c r="M601">
        <f t="shared" si="58"/>
        <v>1.5385714285714285</v>
      </c>
      <c r="N601">
        <f t="shared" si="59"/>
        <v>2.2989999999999999</v>
      </c>
      <c r="O601">
        <f>G601/WatershedCalcs!$F$18</f>
        <v>0.10641233751262334</v>
      </c>
    </row>
    <row r="602" spans="1:15" x14ac:dyDescent="0.25">
      <c r="A602">
        <f t="shared" si="55"/>
        <v>2003</v>
      </c>
      <c r="B602">
        <f t="shared" si="56"/>
        <v>11</v>
      </c>
      <c r="C602">
        <v>2003</v>
      </c>
      <c r="D602">
        <v>24</v>
      </c>
      <c r="E602">
        <v>8</v>
      </c>
      <c r="F602">
        <v>1.79</v>
      </c>
      <c r="G602">
        <v>1.79</v>
      </c>
      <c r="I602" s="1">
        <v>37857</v>
      </c>
      <c r="J602">
        <v>1.79</v>
      </c>
      <c r="K602">
        <f t="shared" si="54"/>
        <v>4640</v>
      </c>
      <c r="L602" s="7">
        <f t="shared" si="57"/>
        <v>91.302636757182214</v>
      </c>
      <c r="M602">
        <f t="shared" si="58"/>
        <v>1.4885714285714287</v>
      </c>
      <c r="N602">
        <f t="shared" si="59"/>
        <v>2.2989999999999999</v>
      </c>
      <c r="O602">
        <f>G602/WatershedCalcs!$F$18</f>
        <v>0.11139069248397414</v>
      </c>
    </row>
    <row r="603" spans="1:15" x14ac:dyDescent="0.25">
      <c r="A603">
        <f t="shared" si="55"/>
        <v>2003</v>
      </c>
      <c r="B603">
        <f t="shared" si="56"/>
        <v>11</v>
      </c>
      <c r="C603">
        <v>2003</v>
      </c>
      <c r="D603">
        <v>25</v>
      </c>
      <c r="E603">
        <v>8</v>
      </c>
      <c r="F603">
        <v>1.39</v>
      </c>
      <c r="G603">
        <v>1.39</v>
      </c>
      <c r="I603" s="1">
        <v>37858</v>
      </c>
      <c r="J603">
        <v>1.39</v>
      </c>
      <c r="K603">
        <f t="shared" si="54"/>
        <v>4919</v>
      </c>
      <c r="L603" s="7">
        <f t="shared" si="57"/>
        <v>96.792601338055889</v>
      </c>
      <c r="M603">
        <f t="shared" si="58"/>
        <v>1.4785714285714284</v>
      </c>
      <c r="N603">
        <f t="shared" si="59"/>
        <v>2.305333333333333</v>
      </c>
      <c r="O603">
        <f>G603/WatershedCalcs!$F$18</f>
        <v>8.6498917627220132E-2</v>
      </c>
    </row>
    <row r="604" spans="1:15" x14ac:dyDescent="0.25">
      <c r="A604">
        <f t="shared" si="55"/>
        <v>2003</v>
      </c>
      <c r="B604">
        <f t="shared" si="56"/>
        <v>11</v>
      </c>
      <c r="C604">
        <v>2003</v>
      </c>
      <c r="D604">
        <v>26</v>
      </c>
      <c r="E604">
        <v>8</v>
      </c>
      <c r="F604">
        <v>1.47</v>
      </c>
      <c r="G604">
        <v>1.47</v>
      </c>
      <c r="I604" s="1">
        <v>37859</v>
      </c>
      <c r="J604">
        <v>1.47</v>
      </c>
      <c r="K604">
        <f t="shared" si="54"/>
        <v>4876</v>
      </c>
      <c r="L604" s="7">
        <f t="shared" si="57"/>
        <v>95.946477764659591</v>
      </c>
      <c r="M604">
        <f t="shared" si="58"/>
        <v>1.4942857142857144</v>
      </c>
      <c r="N604">
        <f t="shared" si="59"/>
        <v>2.3283333333333331</v>
      </c>
      <c r="O604">
        <f>G604/WatershedCalcs!$F$18</f>
        <v>9.1477272598570941E-2</v>
      </c>
    </row>
    <row r="605" spans="1:15" x14ac:dyDescent="0.25">
      <c r="A605">
        <f t="shared" si="55"/>
        <v>2003</v>
      </c>
      <c r="B605">
        <f t="shared" si="56"/>
        <v>11</v>
      </c>
      <c r="C605">
        <v>2003</v>
      </c>
      <c r="D605">
        <v>27</v>
      </c>
      <c r="E605">
        <v>8</v>
      </c>
      <c r="F605">
        <v>1.52</v>
      </c>
      <c r="G605">
        <v>1.52</v>
      </c>
      <c r="I605" s="1">
        <v>37860</v>
      </c>
      <c r="J605">
        <v>1.52</v>
      </c>
      <c r="K605">
        <f t="shared" si="54"/>
        <v>4839</v>
      </c>
      <c r="L605" s="7">
        <f t="shared" si="57"/>
        <v>95.218417945690675</v>
      </c>
      <c r="M605">
        <f t="shared" si="58"/>
        <v>1.5142857142857142</v>
      </c>
      <c r="N605">
        <f t="shared" si="59"/>
        <v>2.3523333333333332</v>
      </c>
      <c r="O605">
        <f>G605/WatershedCalcs!$F$18</f>
        <v>9.4588744455665189E-2</v>
      </c>
    </row>
    <row r="606" spans="1:15" x14ac:dyDescent="0.25">
      <c r="A606">
        <f t="shared" si="55"/>
        <v>2003</v>
      </c>
      <c r="B606">
        <f t="shared" si="56"/>
        <v>11</v>
      </c>
      <c r="C606">
        <v>2003</v>
      </c>
      <c r="D606">
        <v>28</v>
      </c>
      <c r="E606">
        <v>8</v>
      </c>
      <c r="F606">
        <v>1.42</v>
      </c>
      <c r="G606">
        <v>1.42</v>
      </c>
      <c r="I606" s="1">
        <v>37861</v>
      </c>
      <c r="J606">
        <v>1.42</v>
      </c>
      <c r="K606">
        <f t="shared" si="54"/>
        <v>4893</v>
      </c>
      <c r="L606" s="7">
        <f t="shared" si="57"/>
        <v>96.280991735537185</v>
      </c>
      <c r="M606">
        <f t="shared" si="58"/>
        <v>1.5171428571428573</v>
      </c>
      <c r="N606">
        <f t="shared" si="59"/>
        <v>2.3693333333333326</v>
      </c>
      <c r="O606">
        <f>G606/WatershedCalcs!$F$18</f>
        <v>8.836580074147668E-2</v>
      </c>
    </row>
    <row r="607" spans="1:15" x14ac:dyDescent="0.25">
      <c r="A607">
        <f t="shared" si="55"/>
        <v>2003</v>
      </c>
      <c r="B607">
        <f t="shared" si="56"/>
        <v>11</v>
      </c>
      <c r="C607">
        <v>2003</v>
      </c>
      <c r="D607">
        <v>29</v>
      </c>
      <c r="E607">
        <v>8</v>
      </c>
      <c r="F607">
        <v>1.47</v>
      </c>
      <c r="G607">
        <v>1.47</v>
      </c>
      <c r="I607" s="1">
        <v>37862</v>
      </c>
      <c r="J607">
        <v>1.47</v>
      </c>
      <c r="K607">
        <f t="shared" si="54"/>
        <v>4876</v>
      </c>
      <c r="L607" s="7">
        <f t="shared" si="57"/>
        <v>95.946477764659591</v>
      </c>
      <c r="M607">
        <f t="shared" si="58"/>
        <v>1.5242857142857142</v>
      </c>
      <c r="N607">
        <f t="shared" si="59"/>
        <v>2.3879999999999995</v>
      </c>
      <c r="O607">
        <f>G607/WatershedCalcs!$F$18</f>
        <v>9.1477272598570941E-2</v>
      </c>
    </row>
    <row r="608" spans="1:15" x14ac:dyDescent="0.25">
      <c r="A608">
        <f t="shared" si="55"/>
        <v>2003</v>
      </c>
      <c r="B608">
        <f t="shared" si="56"/>
        <v>11</v>
      </c>
      <c r="C608">
        <v>2003</v>
      </c>
      <c r="D608">
        <v>30</v>
      </c>
      <c r="E608">
        <v>8</v>
      </c>
      <c r="F608">
        <v>1.36</v>
      </c>
      <c r="G608">
        <v>1.36</v>
      </c>
      <c r="I608" s="1">
        <v>37863</v>
      </c>
      <c r="J608">
        <v>1.36</v>
      </c>
      <c r="K608">
        <f t="shared" si="54"/>
        <v>4925</v>
      </c>
      <c r="L608" s="7">
        <f t="shared" si="57"/>
        <v>96.910665092483271</v>
      </c>
      <c r="M608">
        <f t="shared" si="58"/>
        <v>1.53</v>
      </c>
      <c r="N608">
        <f t="shared" si="59"/>
        <v>2.4013333333333331</v>
      </c>
      <c r="O608">
        <f>G608/WatershedCalcs!$F$18</f>
        <v>8.4632034512963597E-2</v>
      </c>
    </row>
    <row r="609" spans="1:15" x14ac:dyDescent="0.25">
      <c r="A609">
        <f t="shared" si="55"/>
        <v>2003</v>
      </c>
      <c r="B609">
        <f t="shared" si="56"/>
        <v>11</v>
      </c>
      <c r="C609">
        <v>2003</v>
      </c>
      <c r="D609">
        <v>31</v>
      </c>
      <c r="E609">
        <v>8</v>
      </c>
      <c r="F609">
        <v>1.72</v>
      </c>
      <c r="G609">
        <v>1.72</v>
      </c>
      <c r="I609" s="1">
        <v>37864</v>
      </c>
      <c r="J609">
        <v>1.72</v>
      </c>
      <c r="K609">
        <f t="shared" si="54"/>
        <v>4662</v>
      </c>
      <c r="L609" s="7">
        <f t="shared" si="57"/>
        <v>91.735537190082653</v>
      </c>
      <c r="M609">
        <f t="shared" si="58"/>
        <v>1.5642857142857143</v>
      </c>
      <c r="N609">
        <f t="shared" si="59"/>
        <v>2.426333333333333</v>
      </c>
      <c r="O609">
        <f>G609/WatershedCalcs!$F$18</f>
        <v>0.10703463188404219</v>
      </c>
    </row>
    <row r="610" spans="1:15" x14ac:dyDescent="0.25">
      <c r="A610">
        <f t="shared" si="55"/>
        <v>2003</v>
      </c>
      <c r="B610">
        <f t="shared" si="56"/>
        <v>12</v>
      </c>
      <c r="C610">
        <v>2003</v>
      </c>
      <c r="D610">
        <v>1</v>
      </c>
      <c r="E610">
        <v>9</v>
      </c>
      <c r="F610">
        <v>1.5</v>
      </c>
      <c r="G610">
        <v>1.5</v>
      </c>
      <c r="I610" s="1">
        <v>37865</v>
      </c>
      <c r="J610">
        <v>1.5</v>
      </c>
      <c r="K610">
        <f t="shared" si="54"/>
        <v>4848</v>
      </c>
      <c r="L610" s="7">
        <f t="shared" si="57"/>
        <v>95.395513577331755</v>
      </c>
      <c r="M610">
        <f t="shared" si="58"/>
        <v>1.9142857142857144</v>
      </c>
      <c r="N610">
        <f t="shared" si="59"/>
        <v>2.4536666666666664</v>
      </c>
      <c r="O610">
        <f>G610/WatershedCalcs!$F$18</f>
        <v>9.334415571282749E-2</v>
      </c>
    </row>
    <row r="611" spans="1:15" x14ac:dyDescent="0.25">
      <c r="A611">
        <f t="shared" si="55"/>
        <v>2003</v>
      </c>
      <c r="B611">
        <f t="shared" si="56"/>
        <v>12</v>
      </c>
      <c r="C611">
        <v>2003</v>
      </c>
      <c r="D611">
        <v>2</v>
      </c>
      <c r="E611">
        <v>9</v>
      </c>
      <c r="F611">
        <v>1.61</v>
      </c>
      <c r="G611">
        <v>1.61</v>
      </c>
      <c r="I611" s="1">
        <v>37866</v>
      </c>
      <c r="J611">
        <v>1.61</v>
      </c>
      <c r="K611">
        <f t="shared" si="54"/>
        <v>4771</v>
      </c>
      <c r="L611" s="7">
        <f t="shared" si="57"/>
        <v>93.880362062180239</v>
      </c>
      <c r="M611">
        <f t="shared" si="58"/>
        <v>2.3757142857142859</v>
      </c>
      <c r="N611">
        <f t="shared" si="59"/>
        <v>2.4910000000000001</v>
      </c>
      <c r="O611">
        <f>G611/WatershedCalcs!$F$18</f>
        <v>0.10018939379843485</v>
      </c>
    </row>
    <row r="612" spans="1:15" x14ac:dyDescent="0.25">
      <c r="A612">
        <f t="shared" si="55"/>
        <v>2003</v>
      </c>
      <c r="B612">
        <f t="shared" si="56"/>
        <v>12</v>
      </c>
      <c r="C612">
        <v>2003</v>
      </c>
      <c r="D612">
        <v>3</v>
      </c>
      <c r="E612">
        <v>9</v>
      </c>
      <c r="F612">
        <v>1.54</v>
      </c>
      <c r="G612">
        <v>1.54</v>
      </c>
      <c r="I612" s="1">
        <v>37867</v>
      </c>
      <c r="J612">
        <v>1.54</v>
      </c>
      <c r="K612">
        <f t="shared" si="54"/>
        <v>4831</v>
      </c>
      <c r="L612" s="7">
        <f t="shared" si="57"/>
        <v>95.06099960645416</v>
      </c>
      <c r="M612">
        <f t="shared" si="58"/>
        <v>3.52</v>
      </c>
      <c r="N612">
        <f t="shared" si="59"/>
        <v>2.5329999999999999</v>
      </c>
      <c r="O612">
        <f>G612/WatershedCalcs!$F$18</f>
        <v>9.5833333198502887E-2</v>
      </c>
    </row>
    <row r="613" spans="1:15" x14ac:dyDescent="0.25">
      <c r="A613">
        <f t="shared" si="55"/>
        <v>2003</v>
      </c>
      <c r="B613">
        <f t="shared" si="56"/>
        <v>12</v>
      </c>
      <c r="C613">
        <v>2003</v>
      </c>
      <c r="D613">
        <v>4</v>
      </c>
      <c r="E613">
        <v>9</v>
      </c>
      <c r="F613">
        <v>1.47</v>
      </c>
      <c r="G613">
        <v>1.47</v>
      </c>
      <c r="I613" s="1">
        <v>37868</v>
      </c>
      <c r="J613">
        <v>1.47</v>
      </c>
      <c r="K613">
        <f t="shared" si="54"/>
        <v>4876</v>
      </c>
      <c r="L613" s="7">
        <f t="shared" si="57"/>
        <v>95.946477764659591</v>
      </c>
      <c r="M613">
        <f t="shared" si="58"/>
        <v>3.898571428571429</v>
      </c>
      <c r="N613">
        <f t="shared" si="59"/>
        <v>2.5840000000000001</v>
      </c>
      <c r="O613">
        <f>G613/WatershedCalcs!$F$18</f>
        <v>9.1477272598570941E-2</v>
      </c>
    </row>
    <row r="614" spans="1:15" x14ac:dyDescent="0.25">
      <c r="A614">
        <f t="shared" si="55"/>
        <v>2003</v>
      </c>
      <c r="B614">
        <f t="shared" si="56"/>
        <v>12</v>
      </c>
      <c r="C614">
        <v>2003</v>
      </c>
      <c r="D614">
        <v>5</v>
      </c>
      <c r="E614">
        <v>9</v>
      </c>
      <c r="F614">
        <v>1.51</v>
      </c>
      <c r="G614">
        <v>1.51</v>
      </c>
      <c r="I614" s="1">
        <v>37869</v>
      </c>
      <c r="J614">
        <v>1.51</v>
      </c>
      <c r="K614">
        <f t="shared" si="54"/>
        <v>4842</v>
      </c>
      <c r="L614" s="7">
        <f t="shared" si="57"/>
        <v>95.277449822904373</v>
      </c>
      <c r="M614">
        <f t="shared" si="58"/>
        <v>4.1071428571428577</v>
      </c>
      <c r="N614">
        <f t="shared" si="59"/>
        <v>2.6049999999999995</v>
      </c>
      <c r="O614">
        <f>G614/WatershedCalcs!$F$18</f>
        <v>9.3966450084246339E-2</v>
      </c>
    </row>
    <row r="615" spans="1:15" x14ac:dyDescent="0.25">
      <c r="A615">
        <f t="shared" si="55"/>
        <v>2003</v>
      </c>
      <c r="B615">
        <f t="shared" si="56"/>
        <v>12</v>
      </c>
      <c r="C615">
        <v>2003</v>
      </c>
      <c r="D615">
        <v>6</v>
      </c>
      <c r="E615">
        <v>9</v>
      </c>
      <c r="F615">
        <v>1.6</v>
      </c>
      <c r="G615">
        <v>1.6</v>
      </c>
      <c r="I615" s="1">
        <v>37870</v>
      </c>
      <c r="J615">
        <v>1.6</v>
      </c>
      <c r="K615">
        <f t="shared" si="54"/>
        <v>4775</v>
      </c>
      <c r="L615" s="7">
        <f t="shared" si="57"/>
        <v>93.959071231798504</v>
      </c>
      <c r="M615">
        <f t="shared" si="58"/>
        <v>4.2328571428571431</v>
      </c>
      <c r="N615">
        <f t="shared" si="59"/>
        <v>2.63</v>
      </c>
      <c r="O615">
        <f>G615/WatershedCalcs!$F$18</f>
        <v>9.9567099427015998E-2</v>
      </c>
    </row>
    <row r="616" spans="1:15" x14ac:dyDescent="0.25">
      <c r="A616">
        <f t="shared" si="55"/>
        <v>2003</v>
      </c>
      <c r="B616">
        <f t="shared" si="56"/>
        <v>12</v>
      </c>
      <c r="C616">
        <v>2003</v>
      </c>
      <c r="D616">
        <v>7</v>
      </c>
      <c r="E616">
        <v>9</v>
      </c>
      <c r="F616">
        <v>4.17</v>
      </c>
      <c r="G616">
        <v>4.17</v>
      </c>
      <c r="I616" s="1">
        <v>37871</v>
      </c>
      <c r="J616">
        <v>4.17</v>
      </c>
      <c r="K616">
        <f t="shared" si="54"/>
        <v>3651</v>
      </c>
      <c r="L616" s="7">
        <f t="shared" si="57"/>
        <v>71.841794569067304</v>
      </c>
      <c r="M616">
        <f t="shared" si="58"/>
        <v>4.2871428571428574</v>
      </c>
      <c r="N616">
        <f t="shared" si="59"/>
        <v>2.6793333333333331</v>
      </c>
      <c r="O616">
        <f>G616/WatershedCalcs!$F$18</f>
        <v>0.25949675288166041</v>
      </c>
    </row>
    <row r="617" spans="1:15" x14ac:dyDescent="0.25">
      <c r="A617">
        <f t="shared" si="55"/>
        <v>2003</v>
      </c>
      <c r="B617">
        <f t="shared" si="56"/>
        <v>12</v>
      </c>
      <c r="C617">
        <v>2003</v>
      </c>
      <c r="D617">
        <v>8</v>
      </c>
      <c r="E617">
        <v>9</v>
      </c>
      <c r="F617">
        <v>4.7300000000000004</v>
      </c>
      <c r="G617">
        <v>4.7300000000000004</v>
      </c>
      <c r="I617" s="1">
        <v>37872</v>
      </c>
      <c r="J617">
        <v>4.7300000000000004</v>
      </c>
      <c r="K617">
        <f t="shared" si="54"/>
        <v>3523</v>
      </c>
      <c r="L617" s="7">
        <f t="shared" si="57"/>
        <v>69.323101141282962</v>
      </c>
      <c r="M617">
        <f t="shared" si="58"/>
        <v>3.9685714285714289</v>
      </c>
      <c r="N617">
        <f t="shared" si="59"/>
        <v>2.7473333333333323</v>
      </c>
      <c r="O617">
        <f>G617/WatershedCalcs!$F$18</f>
        <v>0.29434523768111603</v>
      </c>
    </row>
    <row r="618" spans="1:15" x14ac:dyDescent="0.25">
      <c r="A618">
        <f t="shared" si="55"/>
        <v>2003</v>
      </c>
      <c r="B618">
        <f t="shared" si="56"/>
        <v>12</v>
      </c>
      <c r="C618">
        <v>2003</v>
      </c>
      <c r="D618">
        <v>9</v>
      </c>
      <c r="E618">
        <v>9</v>
      </c>
      <c r="F618">
        <v>9.6199999999999992</v>
      </c>
      <c r="G618">
        <v>9.6199999999999992</v>
      </c>
      <c r="I618" s="1">
        <v>37873</v>
      </c>
      <c r="J618">
        <v>9.6199999999999992</v>
      </c>
      <c r="K618">
        <f t="shared" si="54"/>
        <v>2795</v>
      </c>
      <c r="L618" s="7">
        <f t="shared" si="57"/>
        <v>54.998032270759545</v>
      </c>
      <c r="M618">
        <f t="shared" si="58"/>
        <v>3.5314285714285711</v>
      </c>
      <c r="N618">
        <f t="shared" si="59"/>
        <v>2.7206666666666659</v>
      </c>
      <c r="O618">
        <f>G618/WatershedCalcs!$F$18</f>
        <v>0.59864718530493355</v>
      </c>
    </row>
    <row r="619" spans="1:15" x14ac:dyDescent="0.25">
      <c r="A619">
        <f t="shared" si="55"/>
        <v>2003</v>
      </c>
      <c r="B619">
        <f t="shared" si="56"/>
        <v>12</v>
      </c>
      <c r="C619">
        <v>2003</v>
      </c>
      <c r="D619">
        <v>10</v>
      </c>
      <c r="E619">
        <v>9</v>
      </c>
      <c r="F619">
        <v>4.1900000000000004</v>
      </c>
      <c r="G619">
        <v>4.1900000000000004</v>
      </c>
      <c r="I619" s="1">
        <v>37874</v>
      </c>
      <c r="J619">
        <v>4.1900000000000004</v>
      </c>
      <c r="K619">
        <f t="shared" si="54"/>
        <v>3646</v>
      </c>
      <c r="L619" s="7">
        <f t="shared" si="57"/>
        <v>71.743408107044473</v>
      </c>
      <c r="M619">
        <f t="shared" si="58"/>
        <v>2.5342857142857147</v>
      </c>
      <c r="N619">
        <f t="shared" si="59"/>
        <v>2.5959999999999992</v>
      </c>
      <c r="O619">
        <f>G619/WatershedCalcs!$F$18</f>
        <v>0.26074134162449814</v>
      </c>
    </row>
    <row r="620" spans="1:15" x14ac:dyDescent="0.25">
      <c r="A620">
        <f t="shared" si="55"/>
        <v>2003</v>
      </c>
      <c r="B620">
        <f t="shared" si="56"/>
        <v>12</v>
      </c>
      <c r="C620">
        <v>2003</v>
      </c>
      <c r="D620">
        <v>11</v>
      </c>
      <c r="E620">
        <v>9</v>
      </c>
      <c r="F620">
        <v>2.93</v>
      </c>
      <c r="G620">
        <v>2.93</v>
      </c>
      <c r="I620" s="1">
        <v>37875</v>
      </c>
      <c r="J620">
        <v>2.93</v>
      </c>
      <c r="K620">
        <f t="shared" si="54"/>
        <v>3979</v>
      </c>
      <c r="L620" s="7">
        <f t="shared" si="57"/>
        <v>78.295946477764659</v>
      </c>
      <c r="M620">
        <f t="shared" si="58"/>
        <v>2.2585714285714285</v>
      </c>
      <c r="N620">
        <f t="shared" si="59"/>
        <v>2.6706666666666661</v>
      </c>
      <c r="O620">
        <f>G620/WatershedCalcs!$F$18</f>
        <v>0.18233225082572305</v>
      </c>
    </row>
    <row r="621" spans="1:15" x14ac:dyDescent="0.25">
      <c r="A621">
        <f t="shared" si="55"/>
        <v>2003</v>
      </c>
      <c r="B621">
        <f t="shared" si="56"/>
        <v>12</v>
      </c>
      <c r="C621">
        <v>2003</v>
      </c>
      <c r="D621">
        <v>12</v>
      </c>
      <c r="E621">
        <v>9</v>
      </c>
      <c r="F621">
        <v>2.39</v>
      </c>
      <c r="G621">
        <v>2.39</v>
      </c>
      <c r="I621" s="1">
        <v>37876</v>
      </c>
      <c r="J621">
        <v>2.39</v>
      </c>
      <c r="K621">
        <f t="shared" si="54"/>
        <v>4212</v>
      </c>
      <c r="L621" s="7">
        <f t="shared" si="57"/>
        <v>82.880755608028338</v>
      </c>
      <c r="M621">
        <f t="shared" si="58"/>
        <v>2.1257142857142859</v>
      </c>
      <c r="N621">
        <f t="shared" si="59"/>
        <v>2.8010000000000002</v>
      </c>
      <c r="O621">
        <f>G621/WatershedCalcs!$F$18</f>
        <v>0.14872835476910515</v>
      </c>
    </row>
    <row r="622" spans="1:15" x14ac:dyDescent="0.25">
      <c r="A622">
        <f t="shared" si="55"/>
        <v>2003</v>
      </c>
      <c r="B622">
        <f t="shared" si="56"/>
        <v>12</v>
      </c>
      <c r="C622">
        <v>2003</v>
      </c>
      <c r="D622">
        <v>13</v>
      </c>
      <c r="E622">
        <v>9</v>
      </c>
      <c r="F622">
        <v>1.98</v>
      </c>
      <c r="G622">
        <v>1.98</v>
      </c>
      <c r="I622" s="1">
        <v>37877</v>
      </c>
      <c r="J622">
        <v>1.98</v>
      </c>
      <c r="K622">
        <f t="shared" si="54"/>
        <v>4462</v>
      </c>
      <c r="L622" s="7">
        <f t="shared" si="57"/>
        <v>87.800078709169611</v>
      </c>
      <c r="M622">
        <f t="shared" si="58"/>
        <v>2.0442857142857145</v>
      </c>
      <c r="N622">
        <f t="shared" si="59"/>
        <v>3.0946666666666673</v>
      </c>
      <c r="O622">
        <f>G622/WatershedCalcs!$F$18</f>
        <v>0.12321428554093229</v>
      </c>
    </row>
    <row r="623" spans="1:15" x14ac:dyDescent="0.25">
      <c r="A623">
        <f t="shared" si="55"/>
        <v>2003</v>
      </c>
      <c r="B623">
        <f t="shared" si="56"/>
        <v>12</v>
      </c>
      <c r="C623">
        <v>2003</v>
      </c>
      <c r="D623">
        <v>14</v>
      </c>
      <c r="E623">
        <v>9</v>
      </c>
      <c r="F623">
        <v>1.94</v>
      </c>
      <c r="G623">
        <v>1.94</v>
      </c>
      <c r="I623" s="1">
        <v>37878</v>
      </c>
      <c r="J623">
        <v>1.94</v>
      </c>
      <c r="K623">
        <f t="shared" si="54"/>
        <v>4468</v>
      </c>
      <c r="L623" s="7">
        <f t="shared" si="57"/>
        <v>87.918142463597007</v>
      </c>
      <c r="M623">
        <f t="shared" si="58"/>
        <v>2.0171428571428573</v>
      </c>
      <c r="N623">
        <f t="shared" si="59"/>
        <v>3.2383333333333337</v>
      </c>
      <c r="O623">
        <f>G623/WatershedCalcs!$F$18</f>
        <v>0.12072510805525688</v>
      </c>
    </row>
    <row r="624" spans="1:15" x14ac:dyDescent="0.25">
      <c r="A624">
        <f t="shared" si="55"/>
        <v>2003</v>
      </c>
      <c r="B624">
        <f t="shared" si="56"/>
        <v>12</v>
      </c>
      <c r="C624">
        <v>2003</v>
      </c>
      <c r="D624">
        <v>15</v>
      </c>
      <c r="E624">
        <v>9</v>
      </c>
      <c r="F624">
        <v>1.67</v>
      </c>
      <c r="G624">
        <v>1.67</v>
      </c>
      <c r="I624" s="1">
        <v>37879</v>
      </c>
      <c r="J624">
        <v>1.67</v>
      </c>
      <c r="K624">
        <f t="shared" si="54"/>
        <v>4747</v>
      </c>
      <c r="L624" s="7">
        <f t="shared" si="57"/>
        <v>93.408107044470682</v>
      </c>
      <c r="M624">
        <f t="shared" si="58"/>
        <v>1.9914285714285713</v>
      </c>
      <c r="N624">
        <f t="shared" si="59"/>
        <v>3.3403333333333336</v>
      </c>
      <c r="O624">
        <f>G624/WatershedCalcs!$F$18</f>
        <v>0.10392316002694793</v>
      </c>
    </row>
    <row r="625" spans="1:15" x14ac:dyDescent="0.25">
      <c r="A625">
        <f t="shared" si="55"/>
        <v>2003</v>
      </c>
      <c r="B625">
        <f t="shared" si="56"/>
        <v>12</v>
      </c>
      <c r="C625">
        <v>2003</v>
      </c>
      <c r="D625">
        <v>16</v>
      </c>
      <c r="E625">
        <v>9</v>
      </c>
      <c r="F625">
        <v>2.64</v>
      </c>
      <c r="G625">
        <v>2.64</v>
      </c>
      <c r="I625" s="1">
        <v>37880</v>
      </c>
      <c r="J625">
        <v>2.64</v>
      </c>
      <c r="K625">
        <f t="shared" si="54"/>
        <v>4096</v>
      </c>
      <c r="L625" s="7">
        <f t="shared" si="57"/>
        <v>80.598189689098774</v>
      </c>
      <c r="M625">
        <f t="shared" si="58"/>
        <v>1.9971428571428571</v>
      </c>
      <c r="N625">
        <f t="shared" si="59"/>
        <v>3.4890000000000003</v>
      </c>
      <c r="O625">
        <f>G625/WatershedCalcs!$F$18</f>
        <v>0.1642857140545764</v>
      </c>
    </row>
    <row r="626" spans="1:15" x14ac:dyDescent="0.25">
      <c r="A626">
        <f t="shared" si="55"/>
        <v>2003</v>
      </c>
      <c r="B626">
        <f t="shared" si="56"/>
        <v>12</v>
      </c>
      <c r="C626">
        <v>2003</v>
      </c>
      <c r="D626">
        <v>17</v>
      </c>
      <c r="E626">
        <v>9</v>
      </c>
      <c r="F626">
        <v>2.2599999999999998</v>
      </c>
      <c r="G626">
        <v>2.2599999999999998</v>
      </c>
      <c r="I626" s="1">
        <v>37881</v>
      </c>
      <c r="J626">
        <v>2.2599999999999998</v>
      </c>
      <c r="K626">
        <f t="shared" si="54"/>
        <v>4266</v>
      </c>
      <c r="L626" s="7">
        <f t="shared" si="57"/>
        <v>83.943329397874862</v>
      </c>
      <c r="M626">
        <f t="shared" si="58"/>
        <v>1.9028571428571428</v>
      </c>
      <c r="N626">
        <f t="shared" si="59"/>
        <v>3.6083333333333334</v>
      </c>
      <c r="O626">
        <f>G626/WatershedCalcs!$F$18</f>
        <v>0.14063852794066006</v>
      </c>
    </row>
    <row r="627" spans="1:15" x14ac:dyDescent="0.25">
      <c r="A627">
        <f t="shared" si="55"/>
        <v>2003</v>
      </c>
      <c r="B627">
        <f t="shared" si="56"/>
        <v>12</v>
      </c>
      <c r="C627">
        <v>2003</v>
      </c>
      <c r="D627">
        <v>18</v>
      </c>
      <c r="E627">
        <v>9</v>
      </c>
      <c r="F627">
        <v>2</v>
      </c>
      <c r="G627">
        <v>2</v>
      </c>
      <c r="I627" s="1">
        <v>37882</v>
      </c>
      <c r="J627">
        <v>2</v>
      </c>
      <c r="K627">
        <f t="shared" si="54"/>
        <v>4416</v>
      </c>
      <c r="L627" s="7">
        <f t="shared" si="57"/>
        <v>86.894923258559615</v>
      </c>
      <c r="M627">
        <f t="shared" si="58"/>
        <v>1.8771428571428572</v>
      </c>
      <c r="N627">
        <f t="shared" si="59"/>
        <v>3.6700000000000004</v>
      </c>
      <c r="O627">
        <f>G627/WatershedCalcs!$F$18</f>
        <v>0.12445887428376999</v>
      </c>
    </row>
    <row r="628" spans="1:15" x14ac:dyDescent="0.25">
      <c r="A628">
        <f t="shared" si="55"/>
        <v>2003</v>
      </c>
      <c r="B628">
        <f t="shared" si="56"/>
        <v>12</v>
      </c>
      <c r="C628">
        <v>2003</v>
      </c>
      <c r="D628">
        <v>19</v>
      </c>
      <c r="E628">
        <v>9</v>
      </c>
      <c r="F628">
        <v>1.82</v>
      </c>
      <c r="G628">
        <v>1.82</v>
      </c>
      <c r="I628" s="1">
        <v>37883</v>
      </c>
      <c r="J628">
        <v>1.82</v>
      </c>
      <c r="K628">
        <f t="shared" si="54"/>
        <v>4560</v>
      </c>
      <c r="L628" s="7">
        <f t="shared" si="57"/>
        <v>89.728453364817</v>
      </c>
      <c r="M628">
        <f t="shared" si="58"/>
        <v>1.9042857142857144</v>
      </c>
      <c r="N628">
        <f t="shared" si="59"/>
        <v>3.7143333333333337</v>
      </c>
      <c r="O628">
        <f>G628/WatershedCalcs!$F$18</f>
        <v>0.11325757559823069</v>
      </c>
    </row>
    <row r="629" spans="1:15" x14ac:dyDescent="0.25">
      <c r="A629">
        <f t="shared" si="55"/>
        <v>2003</v>
      </c>
      <c r="B629">
        <f t="shared" si="56"/>
        <v>12</v>
      </c>
      <c r="C629">
        <v>2003</v>
      </c>
      <c r="D629">
        <v>20</v>
      </c>
      <c r="E629">
        <v>9</v>
      </c>
      <c r="F629">
        <v>1.79</v>
      </c>
      <c r="G629">
        <v>1.79</v>
      </c>
      <c r="I629" s="1">
        <v>37884</v>
      </c>
      <c r="J629">
        <v>1.79</v>
      </c>
      <c r="K629">
        <f t="shared" si="54"/>
        <v>4640</v>
      </c>
      <c r="L629" s="7">
        <f t="shared" si="57"/>
        <v>91.302636757182214</v>
      </c>
      <c r="M629">
        <f t="shared" si="58"/>
        <v>1.9342857142857142</v>
      </c>
      <c r="N629">
        <f t="shared" si="59"/>
        <v>3.9563333333333333</v>
      </c>
      <c r="O629">
        <f>G629/WatershedCalcs!$F$18</f>
        <v>0.11139069248397414</v>
      </c>
    </row>
    <row r="630" spans="1:15" x14ac:dyDescent="0.25">
      <c r="A630">
        <f t="shared" si="55"/>
        <v>2003</v>
      </c>
      <c r="B630">
        <f t="shared" si="56"/>
        <v>12</v>
      </c>
      <c r="C630">
        <v>2003</v>
      </c>
      <c r="D630">
        <v>21</v>
      </c>
      <c r="E630">
        <v>9</v>
      </c>
      <c r="F630">
        <v>1.76</v>
      </c>
      <c r="G630">
        <v>1.76</v>
      </c>
      <c r="I630" s="1">
        <v>37885</v>
      </c>
      <c r="J630">
        <v>1.76</v>
      </c>
      <c r="K630">
        <f t="shared" si="54"/>
        <v>4651</v>
      </c>
      <c r="L630" s="7">
        <f t="shared" si="57"/>
        <v>91.519086973632426</v>
      </c>
      <c r="M630">
        <f t="shared" si="58"/>
        <v>1.9614285714285713</v>
      </c>
      <c r="N630">
        <f t="shared" si="59"/>
        <v>4.0653333333333332</v>
      </c>
      <c r="O630">
        <f>G630/WatershedCalcs!$F$18</f>
        <v>0.10952380936971759</v>
      </c>
    </row>
    <row r="631" spans="1:15" x14ac:dyDescent="0.25">
      <c r="A631">
        <f t="shared" si="55"/>
        <v>2003</v>
      </c>
      <c r="B631">
        <f t="shared" si="56"/>
        <v>12</v>
      </c>
      <c r="C631">
        <v>2003</v>
      </c>
      <c r="D631">
        <v>22</v>
      </c>
      <c r="E631">
        <v>9</v>
      </c>
      <c r="F631">
        <v>1.71</v>
      </c>
      <c r="G631">
        <v>1.71</v>
      </c>
      <c r="I631" s="1">
        <v>37886</v>
      </c>
      <c r="J631">
        <v>1.71</v>
      </c>
      <c r="K631">
        <f t="shared" si="54"/>
        <v>4667</v>
      </c>
      <c r="L631" s="7">
        <f t="shared" si="57"/>
        <v>91.833923652105483</v>
      </c>
      <c r="M631">
        <f t="shared" si="58"/>
        <v>1.9771428571428571</v>
      </c>
      <c r="N631">
        <f t="shared" si="59"/>
        <v>4.1339999999999995</v>
      </c>
      <c r="O631">
        <f>G631/WatershedCalcs!$F$18</f>
        <v>0.10641233751262334</v>
      </c>
    </row>
    <row r="632" spans="1:15" x14ac:dyDescent="0.25">
      <c r="A632">
        <f t="shared" si="55"/>
        <v>2003</v>
      </c>
      <c r="B632">
        <f t="shared" si="56"/>
        <v>12</v>
      </c>
      <c r="C632">
        <v>2003</v>
      </c>
      <c r="D632">
        <v>23</v>
      </c>
      <c r="E632">
        <v>9</v>
      </c>
      <c r="F632">
        <v>1.98</v>
      </c>
      <c r="G632">
        <v>1.98</v>
      </c>
      <c r="I632" s="1">
        <v>37887</v>
      </c>
      <c r="J632">
        <v>1.98</v>
      </c>
      <c r="K632">
        <f t="shared" si="54"/>
        <v>4462</v>
      </c>
      <c r="L632" s="7">
        <f t="shared" si="57"/>
        <v>87.800078709169611</v>
      </c>
      <c r="M632">
        <f t="shared" si="58"/>
        <v>2.0342857142857143</v>
      </c>
      <c r="N632">
        <f t="shared" si="59"/>
        <v>4.2126666666666663</v>
      </c>
      <c r="O632">
        <f>G632/WatershedCalcs!$F$18</f>
        <v>0.12321428554093229</v>
      </c>
    </row>
    <row r="633" spans="1:15" x14ac:dyDescent="0.25">
      <c r="A633">
        <f t="shared" si="55"/>
        <v>2003</v>
      </c>
      <c r="B633">
        <f t="shared" si="56"/>
        <v>12</v>
      </c>
      <c r="C633">
        <v>2003</v>
      </c>
      <c r="D633">
        <v>24</v>
      </c>
      <c r="E633">
        <v>9</v>
      </c>
      <c r="F633">
        <v>2.08</v>
      </c>
      <c r="G633">
        <v>2.08</v>
      </c>
      <c r="I633" s="1">
        <v>37888</v>
      </c>
      <c r="J633">
        <v>2.08</v>
      </c>
      <c r="K633">
        <f t="shared" si="54"/>
        <v>4403</v>
      </c>
      <c r="L633" s="7">
        <f t="shared" si="57"/>
        <v>86.639118457300285</v>
      </c>
      <c r="M633">
        <f t="shared" si="58"/>
        <v>2.1142857142857139</v>
      </c>
      <c r="N633">
        <f t="shared" si="59"/>
        <v>4.3179999999999996</v>
      </c>
      <c r="O633">
        <f>G633/WatershedCalcs!$F$18</f>
        <v>0.1294372292551208</v>
      </c>
    </row>
    <row r="634" spans="1:15" x14ac:dyDescent="0.25">
      <c r="A634">
        <f t="shared" si="55"/>
        <v>2003</v>
      </c>
      <c r="B634">
        <f t="shared" si="56"/>
        <v>12</v>
      </c>
      <c r="C634">
        <v>2003</v>
      </c>
      <c r="D634">
        <v>25</v>
      </c>
      <c r="E634">
        <v>9</v>
      </c>
      <c r="F634">
        <v>2.19</v>
      </c>
      <c r="G634">
        <v>2.19</v>
      </c>
      <c r="I634" s="1">
        <v>37889</v>
      </c>
      <c r="J634">
        <v>2.19</v>
      </c>
      <c r="K634">
        <f t="shared" si="54"/>
        <v>4335</v>
      </c>
      <c r="L634" s="7">
        <f t="shared" si="57"/>
        <v>85.301062573789849</v>
      </c>
      <c r="M634">
        <f t="shared" si="58"/>
        <v>2.1914285714285713</v>
      </c>
      <c r="N634">
        <f t="shared" si="59"/>
        <v>4.3843333333333332</v>
      </c>
      <c r="O634">
        <f>G634/WatershedCalcs!$F$18</f>
        <v>0.13628246734072813</v>
      </c>
    </row>
    <row r="635" spans="1:15" x14ac:dyDescent="0.25">
      <c r="A635">
        <f t="shared" si="55"/>
        <v>2003</v>
      </c>
      <c r="B635">
        <f t="shared" si="56"/>
        <v>12</v>
      </c>
      <c r="C635">
        <v>2003</v>
      </c>
      <c r="D635">
        <v>26</v>
      </c>
      <c r="E635">
        <v>9</v>
      </c>
      <c r="F635">
        <v>2.0299999999999998</v>
      </c>
      <c r="G635">
        <v>2.0299999999999998</v>
      </c>
      <c r="I635" s="1">
        <v>37890</v>
      </c>
      <c r="J635">
        <v>2.0299999999999998</v>
      </c>
      <c r="K635">
        <f t="shared" si="54"/>
        <v>4409</v>
      </c>
      <c r="L635" s="7">
        <f t="shared" si="57"/>
        <v>86.757182211727667</v>
      </c>
      <c r="M635">
        <f t="shared" si="58"/>
        <v>2.2885714285714291</v>
      </c>
      <c r="N635">
        <f t="shared" si="59"/>
        <v>4.4336666666666664</v>
      </c>
      <c r="O635">
        <f>G635/WatershedCalcs!$F$18</f>
        <v>0.12632575739802651</v>
      </c>
    </row>
    <row r="636" spans="1:15" x14ac:dyDescent="0.25">
      <c r="A636">
        <f t="shared" si="55"/>
        <v>2003</v>
      </c>
      <c r="B636">
        <f t="shared" si="56"/>
        <v>12</v>
      </c>
      <c r="C636">
        <v>2003</v>
      </c>
      <c r="D636">
        <v>27</v>
      </c>
      <c r="E636">
        <v>9</v>
      </c>
      <c r="F636">
        <v>1.98</v>
      </c>
      <c r="G636">
        <v>1.98</v>
      </c>
      <c r="I636" s="1">
        <v>37891</v>
      </c>
      <c r="J636">
        <v>1.98</v>
      </c>
      <c r="K636">
        <f t="shared" si="54"/>
        <v>4462</v>
      </c>
      <c r="L636" s="7">
        <f t="shared" si="57"/>
        <v>87.800078709169611</v>
      </c>
      <c r="M636">
        <f t="shared" si="58"/>
        <v>2.4371428571428573</v>
      </c>
      <c r="N636">
        <f t="shared" si="59"/>
        <v>4.509666666666666</v>
      </c>
      <c r="O636">
        <f>G636/WatershedCalcs!$F$18</f>
        <v>0.12321428554093229</v>
      </c>
    </row>
    <row r="637" spans="1:15" x14ac:dyDescent="0.25">
      <c r="A637">
        <f t="shared" si="55"/>
        <v>2003</v>
      </c>
      <c r="B637">
        <f t="shared" si="56"/>
        <v>12</v>
      </c>
      <c r="C637">
        <v>2003</v>
      </c>
      <c r="D637">
        <v>28</v>
      </c>
      <c r="E637">
        <v>9</v>
      </c>
      <c r="F637">
        <v>1.87</v>
      </c>
      <c r="G637">
        <v>1.87</v>
      </c>
      <c r="I637" s="1">
        <v>37892</v>
      </c>
      <c r="J637">
        <v>1.87</v>
      </c>
      <c r="K637">
        <f t="shared" si="54"/>
        <v>4545</v>
      </c>
      <c r="L637" s="7">
        <f t="shared" si="57"/>
        <v>89.433293978748523</v>
      </c>
      <c r="M637">
        <f t="shared" si="58"/>
        <v>2.4542857142857146</v>
      </c>
      <c r="N637">
        <f t="shared" si="59"/>
        <v>4.5909999999999993</v>
      </c>
      <c r="O637">
        <f>G637/WatershedCalcs!$F$18</f>
        <v>0.11636904745532495</v>
      </c>
    </row>
    <row r="638" spans="1:15" x14ac:dyDescent="0.25">
      <c r="A638">
        <f t="shared" si="55"/>
        <v>2003</v>
      </c>
      <c r="B638">
        <f t="shared" si="56"/>
        <v>12</v>
      </c>
      <c r="C638">
        <v>2003</v>
      </c>
      <c r="D638">
        <v>29</v>
      </c>
      <c r="E638">
        <v>9</v>
      </c>
      <c r="F638">
        <v>2.11</v>
      </c>
      <c r="G638">
        <v>2.11</v>
      </c>
      <c r="I638" s="1">
        <v>37893</v>
      </c>
      <c r="J638">
        <v>2.11</v>
      </c>
      <c r="K638">
        <f t="shared" si="54"/>
        <v>4351</v>
      </c>
      <c r="L638" s="7">
        <f t="shared" si="57"/>
        <v>85.615899252262878</v>
      </c>
      <c r="M638">
        <f t="shared" si="58"/>
        <v>2.5100000000000002</v>
      </c>
      <c r="N638">
        <f t="shared" si="59"/>
        <v>4.6706666666666656</v>
      </c>
      <c r="O638">
        <f>G638/WatershedCalcs!$F$18</f>
        <v>0.13130411236937733</v>
      </c>
    </row>
    <row r="639" spans="1:15" x14ac:dyDescent="0.25">
      <c r="A639">
        <f t="shared" si="55"/>
        <v>2003</v>
      </c>
      <c r="B639">
        <f t="shared" si="56"/>
        <v>12</v>
      </c>
      <c r="C639">
        <v>2003</v>
      </c>
      <c r="D639">
        <v>30</v>
      </c>
      <c r="E639">
        <v>9</v>
      </c>
      <c r="F639">
        <v>2.54</v>
      </c>
      <c r="G639">
        <v>2.54</v>
      </c>
      <c r="I639" s="1">
        <v>37894</v>
      </c>
      <c r="J639">
        <v>2.54</v>
      </c>
      <c r="K639">
        <f t="shared" si="54"/>
        <v>4131</v>
      </c>
      <c r="L639" s="7">
        <f t="shared" si="57"/>
        <v>81.286894923258558</v>
      </c>
      <c r="M639">
        <f t="shared" si="58"/>
        <v>2.6485714285714286</v>
      </c>
      <c r="N639">
        <f t="shared" si="59"/>
        <v>4.777666666666665</v>
      </c>
      <c r="O639">
        <f>G639/WatershedCalcs!$F$18</f>
        <v>0.15806277034038788</v>
      </c>
    </row>
    <row r="640" spans="1:15" x14ac:dyDescent="0.25">
      <c r="A640">
        <f t="shared" si="55"/>
        <v>2004</v>
      </c>
      <c r="B640">
        <f t="shared" si="56"/>
        <v>1</v>
      </c>
      <c r="C640">
        <v>2003</v>
      </c>
      <c r="D640">
        <v>1</v>
      </c>
      <c r="E640">
        <v>10</v>
      </c>
      <c r="F640">
        <v>2.62</v>
      </c>
      <c r="G640">
        <v>2.62</v>
      </c>
      <c r="I640" s="1">
        <v>37895</v>
      </c>
      <c r="J640">
        <v>2.62</v>
      </c>
      <c r="K640">
        <f t="shared" si="54"/>
        <v>4097</v>
      </c>
      <c r="L640" s="7">
        <f t="shared" si="57"/>
        <v>80.617866981503354</v>
      </c>
      <c r="M640">
        <f t="shared" si="58"/>
        <v>3.172857142857143</v>
      </c>
      <c r="N640">
        <f t="shared" si="59"/>
        <v>4.8613333333333335</v>
      </c>
      <c r="O640">
        <f>G640/WatershedCalcs!$F$18</f>
        <v>0.1630411253117387</v>
      </c>
    </row>
    <row r="641" spans="1:15" x14ac:dyDescent="0.25">
      <c r="A641">
        <f t="shared" si="55"/>
        <v>2004</v>
      </c>
      <c r="B641">
        <f t="shared" si="56"/>
        <v>1</v>
      </c>
      <c r="C641">
        <v>2003</v>
      </c>
      <c r="D641">
        <v>2</v>
      </c>
      <c r="E641">
        <v>10</v>
      </c>
      <c r="F641">
        <v>2.87</v>
      </c>
      <c r="G641">
        <v>2.87</v>
      </c>
      <c r="I641" s="1">
        <v>37896</v>
      </c>
      <c r="J641">
        <v>2.87</v>
      </c>
      <c r="K641">
        <f t="shared" si="54"/>
        <v>4007</v>
      </c>
      <c r="L641" s="7">
        <f t="shared" si="57"/>
        <v>78.84691066509248</v>
      </c>
      <c r="M641">
        <f t="shared" si="58"/>
        <v>3.36</v>
      </c>
      <c r="N641">
        <f t="shared" si="59"/>
        <v>4.878333333333333</v>
      </c>
      <c r="O641">
        <f>G641/WatershedCalcs!$F$18</f>
        <v>0.17859848459720995</v>
      </c>
    </row>
    <row r="642" spans="1:15" x14ac:dyDescent="0.25">
      <c r="A642">
        <f t="shared" si="55"/>
        <v>2004</v>
      </c>
      <c r="B642">
        <f t="shared" si="56"/>
        <v>1</v>
      </c>
      <c r="C642">
        <v>2003</v>
      </c>
      <c r="D642">
        <v>3</v>
      </c>
      <c r="E642">
        <v>10</v>
      </c>
      <c r="F642">
        <v>3.07</v>
      </c>
      <c r="G642">
        <v>3.07</v>
      </c>
      <c r="I642" s="1">
        <v>37897</v>
      </c>
      <c r="J642">
        <v>3.07</v>
      </c>
      <c r="K642">
        <f t="shared" ref="K642:K705" si="60">RANK(J642,$J$2:$J$5114,0)</f>
        <v>3933</v>
      </c>
      <c r="L642" s="7">
        <f t="shared" si="57"/>
        <v>77.390791027154663</v>
      </c>
      <c r="M642">
        <f t="shared" si="58"/>
        <v>3.7899999999999996</v>
      </c>
      <c r="N642">
        <f t="shared" si="59"/>
        <v>4.884666666666666</v>
      </c>
      <c r="O642">
        <f>G642/WatershedCalcs!$F$18</f>
        <v>0.19104437202558691</v>
      </c>
    </row>
    <row r="643" spans="1:15" x14ac:dyDescent="0.25">
      <c r="A643">
        <f t="shared" ref="A643:A706" si="61">IF(E643&gt;9,C643+1,C643)</f>
        <v>2004</v>
      </c>
      <c r="B643">
        <f t="shared" ref="B643:B706" si="62">IF(E643&gt;9,(E643-9),(E643+3))</f>
        <v>1</v>
      </c>
      <c r="C643">
        <v>2003</v>
      </c>
      <c r="D643">
        <v>4</v>
      </c>
      <c r="E643">
        <v>10</v>
      </c>
      <c r="F643">
        <v>2.1</v>
      </c>
      <c r="G643">
        <v>2.1</v>
      </c>
      <c r="I643" s="1">
        <v>37898</v>
      </c>
      <c r="J643">
        <v>2.1</v>
      </c>
      <c r="K643">
        <f t="shared" si="60"/>
        <v>4352</v>
      </c>
      <c r="L643" s="7">
        <f t="shared" ref="L643:L706" si="63">100*(K643/(COUNT($K$2:$K$5114)+1))</f>
        <v>85.635576544667458</v>
      </c>
      <c r="M643">
        <f t="shared" ref="M643:M706" si="64">AVERAGE(J643:J649)</f>
        <v>4.2699999999999996</v>
      </c>
      <c r="N643">
        <f t="shared" ref="N643:N706" si="65">AVERAGE(J643:J672)</f>
        <v>4.9220000000000006</v>
      </c>
      <c r="O643">
        <f>G643/WatershedCalcs!$F$18</f>
        <v>0.1306818179979585</v>
      </c>
    </row>
    <row r="644" spans="1:15" x14ac:dyDescent="0.25">
      <c r="A644">
        <f t="shared" si="61"/>
        <v>2004</v>
      </c>
      <c r="B644">
        <f t="shared" si="62"/>
        <v>1</v>
      </c>
      <c r="C644">
        <v>2003</v>
      </c>
      <c r="D644">
        <v>5</v>
      </c>
      <c r="E644">
        <v>10</v>
      </c>
      <c r="F644">
        <v>2.2599999999999998</v>
      </c>
      <c r="G644">
        <v>2.2599999999999998</v>
      </c>
      <c r="I644" s="1">
        <v>37899</v>
      </c>
      <c r="J644">
        <v>2.2599999999999998</v>
      </c>
      <c r="K644">
        <f t="shared" si="60"/>
        <v>4266</v>
      </c>
      <c r="L644" s="7">
        <f t="shared" si="63"/>
        <v>83.943329397874862</v>
      </c>
      <c r="M644">
        <f t="shared" si="64"/>
        <v>4.9471428571428566</v>
      </c>
      <c r="N644">
        <f t="shared" si="65"/>
        <v>5.0013333333333341</v>
      </c>
      <c r="O644">
        <f>G644/WatershedCalcs!$F$18</f>
        <v>0.14063852794066006</v>
      </c>
    </row>
    <row r="645" spans="1:15" x14ac:dyDescent="0.25">
      <c r="A645">
        <f t="shared" si="61"/>
        <v>2004</v>
      </c>
      <c r="B645">
        <f t="shared" si="62"/>
        <v>1</v>
      </c>
      <c r="C645">
        <v>2003</v>
      </c>
      <c r="D645">
        <v>6</v>
      </c>
      <c r="E645">
        <v>10</v>
      </c>
      <c r="F645">
        <v>3.08</v>
      </c>
      <c r="G645">
        <v>3.08</v>
      </c>
      <c r="I645" s="1">
        <v>37900</v>
      </c>
      <c r="J645">
        <v>3.08</v>
      </c>
      <c r="K645">
        <f t="shared" si="60"/>
        <v>3931</v>
      </c>
      <c r="L645" s="7">
        <f t="shared" si="63"/>
        <v>77.351436442345531</v>
      </c>
      <c r="M645">
        <f t="shared" si="64"/>
        <v>6.2242857142857133</v>
      </c>
      <c r="N645">
        <f t="shared" si="65"/>
        <v>5.0573333333333332</v>
      </c>
      <c r="O645">
        <f>G645/WatershedCalcs!$F$18</f>
        <v>0.19166666639700577</v>
      </c>
    </row>
    <row r="646" spans="1:15" x14ac:dyDescent="0.25">
      <c r="A646">
        <f t="shared" si="61"/>
        <v>2004</v>
      </c>
      <c r="B646">
        <f t="shared" si="62"/>
        <v>1</v>
      </c>
      <c r="C646">
        <v>2003</v>
      </c>
      <c r="D646">
        <v>7</v>
      </c>
      <c r="E646">
        <v>10</v>
      </c>
      <c r="F646">
        <v>6.21</v>
      </c>
      <c r="G646">
        <v>6.21</v>
      </c>
      <c r="I646" s="1">
        <v>37901</v>
      </c>
      <c r="J646">
        <v>6.21</v>
      </c>
      <c r="K646">
        <f t="shared" si="60"/>
        <v>3218</v>
      </c>
      <c r="L646" s="7">
        <f t="shared" si="63"/>
        <v>63.321526957890597</v>
      </c>
      <c r="M646">
        <f t="shared" si="64"/>
        <v>6.6828571428571424</v>
      </c>
      <c r="N646">
        <f t="shared" si="65"/>
        <v>5.0853333333333337</v>
      </c>
      <c r="O646">
        <f>G646/WatershedCalcs!$F$18</f>
        <v>0.38644480465110581</v>
      </c>
    </row>
    <row r="647" spans="1:15" x14ac:dyDescent="0.25">
      <c r="A647">
        <f t="shared" si="61"/>
        <v>2004</v>
      </c>
      <c r="B647">
        <f t="shared" si="62"/>
        <v>1</v>
      </c>
      <c r="C647">
        <v>2003</v>
      </c>
      <c r="D647">
        <v>8</v>
      </c>
      <c r="E647">
        <v>10</v>
      </c>
      <c r="F647">
        <v>3.93</v>
      </c>
      <c r="G647">
        <v>3.93</v>
      </c>
      <c r="I647" s="1">
        <v>37902</v>
      </c>
      <c r="J647">
        <v>3.93</v>
      </c>
      <c r="K647">
        <f t="shared" si="60"/>
        <v>3689</v>
      </c>
      <c r="L647" s="7">
        <f t="shared" si="63"/>
        <v>72.589531680440771</v>
      </c>
      <c r="M647">
        <f t="shared" si="64"/>
        <v>6.51</v>
      </c>
      <c r="N647">
        <f t="shared" si="65"/>
        <v>5.0079999999999982</v>
      </c>
      <c r="O647">
        <f>G647/WatershedCalcs!$F$18</f>
        <v>0.24456168796760805</v>
      </c>
    </row>
    <row r="648" spans="1:15" x14ac:dyDescent="0.25">
      <c r="A648">
        <f t="shared" si="61"/>
        <v>2004</v>
      </c>
      <c r="B648">
        <f t="shared" si="62"/>
        <v>1</v>
      </c>
      <c r="C648">
        <v>2003</v>
      </c>
      <c r="D648">
        <v>9</v>
      </c>
      <c r="E648">
        <v>10</v>
      </c>
      <c r="F648">
        <v>5.88</v>
      </c>
      <c r="G648">
        <v>5.88</v>
      </c>
      <c r="I648" s="1">
        <v>37903</v>
      </c>
      <c r="J648">
        <v>5.88</v>
      </c>
      <c r="K648">
        <f t="shared" si="60"/>
        <v>3287</v>
      </c>
      <c r="L648" s="7">
        <f t="shared" si="63"/>
        <v>64.679260133805585</v>
      </c>
      <c r="M648">
        <f t="shared" si="64"/>
        <v>6.8242857142857147</v>
      </c>
      <c r="N648">
        <f t="shared" si="65"/>
        <v>5.0049999999999999</v>
      </c>
      <c r="O648">
        <f>G648/WatershedCalcs!$F$18</f>
        <v>0.36590909039428376</v>
      </c>
    </row>
    <row r="649" spans="1:15" x14ac:dyDescent="0.25">
      <c r="A649">
        <f t="shared" si="61"/>
        <v>2004</v>
      </c>
      <c r="B649">
        <f t="shared" si="62"/>
        <v>1</v>
      </c>
      <c r="C649">
        <v>2003</v>
      </c>
      <c r="D649">
        <v>10</v>
      </c>
      <c r="E649">
        <v>10</v>
      </c>
      <c r="F649">
        <v>6.43</v>
      </c>
      <c r="G649">
        <v>6.43</v>
      </c>
      <c r="I649" s="1">
        <v>37904</v>
      </c>
      <c r="J649">
        <v>6.43</v>
      </c>
      <c r="K649">
        <f t="shared" si="60"/>
        <v>3178</v>
      </c>
      <c r="L649" s="7">
        <f t="shared" si="63"/>
        <v>62.534435261707991</v>
      </c>
      <c r="M649">
        <f t="shared" si="64"/>
        <v>6.8728571428571428</v>
      </c>
      <c r="N649">
        <f t="shared" si="65"/>
        <v>4.9829999999999997</v>
      </c>
      <c r="O649">
        <f>G649/WatershedCalcs!$F$18</f>
        <v>0.40013528082232047</v>
      </c>
    </row>
    <row r="650" spans="1:15" x14ac:dyDescent="0.25">
      <c r="A650">
        <f t="shared" si="61"/>
        <v>2004</v>
      </c>
      <c r="B650">
        <f t="shared" si="62"/>
        <v>1</v>
      </c>
      <c r="C650">
        <v>2003</v>
      </c>
      <c r="D650">
        <v>11</v>
      </c>
      <c r="E650">
        <v>10</v>
      </c>
      <c r="F650">
        <v>6.84</v>
      </c>
      <c r="G650">
        <v>6.84</v>
      </c>
      <c r="I650" s="1">
        <v>37905</v>
      </c>
      <c r="J650">
        <v>6.84</v>
      </c>
      <c r="K650">
        <f t="shared" si="60"/>
        <v>3122</v>
      </c>
      <c r="L650" s="7">
        <f t="shared" si="63"/>
        <v>61.432506887052341</v>
      </c>
      <c r="M650">
        <f t="shared" si="64"/>
        <v>6.5414285714285709</v>
      </c>
      <c r="N650">
        <f t="shared" si="65"/>
        <v>4.9159999999999995</v>
      </c>
      <c r="O650">
        <f>G650/WatershedCalcs!$F$18</f>
        <v>0.42564935005049337</v>
      </c>
    </row>
    <row r="651" spans="1:15" x14ac:dyDescent="0.25">
      <c r="A651">
        <f t="shared" si="61"/>
        <v>2004</v>
      </c>
      <c r="B651">
        <f t="shared" si="62"/>
        <v>1</v>
      </c>
      <c r="C651">
        <v>2003</v>
      </c>
      <c r="D651">
        <v>12</v>
      </c>
      <c r="E651">
        <v>10</v>
      </c>
      <c r="F651">
        <v>11.2</v>
      </c>
      <c r="G651">
        <v>11.2</v>
      </c>
      <c r="I651" s="1">
        <v>37906</v>
      </c>
      <c r="J651">
        <v>11.2</v>
      </c>
      <c r="K651">
        <f t="shared" si="60"/>
        <v>2591</v>
      </c>
      <c r="L651" s="7">
        <f t="shared" si="63"/>
        <v>50.98386462022826</v>
      </c>
      <c r="M651">
        <f t="shared" si="64"/>
        <v>6.0399999999999991</v>
      </c>
      <c r="N651">
        <f t="shared" si="65"/>
        <v>4.8233333333333341</v>
      </c>
      <c r="O651">
        <f>G651/WatershedCalcs!$F$18</f>
        <v>0.69696969598911185</v>
      </c>
    </row>
    <row r="652" spans="1:15" x14ac:dyDescent="0.25">
      <c r="A652">
        <f t="shared" si="61"/>
        <v>2004</v>
      </c>
      <c r="B652">
        <f t="shared" si="62"/>
        <v>1</v>
      </c>
      <c r="C652">
        <v>2003</v>
      </c>
      <c r="D652">
        <v>13</v>
      </c>
      <c r="E652">
        <v>10</v>
      </c>
      <c r="F652">
        <v>6.29</v>
      </c>
      <c r="G652">
        <v>6.29</v>
      </c>
      <c r="I652" s="1">
        <v>37907</v>
      </c>
      <c r="J652">
        <v>6.29</v>
      </c>
      <c r="K652">
        <f t="shared" si="60"/>
        <v>3209</v>
      </c>
      <c r="L652" s="7">
        <f t="shared" si="63"/>
        <v>63.144431326249503</v>
      </c>
      <c r="M652">
        <f t="shared" si="64"/>
        <v>5.7371428571428567</v>
      </c>
      <c r="N652">
        <f t="shared" si="65"/>
        <v>4.6076666666666659</v>
      </c>
      <c r="O652">
        <f>G652/WatershedCalcs!$F$18</f>
        <v>0.39142315962245661</v>
      </c>
    </row>
    <row r="653" spans="1:15" x14ac:dyDescent="0.25">
      <c r="A653">
        <f t="shared" si="61"/>
        <v>2004</v>
      </c>
      <c r="B653">
        <f t="shared" si="62"/>
        <v>1</v>
      </c>
      <c r="C653">
        <v>2003</v>
      </c>
      <c r="D653">
        <v>14</v>
      </c>
      <c r="E653">
        <v>10</v>
      </c>
      <c r="F653">
        <v>5</v>
      </c>
      <c r="G653">
        <v>5</v>
      </c>
      <c r="I653" s="1">
        <v>37908</v>
      </c>
      <c r="J653">
        <v>5</v>
      </c>
      <c r="K653">
        <f t="shared" si="60"/>
        <v>3465</v>
      </c>
      <c r="L653" s="7">
        <f t="shared" si="63"/>
        <v>68.181818181818173</v>
      </c>
      <c r="M653">
        <f t="shared" si="64"/>
        <v>5.5614285714285714</v>
      </c>
      <c r="N653">
        <f t="shared" si="65"/>
        <v>4.5393333333333343</v>
      </c>
      <c r="O653">
        <f>G653/WatershedCalcs!$F$18</f>
        <v>0.31114718570942496</v>
      </c>
    </row>
    <row r="654" spans="1:15" x14ac:dyDescent="0.25">
      <c r="A654">
        <f t="shared" si="61"/>
        <v>2004</v>
      </c>
      <c r="B654">
        <f t="shared" si="62"/>
        <v>1</v>
      </c>
      <c r="C654">
        <v>2003</v>
      </c>
      <c r="D654">
        <v>15</v>
      </c>
      <c r="E654">
        <v>10</v>
      </c>
      <c r="F654">
        <v>6.13</v>
      </c>
      <c r="G654">
        <v>6.13</v>
      </c>
      <c r="I654" s="1">
        <v>37909</v>
      </c>
      <c r="J654">
        <v>6.13</v>
      </c>
      <c r="K654">
        <f t="shared" si="60"/>
        <v>3233</v>
      </c>
      <c r="L654" s="7">
        <f t="shared" si="63"/>
        <v>63.616686343959074</v>
      </c>
      <c r="M654">
        <f t="shared" si="64"/>
        <v>5.3928571428571432</v>
      </c>
      <c r="N654">
        <f t="shared" si="65"/>
        <v>4.5056666666666683</v>
      </c>
      <c r="O654">
        <f>G654/WatershedCalcs!$F$18</f>
        <v>0.38146644967975502</v>
      </c>
    </row>
    <row r="655" spans="1:15" x14ac:dyDescent="0.25">
      <c r="A655">
        <f t="shared" si="61"/>
        <v>2004</v>
      </c>
      <c r="B655">
        <f t="shared" si="62"/>
        <v>1</v>
      </c>
      <c r="C655">
        <v>2003</v>
      </c>
      <c r="D655">
        <v>16</v>
      </c>
      <c r="E655">
        <v>10</v>
      </c>
      <c r="F655">
        <v>6.22</v>
      </c>
      <c r="G655">
        <v>6.22</v>
      </c>
      <c r="I655" s="1">
        <v>37910</v>
      </c>
      <c r="J655">
        <v>6.22</v>
      </c>
      <c r="K655">
        <f t="shared" si="60"/>
        <v>3215</v>
      </c>
      <c r="L655" s="7">
        <f t="shared" si="63"/>
        <v>63.262495080676892</v>
      </c>
      <c r="M655">
        <f t="shared" si="64"/>
        <v>5.0985714285714279</v>
      </c>
      <c r="N655">
        <f t="shared" si="65"/>
        <v>4.4386666666666663</v>
      </c>
      <c r="O655">
        <f>G655/WatershedCalcs!$F$18</f>
        <v>0.38706709902252462</v>
      </c>
    </row>
    <row r="656" spans="1:15" x14ac:dyDescent="0.25">
      <c r="A656">
        <f t="shared" si="61"/>
        <v>2004</v>
      </c>
      <c r="B656">
        <f t="shared" si="62"/>
        <v>1</v>
      </c>
      <c r="C656">
        <v>2003</v>
      </c>
      <c r="D656">
        <v>17</v>
      </c>
      <c r="E656">
        <v>10</v>
      </c>
      <c r="F656">
        <v>4.1100000000000003</v>
      </c>
      <c r="G656">
        <v>4.1100000000000003</v>
      </c>
      <c r="I656" s="1">
        <v>37911</v>
      </c>
      <c r="J656">
        <v>4.1100000000000003</v>
      </c>
      <c r="K656">
        <f t="shared" si="60"/>
        <v>3655</v>
      </c>
      <c r="L656" s="7">
        <f t="shared" si="63"/>
        <v>71.920503738685554</v>
      </c>
      <c r="M656">
        <f t="shared" si="64"/>
        <v>4.944285714285714</v>
      </c>
      <c r="N656">
        <f t="shared" si="65"/>
        <v>4.4660000000000002</v>
      </c>
      <c r="O656">
        <f>G656/WatershedCalcs!$F$18</f>
        <v>0.25576298665314734</v>
      </c>
    </row>
    <row r="657" spans="1:15" x14ac:dyDescent="0.25">
      <c r="A657">
        <f t="shared" si="61"/>
        <v>2004</v>
      </c>
      <c r="B657">
        <f t="shared" si="62"/>
        <v>1</v>
      </c>
      <c r="C657">
        <v>2003</v>
      </c>
      <c r="D657">
        <v>18</v>
      </c>
      <c r="E657">
        <v>10</v>
      </c>
      <c r="F657">
        <v>3.33</v>
      </c>
      <c r="G657">
        <v>3.33</v>
      </c>
      <c r="I657" s="1">
        <v>37912</v>
      </c>
      <c r="J657">
        <v>3.33</v>
      </c>
      <c r="K657">
        <f t="shared" si="60"/>
        <v>3849</v>
      </c>
      <c r="L657" s="7">
        <f t="shared" si="63"/>
        <v>75.737898465171199</v>
      </c>
      <c r="M657">
        <f t="shared" si="64"/>
        <v>4.9385714285714286</v>
      </c>
      <c r="N657">
        <f t="shared" si="65"/>
        <v>4.8490000000000002</v>
      </c>
      <c r="O657">
        <f>G657/WatershedCalcs!$F$18</f>
        <v>0.20722402568247703</v>
      </c>
    </row>
    <row r="658" spans="1:15" x14ac:dyDescent="0.25">
      <c r="A658">
        <f t="shared" si="61"/>
        <v>2004</v>
      </c>
      <c r="B658">
        <f t="shared" si="62"/>
        <v>1</v>
      </c>
      <c r="C658">
        <v>2003</v>
      </c>
      <c r="D658">
        <v>19</v>
      </c>
      <c r="E658">
        <v>10</v>
      </c>
      <c r="F658">
        <v>9.08</v>
      </c>
      <c r="G658">
        <v>9.08</v>
      </c>
      <c r="I658" s="1">
        <v>37913</v>
      </c>
      <c r="J658">
        <v>9.08</v>
      </c>
      <c r="K658">
        <f t="shared" si="60"/>
        <v>2858</v>
      </c>
      <c r="L658" s="7">
        <f t="shared" si="63"/>
        <v>56.237701692247143</v>
      </c>
      <c r="M658">
        <f t="shared" si="64"/>
        <v>4.9871428571428575</v>
      </c>
      <c r="N658">
        <f t="shared" si="65"/>
        <v>5.0913333333333339</v>
      </c>
      <c r="O658">
        <f>G658/WatershedCalcs!$F$18</f>
        <v>0.56504328924831571</v>
      </c>
    </row>
    <row r="659" spans="1:15" x14ac:dyDescent="0.25">
      <c r="A659">
        <f t="shared" si="61"/>
        <v>2004</v>
      </c>
      <c r="B659">
        <f t="shared" si="62"/>
        <v>1</v>
      </c>
      <c r="C659">
        <v>2003</v>
      </c>
      <c r="D659">
        <v>20</v>
      </c>
      <c r="E659">
        <v>10</v>
      </c>
      <c r="F659">
        <v>5.0599999999999996</v>
      </c>
      <c r="G659">
        <v>5.0599999999999996</v>
      </c>
      <c r="I659" s="1">
        <v>37914</v>
      </c>
      <c r="J659">
        <v>5.0599999999999996</v>
      </c>
      <c r="K659">
        <f t="shared" si="60"/>
        <v>3459</v>
      </c>
      <c r="L659" s="7">
        <f t="shared" si="63"/>
        <v>68.063754427390791</v>
      </c>
      <c r="M659">
        <f t="shared" si="64"/>
        <v>4.3057142857142852</v>
      </c>
      <c r="N659">
        <f t="shared" si="65"/>
        <v>5.2753333333333332</v>
      </c>
      <c r="O659">
        <f>G659/WatershedCalcs!$F$18</f>
        <v>0.31488095193793803</v>
      </c>
    </row>
    <row r="660" spans="1:15" x14ac:dyDescent="0.25">
      <c r="A660">
        <f t="shared" si="61"/>
        <v>2004</v>
      </c>
      <c r="B660">
        <f t="shared" si="62"/>
        <v>1</v>
      </c>
      <c r="C660">
        <v>2003</v>
      </c>
      <c r="D660">
        <v>21</v>
      </c>
      <c r="E660">
        <v>10</v>
      </c>
      <c r="F660">
        <v>3.82</v>
      </c>
      <c r="G660">
        <v>3.82</v>
      </c>
      <c r="I660" s="1">
        <v>37915</v>
      </c>
      <c r="J660">
        <v>3.82</v>
      </c>
      <c r="K660">
        <f t="shared" si="60"/>
        <v>3713</v>
      </c>
      <c r="L660" s="7">
        <f t="shared" si="63"/>
        <v>73.061786698150328</v>
      </c>
      <c r="M660">
        <f t="shared" si="64"/>
        <v>4.2142857142857144</v>
      </c>
      <c r="N660">
        <f t="shared" si="65"/>
        <v>6.7866666666666662</v>
      </c>
      <c r="O660">
        <f>G660/WatershedCalcs!$F$18</f>
        <v>0.23771644988200066</v>
      </c>
    </row>
    <row r="661" spans="1:15" x14ac:dyDescent="0.25">
      <c r="A661">
        <f t="shared" si="61"/>
        <v>2004</v>
      </c>
      <c r="B661">
        <f t="shared" si="62"/>
        <v>1</v>
      </c>
      <c r="C661">
        <v>2003</v>
      </c>
      <c r="D661">
        <v>22</v>
      </c>
      <c r="E661">
        <v>10</v>
      </c>
      <c r="F661">
        <v>4.07</v>
      </c>
      <c r="G661">
        <v>4.07</v>
      </c>
      <c r="I661" s="1">
        <v>37916</v>
      </c>
      <c r="J661">
        <v>4.07</v>
      </c>
      <c r="K661">
        <f t="shared" si="60"/>
        <v>3671</v>
      </c>
      <c r="L661" s="7">
        <f t="shared" si="63"/>
        <v>72.235340417158596</v>
      </c>
      <c r="M661">
        <f t="shared" si="64"/>
        <v>4.2771428571428567</v>
      </c>
      <c r="N661">
        <f t="shared" si="65"/>
        <v>7.4526666666666674</v>
      </c>
      <c r="O661">
        <f>G661/WatershedCalcs!$F$18</f>
        <v>0.25327380916747194</v>
      </c>
    </row>
    <row r="662" spans="1:15" x14ac:dyDescent="0.25">
      <c r="A662">
        <f t="shared" si="61"/>
        <v>2004</v>
      </c>
      <c r="B662">
        <f t="shared" si="62"/>
        <v>1</v>
      </c>
      <c r="C662">
        <v>2003</v>
      </c>
      <c r="D662">
        <v>23</v>
      </c>
      <c r="E662">
        <v>10</v>
      </c>
      <c r="F662">
        <v>5.14</v>
      </c>
      <c r="G662">
        <v>5.14</v>
      </c>
      <c r="I662" s="1">
        <v>37917</v>
      </c>
      <c r="J662">
        <v>5.14</v>
      </c>
      <c r="K662">
        <f t="shared" si="60"/>
        <v>3444</v>
      </c>
      <c r="L662" s="7">
        <f t="shared" si="63"/>
        <v>67.768595041322314</v>
      </c>
      <c r="M662">
        <f t="shared" si="64"/>
        <v>4.4557142857142855</v>
      </c>
      <c r="N662">
        <f t="shared" si="65"/>
        <v>7.820333333333334</v>
      </c>
      <c r="O662">
        <f>G662/WatershedCalcs!$F$18</f>
        <v>0.31985930690928882</v>
      </c>
    </row>
    <row r="663" spans="1:15" x14ac:dyDescent="0.25">
      <c r="A663">
        <f t="shared" si="61"/>
        <v>2004</v>
      </c>
      <c r="B663">
        <f t="shared" si="62"/>
        <v>1</v>
      </c>
      <c r="C663">
        <v>2003</v>
      </c>
      <c r="D663">
        <v>24</v>
      </c>
      <c r="E663">
        <v>10</v>
      </c>
      <c r="F663">
        <v>4.07</v>
      </c>
      <c r="G663">
        <v>4.07</v>
      </c>
      <c r="I663" s="1">
        <v>37918</v>
      </c>
      <c r="J663">
        <v>4.07</v>
      </c>
      <c r="K663">
        <f t="shared" si="60"/>
        <v>3671</v>
      </c>
      <c r="L663" s="7">
        <f t="shared" si="63"/>
        <v>72.235340417158596</v>
      </c>
      <c r="M663">
        <f t="shared" si="64"/>
        <v>4.4428571428571422</v>
      </c>
      <c r="N663">
        <f t="shared" si="65"/>
        <v>7.9666666666666668</v>
      </c>
      <c r="O663">
        <f>G663/WatershedCalcs!$F$18</f>
        <v>0.25327380916747194</v>
      </c>
    </row>
    <row r="664" spans="1:15" x14ac:dyDescent="0.25">
      <c r="A664">
        <f t="shared" si="61"/>
        <v>2004</v>
      </c>
      <c r="B664">
        <f t="shared" si="62"/>
        <v>1</v>
      </c>
      <c r="C664">
        <v>2003</v>
      </c>
      <c r="D664">
        <v>25</v>
      </c>
      <c r="E664">
        <v>10</v>
      </c>
      <c r="F664">
        <v>3.67</v>
      </c>
      <c r="G664">
        <v>3.67</v>
      </c>
      <c r="I664" s="1">
        <v>37919</v>
      </c>
      <c r="J664">
        <v>3.67</v>
      </c>
      <c r="K664">
        <f t="shared" si="60"/>
        <v>3756</v>
      </c>
      <c r="L664" s="7">
        <f t="shared" si="63"/>
        <v>73.907910271546641</v>
      </c>
      <c r="M664">
        <f t="shared" si="64"/>
        <v>4.3085714285714278</v>
      </c>
      <c r="N664">
        <f t="shared" si="65"/>
        <v>8.0803333333333338</v>
      </c>
      <c r="O664">
        <f>G664/WatershedCalcs!$F$18</f>
        <v>0.22838203431071794</v>
      </c>
    </row>
    <row r="665" spans="1:15" x14ac:dyDescent="0.25">
      <c r="A665">
        <f t="shared" si="61"/>
        <v>2004</v>
      </c>
      <c r="B665">
        <f t="shared" si="62"/>
        <v>1</v>
      </c>
      <c r="C665">
        <v>2003</v>
      </c>
      <c r="D665">
        <v>26</v>
      </c>
      <c r="E665">
        <v>10</v>
      </c>
      <c r="F665">
        <v>4.3099999999999996</v>
      </c>
      <c r="G665">
        <v>4.3099999999999996</v>
      </c>
      <c r="I665" s="1">
        <v>37920</v>
      </c>
      <c r="J665">
        <v>4.3099999999999996</v>
      </c>
      <c r="K665">
        <f t="shared" si="60"/>
        <v>3609</v>
      </c>
      <c r="L665" s="7">
        <f t="shared" si="63"/>
        <v>71.015348288075558</v>
      </c>
      <c r="M665">
        <f t="shared" si="64"/>
        <v>4.2214285714285715</v>
      </c>
      <c r="N665">
        <f t="shared" si="65"/>
        <v>8.3113333333333337</v>
      </c>
      <c r="O665">
        <f>G665/WatershedCalcs!$F$18</f>
        <v>0.26820887408152427</v>
      </c>
    </row>
    <row r="666" spans="1:15" x14ac:dyDescent="0.25">
      <c r="A666">
        <f t="shared" si="61"/>
        <v>2004</v>
      </c>
      <c r="B666">
        <f t="shared" si="62"/>
        <v>1</v>
      </c>
      <c r="C666">
        <v>2003</v>
      </c>
      <c r="D666">
        <v>27</v>
      </c>
      <c r="E666">
        <v>10</v>
      </c>
      <c r="F666">
        <v>4.42</v>
      </c>
      <c r="G666">
        <v>4.42</v>
      </c>
      <c r="I666" s="1">
        <v>37921</v>
      </c>
      <c r="J666">
        <v>4.42</v>
      </c>
      <c r="K666">
        <f t="shared" si="60"/>
        <v>3591</v>
      </c>
      <c r="L666" s="7">
        <f t="shared" si="63"/>
        <v>70.661157024793383</v>
      </c>
      <c r="M666">
        <f t="shared" si="64"/>
        <v>4.2042857142857146</v>
      </c>
      <c r="N666">
        <f t="shared" si="65"/>
        <v>8.8276666666666657</v>
      </c>
      <c r="O666">
        <f>G666/WatershedCalcs!$F$18</f>
        <v>0.27505411216713166</v>
      </c>
    </row>
    <row r="667" spans="1:15" x14ac:dyDescent="0.25">
      <c r="A667">
        <f t="shared" si="61"/>
        <v>2004</v>
      </c>
      <c r="B667">
        <f t="shared" si="62"/>
        <v>1</v>
      </c>
      <c r="C667">
        <v>2003</v>
      </c>
      <c r="D667">
        <v>28</v>
      </c>
      <c r="E667">
        <v>10</v>
      </c>
      <c r="F667">
        <v>4.26</v>
      </c>
      <c r="G667">
        <v>4.26</v>
      </c>
      <c r="I667" s="1">
        <v>37922</v>
      </c>
      <c r="J667">
        <v>4.26</v>
      </c>
      <c r="K667">
        <f t="shared" si="60"/>
        <v>3628</v>
      </c>
      <c r="L667" s="7">
        <f t="shared" si="63"/>
        <v>71.389216843762298</v>
      </c>
      <c r="M667">
        <f t="shared" si="64"/>
        <v>4.2128571428571426</v>
      </c>
      <c r="N667">
        <f t="shared" si="65"/>
        <v>9.2736666666666654</v>
      </c>
      <c r="O667">
        <f>G667/WatershedCalcs!$F$18</f>
        <v>0.26509740222443007</v>
      </c>
    </row>
    <row r="668" spans="1:15" x14ac:dyDescent="0.25">
      <c r="A668">
        <f t="shared" si="61"/>
        <v>2004</v>
      </c>
      <c r="B668">
        <f t="shared" si="62"/>
        <v>1</v>
      </c>
      <c r="C668">
        <v>2003</v>
      </c>
      <c r="D668">
        <v>29</v>
      </c>
      <c r="E668">
        <v>10</v>
      </c>
      <c r="F668">
        <v>5.32</v>
      </c>
      <c r="G668">
        <v>5.32</v>
      </c>
      <c r="I668" s="1">
        <v>37923</v>
      </c>
      <c r="J668">
        <v>5.32</v>
      </c>
      <c r="K668">
        <f t="shared" si="60"/>
        <v>3402</v>
      </c>
      <c r="L668" s="7">
        <f t="shared" si="63"/>
        <v>66.942148760330582</v>
      </c>
      <c r="M668">
        <f t="shared" si="64"/>
        <v>4.1671428571428573</v>
      </c>
      <c r="N668">
        <f t="shared" si="65"/>
        <v>9.504999999999999</v>
      </c>
      <c r="O668">
        <f>G668/WatershedCalcs!$F$18</f>
        <v>0.33106060559482819</v>
      </c>
    </row>
    <row r="669" spans="1:15" x14ac:dyDescent="0.25">
      <c r="A669">
        <f t="shared" si="61"/>
        <v>2004</v>
      </c>
      <c r="B669">
        <f t="shared" si="62"/>
        <v>1</v>
      </c>
      <c r="C669">
        <v>2003</v>
      </c>
      <c r="D669">
        <v>30</v>
      </c>
      <c r="E669">
        <v>10</v>
      </c>
      <c r="F669">
        <v>5.05</v>
      </c>
      <c r="G669">
        <v>5.05</v>
      </c>
      <c r="I669" s="1">
        <v>37924</v>
      </c>
      <c r="J669">
        <v>5.05</v>
      </c>
      <c r="K669">
        <f t="shared" si="60"/>
        <v>3460</v>
      </c>
      <c r="L669" s="7">
        <f t="shared" si="63"/>
        <v>68.083431719795357</v>
      </c>
      <c r="M669">
        <f t="shared" si="64"/>
        <v>3.9671428571428575</v>
      </c>
      <c r="N669">
        <f t="shared" si="65"/>
        <v>9.7110000000000003</v>
      </c>
      <c r="O669">
        <f>G669/WatershedCalcs!$F$18</f>
        <v>0.31425865756651922</v>
      </c>
    </row>
    <row r="670" spans="1:15" x14ac:dyDescent="0.25">
      <c r="A670">
        <f t="shared" si="61"/>
        <v>2004</v>
      </c>
      <c r="B670">
        <f t="shared" si="62"/>
        <v>1</v>
      </c>
      <c r="C670">
        <v>2003</v>
      </c>
      <c r="D670">
        <v>31</v>
      </c>
      <c r="E670">
        <v>10</v>
      </c>
      <c r="F670">
        <v>3.13</v>
      </c>
      <c r="G670">
        <v>3.13</v>
      </c>
      <c r="I670" s="1">
        <v>37925</v>
      </c>
      <c r="J670">
        <v>3.13</v>
      </c>
      <c r="K670">
        <f t="shared" si="60"/>
        <v>3913</v>
      </c>
      <c r="L670" s="7">
        <f t="shared" si="63"/>
        <v>76.997245179063356</v>
      </c>
      <c r="M670">
        <f t="shared" si="64"/>
        <v>3.8014285714285712</v>
      </c>
      <c r="N670">
        <f t="shared" si="65"/>
        <v>10.885999999999999</v>
      </c>
      <c r="O670">
        <f>G670/WatershedCalcs!$F$18</f>
        <v>0.19477813825410004</v>
      </c>
    </row>
    <row r="671" spans="1:15" x14ac:dyDescent="0.25">
      <c r="A671">
        <f t="shared" si="61"/>
        <v>2004</v>
      </c>
      <c r="B671">
        <f t="shared" si="62"/>
        <v>2</v>
      </c>
      <c r="C671">
        <v>2003</v>
      </c>
      <c r="D671">
        <v>1</v>
      </c>
      <c r="E671">
        <v>11</v>
      </c>
      <c r="F671">
        <v>3.06</v>
      </c>
      <c r="G671">
        <v>3.06</v>
      </c>
      <c r="I671" s="1">
        <v>37926</v>
      </c>
      <c r="J671">
        <v>3.06</v>
      </c>
      <c r="K671">
        <f t="shared" si="60"/>
        <v>3935</v>
      </c>
      <c r="L671" s="7">
        <f t="shared" si="63"/>
        <v>77.430145611963795</v>
      </c>
      <c r="M671">
        <f t="shared" si="64"/>
        <v>3.902857142857143</v>
      </c>
      <c r="N671">
        <f t="shared" si="65"/>
        <v>11.441666666666666</v>
      </c>
      <c r="O671">
        <f>G671/WatershedCalcs!$F$18</f>
        <v>0.19042207765416808</v>
      </c>
    </row>
    <row r="672" spans="1:15" x14ac:dyDescent="0.25">
      <c r="A672">
        <f t="shared" si="61"/>
        <v>2004</v>
      </c>
      <c r="B672">
        <f t="shared" si="62"/>
        <v>2</v>
      </c>
      <c r="C672">
        <v>2003</v>
      </c>
      <c r="D672">
        <v>2</v>
      </c>
      <c r="E672">
        <v>11</v>
      </c>
      <c r="F672">
        <v>4.1900000000000004</v>
      </c>
      <c r="G672">
        <v>4.1900000000000004</v>
      </c>
      <c r="I672" s="1">
        <v>37927</v>
      </c>
      <c r="J672">
        <v>4.1900000000000004</v>
      </c>
      <c r="K672">
        <f t="shared" si="60"/>
        <v>3646</v>
      </c>
      <c r="L672" s="7">
        <f t="shared" si="63"/>
        <v>71.743408107044473</v>
      </c>
      <c r="M672">
        <f t="shared" si="64"/>
        <v>4.2114285714285717</v>
      </c>
      <c r="N672">
        <f t="shared" si="65"/>
        <v>11.902999999999999</v>
      </c>
      <c r="O672">
        <f>G672/WatershedCalcs!$F$18</f>
        <v>0.26074134162449814</v>
      </c>
    </row>
    <row r="673" spans="1:15" x14ac:dyDescent="0.25">
      <c r="A673">
        <f t="shared" si="61"/>
        <v>2004</v>
      </c>
      <c r="B673">
        <f t="shared" si="62"/>
        <v>2</v>
      </c>
      <c r="C673">
        <v>2003</v>
      </c>
      <c r="D673">
        <v>3</v>
      </c>
      <c r="E673">
        <v>11</v>
      </c>
      <c r="F673">
        <v>4.4800000000000004</v>
      </c>
      <c r="G673">
        <v>4.4800000000000004</v>
      </c>
      <c r="I673" s="1">
        <v>37928</v>
      </c>
      <c r="J673">
        <v>4.4800000000000004</v>
      </c>
      <c r="K673">
        <f t="shared" si="60"/>
        <v>3585</v>
      </c>
      <c r="L673" s="7">
        <f t="shared" si="63"/>
        <v>70.543093270366001</v>
      </c>
      <c r="M673">
        <f t="shared" si="64"/>
        <v>4.2442857142857147</v>
      </c>
      <c r="N673">
        <f t="shared" si="65"/>
        <v>12.253333333333332</v>
      </c>
      <c r="O673">
        <f>G673/WatershedCalcs!$F$18</f>
        <v>0.27878787839564478</v>
      </c>
    </row>
    <row r="674" spans="1:15" x14ac:dyDescent="0.25">
      <c r="A674">
        <f t="shared" si="61"/>
        <v>2004</v>
      </c>
      <c r="B674">
        <f t="shared" si="62"/>
        <v>2</v>
      </c>
      <c r="C674">
        <v>2003</v>
      </c>
      <c r="D674">
        <v>4</v>
      </c>
      <c r="E674">
        <v>11</v>
      </c>
      <c r="F674">
        <v>3.94</v>
      </c>
      <c r="G674">
        <v>3.94</v>
      </c>
      <c r="I674" s="1">
        <v>37929</v>
      </c>
      <c r="J674">
        <v>3.94</v>
      </c>
      <c r="K674">
        <f t="shared" si="60"/>
        <v>3688</v>
      </c>
      <c r="L674" s="7">
        <f t="shared" si="63"/>
        <v>72.569854388036205</v>
      </c>
      <c r="M674">
        <f t="shared" si="64"/>
        <v>4.1842857142857133</v>
      </c>
      <c r="N674">
        <f t="shared" si="65"/>
        <v>12.880666666666666</v>
      </c>
      <c r="O674">
        <f>G674/WatershedCalcs!$F$18</f>
        <v>0.24518398233902688</v>
      </c>
    </row>
    <row r="675" spans="1:15" x14ac:dyDescent="0.25">
      <c r="A675">
        <f t="shared" si="61"/>
        <v>2004</v>
      </c>
      <c r="B675">
        <f t="shared" si="62"/>
        <v>2</v>
      </c>
      <c r="C675">
        <v>2003</v>
      </c>
      <c r="D675">
        <v>5</v>
      </c>
      <c r="E675">
        <v>11</v>
      </c>
      <c r="F675">
        <v>3.92</v>
      </c>
      <c r="G675">
        <v>3.92</v>
      </c>
      <c r="I675" s="1">
        <v>37930</v>
      </c>
      <c r="J675">
        <v>3.92</v>
      </c>
      <c r="K675">
        <f t="shared" si="60"/>
        <v>3690</v>
      </c>
      <c r="L675" s="7">
        <f t="shared" si="63"/>
        <v>72.609208972845337</v>
      </c>
      <c r="M675">
        <f t="shared" si="64"/>
        <v>4.2971428571428572</v>
      </c>
      <c r="N675">
        <f t="shared" si="65"/>
        <v>13.362666666666666</v>
      </c>
      <c r="O675">
        <f>G675/WatershedCalcs!$F$18</f>
        <v>0.24393939359618916</v>
      </c>
    </row>
    <row r="676" spans="1:15" x14ac:dyDescent="0.25">
      <c r="A676">
        <f t="shared" si="61"/>
        <v>2004</v>
      </c>
      <c r="B676">
        <f t="shared" si="62"/>
        <v>2</v>
      </c>
      <c r="C676">
        <v>2003</v>
      </c>
      <c r="D676">
        <v>6</v>
      </c>
      <c r="E676">
        <v>11</v>
      </c>
      <c r="F676">
        <v>3.89</v>
      </c>
      <c r="G676">
        <v>3.89</v>
      </c>
      <c r="I676" s="1">
        <v>37931</v>
      </c>
      <c r="J676">
        <v>3.89</v>
      </c>
      <c r="K676">
        <f t="shared" si="60"/>
        <v>3704</v>
      </c>
      <c r="L676" s="7">
        <f t="shared" si="63"/>
        <v>72.884691066509248</v>
      </c>
      <c r="M676">
        <f t="shared" si="64"/>
        <v>4.3428571428571425</v>
      </c>
      <c r="N676">
        <f t="shared" si="65"/>
        <v>14.505333333333333</v>
      </c>
      <c r="O676">
        <f>G676/WatershedCalcs!$F$18</f>
        <v>0.24207251048193262</v>
      </c>
    </row>
    <row r="677" spans="1:15" x14ac:dyDescent="0.25">
      <c r="A677">
        <f t="shared" si="61"/>
        <v>2004</v>
      </c>
      <c r="B677">
        <f t="shared" si="62"/>
        <v>2</v>
      </c>
      <c r="C677">
        <v>2003</v>
      </c>
      <c r="D677">
        <v>7</v>
      </c>
      <c r="E677">
        <v>11</v>
      </c>
      <c r="F677">
        <v>3.84</v>
      </c>
      <c r="G677">
        <v>3.84</v>
      </c>
      <c r="I677" s="1">
        <v>37932</v>
      </c>
      <c r="J677">
        <v>3.84</v>
      </c>
      <c r="K677">
        <f t="shared" si="60"/>
        <v>3711</v>
      </c>
      <c r="L677" s="7">
        <f t="shared" si="63"/>
        <v>73.02243211334121</v>
      </c>
      <c r="M677">
        <f t="shared" si="64"/>
        <v>4.3571428571428568</v>
      </c>
      <c r="N677">
        <f t="shared" si="65"/>
        <v>15.545666666666666</v>
      </c>
      <c r="O677">
        <f>G677/WatershedCalcs!$F$18</f>
        <v>0.23896103862483836</v>
      </c>
    </row>
    <row r="678" spans="1:15" x14ac:dyDescent="0.25">
      <c r="A678">
        <f t="shared" si="61"/>
        <v>2004</v>
      </c>
      <c r="B678">
        <f t="shared" si="62"/>
        <v>2</v>
      </c>
      <c r="C678">
        <v>2003</v>
      </c>
      <c r="D678">
        <v>8</v>
      </c>
      <c r="E678">
        <v>11</v>
      </c>
      <c r="F678">
        <v>5.22</v>
      </c>
      <c r="G678">
        <v>5.22</v>
      </c>
      <c r="I678" s="1">
        <v>37933</v>
      </c>
      <c r="J678">
        <v>5.22</v>
      </c>
      <c r="K678">
        <f t="shared" si="60"/>
        <v>3422</v>
      </c>
      <c r="L678" s="7">
        <f t="shared" si="63"/>
        <v>67.335694608421875</v>
      </c>
      <c r="M678">
        <f t="shared" si="64"/>
        <v>4.3971428571428577</v>
      </c>
      <c r="N678">
        <f t="shared" si="65"/>
        <v>16.901</v>
      </c>
      <c r="O678">
        <f>G678/WatershedCalcs!$F$18</f>
        <v>0.32483766188063967</v>
      </c>
    </row>
    <row r="679" spans="1:15" x14ac:dyDescent="0.25">
      <c r="A679">
        <f t="shared" si="61"/>
        <v>2004</v>
      </c>
      <c r="B679">
        <f t="shared" si="62"/>
        <v>2</v>
      </c>
      <c r="C679">
        <v>2003</v>
      </c>
      <c r="D679">
        <v>9</v>
      </c>
      <c r="E679">
        <v>11</v>
      </c>
      <c r="F679">
        <v>4.42</v>
      </c>
      <c r="G679">
        <v>4.42</v>
      </c>
      <c r="I679" s="1">
        <v>37934</v>
      </c>
      <c r="J679">
        <v>4.42</v>
      </c>
      <c r="K679">
        <f t="shared" si="60"/>
        <v>3591</v>
      </c>
      <c r="L679" s="7">
        <f t="shared" si="63"/>
        <v>70.661157024793383</v>
      </c>
      <c r="M679">
        <f t="shared" si="64"/>
        <v>4.6571428571428584</v>
      </c>
      <c r="N679">
        <f t="shared" si="65"/>
        <v>17.830333333333332</v>
      </c>
      <c r="O679">
        <f>G679/WatershedCalcs!$F$18</f>
        <v>0.27505411216713166</v>
      </c>
    </row>
    <row r="680" spans="1:15" x14ac:dyDescent="0.25">
      <c r="A680">
        <f t="shared" si="61"/>
        <v>2004</v>
      </c>
      <c r="B680">
        <f t="shared" si="62"/>
        <v>2</v>
      </c>
      <c r="C680">
        <v>2003</v>
      </c>
      <c r="D680">
        <v>10</v>
      </c>
      <c r="E680">
        <v>11</v>
      </c>
      <c r="F680">
        <v>4.0599999999999996</v>
      </c>
      <c r="G680">
        <v>4.0599999999999996</v>
      </c>
      <c r="I680" s="1">
        <v>37935</v>
      </c>
      <c r="J680">
        <v>4.0599999999999996</v>
      </c>
      <c r="K680">
        <f t="shared" si="60"/>
        <v>3674</v>
      </c>
      <c r="L680" s="7">
        <f t="shared" si="63"/>
        <v>72.294372294372295</v>
      </c>
      <c r="M680">
        <f t="shared" si="64"/>
        <v>6.2542857142857144</v>
      </c>
      <c r="N680">
        <f t="shared" si="65"/>
        <v>18.623000000000001</v>
      </c>
      <c r="O680">
        <f>G680/WatershedCalcs!$F$18</f>
        <v>0.25265151479605302</v>
      </c>
    </row>
    <row r="681" spans="1:15" x14ac:dyDescent="0.25">
      <c r="A681">
        <f t="shared" si="61"/>
        <v>2004</v>
      </c>
      <c r="B681">
        <f t="shared" si="62"/>
        <v>2</v>
      </c>
      <c r="C681">
        <v>2003</v>
      </c>
      <c r="D681">
        <v>11</v>
      </c>
      <c r="E681">
        <v>11</v>
      </c>
      <c r="F681">
        <v>4.7300000000000004</v>
      </c>
      <c r="G681">
        <v>4.7300000000000004</v>
      </c>
      <c r="I681" s="1">
        <v>37936</v>
      </c>
      <c r="J681">
        <v>4.7300000000000004</v>
      </c>
      <c r="K681">
        <f t="shared" si="60"/>
        <v>3523</v>
      </c>
      <c r="L681" s="7">
        <f t="shared" si="63"/>
        <v>69.323101141282962</v>
      </c>
      <c r="M681">
        <f t="shared" si="64"/>
        <v>7.1885714285714286</v>
      </c>
      <c r="N681">
        <f t="shared" si="65"/>
        <v>19.517666666666667</v>
      </c>
      <c r="O681">
        <f>G681/WatershedCalcs!$F$18</f>
        <v>0.29434523768111603</v>
      </c>
    </row>
    <row r="682" spans="1:15" x14ac:dyDescent="0.25">
      <c r="A682">
        <f t="shared" si="61"/>
        <v>2004</v>
      </c>
      <c r="B682">
        <f t="shared" si="62"/>
        <v>2</v>
      </c>
      <c r="C682">
        <v>2003</v>
      </c>
      <c r="D682">
        <v>12</v>
      </c>
      <c r="E682">
        <v>11</v>
      </c>
      <c r="F682">
        <v>4.24</v>
      </c>
      <c r="G682">
        <v>4.24</v>
      </c>
      <c r="I682" s="1">
        <v>37937</v>
      </c>
      <c r="J682">
        <v>4.24</v>
      </c>
      <c r="K682">
        <f t="shared" si="60"/>
        <v>3630</v>
      </c>
      <c r="L682" s="7">
        <f t="shared" si="63"/>
        <v>71.428571428571431</v>
      </c>
      <c r="M682">
        <f t="shared" si="64"/>
        <v>8.5985714285714288</v>
      </c>
      <c r="N682">
        <f t="shared" si="65"/>
        <v>20.25</v>
      </c>
      <c r="O682">
        <f>G682/WatershedCalcs!$F$18</f>
        <v>0.2638528134815924</v>
      </c>
    </row>
    <row r="683" spans="1:15" x14ac:dyDescent="0.25">
      <c r="A683">
        <f t="shared" si="61"/>
        <v>2004</v>
      </c>
      <c r="B683">
        <f t="shared" si="62"/>
        <v>2</v>
      </c>
      <c r="C683">
        <v>2003</v>
      </c>
      <c r="D683">
        <v>13</v>
      </c>
      <c r="E683">
        <v>11</v>
      </c>
      <c r="F683">
        <v>3.99</v>
      </c>
      <c r="G683">
        <v>3.99</v>
      </c>
      <c r="I683" s="1">
        <v>37938</v>
      </c>
      <c r="J683">
        <v>3.99</v>
      </c>
      <c r="K683">
        <f t="shared" si="60"/>
        <v>3685</v>
      </c>
      <c r="L683" s="7">
        <f t="shared" si="63"/>
        <v>72.510822510822521</v>
      </c>
      <c r="M683">
        <f t="shared" si="64"/>
        <v>15.192857142857141</v>
      </c>
      <c r="N683">
        <f t="shared" si="65"/>
        <v>21.341999999999999</v>
      </c>
      <c r="O683">
        <f>G683/WatershedCalcs!$F$18</f>
        <v>0.24829545419612115</v>
      </c>
    </row>
    <row r="684" spans="1:15" x14ac:dyDescent="0.25">
      <c r="A684">
        <f t="shared" si="61"/>
        <v>2004</v>
      </c>
      <c r="B684">
        <f t="shared" si="62"/>
        <v>2</v>
      </c>
      <c r="C684">
        <v>2003</v>
      </c>
      <c r="D684">
        <v>14</v>
      </c>
      <c r="E684">
        <v>11</v>
      </c>
      <c r="F684">
        <v>4.12</v>
      </c>
      <c r="G684">
        <v>4.12</v>
      </c>
      <c r="I684" s="1">
        <v>37939</v>
      </c>
      <c r="J684">
        <v>4.12</v>
      </c>
      <c r="K684">
        <f t="shared" si="60"/>
        <v>3654</v>
      </c>
      <c r="L684" s="7">
        <f t="shared" si="63"/>
        <v>71.900826446281002</v>
      </c>
      <c r="M684">
        <f t="shared" si="64"/>
        <v>18.022857142857141</v>
      </c>
      <c r="N684">
        <f t="shared" si="65"/>
        <v>25.342333333333332</v>
      </c>
      <c r="O684">
        <f>G684/WatershedCalcs!$F$18</f>
        <v>0.2563852810245662</v>
      </c>
    </row>
    <row r="685" spans="1:15" x14ac:dyDescent="0.25">
      <c r="A685">
        <f t="shared" si="61"/>
        <v>2004</v>
      </c>
      <c r="B685">
        <f t="shared" si="62"/>
        <v>2</v>
      </c>
      <c r="C685">
        <v>2003</v>
      </c>
      <c r="D685">
        <v>15</v>
      </c>
      <c r="E685">
        <v>11</v>
      </c>
      <c r="F685">
        <v>7.04</v>
      </c>
      <c r="G685">
        <v>7.04</v>
      </c>
      <c r="I685" s="1">
        <v>37940</v>
      </c>
      <c r="J685">
        <v>7.04</v>
      </c>
      <c r="K685">
        <f t="shared" si="60"/>
        <v>3085</v>
      </c>
      <c r="L685" s="7">
        <f t="shared" si="63"/>
        <v>60.704447068083432</v>
      </c>
      <c r="M685">
        <f t="shared" si="64"/>
        <v>19.591428571428573</v>
      </c>
      <c r="N685">
        <f t="shared" si="65"/>
        <v>31.17166666666667</v>
      </c>
      <c r="O685">
        <f>G685/WatershedCalcs!$F$18</f>
        <v>0.43809523747887036</v>
      </c>
    </row>
    <row r="686" spans="1:15" x14ac:dyDescent="0.25">
      <c r="A686">
        <f t="shared" si="61"/>
        <v>2004</v>
      </c>
      <c r="B686">
        <f t="shared" si="62"/>
        <v>2</v>
      </c>
      <c r="C686">
        <v>2003</v>
      </c>
      <c r="D686">
        <v>16</v>
      </c>
      <c r="E686">
        <v>11</v>
      </c>
      <c r="F686">
        <v>15.6</v>
      </c>
      <c r="G686">
        <v>15.6</v>
      </c>
      <c r="I686" s="1">
        <v>37941</v>
      </c>
      <c r="J686">
        <v>15.6</v>
      </c>
      <c r="K686">
        <f t="shared" si="60"/>
        <v>2199</v>
      </c>
      <c r="L686" s="7">
        <f t="shared" si="63"/>
        <v>43.270365997638727</v>
      </c>
      <c r="M686">
        <f t="shared" si="64"/>
        <v>19.947142857142858</v>
      </c>
      <c r="N686">
        <f t="shared" si="65"/>
        <v>33.560333333333332</v>
      </c>
      <c r="O686">
        <f>G686/WatershedCalcs!$F$18</f>
        <v>0.97077921941340584</v>
      </c>
    </row>
    <row r="687" spans="1:15" x14ac:dyDescent="0.25">
      <c r="A687">
        <f t="shared" si="61"/>
        <v>2004</v>
      </c>
      <c r="B687">
        <f t="shared" si="62"/>
        <v>2</v>
      </c>
      <c r="C687">
        <v>2003</v>
      </c>
      <c r="D687">
        <v>17</v>
      </c>
      <c r="E687">
        <v>11</v>
      </c>
      <c r="F687">
        <v>10.6</v>
      </c>
      <c r="G687">
        <v>10.6</v>
      </c>
      <c r="I687" s="1">
        <v>37942</v>
      </c>
      <c r="J687">
        <v>10.6</v>
      </c>
      <c r="K687">
        <f t="shared" si="60"/>
        <v>2703</v>
      </c>
      <c r="L687" s="7">
        <f t="shared" si="63"/>
        <v>53.187721369539553</v>
      </c>
      <c r="M687">
        <f t="shared" si="64"/>
        <v>18.787142857142857</v>
      </c>
      <c r="N687">
        <f t="shared" si="65"/>
        <v>34.730333333333334</v>
      </c>
      <c r="O687">
        <f>G687/WatershedCalcs!$F$18</f>
        <v>0.65963203370398094</v>
      </c>
    </row>
    <row r="688" spans="1:15" x14ac:dyDescent="0.25">
      <c r="A688">
        <f t="shared" si="61"/>
        <v>2004</v>
      </c>
      <c r="B688">
        <f t="shared" si="62"/>
        <v>2</v>
      </c>
      <c r="C688">
        <v>2003</v>
      </c>
      <c r="D688">
        <v>18</v>
      </c>
      <c r="E688">
        <v>11</v>
      </c>
      <c r="F688">
        <v>14.6</v>
      </c>
      <c r="G688">
        <v>14.6</v>
      </c>
      <c r="I688" s="1">
        <v>37943</v>
      </c>
      <c r="J688">
        <v>14.6</v>
      </c>
      <c r="K688">
        <f t="shared" si="60"/>
        <v>2293</v>
      </c>
      <c r="L688" s="7">
        <f t="shared" si="63"/>
        <v>45.120031483667852</v>
      </c>
      <c r="M688">
        <f t="shared" si="64"/>
        <v>18.787142857142857</v>
      </c>
      <c r="N688">
        <f t="shared" si="65"/>
        <v>35.77033333333334</v>
      </c>
      <c r="O688">
        <f>G688/WatershedCalcs!$F$18</f>
        <v>0.90854978227152083</v>
      </c>
    </row>
    <row r="689" spans="1:15" x14ac:dyDescent="0.25">
      <c r="A689">
        <f t="shared" si="61"/>
        <v>2004</v>
      </c>
      <c r="B689">
        <f t="shared" si="62"/>
        <v>2</v>
      </c>
      <c r="C689">
        <v>2003</v>
      </c>
      <c r="D689">
        <v>19</v>
      </c>
      <c r="E689">
        <v>11</v>
      </c>
      <c r="F689">
        <v>50.4</v>
      </c>
      <c r="G689">
        <v>50.4</v>
      </c>
      <c r="I689" s="1">
        <v>37944</v>
      </c>
      <c r="J689">
        <v>50.4</v>
      </c>
      <c r="K689">
        <f t="shared" si="60"/>
        <v>636</v>
      </c>
      <c r="L689" s="7">
        <f t="shared" si="63"/>
        <v>12.514757969303425</v>
      </c>
      <c r="M689">
        <f t="shared" si="64"/>
        <v>19.53</v>
      </c>
      <c r="N689">
        <f t="shared" si="65"/>
        <v>36.433666666666674</v>
      </c>
      <c r="O689">
        <f>G689/WatershedCalcs!$F$18</f>
        <v>3.1363636319510038</v>
      </c>
    </row>
    <row r="690" spans="1:15" x14ac:dyDescent="0.25">
      <c r="A690">
        <f t="shared" si="61"/>
        <v>2004</v>
      </c>
      <c r="B690">
        <f t="shared" si="62"/>
        <v>2</v>
      </c>
      <c r="C690">
        <v>2003</v>
      </c>
      <c r="D690">
        <v>20</v>
      </c>
      <c r="E690">
        <v>11</v>
      </c>
      <c r="F690">
        <v>23.8</v>
      </c>
      <c r="G690">
        <v>23.8</v>
      </c>
      <c r="I690" s="1">
        <v>37945</v>
      </c>
      <c r="J690">
        <v>23.8</v>
      </c>
      <c r="K690">
        <f t="shared" si="60"/>
        <v>1595</v>
      </c>
      <c r="L690" s="7">
        <f t="shared" si="63"/>
        <v>31.385281385281381</v>
      </c>
      <c r="M690">
        <f t="shared" si="64"/>
        <v>14.872857142857141</v>
      </c>
      <c r="N690">
        <f t="shared" si="65"/>
        <v>35.760333333333342</v>
      </c>
      <c r="O690">
        <f>G690/WatershedCalcs!$F$18</f>
        <v>1.4810606039768628</v>
      </c>
    </row>
    <row r="691" spans="1:15" x14ac:dyDescent="0.25">
      <c r="A691">
        <f t="shared" si="61"/>
        <v>2004</v>
      </c>
      <c r="B691">
        <f t="shared" si="62"/>
        <v>2</v>
      </c>
      <c r="C691">
        <v>2003</v>
      </c>
      <c r="D691">
        <v>21</v>
      </c>
      <c r="E691">
        <v>11</v>
      </c>
      <c r="F691">
        <v>15.1</v>
      </c>
      <c r="G691">
        <v>15.1</v>
      </c>
      <c r="I691" s="1">
        <v>37946</v>
      </c>
      <c r="J691">
        <v>15.1</v>
      </c>
      <c r="K691">
        <f t="shared" si="60"/>
        <v>2211</v>
      </c>
      <c r="L691" s="7">
        <f t="shared" si="63"/>
        <v>43.506493506493506</v>
      </c>
      <c r="M691">
        <f t="shared" si="64"/>
        <v>13.072857142857144</v>
      </c>
      <c r="N691">
        <f t="shared" si="65"/>
        <v>35.943666666666665</v>
      </c>
      <c r="O691">
        <f>G691/WatershedCalcs!$F$18</f>
        <v>0.93966450084246333</v>
      </c>
    </row>
    <row r="692" spans="1:15" x14ac:dyDescent="0.25">
      <c r="A692">
        <f t="shared" si="61"/>
        <v>2004</v>
      </c>
      <c r="B692">
        <f t="shared" si="62"/>
        <v>2</v>
      </c>
      <c r="C692">
        <v>2003</v>
      </c>
      <c r="D692">
        <v>22</v>
      </c>
      <c r="E692">
        <v>11</v>
      </c>
      <c r="F692">
        <v>9.5299999999999994</v>
      </c>
      <c r="G692">
        <v>9.5299999999999994</v>
      </c>
      <c r="I692" s="1">
        <v>37947</v>
      </c>
      <c r="J692">
        <v>9.5299999999999994</v>
      </c>
      <c r="K692">
        <f t="shared" si="60"/>
        <v>2806</v>
      </c>
      <c r="L692" s="7">
        <f t="shared" si="63"/>
        <v>55.214482487209757</v>
      </c>
      <c r="M692">
        <f t="shared" si="64"/>
        <v>12.558571428571428</v>
      </c>
      <c r="N692">
        <f t="shared" si="65"/>
        <v>36.480333333333334</v>
      </c>
      <c r="O692">
        <f>G692/WatershedCalcs!$F$18</f>
        <v>0.59304653596216395</v>
      </c>
    </row>
    <row r="693" spans="1:15" x14ac:dyDescent="0.25">
      <c r="A693">
        <f t="shared" si="61"/>
        <v>2004</v>
      </c>
      <c r="B693">
        <f t="shared" si="62"/>
        <v>2</v>
      </c>
      <c r="C693">
        <v>2003</v>
      </c>
      <c r="D693">
        <v>23</v>
      </c>
      <c r="E693">
        <v>11</v>
      </c>
      <c r="F693">
        <v>7.48</v>
      </c>
      <c r="G693">
        <v>7.48</v>
      </c>
      <c r="I693" s="1">
        <v>37948</v>
      </c>
      <c r="J693">
        <v>7.48</v>
      </c>
      <c r="K693">
        <f t="shared" si="60"/>
        <v>3032</v>
      </c>
      <c r="L693" s="7">
        <f t="shared" si="63"/>
        <v>59.661550570641474</v>
      </c>
      <c r="M693">
        <f t="shared" si="64"/>
        <v>16.954285714285714</v>
      </c>
      <c r="N693">
        <f t="shared" si="65"/>
        <v>37.006</v>
      </c>
      <c r="O693">
        <f>G693/WatershedCalcs!$F$18</f>
        <v>0.46547618982129979</v>
      </c>
    </row>
    <row r="694" spans="1:15" x14ac:dyDescent="0.25">
      <c r="A694">
        <f t="shared" si="61"/>
        <v>2004</v>
      </c>
      <c r="B694">
        <f t="shared" si="62"/>
        <v>2</v>
      </c>
      <c r="C694">
        <v>2003</v>
      </c>
      <c r="D694">
        <v>24</v>
      </c>
      <c r="E694">
        <v>11</v>
      </c>
      <c r="F694">
        <v>10.6</v>
      </c>
      <c r="G694">
        <v>10.6</v>
      </c>
      <c r="I694" s="1">
        <v>37949</v>
      </c>
      <c r="J694">
        <v>10.6</v>
      </c>
      <c r="K694">
        <f t="shared" si="60"/>
        <v>2703</v>
      </c>
      <c r="L694" s="7">
        <f t="shared" si="63"/>
        <v>53.187721369539553</v>
      </c>
      <c r="M694">
        <f t="shared" si="64"/>
        <v>18.714285714285715</v>
      </c>
      <c r="N694">
        <f t="shared" si="65"/>
        <v>37.573333333333338</v>
      </c>
      <c r="O694">
        <f>G694/WatershedCalcs!$F$18</f>
        <v>0.65963203370398094</v>
      </c>
    </row>
    <row r="695" spans="1:15" x14ac:dyDescent="0.25">
      <c r="A695">
        <f t="shared" si="61"/>
        <v>2004</v>
      </c>
      <c r="B695">
        <f t="shared" si="62"/>
        <v>2</v>
      </c>
      <c r="C695">
        <v>2003</v>
      </c>
      <c r="D695">
        <v>25</v>
      </c>
      <c r="E695">
        <v>11</v>
      </c>
      <c r="F695">
        <v>19.8</v>
      </c>
      <c r="G695">
        <v>19.8</v>
      </c>
      <c r="I695" s="1">
        <v>37950</v>
      </c>
      <c r="J695">
        <v>19.8</v>
      </c>
      <c r="K695">
        <f t="shared" si="60"/>
        <v>1881</v>
      </c>
      <c r="L695" s="7">
        <f t="shared" si="63"/>
        <v>37.012987012987011</v>
      </c>
      <c r="M695">
        <f t="shared" si="64"/>
        <v>19.61428571428571</v>
      </c>
      <c r="N695">
        <f t="shared" si="65"/>
        <v>38.620000000000005</v>
      </c>
      <c r="O695">
        <f>G695/WatershedCalcs!$F$18</f>
        <v>1.232142855409323</v>
      </c>
    </row>
    <row r="696" spans="1:15" x14ac:dyDescent="0.25">
      <c r="A696">
        <f t="shared" si="61"/>
        <v>2004</v>
      </c>
      <c r="B696">
        <f t="shared" si="62"/>
        <v>2</v>
      </c>
      <c r="C696">
        <v>2003</v>
      </c>
      <c r="D696">
        <v>26</v>
      </c>
      <c r="E696">
        <v>11</v>
      </c>
      <c r="F696">
        <v>17.8</v>
      </c>
      <c r="G696">
        <v>17.8</v>
      </c>
      <c r="I696" s="1">
        <v>37951</v>
      </c>
      <c r="J696">
        <v>17.8</v>
      </c>
      <c r="K696">
        <f t="shared" si="60"/>
        <v>2046</v>
      </c>
      <c r="L696" s="7">
        <f t="shared" si="63"/>
        <v>40.259740259740262</v>
      </c>
      <c r="M696">
        <f t="shared" si="64"/>
        <v>18.885714285714283</v>
      </c>
      <c r="N696">
        <f t="shared" si="65"/>
        <v>41.273333333333333</v>
      </c>
      <c r="O696">
        <f>G696/WatershedCalcs!$F$18</f>
        <v>1.107683981125553</v>
      </c>
    </row>
    <row r="697" spans="1:15" x14ac:dyDescent="0.25">
      <c r="A697">
        <f t="shared" si="61"/>
        <v>2004</v>
      </c>
      <c r="B697">
        <f t="shared" si="62"/>
        <v>2</v>
      </c>
      <c r="C697">
        <v>2003</v>
      </c>
      <c r="D697">
        <v>27</v>
      </c>
      <c r="E697">
        <v>11</v>
      </c>
      <c r="F697">
        <v>11.2</v>
      </c>
      <c r="G697">
        <v>11.2</v>
      </c>
      <c r="I697" s="1">
        <v>37952</v>
      </c>
      <c r="J697">
        <v>11.2</v>
      </c>
      <c r="K697">
        <f t="shared" si="60"/>
        <v>2591</v>
      </c>
      <c r="L697" s="7">
        <f t="shared" si="63"/>
        <v>50.98386462022826</v>
      </c>
      <c r="M697">
        <f t="shared" si="64"/>
        <v>19.671428571428571</v>
      </c>
      <c r="N697">
        <f t="shared" si="65"/>
        <v>42.523333333333333</v>
      </c>
      <c r="O697">
        <f>G697/WatershedCalcs!$F$18</f>
        <v>0.69696969598911185</v>
      </c>
    </row>
    <row r="698" spans="1:15" x14ac:dyDescent="0.25">
      <c r="A698">
        <f t="shared" si="61"/>
        <v>2004</v>
      </c>
      <c r="B698">
        <f t="shared" si="62"/>
        <v>2</v>
      </c>
      <c r="C698">
        <v>2003</v>
      </c>
      <c r="D698">
        <v>28</v>
      </c>
      <c r="E698">
        <v>11</v>
      </c>
      <c r="F698">
        <v>11.5</v>
      </c>
      <c r="G698">
        <v>11.5</v>
      </c>
      <c r="I698" s="1">
        <v>37953</v>
      </c>
      <c r="J698">
        <v>11.5</v>
      </c>
      <c r="K698">
        <f t="shared" si="60"/>
        <v>2583</v>
      </c>
      <c r="L698" s="7">
        <f t="shared" si="63"/>
        <v>50.826446280991732</v>
      </c>
      <c r="M698">
        <f t="shared" si="64"/>
        <v>20.7</v>
      </c>
      <c r="N698">
        <f t="shared" si="65"/>
        <v>45.716666666666676</v>
      </c>
      <c r="O698">
        <f>G698/WatershedCalcs!$F$18</f>
        <v>0.71563852713167742</v>
      </c>
    </row>
    <row r="699" spans="1:15" x14ac:dyDescent="0.25">
      <c r="A699">
        <f t="shared" si="61"/>
        <v>2004</v>
      </c>
      <c r="B699">
        <f t="shared" si="62"/>
        <v>2</v>
      </c>
      <c r="C699">
        <v>2003</v>
      </c>
      <c r="D699">
        <v>29</v>
      </c>
      <c r="E699">
        <v>11</v>
      </c>
      <c r="F699">
        <v>40.299999999999997</v>
      </c>
      <c r="G699">
        <v>40.299999999999997</v>
      </c>
      <c r="I699" s="1">
        <v>37954</v>
      </c>
      <c r="J699">
        <v>40.299999999999997</v>
      </c>
      <c r="K699">
        <f t="shared" si="60"/>
        <v>888</v>
      </c>
      <c r="L699" s="7">
        <f t="shared" si="63"/>
        <v>17.473435655253837</v>
      </c>
      <c r="M699">
        <f t="shared" si="64"/>
        <v>24.514285714285716</v>
      </c>
      <c r="N699">
        <f t="shared" si="65"/>
        <v>49.866666666666667</v>
      </c>
      <c r="O699">
        <f>G699/WatershedCalcs!$F$18</f>
        <v>2.507846316817965</v>
      </c>
    </row>
    <row r="700" spans="1:15" x14ac:dyDescent="0.25">
      <c r="A700">
        <f t="shared" si="61"/>
        <v>2004</v>
      </c>
      <c r="B700">
        <f t="shared" si="62"/>
        <v>2</v>
      </c>
      <c r="C700">
        <v>2003</v>
      </c>
      <c r="D700">
        <v>30</v>
      </c>
      <c r="E700">
        <v>11</v>
      </c>
      <c r="F700">
        <v>19.8</v>
      </c>
      <c r="G700">
        <v>19.8</v>
      </c>
      <c r="I700" s="1">
        <v>37955</v>
      </c>
      <c r="J700">
        <v>19.8</v>
      </c>
      <c r="K700">
        <f t="shared" si="60"/>
        <v>1881</v>
      </c>
      <c r="L700" s="7">
        <f t="shared" si="63"/>
        <v>37.012987012987011</v>
      </c>
      <c r="M700">
        <f t="shared" si="64"/>
        <v>23.771428571428572</v>
      </c>
      <c r="N700">
        <f t="shared" si="65"/>
        <v>54.623333333333335</v>
      </c>
      <c r="O700">
        <f>G700/WatershedCalcs!$F$18</f>
        <v>1.232142855409323</v>
      </c>
    </row>
    <row r="701" spans="1:15" x14ac:dyDescent="0.25">
      <c r="A701">
        <f t="shared" si="61"/>
        <v>2004</v>
      </c>
      <c r="B701">
        <f t="shared" si="62"/>
        <v>3</v>
      </c>
      <c r="C701">
        <v>2003</v>
      </c>
      <c r="D701">
        <v>1</v>
      </c>
      <c r="E701">
        <v>12</v>
      </c>
      <c r="F701">
        <v>16.899999999999999</v>
      </c>
      <c r="G701">
        <v>16.899999999999999</v>
      </c>
      <c r="I701" s="1">
        <v>37956</v>
      </c>
      <c r="J701">
        <v>16.899999999999999</v>
      </c>
      <c r="K701">
        <f t="shared" si="60"/>
        <v>2114</v>
      </c>
      <c r="L701" s="7">
        <f t="shared" si="63"/>
        <v>41.59779614325069</v>
      </c>
      <c r="M701">
        <f t="shared" si="64"/>
        <v>27.3</v>
      </c>
      <c r="N701">
        <f t="shared" si="65"/>
        <v>57.226666666666674</v>
      </c>
      <c r="O701">
        <f>G701/WatershedCalcs!$F$18</f>
        <v>1.0516774876978563</v>
      </c>
    </row>
    <row r="702" spans="1:15" x14ac:dyDescent="0.25">
      <c r="A702">
        <f t="shared" si="61"/>
        <v>2004</v>
      </c>
      <c r="B702">
        <f t="shared" si="62"/>
        <v>3</v>
      </c>
      <c r="C702">
        <v>2003</v>
      </c>
      <c r="D702">
        <v>2</v>
      </c>
      <c r="E702">
        <v>12</v>
      </c>
      <c r="F702">
        <v>14.7</v>
      </c>
      <c r="G702">
        <v>14.7</v>
      </c>
      <c r="I702" s="1">
        <v>37957</v>
      </c>
      <c r="J702">
        <v>14.7</v>
      </c>
      <c r="K702">
        <f t="shared" si="60"/>
        <v>2286</v>
      </c>
      <c r="L702" s="7">
        <f t="shared" si="63"/>
        <v>44.982290436835889</v>
      </c>
      <c r="M702">
        <f t="shared" si="64"/>
        <v>29.61428571428571</v>
      </c>
      <c r="N702">
        <f t="shared" si="65"/>
        <v>59.013333333333335</v>
      </c>
      <c r="O702">
        <f>G702/WatershedCalcs!$F$18</f>
        <v>0.91477272598570936</v>
      </c>
    </row>
    <row r="703" spans="1:15" x14ac:dyDescent="0.25">
      <c r="A703">
        <f t="shared" si="61"/>
        <v>2004</v>
      </c>
      <c r="B703">
        <f t="shared" si="62"/>
        <v>3</v>
      </c>
      <c r="C703">
        <v>2003</v>
      </c>
      <c r="D703">
        <v>3</v>
      </c>
      <c r="E703">
        <v>12</v>
      </c>
      <c r="F703">
        <v>23.3</v>
      </c>
      <c r="G703">
        <v>23.3</v>
      </c>
      <c r="I703" s="1">
        <v>37958</v>
      </c>
      <c r="J703">
        <v>23.3</v>
      </c>
      <c r="K703">
        <f t="shared" si="60"/>
        <v>1608</v>
      </c>
      <c r="L703" s="7">
        <f t="shared" si="63"/>
        <v>31.641086186540733</v>
      </c>
      <c r="M703">
        <f t="shared" si="64"/>
        <v>31.542857142857141</v>
      </c>
      <c r="N703">
        <f t="shared" si="65"/>
        <v>60.656666666666666</v>
      </c>
      <c r="O703">
        <f>G703/WatershedCalcs!$F$18</f>
        <v>1.4499458854059204</v>
      </c>
    </row>
    <row r="704" spans="1:15" x14ac:dyDescent="0.25">
      <c r="A704">
        <f t="shared" si="61"/>
        <v>2004</v>
      </c>
      <c r="B704">
        <f t="shared" si="62"/>
        <v>3</v>
      </c>
      <c r="C704">
        <v>2003</v>
      </c>
      <c r="D704">
        <v>4</v>
      </c>
      <c r="E704">
        <v>12</v>
      </c>
      <c r="F704">
        <v>18.399999999999999</v>
      </c>
      <c r="G704">
        <v>18.399999999999999</v>
      </c>
      <c r="I704" s="1">
        <v>37959</v>
      </c>
      <c r="J704">
        <v>18.399999999999999</v>
      </c>
      <c r="K704">
        <f t="shared" si="60"/>
        <v>1957</v>
      </c>
      <c r="L704" s="7">
        <f t="shared" si="63"/>
        <v>38.508461235733968</v>
      </c>
      <c r="M704">
        <f t="shared" si="64"/>
        <v>32.628571428571426</v>
      </c>
      <c r="N704">
        <f t="shared" si="65"/>
        <v>62.073333333333338</v>
      </c>
      <c r="O704">
        <f>G704/WatershedCalcs!$F$18</f>
        <v>1.1450216434106837</v>
      </c>
    </row>
    <row r="705" spans="1:15" x14ac:dyDescent="0.25">
      <c r="A705">
        <f t="shared" si="61"/>
        <v>2004</v>
      </c>
      <c r="B705">
        <f t="shared" si="62"/>
        <v>3</v>
      </c>
      <c r="C705">
        <v>2003</v>
      </c>
      <c r="D705">
        <v>5</v>
      </c>
      <c r="E705">
        <v>12</v>
      </c>
      <c r="F705">
        <v>38.200000000000003</v>
      </c>
      <c r="G705">
        <v>38.200000000000003</v>
      </c>
      <c r="I705" s="1">
        <v>37960</v>
      </c>
      <c r="J705">
        <v>38.200000000000003</v>
      </c>
      <c r="K705">
        <f t="shared" si="60"/>
        <v>959</v>
      </c>
      <c r="L705" s="7">
        <f t="shared" si="63"/>
        <v>18.87052341597796</v>
      </c>
      <c r="M705">
        <f t="shared" si="64"/>
        <v>33.81428571428571</v>
      </c>
      <c r="N705">
        <f t="shared" si="65"/>
        <v>63.606666666666676</v>
      </c>
      <c r="O705">
        <f>G705/WatershedCalcs!$F$18</f>
        <v>2.3771644988200071</v>
      </c>
    </row>
    <row r="706" spans="1:15" x14ac:dyDescent="0.25">
      <c r="A706">
        <f t="shared" si="61"/>
        <v>2004</v>
      </c>
      <c r="B706">
        <f t="shared" si="62"/>
        <v>3</v>
      </c>
      <c r="C706">
        <v>2003</v>
      </c>
      <c r="D706">
        <v>6</v>
      </c>
      <c r="E706">
        <v>12</v>
      </c>
      <c r="F706">
        <v>35.1</v>
      </c>
      <c r="G706">
        <v>35.1</v>
      </c>
      <c r="I706" s="1">
        <v>37961</v>
      </c>
      <c r="J706">
        <v>35.1</v>
      </c>
      <c r="K706">
        <f t="shared" ref="K706:K769" si="66">RANK(J706,$J$2:$J$5114,0)</f>
        <v>1052</v>
      </c>
      <c r="L706" s="7">
        <f t="shared" si="63"/>
        <v>20.700511609602518</v>
      </c>
      <c r="M706">
        <f t="shared" si="64"/>
        <v>33.642857142857139</v>
      </c>
      <c r="N706">
        <f t="shared" si="65"/>
        <v>64.176666666666677</v>
      </c>
      <c r="O706">
        <f>G706/WatershedCalcs!$F$18</f>
        <v>2.1842532436801632</v>
      </c>
    </row>
    <row r="707" spans="1:15" x14ac:dyDescent="0.25">
      <c r="A707">
        <f t="shared" ref="A707:A770" si="67">IF(E707&gt;9,C707+1,C707)</f>
        <v>2004</v>
      </c>
      <c r="B707">
        <f t="shared" ref="B707:B770" si="68">IF(E707&gt;9,(E707-9),(E707+3))</f>
        <v>3</v>
      </c>
      <c r="C707">
        <v>2003</v>
      </c>
      <c r="D707">
        <v>7</v>
      </c>
      <c r="E707">
        <v>12</v>
      </c>
      <c r="F707">
        <v>44.5</v>
      </c>
      <c r="G707">
        <v>44.5</v>
      </c>
      <c r="I707" s="1">
        <v>37962</v>
      </c>
      <c r="J707">
        <v>44.5</v>
      </c>
      <c r="K707">
        <f t="shared" si="66"/>
        <v>769</v>
      </c>
      <c r="L707" s="7">
        <f t="shared" ref="L707:L770" si="69">100*(K707/(COUNT($K$2:$K$5114)+1))</f>
        <v>15.131837859110586</v>
      </c>
      <c r="M707">
        <f t="shared" ref="M707:M770" si="70">AVERAGE(J707:J713)</f>
        <v>46.342857142857142</v>
      </c>
      <c r="N707">
        <f t="shared" ref="N707:N770" si="71">AVERAGE(J707:J736)</f>
        <v>64.513333333333335</v>
      </c>
      <c r="O707">
        <f>G707/WatershedCalcs!$F$18</f>
        <v>2.769209952813882</v>
      </c>
    </row>
    <row r="708" spans="1:15" x14ac:dyDescent="0.25">
      <c r="A708">
        <f t="shared" si="67"/>
        <v>2004</v>
      </c>
      <c r="B708">
        <f t="shared" si="68"/>
        <v>3</v>
      </c>
      <c r="C708">
        <v>2003</v>
      </c>
      <c r="D708">
        <v>8</v>
      </c>
      <c r="E708">
        <v>12</v>
      </c>
      <c r="F708">
        <v>33.1</v>
      </c>
      <c r="G708">
        <v>33.1</v>
      </c>
      <c r="I708" s="1">
        <v>37963</v>
      </c>
      <c r="J708">
        <v>33.1</v>
      </c>
      <c r="K708">
        <f t="shared" si="66"/>
        <v>1147</v>
      </c>
      <c r="L708" s="7">
        <f t="shared" si="69"/>
        <v>22.569854388036205</v>
      </c>
      <c r="M708">
        <f t="shared" si="70"/>
        <v>65.55714285714285</v>
      </c>
      <c r="N708">
        <f t="shared" si="71"/>
        <v>64.436666666666667</v>
      </c>
      <c r="O708">
        <f>G708/WatershedCalcs!$F$18</f>
        <v>2.0597943693963936</v>
      </c>
    </row>
    <row r="709" spans="1:15" x14ac:dyDescent="0.25">
      <c r="A709">
        <f t="shared" si="67"/>
        <v>2004</v>
      </c>
      <c r="B709">
        <f t="shared" si="68"/>
        <v>3</v>
      </c>
      <c r="C709">
        <v>2003</v>
      </c>
      <c r="D709">
        <v>9</v>
      </c>
      <c r="E709">
        <v>12</v>
      </c>
      <c r="F709">
        <v>28.2</v>
      </c>
      <c r="G709">
        <v>28.2</v>
      </c>
      <c r="I709" s="1">
        <v>37964</v>
      </c>
      <c r="J709">
        <v>28.2</v>
      </c>
      <c r="K709">
        <f t="shared" si="66"/>
        <v>1355</v>
      </c>
      <c r="L709" s="7">
        <f t="shared" si="69"/>
        <v>26.662731208185754</v>
      </c>
      <c r="M709">
        <f t="shared" si="70"/>
        <v>72.071428571428569</v>
      </c>
      <c r="N709">
        <f t="shared" si="71"/>
        <v>64.63000000000001</v>
      </c>
      <c r="O709">
        <f>G709/WatershedCalcs!$F$18</f>
        <v>1.7548701274011569</v>
      </c>
    </row>
    <row r="710" spans="1:15" x14ac:dyDescent="0.25">
      <c r="A710">
        <f t="shared" si="67"/>
        <v>2004</v>
      </c>
      <c r="B710">
        <f t="shared" si="68"/>
        <v>3</v>
      </c>
      <c r="C710">
        <v>2003</v>
      </c>
      <c r="D710">
        <v>10</v>
      </c>
      <c r="E710">
        <v>12</v>
      </c>
      <c r="F710">
        <v>30.9</v>
      </c>
      <c r="G710">
        <v>30.9</v>
      </c>
      <c r="I710" s="1">
        <v>37965</v>
      </c>
      <c r="J710">
        <v>30.9</v>
      </c>
      <c r="K710">
        <f t="shared" si="66"/>
        <v>1261</v>
      </c>
      <c r="L710" s="7">
        <f t="shared" si="69"/>
        <v>24.813065722156633</v>
      </c>
      <c r="M710">
        <f t="shared" si="70"/>
        <v>75.285714285714292</v>
      </c>
      <c r="N710">
        <f t="shared" si="71"/>
        <v>65.036666666666676</v>
      </c>
      <c r="O710">
        <f>G710/WatershedCalcs!$F$18</f>
        <v>1.9228896076842463</v>
      </c>
    </row>
    <row r="711" spans="1:15" x14ac:dyDescent="0.25">
      <c r="A711">
        <f t="shared" si="67"/>
        <v>2004</v>
      </c>
      <c r="B711">
        <f t="shared" si="68"/>
        <v>3</v>
      </c>
      <c r="C711">
        <v>2003</v>
      </c>
      <c r="D711">
        <v>11</v>
      </c>
      <c r="E711">
        <v>12</v>
      </c>
      <c r="F711">
        <v>26.7</v>
      </c>
      <c r="G711">
        <v>26.7</v>
      </c>
      <c r="I711" s="1">
        <v>37966</v>
      </c>
      <c r="J711">
        <v>26.7</v>
      </c>
      <c r="K711">
        <f t="shared" si="66"/>
        <v>1432</v>
      </c>
      <c r="L711" s="7">
        <f t="shared" si="69"/>
        <v>28.177882723337266</v>
      </c>
      <c r="M711">
        <f t="shared" si="70"/>
        <v>76.842857142857142</v>
      </c>
      <c r="N711">
        <f t="shared" si="71"/>
        <v>65.446666666666673</v>
      </c>
      <c r="O711">
        <f>G711/WatershedCalcs!$F$18</f>
        <v>1.6615259716883293</v>
      </c>
    </row>
    <row r="712" spans="1:15" x14ac:dyDescent="0.25">
      <c r="A712">
        <f t="shared" si="67"/>
        <v>2004</v>
      </c>
      <c r="B712">
        <f t="shared" si="68"/>
        <v>3</v>
      </c>
      <c r="C712">
        <v>2003</v>
      </c>
      <c r="D712">
        <v>12</v>
      </c>
      <c r="E712">
        <v>12</v>
      </c>
      <c r="F712">
        <v>37</v>
      </c>
      <c r="G712">
        <v>37</v>
      </c>
      <c r="I712" s="1">
        <v>37967</v>
      </c>
      <c r="J712">
        <v>37</v>
      </c>
      <c r="K712">
        <f t="shared" si="66"/>
        <v>988</v>
      </c>
      <c r="L712" s="7">
        <f t="shared" si="69"/>
        <v>19.441164895710351</v>
      </c>
      <c r="M712">
        <f t="shared" si="70"/>
        <v>77.95714285714287</v>
      </c>
      <c r="N712">
        <f t="shared" si="71"/>
        <v>66.04000000000002</v>
      </c>
      <c r="O712">
        <f>G712/WatershedCalcs!$F$18</f>
        <v>2.3024891742497449</v>
      </c>
    </row>
    <row r="713" spans="1:15" x14ac:dyDescent="0.25">
      <c r="A713">
        <f t="shared" si="67"/>
        <v>2004</v>
      </c>
      <c r="B713">
        <f t="shared" si="68"/>
        <v>3</v>
      </c>
      <c r="C713">
        <v>2003</v>
      </c>
      <c r="D713">
        <v>13</v>
      </c>
      <c r="E713">
        <v>12</v>
      </c>
      <c r="F713">
        <v>124</v>
      </c>
      <c r="G713">
        <v>124</v>
      </c>
      <c r="I713" s="1">
        <v>37968</v>
      </c>
      <c r="J713">
        <v>124</v>
      </c>
      <c r="K713">
        <f t="shared" si="66"/>
        <v>214</v>
      </c>
      <c r="L713" s="7">
        <f t="shared" si="69"/>
        <v>4.2109405745769379</v>
      </c>
      <c r="M713">
        <f t="shared" si="70"/>
        <v>76.98571428571428</v>
      </c>
      <c r="N713">
        <f t="shared" si="71"/>
        <v>66.300000000000011</v>
      </c>
      <c r="O713">
        <f>G713/WatershedCalcs!$F$18</f>
        <v>7.7164502055937394</v>
      </c>
    </row>
    <row r="714" spans="1:15" x14ac:dyDescent="0.25">
      <c r="A714">
        <f t="shared" si="67"/>
        <v>2004</v>
      </c>
      <c r="B714">
        <f t="shared" si="68"/>
        <v>3</v>
      </c>
      <c r="C714">
        <v>2003</v>
      </c>
      <c r="D714">
        <v>14</v>
      </c>
      <c r="E714">
        <v>12</v>
      </c>
      <c r="F714">
        <v>179</v>
      </c>
      <c r="G714">
        <v>179</v>
      </c>
      <c r="I714" s="1">
        <v>37969</v>
      </c>
      <c r="J714">
        <v>179</v>
      </c>
      <c r="K714">
        <f t="shared" si="66"/>
        <v>116</v>
      </c>
      <c r="L714" s="7">
        <f t="shared" si="69"/>
        <v>2.2825659189295555</v>
      </c>
      <c r="M714">
        <f t="shared" si="70"/>
        <v>63.457142857142856</v>
      </c>
      <c r="N714">
        <f t="shared" si="71"/>
        <v>63.660000000000011</v>
      </c>
      <c r="O714">
        <f>G714/WatershedCalcs!$F$18</f>
        <v>11.139069248397414</v>
      </c>
    </row>
    <row r="715" spans="1:15" x14ac:dyDescent="0.25">
      <c r="A715">
        <f t="shared" si="67"/>
        <v>2004</v>
      </c>
      <c r="B715">
        <f t="shared" si="68"/>
        <v>3</v>
      </c>
      <c r="C715">
        <v>2003</v>
      </c>
      <c r="D715">
        <v>15</v>
      </c>
      <c r="E715">
        <v>12</v>
      </c>
      <c r="F715">
        <v>78.7</v>
      </c>
      <c r="G715">
        <v>78.7</v>
      </c>
      <c r="I715" s="1">
        <v>37970</v>
      </c>
      <c r="J715">
        <v>78.7</v>
      </c>
      <c r="K715">
        <f t="shared" si="66"/>
        <v>377</v>
      </c>
      <c r="L715" s="7">
        <f t="shared" si="69"/>
        <v>7.4183392365210548</v>
      </c>
      <c r="M715">
        <f t="shared" si="70"/>
        <v>42.342857142857142</v>
      </c>
      <c r="N715">
        <f t="shared" si="71"/>
        <v>59.20000000000001</v>
      </c>
      <c r="O715">
        <f>G715/WatershedCalcs!$F$18</f>
        <v>4.8974567030663492</v>
      </c>
    </row>
    <row r="716" spans="1:15" x14ac:dyDescent="0.25">
      <c r="A716">
        <f t="shared" si="67"/>
        <v>2004</v>
      </c>
      <c r="B716">
        <f t="shared" si="68"/>
        <v>3</v>
      </c>
      <c r="C716">
        <v>2003</v>
      </c>
      <c r="D716">
        <v>16</v>
      </c>
      <c r="E716">
        <v>12</v>
      </c>
      <c r="F716">
        <v>50.7</v>
      </c>
      <c r="G716">
        <v>50.7</v>
      </c>
      <c r="I716" s="1">
        <v>37971</v>
      </c>
      <c r="J716">
        <v>50.7</v>
      </c>
      <c r="K716">
        <f t="shared" si="66"/>
        <v>634</v>
      </c>
      <c r="L716" s="7">
        <f t="shared" si="69"/>
        <v>12.475403384494294</v>
      </c>
      <c r="M716">
        <f t="shared" si="70"/>
        <v>34.714285714285715</v>
      </c>
      <c r="N716">
        <f t="shared" si="71"/>
        <v>58.660000000000004</v>
      </c>
      <c r="O716">
        <f>G716/WatershedCalcs!$F$18</f>
        <v>3.1550324630935696</v>
      </c>
    </row>
    <row r="717" spans="1:15" x14ac:dyDescent="0.25">
      <c r="A717">
        <f t="shared" si="67"/>
        <v>2004</v>
      </c>
      <c r="B717">
        <f t="shared" si="68"/>
        <v>3</v>
      </c>
      <c r="C717">
        <v>2003</v>
      </c>
      <c r="D717">
        <v>17</v>
      </c>
      <c r="E717">
        <v>12</v>
      </c>
      <c r="F717">
        <v>41.8</v>
      </c>
      <c r="G717">
        <v>41.8</v>
      </c>
      <c r="I717" s="1">
        <v>37972</v>
      </c>
      <c r="J717">
        <v>41.8</v>
      </c>
      <c r="K717">
        <f t="shared" si="66"/>
        <v>857</v>
      </c>
      <c r="L717" s="7">
        <f t="shared" si="69"/>
        <v>16.863439590712318</v>
      </c>
      <c r="M717">
        <f t="shared" si="70"/>
        <v>30.971428571428572</v>
      </c>
      <c r="N717">
        <f t="shared" si="71"/>
        <v>59.996666666666677</v>
      </c>
      <c r="O717">
        <f>G717/WatershedCalcs!$F$18</f>
        <v>2.6011904725307926</v>
      </c>
    </row>
    <row r="718" spans="1:15" x14ac:dyDescent="0.25">
      <c r="A718">
        <f t="shared" si="67"/>
        <v>2004</v>
      </c>
      <c r="B718">
        <f t="shared" si="68"/>
        <v>3</v>
      </c>
      <c r="C718">
        <v>2003</v>
      </c>
      <c r="D718">
        <v>18</v>
      </c>
      <c r="E718">
        <v>12</v>
      </c>
      <c r="F718">
        <v>34.5</v>
      </c>
      <c r="G718">
        <v>34.5</v>
      </c>
      <c r="I718" s="1">
        <v>37973</v>
      </c>
      <c r="J718">
        <v>34.5</v>
      </c>
      <c r="K718">
        <f t="shared" si="66"/>
        <v>1091</v>
      </c>
      <c r="L718" s="7">
        <f t="shared" si="69"/>
        <v>21.467926013380559</v>
      </c>
      <c r="M718">
        <f t="shared" si="70"/>
        <v>31</v>
      </c>
      <c r="N718">
        <f t="shared" si="71"/>
        <v>61.653333333333336</v>
      </c>
      <c r="O718">
        <f>G718/WatershedCalcs!$F$18</f>
        <v>2.1469155813950325</v>
      </c>
    </row>
    <row r="719" spans="1:15" x14ac:dyDescent="0.25">
      <c r="A719">
        <f t="shared" si="67"/>
        <v>2004</v>
      </c>
      <c r="B719">
        <f t="shared" si="68"/>
        <v>3</v>
      </c>
      <c r="C719">
        <v>2003</v>
      </c>
      <c r="D719">
        <v>19</v>
      </c>
      <c r="E719">
        <v>12</v>
      </c>
      <c r="F719">
        <v>30.2</v>
      </c>
      <c r="G719">
        <v>30.2</v>
      </c>
      <c r="I719" s="1">
        <v>37974</v>
      </c>
      <c r="J719">
        <v>30.2</v>
      </c>
      <c r="K719">
        <f t="shared" si="66"/>
        <v>1268</v>
      </c>
      <c r="L719" s="7">
        <f t="shared" si="69"/>
        <v>24.950806768988588</v>
      </c>
      <c r="M719">
        <f t="shared" si="70"/>
        <v>40.271428571428565</v>
      </c>
      <c r="N719">
        <f t="shared" si="71"/>
        <v>62.803333333333349</v>
      </c>
      <c r="O719">
        <f>G719/WatershedCalcs!$F$18</f>
        <v>1.8793290016849267</v>
      </c>
    </row>
    <row r="720" spans="1:15" x14ac:dyDescent="0.25">
      <c r="A720">
        <f t="shared" si="67"/>
        <v>2004</v>
      </c>
      <c r="B720">
        <f t="shared" si="68"/>
        <v>3</v>
      </c>
      <c r="C720">
        <v>2003</v>
      </c>
      <c r="D720">
        <v>20</v>
      </c>
      <c r="E720">
        <v>12</v>
      </c>
      <c r="F720">
        <v>29.3</v>
      </c>
      <c r="G720">
        <v>29.3</v>
      </c>
      <c r="I720" s="1">
        <v>37975</v>
      </c>
      <c r="J720">
        <v>29.3</v>
      </c>
      <c r="K720">
        <f t="shared" si="66"/>
        <v>1314</v>
      </c>
      <c r="L720" s="7">
        <f t="shared" si="69"/>
        <v>25.855962219598581</v>
      </c>
      <c r="M720">
        <f t="shared" si="70"/>
        <v>43.857142857142854</v>
      </c>
      <c r="N720">
        <f t="shared" si="71"/>
        <v>63.820000000000014</v>
      </c>
      <c r="O720">
        <f>G720/WatershedCalcs!$F$18</f>
        <v>1.8233225082572304</v>
      </c>
    </row>
    <row r="721" spans="1:15" x14ac:dyDescent="0.25">
      <c r="A721">
        <f t="shared" si="67"/>
        <v>2004</v>
      </c>
      <c r="B721">
        <f t="shared" si="68"/>
        <v>3</v>
      </c>
      <c r="C721">
        <v>2003</v>
      </c>
      <c r="D721">
        <v>21</v>
      </c>
      <c r="E721">
        <v>12</v>
      </c>
      <c r="F721">
        <v>31.2</v>
      </c>
      <c r="G721">
        <v>31.2</v>
      </c>
      <c r="I721" s="1">
        <v>37976</v>
      </c>
      <c r="J721">
        <v>31.2</v>
      </c>
      <c r="K721">
        <f t="shared" si="66"/>
        <v>1216</v>
      </c>
      <c r="L721" s="7">
        <f t="shared" si="69"/>
        <v>23.927587563951199</v>
      </c>
      <c r="M721">
        <f t="shared" si="70"/>
        <v>54.957142857142856</v>
      </c>
      <c r="N721">
        <f t="shared" si="71"/>
        <v>64.503333333333345</v>
      </c>
      <c r="O721">
        <f>G721/WatershedCalcs!$F$18</f>
        <v>1.9415584388268117</v>
      </c>
    </row>
    <row r="722" spans="1:15" x14ac:dyDescent="0.25">
      <c r="A722">
        <f t="shared" si="67"/>
        <v>2004</v>
      </c>
      <c r="B722">
        <f t="shared" si="68"/>
        <v>3</v>
      </c>
      <c r="C722">
        <v>2003</v>
      </c>
      <c r="D722">
        <v>22</v>
      </c>
      <c r="E722">
        <v>12</v>
      </c>
      <c r="F722">
        <v>25.3</v>
      </c>
      <c r="G722">
        <v>25.3</v>
      </c>
      <c r="I722" s="1">
        <v>37977</v>
      </c>
      <c r="J722">
        <v>25.3</v>
      </c>
      <c r="K722">
        <f t="shared" si="66"/>
        <v>1496</v>
      </c>
      <c r="L722" s="7">
        <f t="shared" si="69"/>
        <v>29.437229437229441</v>
      </c>
      <c r="M722">
        <f t="shared" si="70"/>
        <v>69.928571428571431</v>
      </c>
      <c r="N722">
        <f t="shared" si="71"/>
        <v>64.88000000000001</v>
      </c>
      <c r="O722">
        <f>G722/WatershedCalcs!$F$18</f>
        <v>1.5744047596896904</v>
      </c>
    </row>
    <row r="723" spans="1:15" x14ac:dyDescent="0.25">
      <c r="A723">
        <f t="shared" si="67"/>
        <v>2004</v>
      </c>
      <c r="B723">
        <f t="shared" si="68"/>
        <v>3</v>
      </c>
      <c r="C723">
        <v>2003</v>
      </c>
      <c r="D723">
        <v>23</v>
      </c>
      <c r="E723">
        <v>12</v>
      </c>
      <c r="F723">
        <v>24.5</v>
      </c>
      <c r="G723">
        <v>24.5</v>
      </c>
      <c r="I723" s="1">
        <v>37978</v>
      </c>
      <c r="J723">
        <v>24.5</v>
      </c>
      <c r="K723">
        <f t="shared" si="66"/>
        <v>1539</v>
      </c>
      <c r="L723" s="7">
        <f t="shared" si="69"/>
        <v>30.283353010625735</v>
      </c>
      <c r="M723">
        <f t="shared" si="70"/>
        <v>92.45714285714287</v>
      </c>
      <c r="N723">
        <f t="shared" si="71"/>
        <v>65.296666666666667</v>
      </c>
      <c r="O723">
        <f>G723/WatershedCalcs!$F$18</f>
        <v>1.5246212099761824</v>
      </c>
    </row>
    <row r="724" spans="1:15" x14ac:dyDescent="0.25">
      <c r="A724">
        <f t="shared" si="67"/>
        <v>2004</v>
      </c>
      <c r="B724">
        <f t="shared" si="68"/>
        <v>3</v>
      </c>
      <c r="C724">
        <v>2003</v>
      </c>
      <c r="D724">
        <v>24</v>
      </c>
      <c r="E724">
        <v>12</v>
      </c>
      <c r="F724">
        <v>42</v>
      </c>
      <c r="G724">
        <v>42</v>
      </c>
      <c r="I724" s="1">
        <v>37979</v>
      </c>
      <c r="J724">
        <v>42</v>
      </c>
      <c r="K724">
        <f t="shared" si="66"/>
        <v>843</v>
      </c>
      <c r="L724" s="7">
        <f t="shared" si="69"/>
        <v>16.587957497048407</v>
      </c>
      <c r="M724">
        <f t="shared" si="70"/>
        <v>102.94285714285715</v>
      </c>
      <c r="N724">
        <f t="shared" si="71"/>
        <v>65.63000000000001</v>
      </c>
      <c r="O724">
        <f>G724/WatershedCalcs!$F$18</f>
        <v>2.6136363599591697</v>
      </c>
    </row>
    <row r="725" spans="1:15" x14ac:dyDescent="0.25">
      <c r="A725">
        <f t="shared" si="67"/>
        <v>2004</v>
      </c>
      <c r="B725">
        <f t="shared" si="68"/>
        <v>3</v>
      </c>
      <c r="C725">
        <v>2003</v>
      </c>
      <c r="D725">
        <v>25</v>
      </c>
      <c r="E725">
        <v>12</v>
      </c>
      <c r="F725">
        <v>99.4</v>
      </c>
      <c r="G725">
        <v>99.4</v>
      </c>
      <c r="I725" s="1">
        <v>37980</v>
      </c>
      <c r="J725">
        <v>99.4</v>
      </c>
      <c r="K725">
        <f t="shared" si="66"/>
        <v>291</v>
      </c>
      <c r="L725" s="7">
        <f t="shared" si="69"/>
        <v>5.7260920897284535</v>
      </c>
      <c r="M725">
        <f t="shared" si="70"/>
        <v>107.01428571428572</v>
      </c>
      <c r="N725">
        <f t="shared" si="71"/>
        <v>65.606666666666669</v>
      </c>
      <c r="O725">
        <f>G725/WatershedCalcs!$F$18</f>
        <v>6.1856060519033687</v>
      </c>
    </row>
    <row r="726" spans="1:15" x14ac:dyDescent="0.25">
      <c r="A726">
        <f t="shared" si="67"/>
        <v>2004</v>
      </c>
      <c r="B726">
        <f t="shared" si="68"/>
        <v>3</v>
      </c>
      <c r="C726">
        <v>2003</v>
      </c>
      <c r="D726">
        <v>26</v>
      </c>
      <c r="E726">
        <v>12</v>
      </c>
      <c r="F726">
        <v>55.3</v>
      </c>
      <c r="G726">
        <v>55.3</v>
      </c>
      <c r="I726" s="1">
        <v>37981</v>
      </c>
      <c r="J726">
        <v>55.3</v>
      </c>
      <c r="K726">
        <f t="shared" si="66"/>
        <v>564</v>
      </c>
      <c r="L726" s="7">
        <f t="shared" si="69"/>
        <v>11.097992916174734</v>
      </c>
      <c r="M726">
        <f t="shared" si="70"/>
        <v>101.95714285714287</v>
      </c>
      <c r="N726">
        <f t="shared" si="71"/>
        <v>63.783333333333331</v>
      </c>
      <c r="O726">
        <f>G726/WatershedCalcs!$F$18</f>
        <v>3.4412878739462398</v>
      </c>
    </row>
    <row r="727" spans="1:15" x14ac:dyDescent="0.25">
      <c r="A727">
        <f t="shared" si="67"/>
        <v>2004</v>
      </c>
      <c r="B727">
        <f t="shared" si="68"/>
        <v>3</v>
      </c>
      <c r="C727">
        <v>2003</v>
      </c>
      <c r="D727">
        <v>27</v>
      </c>
      <c r="E727">
        <v>12</v>
      </c>
      <c r="F727">
        <v>107</v>
      </c>
      <c r="G727">
        <v>107</v>
      </c>
      <c r="I727" s="1">
        <v>37982</v>
      </c>
      <c r="J727">
        <v>107</v>
      </c>
      <c r="K727">
        <f t="shared" si="66"/>
        <v>263</v>
      </c>
      <c r="L727" s="7">
        <f t="shared" si="69"/>
        <v>5.1751279024006296</v>
      </c>
      <c r="M727">
        <f t="shared" si="70"/>
        <v>103.45714285714284</v>
      </c>
      <c r="N727">
        <f t="shared" si="71"/>
        <v>63.356666666666662</v>
      </c>
      <c r="O727">
        <f>G727/WatershedCalcs!$F$18</f>
        <v>6.6585497741816946</v>
      </c>
    </row>
    <row r="728" spans="1:15" x14ac:dyDescent="0.25">
      <c r="A728">
        <f t="shared" si="67"/>
        <v>2004</v>
      </c>
      <c r="B728">
        <f t="shared" si="68"/>
        <v>3</v>
      </c>
      <c r="C728">
        <v>2003</v>
      </c>
      <c r="D728">
        <v>28</v>
      </c>
      <c r="E728">
        <v>12</v>
      </c>
      <c r="F728">
        <v>136</v>
      </c>
      <c r="G728">
        <v>136</v>
      </c>
      <c r="I728" s="1">
        <v>37983</v>
      </c>
      <c r="J728">
        <v>136</v>
      </c>
      <c r="K728">
        <f t="shared" si="66"/>
        <v>188</v>
      </c>
      <c r="L728" s="7">
        <f t="shared" si="69"/>
        <v>3.6993309720582448</v>
      </c>
      <c r="M728">
        <f t="shared" si="70"/>
        <v>97.371428571428552</v>
      </c>
      <c r="N728">
        <f t="shared" si="71"/>
        <v>61.153333333333329</v>
      </c>
      <c r="O728">
        <f>G728/WatershedCalcs!$F$18</f>
        <v>8.4632034512963585</v>
      </c>
    </row>
    <row r="729" spans="1:15" x14ac:dyDescent="0.25">
      <c r="A729">
        <f t="shared" si="67"/>
        <v>2004</v>
      </c>
      <c r="B729">
        <f t="shared" si="68"/>
        <v>3</v>
      </c>
      <c r="C729">
        <v>2003</v>
      </c>
      <c r="D729">
        <v>29</v>
      </c>
      <c r="E729">
        <v>12</v>
      </c>
      <c r="F729">
        <v>183</v>
      </c>
      <c r="G729">
        <v>183</v>
      </c>
      <c r="I729" s="1">
        <v>37984</v>
      </c>
      <c r="J729">
        <v>183</v>
      </c>
      <c r="K729">
        <f t="shared" si="66"/>
        <v>107</v>
      </c>
      <c r="L729" s="7">
        <f t="shared" si="69"/>
        <v>2.105470287288469</v>
      </c>
      <c r="M729">
        <f t="shared" si="70"/>
        <v>85.842857142857142</v>
      </c>
      <c r="N729">
        <f t="shared" si="71"/>
        <v>57.973333333333329</v>
      </c>
      <c r="O729">
        <f>G729/WatershedCalcs!$F$18</f>
        <v>11.387986996964953</v>
      </c>
    </row>
    <row r="730" spans="1:15" x14ac:dyDescent="0.25">
      <c r="A730">
        <f t="shared" si="67"/>
        <v>2004</v>
      </c>
      <c r="B730">
        <f t="shared" si="68"/>
        <v>3</v>
      </c>
      <c r="C730">
        <v>2003</v>
      </c>
      <c r="D730">
        <v>30</v>
      </c>
      <c r="E730">
        <v>12</v>
      </c>
      <c r="F730">
        <v>97.9</v>
      </c>
      <c r="G730">
        <v>97.9</v>
      </c>
      <c r="I730" s="1">
        <v>37985</v>
      </c>
      <c r="J730">
        <v>97.9</v>
      </c>
      <c r="K730">
        <f t="shared" si="66"/>
        <v>297</v>
      </c>
      <c r="L730" s="7">
        <f t="shared" si="69"/>
        <v>5.8441558441558437</v>
      </c>
      <c r="M730">
        <f t="shared" si="70"/>
        <v>66.157142857142858</v>
      </c>
      <c r="N730">
        <f t="shared" si="71"/>
        <v>53.63</v>
      </c>
      <c r="O730">
        <f>G730/WatershedCalcs!$F$18</f>
        <v>6.092261896190541</v>
      </c>
    </row>
    <row r="731" spans="1:15" x14ac:dyDescent="0.25">
      <c r="A731">
        <f t="shared" si="67"/>
        <v>2004</v>
      </c>
      <c r="B731">
        <f t="shared" si="68"/>
        <v>3</v>
      </c>
      <c r="C731">
        <v>2003</v>
      </c>
      <c r="D731">
        <v>31</v>
      </c>
      <c r="E731">
        <v>12</v>
      </c>
      <c r="F731">
        <v>70.5</v>
      </c>
      <c r="G731">
        <v>70.5</v>
      </c>
      <c r="I731" s="1">
        <v>37986</v>
      </c>
      <c r="J731">
        <v>70.5</v>
      </c>
      <c r="K731">
        <f t="shared" si="66"/>
        <v>429</v>
      </c>
      <c r="L731" s="7">
        <f t="shared" si="69"/>
        <v>8.4415584415584419</v>
      </c>
      <c r="M731">
        <f t="shared" si="70"/>
        <v>58.2</v>
      </c>
      <c r="N731">
        <f t="shared" si="71"/>
        <v>58.36666666666666</v>
      </c>
      <c r="O731">
        <f>G731/WatershedCalcs!$F$18</f>
        <v>4.3871753185028917</v>
      </c>
    </row>
    <row r="732" spans="1:15" x14ac:dyDescent="0.25">
      <c r="A732">
        <f t="shared" si="67"/>
        <v>2004</v>
      </c>
      <c r="B732">
        <f t="shared" si="68"/>
        <v>4</v>
      </c>
      <c r="C732">
        <v>2004</v>
      </c>
      <c r="D732">
        <v>1</v>
      </c>
      <c r="E732">
        <v>1</v>
      </c>
      <c r="F732">
        <v>64</v>
      </c>
      <c r="G732">
        <v>64</v>
      </c>
      <c r="I732" s="1">
        <v>37987</v>
      </c>
      <c r="J732">
        <v>64</v>
      </c>
      <c r="K732">
        <f t="shared" si="66"/>
        <v>471</v>
      </c>
      <c r="L732" s="7">
        <f t="shared" si="69"/>
        <v>9.2680047225501774</v>
      </c>
      <c r="M732">
        <f t="shared" si="70"/>
        <v>53.685714285714276</v>
      </c>
      <c r="N732">
        <f t="shared" si="71"/>
        <v>65.25</v>
      </c>
      <c r="O732">
        <f>G732/WatershedCalcs!$F$18</f>
        <v>3.9826839770806397</v>
      </c>
    </row>
    <row r="733" spans="1:15" x14ac:dyDescent="0.25">
      <c r="A733">
        <f t="shared" si="67"/>
        <v>2004</v>
      </c>
      <c r="B733">
        <f t="shared" si="68"/>
        <v>4</v>
      </c>
      <c r="C733">
        <v>2004</v>
      </c>
      <c r="D733">
        <v>2</v>
      </c>
      <c r="E733">
        <v>1</v>
      </c>
      <c r="F733">
        <v>65.8</v>
      </c>
      <c r="G733">
        <v>65.8</v>
      </c>
      <c r="I733" s="1">
        <v>37988</v>
      </c>
      <c r="J733">
        <v>65.8</v>
      </c>
      <c r="K733">
        <f t="shared" si="66"/>
        <v>460</v>
      </c>
      <c r="L733" s="7">
        <f t="shared" si="69"/>
        <v>9.0515545060999614</v>
      </c>
      <c r="M733">
        <f t="shared" si="70"/>
        <v>50.314285714285703</v>
      </c>
      <c r="N733">
        <f t="shared" si="71"/>
        <v>68.916666666666671</v>
      </c>
      <c r="O733">
        <f>G733/WatershedCalcs!$F$18</f>
        <v>4.0946969639360322</v>
      </c>
    </row>
    <row r="734" spans="1:15" x14ac:dyDescent="0.25">
      <c r="A734">
        <f t="shared" si="67"/>
        <v>2004</v>
      </c>
      <c r="B734">
        <f t="shared" si="68"/>
        <v>4</v>
      </c>
      <c r="C734">
        <v>2004</v>
      </c>
      <c r="D734">
        <v>3</v>
      </c>
      <c r="E734">
        <v>1</v>
      </c>
      <c r="F734">
        <v>64.400000000000006</v>
      </c>
      <c r="G734">
        <v>64.400000000000006</v>
      </c>
      <c r="I734" s="1">
        <v>37989</v>
      </c>
      <c r="J734">
        <v>64.400000000000006</v>
      </c>
      <c r="K734">
        <f t="shared" si="66"/>
        <v>469</v>
      </c>
      <c r="L734" s="7">
        <f t="shared" si="69"/>
        <v>9.228650137741047</v>
      </c>
      <c r="M734">
        <f t="shared" si="70"/>
        <v>47.085714285714289</v>
      </c>
      <c r="N734">
        <f t="shared" si="71"/>
        <v>70.723333333333329</v>
      </c>
      <c r="O734">
        <f>G734/WatershedCalcs!$F$18</f>
        <v>4.0075757519373942</v>
      </c>
    </row>
    <row r="735" spans="1:15" x14ac:dyDescent="0.25">
      <c r="A735">
        <f t="shared" si="67"/>
        <v>2004</v>
      </c>
      <c r="B735">
        <f t="shared" si="68"/>
        <v>4</v>
      </c>
      <c r="C735">
        <v>2004</v>
      </c>
      <c r="D735">
        <v>4</v>
      </c>
      <c r="E735">
        <v>1</v>
      </c>
      <c r="F735">
        <v>55.3</v>
      </c>
      <c r="G735">
        <v>55.3</v>
      </c>
      <c r="I735" s="1">
        <v>37990</v>
      </c>
      <c r="J735">
        <v>55.3</v>
      </c>
      <c r="K735">
        <f t="shared" si="66"/>
        <v>564</v>
      </c>
      <c r="L735" s="7">
        <f t="shared" si="69"/>
        <v>11.097992916174734</v>
      </c>
      <c r="M735">
        <f t="shared" si="70"/>
        <v>44.24285714285714</v>
      </c>
      <c r="N735">
        <f t="shared" si="71"/>
        <v>72.176666666666677</v>
      </c>
      <c r="O735">
        <f>G735/WatershedCalcs!$F$18</f>
        <v>3.4412878739462398</v>
      </c>
    </row>
    <row r="736" spans="1:15" x14ac:dyDescent="0.25">
      <c r="A736">
        <f t="shared" si="67"/>
        <v>2004</v>
      </c>
      <c r="B736">
        <f t="shared" si="68"/>
        <v>4</v>
      </c>
      <c r="C736">
        <v>2004</v>
      </c>
      <c r="D736">
        <v>5</v>
      </c>
      <c r="E736">
        <v>1</v>
      </c>
      <c r="F736">
        <v>45.2</v>
      </c>
      <c r="G736">
        <v>45.2</v>
      </c>
      <c r="I736" s="1">
        <v>37991</v>
      </c>
      <c r="J736">
        <v>45.2</v>
      </c>
      <c r="K736">
        <f t="shared" si="66"/>
        <v>736</v>
      </c>
      <c r="L736" s="7">
        <f t="shared" si="69"/>
        <v>14.482487209759936</v>
      </c>
      <c r="M736">
        <f t="shared" si="70"/>
        <v>42.742857142857147</v>
      </c>
      <c r="N736">
        <f t="shared" si="71"/>
        <v>72.599999999999994</v>
      </c>
      <c r="O736">
        <f>G736/WatershedCalcs!$F$18</f>
        <v>2.8127705588132019</v>
      </c>
    </row>
    <row r="737" spans="1:15" x14ac:dyDescent="0.25">
      <c r="A737">
        <f t="shared" si="67"/>
        <v>2004</v>
      </c>
      <c r="B737">
        <f t="shared" si="68"/>
        <v>4</v>
      </c>
      <c r="C737">
        <v>2004</v>
      </c>
      <c r="D737">
        <v>6</v>
      </c>
      <c r="E737">
        <v>1</v>
      </c>
      <c r="F737">
        <v>42.2</v>
      </c>
      <c r="G737">
        <v>42.2</v>
      </c>
      <c r="I737" s="1">
        <v>37992</v>
      </c>
      <c r="J737">
        <v>42.2</v>
      </c>
      <c r="K737">
        <f t="shared" si="66"/>
        <v>839</v>
      </c>
      <c r="L737" s="7">
        <f t="shared" si="69"/>
        <v>16.509248327430146</v>
      </c>
      <c r="M737">
        <f t="shared" si="70"/>
        <v>42.68571428571429</v>
      </c>
      <c r="N737">
        <f t="shared" si="71"/>
        <v>72.876666666666679</v>
      </c>
      <c r="O737">
        <f>G737/WatershedCalcs!$F$18</f>
        <v>2.6260822473875467</v>
      </c>
    </row>
    <row r="738" spans="1:15" x14ac:dyDescent="0.25">
      <c r="A738">
        <f t="shared" si="67"/>
        <v>2004</v>
      </c>
      <c r="B738">
        <f t="shared" si="68"/>
        <v>4</v>
      </c>
      <c r="C738">
        <v>2004</v>
      </c>
      <c r="D738">
        <v>7</v>
      </c>
      <c r="E738">
        <v>1</v>
      </c>
      <c r="F738">
        <v>38.9</v>
      </c>
      <c r="G738">
        <v>38.9</v>
      </c>
      <c r="I738" s="1">
        <v>37993</v>
      </c>
      <c r="J738">
        <v>38.9</v>
      </c>
      <c r="K738">
        <f t="shared" si="66"/>
        <v>951</v>
      </c>
      <c r="L738" s="7">
        <f t="shared" si="69"/>
        <v>18.713105076741439</v>
      </c>
      <c r="M738">
        <f t="shared" si="70"/>
        <v>43.114285714285714</v>
      </c>
      <c r="N738">
        <f t="shared" si="71"/>
        <v>72.966666666666669</v>
      </c>
      <c r="O738">
        <f>G738/WatershedCalcs!$F$18</f>
        <v>2.4207251048193261</v>
      </c>
    </row>
    <row r="739" spans="1:15" x14ac:dyDescent="0.25">
      <c r="A739">
        <f t="shared" si="67"/>
        <v>2004</v>
      </c>
      <c r="B739">
        <f t="shared" si="68"/>
        <v>4</v>
      </c>
      <c r="C739">
        <v>2004</v>
      </c>
      <c r="D739">
        <v>8</v>
      </c>
      <c r="E739">
        <v>1</v>
      </c>
      <c r="F739">
        <v>40.4</v>
      </c>
      <c r="G739">
        <v>40.4</v>
      </c>
      <c r="I739" s="1">
        <v>37994</v>
      </c>
      <c r="J739">
        <v>40.4</v>
      </c>
      <c r="K739">
        <f t="shared" si="66"/>
        <v>886</v>
      </c>
      <c r="L739" s="7">
        <f t="shared" si="69"/>
        <v>17.434081070444705</v>
      </c>
      <c r="M739">
        <f t="shared" si="70"/>
        <v>46.48571428571428</v>
      </c>
      <c r="N739">
        <f t="shared" si="71"/>
        <v>73.166666666666671</v>
      </c>
      <c r="O739">
        <f>G739/WatershedCalcs!$F$18</f>
        <v>2.5140692605321537</v>
      </c>
    </row>
    <row r="740" spans="1:15" x14ac:dyDescent="0.25">
      <c r="A740">
        <f t="shared" si="67"/>
        <v>2004</v>
      </c>
      <c r="B740">
        <f t="shared" si="68"/>
        <v>4</v>
      </c>
      <c r="C740">
        <v>2004</v>
      </c>
      <c r="D740">
        <v>9</v>
      </c>
      <c r="E740">
        <v>1</v>
      </c>
      <c r="F740">
        <v>43.2</v>
      </c>
      <c r="G740">
        <v>43.2</v>
      </c>
      <c r="I740" s="1">
        <v>37995</v>
      </c>
      <c r="J740">
        <v>43.2</v>
      </c>
      <c r="K740">
        <f t="shared" si="66"/>
        <v>808</v>
      </c>
      <c r="L740" s="7">
        <f t="shared" si="69"/>
        <v>15.899252262888627</v>
      </c>
      <c r="M740">
        <f t="shared" si="70"/>
        <v>53.68571428571429</v>
      </c>
      <c r="N740">
        <f t="shared" si="71"/>
        <v>73.116666666666688</v>
      </c>
      <c r="O740">
        <f>G740/WatershedCalcs!$F$18</f>
        <v>2.6883116845294319</v>
      </c>
    </row>
    <row r="741" spans="1:15" x14ac:dyDescent="0.25">
      <c r="A741">
        <f t="shared" si="67"/>
        <v>2004</v>
      </c>
      <c r="B741">
        <f t="shared" si="68"/>
        <v>4</v>
      </c>
      <c r="C741">
        <v>2004</v>
      </c>
      <c r="D741">
        <v>10</v>
      </c>
      <c r="E741">
        <v>1</v>
      </c>
      <c r="F741">
        <v>44.5</v>
      </c>
      <c r="G741">
        <v>44.5</v>
      </c>
      <c r="I741" s="1">
        <v>37996</v>
      </c>
      <c r="J741">
        <v>44.5</v>
      </c>
      <c r="K741">
        <f t="shared" si="66"/>
        <v>769</v>
      </c>
      <c r="L741" s="7">
        <f t="shared" si="69"/>
        <v>15.131837859110586</v>
      </c>
      <c r="M741">
        <f t="shared" si="70"/>
        <v>60.585714285714289</v>
      </c>
      <c r="N741">
        <f t="shared" si="71"/>
        <v>72.81</v>
      </c>
      <c r="O741">
        <f>G741/WatershedCalcs!$F$18</f>
        <v>2.769209952813882</v>
      </c>
    </row>
    <row r="742" spans="1:15" x14ac:dyDescent="0.25">
      <c r="A742">
        <f t="shared" si="67"/>
        <v>2004</v>
      </c>
      <c r="B742">
        <f t="shared" si="68"/>
        <v>4</v>
      </c>
      <c r="C742">
        <v>2004</v>
      </c>
      <c r="D742">
        <v>11</v>
      </c>
      <c r="E742">
        <v>1</v>
      </c>
      <c r="F742">
        <v>44.8</v>
      </c>
      <c r="G742">
        <v>44.8</v>
      </c>
      <c r="I742" s="1">
        <v>37997</v>
      </c>
      <c r="J742">
        <v>44.8</v>
      </c>
      <c r="K742">
        <f t="shared" si="66"/>
        <v>765</v>
      </c>
      <c r="L742" s="7">
        <f t="shared" si="69"/>
        <v>15.053128689492326</v>
      </c>
      <c r="M742">
        <f t="shared" si="70"/>
        <v>64.085714285714289</v>
      </c>
      <c r="N742">
        <f t="shared" si="71"/>
        <v>72.36666666666666</v>
      </c>
      <c r="O742">
        <f>G742/WatershedCalcs!$F$18</f>
        <v>2.7878787839564474</v>
      </c>
    </row>
    <row r="743" spans="1:15" x14ac:dyDescent="0.25">
      <c r="A743">
        <f t="shared" si="67"/>
        <v>2004</v>
      </c>
      <c r="B743">
        <f t="shared" si="68"/>
        <v>4</v>
      </c>
      <c r="C743">
        <v>2004</v>
      </c>
      <c r="D743">
        <v>12</v>
      </c>
      <c r="E743">
        <v>1</v>
      </c>
      <c r="F743">
        <v>44.8</v>
      </c>
      <c r="G743">
        <v>44.8</v>
      </c>
      <c r="I743" s="1">
        <v>37998</v>
      </c>
      <c r="J743">
        <v>44.8</v>
      </c>
      <c r="K743">
        <f t="shared" si="66"/>
        <v>765</v>
      </c>
      <c r="L743" s="7">
        <f t="shared" si="69"/>
        <v>15.053128689492326</v>
      </c>
      <c r="M743">
        <f t="shared" si="70"/>
        <v>66.357142857142861</v>
      </c>
      <c r="N743">
        <f t="shared" si="71"/>
        <v>71.84666666666665</v>
      </c>
      <c r="O743">
        <f>G743/WatershedCalcs!$F$18</f>
        <v>2.7878787839564474</v>
      </c>
    </row>
    <row r="744" spans="1:15" x14ac:dyDescent="0.25">
      <c r="A744">
        <f t="shared" si="67"/>
        <v>2004</v>
      </c>
      <c r="B744">
        <f t="shared" si="68"/>
        <v>4</v>
      </c>
      <c r="C744">
        <v>2004</v>
      </c>
      <c r="D744">
        <v>13</v>
      </c>
      <c r="E744">
        <v>1</v>
      </c>
      <c r="F744">
        <v>45.2</v>
      </c>
      <c r="G744">
        <v>45.2</v>
      </c>
      <c r="I744" s="1">
        <v>37999</v>
      </c>
      <c r="J744">
        <v>45.2</v>
      </c>
      <c r="K744">
        <f t="shared" si="66"/>
        <v>736</v>
      </c>
      <c r="L744" s="7">
        <f t="shared" si="69"/>
        <v>14.482487209759936</v>
      </c>
      <c r="M744">
        <f t="shared" si="70"/>
        <v>67.071428571428569</v>
      </c>
      <c r="N744">
        <f t="shared" si="71"/>
        <v>71.27</v>
      </c>
      <c r="O744">
        <f>G744/WatershedCalcs!$F$18</f>
        <v>2.8127705588132019</v>
      </c>
    </row>
    <row r="745" spans="1:15" x14ac:dyDescent="0.25">
      <c r="A745">
        <f t="shared" si="67"/>
        <v>2004</v>
      </c>
      <c r="B745">
        <f t="shared" si="68"/>
        <v>4</v>
      </c>
      <c r="C745">
        <v>2004</v>
      </c>
      <c r="D745">
        <v>14</v>
      </c>
      <c r="E745">
        <v>1</v>
      </c>
      <c r="F745">
        <v>62.5</v>
      </c>
      <c r="G745">
        <v>62.5</v>
      </c>
      <c r="I745" s="1">
        <v>38000</v>
      </c>
      <c r="J745">
        <v>62.5</v>
      </c>
      <c r="K745">
        <f t="shared" si="66"/>
        <v>486</v>
      </c>
      <c r="L745" s="7">
        <f t="shared" si="69"/>
        <v>9.5631641086186541</v>
      </c>
      <c r="M745">
        <f t="shared" si="70"/>
        <v>66.685714285714283</v>
      </c>
      <c r="N745">
        <f t="shared" si="71"/>
        <v>70.623333333333363</v>
      </c>
      <c r="O745">
        <f>G745/WatershedCalcs!$F$18</f>
        <v>3.8893398213678121</v>
      </c>
    </row>
    <row r="746" spans="1:15" x14ac:dyDescent="0.25">
      <c r="A746">
        <f t="shared" si="67"/>
        <v>2004</v>
      </c>
      <c r="B746">
        <f t="shared" si="68"/>
        <v>4</v>
      </c>
      <c r="C746">
        <v>2004</v>
      </c>
      <c r="D746">
        <v>15</v>
      </c>
      <c r="E746">
        <v>1</v>
      </c>
      <c r="F746">
        <v>90.8</v>
      </c>
      <c r="G746">
        <v>90.8</v>
      </c>
      <c r="I746" s="1">
        <v>38001</v>
      </c>
      <c r="J746">
        <v>90.8</v>
      </c>
      <c r="K746">
        <f t="shared" si="66"/>
        <v>329</v>
      </c>
      <c r="L746" s="7">
        <f t="shared" si="69"/>
        <v>6.4738292011019283</v>
      </c>
      <c r="M746">
        <f t="shared" si="70"/>
        <v>63.157142857142858</v>
      </c>
      <c r="N746">
        <f t="shared" si="71"/>
        <v>69.360000000000028</v>
      </c>
      <c r="O746">
        <f>G746/WatershedCalcs!$F$18</f>
        <v>5.6504328924831571</v>
      </c>
    </row>
    <row r="747" spans="1:15" x14ac:dyDescent="0.25">
      <c r="A747">
        <f t="shared" si="67"/>
        <v>2004</v>
      </c>
      <c r="B747">
        <f t="shared" si="68"/>
        <v>4</v>
      </c>
      <c r="C747">
        <v>2004</v>
      </c>
      <c r="D747">
        <v>16</v>
      </c>
      <c r="E747">
        <v>1</v>
      </c>
      <c r="F747">
        <v>91.5</v>
      </c>
      <c r="G747">
        <v>91.5</v>
      </c>
      <c r="I747" s="1">
        <v>38002</v>
      </c>
      <c r="J747">
        <v>91.5</v>
      </c>
      <c r="K747">
        <f t="shared" si="66"/>
        <v>323</v>
      </c>
      <c r="L747" s="7">
        <f t="shared" si="69"/>
        <v>6.3557654466745372</v>
      </c>
      <c r="M747">
        <f t="shared" si="70"/>
        <v>55.114285714285714</v>
      </c>
      <c r="N747">
        <f t="shared" si="71"/>
        <v>67.233333333333334</v>
      </c>
      <c r="O747">
        <f>G747/WatershedCalcs!$F$18</f>
        <v>5.6939934984824765</v>
      </c>
    </row>
    <row r="748" spans="1:15" x14ac:dyDescent="0.25">
      <c r="A748">
        <f t="shared" si="67"/>
        <v>2004</v>
      </c>
      <c r="B748">
        <f t="shared" si="68"/>
        <v>4</v>
      </c>
      <c r="C748">
        <v>2004</v>
      </c>
      <c r="D748">
        <v>17</v>
      </c>
      <c r="E748">
        <v>1</v>
      </c>
      <c r="F748">
        <v>69</v>
      </c>
      <c r="G748">
        <v>69</v>
      </c>
      <c r="I748" s="1">
        <v>38003</v>
      </c>
      <c r="J748">
        <v>69</v>
      </c>
      <c r="K748">
        <f t="shared" si="66"/>
        <v>437</v>
      </c>
      <c r="L748" s="7">
        <f t="shared" si="69"/>
        <v>8.5989767807949633</v>
      </c>
      <c r="M748">
        <f t="shared" si="70"/>
        <v>47.942857142857143</v>
      </c>
      <c r="N748">
        <f t="shared" si="71"/>
        <v>65.186666666666667</v>
      </c>
      <c r="O748">
        <f>G748/WatershedCalcs!$F$18</f>
        <v>4.2938311627900649</v>
      </c>
    </row>
    <row r="749" spans="1:15" x14ac:dyDescent="0.25">
      <c r="A749">
        <f t="shared" si="67"/>
        <v>2004</v>
      </c>
      <c r="B749">
        <f t="shared" si="68"/>
        <v>4</v>
      </c>
      <c r="C749">
        <v>2004</v>
      </c>
      <c r="D749">
        <v>18</v>
      </c>
      <c r="E749">
        <v>1</v>
      </c>
      <c r="F749">
        <v>60.7</v>
      </c>
      <c r="G749">
        <v>60.7</v>
      </c>
      <c r="I749" s="1">
        <v>38004</v>
      </c>
      <c r="J749">
        <v>60.7</v>
      </c>
      <c r="K749">
        <f t="shared" si="66"/>
        <v>511</v>
      </c>
      <c r="L749" s="7">
        <f t="shared" si="69"/>
        <v>10.055096418732782</v>
      </c>
      <c r="M749">
        <f t="shared" si="70"/>
        <v>44.471428571428575</v>
      </c>
      <c r="N749">
        <f t="shared" si="71"/>
        <v>64.396666666666675</v>
      </c>
      <c r="O749">
        <f>G749/WatershedCalcs!$F$18</f>
        <v>3.7773268345124191</v>
      </c>
    </row>
    <row r="750" spans="1:15" x14ac:dyDescent="0.25">
      <c r="A750">
        <f t="shared" si="67"/>
        <v>2004</v>
      </c>
      <c r="B750">
        <f t="shared" si="68"/>
        <v>4</v>
      </c>
      <c r="C750">
        <v>2004</v>
      </c>
      <c r="D750">
        <v>19</v>
      </c>
      <c r="E750">
        <v>1</v>
      </c>
      <c r="F750">
        <v>49.8</v>
      </c>
      <c r="G750">
        <v>49.8</v>
      </c>
      <c r="I750" s="1">
        <v>38005</v>
      </c>
      <c r="J750">
        <v>49.8</v>
      </c>
      <c r="K750">
        <f t="shared" si="66"/>
        <v>652</v>
      </c>
      <c r="L750" s="7">
        <f t="shared" si="69"/>
        <v>12.829594647776466</v>
      </c>
      <c r="M750">
        <f t="shared" si="70"/>
        <v>41.871428571428567</v>
      </c>
      <c r="N750">
        <f t="shared" si="71"/>
        <v>64.239999999999995</v>
      </c>
      <c r="O750">
        <f>G750/WatershedCalcs!$F$18</f>
        <v>3.0990259696658726</v>
      </c>
    </row>
    <row r="751" spans="1:15" x14ac:dyDescent="0.25">
      <c r="A751">
        <f t="shared" si="67"/>
        <v>2004</v>
      </c>
      <c r="B751">
        <f t="shared" si="68"/>
        <v>4</v>
      </c>
      <c r="C751">
        <v>2004</v>
      </c>
      <c r="D751">
        <v>20</v>
      </c>
      <c r="E751">
        <v>1</v>
      </c>
      <c r="F751">
        <v>42.5</v>
      </c>
      <c r="G751">
        <v>42.5</v>
      </c>
      <c r="I751" s="1">
        <v>38006</v>
      </c>
      <c r="J751">
        <v>42.5</v>
      </c>
      <c r="K751">
        <f t="shared" si="66"/>
        <v>831</v>
      </c>
      <c r="L751" s="7">
        <f t="shared" si="69"/>
        <v>16.351829988193625</v>
      </c>
      <c r="M751">
        <f t="shared" si="70"/>
        <v>40.6</v>
      </c>
      <c r="N751">
        <f t="shared" si="71"/>
        <v>65.19</v>
      </c>
      <c r="O751">
        <f>G751/WatershedCalcs!$F$18</f>
        <v>2.644751078530112</v>
      </c>
    </row>
    <row r="752" spans="1:15" x14ac:dyDescent="0.25">
      <c r="A752">
        <f t="shared" si="67"/>
        <v>2004</v>
      </c>
      <c r="B752">
        <f t="shared" si="68"/>
        <v>4</v>
      </c>
      <c r="C752">
        <v>2004</v>
      </c>
      <c r="D752">
        <v>21</v>
      </c>
      <c r="E752">
        <v>1</v>
      </c>
      <c r="F752">
        <v>37.799999999999997</v>
      </c>
      <c r="G752">
        <v>37.799999999999997</v>
      </c>
      <c r="I752" s="1">
        <v>38007</v>
      </c>
      <c r="J752">
        <v>37.799999999999997</v>
      </c>
      <c r="K752">
        <f t="shared" si="66"/>
        <v>979</v>
      </c>
      <c r="L752" s="7">
        <f t="shared" si="69"/>
        <v>19.264069264069263</v>
      </c>
      <c r="M752">
        <f t="shared" si="70"/>
        <v>40.328571428571429</v>
      </c>
      <c r="N752">
        <f t="shared" si="71"/>
        <v>65.766666666666666</v>
      </c>
      <c r="O752">
        <f>G752/WatershedCalcs!$F$18</f>
        <v>2.3522727239632526</v>
      </c>
    </row>
    <row r="753" spans="1:15" x14ac:dyDescent="0.25">
      <c r="A753">
        <f t="shared" si="67"/>
        <v>2004</v>
      </c>
      <c r="B753">
        <f t="shared" si="68"/>
        <v>4</v>
      </c>
      <c r="C753">
        <v>2004</v>
      </c>
      <c r="D753">
        <v>22</v>
      </c>
      <c r="E753">
        <v>1</v>
      </c>
      <c r="F753">
        <v>34.5</v>
      </c>
      <c r="G753">
        <v>34.5</v>
      </c>
      <c r="I753" s="1">
        <v>38008</v>
      </c>
      <c r="J753">
        <v>34.5</v>
      </c>
      <c r="K753">
        <f t="shared" si="66"/>
        <v>1091</v>
      </c>
      <c r="L753" s="7">
        <f t="shared" si="69"/>
        <v>21.467926013380559</v>
      </c>
      <c r="M753">
        <f t="shared" si="70"/>
        <v>42.457142857142856</v>
      </c>
      <c r="N753">
        <f t="shared" si="71"/>
        <v>66.173333333333332</v>
      </c>
      <c r="O753">
        <f>G753/WatershedCalcs!$F$18</f>
        <v>2.1469155813950325</v>
      </c>
    </row>
    <row r="754" spans="1:15" x14ac:dyDescent="0.25">
      <c r="A754">
        <f t="shared" si="67"/>
        <v>2004</v>
      </c>
      <c r="B754">
        <f t="shared" si="68"/>
        <v>4</v>
      </c>
      <c r="C754">
        <v>2004</v>
      </c>
      <c r="D754">
        <v>23</v>
      </c>
      <c r="E754">
        <v>1</v>
      </c>
      <c r="F754">
        <v>41.3</v>
      </c>
      <c r="G754">
        <v>41.3</v>
      </c>
      <c r="I754" s="1">
        <v>38009</v>
      </c>
      <c r="J754">
        <v>41.3</v>
      </c>
      <c r="K754">
        <f t="shared" si="66"/>
        <v>859</v>
      </c>
      <c r="L754" s="7">
        <f t="shared" si="69"/>
        <v>16.90279417552145</v>
      </c>
      <c r="M754">
        <f t="shared" si="70"/>
        <v>71.814285714285717</v>
      </c>
      <c r="N754">
        <f t="shared" si="71"/>
        <v>66.49666666666667</v>
      </c>
      <c r="O754">
        <f>G754/WatershedCalcs!$F$18</f>
        <v>2.5700757539598502</v>
      </c>
    </row>
    <row r="755" spans="1:15" x14ac:dyDescent="0.25">
      <c r="A755">
        <f t="shared" si="67"/>
        <v>2004</v>
      </c>
      <c r="B755">
        <f t="shared" si="68"/>
        <v>4</v>
      </c>
      <c r="C755">
        <v>2004</v>
      </c>
      <c r="D755">
        <v>24</v>
      </c>
      <c r="E755">
        <v>1</v>
      </c>
      <c r="F755">
        <v>44.7</v>
      </c>
      <c r="G755">
        <v>44.7</v>
      </c>
      <c r="I755" s="1">
        <v>38010</v>
      </c>
      <c r="J755">
        <v>44.7</v>
      </c>
      <c r="K755">
        <f t="shared" si="66"/>
        <v>767</v>
      </c>
      <c r="L755" s="7">
        <f t="shared" si="69"/>
        <v>15.092483274301454</v>
      </c>
      <c r="M755">
        <f t="shared" si="70"/>
        <v>105.48571428571428</v>
      </c>
      <c r="N755">
        <f t="shared" si="71"/>
        <v>66.426666666666677</v>
      </c>
      <c r="O755">
        <f>G755/WatershedCalcs!$F$18</f>
        <v>2.7816558402422595</v>
      </c>
    </row>
    <row r="756" spans="1:15" x14ac:dyDescent="0.25">
      <c r="A756">
        <f t="shared" si="67"/>
        <v>2004</v>
      </c>
      <c r="B756">
        <f t="shared" si="68"/>
        <v>4</v>
      </c>
      <c r="C756">
        <v>2004</v>
      </c>
      <c r="D756">
        <v>25</v>
      </c>
      <c r="E756">
        <v>1</v>
      </c>
      <c r="F756">
        <v>42.5</v>
      </c>
      <c r="G756">
        <v>42.5</v>
      </c>
      <c r="I756" s="1">
        <v>38011</v>
      </c>
      <c r="J756">
        <v>42.5</v>
      </c>
      <c r="K756">
        <f t="shared" si="66"/>
        <v>831</v>
      </c>
      <c r="L756" s="7">
        <f t="shared" si="69"/>
        <v>16.351829988193625</v>
      </c>
      <c r="M756">
        <f t="shared" si="70"/>
        <v>123.95714285714287</v>
      </c>
      <c r="N756">
        <f t="shared" si="71"/>
        <v>66.093333333333334</v>
      </c>
      <c r="O756">
        <f>G756/WatershedCalcs!$F$18</f>
        <v>2.644751078530112</v>
      </c>
    </row>
    <row r="757" spans="1:15" x14ac:dyDescent="0.25">
      <c r="A757">
        <f t="shared" si="67"/>
        <v>2004</v>
      </c>
      <c r="B757">
        <f t="shared" si="68"/>
        <v>4</v>
      </c>
      <c r="C757">
        <v>2004</v>
      </c>
      <c r="D757">
        <v>26</v>
      </c>
      <c r="E757">
        <v>1</v>
      </c>
      <c r="F757">
        <v>40.9</v>
      </c>
      <c r="G757">
        <v>40.9</v>
      </c>
      <c r="I757" s="1">
        <v>38012</v>
      </c>
      <c r="J757">
        <v>40.9</v>
      </c>
      <c r="K757">
        <f t="shared" si="66"/>
        <v>879</v>
      </c>
      <c r="L757" s="7">
        <f t="shared" si="69"/>
        <v>17.29634002361275</v>
      </c>
      <c r="M757">
        <f t="shared" si="70"/>
        <v>135.02857142857144</v>
      </c>
      <c r="N757">
        <f t="shared" si="71"/>
        <v>65.803333333333342</v>
      </c>
      <c r="O757">
        <f>G757/WatershedCalcs!$F$18</f>
        <v>2.5451839791030961</v>
      </c>
    </row>
    <row r="758" spans="1:15" x14ac:dyDescent="0.25">
      <c r="A758">
        <f t="shared" si="67"/>
        <v>2004</v>
      </c>
      <c r="B758">
        <f t="shared" si="68"/>
        <v>4</v>
      </c>
      <c r="C758">
        <v>2004</v>
      </c>
      <c r="D758">
        <v>27</v>
      </c>
      <c r="E758">
        <v>1</v>
      </c>
      <c r="F758">
        <v>40.6</v>
      </c>
      <c r="G758">
        <v>40.6</v>
      </c>
      <c r="I758" s="1">
        <v>38013</v>
      </c>
      <c r="J758">
        <v>40.6</v>
      </c>
      <c r="K758">
        <f t="shared" si="66"/>
        <v>882</v>
      </c>
      <c r="L758" s="7">
        <f t="shared" si="69"/>
        <v>17.355371900826448</v>
      </c>
      <c r="M758">
        <f t="shared" si="70"/>
        <v>144.6142857142857</v>
      </c>
      <c r="N758">
        <f t="shared" si="71"/>
        <v>65.59</v>
      </c>
      <c r="O758">
        <f>G758/WatershedCalcs!$F$18</f>
        <v>2.5265151479605308</v>
      </c>
    </row>
    <row r="759" spans="1:15" x14ac:dyDescent="0.25">
      <c r="A759">
        <f t="shared" si="67"/>
        <v>2004</v>
      </c>
      <c r="B759">
        <f t="shared" si="68"/>
        <v>4</v>
      </c>
      <c r="C759">
        <v>2004</v>
      </c>
      <c r="D759">
        <v>28</v>
      </c>
      <c r="E759">
        <v>1</v>
      </c>
      <c r="F759">
        <v>52.7</v>
      </c>
      <c r="G759">
        <v>52.7</v>
      </c>
      <c r="I759" s="1">
        <v>38014</v>
      </c>
      <c r="J759">
        <v>52.7</v>
      </c>
      <c r="K759">
        <f t="shared" si="66"/>
        <v>606</v>
      </c>
      <c r="L759" s="7">
        <f t="shared" si="69"/>
        <v>11.924439197166469</v>
      </c>
      <c r="M759">
        <f t="shared" si="70"/>
        <v>148.52857142857144</v>
      </c>
      <c r="N759">
        <f t="shared" si="71"/>
        <v>65.64</v>
      </c>
      <c r="O759">
        <f>G759/WatershedCalcs!$F$18</f>
        <v>3.2794913373773396</v>
      </c>
    </row>
    <row r="760" spans="1:15" x14ac:dyDescent="0.25">
      <c r="A760">
        <f t="shared" si="67"/>
        <v>2004</v>
      </c>
      <c r="B760">
        <f t="shared" si="68"/>
        <v>4</v>
      </c>
      <c r="C760">
        <v>2004</v>
      </c>
      <c r="D760">
        <v>29</v>
      </c>
      <c r="E760">
        <v>1</v>
      </c>
      <c r="F760">
        <v>240</v>
      </c>
      <c r="G760">
        <v>240</v>
      </c>
      <c r="I760" s="1">
        <v>38015</v>
      </c>
      <c r="J760">
        <v>240</v>
      </c>
      <c r="K760">
        <f t="shared" si="66"/>
        <v>42</v>
      </c>
      <c r="L760" s="7">
        <f t="shared" si="69"/>
        <v>0.82644628099173556</v>
      </c>
      <c r="M760">
        <f t="shared" si="70"/>
        <v>148.64285714285714</v>
      </c>
      <c r="N760">
        <f t="shared" si="71"/>
        <v>66.323333333333338</v>
      </c>
      <c r="O760">
        <f>G760/WatershedCalcs!$F$18</f>
        <v>14.935064914052399</v>
      </c>
    </row>
    <row r="761" spans="1:15" x14ac:dyDescent="0.25">
      <c r="A761">
        <f t="shared" si="67"/>
        <v>2004</v>
      </c>
      <c r="B761">
        <f t="shared" si="68"/>
        <v>4</v>
      </c>
      <c r="C761">
        <v>2004</v>
      </c>
      <c r="D761">
        <v>30</v>
      </c>
      <c r="E761">
        <v>1</v>
      </c>
      <c r="F761">
        <v>277</v>
      </c>
      <c r="G761">
        <v>277</v>
      </c>
      <c r="I761" s="1">
        <v>38016</v>
      </c>
      <c r="J761">
        <v>277</v>
      </c>
      <c r="K761">
        <f t="shared" si="66"/>
        <v>22</v>
      </c>
      <c r="L761" s="7">
        <f t="shared" si="69"/>
        <v>0.4329004329004329</v>
      </c>
      <c r="M761">
        <f t="shared" si="70"/>
        <v>120.77142857142857</v>
      </c>
      <c r="N761">
        <f t="shared" si="71"/>
        <v>61.269999999999989</v>
      </c>
      <c r="O761">
        <f>G761/WatershedCalcs!$F$18</f>
        <v>17.237554088302144</v>
      </c>
    </row>
    <row r="762" spans="1:15" x14ac:dyDescent="0.25">
      <c r="A762">
        <f t="shared" si="67"/>
        <v>2004</v>
      </c>
      <c r="B762">
        <f t="shared" si="68"/>
        <v>4</v>
      </c>
      <c r="C762">
        <v>2004</v>
      </c>
      <c r="D762">
        <v>31</v>
      </c>
      <c r="E762">
        <v>1</v>
      </c>
      <c r="F762">
        <v>174</v>
      </c>
      <c r="G762">
        <v>174</v>
      </c>
      <c r="I762" s="1">
        <v>38017</v>
      </c>
      <c r="J762">
        <v>174</v>
      </c>
      <c r="K762">
        <f t="shared" si="66"/>
        <v>129</v>
      </c>
      <c r="L762" s="7">
        <f t="shared" si="69"/>
        <v>2.5383707201889023</v>
      </c>
      <c r="M762">
        <f t="shared" si="70"/>
        <v>87.614285714285714</v>
      </c>
      <c r="N762">
        <f t="shared" si="71"/>
        <v>54.24666666666667</v>
      </c>
      <c r="O762">
        <f>G762/WatershedCalcs!$F$18</f>
        <v>10.827922062687989</v>
      </c>
    </row>
    <row r="763" spans="1:15" x14ac:dyDescent="0.25">
      <c r="A763">
        <f t="shared" si="67"/>
        <v>2004</v>
      </c>
      <c r="B763">
        <f t="shared" si="68"/>
        <v>5</v>
      </c>
      <c r="C763">
        <v>2004</v>
      </c>
      <c r="D763">
        <v>1</v>
      </c>
      <c r="E763">
        <v>2</v>
      </c>
      <c r="F763">
        <v>120</v>
      </c>
      <c r="G763">
        <v>120</v>
      </c>
      <c r="I763" s="1">
        <v>38018</v>
      </c>
      <c r="J763">
        <v>120</v>
      </c>
      <c r="K763">
        <f t="shared" si="66"/>
        <v>224</v>
      </c>
      <c r="L763" s="7">
        <f t="shared" si="69"/>
        <v>4.4077134986225897</v>
      </c>
      <c r="M763">
        <f t="shared" si="70"/>
        <v>68.314285714285703</v>
      </c>
      <c r="N763">
        <f t="shared" si="71"/>
        <v>50.806666666666658</v>
      </c>
      <c r="O763">
        <f>G763/WatershedCalcs!$F$18</f>
        <v>7.4675324570261994</v>
      </c>
    </row>
    <row r="764" spans="1:15" x14ac:dyDescent="0.25">
      <c r="A764">
        <f t="shared" si="67"/>
        <v>2004</v>
      </c>
      <c r="B764">
        <f t="shared" si="68"/>
        <v>5</v>
      </c>
      <c r="C764">
        <v>2004</v>
      </c>
      <c r="D764">
        <v>2</v>
      </c>
      <c r="E764">
        <v>2</v>
      </c>
      <c r="F764">
        <v>108</v>
      </c>
      <c r="G764">
        <v>108</v>
      </c>
      <c r="I764" s="1">
        <v>38019</v>
      </c>
      <c r="J764">
        <v>108</v>
      </c>
      <c r="K764">
        <f t="shared" si="66"/>
        <v>257</v>
      </c>
      <c r="L764" s="7">
        <f t="shared" si="69"/>
        <v>5.0570641479732394</v>
      </c>
      <c r="M764">
        <f t="shared" si="70"/>
        <v>56.028571428571418</v>
      </c>
      <c r="N764">
        <f t="shared" si="71"/>
        <v>48.48</v>
      </c>
      <c r="O764">
        <f>G764/WatershedCalcs!$F$18</f>
        <v>6.7207792113235794</v>
      </c>
    </row>
    <row r="765" spans="1:15" x14ac:dyDescent="0.25">
      <c r="A765">
        <f t="shared" si="67"/>
        <v>2004</v>
      </c>
      <c r="B765">
        <f t="shared" si="68"/>
        <v>5</v>
      </c>
      <c r="C765">
        <v>2004</v>
      </c>
      <c r="D765">
        <v>3</v>
      </c>
      <c r="E765">
        <v>2</v>
      </c>
      <c r="F765">
        <v>68</v>
      </c>
      <c r="G765">
        <v>68</v>
      </c>
      <c r="I765" s="1">
        <v>38020</v>
      </c>
      <c r="J765">
        <v>68</v>
      </c>
      <c r="K765">
        <f t="shared" si="66"/>
        <v>442</v>
      </c>
      <c r="L765" s="7">
        <f t="shared" si="69"/>
        <v>8.6973632428177883</v>
      </c>
      <c r="M765">
        <f t="shared" si="70"/>
        <v>45.057142857142864</v>
      </c>
      <c r="N765">
        <f t="shared" si="71"/>
        <v>46.483333333333334</v>
      </c>
      <c r="O765">
        <f>G765/WatershedCalcs!$F$18</f>
        <v>4.2316017256481793</v>
      </c>
    </row>
    <row r="766" spans="1:15" x14ac:dyDescent="0.25">
      <c r="A766">
        <f t="shared" si="67"/>
        <v>2004</v>
      </c>
      <c r="B766">
        <f t="shared" si="68"/>
        <v>5</v>
      </c>
      <c r="C766">
        <v>2004</v>
      </c>
      <c r="D766">
        <v>4</v>
      </c>
      <c r="E766">
        <v>2</v>
      </c>
      <c r="F766">
        <v>53.5</v>
      </c>
      <c r="G766">
        <v>53.5</v>
      </c>
      <c r="I766" s="1">
        <v>38021</v>
      </c>
      <c r="J766">
        <v>53.5</v>
      </c>
      <c r="K766">
        <f t="shared" si="66"/>
        <v>592</v>
      </c>
      <c r="L766" s="7">
        <f t="shared" si="69"/>
        <v>11.648957103502559</v>
      </c>
      <c r="M766">
        <f t="shared" si="70"/>
        <v>39.51428571428572</v>
      </c>
      <c r="N766">
        <f t="shared" si="71"/>
        <v>45.646666666666668</v>
      </c>
      <c r="O766">
        <f>G766/WatershedCalcs!$F$18</f>
        <v>3.3292748870908473</v>
      </c>
    </row>
    <row r="767" spans="1:15" x14ac:dyDescent="0.25">
      <c r="A767">
        <f t="shared" si="67"/>
        <v>2004</v>
      </c>
      <c r="B767">
        <f t="shared" si="68"/>
        <v>5</v>
      </c>
      <c r="C767">
        <v>2004</v>
      </c>
      <c r="D767">
        <v>5</v>
      </c>
      <c r="E767">
        <v>2</v>
      </c>
      <c r="F767">
        <v>44.9</v>
      </c>
      <c r="G767">
        <v>44.9</v>
      </c>
      <c r="I767" s="1">
        <v>38022</v>
      </c>
      <c r="J767">
        <v>44.9</v>
      </c>
      <c r="K767">
        <f t="shared" si="66"/>
        <v>761</v>
      </c>
      <c r="L767" s="7">
        <f t="shared" si="69"/>
        <v>14.974419519874067</v>
      </c>
      <c r="M767">
        <f t="shared" si="70"/>
        <v>35.799999999999997</v>
      </c>
      <c r="N767">
        <f t="shared" si="71"/>
        <v>45.20333333333334</v>
      </c>
      <c r="O767">
        <f>G767/WatershedCalcs!$F$18</f>
        <v>2.7941017276706361</v>
      </c>
    </row>
    <row r="768" spans="1:15" x14ac:dyDescent="0.25">
      <c r="A768">
        <f t="shared" si="67"/>
        <v>2004</v>
      </c>
      <c r="B768">
        <f t="shared" si="68"/>
        <v>5</v>
      </c>
      <c r="C768">
        <v>2004</v>
      </c>
      <c r="D768">
        <v>6</v>
      </c>
      <c r="E768">
        <v>2</v>
      </c>
      <c r="F768">
        <v>44.9</v>
      </c>
      <c r="G768">
        <v>44.9</v>
      </c>
      <c r="I768" s="1">
        <v>38023</v>
      </c>
      <c r="J768">
        <v>44.9</v>
      </c>
      <c r="K768">
        <f t="shared" si="66"/>
        <v>761</v>
      </c>
      <c r="L768" s="7">
        <f t="shared" si="69"/>
        <v>14.974419519874067</v>
      </c>
      <c r="M768">
        <f t="shared" si="70"/>
        <v>33.071428571428569</v>
      </c>
      <c r="N768">
        <f t="shared" si="71"/>
        <v>44.893333333333338</v>
      </c>
      <c r="O768">
        <f>G768/WatershedCalcs!$F$18</f>
        <v>2.7941017276706361</v>
      </c>
    </row>
    <row r="769" spans="1:15" x14ac:dyDescent="0.25">
      <c r="A769">
        <f t="shared" si="67"/>
        <v>2004</v>
      </c>
      <c r="B769">
        <f t="shared" si="68"/>
        <v>5</v>
      </c>
      <c r="C769">
        <v>2004</v>
      </c>
      <c r="D769">
        <v>7</v>
      </c>
      <c r="E769">
        <v>2</v>
      </c>
      <c r="F769">
        <v>38.9</v>
      </c>
      <c r="G769">
        <v>38.9</v>
      </c>
      <c r="I769" s="1">
        <v>38024</v>
      </c>
      <c r="J769">
        <v>38.9</v>
      </c>
      <c r="K769">
        <f t="shared" si="66"/>
        <v>951</v>
      </c>
      <c r="L769" s="7">
        <f t="shared" si="69"/>
        <v>18.713105076741439</v>
      </c>
      <c r="M769">
        <f t="shared" si="70"/>
        <v>30.171428571428574</v>
      </c>
      <c r="N769">
        <f t="shared" si="71"/>
        <v>44.483333333333334</v>
      </c>
      <c r="O769">
        <f>G769/WatershedCalcs!$F$18</f>
        <v>2.4207251048193261</v>
      </c>
    </row>
    <row r="770" spans="1:15" x14ac:dyDescent="0.25">
      <c r="A770">
        <f t="shared" si="67"/>
        <v>2004</v>
      </c>
      <c r="B770">
        <f t="shared" si="68"/>
        <v>5</v>
      </c>
      <c r="C770">
        <v>2004</v>
      </c>
      <c r="D770">
        <v>8</v>
      </c>
      <c r="E770">
        <v>2</v>
      </c>
      <c r="F770">
        <v>34</v>
      </c>
      <c r="G770">
        <v>34</v>
      </c>
      <c r="I770" s="1">
        <v>38025</v>
      </c>
      <c r="J770">
        <v>34</v>
      </c>
      <c r="K770">
        <f t="shared" ref="K770:K833" si="72">RANK(J770,$J$2:$J$5114,0)</f>
        <v>1098</v>
      </c>
      <c r="L770" s="7">
        <f t="shared" si="69"/>
        <v>21.605667060212514</v>
      </c>
      <c r="M770">
        <f t="shared" si="70"/>
        <v>28.471428571428572</v>
      </c>
      <c r="N770">
        <f t="shared" si="71"/>
        <v>44.189999999999991</v>
      </c>
      <c r="O770">
        <f>G770/WatershedCalcs!$F$18</f>
        <v>2.1158008628240896</v>
      </c>
    </row>
    <row r="771" spans="1:15" x14ac:dyDescent="0.25">
      <c r="A771">
        <f t="shared" ref="A771:A834" si="73">IF(E771&gt;9,C771+1,C771)</f>
        <v>2004</v>
      </c>
      <c r="B771">
        <f t="shared" ref="B771:B834" si="74">IF(E771&gt;9,(E771-9),(E771+3))</f>
        <v>5</v>
      </c>
      <c r="C771">
        <v>2004</v>
      </c>
      <c r="D771">
        <v>9</v>
      </c>
      <c r="E771">
        <v>2</v>
      </c>
      <c r="F771">
        <v>31.2</v>
      </c>
      <c r="G771">
        <v>31.2</v>
      </c>
      <c r="I771" s="1">
        <v>38026</v>
      </c>
      <c r="J771">
        <v>31.2</v>
      </c>
      <c r="K771">
        <f t="shared" si="72"/>
        <v>1216</v>
      </c>
      <c r="L771" s="7">
        <f t="shared" ref="L771:L834" si="75">100*(K771/(COUNT($K$2:$K$5114)+1))</f>
        <v>23.927587563951199</v>
      </c>
      <c r="M771">
        <f t="shared" ref="M771:M834" si="76">AVERAGE(J771:J777)</f>
        <v>27.914285714285715</v>
      </c>
      <c r="N771">
        <f t="shared" ref="N771:N834" si="77">AVERAGE(J771:J800)</f>
        <v>43.999999999999993</v>
      </c>
      <c r="O771">
        <f>G771/WatershedCalcs!$F$18</f>
        <v>1.9415584388268117</v>
      </c>
    </row>
    <row r="772" spans="1:15" x14ac:dyDescent="0.25">
      <c r="A772">
        <f t="shared" si="73"/>
        <v>2004</v>
      </c>
      <c r="B772">
        <f t="shared" si="74"/>
        <v>5</v>
      </c>
      <c r="C772">
        <v>2004</v>
      </c>
      <c r="D772">
        <v>10</v>
      </c>
      <c r="E772">
        <v>2</v>
      </c>
      <c r="F772">
        <v>29.2</v>
      </c>
      <c r="G772">
        <v>29.2</v>
      </c>
      <c r="I772" s="1">
        <v>38027</v>
      </c>
      <c r="J772">
        <v>29.2</v>
      </c>
      <c r="K772">
        <f t="shared" si="72"/>
        <v>1315</v>
      </c>
      <c r="L772" s="7">
        <f t="shared" si="75"/>
        <v>25.875639512003147</v>
      </c>
      <c r="M772">
        <f t="shared" si="76"/>
        <v>29.928571428571427</v>
      </c>
      <c r="N772">
        <f t="shared" si="77"/>
        <v>43.823333333333331</v>
      </c>
      <c r="O772">
        <f>G772/WatershedCalcs!$F$18</f>
        <v>1.8170995645430417</v>
      </c>
    </row>
    <row r="773" spans="1:15" x14ac:dyDescent="0.25">
      <c r="A773">
        <f t="shared" si="73"/>
        <v>2004</v>
      </c>
      <c r="B773">
        <f t="shared" si="74"/>
        <v>5</v>
      </c>
      <c r="C773">
        <v>2004</v>
      </c>
      <c r="D773">
        <v>11</v>
      </c>
      <c r="E773">
        <v>2</v>
      </c>
      <c r="F773">
        <v>27.5</v>
      </c>
      <c r="G773">
        <v>27.5</v>
      </c>
      <c r="I773" s="1">
        <v>38028</v>
      </c>
      <c r="J773">
        <v>27.5</v>
      </c>
      <c r="K773">
        <f t="shared" si="72"/>
        <v>1392</v>
      </c>
      <c r="L773" s="7">
        <f t="shared" si="75"/>
        <v>27.390791027154666</v>
      </c>
      <c r="M773">
        <f t="shared" si="76"/>
        <v>33.75714285714286</v>
      </c>
      <c r="N773">
        <f t="shared" si="77"/>
        <v>43.673333333333325</v>
      </c>
      <c r="O773">
        <f>G773/WatershedCalcs!$F$18</f>
        <v>1.7113095214018372</v>
      </c>
    </row>
    <row r="774" spans="1:15" x14ac:dyDescent="0.25">
      <c r="A774">
        <f t="shared" si="73"/>
        <v>2004</v>
      </c>
      <c r="B774">
        <f t="shared" si="74"/>
        <v>5</v>
      </c>
      <c r="C774">
        <v>2004</v>
      </c>
      <c r="D774">
        <v>12</v>
      </c>
      <c r="E774">
        <v>2</v>
      </c>
      <c r="F774">
        <v>25.8</v>
      </c>
      <c r="G774">
        <v>25.8</v>
      </c>
      <c r="I774" s="1">
        <v>38029</v>
      </c>
      <c r="J774">
        <v>25.8</v>
      </c>
      <c r="K774">
        <f t="shared" si="72"/>
        <v>1490</v>
      </c>
      <c r="L774" s="7">
        <f t="shared" si="75"/>
        <v>29.319165682802044</v>
      </c>
      <c r="M774">
        <f t="shared" si="76"/>
        <v>41.01428571428572</v>
      </c>
      <c r="N774">
        <f t="shared" si="77"/>
        <v>43.543333333333322</v>
      </c>
      <c r="O774">
        <f>G774/WatershedCalcs!$F$18</f>
        <v>1.6055194782606328</v>
      </c>
    </row>
    <row r="775" spans="1:15" x14ac:dyDescent="0.25">
      <c r="A775">
        <f t="shared" si="73"/>
        <v>2004</v>
      </c>
      <c r="B775">
        <f t="shared" si="74"/>
        <v>5</v>
      </c>
      <c r="C775">
        <v>2004</v>
      </c>
      <c r="D775">
        <v>13</v>
      </c>
      <c r="E775">
        <v>2</v>
      </c>
      <c r="F775">
        <v>24.6</v>
      </c>
      <c r="G775">
        <v>24.6</v>
      </c>
      <c r="I775" s="1">
        <v>38030</v>
      </c>
      <c r="J775">
        <v>24.6</v>
      </c>
      <c r="K775">
        <f t="shared" si="72"/>
        <v>1536</v>
      </c>
      <c r="L775" s="7">
        <f t="shared" si="75"/>
        <v>30.22432113341204</v>
      </c>
      <c r="M775">
        <f t="shared" si="76"/>
        <v>45.871428571428574</v>
      </c>
      <c r="N775">
        <f t="shared" si="77"/>
        <v>43.419999999999987</v>
      </c>
      <c r="O775">
        <f>G775/WatershedCalcs!$F$18</f>
        <v>1.530844153690371</v>
      </c>
    </row>
    <row r="776" spans="1:15" x14ac:dyDescent="0.25">
      <c r="A776">
        <f t="shared" si="73"/>
        <v>2004</v>
      </c>
      <c r="B776">
        <f t="shared" si="74"/>
        <v>5</v>
      </c>
      <c r="C776">
        <v>2004</v>
      </c>
      <c r="D776">
        <v>14</v>
      </c>
      <c r="E776">
        <v>2</v>
      </c>
      <c r="F776">
        <v>27</v>
      </c>
      <c r="G776">
        <v>27</v>
      </c>
      <c r="I776" s="1">
        <v>38031</v>
      </c>
      <c r="J776">
        <v>27</v>
      </c>
      <c r="K776">
        <f t="shared" si="72"/>
        <v>1397</v>
      </c>
      <c r="L776" s="7">
        <f t="shared" si="75"/>
        <v>27.489177489177489</v>
      </c>
      <c r="M776">
        <f t="shared" si="76"/>
        <v>49.5</v>
      </c>
      <c r="N776">
        <f t="shared" si="77"/>
        <v>43.293333333333315</v>
      </c>
      <c r="O776">
        <f>G776/WatershedCalcs!$F$18</f>
        <v>1.6801948028308948</v>
      </c>
    </row>
    <row r="777" spans="1:15" x14ac:dyDescent="0.25">
      <c r="A777">
        <f t="shared" si="73"/>
        <v>2004</v>
      </c>
      <c r="B777">
        <f t="shared" si="74"/>
        <v>5</v>
      </c>
      <c r="C777">
        <v>2004</v>
      </c>
      <c r="D777">
        <v>15</v>
      </c>
      <c r="E777">
        <v>2</v>
      </c>
      <c r="F777">
        <v>30.1</v>
      </c>
      <c r="G777">
        <v>30.1</v>
      </c>
      <c r="I777" s="1">
        <v>38032</v>
      </c>
      <c r="J777">
        <v>30.1</v>
      </c>
      <c r="K777">
        <f t="shared" si="72"/>
        <v>1271</v>
      </c>
      <c r="L777" s="7">
        <f t="shared" si="75"/>
        <v>25.009838646202283</v>
      </c>
      <c r="M777">
        <f t="shared" si="76"/>
        <v>51.957142857142856</v>
      </c>
      <c r="N777">
        <f t="shared" si="77"/>
        <v>43.039999999999985</v>
      </c>
      <c r="O777">
        <f>G777/WatershedCalcs!$F$18</f>
        <v>1.8731060579707384</v>
      </c>
    </row>
    <row r="778" spans="1:15" x14ac:dyDescent="0.25">
      <c r="A778">
        <f t="shared" si="73"/>
        <v>2004</v>
      </c>
      <c r="B778">
        <f t="shared" si="74"/>
        <v>5</v>
      </c>
      <c r="C778">
        <v>2004</v>
      </c>
      <c r="D778">
        <v>16</v>
      </c>
      <c r="E778">
        <v>2</v>
      </c>
      <c r="F778">
        <v>45.3</v>
      </c>
      <c r="G778">
        <v>45.3</v>
      </c>
      <c r="I778" s="1">
        <v>38033</v>
      </c>
      <c r="J778">
        <v>45.3</v>
      </c>
      <c r="K778">
        <f t="shared" si="72"/>
        <v>734</v>
      </c>
      <c r="L778" s="7">
        <f t="shared" si="75"/>
        <v>14.443132624950808</v>
      </c>
      <c r="M778">
        <f t="shared" si="76"/>
        <v>53.257142857142853</v>
      </c>
      <c r="N778">
        <f t="shared" si="77"/>
        <v>42.649999999999991</v>
      </c>
      <c r="O778">
        <f>G778/WatershedCalcs!$F$18</f>
        <v>2.8189935025273902</v>
      </c>
    </row>
    <row r="779" spans="1:15" x14ac:dyDescent="0.25">
      <c r="A779">
        <f t="shared" si="73"/>
        <v>2004</v>
      </c>
      <c r="B779">
        <f t="shared" si="74"/>
        <v>5</v>
      </c>
      <c r="C779">
        <v>2004</v>
      </c>
      <c r="D779">
        <v>17</v>
      </c>
      <c r="E779">
        <v>2</v>
      </c>
      <c r="F779">
        <v>56</v>
      </c>
      <c r="G779">
        <v>56</v>
      </c>
      <c r="I779" s="1">
        <v>38034</v>
      </c>
      <c r="J779">
        <v>56</v>
      </c>
      <c r="K779">
        <f t="shared" si="72"/>
        <v>552</v>
      </c>
      <c r="L779" s="7">
        <f t="shared" si="75"/>
        <v>10.861865407319952</v>
      </c>
      <c r="M779">
        <f t="shared" si="76"/>
        <v>51.74285714285714</v>
      </c>
      <c r="N779">
        <f t="shared" si="77"/>
        <v>41.736666666666672</v>
      </c>
      <c r="O779">
        <f>G779/WatershedCalcs!$F$18</f>
        <v>3.4848484799455597</v>
      </c>
    </row>
    <row r="780" spans="1:15" x14ac:dyDescent="0.25">
      <c r="A780">
        <f t="shared" si="73"/>
        <v>2004</v>
      </c>
      <c r="B780">
        <f t="shared" si="74"/>
        <v>5</v>
      </c>
      <c r="C780">
        <v>2004</v>
      </c>
      <c r="D780">
        <v>18</v>
      </c>
      <c r="E780">
        <v>2</v>
      </c>
      <c r="F780">
        <v>78.3</v>
      </c>
      <c r="G780">
        <v>78.3</v>
      </c>
      <c r="I780" s="1">
        <v>38035</v>
      </c>
      <c r="J780">
        <v>78.3</v>
      </c>
      <c r="K780">
        <f t="shared" si="72"/>
        <v>379</v>
      </c>
      <c r="L780" s="7">
        <f t="shared" si="75"/>
        <v>7.4576938213301842</v>
      </c>
      <c r="M780">
        <f t="shared" si="76"/>
        <v>48.571428571428569</v>
      </c>
      <c r="N780">
        <f t="shared" si="77"/>
        <v>40.476666666666674</v>
      </c>
      <c r="O780">
        <f>G780/WatershedCalcs!$F$18</f>
        <v>4.8725649282095951</v>
      </c>
    </row>
    <row r="781" spans="1:15" x14ac:dyDescent="0.25">
      <c r="A781">
        <f t="shared" si="73"/>
        <v>2004</v>
      </c>
      <c r="B781">
        <f t="shared" si="74"/>
        <v>5</v>
      </c>
      <c r="C781">
        <v>2004</v>
      </c>
      <c r="D781">
        <v>19</v>
      </c>
      <c r="E781">
        <v>2</v>
      </c>
      <c r="F781">
        <v>59.8</v>
      </c>
      <c r="G781">
        <v>59.8</v>
      </c>
      <c r="I781" s="1">
        <v>38036</v>
      </c>
      <c r="J781">
        <v>59.8</v>
      </c>
      <c r="K781">
        <f t="shared" si="72"/>
        <v>518</v>
      </c>
      <c r="L781" s="7">
        <f t="shared" si="75"/>
        <v>10.192837465564738</v>
      </c>
      <c r="M781">
        <f t="shared" si="76"/>
        <v>42.31428571428571</v>
      </c>
      <c r="N781">
        <f t="shared" si="77"/>
        <v>38.470000000000006</v>
      </c>
      <c r="O781">
        <f>G781/WatershedCalcs!$F$18</f>
        <v>3.7213203410847226</v>
      </c>
    </row>
    <row r="782" spans="1:15" x14ac:dyDescent="0.25">
      <c r="A782">
        <f t="shared" si="73"/>
        <v>2004</v>
      </c>
      <c r="B782">
        <f t="shared" si="74"/>
        <v>5</v>
      </c>
      <c r="C782">
        <v>2004</v>
      </c>
      <c r="D782">
        <v>20</v>
      </c>
      <c r="E782">
        <v>2</v>
      </c>
      <c r="F782">
        <v>50</v>
      </c>
      <c r="G782">
        <v>50</v>
      </c>
      <c r="I782" s="1">
        <v>38037</v>
      </c>
      <c r="J782">
        <v>50</v>
      </c>
      <c r="K782">
        <f t="shared" si="72"/>
        <v>640</v>
      </c>
      <c r="L782" s="7">
        <f t="shared" si="75"/>
        <v>12.593467138921685</v>
      </c>
      <c r="M782">
        <f t="shared" si="76"/>
        <v>39.785714285714292</v>
      </c>
      <c r="N782">
        <f t="shared" si="77"/>
        <v>37.020000000000003</v>
      </c>
      <c r="O782">
        <f>G782/WatershedCalcs!$F$18</f>
        <v>3.1114718570942497</v>
      </c>
    </row>
    <row r="783" spans="1:15" x14ac:dyDescent="0.25">
      <c r="A783">
        <f t="shared" si="73"/>
        <v>2004</v>
      </c>
      <c r="B783">
        <f t="shared" si="74"/>
        <v>5</v>
      </c>
      <c r="C783">
        <v>2004</v>
      </c>
      <c r="D783">
        <v>21</v>
      </c>
      <c r="E783">
        <v>2</v>
      </c>
      <c r="F783">
        <v>44.2</v>
      </c>
      <c r="G783">
        <v>44.2</v>
      </c>
      <c r="I783" s="1">
        <v>38038</v>
      </c>
      <c r="J783">
        <v>44.2</v>
      </c>
      <c r="K783">
        <f t="shared" si="72"/>
        <v>775</v>
      </c>
      <c r="L783" s="7">
        <f t="shared" si="75"/>
        <v>15.249901613537977</v>
      </c>
      <c r="M783">
        <f t="shared" si="76"/>
        <v>43.1</v>
      </c>
      <c r="N783">
        <f t="shared" si="77"/>
        <v>35.873333333333328</v>
      </c>
      <c r="O783">
        <f>G783/WatershedCalcs!$F$18</f>
        <v>2.7505411216713167</v>
      </c>
    </row>
    <row r="784" spans="1:15" x14ac:dyDescent="0.25">
      <c r="A784">
        <f t="shared" si="73"/>
        <v>2004</v>
      </c>
      <c r="B784">
        <f t="shared" si="74"/>
        <v>5</v>
      </c>
      <c r="C784">
        <v>2004</v>
      </c>
      <c r="D784">
        <v>22</v>
      </c>
      <c r="E784">
        <v>2</v>
      </c>
      <c r="F784">
        <v>39.200000000000003</v>
      </c>
      <c r="G784">
        <v>39.200000000000003</v>
      </c>
      <c r="I784" s="1">
        <v>38039</v>
      </c>
      <c r="J784">
        <v>39.200000000000003</v>
      </c>
      <c r="K784">
        <f t="shared" si="72"/>
        <v>927</v>
      </c>
      <c r="L784" s="7">
        <f t="shared" si="75"/>
        <v>18.240850059031878</v>
      </c>
      <c r="M784">
        <f t="shared" si="76"/>
        <v>49.414285714285711</v>
      </c>
      <c r="N784">
        <f t="shared" si="77"/>
        <v>34.906666666666666</v>
      </c>
      <c r="O784">
        <f>G784/WatershedCalcs!$F$18</f>
        <v>2.4393939359618919</v>
      </c>
    </row>
    <row r="785" spans="1:15" x14ac:dyDescent="0.25">
      <c r="A785">
        <f t="shared" si="73"/>
        <v>2004</v>
      </c>
      <c r="B785">
        <f t="shared" si="74"/>
        <v>5</v>
      </c>
      <c r="C785">
        <v>2004</v>
      </c>
      <c r="D785">
        <v>23</v>
      </c>
      <c r="E785">
        <v>2</v>
      </c>
      <c r="F785">
        <v>34.700000000000003</v>
      </c>
      <c r="G785">
        <v>34.700000000000003</v>
      </c>
      <c r="I785" s="1">
        <v>38040</v>
      </c>
      <c r="J785">
        <v>34.700000000000003</v>
      </c>
      <c r="K785">
        <f t="shared" si="72"/>
        <v>1090</v>
      </c>
      <c r="L785" s="7">
        <f t="shared" si="75"/>
        <v>21.448248720975993</v>
      </c>
      <c r="M785">
        <f t="shared" si="76"/>
        <v>53.285714285714292</v>
      </c>
      <c r="N785">
        <f t="shared" si="77"/>
        <v>34.096666666666671</v>
      </c>
      <c r="O785">
        <f>G785/WatershedCalcs!$F$18</f>
        <v>2.1593614688234095</v>
      </c>
    </row>
    <row r="786" spans="1:15" x14ac:dyDescent="0.25">
      <c r="A786">
        <f t="shared" si="73"/>
        <v>2004</v>
      </c>
      <c r="B786">
        <f t="shared" si="74"/>
        <v>5</v>
      </c>
      <c r="C786">
        <v>2004</v>
      </c>
      <c r="D786">
        <v>24</v>
      </c>
      <c r="E786">
        <v>2</v>
      </c>
      <c r="F786">
        <v>33.799999999999997</v>
      </c>
      <c r="G786">
        <v>33.799999999999997</v>
      </c>
      <c r="I786" s="1">
        <v>38041</v>
      </c>
      <c r="J786">
        <v>33.799999999999997</v>
      </c>
      <c r="K786">
        <f t="shared" si="72"/>
        <v>1136</v>
      </c>
      <c r="L786" s="7">
        <f t="shared" si="75"/>
        <v>22.353404171585989</v>
      </c>
      <c r="M786">
        <f t="shared" si="76"/>
        <v>58.442857142857143</v>
      </c>
      <c r="N786">
        <f t="shared" si="77"/>
        <v>33.513333333333343</v>
      </c>
      <c r="O786">
        <f>G786/WatershedCalcs!$F$18</f>
        <v>2.1033549753957126</v>
      </c>
    </row>
    <row r="787" spans="1:15" x14ac:dyDescent="0.25">
      <c r="A787">
        <f t="shared" si="73"/>
        <v>2004</v>
      </c>
      <c r="B787">
        <f t="shared" si="74"/>
        <v>5</v>
      </c>
      <c r="C787">
        <v>2004</v>
      </c>
      <c r="D787">
        <v>25</v>
      </c>
      <c r="E787">
        <v>2</v>
      </c>
      <c r="F787">
        <v>34.5</v>
      </c>
      <c r="G787">
        <v>34.5</v>
      </c>
      <c r="I787" s="1">
        <v>38042</v>
      </c>
      <c r="J787">
        <v>34.5</v>
      </c>
      <c r="K787">
        <f t="shared" si="72"/>
        <v>1091</v>
      </c>
      <c r="L787" s="7">
        <f t="shared" si="75"/>
        <v>21.467926013380559</v>
      </c>
      <c r="M787">
        <f t="shared" si="76"/>
        <v>60.785714285714285</v>
      </c>
      <c r="N787">
        <f t="shared" si="77"/>
        <v>33.110000000000007</v>
      </c>
      <c r="O787">
        <f>G787/WatershedCalcs!$F$18</f>
        <v>2.1469155813950325</v>
      </c>
    </row>
    <row r="788" spans="1:15" x14ac:dyDescent="0.25">
      <c r="A788">
        <f t="shared" si="73"/>
        <v>2004</v>
      </c>
      <c r="B788">
        <f t="shared" si="74"/>
        <v>5</v>
      </c>
      <c r="C788">
        <v>2004</v>
      </c>
      <c r="D788">
        <v>26</v>
      </c>
      <c r="E788">
        <v>2</v>
      </c>
      <c r="F788">
        <v>42.1</v>
      </c>
      <c r="G788">
        <v>42.1</v>
      </c>
      <c r="I788" s="1">
        <v>38043</v>
      </c>
      <c r="J788">
        <v>42.1</v>
      </c>
      <c r="K788">
        <f t="shared" si="72"/>
        <v>841</v>
      </c>
      <c r="L788" s="7">
        <f t="shared" si="75"/>
        <v>16.548602912239279</v>
      </c>
      <c r="M788">
        <f t="shared" si="76"/>
        <v>62.728571428571435</v>
      </c>
      <c r="N788">
        <f t="shared" si="77"/>
        <v>32.800000000000004</v>
      </c>
      <c r="O788">
        <f>G788/WatershedCalcs!$F$18</f>
        <v>2.6198593036733584</v>
      </c>
    </row>
    <row r="789" spans="1:15" x14ac:dyDescent="0.25">
      <c r="A789">
        <f t="shared" si="73"/>
        <v>2004</v>
      </c>
      <c r="B789">
        <f t="shared" si="74"/>
        <v>5</v>
      </c>
      <c r="C789">
        <v>2004</v>
      </c>
      <c r="D789">
        <v>27</v>
      </c>
      <c r="E789">
        <v>2</v>
      </c>
      <c r="F789">
        <v>73.2</v>
      </c>
      <c r="G789">
        <v>73.2</v>
      </c>
      <c r="I789" s="1">
        <v>38044</v>
      </c>
      <c r="J789">
        <v>73.2</v>
      </c>
      <c r="K789">
        <f t="shared" si="72"/>
        <v>405</v>
      </c>
      <c r="L789" s="7">
        <f t="shared" si="75"/>
        <v>7.9693034238488778</v>
      </c>
      <c r="M789">
        <f t="shared" si="76"/>
        <v>62.842857142857149</v>
      </c>
      <c r="N789">
        <f t="shared" si="77"/>
        <v>32.180000000000007</v>
      </c>
      <c r="O789">
        <f>G789/WatershedCalcs!$F$18</f>
        <v>4.5551947987859815</v>
      </c>
    </row>
    <row r="790" spans="1:15" x14ac:dyDescent="0.25">
      <c r="A790">
        <f t="shared" si="73"/>
        <v>2004</v>
      </c>
      <c r="B790">
        <f t="shared" si="74"/>
        <v>5</v>
      </c>
      <c r="C790">
        <v>2004</v>
      </c>
      <c r="D790">
        <v>28</v>
      </c>
      <c r="E790">
        <v>2</v>
      </c>
      <c r="F790">
        <v>88.4</v>
      </c>
      <c r="G790">
        <v>88.4</v>
      </c>
      <c r="I790" s="1">
        <v>38045</v>
      </c>
      <c r="J790">
        <v>88.4</v>
      </c>
      <c r="K790">
        <f t="shared" si="72"/>
        <v>335</v>
      </c>
      <c r="L790" s="7">
        <f t="shared" si="75"/>
        <v>6.5918929555293184</v>
      </c>
      <c r="M790">
        <f t="shared" si="76"/>
        <v>58.128571428571426</v>
      </c>
      <c r="N790">
        <f t="shared" si="77"/>
        <v>30.33666666666667</v>
      </c>
      <c r="O790">
        <f>G790/WatershedCalcs!$F$18</f>
        <v>5.5010822433426334</v>
      </c>
    </row>
    <row r="791" spans="1:15" x14ac:dyDescent="0.25">
      <c r="A791">
        <f t="shared" si="73"/>
        <v>2004</v>
      </c>
      <c r="B791">
        <f t="shared" si="74"/>
        <v>5</v>
      </c>
      <c r="C791">
        <v>2004</v>
      </c>
      <c r="D791">
        <v>29</v>
      </c>
      <c r="E791">
        <v>2</v>
      </c>
      <c r="F791">
        <v>66.3</v>
      </c>
      <c r="G791">
        <v>66.3</v>
      </c>
      <c r="I791" s="1">
        <v>38046</v>
      </c>
      <c r="J791">
        <v>66.3</v>
      </c>
      <c r="K791">
        <f t="shared" si="72"/>
        <v>450</v>
      </c>
      <c r="L791" s="7">
        <f t="shared" si="75"/>
        <v>8.8547815820543097</v>
      </c>
      <c r="M791">
        <f t="shared" si="76"/>
        <v>50.585714285714289</v>
      </c>
      <c r="N791">
        <f t="shared" si="77"/>
        <v>27.950000000000003</v>
      </c>
      <c r="O791">
        <f>G791/WatershedCalcs!$F$18</f>
        <v>4.1258116825069751</v>
      </c>
    </row>
    <row r="792" spans="1:15" x14ac:dyDescent="0.25">
      <c r="A792">
        <f t="shared" si="73"/>
        <v>2004</v>
      </c>
      <c r="B792">
        <f t="shared" si="74"/>
        <v>6</v>
      </c>
      <c r="C792">
        <v>2004</v>
      </c>
      <c r="D792">
        <v>1</v>
      </c>
      <c r="E792">
        <v>3</v>
      </c>
      <c r="F792">
        <v>70.8</v>
      </c>
      <c r="G792">
        <v>70.8</v>
      </c>
      <c r="I792" s="1">
        <v>38047</v>
      </c>
      <c r="J792">
        <v>70.8</v>
      </c>
      <c r="K792">
        <f t="shared" si="72"/>
        <v>427</v>
      </c>
      <c r="L792" s="7">
        <f t="shared" si="75"/>
        <v>8.4022038567493116</v>
      </c>
      <c r="M792">
        <f t="shared" si="76"/>
        <v>45.771428571428579</v>
      </c>
      <c r="N792">
        <f t="shared" si="77"/>
        <v>26.276666666666674</v>
      </c>
      <c r="O792">
        <f>G792/WatershedCalcs!$F$18</f>
        <v>4.405844149645457</v>
      </c>
    </row>
    <row r="793" spans="1:15" x14ac:dyDescent="0.25">
      <c r="A793">
        <f t="shared" si="73"/>
        <v>2004</v>
      </c>
      <c r="B793">
        <f t="shared" si="74"/>
        <v>6</v>
      </c>
      <c r="C793">
        <v>2004</v>
      </c>
      <c r="D793">
        <v>2</v>
      </c>
      <c r="E793">
        <v>3</v>
      </c>
      <c r="F793">
        <v>50.2</v>
      </c>
      <c r="G793">
        <v>50.2</v>
      </c>
      <c r="I793" s="1">
        <v>38048</v>
      </c>
      <c r="J793">
        <v>50.2</v>
      </c>
      <c r="K793">
        <f t="shared" si="72"/>
        <v>639</v>
      </c>
      <c r="L793" s="7">
        <f t="shared" si="75"/>
        <v>12.573789846517119</v>
      </c>
      <c r="M793">
        <f t="shared" si="76"/>
        <v>39.957142857142863</v>
      </c>
      <c r="N793">
        <f t="shared" si="77"/>
        <v>24.410000000000004</v>
      </c>
      <c r="O793">
        <f>G793/WatershedCalcs!$F$18</f>
        <v>3.1239177445226267</v>
      </c>
    </row>
    <row r="794" spans="1:15" x14ac:dyDescent="0.25">
      <c r="A794">
        <f t="shared" si="73"/>
        <v>2004</v>
      </c>
      <c r="B794">
        <f t="shared" si="74"/>
        <v>6</v>
      </c>
      <c r="C794">
        <v>2004</v>
      </c>
      <c r="D794">
        <v>3</v>
      </c>
      <c r="E794">
        <v>3</v>
      </c>
      <c r="F794">
        <v>48.1</v>
      </c>
      <c r="G794">
        <v>48.1</v>
      </c>
      <c r="I794" s="1">
        <v>38049</v>
      </c>
      <c r="J794">
        <v>48.1</v>
      </c>
      <c r="K794">
        <f t="shared" si="72"/>
        <v>673</v>
      </c>
      <c r="L794" s="7">
        <f t="shared" si="75"/>
        <v>13.242817788272335</v>
      </c>
      <c r="M794">
        <f t="shared" si="76"/>
        <v>36.828571428571422</v>
      </c>
      <c r="N794">
        <f t="shared" si="77"/>
        <v>23.203333333333333</v>
      </c>
      <c r="O794">
        <f>G794/WatershedCalcs!$F$18</f>
        <v>2.9932359265246684</v>
      </c>
    </row>
    <row r="795" spans="1:15" x14ac:dyDescent="0.25">
      <c r="A795">
        <f t="shared" si="73"/>
        <v>2004</v>
      </c>
      <c r="B795">
        <f t="shared" si="74"/>
        <v>6</v>
      </c>
      <c r="C795">
        <v>2004</v>
      </c>
      <c r="D795">
        <v>4</v>
      </c>
      <c r="E795">
        <v>3</v>
      </c>
      <c r="F795">
        <v>42.9</v>
      </c>
      <c r="G795">
        <v>42.9</v>
      </c>
      <c r="I795" s="1">
        <v>38050</v>
      </c>
      <c r="J795">
        <v>42.9</v>
      </c>
      <c r="K795">
        <f t="shared" si="72"/>
        <v>828</v>
      </c>
      <c r="L795" s="7">
        <f t="shared" si="75"/>
        <v>16.292798110979927</v>
      </c>
      <c r="M795">
        <f t="shared" si="76"/>
        <v>33.657142857142858</v>
      </c>
      <c r="N795">
        <f t="shared" si="77"/>
        <v>22.036666666666669</v>
      </c>
      <c r="O795">
        <f>G795/WatershedCalcs!$F$18</f>
        <v>2.6696428533868661</v>
      </c>
    </row>
    <row r="796" spans="1:15" x14ac:dyDescent="0.25">
      <c r="A796">
        <f t="shared" si="73"/>
        <v>2004</v>
      </c>
      <c r="B796">
        <f t="shared" si="74"/>
        <v>6</v>
      </c>
      <c r="C796">
        <v>2004</v>
      </c>
      <c r="D796">
        <v>5</v>
      </c>
      <c r="E796">
        <v>3</v>
      </c>
      <c r="F796">
        <v>40.200000000000003</v>
      </c>
      <c r="G796">
        <v>40.200000000000003</v>
      </c>
      <c r="I796" s="1">
        <v>38051</v>
      </c>
      <c r="J796">
        <v>40.200000000000003</v>
      </c>
      <c r="K796">
        <f t="shared" si="72"/>
        <v>891</v>
      </c>
      <c r="L796" s="7">
        <f t="shared" si="75"/>
        <v>17.532467532467532</v>
      </c>
      <c r="M796">
        <f t="shared" si="76"/>
        <v>31.057142857142857</v>
      </c>
      <c r="N796">
        <f t="shared" si="77"/>
        <v>21.043333333333333</v>
      </c>
      <c r="O796">
        <f>G796/WatershedCalcs!$F$18</f>
        <v>2.5016233731037771</v>
      </c>
    </row>
    <row r="797" spans="1:15" x14ac:dyDescent="0.25">
      <c r="A797">
        <f t="shared" si="73"/>
        <v>2004</v>
      </c>
      <c r="B797">
        <f t="shared" si="74"/>
        <v>6</v>
      </c>
      <c r="C797">
        <v>2004</v>
      </c>
      <c r="D797">
        <v>6</v>
      </c>
      <c r="E797">
        <v>3</v>
      </c>
      <c r="F797">
        <v>35.6</v>
      </c>
      <c r="G797">
        <v>35.6</v>
      </c>
      <c r="I797" s="1">
        <v>38052</v>
      </c>
      <c r="J797">
        <v>35.6</v>
      </c>
      <c r="K797">
        <f t="shared" si="72"/>
        <v>1046</v>
      </c>
      <c r="L797" s="7">
        <f t="shared" si="75"/>
        <v>20.582447855175129</v>
      </c>
      <c r="M797">
        <f t="shared" si="76"/>
        <v>28.685714285714283</v>
      </c>
      <c r="N797">
        <f t="shared" si="77"/>
        <v>20.119999999999997</v>
      </c>
      <c r="O797">
        <f>G797/WatershedCalcs!$F$18</f>
        <v>2.215367962251106</v>
      </c>
    </row>
    <row r="798" spans="1:15" x14ac:dyDescent="0.25">
      <c r="A798">
        <f t="shared" si="73"/>
        <v>2004</v>
      </c>
      <c r="B798">
        <f t="shared" si="74"/>
        <v>6</v>
      </c>
      <c r="C798">
        <v>2004</v>
      </c>
      <c r="D798">
        <v>7</v>
      </c>
      <c r="E798">
        <v>3</v>
      </c>
      <c r="F798">
        <v>32.6</v>
      </c>
      <c r="G798">
        <v>32.6</v>
      </c>
      <c r="I798" s="1">
        <v>38053</v>
      </c>
      <c r="J798">
        <v>32.6</v>
      </c>
      <c r="K798">
        <f t="shared" si="72"/>
        <v>1177</v>
      </c>
      <c r="L798" s="7">
        <f t="shared" si="75"/>
        <v>23.160173160173162</v>
      </c>
      <c r="M798">
        <f t="shared" si="76"/>
        <v>26.757142857142856</v>
      </c>
      <c r="N798">
        <f t="shared" si="77"/>
        <v>19.34</v>
      </c>
      <c r="O798">
        <f>G798/WatershedCalcs!$F$18</f>
        <v>2.0286796508254508</v>
      </c>
    </row>
    <row r="799" spans="1:15" x14ac:dyDescent="0.25">
      <c r="A799">
        <f t="shared" si="73"/>
        <v>2004</v>
      </c>
      <c r="B799">
        <f t="shared" si="74"/>
        <v>6</v>
      </c>
      <c r="C799">
        <v>2004</v>
      </c>
      <c r="D799">
        <v>8</v>
      </c>
      <c r="E799">
        <v>3</v>
      </c>
      <c r="F799">
        <v>30.1</v>
      </c>
      <c r="G799">
        <v>30.1</v>
      </c>
      <c r="I799" s="1">
        <v>38054</v>
      </c>
      <c r="J799">
        <v>30.1</v>
      </c>
      <c r="K799">
        <f t="shared" si="72"/>
        <v>1271</v>
      </c>
      <c r="L799" s="7">
        <f t="shared" si="75"/>
        <v>25.009838646202283</v>
      </c>
      <c r="M799">
        <f t="shared" si="76"/>
        <v>25.071428571428577</v>
      </c>
      <c r="N799">
        <f t="shared" si="77"/>
        <v>18.650000000000002</v>
      </c>
      <c r="O799">
        <f>G799/WatershedCalcs!$F$18</f>
        <v>1.8731060579707384</v>
      </c>
    </row>
    <row r="800" spans="1:15" x14ac:dyDescent="0.25">
      <c r="A800">
        <f t="shared" si="73"/>
        <v>2004</v>
      </c>
      <c r="B800">
        <f t="shared" si="74"/>
        <v>6</v>
      </c>
      <c r="C800">
        <v>2004</v>
      </c>
      <c r="D800">
        <v>9</v>
      </c>
      <c r="E800">
        <v>3</v>
      </c>
      <c r="F800">
        <v>28.3</v>
      </c>
      <c r="G800">
        <v>28.3</v>
      </c>
      <c r="I800" s="1">
        <v>38055</v>
      </c>
      <c r="J800">
        <v>28.3</v>
      </c>
      <c r="K800">
        <f t="shared" si="72"/>
        <v>1352</v>
      </c>
      <c r="L800" s="7">
        <f t="shared" si="75"/>
        <v>26.603699330972059</v>
      </c>
      <c r="M800">
        <f t="shared" si="76"/>
        <v>23.542857142857144</v>
      </c>
      <c r="N800">
        <f t="shared" si="77"/>
        <v>18.02333333333333</v>
      </c>
      <c r="O800">
        <f>G800/WatershedCalcs!$F$18</f>
        <v>1.7610930711153454</v>
      </c>
    </row>
    <row r="801" spans="1:15" x14ac:dyDescent="0.25">
      <c r="A801">
        <f t="shared" si="73"/>
        <v>2004</v>
      </c>
      <c r="B801">
        <f t="shared" si="74"/>
        <v>6</v>
      </c>
      <c r="C801">
        <v>2004</v>
      </c>
      <c r="D801">
        <v>10</v>
      </c>
      <c r="E801">
        <v>3</v>
      </c>
      <c r="F801">
        <v>25.9</v>
      </c>
      <c r="G801">
        <v>25.9</v>
      </c>
      <c r="I801" s="1">
        <v>38056</v>
      </c>
      <c r="J801">
        <v>25.9</v>
      </c>
      <c r="K801">
        <f t="shared" si="72"/>
        <v>1489</v>
      </c>
      <c r="L801" s="7">
        <f t="shared" si="75"/>
        <v>29.299488390397482</v>
      </c>
      <c r="M801">
        <f t="shared" si="76"/>
        <v>22.128571428571426</v>
      </c>
      <c r="N801">
        <f t="shared" si="77"/>
        <v>17.443333333333332</v>
      </c>
      <c r="O801">
        <f>G801/WatershedCalcs!$F$18</f>
        <v>1.6117424219748213</v>
      </c>
    </row>
    <row r="802" spans="1:15" x14ac:dyDescent="0.25">
      <c r="A802">
        <f t="shared" si="73"/>
        <v>2004</v>
      </c>
      <c r="B802">
        <f t="shared" si="74"/>
        <v>6</v>
      </c>
      <c r="C802">
        <v>2004</v>
      </c>
      <c r="D802">
        <v>11</v>
      </c>
      <c r="E802">
        <v>3</v>
      </c>
      <c r="F802">
        <v>24.7</v>
      </c>
      <c r="G802">
        <v>24.7</v>
      </c>
      <c r="I802" s="1">
        <v>38057</v>
      </c>
      <c r="J802">
        <v>24.7</v>
      </c>
      <c r="K802">
        <f t="shared" si="72"/>
        <v>1532</v>
      </c>
      <c r="L802" s="7">
        <f t="shared" si="75"/>
        <v>30.145611963793783</v>
      </c>
      <c r="M802">
        <f t="shared" si="76"/>
        <v>20.985714285714288</v>
      </c>
      <c r="N802">
        <f t="shared" si="77"/>
        <v>16.933333333333334</v>
      </c>
      <c r="O802">
        <f>G802/WatershedCalcs!$F$18</f>
        <v>1.5370670974045593</v>
      </c>
    </row>
    <row r="803" spans="1:15" x14ac:dyDescent="0.25">
      <c r="A803">
        <f t="shared" si="73"/>
        <v>2004</v>
      </c>
      <c r="B803">
        <f t="shared" si="74"/>
        <v>6</v>
      </c>
      <c r="C803">
        <v>2004</v>
      </c>
      <c r="D803">
        <v>12</v>
      </c>
      <c r="E803">
        <v>3</v>
      </c>
      <c r="F803">
        <v>23.6</v>
      </c>
      <c r="G803">
        <v>23.6</v>
      </c>
      <c r="I803" s="1">
        <v>38058</v>
      </c>
      <c r="J803">
        <v>23.6</v>
      </c>
      <c r="K803">
        <f t="shared" si="72"/>
        <v>1602</v>
      </c>
      <c r="L803" s="7">
        <f t="shared" si="75"/>
        <v>31.52302243211334</v>
      </c>
      <c r="M803">
        <f t="shared" si="76"/>
        <v>20.057142857142857</v>
      </c>
      <c r="N803">
        <f t="shared" si="77"/>
        <v>16.453333333333333</v>
      </c>
      <c r="O803">
        <f>G803/WatershedCalcs!$F$18</f>
        <v>1.468614716548486</v>
      </c>
    </row>
    <row r="804" spans="1:15" x14ac:dyDescent="0.25">
      <c r="A804">
        <f t="shared" si="73"/>
        <v>2004</v>
      </c>
      <c r="B804">
        <f t="shared" si="74"/>
        <v>6</v>
      </c>
      <c r="C804">
        <v>2004</v>
      </c>
      <c r="D804">
        <v>13</v>
      </c>
      <c r="E804">
        <v>3</v>
      </c>
      <c r="F804">
        <v>22.1</v>
      </c>
      <c r="G804">
        <v>22.1</v>
      </c>
      <c r="I804" s="1">
        <v>38059</v>
      </c>
      <c r="J804">
        <v>22.1</v>
      </c>
      <c r="K804">
        <f t="shared" si="72"/>
        <v>1672</v>
      </c>
      <c r="L804" s="7">
        <f t="shared" si="75"/>
        <v>32.900432900432904</v>
      </c>
      <c r="M804">
        <f t="shared" si="76"/>
        <v>19.271428571428572</v>
      </c>
      <c r="N804">
        <f t="shared" si="77"/>
        <v>16.003333333333337</v>
      </c>
      <c r="O804">
        <f>G804/WatershedCalcs!$F$18</f>
        <v>1.3752705608356584</v>
      </c>
    </row>
    <row r="805" spans="1:15" x14ac:dyDescent="0.25">
      <c r="A805">
        <f t="shared" si="73"/>
        <v>2004</v>
      </c>
      <c r="B805">
        <f t="shared" si="74"/>
        <v>6</v>
      </c>
      <c r="C805">
        <v>2004</v>
      </c>
      <c r="D805">
        <v>14</v>
      </c>
      <c r="E805">
        <v>3</v>
      </c>
      <c r="F805">
        <v>20.8</v>
      </c>
      <c r="G805">
        <v>20.8</v>
      </c>
      <c r="I805" s="1">
        <v>38060</v>
      </c>
      <c r="J805">
        <v>20.8</v>
      </c>
      <c r="K805">
        <f t="shared" si="72"/>
        <v>1812</v>
      </c>
      <c r="L805" s="7">
        <f t="shared" si="75"/>
        <v>35.655253837072024</v>
      </c>
      <c r="M805">
        <f t="shared" si="76"/>
        <v>18.442857142857147</v>
      </c>
      <c r="N805">
        <f t="shared" si="77"/>
        <v>15.587333333333335</v>
      </c>
      <c r="O805">
        <f>G805/WatershedCalcs!$F$18</f>
        <v>1.294372292551208</v>
      </c>
    </row>
    <row r="806" spans="1:15" x14ac:dyDescent="0.25">
      <c r="A806">
        <f t="shared" si="73"/>
        <v>2004</v>
      </c>
      <c r="B806">
        <f t="shared" si="74"/>
        <v>6</v>
      </c>
      <c r="C806">
        <v>2004</v>
      </c>
      <c r="D806">
        <v>15</v>
      </c>
      <c r="E806">
        <v>3</v>
      </c>
      <c r="F806">
        <v>19.399999999999999</v>
      </c>
      <c r="G806">
        <v>19.399999999999999</v>
      </c>
      <c r="I806" s="1">
        <v>38061</v>
      </c>
      <c r="J806">
        <v>19.399999999999999</v>
      </c>
      <c r="K806">
        <f t="shared" si="72"/>
        <v>1888</v>
      </c>
      <c r="L806" s="7">
        <f t="shared" si="75"/>
        <v>37.150728059818974</v>
      </c>
      <c r="M806">
        <f t="shared" si="76"/>
        <v>17.7</v>
      </c>
      <c r="N806">
        <f t="shared" si="77"/>
        <v>15.208333333333336</v>
      </c>
      <c r="O806">
        <f>G806/WatershedCalcs!$F$18</f>
        <v>1.2072510805525687</v>
      </c>
    </row>
    <row r="807" spans="1:15" x14ac:dyDescent="0.25">
      <c r="A807">
        <f t="shared" si="73"/>
        <v>2004</v>
      </c>
      <c r="B807">
        <f t="shared" si="74"/>
        <v>6</v>
      </c>
      <c r="C807">
        <v>2004</v>
      </c>
      <c r="D807">
        <v>16</v>
      </c>
      <c r="E807">
        <v>3</v>
      </c>
      <c r="F807">
        <v>18.399999999999999</v>
      </c>
      <c r="G807">
        <v>18.399999999999999</v>
      </c>
      <c r="I807" s="1">
        <v>38062</v>
      </c>
      <c r="J807">
        <v>18.399999999999999</v>
      </c>
      <c r="K807">
        <f t="shared" si="72"/>
        <v>1957</v>
      </c>
      <c r="L807" s="7">
        <f t="shared" si="75"/>
        <v>38.508461235733968</v>
      </c>
      <c r="M807">
        <f t="shared" si="76"/>
        <v>17.099999999999998</v>
      </c>
      <c r="N807">
        <f t="shared" si="77"/>
        <v>15.20166666666667</v>
      </c>
      <c r="O807">
        <f>G807/WatershedCalcs!$F$18</f>
        <v>1.1450216434106837</v>
      </c>
    </row>
    <row r="808" spans="1:15" x14ac:dyDescent="0.25">
      <c r="A808">
        <f t="shared" si="73"/>
        <v>2004</v>
      </c>
      <c r="B808">
        <f t="shared" si="74"/>
        <v>6</v>
      </c>
      <c r="C808">
        <v>2004</v>
      </c>
      <c r="D808">
        <v>17</v>
      </c>
      <c r="E808">
        <v>3</v>
      </c>
      <c r="F808">
        <v>17.899999999999999</v>
      </c>
      <c r="G808">
        <v>17.899999999999999</v>
      </c>
      <c r="I808" s="1">
        <v>38063</v>
      </c>
      <c r="J808">
        <v>17.899999999999999</v>
      </c>
      <c r="K808">
        <f t="shared" si="72"/>
        <v>2040</v>
      </c>
      <c r="L808" s="7">
        <f t="shared" si="75"/>
        <v>40.141676505312866</v>
      </c>
      <c r="M808">
        <f t="shared" si="76"/>
        <v>16.600000000000001</v>
      </c>
      <c r="N808">
        <f t="shared" si="77"/>
        <v>15.341666666666669</v>
      </c>
      <c r="O808">
        <f>G808/WatershedCalcs!$F$18</f>
        <v>1.1139069248397413</v>
      </c>
    </row>
    <row r="809" spans="1:15" x14ac:dyDescent="0.25">
      <c r="A809">
        <f t="shared" si="73"/>
        <v>2004</v>
      </c>
      <c r="B809">
        <f t="shared" si="74"/>
        <v>6</v>
      </c>
      <c r="C809">
        <v>2004</v>
      </c>
      <c r="D809">
        <v>18</v>
      </c>
      <c r="E809">
        <v>3</v>
      </c>
      <c r="F809">
        <v>18.2</v>
      </c>
      <c r="G809">
        <v>18.2</v>
      </c>
      <c r="I809" s="1">
        <v>38064</v>
      </c>
      <c r="J809">
        <v>18.2</v>
      </c>
      <c r="K809">
        <f t="shared" si="72"/>
        <v>1963</v>
      </c>
      <c r="L809" s="7">
        <f t="shared" si="75"/>
        <v>38.626524990161357</v>
      </c>
      <c r="M809">
        <f t="shared" si="76"/>
        <v>16.5</v>
      </c>
      <c r="N809">
        <f t="shared" si="77"/>
        <v>15.321666666666669</v>
      </c>
      <c r="O809">
        <f>G809/WatershedCalcs!$F$18</f>
        <v>1.1325757559823069</v>
      </c>
    </row>
    <row r="810" spans="1:15" x14ac:dyDescent="0.25">
      <c r="A810">
        <f t="shared" si="73"/>
        <v>2004</v>
      </c>
      <c r="B810">
        <f t="shared" si="74"/>
        <v>6</v>
      </c>
      <c r="C810">
        <v>2004</v>
      </c>
      <c r="D810">
        <v>19</v>
      </c>
      <c r="E810">
        <v>3</v>
      </c>
      <c r="F810">
        <v>18.100000000000001</v>
      </c>
      <c r="G810">
        <v>18.100000000000001</v>
      </c>
      <c r="I810" s="1">
        <v>38065</v>
      </c>
      <c r="J810">
        <v>18.100000000000001</v>
      </c>
      <c r="K810">
        <f t="shared" si="72"/>
        <v>1966</v>
      </c>
      <c r="L810" s="7">
        <f t="shared" si="75"/>
        <v>38.685556867375048</v>
      </c>
      <c r="M810">
        <f t="shared" si="76"/>
        <v>17.000000000000004</v>
      </c>
      <c r="N810">
        <f t="shared" si="77"/>
        <v>15.205000000000004</v>
      </c>
      <c r="O810">
        <f>G810/WatershedCalcs!$F$18</f>
        <v>1.1263528122681186</v>
      </c>
    </row>
    <row r="811" spans="1:15" x14ac:dyDescent="0.25">
      <c r="A811">
        <f t="shared" si="73"/>
        <v>2004</v>
      </c>
      <c r="B811">
        <f t="shared" si="74"/>
        <v>6</v>
      </c>
      <c r="C811">
        <v>2004</v>
      </c>
      <c r="D811">
        <v>20</v>
      </c>
      <c r="E811">
        <v>3</v>
      </c>
      <c r="F811">
        <v>16.3</v>
      </c>
      <c r="G811">
        <v>16.3</v>
      </c>
      <c r="I811" s="1">
        <v>38066</v>
      </c>
      <c r="J811">
        <v>16.3</v>
      </c>
      <c r="K811">
        <f t="shared" si="72"/>
        <v>2128</v>
      </c>
      <c r="L811" s="7">
        <f t="shared" si="75"/>
        <v>41.873278236914601</v>
      </c>
      <c r="M811">
        <f t="shared" si="76"/>
        <v>18.014285714285712</v>
      </c>
      <c r="N811">
        <f t="shared" si="77"/>
        <v>15.045</v>
      </c>
      <c r="O811">
        <f>G811/WatershedCalcs!$F$18</f>
        <v>1.0143398254127254</v>
      </c>
    </row>
    <row r="812" spans="1:15" x14ac:dyDescent="0.25">
      <c r="A812">
        <f t="shared" si="73"/>
        <v>2004</v>
      </c>
      <c r="B812">
        <f t="shared" si="74"/>
        <v>6</v>
      </c>
      <c r="C812">
        <v>2004</v>
      </c>
      <c r="D812">
        <v>21</v>
      </c>
      <c r="E812">
        <v>3</v>
      </c>
      <c r="F812">
        <v>15.6</v>
      </c>
      <c r="G812">
        <v>15.6</v>
      </c>
      <c r="I812" s="1">
        <v>38067</v>
      </c>
      <c r="J812">
        <v>15.6</v>
      </c>
      <c r="K812">
        <f t="shared" si="72"/>
        <v>2199</v>
      </c>
      <c r="L812" s="7">
        <f t="shared" si="75"/>
        <v>43.270365997638727</v>
      </c>
      <c r="M812">
        <f t="shared" si="76"/>
        <v>19.042857142857144</v>
      </c>
      <c r="N812">
        <f t="shared" si="77"/>
        <v>15.038333333333336</v>
      </c>
      <c r="O812">
        <f>G812/WatershedCalcs!$F$18</f>
        <v>0.97077921941340584</v>
      </c>
    </row>
    <row r="813" spans="1:15" x14ac:dyDescent="0.25">
      <c r="A813">
        <f t="shared" si="73"/>
        <v>2004</v>
      </c>
      <c r="B813">
        <f t="shared" si="74"/>
        <v>6</v>
      </c>
      <c r="C813">
        <v>2004</v>
      </c>
      <c r="D813">
        <v>22</v>
      </c>
      <c r="E813">
        <v>3</v>
      </c>
      <c r="F813">
        <v>15.2</v>
      </c>
      <c r="G813">
        <v>15.2</v>
      </c>
      <c r="I813" s="1">
        <v>38068</v>
      </c>
      <c r="J813">
        <v>15.2</v>
      </c>
      <c r="K813">
        <f t="shared" si="72"/>
        <v>2210</v>
      </c>
      <c r="L813" s="7">
        <f t="shared" si="75"/>
        <v>43.48681621408894</v>
      </c>
      <c r="M813">
        <f t="shared" si="76"/>
        <v>19.37142857142857</v>
      </c>
      <c r="N813">
        <f t="shared" si="77"/>
        <v>15.138333333333337</v>
      </c>
      <c r="O813">
        <f>G813/WatershedCalcs!$F$18</f>
        <v>0.94588744455665186</v>
      </c>
    </row>
    <row r="814" spans="1:15" x14ac:dyDescent="0.25">
      <c r="A814">
        <f t="shared" si="73"/>
        <v>2004</v>
      </c>
      <c r="B814">
        <f t="shared" si="74"/>
        <v>6</v>
      </c>
      <c r="C814">
        <v>2004</v>
      </c>
      <c r="D814">
        <v>23</v>
      </c>
      <c r="E814">
        <v>3</v>
      </c>
      <c r="F814">
        <v>14.9</v>
      </c>
      <c r="G814">
        <v>14.9</v>
      </c>
      <c r="I814" s="1">
        <v>38069</v>
      </c>
      <c r="J814">
        <v>14.9</v>
      </c>
      <c r="K814">
        <f t="shared" si="72"/>
        <v>2283</v>
      </c>
      <c r="L814" s="7">
        <f t="shared" si="75"/>
        <v>44.923258559622198</v>
      </c>
      <c r="M814">
        <f t="shared" si="76"/>
        <v>19.600000000000001</v>
      </c>
      <c r="N814">
        <f t="shared" si="77"/>
        <v>15.285000000000004</v>
      </c>
      <c r="O814">
        <f>G814/WatershedCalcs!$F$18</f>
        <v>0.9272186134140864</v>
      </c>
    </row>
    <row r="815" spans="1:15" x14ac:dyDescent="0.25">
      <c r="A815">
        <f t="shared" si="73"/>
        <v>2004</v>
      </c>
      <c r="B815">
        <f t="shared" si="74"/>
        <v>6</v>
      </c>
      <c r="C815">
        <v>2004</v>
      </c>
      <c r="D815">
        <v>24</v>
      </c>
      <c r="E815">
        <v>3</v>
      </c>
      <c r="F815">
        <v>17.2</v>
      </c>
      <c r="G815">
        <v>17.2</v>
      </c>
      <c r="I815" s="1">
        <v>38070</v>
      </c>
      <c r="J815">
        <v>17.2</v>
      </c>
      <c r="K815">
        <f t="shared" si="72"/>
        <v>2054</v>
      </c>
      <c r="L815" s="7">
        <f t="shared" si="75"/>
        <v>40.417158598976783</v>
      </c>
      <c r="M815">
        <f t="shared" si="76"/>
        <v>19.771428571428572</v>
      </c>
      <c r="N815">
        <f t="shared" si="77"/>
        <v>15.325000000000006</v>
      </c>
      <c r="O815">
        <f>G815/WatershedCalcs!$F$18</f>
        <v>1.0703463188404219</v>
      </c>
    </row>
    <row r="816" spans="1:15" x14ac:dyDescent="0.25">
      <c r="A816">
        <f t="shared" si="73"/>
        <v>2004</v>
      </c>
      <c r="B816">
        <f t="shared" si="74"/>
        <v>6</v>
      </c>
      <c r="C816">
        <v>2004</v>
      </c>
      <c r="D816">
        <v>25</v>
      </c>
      <c r="E816">
        <v>3</v>
      </c>
      <c r="F816">
        <v>21.7</v>
      </c>
      <c r="G816">
        <v>21.7</v>
      </c>
      <c r="I816" s="1">
        <v>38071</v>
      </c>
      <c r="J816">
        <v>21.7</v>
      </c>
      <c r="K816">
        <f t="shared" si="72"/>
        <v>1734</v>
      </c>
      <c r="L816" s="7">
        <f t="shared" si="75"/>
        <v>34.120425029515935</v>
      </c>
      <c r="M816">
        <f t="shared" si="76"/>
        <v>19.428571428571434</v>
      </c>
      <c r="N816">
        <f t="shared" si="77"/>
        <v>15.275000000000006</v>
      </c>
      <c r="O816">
        <f>G816/WatershedCalcs!$F$18</f>
        <v>1.3503787859789043</v>
      </c>
    </row>
    <row r="817" spans="1:15" x14ac:dyDescent="0.25">
      <c r="A817">
        <f t="shared" si="73"/>
        <v>2004</v>
      </c>
      <c r="B817">
        <f t="shared" si="74"/>
        <v>6</v>
      </c>
      <c r="C817">
        <v>2004</v>
      </c>
      <c r="D817">
        <v>26</v>
      </c>
      <c r="E817">
        <v>3</v>
      </c>
      <c r="F817">
        <v>25.2</v>
      </c>
      <c r="G817">
        <v>25.2</v>
      </c>
      <c r="I817" s="1">
        <v>38072</v>
      </c>
      <c r="J817">
        <v>25.2</v>
      </c>
      <c r="K817">
        <f t="shared" si="72"/>
        <v>1498</v>
      </c>
      <c r="L817" s="7">
        <f t="shared" si="75"/>
        <v>29.476584022038566</v>
      </c>
      <c r="M817">
        <f t="shared" si="76"/>
        <v>18.328571428571429</v>
      </c>
      <c r="N817">
        <f t="shared" si="77"/>
        <v>15.04166666666667</v>
      </c>
      <c r="O817">
        <f>G817/WatershedCalcs!$F$18</f>
        <v>1.5681818159755019</v>
      </c>
    </row>
    <row r="818" spans="1:15" x14ac:dyDescent="0.25">
      <c r="A818">
        <f t="shared" si="73"/>
        <v>2004</v>
      </c>
      <c r="B818">
        <f t="shared" si="74"/>
        <v>6</v>
      </c>
      <c r="C818">
        <v>2004</v>
      </c>
      <c r="D818">
        <v>27</v>
      </c>
      <c r="E818">
        <v>3</v>
      </c>
      <c r="F818">
        <v>23.5</v>
      </c>
      <c r="G818">
        <v>23.5</v>
      </c>
      <c r="I818" s="1">
        <v>38073</v>
      </c>
      <c r="J818">
        <v>23.5</v>
      </c>
      <c r="K818">
        <f t="shared" si="72"/>
        <v>1603</v>
      </c>
      <c r="L818" s="7">
        <f t="shared" si="75"/>
        <v>31.542699724517909</v>
      </c>
      <c r="M818">
        <f t="shared" si="76"/>
        <v>16.600000000000001</v>
      </c>
      <c r="N818">
        <f t="shared" si="77"/>
        <v>14.638333333333339</v>
      </c>
      <c r="O818">
        <f>G818/WatershedCalcs!$F$18</f>
        <v>1.4623917728342974</v>
      </c>
    </row>
    <row r="819" spans="1:15" x14ac:dyDescent="0.25">
      <c r="A819">
        <f t="shared" si="73"/>
        <v>2004</v>
      </c>
      <c r="B819">
        <f t="shared" si="74"/>
        <v>6</v>
      </c>
      <c r="C819">
        <v>2004</v>
      </c>
      <c r="D819">
        <v>28</v>
      </c>
      <c r="E819">
        <v>3</v>
      </c>
      <c r="F819">
        <v>17.899999999999999</v>
      </c>
      <c r="G819">
        <v>17.899999999999999</v>
      </c>
      <c r="I819" s="1">
        <v>38074</v>
      </c>
      <c r="J819">
        <v>17.899999999999999</v>
      </c>
      <c r="K819">
        <f t="shared" si="72"/>
        <v>2040</v>
      </c>
      <c r="L819" s="7">
        <f t="shared" si="75"/>
        <v>40.141676505312866</v>
      </c>
      <c r="M819">
        <f t="shared" si="76"/>
        <v>15.114285714285714</v>
      </c>
      <c r="N819">
        <f t="shared" si="77"/>
        <v>14.271666666666672</v>
      </c>
      <c r="O819">
        <f>G819/WatershedCalcs!$F$18</f>
        <v>1.1139069248397413</v>
      </c>
    </row>
    <row r="820" spans="1:15" x14ac:dyDescent="0.25">
      <c r="A820">
        <f t="shared" si="73"/>
        <v>2004</v>
      </c>
      <c r="B820">
        <f t="shared" si="74"/>
        <v>6</v>
      </c>
      <c r="C820">
        <v>2004</v>
      </c>
      <c r="D820">
        <v>29</v>
      </c>
      <c r="E820">
        <v>3</v>
      </c>
      <c r="F820">
        <v>16.8</v>
      </c>
      <c r="G820">
        <v>16.8</v>
      </c>
      <c r="I820" s="1">
        <v>38075</v>
      </c>
      <c r="J820">
        <v>16.8</v>
      </c>
      <c r="K820">
        <f t="shared" si="72"/>
        <v>2117</v>
      </c>
      <c r="L820" s="7">
        <f t="shared" si="75"/>
        <v>41.656828020464381</v>
      </c>
      <c r="M820">
        <f t="shared" si="76"/>
        <v>14.342857142857142</v>
      </c>
      <c r="N820">
        <f t="shared" si="77"/>
        <v>14.061666666666671</v>
      </c>
      <c r="O820">
        <f>G820/WatershedCalcs!$F$18</f>
        <v>1.045454543983668</v>
      </c>
    </row>
    <row r="821" spans="1:15" x14ac:dyDescent="0.25">
      <c r="A821">
        <f t="shared" si="73"/>
        <v>2004</v>
      </c>
      <c r="B821">
        <f t="shared" si="74"/>
        <v>6</v>
      </c>
      <c r="C821">
        <v>2004</v>
      </c>
      <c r="D821">
        <v>30</v>
      </c>
      <c r="E821">
        <v>3</v>
      </c>
      <c r="F821">
        <v>16.100000000000001</v>
      </c>
      <c r="G821">
        <v>16.100000000000001</v>
      </c>
      <c r="I821" s="1">
        <v>38076</v>
      </c>
      <c r="J821">
        <v>16.100000000000001</v>
      </c>
      <c r="K821">
        <f t="shared" si="72"/>
        <v>2130</v>
      </c>
      <c r="L821" s="7">
        <f t="shared" si="75"/>
        <v>41.912632821723733</v>
      </c>
      <c r="M821">
        <f t="shared" si="76"/>
        <v>13.685714285714287</v>
      </c>
      <c r="N821">
        <f t="shared" si="77"/>
        <v>13.858333333333338</v>
      </c>
      <c r="O821">
        <f>G821/WatershedCalcs!$F$18</f>
        <v>1.0018939379843486</v>
      </c>
    </row>
    <row r="822" spans="1:15" x14ac:dyDescent="0.25">
      <c r="A822">
        <f t="shared" si="73"/>
        <v>2004</v>
      </c>
      <c r="B822">
        <f t="shared" si="74"/>
        <v>6</v>
      </c>
      <c r="C822">
        <v>2004</v>
      </c>
      <c r="D822">
        <v>31</v>
      </c>
      <c r="E822">
        <v>3</v>
      </c>
      <c r="F822">
        <v>14.8</v>
      </c>
      <c r="G822">
        <v>14.8</v>
      </c>
      <c r="I822" s="1">
        <v>38077</v>
      </c>
      <c r="J822">
        <v>14.8</v>
      </c>
      <c r="K822">
        <f t="shared" si="72"/>
        <v>2284</v>
      </c>
      <c r="L822" s="7">
        <f t="shared" si="75"/>
        <v>44.942935852026764</v>
      </c>
      <c r="M822">
        <f t="shared" si="76"/>
        <v>13.085714285714287</v>
      </c>
      <c r="N822">
        <f t="shared" si="77"/>
        <v>13.668333333333335</v>
      </c>
      <c r="O822">
        <f>G822/WatershedCalcs!$F$18</f>
        <v>0.92099566969989799</v>
      </c>
    </row>
    <row r="823" spans="1:15" x14ac:dyDescent="0.25">
      <c r="A823">
        <f t="shared" si="73"/>
        <v>2004</v>
      </c>
      <c r="B823">
        <f t="shared" si="74"/>
        <v>7</v>
      </c>
      <c r="C823">
        <v>2004</v>
      </c>
      <c r="D823">
        <v>1</v>
      </c>
      <c r="E823">
        <v>4</v>
      </c>
      <c r="F823">
        <v>14</v>
      </c>
      <c r="G823">
        <v>14</v>
      </c>
      <c r="I823" s="1">
        <v>38078</v>
      </c>
      <c r="J823">
        <v>14</v>
      </c>
      <c r="K823">
        <f t="shared" si="72"/>
        <v>2302</v>
      </c>
      <c r="L823" s="7">
        <f t="shared" si="75"/>
        <v>45.297127115308932</v>
      </c>
      <c r="M823">
        <f t="shared" si="76"/>
        <v>12.585714285714287</v>
      </c>
      <c r="N823">
        <f t="shared" si="77"/>
        <v>13.496333333333334</v>
      </c>
      <c r="O823">
        <f>G823/WatershedCalcs!$F$18</f>
        <v>0.87121211998638992</v>
      </c>
    </row>
    <row r="824" spans="1:15" x14ac:dyDescent="0.25">
      <c r="A824">
        <f t="shared" si="73"/>
        <v>2004</v>
      </c>
      <c r="B824">
        <f t="shared" si="74"/>
        <v>7</v>
      </c>
      <c r="C824">
        <v>2004</v>
      </c>
      <c r="D824">
        <v>2</v>
      </c>
      <c r="E824">
        <v>4</v>
      </c>
      <c r="F824">
        <v>13.1</v>
      </c>
      <c r="G824">
        <v>13.1</v>
      </c>
      <c r="I824" s="1">
        <v>38079</v>
      </c>
      <c r="J824">
        <v>13.1</v>
      </c>
      <c r="K824">
        <f t="shared" si="72"/>
        <v>2398</v>
      </c>
      <c r="L824" s="7">
        <f t="shared" si="75"/>
        <v>47.186147186147188</v>
      </c>
      <c r="M824">
        <f t="shared" si="76"/>
        <v>12.142857142857144</v>
      </c>
      <c r="N824">
        <f t="shared" si="77"/>
        <v>13.327666666666667</v>
      </c>
      <c r="O824">
        <f>G824/WatershedCalcs!$F$18</f>
        <v>0.81520562655869344</v>
      </c>
    </row>
    <row r="825" spans="1:15" x14ac:dyDescent="0.25">
      <c r="A825">
        <f t="shared" si="73"/>
        <v>2004</v>
      </c>
      <c r="B825">
        <f t="shared" si="74"/>
        <v>7</v>
      </c>
      <c r="C825">
        <v>2004</v>
      </c>
      <c r="D825">
        <v>3</v>
      </c>
      <c r="E825">
        <v>4</v>
      </c>
      <c r="F825">
        <v>13.1</v>
      </c>
      <c r="G825">
        <v>13.1</v>
      </c>
      <c r="I825" s="1">
        <v>38080</v>
      </c>
      <c r="J825">
        <v>13.1</v>
      </c>
      <c r="K825">
        <f t="shared" si="72"/>
        <v>2398</v>
      </c>
      <c r="L825" s="7">
        <f t="shared" si="75"/>
        <v>47.186147186147188</v>
      </c>
      <c r="M825">
        <f t="shared" si="76"/>
        <v>11.785714285714286</v>
      </c>
      <c r="N825">
        <f t="shared" si="77"/>
        <v>13.169999999999998</v>
      </c>
      <c r="O825">
        <f>G825/WatershedCalcs!$F$18</f>
        <v>0.81520562655869344</v>
      </c>
    </row>
    <row r="826" spans="1:15" x14ac:dyDescent="0.25">
      <c r="A826">
        <f t="shared" si="73"/>
        <v>2004</v>
      </c>
      <c r="B826">
        <f t="shared" si="74"/>
        <v>7</v>
      </c>
      <c r="C826">
        <v>2004</v>
      </c>
      <c r="D826">
        <v>4</v>
      </c>
      <c r="E826">
        <v>4</v>
      </c>
      <c r="F826">
        <v>12.5</v>
      </c>
      <c r="G826">
        <v>12.5</v>
      </c>
      <c r="I826" s="1">
        <v>38081</v>
      </c>
      <c r="J826">
        <v>12.5</v>
      </c>
      <c r="K826">
        <f t="shared" si="72"/>
        <v>2484</v>
      </c>
      <c r="L826" s="7">
        <f t="shared" si="75"/>
        <v>48.878394332939791</v>
      </c>
      <c r="M826">
        <f t="shared" si="76"/>
        <v>11.385714285714286</v>
      </c>
      <c r="N826">
        <f t="shared" si="77"/>
        <v>13.006666666666664</v>
      </c>
      <c r="O826">
        <f>G826/WatershedCalcs!$F$18</f>
        <v>0.77786796427356242</v>
      </c>
    </row>
    <row r="827" spans="1:15" x14ac:dyDescent="0.25">
      <c r="A827">
        <f t="shared" si="73"/>
        <v>2004</v>
      </c>
      <c r="B827">
        <f t="shared" si="74"/>
        <v>7</v>
      </c>
      <c r="C827">
        <v>2004</v>
      </c>
      <c r="D827">
        <v>5</v>
      </c>
      <c r="E827">
        <v>4</v>
      </c>
      <c r="F827">
        <v>12.2</v>
      </c>
      <c r="G827">
        <v>12.2</v>
      </c>
      <c r="I827" s="1">
        <v>38082</v>
      </c>
      <c r="J827">
        <v>12.2</v>
      </c>
      <c r="K827">
        <f t="shared" si="72"/>
        <v>2495</v>
      </c>
      <c r="L827" s="7">
        <f t="shared" si="75"/>
        <v>49.094844549390004</v>
      </c>
      <c r="M827">
        <f t="shared" si="76"/>
        <v>11.042857142857143</v>
      </c>
      <c r="N827">
        <f t="shared" si="77"/>
        <v>12.854999999999999</v>
      </c>
      <c r="O827">
        <f>G827/WatershedCalcs!$F$18</f>
        <v>0.75919913313099685</v>
      </c>
    </row>
    <row r="828" spans="1:15" x14ac:dyDescent="0.25">
      <c r="A828">
        <f t="shared" si="73"/>
        <v>2004</v>
      </c>
      <c r="B828">
        <f t="shared" si="74"/>
        <v>7</v>
      </c>
      <c r="C828">
        <v>2004</v>
      </c>
      <c r="D828">
        <v>6</v>
      </c>
      <c r="E828">
        <v>4</v>
      </c>
      <c r="F828">
        <v>11.9</v>
      </c>
      <c r="G828">
        <v>11.9</v>
      </c>
      <c r="I828" s="1">
        <v>38083</v>
      </c>
      <c r="J828">
        <v>11.9</v>
      </c>
      <c r="K828">
        <f t="shared" si="72"/>
        <v>2569</v>
      </c>
      <c r="L828" s="7">
        <f t="shared" si="75"/>
        <v>50.550964187327821</v>
      </c>
      <c r="M828">
        <f t="shared" si="76"/>
        <v>10.674285714285714</v>
      </c>
      <c r="N828">
        <f t="shared" si="77"/>
        <v>12.708333333333334</v>
      </c>
      <c r="O828">
        <f>G828/WatershedCalcs!$F$18</f>
        <v>0.74053030198843139</v>
      </c>
    </row>
    <row r="829" spans="1:15" x14ac:dyDescent="0.25">
      <c r="A829">
        <f t="shared" si="73"/>
        <v>2004</v>
      </c>
      <c r="B829">
        <f t="shared" si="74"/>
        <v>7</v>
      </c>
      <c r="C829">
        <v>2004</v>
      </c>
      <c r="D829">
        <v>7</v>
      </c>
      <c r="E829">
        <v>4</v>
      </c>
      <c r="F829">
        <v>11.3</v>
      </c>
      <c r="G829">
        <v>11.3</v>
      </c>
      <c r="I829" s="1">
        <v>38084</v>
      </c>
      <c r="J829">
        <v>11.3</v>
      </c>
      <c r="K829">
        <f t="shared" si="72"/>
        <v>2589</v>
      </c>
      <c r="L829" s="7">
        <f t="shared" si="75"/>
        <v>50.944510035419121</v>
      </c>
      <c r="M829">
        <f t="shared" si="76"/>
        <v>10.321428571428571</v>
      </c>
      <c r="N829">
        <f t="shared" si="77"/>
        <v>12.560666666666666</v>
      </c>
      <c r="O829">
        <f>G829/WatershedCalcs!$F$18</f>
        <v>0.70319263970330048</v>
      </c>
    </row>
    <row r="830" spans="1:15" x14ac:dyDescent="0.25">
      <c r="A830">
        <f t="shared" si="73"/>
        <v>2004</v>
      </c>
      <c r="B830">
        <f t="shared" si="74"/>
        <v>7</v>
      </c>
      <c r="C830">
        <v>2004</v>
      </c>
      <c r="D830">
        <v>8</v>
      </c>
      <c r="E830">
        <v>4</v>
      </c>
      <c r="F830">
        <v>10.9</v>
      </c>
      <c r="G830">
        <v>10.9</v>
      </c>
      <c r="I830" s="1">
        <v>38085</v>
      </c>
      <c r="J830">
        <v>10.9</v>
      </c>
      <c r="K830">
        <f t="shared" si="72"/>
        <v>2692</v>
      </c>
      <c r="L830" s="7">
        <f t="shared" si="75"/>
        <v>52.97127115308934</v>
      </c>
      <c r="M830">
        <f t="shared" si="76"/>
        <v>11.45</v>
      </c>
      <c r="N830">
        <f t="shared" si="77"/>
        <v>12.496333333333332</v>
      </c>
      <c r="O830">
        <f>G830/WatershedCalcs!$F$18</f>
        <v>0.6783008648465465</v>
      </c>
    </row>
    <row r="831" spans="1:15" x14ac:dyDescent="0.25">
      <c r="A831">
        <f t="shared" si="73"/>
        <v>2004</v>
      </c>
      <c r="B831">
        <f t="shared" si="74"/>
        <v>7</v>
      </c>
      <c r="C831">
        <v>2004</v>
      </c>
      <c r="D831">
        <v>9</v>
      </c>
      <c r="E831">
        <v>4</v>
      </c>
      <c r="F831">
        <v>10.6</v>
      </c>
      <c r="G831">
        <v>10.6</v>
      </c>
      <c r="I831" s="1">
        <v>38086</v>
      </c>
      <c r="J831">
        <v>10.6</v>
      </c>
      <c r="K831">
        <f t="shared" si="72"/>
        <v>2703</v>
      </c>
      <c r="L831" s="7">
        <f t="shared" si="75"/>
        <v>53.187721369539553</v>
      </c>
      <c r="M831">
        <f t="shared" si="76"/>
        <v>13.12142857142857</v>
      </c>
      <c r="N831">
        <f t="shared" si="77"/>
        <v>12.456999999999999</v>
      </c>
      <c r="O831">
        <f>G831/WatershedCalcs!$F$18</f>
        <v>0.65963203370398094</v>
      </c>
    </row>
    <row r="832" spans="1:15" x14ac:dyDescent="0.25">
      <c r="A832">
        <f t="shared" si="73"/>
        <v>2004</v>
      </c>
      <c r="B832">
        <f t="shared" si="74"/>
        <v>7</v>
      </c>
      <c r="C832">
        <v>2004</v>
      </c>
      <c r="D832">
        <v>10</v>
      </c>
      <c r="E832">
        <v>4</v>
      </c>
      <c r="F832">
        <v>10.3</v>
      </c>
      <c r="G832">
        <v>10.3</v>
      </c>
      <c r="I832" s="1">
        <v>38087</v>
      </c>
      <c r="J832">
        <v>10.3</v>
      </c>
      <c r="K832">
        <f t="shared" si="72"/>
        <v>2715</v>
      </c>
      <c r="L832" s="7">
        <f t="shared" si="75"/>
        <v>53.423848878394331</v>
      </c>
      <c r="M832">
        <f t="shared" si="76"/>
        <v>14.078571428571427</v>
      </c>
      <c r="N832">
        <f t="shared" si="77"/>
        <v>12.389666666666665</v>
      </c>
      <c r="O832">
        <f>G832/WatershedCalcs!$F$18</f>
        <v>0.64096320256141548</v>
      </c>
    </row>
    <row r="833" spans="1:15" x14ac:dyDescent="0.25">
      <c r="A833">
        <f t="shared" si="73"/>
        <v>2004</v>
      </c>
      <c r="B833">
        <f t="shared" si="74"/>
        <v>7</v>
      </c>
      <c r="C833">
        <v>2004</v>
      </c>
      <c r="D833">
        <v>11</v>
      </c>
      <c r="E833">
        <v>4</v>
      </c>
      <c r="F833">
        <v>10.1</v>
      </c>
      <c r="G833">
        <v>10.1</v>
      </c>
      <c r="I833" s="1">
        <v>38088</v>
      </c>
      <c r="J833">
        <v>10.1</v>
      </c>
      <c r="K833">
        <f t="shared" si="72"/>
        <v>2722</v>
      </c>
      <c r="L833" s="7">
        <f t="shared" si="75"/>
        <v>53.561589925226293</v>
      </c>
      <c r="M833">
        <f t="shared" si="76"/>
        <v>14.707142857142856</v>
      </c>
      <c r="N833">
        <f t="shared" si="77"/>
        <v>12.304666666666664</v>
      </c>
      <c r="O833">
        <f>G833/WatershedCalcs!$F$18</f>
        <v>0.62851731513303843</v>
      </c>
    </row>
    <row r="834" spans="1:15" x14ac:dyDescent="0.25">
      <c r="A834">
        <f t="shared" si="73"/>
        <v>2004</v>
      </c>
      <c r="B834">
        <f t="shared" si="74"/>
        <v>7</v>
      </c>
      <c r="C834">
        <v>2004</v>
      </c>
      <c r="D834">
        <v>12</v>
      </c>
      <c r="E834">
        <v>4</v>
      </c>
      <c r="F834">
        <v>9.6199999999999992</v>
      </c>
      <c r="G834">
        <v>9.6199999999999992</v>
      </c>
      <c r="I834" s="1">
        <v>38089</v>
      </c>
      <c r="J834">
        <v>9.6199999999999992</v>
      </c>
      <c r="K834">
        <f t="shared" ref="K834:K897" si="78">RANK(J834,$J$2:$J$5114,0)</f>
        <v>2795</v>
      </c>
      <c r="L834" s="7">
        <f t="shared" si="75"/>
        <v>54.998032270759545</v>
      </c>
      <c r="M834">
        <f t="shared" si="76"/>
        <v>15.164285714285715</v>
      </c>
      <c r="N834">
        <f t="shared" si="77"/>
        <v>12.221333333333332</v>
      </c>
      <c r="O834">
        <f>G834/WatershedCalcs!$F$18</f>
        <v>0.59864718530493355</v>
      </c>
    </row>
    <row r="835" spans="1:15" x14ac:dyDescent="0.25">
      <c r="A835">
        <f t="shared" ref="A835:A898" si="79">IF(E835&gt;9,C835+1,C835)</f>
        <v>2004</v>
      </c>
      <c r="B835">
        <f t="shared" ref="B835:B898" si="80">IF(E835&gt;9,(E835-9),(E835+3))</f>
        <v>7</v>
      </c>
      <c r="C835">
        <v>2004</v>
      </c>
      <c r="D835">
        <v>13</v>
      </c>
      <c r="E835">
        <v>4</v>
      </c>
      <c r="F835">
        <v>9.43</v>
      </c>
      <c r="G835">
        <v>9.43</v>
      </c>
      <c r="I835" s="1">
        <v>38090</v>
      </c>
      <c r="J835">
        <v>9.43</v>
      </c>
      <c r="K835">
        <f t="shared" si="78"/>
        <v>2815</v>
      </c>
      <c r="L835" s="7">
        <f t="shared" ref="L835:L898" si="81">100*(K835/(COUNT($K$2:$K$5114)+1))</f>
        <v>55.391578118850845</v>
      </c>
      <c r="M835">
        <f t="shared" ref="M835:M898" si="82">AVERAGE(J835:J841)</f>
        <v>16.09</v>
      </c>
      <c r="N835">
        <f t="shared" ref="N835:N898" si="83">AVERAGE(J835:J864)</f>
        <v>12.133999999999999</v>
      </c>
      <c r="O835">
        <f>G835/WatershedCalcs!$F$18</f>
        <v>0.58682359224797542</v>
      </c>
    </row>
    <row r="836" spans="1:15" x14ac:dyDescent="0.25">
      <c r="A836">
        <f t="shared" si="79"/>
        <v>2004</v>
      </c>
      <c r="B836">
        <f t="shared" si="80"/>
        <v>7</v>
      </c>
      <c r="C836">
        <v>2004</v>
      </c>
      <c r="D836">
        <v>14</v>
      </c>
      <c r="E836">
        <v>4</v>
      </c>
      <c r="F836">
        <v>19.2</v>
      </c>
      <c r="G836">
        <v>19.2</v>
      </c>
      <c r="I836" s="1">
        <v>38091</v>
      </c>
      <c r="J836">
        <v>19.2</v>
      </c>
      <c r="K836">
        <f t="shared" si="78"/>
        <v>1892</v>
      </c>
      <c r="L836" s="7">
        <f t="shared" si="81"/>
        <v>37.229437229437231</v>
      </c>
      <c r="M836">
        <f t="shared" si="82"/>
        <v>17.399999999999999</v>
      </c>
      <c r="N836">
        <f t="shared" si="83"/>
        <v>12.035333333333334</v>
      </c>
      <c r="O836">
        <f>G836/WatershedCalcs!$F$18</f>
        <v>1.1948051931241919</v>
      </c>
    </row>
    <row r="837" spans="1:15" x14ac:dyDescent="0.25">
      <c r="A837">
        <f t="shared" si="79"/>
        <v>2004</v>
      </c>
      <c r="B837">
        <f t="shared" si="80"/>
        <v>7</v>
      </c>
      <c r="C837">
        <v>2004</v>
      </c>
      <c r="D837">
        <v>15</v>
      </c>
      <c r="E837">
        <v>4</v>
      </c>
      <c r="F837">
        <v>22.6</v>
      </c>
      <c r="G837">
        <v>22.6</v>
      </c>
      <c r="I837" s="1">
        <v>38092</v>
      </c>
      <c r="J837">
        <v>22.6</v>
      </c>
      <c r="K837">
        <f t="shared" si="78"/>
        <v>1662</v>
      </c>
      <c r="L837" s="7">
        <f t="shared" si="81"/>
        <v>32.70365997638725</v>
      </c>
      <c r="M837">
        <f t="shared" si="82"/>
        <v>17.457142857142856</v>
      </c>
      <c r="N837">
        <f t="shared" si="83"/>
        <v>11.602666666666668</v>
      </c>
      <c r="O837">
        <f>G837/WatershedCalcs!$F$18</f>
        <v>1.406385279406601</v>
      </c>
    </row>
    <row r="838" spans="1:15" x14ac:dyDescent="0.25">
      <c r="A838">
        <f t="shared" si="79"/>
        <v>2004</v>
      </c>
      <c r="B838">
        <f t="shared" si="80"/>
        <v>7</v>
      </c>
      <c r="C838">
        <v>2004</v>
      </c>
      <c r="D838">
        <v>16</v>
      </c>
      <c r="E838">
        <v>4</v>
      </c>
      <c r="F838">
        <v>17.3</v>
      </c>
      <c r="G838">
        <v>17.3</v>
      </c>
      <c r="I838" s="1">
        <v>38093</v>
      </c>
      <c r="J838">
        <v>17.3</v>
      </c>
      <c r="K838">
        <f t="shared" si="78"/>
        <v>2053</v>
      </c>
      <c r="L838" s="7">
        <f t="shared" si="81"/>
        <v>40.397481306572217</v>
      </c>
      <c r="M838">
        <f t="shared" si="82"/>
        <v>16.528571428571428</v>
      </c>
      <c r="N838">
        <f t="shared" si="83"/>
        <v>11.066000000000003</v>
      </c>
      <c r="O838">
        <f>G838/WatershedCalcs!$F$18</f>
        <v>1.0765692625546104</v>
      </c>
    </row>
    <row r="839" spans="1:15" x14ac:dyDescent="0.25">
      <c r="A839">
        <f t="shared" si="79"/>
        <v>2004</v>
      </c>
      <c r="B839">
        <f t="shared" si="80"/>
        <v>7</v>
      </c>
      <c r="C839">
        <v>2004</v>
      </c>
      <c r="D839">
        <v>17</v>
      </c>
      <c r="E839">
        <v>4</v>
      </c>
      <c r="F839">
        <v>14.7</v>
      </c>
      <c r="G839">
        <v>14.7</v>
      </c>
      <c r="I839" s="1">
        <v>38094</v>
      </c>
      <c r="J839">
        <v>14.7</v>
      </c>
      <c r="K839">
        <f t="shared" si="78"/>
        <v>2286</v>
      </c>
      <c r="L839" s="7">
        <f t="shared" si="81"/>
        <v>44.982290436835889</v>
      </c>
      <c r="M839">
        <f t="shared" si="82"/>
        <v>16.3</v>
      </c>
      <c r="N839">
        <f t="shared" si="83"/>
        <v>10.700000000000001</v>
      </c>
      <c r="O839">
        <f>G839/WatershedCalcs!$F$18</f>
        <v>0.91477272598570936</v>
      </c>
    </row>
    <row r="840" spans="1:15" x14ac:dyDescent="0.25">
      <c r="A840">
        <f t="shared" si="79"/>
        <v>2004</v>
      </c>
      <c r="B840">
        <f t="shared" si="80"/>
        <v>7</v>
      </c>
      <c r="C840">
        <v>2004</v>
      </c>
      <c r="D840">
        <v>18</v>
      </c>
      <c r="E840">
        <v>4</v>
      </c>
      <c r="F840">
        <v>13.3</v>
      </c>
      <c r="G840">
        <v>13.3</v>
      </c>
      <c r="I840" s="1">
        <v>38095</v>
      </c>
      <c r="J840">
        <v>13.3</v>
      </c>
      <c r="K840">
        <f t="shared" si="78"/>
        <v>2394</v>
      </c>
      <c r="L840" s="7">
        <f t="shared" si="81"/>
        <v>47.107438016528924</v>
      </c>
      <c r="M840">
        <f t="shared" si="82"/>
        <v>16.3</v>
      </c>
      <c r="N840">
        <f t="shared" si="83"/>
        <v>10.418333333333333</v>
      </c>
      <c r="O840">
        <f>G840/WatershedCalcs!$F$18</f>
        <v>0.82765151398707049</v>
      </c>
    </row>
    <row r="841" spans="1:15" x14ac:dyDescent="0.25">
      <c r="A841">
        <f t="shared" si="79"/>
        <v>2004</v>
      </c>
      <c r="B841">
        <f t="shared" si="80"/>
        <v>7</v>
      </c>
      <c r="C841">
        <v>2004</v>
      </c>
      <c r="D841">
        <v>19</v>
      </c>
      <c r="E841">
        <v>4</v>
      </c>
      <c r="F841">
        <v>16.100000000000001</v>
      </c>
      <c r="G841">
        <v>16.100000000000001</v>
      </c>
      <c r="I841" s="1">
        <v>38096</v>
      </c>
      <c r="J841">
        <v>16.100000000000001</v>
      </c>
      <c r="K841">
        <f t="shared" si="78"/>
        <v>2130</v>
      </c>
      <c r="L841" s="7">
        <f t="shared" si="81"/>
        <v>41.912632821723733</v>
      </c>
      <c r="M841">
        <f t="shared" si="82"/>
        <v>16.271428571428572</v>
      </c>
      <c r="N841">
        <f t="shared" si="83"/>
        <v>10.190333333333335</v>
      </c>
      <c r="O841">
        <f>G841/WatershedCalcs!$F$18</f>
        <v>1.0018939379843486</v>
      </c>
    </row>
    <row r="842" spans="1:15" x14ac:dyDescent="0.25">
      <c r="A842">
        <f t="shared" si="79"/>
        <v>2004</v>
      </c>
      <c r="B842">
        <f t="shared" si="80"/>
        <v>7</v>
      </c>
      <c r="C842">
        <v>2004</v>
      </c>
      <c r="D842">
        <v>20</v>
      </c>
      <c r="E842">
        <v>4</v>
      </c>
      <c r="F842">
        <v>18.600000000000001</v>
      </c>
      <c r="G842">
        <v>18.600000000000001</v>
      </c>
      <c r="I842" s="1">
        <v>38097</v>
      </c>
      <c r="J842">
        <v>18.600000000000001</v>
      </c>
      <c r="K842">
        <f t="shared" si="78"/>
        <v>1953</v>
      </c>
      <c r="L842" s="7">
        <f t="shared" si="81"/>
        <v>38.429752066115704</v>
      </c>
      <c r="M842">
        <f t="shared" si="82"/>
        <v>15.757142857142856</v>
      </c>
      <c r="N842">
        <f t="shared" si="83"/>
        <v>9.8433333333333337</v>
      </c>
      <c r="O842">
        <f>G842/WatershedCalcs!$F$18</f>
        <v>1.157467530839061</v>
      </c>
    </row>
    <row r="843" spans="1:15" x14ac:dyDescent="0.25">
      <c r="A843">
        <f t="shared" si="79"/>
        <v>2004</v>
      </c>
      <c r="B843">
        <f t="shared" si="80"/>
        <v>7</v>
      </c>
      <c r="C843">
        <v>2004</v>
      </c>
      <c r="D843">
        <v>21</v>
      </c>
      <c r="E843">
        <v>4</v>
      </c>
      <c r="F843">
        <v>19.600000000000001</v>
      </c>
      <c r="G843">
        <v>19.600000000000001</v>
      </c>
      <c r="I843" s="1">
        <v>38098</v>
      </c>
      <c r="J843">
        <v>19.600000000000001</v>
      </c>
      <c r="K843">
        <f t="shared" si="78"/>
        <v>1887</v>
      </c>
      <c r="L843" s="7">
        <f t="shared" si="81"/>
        <v>37.131050767414401</v>
      </c>
      <c r="M843">
        <f t="shared" si="82"/>
        <v>14.757142857142856</v>
      </c>
      <c r="N843">
        <f t="shared" si="83"/>
        <v>9.455333333333332</v>
      </c>
      <c r="O843">
        <f>G843/WatershedCalcs!$F$18</f>
        <v>1.219696967980946</v>
      </c>
    </row>
    <row r="844" spans="1:15" x14ac:dyDescent="0.25">
      <c r="A844">
        <f t="shared" si="79"/>
        <v>2004</v>
      </c>
      <c r="B844">
        <f t="shared" si="80"/>
        <v>7</v>
      </c>
      <c r="C844">
        <v>2004</v>
      </c>
      <c r="D844">
        <v>22</v>
      </c>
      <c r="E844">
        <v>4</v>
      </c>
      <c r="F844">
        <v>16.100000000000001</v>
      </c>
      <c r="G844">
        <v>16.100000000000001</v>
      </c>
      <c r="I844" s="1">
        <v>38099</v>
      </c>
      <c r="J844">
        <v>16.100000000000001</v>
      </c>
      <c r="K844">
        <f t="shared" si="78"/>
        <v>2130</v>
      </c>
      <c r="L844" s="7">
        <f t="shared" si="81"/>
        <v>41.912632821723733</v>
      </c>
      <c r="M844">
        <f t="shared" si="82"/>
        <v>13.485714285714284</v>
      </c>
      <c r="N844">
        <f t="shared" si="83"/>
        <v>8.984</v>
      </c>
      <c r="O844">
        <f>G844/WatershedCalcs!$F$18</f>
        <v>1.0018939379843486</v>
      </c>
    </row>
    <row r="845" spans="1:15" x14ac:dyDescent="0.25">
      <c r="A845">
        <f t="shared" si="79"/>
        <v>2004</v>
      </c>
      <c r="B845">
        <f t="shared" si="80"/>
        <v>7</v>
      </c>
      <c r="C845">
        <v>2004</v>
      </c>
      <c r="D845">
        <v>23</v>
      </c>
      <c r="E845">
        <v>4</v>
      </c>
      <c r="F845">
        <v>15.7</v>
      </c>
      <c r="G845">
        <v>15.7</v>
      </c>
      <c r="I845" s="1">
        <v>38100</v>
      </c>
      <c r="J845">
        <v>15.7</v>
      </c>
      <c r="K845">
        <f t="shared" si="78"/>
        <v>2195</v>
      </c>
      <c r="L845" s="7">
        <f t="shared" si="81"/>
        <v>43.191656828020463</v>
      </c>
      <c r="M845">
        <f t="shared" si="82"/>
        <v>12.671428571428573</v>
      </c>
      <c r="N845">
        <f t="shared" si="83"/>
        <v>8.6266666666666687</v>
      </c>
      <c r="O845">
        <f>G845/WatershedCalcs!$F$18</f>
        <v>0.97700216312759436</v>
      </c>
    </row>
    <row r="846" spans="1:15" x14ac:dyDescent="0.25">
      <c r="A846">
        <f t="shared" si="79"/>
        <v>2004</v>
      </c>
      <c r="B846">
        <f t="shared" si="80"/>
        <v>7</v>
      </c>
      <c r="C846">
        <v>2004</v>
      </c>
      <c r="D846">
        <v>24</v>
      </c>
      <c r="E846">
        <v>4</v>
      </c>
      <c r="F846">
        <v>14.7</v>
      </c>
      <c r="G846">
        <v>14.7</v>
      </c>
      <c r="I846" s="1">
        <v>38101</v>
      </c>
      <c r="J846">
        <v>14.7</v>
      </c>
      <c r="K846">
        <f t="shared" si="78"/>
        <v>2286</v>
      </c>
      <c r="L846" s="7">
        <f t="shared" si="81"/>
        <v>44.982290436835889</v>
      </c>
      <c r="M846">
        <f t="shared" si="82"/>
        <v>11.805714285714286</v>
      </c>
      <c r="N846">
        <f t="shared" si="83"/>
        <v>8.2910000000000004</v>
      </c>
      <c r="O846">
        <f>G846/WatershedCalcs!$F$18</f>
        <v>0.91477272598570936</v>
      </c>
    </row>
    <row r="847" spans="1:15" x14ac:dyDescent="0.25">
      <c r="A847">
        <f t="shared" si="79"/>
        <v>2004</v>
      </c>
      <c r="B847">
        <f t="shared" si="80"/>
        <v>7</v>
      </c>
      <c r="C847">
        <v>2004</v>
      </c>
      <c r="D847">
        <v>25</v>
      </c>
      <c r="E847">
        <v>4</v>
      </c>
      <c r="F847">
        <v>13.1</v>
      </c>
      <c r="G847">
        <v>13.1</v>
      </c>
      <c r="I847" s="1">
        <v>38102</v>
      </c>
      <c r="J847">
        <v>13.1</v>
      </c>
      <c r="K847">
        <f t="shared" si="78"/>
        <v>2398</v>
      </c>
      <c r="L847" s="7">
        <f t="shared" si="81"/>
        <v>47.186147186147188</v>
      </c>
      <c r="M847">
        <f t="shared" si="82"/>
        <v>10.982857142857142</v>
      </c>
      <c r="N847">
        <f t="shared" si="83"/>
        <v>7.9813333333333345</v>
      </c>
      <c r="O847">
        <f>G847/WatershedCalcs!$F$18</f>
        <v>0.81520562655869344</v>
      </c>
    </row>
    <row r="848" spans="1:15" x14ac:dyDescent="0.25">
      <c r="A848">
        <f t="shared" si="79"/>
        <v>2004</v>
      </c>
      <c r="B848">
        <f t="shared" si="80"/>
        <v>7</v>
      </c>
      <c r="C848">
        <v>2004</v>
      </c>
      <c r="D848">
        <v>26</v>
      </c>
      <c r="E848">
        <v>4</v>
      </c>
      <c r="F848">
        <v>12.5</v>
      </c>
      <c r="G848">
        <v>12.5</v>
      </c>
      <c r="I848" s="1">
        <v>38103</v>
      </c>
      <c r="J848">
        <v>12.5</v>
      </c>
      <c r="K848">
        <f t="shared" si="78"/>
        <v>2484</v>
      </c>
      <c r="L848" s="7">
        <f t="shared" si="81"/>
        <v>48.878394332939791</v>
      </c>
      <c r="M848">
        <f t="shared" si="82"/>
        <v>10.307142857142855</v>
      </c>
      <c r="N848">
        <f t="shared" si="83"/>
        <v>7.7110000000000003</v>
      </c>
      <c r="O848">
        <f>G848/WatershedCalcs!$F$18</f>
        <v>0.77786796427356242</v>
      </c>
    </row>
    <row r="849" spans="1:15" x14ac:dyDescent="0.25">
      <c r="A849">
        <f t="shared" si="79"/>
        <v>2004</v>
      </c>
      <c r="B849">
        <f t="shared" si="80"/>
        <v>7</v>
      </c>
      <c r="C849">
        <v>2004</v>
      </c>
      <c r="D849">
        <v>27</v>
      </c>
      <c r="E849">
        <v>4</v>
      </c>
      <c r="F849">
        <v>11.6</v>
      </c>
      <c r="G849">
        <v>11.6</v>
      </c>
      <c r="I849" s="1">
        <v>38104</v>
      </c>
      <c r="J849">
        <v>11.6</v>
      </c>
      <c r="K849">
        <f t="shared" si="78"/>
        <v>2581</v>
      </c>
      <c r="L849" s="7">
        <f t="shared" si="81"/>
        <v>50.787091696182607</v>
      </c>
      <c r="M849">
        <f t="shared" si="82"/>
        <v>9.6928571428571413</v>
      </c>
      <c r="N849">
        <f t="shared" si="83"/>
        <v>7.4770000000000003</v>
      </c>
      <c r="O849">
        <f>G849/WatershedCalcs!$F$18</f>
        <v>0.72186147084586594</v>
      </c>
    </row>
    <row r="850" spans="1:15" x14ac:dyDescent="0.25">
      <c r="A850">
        <f t="shared" si="79"/>
        <v>2004</v>
      </c>
      <c r="B850">
        <f t="shared" si="80"/>
        <v>7</v>
      </c>
      <c r="C850">
        <v>2004</v>
      </c>
      <c r="D850">
        <v>28</v>
      </c>
      <c r="E850">
        <v>4</v>
      </c>
      <c r="F850">
        <v>10.7</v>
      </c>
      <c r="G850">
        <v>10.7</v>
      </c>
      <c r="I850" s="1">
        <v>38105</v>
      </c>
      <c r="J850">
        <v>10.7</v>
      </c>
      <c r="K850">
        <f t="shared" si="78"/>
        <v>2696</v>
      </c>
      <c r="L850" s="7">
        <f t="shared" si="81"/>
        <v>53.04998032270759</v>
      </c>
      <c r="M850">
        <f t="shared" si="82"/>
        <v>9.1714285714285726</v>
      </c>
      <c r="N850">
        <f t="shared" si="83"/>
        <v>7.4303333333333335</v>
      </c>
      <c r="O850">
        <f>G850/WatershedCalcs!$F$18</f>
        <v>0.66585497741816935</v>
      </c>
    </row>
    <row r="851" spans="1:15" x14ac:dyDescent="0.25">
      <c r="A851">
        <f t="shared" si="79"/>
        <v>2004</v>
      </c>
      <c r="B851">
        <f t="shared" si="80"/>
        <v>7</v>
      </c>
      <c r="C851">
        <v>2004</v>
      </c>
      <c r="D851">
        <v>29</v>
      </c>
      <c r="E851">
        <v>4</v>
      </c>
      <c r="F851">
        <v>10.4</v>
      </c>
      <c r="G851">
        <v>10.4</v>
      </c>
      <c r="I851" s="1">
        <v>38106</v>
      </c>
      <c r="J851">
        <v>10.4</v>
      </c>
      <c r="K851">
        <f t="shared" si="78"/>
        <v>2711</v>
      </c>
      <c r="L851" s="7">
        <f t="shared" si="81"/>
        <v>53.345139708776067</v>
      </c>
      <c r="M851">
        <f t="shared" si="82"/>
        <v>8.7571428571428562</v>
      </c>
      <c r="N851">
        <f t="shared" si="83"/>
        <v>7.4303333333333326</v>
      </c>
      <c r="O851">
        <f>G851/WatershedCalcs!$F$18</f>
        <v>0.647186146275604</v>
      </c>
    </row>
    <row r="852" spans="1:15" x14ac:dyDescent="0.25">
      <c r="A852">
        <f t="shared" si="79"/>
        <v>2004</v>
      </c>
      <c r="B852">
        <f t="shared" si="80"/>
        <v>7</v>
      </c>
      <c r="C852">
        <v>2004</v>
      </c>
      <c r="D852">
        <v>30</v>
      </c>
      <c r="E852">
        <v>4</v>
      </c>
      <c r="F852">
        <v>9.64</v>
      </c>
      <c r="G852">
        <v>9.64</v>
      </c>
      <c r="I852" s="1">
        <v>38107</v>
      </c>
      <c r="J852">
        <v>9.64</v>
      </c>
      <c r="K852">
        <f t="shared" si="78"/>
        <v>2794</v>
      </c>
      <c r="L852" s="7">
        <f t="shared" si="81"/>
        <v>54.978354978354979</v>
      </c>
      <c r="M852">
        <f t="shared" si="82"/>
        <v>8.3385714285714272</v>
      </c>
      <c r="N852">
        <f t="shared" si="83"/>
        <v>7.3109999999999982</v>
      </c>
      <c r="O852">
        <f>G852/WatershedCalcs!$F$18</f>
        <v>0.59989177404777139</v>
      </c>
    </row>
    <row r="853" spans="1:15" x14ac:dyDescent="0.25">
      <c r="A853">
        <f t="shared" si="79"/>
        <v>2004</v>
      </c>
      <c r="B853">
        <f t="shared" si="80"/>
        <v>8</v>
      </c>
      <c r="C853">
        <v>2004</v>
      </c>
      <c r="D853">
        <v>1</v>
      </c>
      <c r="E853">
        <v>5</v>
      </c>
      <c r="F853">
        <v>8.94</v>
      </c>
      <c r="G853">
        <v>8.94</v>
      </c>
      <c r="I853" s="1">
        <v>38108</v>
      </c>
      <c r="J853">
        <v>8.94</v>
      </c>
      <c r="K853">
        <f t="shared" si="78"/>
        <v>2869</v>
      </c>
      <c r="L853" s="7">
        <f t="shared" si="81"/>
        <v>56.454151908697355</v>
      </c>
      <c r="M853">
        <f t="shared" si="82"/>
        <v>8.2999999999999989</v>
      </c>
      <c r="N853">
        <f t="shared" si="83"/>
        <v>7.1929999999999987</v>
      </c>
      <c r="O853">
        <f>G853/WatershedCalcs!$F$18</f>
        <v>0.55633116804845184</v>
      </c>
    </row>
    <row r="854" spans="1:15" x14ac:dyDescent="0.25">
      <c r="A854">
        <f t="shared" si="79"/>
        <v>2004</v>
      </c>
      <c r="B854">
        <f t="shared" si="80"/>
        <v>8</v>
      </c>
      <c r="C854">
        <v>2004</v>
      </c>
      <c r="D854">
        <v>2</v>
      </c>
      <c r="E854">
        <v>5</v>
      </c>
      <c r="F854">
        <v>8.3699999999999992</v>
      </c>
      <c r="G854">
        <v>8.3699999999999992</v>
      </c>
      <c r="I854" s="1">
        <v>38109</v>
      </c>
      <c r="J854">
        <v>8.3699999999999992</v>
      </c>
      <c r="K854">
        <f t="shared" si="78"/>
        <v>2930</v>
      </c>
      <c r="L854" s="7">
        <f t="shared" si="81"/>
        <v>57.654466745375835</v>
      </c>
      <c r="M854">
        <f t="shared" si="82"/>
        <v>8.411428571428571</v>
      </c>
      <c r="N854">
        <f t="shared" si="83"/>
        <v>7.0719999999999992</v>
      </c>
      <c r="O854">
        <f>G854/WatershedCalcs!$F$18</f>
        <v>0.52086038887757735</v>
      </c>
    </row>
    <row r="855" spans="1:15" x14ac:dyDescent="0.25">
      <c r="A855">
        <f t="shared" si="79"/>
        <v>2004</v>
      </c>
      <c r="B855">
        <f t="shared" si="80"/>
        <v>8</v>
      </c>
      <c r="C855">
        <v>2004</v>
      </c>
      <c r="D855">
        <v>3</v>
      </c>
      <c r="E855">
        <v>5</v>
      </c>
      <c r="F855">
        <v>8.1999999999999993</v>
      </c>
      <c r="G855">
        <v>8.1999999999999993</v>
      </c>
      <c r="I855" s="1">
        <v>38110</v>
      </c>
      <c r="J855">
        <v>8.1999999999999993</v>
      </c>
      <c r="K855">
        <f t="shared" si="78"/>
        <v>2946</v>
      </c>
      <c r="L855" s="7">
        <f t="shared" si="81"/>
        <v>57.969303423848885</v>
      </c>
      <c r="M855">
        <f t="shared" si="82"/>
        <v>8.4414285714285704</v>
      </c>
      <c r="N855">
        <f t="shared" si="83"/>
        <v>6.9603333333333319</v>
      </c>
      <c r="O855">
        <f>G855/WatershedCalcs!$F$18</f>
        <v>0.51028138456345695</v>
      </c>
    </row>
    <row r="856" spans="1:15" x14ac:dyDescent="0.25">
      <c r="A856">
        <f t="shared" si="79"/>
        <v>2004</v>
      </c>
      <c r="B856">
        <f t="shared" si="80"/>
        <v>8</v>
      </c>
      <c r="C856">
        <v>2004</v>
      </c>
      <c r="D856">
        <v>4</v>
      </c>
      <c r="E856">
        <v>5</v>
      </c>
      <c r="F856">
        <v>7.95</v>
      </c>
      <c r="G856">
        <v>7.95</v>
      </c>
      <c r="I856" s="1">
        <v>38111</v>
      </c>
      <c r="J856">
        <v>7.95</v>
      </c>
      <c r="K856">
        <f t="shared" si="78"/>
        <v>2980</v>
      </c>
      <c r="L856" s="7">
        <f t="shared" si="81"/>
        <v>58.638331365604088</v>
      </c>
      <c r="M856">
        <f t="shared" si="82"/>
        <v>8.3771428571428554</v>
      </c>
      <c r="N856">
        <f t="shared" si="83"/>
        <v>6.8459999999999992</v>
      </c>
      <c r="O856">
        <f>G856/WatershedCalcs!$F$18</f>
        <v>0.4947240252779857</v>
      </c>
    </row>
    <row r="857" spans="1:15" x14ac:dyDescent="0.25">
      <c r="A857">
        <f t="shared" si="79"/>
        <v>2004</v>
      </c>
      <c r="B857">
        <f t="shared" si="80"/>
        <v>8</v>
      </c>
      <c r="C857">
        <v>2004</v>
      </c>
      <c r="D857">
        <v>5</v>
      </c>
      <c r="E857">
        <v>5</v>
      </c>
      <c r="F857">
        <v>7.8</v>
      </c>
      <c r="G857">
        <v>7.8</v>
      </c>
      <c r="I857" s="1">
        <v>38112</v>
      </c>
      <c r="J857">
        <v>7.8</v>
      </c>
      <c r="K857">
        <f t="shared" si="78"/>
        <v>2997</v>
      </c>
      <c r="L857" s="7">
        <f t="shared" si="81"/>
        <v>58.972845336481704</v>
      </c>
      <c r="M857">
        <f t="shared" si="82"/>
        <v>8.3271428571428565</v>
      </c>
      <c r="N857">
        <f t="shared" si="83"/>
        <v>6.7346666666666657</v>
      </c>
      <c r="O857">
        <f>G857/WatershedCalcs!$F$18</f>
        <v>0.48538960970670292</v>
      </c>
    </row>
    <row r="858" spans="1:15" x14ac:dyDescent="0.25">
      <c r="A858">
        <f t="shared" si="79"/>
        <v>2004</v>
      </c>
      <c r="B858">
        <f t="shared" si="80"/>
        <v>8</v>
      </c>
      <c r="C858">
        <v>2004</v>
      </c>
      <c r="D858">
        <v>6</v>
      </c>
      <c r="E858">
        <v>5</v>
      </c>
      <c r="F858">
        <v>7.47</v>
      </c>
      <c r="G858">
        <v>7.47</v>
      </c>
      <c r="I858" s="1">
        <v>38113</v>
      </c>
      <c r="J858">
        <v>7.47</v>
      </c>
      <c r="K858">
        <f t="shared" si="78"/>
        <v>3033</v>
      </c>
      <c r="L858" s="7">
        <f t="shared" si="81"/>
        <v>59.681227863046047</v>
      </c>
      <c r="M858">
        <f t="shared" si="82"/>
        <v>8.2128571428571426</v>
      </c>
      <c r="N858">
        <f t="shared" si="83"/>
        <v>6.6179999999999994</v>
      </c>
      <c r="O858">
        <f>G858/WatershedCalcs!$F$18</f>
        <v>0.46485389544988087</v>
      </c>
    </row>
    <row r="859" spans="1:15" x14ac:dyDescent="0.25">
      <c r="A859">
        <f t="shared" si="79"/>
        <v>2004</v>
      </c>
      <c r="B859">
        <f t="shared" si="80"/>
        <v>8</v>
      </c>
      <c r="C859">
        <v>2004</v>
      </c>
      <c r="D859">
        <v>7</v>
      </c>
      <c r="E859">
        <v>5</v>
      </c>
      <c r="F859">
        <v>9.3699999999999992</v>
      </c>
      <c r="G859">
        <v>9.3699999999999992</v>
      </c>
      <c r="I859" s="1">
        <v>38114</v>
      </c>
      <c r="J859">
        <v>9.3699999999999992</v>
      </c>
      <c r="K859">
        <f t="shared" si="78"/>
        <v>2827</v>
      </c>
      <c r="L859" s="7">
        <f t="shared" si="81"/>
        <v>55.627705627705623</v>
      </c>
      <c r="M859">
        <f t="shared" si="82"/>
        <v>8.07</v>
      </c>
      <c r="N859">
        <f t="shared" si="83"/>
        <v>6.5299999999999994</v>
      </c>
      <c r="O859">
        <f>G859/WatershedCalcs!$F$18</f>
        <v>0.58308982601946235</v>
      </c>
    </row>
    <row r="860" spans="1:15" x14ac:dyDescent="0.25">
      <c r="A860">
        <f t="shared" si="79"/>
        <v>2004</v>
      </c>
      <c r="B860">
        <f t="shared" si="80"/>
        <v>8</v>
      </c>
      <c r="C860">
        <v>2004</v>
      </c>
      <c r="D860">
        <v>8</v>
      </c>
      <c r="E860">
        <v>5</v>
      </c>
      <c r="F860">
        <v>9.7200000000000006</v>
      </c>
      <c r="G860">
        <v>9.7200000000000006</v>
      </c>
      <c r="I860" s="1">
        <v>38115</v>
      </c>
      <c r="J860">
        <v>9.7200000000000006</v>
      </c>
      <c r="K860">
        <f t="shared" si="78"/>
        <v>2783</v>
      </c>
      <c r="L860" s="7">
        <f t="shared" si="81"/>
        <v>54.761904761904766</v>
      </c>
      <c r="M860">
        <f t="shared" si="82"/>
        <v>7.6199999999999992</v>
      </c>
      <c r="N860">
        <f t="shared" si="83"/>
        <v>6.6243333333333334</v>
      </c>
      <c r="O860">
        <f>G860/WatershedCalcs!$F$18</f>
        <v>0.60487012901912218</v>
      </c>
    </row>
    <row r="861" spans="1:15" x14ac:dyDescent="0.25">
      <c r="A861">
        <f t="shared" si="79"/>
        <v>2004</v>
      </c>
      <c r="B861">
        <f t="shared" si="80"/>
        <v>8</v>
      </c>
      <c r="C861">
        <v>2004</v>
      </c>
      <c r="D861">
        <v>9</v>
      </c>
      <c r="E861">
        <v>5</v>
      </c>
      <c r="F861">
        <v>8.58</v>
      </c>
      <c r="G861">
        <v>8.58</v>
      </c>
      <c r="I861" s="1">
        <v>38116</v>
      </c>
      <c r="J861">
        <v>8.58</v>
      </c>
      <c r="K861">
        <f t="shared" si="78"/>
        <v>2905</v>
      </c>
      <c r="L861" s="7">
        <f t="shared" si="81"/>
        <v>57.162534435261705</v>
      </c>
      <c r="M861">
        <f t="shared" si="82"/>
        <v>7.1599999999999993</v>
      </c>
      <c r="N861">
        <f t="shared" si="83"/>
        <v>6.6043333333333329</v>
      </c>
      <c r="O861">
        <f>G861/WatershedCalcs!$F$18</f>
        <v>0.5339285706773732</v>
      </c>
    </row>
    <row r="862" spans="1:15" x14ac:dyDescent="0.25">
      <c r="A862">
        <f t="shared" si="79"/>
        <v>2004</v>
      </c>
      <c r="B862">
        <f t="shared" si="80"/>
        <v>8</v>
      </c>
      <c r="C862">
        <v>2004</v>
      </c>
      <c r="D862">
        <v>10</v>
      </c>
      <c r="E862">
        <v>5</v>
      </c>
      <c r="F862">
        <v>7.75</v>
      </c>
      <c r="G862">
        <v>7.75</v>
      </c>
      <c r="I862" s="1">
        <v>38117</v>
      </c>
      <c r="J862">
        <v>7.75</v>
      </c>
      <c r="K862">
        <f t="shared" si="78"/>
        <v>3005</v>
      </c>
      <c r="L862" s="7">
        <f t="shared" si="81"/>
        <v>59.130263675718219</v>
      </c>
      <c r="M862">
        <f t="shared" si="82"/>
        <v>6.8371428571428572</v>
      </c>
      <c r="N862">
        <f t="shared" si="83"/>
        <v>6.7183333333333346</v>
      </c>
      <c r="O862">
        <f>G862/WatershedCalcs!$F$18</f>
        <v>0.48227813784960871</v>
      </c>
    </row>
    <row r="863" spans="1:15" x14ac:dyDescent="0.25">
      <c r="A863">
        <f t="shared" si="79"/>
        <v>2004</v>
      </c>
      <c r="B863">
        <f t="shared" si="80"/>
        <v>8</v>
      </c>
      <c r="C863">
        <v>2004</v>
      </c>
      <c r="D863">
        <v>11</v>
      </c>
      <c r="E863">
        <v>5</v>
      </c>
      <c r="F863">
        <v>7.6</v>
      </c>
      <c r="G863">
        <v>7.6</v>
      </c>
      <c r="I863" s="1">
        <v>38118</v>
      </c>
      <c r="J863">
        <v>7.6</v>
      </c>
      <c r="K863">
        <f t="shared" si="78"/>
        <v>3015</v>
      </c>
      <c r="L863" s="7">
        <f t="shared" si="81"/>
        <v>59.327036599763872</v>
      </c>
      <c r="M863">
        <f t="shared" si="82"/>
        <v>6.6228571428571428</v>
      </c>
      <c r="N863">
        <f t="shared" si="83"/>
        <v>6.7556666666666683</v>
      </c>
      <c r="O863">
        <f>G863/WatershedCalcs!$F$18</f>
        <v>0.47294372227832593</v>
      </c>
    </row>
    <row r="864" spans="1:15" x14ac:dyDescent="0.25">
      <c r="A864">
        <f t="shared" si="79"/>
        <v>2004</v>
      </c>
      <c r="B864">
        <f t="shared" si="80"/>
        <v>8</v>
      </c>
      <c r="C864">
        <v>2004</v>
      </c>
      <c r="D864">
        <v>12</v>
      </c>
      <c r="E864">
        <v>5</v>
      </c>
      <c r="F864">
        <v>7</v>
      </c>
      <c r="G864">
        <v>7</v>
      </c>
      <c r="I864" s="1">
        <v>38119</v>
      </c>
      <c r="J864">
        <v>7</v>
      </c>
      <c r="K864">
        <f t="shared" si="78"/>
        <v>3088</v>
      </c>
      <c r="L864" s="7">
        <f t="shared" si="81"/>
        <v>60.763478945297123</v>
      </c>
      <c r="M864">
        <f t="shared" si="82"/>
        <v>6.46</v>
      </c>
      <c r="N864">
        <f t="shared" si="83"/>
        <v>6.7290000000000019</v>
      </c>
      <c r="O864">
        <f>G864/WatershedCalcs!$F$18</f>
        <v>0.43560605999319496</v>
      </c>
    </row>
    <row r="865" spans="1:15" x14ac:dyDescent="0.25">
      <c r="A865">
        <f t="shared" si="79"/>
        <v>2004</v>
      </c>
      <c r="B865">
        <f t="shared" si="80"/>
        <v>8</v>
      </c>
      <c r="C865">
        <v>2004</v>
      </c>
      <c r="D865">
        <v>13</v>
      </c>
      <c r="E865">
        <v>5</v>
      </c>
      <c r="F865">
        <v>6.47</v>
      </c>
      <c r="G865">
        <v>6.47</v>
      </c>
      <c r="I865" s="1">
        <v>38120</v>
      </c>
      <c r="J865">
        <v>6.47</v>
      </c>
      <c r="K865">
        <f t="shared" si="78"/>
        <v>3175</v>
      </c>
      <c r="L865" s="7">
        <f t="shared" si="81"/>
        <v>62.4754033844943</v>
      </c>
      <c r="M865">
        <f t="shared" si="82"/>
        <v>6.2728571428571422</v>
      </c>
      <c r="N865">
        <f t="shared" si="83"/>
        <v>6.6893333333333347</v>
      </c>
      <c r="O865">
        <f>G865/WatershedCalcs!$F$18</f>
        <v>0.40262445830799587</v>
      </c>
    </row>
    <row r="866" spans="1:15" x14ac:dyDescent="0.25">
      <c r="A866">
        <f t="shared" si="79"/>
        <v>2004</v>
      </c>
      <c r="B866">
        <f t="shared" si="80"/>
        <v>8</v>
      </c>
      <c r="C866">
        <v>2004</v>
      </c>
      <c r="D866">
        <v>14</v>
      </c>
      <c r="E866">
        <v>5</v>
      </c>
      <c r="F866">
        <v>6.22</v>
      </c>
      <c r="G866">
        <v>6.22</v>
      </c>
      <c r="I866" s="1">
        <v>38121</v>
      </c>
      <c r="J866">
        <v>6.22</v>
      </c>
      <c r="K866">
        <f t="shared" si="78"/>
        <v>3215</v>
      </c>
      <c r="L866" s="7">
        <f t="shared" si="81"/>
        <v>63.262495080676892</v>
      </c>
      <c r="M866">
        <f t="shared" si="82"/>
        <v>6.3428571428571425</v>
      </c>
      <c r="N866">
        <f t="shared" si="83"/>
        <v>6.6590000000000016</v>
      </c>
      <c r="O866">
        <f>G866/WatershedCalcs!$F$18</f>
        <v>0.38706709902252462</v>
      </c>
    </row>
    <row r="867" spans="1:15" x14ac:dyDescent="0.25">
      <c r="A867">
        <f t="shared" si="79"/>
        <v>2004</v>
      </c>
      <c r="B867">
        <f t="shared" si="80"/>
        <v>8</v>
      </c>
      <c r="C867">
        <v>2004</v>
      </c>
      <c r="D867">
        <v>15</v>
      </c>
      <c r="E867">
        <v>5</v>
      </c>
      <c r="F867">
        <v>6.5</v>
      </c>
      <c r="G867">
        <v>6.5</v>
      </c>
      <c r="I867" s="1">
        <v>38122</v>
      </c>
      <c r="J867">
        <v>6.5</v>
      </c>
      <c r="K867">
        <f t="shared" si="78"/>
        <v>3162</v>
      </c>
      <c r="L867" s="7">
        <f t="shared" si="81"/>
        <v>62.219598583234948</v>
      </c>
      <c r="M867">
        <f t="shared" si="82"/>
        <v>6.234285714285714</v>
      </c>
      <c r="N867">
        <f t="shared" si="83"/>
        <v>6.6256666666666666</v>
      </c>
      <c r="O867">
        <f>G867/WatershedCalcs!$F$18</f>
        <v>0.40449134142225246</v>
      </c>
    </row>
    <row r="868" spans="1:15" x14ac:dyDescent="0.25">
      <c r="A868">
        <f t="shared" si="79"/>
        <v>2004</v>
      </c>
      <c r="B868">
        <f t="shared" si="80"/>
        <v>8</v>
      </c>
      <c r="C868">
        <v>2004</v>
      </c>
      <c r="D868">
        <v>16</v>
      </c>
      <c r="E868">
        <v>5</v>
      </c>
      <c r="F868">
        <v>6.32</v>
      </c>
      <c r="G868">
        <v>6.32</v>
      </c>
      <c r="I868" s="1">
        <v>38123</v>
      </c>
      <c r="J868">
        <v>6.32</v>
      </c>
      <c r="K868">
        <f t="shared" si="78"/>
        <v>3198</v>
      </c>
      <c r="L868" s="7">
        <f t="shared" si="81"/>
        <v>62.92798110979929</v>
      </c>
      <c r="M868">
        <f t="shared" si="82"/>
        <v>6.0742857142857147</v>
      </c>
      <c r="N868">
        <f t="shared" si="83"/>
        <v>6.5653333333333332</v>
      </c>
      <c r="O868">
        <f>G868/WatershedCalcs!$F$18</f>
        <v>0.3932900427367132</v>
      </c>
    </row>
    <row r="869" spans="1:15" x14ac:dyDescent="0.25">
      <c r="A869">
        <f t="shared" si="79"/>
        <v>2004</v>
      </c>
      <c r="B869">
        <f t="shared" si="80"/>
        <v>8</v>
      </c>
      <c r="C869">
        <v>2004</v>
      </c>
      <c r="D869">
        <v>17</v>
      </c>
      <c r="E869">
        <v>5</v>
      </c>
      <c r="F869">
        <v>6.25</v>
      </c>
      <c r="G869">
        <v>6.25</v>
      </c>
      <c r="I869" s="1">
        <v>38124</v>
      </c>
      <c r="J869">
        <v>6.25</v>
      </c>
      <c r="K869">
        <f t="shared" si="78"/>
        <v>3213</v>
      </c>
      <c r="L869" s="7">
        <f t="shared" si="81"/>
        <v>63.223140495867767</v>
      </c>
      <c r="M869">
        <f t="shared" si="82"/>
        <v>5.9757142857142869</v>
      </c>
      <c r="N869">
        <f t="shared" si="83"/>
        <v>6.5043333333333342</v>
      </c>
      <c r="O869">
        <f>G869/WatershedCalcs!$F$18</f>
        <v>0.38893398213678121</v>
      </c>
    </row>
    <row r="870" spans="1:15" x14ac:dyDescent="0.25">
      <c r="A870">
        <f t="shared" si="79"/>
        <v>2004</v>
      </c>
      <c r="B870">
        <f t="shared" si="80"/>
        <v>8</v>
      </c>
      <c r="C870">
        <v>2004</v>
      </c>
      <c r="D870">
        <v>18</v>
      </c>
      <c r="E870">
        <v>5</v>
      </c>
      <c r="F870">
        <v>6.46</v>
      </c>
      <c r="G870">
        <v>6.46</v>
      </c>
      <c r="I870" s="1">
        <v>38125</v>
      </c>
      <c r="J870">
        <v>6.46</v>
      </c>
      <c r="K870">
        <f t="shared" si="78"/>
        <v>3176</v>
      </c>
      <c r="L870" s="7">
        <f t="shared" si="81"/>
        <v>62.495080676898866</v>
      </c>
      <c r="M870">
        <f t="shared" si="82"/>
        <v>5.855714285714285</v>
      </c>
      <c r="N870">
        <f t="shared" si="83"/>
        <v>6.4336666666666673</v>
      </c>
      <c r="O870">
        <f>G870/WatershedCalcs!$F$18</f>
        <v>0.40200216393657706</v>
      </c>
    </row>
    <row r="871" spans="1:15" x14ac:dyDescent="0.25">
      <c r="A871">
        <f t="shared" si="79"/>
        <v>2004</v>
      </c>
      <c r="B871">
        <f t="shared" si="80"/>
        <v>8</v>
      </c>
      <c r="C871">
        <v>2004</v>
      </c>
      <c r="D871">
        <v>19</v>
      </c>
      <c r="E871">
        <v>5</v>
      </c>
      <c r="F871">
        <v>5.69</v>
      </c>
      <c r="G871">
        <v>5.69</v>
      </c>
      <c r="I871" s="1">
        <v>38126</v>
      </c>
      <c r="J871">
        <v>5.69</v>
      </c>
      <c r="K871">
        <f t="shared" si="78"/>
        <v>3323</v>
      </c>
      <c r="L871" s="7">
        <f t="shared" si="81"/>
        <v>65.387642660369934</v>
      </c>
      <c r="M871">
        <f t="shared" si="82"/>
        <v>5.6457142857142859</v>
      </c>
      <c r="N871">
        <f t="shared" si="83"/>
        <v>6.3456666666666672</v>
      </c>
      <c r="O871">
        <f>G871/WatershedCalcs!$F$18</f>
        <v>0.35408549733732564</v>
      </c>
    </row>
    <row r="872" spans="1:15" x14ac:dyDescent="0.25">
      <c r="A872">
        <f t="shared" si="79"/>
        <v>2004</v>
      </c>
      <c r="B872">
        <f t="shared" si="80"/>
        <v>8</v>
      </c>
      <c r="C872">
        <v>2004</v>
      </c>
      <c r="D872">
        <v>20</v>
      </c>
      <c r="E872">
        <v>5</v>
      </c>
      <c r="F872">
        <v>6.96</v>
      </c>
      <c r="G872">
        <v>6.96</v>
      </c>
      <c r="I872" s="1">
        <v>38127</v>
      </c>
      <c r="J872">
        <v>6.96</v>
      </c>
      <c r="K872">
        <f t="shared" si="78"/>
        <v>3100</v>
      </c>
      <c r="L872" s="7">
        <f t="shared" si="81"/>
        <v>60.999606454151909</v>
      </c>
      <c r="M872">
        <f t="shared" si="82"/>
        <v>5.6157142857142857</v>
      </c>
      <c r="N872">
        <f t="shared" si="83"/>
        <v>6.2793333333333328</v>
      </c>
      <c r="O872">
        <f>G872/WatershedCalcs!$F$18</f>
        <v>0.43311688250751956</v>
      </c>
    </row>
    <row r="873" spans="1:15" x14ac:dyDescent="0.25">
      <c r="A873">
        <f t="shared" si="79"/>
        <v>2004</v>
      </c>
      <c r="B873">
        <f t="shared" si="80"/>
        <v>8</v>
      </c>
      <c r="C873">
        <v>2004</v>
      </c>
      <c r="D873">
        <v>21</v>
      </c>
      <c r="E873">
        <v>5</v>
      </c>
      <c r="F873">
        <v>5.46</v>
      </c>
      <c r="G873">
        <v>5.46</v>
      </c>
      <c r="I873" s="1">
        <v>38128</v>
      </c>
      <c r="J873">
        <v>5.46</v>
      </c>
      <c r="K873">
        <f t="shared" si="78"/>
        <v>3373</v>
      </c>
      <c r="L873" s="7">
        <f t="shared" si="81"/>
        <v>66.371507280598181</v>
      </c>
      <c r="M873">
        <f t="shared" si="82"/>
        <v>6.0785714285714283</v>
      </c>
      <c r="N873">
        <f t="shared" si="83"/>
        <v>6.1676666666666664</v>
      </c>
      <c r="O873">
        <f>G873/WatershedCalcs!$F$18</f>
        <v>0.33977272679469206</v>
      </c>
    </row>
    <row r="874" spans="1:15" x14ac:dyDescent="0.25">
      <c r="A874">
        <f t="shared" si="79"/>
        <v>2004</v>
      </c>
      <c r="B874">
        <f t="shared" si="80"/>
        <v>8</v>
      </c>
      <c r="C874">
        <v>2004</v>
      </c>
      <c r="D874">
        <v>22</v>
      </c>
      <c r="E874">
        <v>5</v>
      </c>
      <c r="F874">
        <v>5.38</v>
      </c>
      <c r="G874">
        <v>5.38</v>
      </c>
      <c r="I874" s="1">
        <v>38129</v>
      </c>
      <c r="J874">
        <v>5.38</v>
      </c>
      <c r="K874">
        <f t="shared" si="78"/>
        <v>3394</v>
      </c>
      <c r="L874" s="7">
        <f t="shared" si="81"/>
        <v>66.784730421094068</v>
      </c>
      <c r="M874">
        <f t="shared" si="82"/>
        <v>6.8271428571428583</v>
      </c>
      <c r="N874">
        <f t="shared" si="83"/>
        <v>6.1106666666666678</v>
      </c>
      <c r="O874">
        <f>G874/WatershedCalcs!$F$18</f>
        <v>0.33479437182334126</v>
      </c>
    </row>
    <row r="875" spans="1:15" x14ac:dyDescent="0.25">
      <c r="A875">
        <f t="shared" si="79"/>
        <v>2004</v>
      </c>
      <c r="B875">
        <f t="shared" si="80"/>
        <v>8</v>
      </c>
      <c r="C875">
        <v>2004</v>
      </c>
      <c r="D875">
        <v>23</v>
      </c>
      <c r="E875">
        <v>5</v>
      </c>
      <c r="F875">
        <v>5.63</v>
      </c>
      <c r="G875">
        <v>5.63</v>
      </c>
      <c r="I875" s="1">
        <v>38130</v>
      </c>
      <c r="J875">
        <v>5.63</v>
      </c>
      <c r="K875">
        <f t="shared" si="78"/>
        <v>3330</v>
      </c>
      <c r="L875" s="7">
        <f t="shared" si="81"/>
        <v>65.525383707201883</v>
      </c>
      <c r="M875">
        <f t="shared" si="82"/>
        <v>7.032857142857142</v>
      </c>
      <c r="N875">
        <f t="shared" si="83"/>
        <v>6.0649999999999995</v>
      </c>
      <c r="O875">
        <f>G875/WatershedCalcs!$F$18</f>
        <v>0.35035173110881251</v>
      </c>
    </row>
    <row r="876" spans="1:15" x14ac:dyDescent="0.25">
      <c r="A876">
        <f t="shared" si="79"/>
        <v>2004</v>
      </c>
      <c r="B876">
        <f t="shared" si="80"/>
        <v>8</v>
      </c>
      <c r="C876">
        <v>2004</v>
      </c>
      <c r="D876">
        <v>24</v>
      </c>
      <c r="E876">
        <v>5</v>
      </c>
      <c r="F876">
        <v>5.41</v>
      </c>
      <c r="G876">
        <v>5.41</v>
      </c>
      <c r="I876" s="1">
        <v>38131</v>
      </c>
      <c r="J876">
        <v>5.41</v>
      </c>
      <c r="K876">
        <f t="shared" si="78"/>
        <v>3379</v>
      </c>
      <c r="L876" s="7">
        <f t="shared" si="81"/>
        <v>66.489571035025591</v>
      </c>
      <c r="M876">
        <f t="shared" si="82"/>
        <v>7.1000000000000005</v>
      </c>
      <c r="N876">
        <f t="shared" si="83"/>
        <v>5.972666666666667</v>
      </c>
      <c r="O876">
        <f>G876/WatershedCalcs!$F$18</f>
        <v>0.3366612549375978</v>
      </c>
    </row>
    <row r="877" spans="1:15" x14ac:dyDescent="0.25">
      <c r="A877">
        <f t="shared" si="79"/>
        <v>2004</v>
      </c>
      <c r="B877">
        <f t="shared" si="80"/>
        <v>8</v>
      </c>
      <c r="C877">
        <v>2004</v>
      </c>
      <c r="D877">
        <v>25</v>
      </c>
      <c r="E877">
        <v>5</v>
      </c>
      <c r="F877">
        <v>4.99</v>
      </c>
      <c r="G877">
        <v>4.99</v>
      </c>
      <c r="I877" s="1">
        <v>38132</v>
      </c>
      <c r="J877">
        <v>4.99</v>
      </c>
      <c r="K877">
        <f t="shared" si="78"/>
        <v>3475</v>
      </c>
      <c r="L877" s="7">
        <f t="shared" si="81"/>
        <v>68.378591105863833</v>
      </c>
      <c r="M877">
        <f t="shared" si="82"/>
        <v>7.0857142857142863</v>
      </c>
      <c r="N877">
        <f t="shared" si="83"/>
        <v>5.8816666666666668</v>
      </c>
      <c r="O877">
        <f>G877/WatershedCalcs!$F$18</f>
        <v>0.31052489133800615</v>
      </c>
    </row>
    <row r="878" spans="1:15" x14ac:dyDescent="0.25">
      <c r="A878">
        <f t="shared" si="79"/>
        <v>2004</v>
      </c>
      <c r="B878">
        <f t="shared" si="80"/>
        <v>8</v>
      </c>
      <c r="C878">
        <v>2004</v>
      </c>
      <c r="D878">
        <v>26</v>
      </c>
      <c r="E878">
        <v>5</v>
      </c>
      <c r="F878">
        <v>5.48</v>
      </c>
      <c r="G878">
        <v>5.48</v>
      </c>
      <c r="I878" s="1">
        <v>38133</v>
      </c>
      <c r="J878">
        <v>5.48</v>
      </c>
      <c r="K878">
        <f t="shared" si="78"/>
        <v>3370</v>
      </c>
      <c r="L878" s="7">
        <f t="shared" si="81"/>
        <v>66.312475403384497</v>
      </c>
      <c r="M878">
        <f t="shared" si="82"/>
        <v>7.0900000000000016</v>
      </c>
      <c r="N878">
        <f t="shared" si="83"/>
        <v>5.8056666666666672</v>
      </c>
      <c r="O878">
        <f>G878/WatershedCalcs!$F$18</f>
        <v>0.34101731553752979</v>
      </c>
    </row>
    <row r="879" spans="1:15" x14ac:dyDescent="0.25">
      <c r="A879">
        <f t="shared" si="79"/>
        <v>2004</v>
      </c>
      <c r="B879">
        <f t="shared" si="80"/>
        <v>8</v>
      </c>
      <c r="C879">
        <v>2004</v>
      </c>
      <c r="D879">
        <v>27</v>
      </c>
      <c r="E879">
        <v>5</v>
      </c>
      <c r="F879">
        <v>10.199999999999999</v>
      </c>
      <c r="G879">
        <v>10.199999999999999</v>
      </c>
      <c r="I879" s="1">
        <v>38134</v>
      </c>
      <c r="J879">
        <v>10.199999999999999</v>
      </c>
      <c r="K879">
        <f t="shared" si="78"/>
        <v>2718</v>
      </c>
      <c r="L879" s="7">
        <f t="shared" si="81"/>
        <v>53.482880755608029</v>
      </c>
      <c r="M879">
        <f t="shared" si="82"/>
        <v>6.9885714285714284</v>
      </c>
      <c r="N879">
        <f t="shared" si="83"/>
        <v>5.7090000000000014</v>
      </c>
      <c r="O879">
        <f>G879/WatershedCalcs!$F$18</f>
        <v>0.63474025884722685</v>
      </c>
    </row>
    <row r="880" spans="1:15" x14ac:dyDescent="0.25">
      <c r="A880">
        <f t="shared" si="79"/>
        <v>2004</v>
      </c>
      <c r="B880">
        <f t="shared" si="80"/>
        <v>8</v>
      </c>
      <c r="C880">
        <v>2004</v>
      </c>
      <c r="D880">
        <v>28</v>
      </c>
      <c r="E880">
        <v>5</v>
      </c>
      <c r="F880">
        <v>10.7</v>
      </c>
      <c r="G880">
        <v>10.7</v>
      </c>
      <c r="I880" s="1">
        <v>38135</v>
      </c>
      <c r="J880">
        <v>10.7</v>
      </c>
      <c r="K880">
        <f t="shared" si="78"/>
        <v>2696</v>
      </c>
      <c r="L880" s="7">
        <f t="shared" si="81"/>
        <v>53.04998032270759</v>
      </c>
      <c r="M880">
        <f t="shared" si="82"/>
        <v>6.1899999999999995</v>
      </c>
      <c r="N880">
        <f t="shared" si="83"/>
        <v>5.4450000000000012</v>
      </c>
      <c r="O880">
        <f>G880/WatershedCalcs!$F$18</f>
        <v>0.66585497741816935</v>
      </c>
    </row>
    <row r="881" spans="1:15" x14ac:dyDescent="0.25">
      <c r="A881">
        <f t="shared" si="79"/>
        <v>2004</v>
      </c>
      <c r="B881">
        <f t="shared" si="80"/>
        <v>8</v>
      </c>
      <c r="C881">
        <v>2004</v>
      </c>
      <c r="D881">
        <v>29</v>
      </c>
      <c r="E881">
        <v>5</v>
      </c>
      <c r="F881">
        <v>6.82</v>
      </c>
      <c r="G881">
        <v>6.82</v>
      </c>
      <c r="I881" s="1">
        <v>38136</v>
      </c>
      <c r="J881">
        <v>6.82</v>
      </c>
      <c r="K881">
        <f t="shared" si="78"/>
        <v>3123</v>
      </c>
      <c r="L881" s="7">
        <f t="shared" si="81"/>
        <v>61.452184179456907</v>
      </c>
      <c r="M881">
        <f t="shared" si="82"/>
        <v>5.2757142857142858</v>
      </c>
      <c r="N881">
        <f t="shared" si="83"/>
        <v>5.1673333333333336</v>
      </c>
      <c r="O881">
        <f>G881/WatershedCalcs!$F$18</f>
        <v>0.4244047613076557</v>
      </c>
    </row>
    <row r="882" spans="1:15" x14ac:dyDescent="0.25">
      <c r="A882">
        <f t="shared" si="79"/>
        <v>2004</v>
      </c>
      <c r="B882">
        <f t="shared" si="80"/>
        <v>8</v>
      </c>
      <c r="C882">
        <v>2004</v>
      </c>
      <c r="D882">
        <v>30</v>
      </c>
      <c r="E882">
        <v>5</v>
      </c>
      <c r="F882">
        <v>6.1</v>
      </c>
      <c r="G882">
        <v>6.1</v>
      </c>
      <c r="I882" s="1">
        <v>38137</v>
      </c>
      <c r="J882">
        <v>6.1</v>
      </c>
      <c r="K882">
        <f t="shared" si="78"/>
        <v>3235</v>
      </c>
      <c r="L882" s="7">
        <f t="shared" si="81"/>
        <v>63.656040928768199</v>
      </c>
      <c r="M882">
        <f t="shared" si="82"/>
        <v>4.9914285714285711</v>
      </c>
      <c r="N882">
        <f t="shared" si="83"/>
        <v>5.0146666666666677</v>
      </c>
      <c r="O882">
        <f>G882/WatershedCalcs!$F$18</f>
        <v>0.37959956656549843</v>
      </c>
    </row>
    <row r="883" spans="1:15" x14ac:dyDescent="0.25">
      <c r="A883">
        <f t="shared" si="79"/>
        <v>2004</v>
      </c>
      <c r="B883">
        <f t="shared" si="80"/>
        <v>8</v>
      </c>
      <c r="C883">
        <v>2004</v>
      </c>
      <c r="D883">
        <v>31</v>
      </c>
      <c r="E883">
        <v>5</v>
      </c>
      <c r="F883">
        <v>5.31</v>
      </c>
      <c r="G883">
        <v>5.31</v>
      </c>
      <c r="I883" s="1">
        <v>38138</v>
      </c>
      <c r="J883">
        <v>5.31</v>
      </c>
      <c r="K883">
        <f t="shared" si="78"/>
        <v>3403</v>
      </c>
      <c r="L883" s="7">
        <f t="shared" si="81"/>
        <v>66.961826052735134</v>
      </c>
      <c r="M883">
        <f t="shared" si="82"/>
        <v>5.8628571428571421</v>
      </c>
      <c r="N883">
        <f t="shared" si="83"/>
        <v>4.8930000000000007</v>
      </c>
      <c r="O883">
        <f>G883/WatershedCalcs!$F$18</f>
        <v>0.33043831122340928</v>
      </c>
    </row>
    <row r="884" spans="1:15" x14ac:dyDescent="0.25">
      <c r="A884">
        <f t="shared" si="79"/>
        <v>2004</v>
      </c>
      <c r="B884">
        <f t="shared" si="80"/>
        <v>9</v>
      </c>
      <c r="C884">
        <v>2004</v>
      </c>
      <c r="D884">
        <v>1</v>
      </c>
      <c r="E884">
        <v>6</v>
      </c>
      <c r="F884">
        <v>5.0199999999999996</v>
      </c>
      <c r="G884">
        <v>5.0199999999999996</v>
      </c>
      <c r="I884" s="1">
        <v>38139</v>
      </c>
      <c r="J884">
        <v>5.0199999999999996</v>
      </c>
      <c r="K884">
        <f t="shared" si="78"/>
        <v>3462</v>
      </c>
      <c r="L884" s="7">
        <f t="shared" si="81"/>
        <v>68.122786304604489</v>
      </c>
      <c r="M884">
        <f t="shared" si="82"/>
        <v>6.4071428571428575</v>
      </c>
      <c r="N884">
        <f t="shared" si="83"/>
        <v>4.7783333333333342</v>
      </c>
      <c r="O884">
        <f>G884/WatershedCalcs!$F$18</f>
        <v>0.31239177445226263</v>
      </c>
    </row>
    <row r="885" spans="1:15" x14ac:dyDescent="0.25">
      <c r="A885">
        <f t="shared" si="79"/>
        <v>2004</v>
      </c>
      <c r="B885">
        <f t="shared" si="80"/>
        <v>9</v>
      </c>
      <c r="C885">
        <v>2004</v>
      </c>
      <c r="D885">
        <v>2</v>
      </c>
      <c r="E885">
        <v>6</v>
      </c>
      <c r="F885">
        <v>4.7699999999999996</v>
      </c>
      <c r="G885">
        <v>4.7699999999999996</v>
      </c>
      <c r="I885" s="1">
        <v>38140</v>
      </c>
      <c r="J885">
        <v>4.7699999999999996</v>
      </c>
      <c r="K885">
        <f t="shared" si="78"/>
        <v>3518</v>
      </c>
      <c r="L885" s="7">
        <f t="shared" si="81"/>
        <v>69.224714679260131</v>
      </c>
      <c r="M885">
        <f t="shared" si="82"/>
        <v>7.4042857142857139</v>
      </c>
      <c r="N885">
        <f t="shared" si="83"/>
        <v>4.67</v>
      </c>
      <c r="O885">
        <f>G885/WatershedCalcs!$F$18</f>
        <v>0.29683441516679138</v>
      </c>
    </row>
    <row r="886" spans="1:15" x14ac:dyDescent="0.25">
      <c r="A886">
        <f t="shared" si="79"/>
        <v>2004</v>
      </c>
      <c r="B886">
        <f t="shared" si="80"/>
        <v>9</v>
      </c>
      <c r="C886">
        <v>2004</v>
      </c>
      <c r="D886">
        <v>3</v>
      </c>
      <c r="E886">
        <v>6</v>
      </c>
      <c r="F886">
        <v>4.6100000000000003</v>
      </c>
      <c r="G886">
        <v>4.6100000000000003</v>
      </c>
      <c r="I886" s="1">
        <v>38141</v>
      </c>
      <c r="J886">
        <v>4.6100000000000003</v>
      </c>
      <c r="K886">
        <f t="shared" si="78"/>
        <v>3547</v>
      </c>
      <c r="L886" s="7">
        <f t="shared" si="81"/>
        <v>69.795356158992533</v>
      </c>
      <c r="M886">
        <f t="shared" si="82"/>
        <v>7.9899999999999993</v>
      </c>
      <c r="N886">
        <f t="shared" si="83"/>
        <v>4.5716666666666663</v>
      </c>
      <c r="O886">
        <f>G886/WatershedCalcs!$F$18</f>
        <v>0.28687770522408984</v>
      </c>
    </row>
    <row r="887" spans="1:15" x14ac:dyDescent="0.25">
      <c r="A887">
        <f t="shared" si="79"/>
        <v>2004</v>
      </c>
      <c r="B887">
        <f t="shared" si="80"/>
        <v>9</v>
      </c>
      <c r="C887">
        <v>2004</v>
      </c>
      <c r="D887">
        <v>4</v>
      </c>
      <c r="E887">
        <v>6</v>
      </c>
      <c r="F887">
        <v>4.3</v>
      </c>
      <c r="G887">
        <v>4.3</v>
      </c>
      <c r="I887" s="1">
        <v>38142</v>
      </c>
      <c r="J887">
        <v>4.3</v>
      </c>
      <c r="K887">
        <f t="shared" si="78"/>
        <v>3610</v>
      </c>
      <c r="L887" s="7">
        <f t="shared" si="81"/>
        <v>71.035025580480124</v>
      </c>
      <c r="M887">
        <f t="shared" si="82"/>
        <v>8.3028571428571407</v>
      </c>
      <c r="N887">
        <f t="shared" si="83"/>
        <v>4.4836666666666662</v>
      </c>
      <c r="O887">
        <f>G887/WatershedCalcs!$F$18</f>
        <v>0.26758657971010547</v>
      </c>
    </row>
    <row r="888" spans="1:15" x14ac:dyDescent="0.25">
      <c r="A888">
        <f t="shared" si="79"/>
        <v>2004</v>
      </c>
      <c r="B888">
        <f t="shared" si="80"/>
        <v>9</v>
      </c>
      <c r="C888">
        <v>2004</v>
      </c>
      <c r="D888">
        <v>5</v>
      </c>
      <c r="E888">
        <v>6</v>
      </c>
      <c r="F888">
        <v>4.83</v>
      </c>
      <c r="G888">
        <v>4.83</v>
      </c>
      <c r="I888" s="1">
        <v>38143</v>
      </c>
      <c r="J888">
        <v>4.83</v>
      </c>
      <c r="K888">
        <f t="shared" si="78"/>
        <v>3493</v>
      </c>
      <c r="L888" s="7">
        <f t="shared" si="81"/>
        <v>68.732782369146008</v>
      </c>
      <c r="M888">
        <f t="shared" si="82"/>
        <v>8.5185714285714287</v>
      </c>
      <c r="N888">
        <f t="shared" si="83"/>
        <v>4.4013333333333327</v>
      </c>
      <c r="O888">
        <f>G888/WatershedCalcs!$F$18</f>
        <v>0.3005681813953045</v>
      </c>
    </row>
    <row r="889" spans="1:15" x14ac:dyDescent="0.25">
      <c r="A889">
        <f t="shared" si="79"/>
        <v>2004</v>
      </c>
      <c r="B889">
        <f t="shared" si="80"/>
        <v>9</v>
      </c>
      <c r="C889">
        <v>2004</v>
      </c>
      <c r="D889">
        <v>6</v>
      </c>
      <c r="E889">
        <v>6</v>
      </c>
      <c r="F889">
        <v>12.2</v>
      </c>
      <c r="G889">
        <v>12.2</v>
      </c>
      <c r="I889" s="1">
        <v>38144</v>
      </c>
      <c r="J889">
        <v>12.2</v>
      </c>
      <c r="K889">
        <f t="shared" si="78"/>
        <v>2495</v>
      </c>
      <c r="L889" s="7">
        <f t="shared" si="81"/>
        <v>49.094844549390004</v>
      </c>
      <c r="M889">
        <f t="shared" si="82"/>
        <v>8.6228571428571428</v>
      </c>
      <c r="N889">
        <f t="shared" si="83"/>
        <v>4.3003333333333327</v>
      </c>
      <c r="O889">
        <f>G889/WatershedCalcs!$F$18</f>
        <v>0.75919913313099685</v>
      </c>
    </row>
    <row r="890" spans="1:15" x14ac:dyDescent="0.25">
      <c r="A890">
        <f t="shared" si="79"/>
        <v>2004</v>
      </c>
      <c r="B890">
        <f t="shared" si="80"/>
        <v>9</v>
      </c>
      <c r="C890">
        <v>2004</v>
      </c>
      <c r="D890">
        <v>7</v>
      </c>
      <c r="E890">
        <v>6</v>
      </c>
      <c r="F890">
        <v>9.1199999999999992</v>
      </c>
      <c r="G890">
        <v>9.1199999999999992</v>
      </c>
      <c r="I890" s="1">
        <v>38145</v>
      </c>
      <c r="J890">
        <v>9.1199999999999992</v>
      </c>
      <c r="K890">
        <f t="shared" si="78"/>
        <v>2844</v>
      </c>
      <c r="L890" s="7">
        <f t="shared" si="81"/>
        <v>55.962219598583239</v>
      </c>
      <c r="M890">
        <f t="shared" si="82"/>
        <v>7.6257142857142854</v>
      </c>
      <c r="N890">
        <f t="shared" si="83"/>
        <v>3.9483333333333328</v>
      </c>
      <c r="O890">
        <f>G890/WatershedCalcs!$F$18</f>
        <v>0.56753246673399105</v>
      </c>
    </row>
    <row r="891" spans="1:15" x14ac:dyDescent="0.25">
      <c r="A891">
        <f t="shared" si="79"/>
        <v>2004</v>
      </c>
      <c r="B891">
        <f t="shared" si="80"/>
        <v>9</v>
      </c>
      <c r="C891">
        <v>2004</v>
      </c>
      <c r="D891">
        <v>8</v>
      </c>
      <c r="E891">
        <v>6</v>
      </c>
      <c r="F891">
        <v>12</v>
      </c>
      <c r="G891">
        <v>12</v>
      </c>
      <c r="I891" s="1">
        <v>38146</v>
      </c>
      <c r="J891">
        <v>12</v>
      </c>
      <c r="K891">
        <f t="shared" si="78"/>
        <v>2499</v>
      </c>
      <c r="L891" s="7">
        <f t="shared" si="81"/>
        <v>49.173553719008268</v>
      </c>
      <c r="M891">
        <f t="shared" si="82"/>
        <v>6.992857142857142</v>
      </c>
      <c r="N891">
        <f t="shared" si="83"/>
        <v>3.6970000000000001</v>
      </c>
      <c r="O891">
        <f>G891/WatershedCalcs!$F$18</f>
        <v>0.74675324570261992</v>
      </c>
    </row>
    <row r="892" spans="1:15" x14ac:dyDescent="0.25">
      <c r="A892">
        <f t="shared" si="79"/>
        <v>2004</v>
      </c>
      <c r="B892">
        <f t="shared" si="80"/>
        <v>9</v>
      </c>
      <c r="C892">
        <v>2004</v>
      </c>
      <c r="D892">
        <v>9</v>
      </c>
      <c r="E892">
        <v>6</v>
      </c>
      <c r="F892">
        <v>8.8699999999999992</v>
      </c>
      <c r="G892">
        <v>8.8699999999999992</v>
      </c>
      <c r="I892" s="1">
        <v>38147</v>
      </c>
      <c r="J892">
        <v>8.8699999999999992</v>
      </c>
      <c r="K892">
        <f t="shared" si="78"/>
        <v>2878</v>
      </c>
      <c r="L892" s="7">
        <f t="shared" si="81"/>
        <v>56.63124754033845</v>
      </c>
      <c r="M892">
        <f t="shared" si="82"/>
        <v>5.92</v>
      </c>
      <c r="N892">
        <f t="shared" si="83"/>
        <v>3.3559999999999999</v>
      </c>
      <c r="O892">
        <f>G892/WatershedCalcs!$F$18</f>
        <v>0.55197510744851985</v>
      </c>
    </row>
    <row r="893" spans="1:15" x14ac:dyDescent="0.25">
      <c r="A893">
        <f t="shared" si="79"/>
        <v>2004</v>
      </c>
      <c r="B893">
        <f t="shared" si="80"/>
        <v>9</v>
      </c>
      <c r="C893">
        <v>2004</v>
      </c>
      <c r="D893">
        <v>10</v>
      </c>
      <c r="E893">
        <v>6</v>
      </c>
      <c r="F893">
        <v>6.8</v>
      </c>
      <c r="G893">
        <v>6.8</v>
      </c>
      <c r="I893" s="1">
        <v>38148</v>
      </c>
      <c r="J893">
        <v>6.8</v>
      </c>
      <c r="K893">
        <f t="shared" si="78"/>
        <v>3124</v>
      </c>
      <c r="L893" s="7">
        <f t="shared" si="81"/>
        <v>61.471861471861466</v>
      </c>
      <c r="M893">
        <f t="shared" si="82"/>
        <v>5.2428571428571429</v>
      </c>
      <c r="N893">
        <f t="shared" si="83"/>
        <v>3.1193333333333326</v>
      </c>
      <c r="O893">
        <f>G893/WatershedCalcs!$F$18</f>
        <v>0.42316017256481797</v>
      </c>
    </row>
    <row r="894" spans="1:15" x14ac:dyDescent="0.25">
      <c r="A894">
        <f t="shared" si="79"/>
        <v>2004</v>
      </c>
      <c r="B894">
        <f t="shared" si="80"/>
        <v>9</v>
      </c>
      <c r="C894">
        <v>2004</v>
      </c>
      <c r="D894">
        <v>11</v>
      </c>
      <c r="E894">
        <v>6</v>
      </c>
      <c r="F894">
        <v>5.81</v>
      </c>
      <c r="G894">
        <v>5.81</v>
      </c>
      <c r="I894" s="1">
        <v>38149</v>
      </c>
      <c r="J894">
        <v>5.81</v>
      </c>
      <c r="K894">
        <f t="shared" si="78"/>
        <v>3294</v>
      </c>
      <c r="L894" s="7">
        <f t="shared" si="81"/>
        <v>64.817001180637547</v>
      </c>
      <c r="M894">
        <f t="shared" si="82"/>
        <v>4.8171428571428567</v>
      </c>
      <c r="N894">
        <f t="shared" si="83"/>
        <v>2.9523333333333328</v>
      </c>
      <c r="O894">
        <f>G894/WatershedCalcs!$F$18</f>
        <v>0.36155302979435178</v>
      </c>
    </row>
    <row r="895" spans="1:15" x14ac:dyDescent="0.25">
      <c r="A895">
        <f t="shared" si="79"/>
        <v>2004</v>
      </c>
      <c r="B895">
        <f t="shared" si="80"/>
        <v>9</v>
      </c>
      <c r="C895">
        <v>2004</v>
      </c>
      <c r="D895">
        <v>12</v>
      </c>
      <c r="E895">
        <v>6</v>
      </c>
      <c r="F895">
        <v>5.56</v>
      </c>
      <c r="G895">
        <v>5.56</v>
      </c>
      <c r="I895" s="1">
        <v>38150</v>
      </c>
      <c r="J895">
        <v>5.56</v>
      </c>
      <c r="K895">
        <f t="shared" si="78"/>
        <v>3351</v>
      </c>
      <c r="L895" s="7">
        <f t="shared" si="81"/>
        <v>65.938606847697756</v>
      </c>
      <c r="M895">
        <f t="shared" si="82"/>
        <v>4.515714285714286</v>
      </c>
      <c r="N895">
        <f t="shared" si="83"/>
        <v>2.8173333333333326</v>
      </c>
      <c r="O895">
        <f>G895/WatershedCalcs!$F$18</f>
        <v>0.34599567050888053</v>
      </c>
    </row>
    <row r="896" spans="1:15" x14ac:dyDescent="0.25">
      <c r="A896">
        <f t="shared" si="79"/>
        <v>2004</v>
      </c>
      <c r="B896">
        <f t="shared" si="80"/>
        <v>9</v>
      </c>
      <c r="C896">
        <v>2004</v>
      </c>
      <c r="D896">
        <v>13</v>
      </c>
      <c r="E896">
        <v>6</v>
      </c>
      <c r="F896">
        <v>5.22</v>
      </c>
      <c r="G896">
        <v>5.22</v>
      </c>
      <c r="I896" s="1">
        <v>38151</v>
      </c>
      <c r="J896">
        <v>5.22</v>
      </c>
      <c r="K896">
        <f t="shared" si="78"/>
        <v>3422</v>
      </c>
      <c r="L896" s="7">
        <f t="shared" si="81"/>
        <v>67.335694608421875</v>
      </c>
      <c r="M896">
        <f t="shared" si="82"/>
        <v>4.2371428571428575</v>
      </c>
      <c r="N896">
        <f t="shared" si="83"/>
        <v>2.6956666666666664</v>
      </c>
      <c r="O896">
        <f>G896/WatershedCalcs!$F$18</f>
        <v>0.32483766188063967</v>
      </c>
    </row>
    <row r="897" spans="1:15" x14ac:dyDescent="0.25">
      <c r="A897">
        <f t="shared" si="79"/>
        <v>2004</v>
      </c>
      <c r="B897">
        <f t="shared" si="80"/>
        <v>9</v>
      </c>
      <c r="C897">
        <v>2004</v>
      </c>
      <c r="D897">
        <v>14</v>
      </c>
      <c r="E897">
        <v>6</v>
      </c>
      <c r="F897">
        <v>4.6900000000000004</v>
      </c>
      <c r="G897">
        <v>4.6900000000000004</v>
      </c>
      <c r="I897" s="1">
        <v>38152</v>
      </c>
      <c r="J897">
        <v>4.6900000000000004</v>
      </c>
      <c r="K897">
        <f t="shared" si="78"/>
        <v>3537</v>
      </c>
      <c r="L897" s="7">
        <f t="shared" si="81"/>
        <v>69.598583234946872</v>
      </c>
      <c r="M897">
        <f t="shared" si="82"/>
        <v>4.0271428571428567</v>
      </c>
      <c r="N897">
        <f t="shared" si="83"/>
        <v>2.5769999999999995</v>
      </c>
      <c r="O897">
        <f>G897/WatershedCalcs!$F$18</f>
        <v>0.29185606019544064</v>
      </c>
    </row>
    <row r="898" spans="1:15" x14ac:dyDescent="0.25">
      <c r="A898">
        <f t="shared" si="79"/>
        <v>2004</v>
      </c>
      <c r="B898">
        <f t="shared" si="80"/>
        <v>9</v>
      </c>
      <c r="C898">
        <v>2004</v>
      </c>
      <c r="D898">
        <v>15</v>
      </c>
      <c r="E898">
        <v>6</v>
      </c>
      <c r="F898">
        <v>4.49</v>
      </c>
      <c r="G898">
        <v>4.49</v>
      </c>
      <c r="I898" s="1">
        <v>38153</v>
      </c>
      <c r="J898">
        <v>4.49</v>
      </c>
      <c r="K898">
        <f t="shared" ref="K898:K961" si="84">RANK(J898,$J$2:$J$5114,0)</f>
        <v>3584</v>
      </c>
      <c r="L898" s="7">
        <f t="shared" si="81"/>
        <v>70.523415977961434</v>
      </c>
      <c r="M898">
        <f t="shared" si="82"/>
        <v>3.9299999999999997</v>
      </c>
      <c r="N898">
        <f t="shared" si="83"/>
        <v>2.4710000000000005</v>
      </c>
      <c r="O898">
        <f>G898/WatershedCalcs!$F$18</f>
        <v>0.27941017276706365</v>
      </c>
    </row>
    <row r="899" spans="1:15" x14ac:dyDescent="0.25">
      <c r="A899">
        <f t="shared" ref="A899:A962" si="85">IF(E899&gt;9,C899+1,C899)</f>
        <v>2004</v>
      </c>
      <c r="B899">
        <f t="shared" ref="B899:B962" si="86">IF(E899&gt;9,(E899-9),(E899+3))</f>
        <v>9</v>
      </c>
      <c r="C899">
        <v>2004</v>
      </c>
      <c r="D899">
        <v>16</v>
      </c>
      <c r="E899">
        <v>6</v>
      </c>
      <c r="F899">
        <v>4.13</v>
      </c>
      <c r="G899">
        <v>4.13</v>
      </c>
      <c r="I899" s="1">
        <v>38154</v>
      </c>
      <c r="J899">
        <v>4.13</v>
      </c>
      <c r="K899">
        <f t="shared" si="84"/>
        <v>3653</v>
      </c>
      <c r="L899" s="7">
        <f t="shared" ref="L899:L962" si="87">100*(K899/(COUNT($K$2:$K$5114)+1))</f>
        <v>71.881149153876422</v>
      </c>
      <c r="M899">
        <f t="shared" ref="M899:M962" si="88">AVERAGE(J899:J905)</f>
        <v>3.6971428571428566</v>
      </c>
      <c r="N899">
        <f t="shared" ref="N899:N962" si="89">AVERAGE(J899:J928)</f>
        <v>2.3656666666666668</v>
      </c>
      <c r="O899">
        <f>G899/WatershedCalcs!$F$18</f>
        <v>0.25700757539598501</v>
      </c>
    </row>
    <row r="900" spans="1:15" x14ac:dyDescent="0.25">
      <c r="A900">
        <f t="shared" si="85"/>
        <v>2004</v>
      </c>
      <c r="B900">
        <f t="shared" si="86"/>
        <v>9</v>
      </c>
      <c r="C900">
        <v>2004</v>
      </c>
      <c r="D900">
        <v>17</v>
      </c>
      <c r="E900">
        <v>6</v>
      </c>
      <c r="F900">
        <v>3.82</v>
      </c>
      <c r="G900">
        <v>3.82</v>
      </c>
      <c r="I900" s="1">
        <v>38155</v>
      </c>
      <c r="J900">
        <v>3.82</v>
      </c>
      <c r="K900">
        <f t="shared" si="84"/>
        <v>3713</v>
      </c>
      <c r="L900" s="7">
        <f t="shared" si="87"/>
        <v>73.061786698150328</v>
      </c>
      <c r="M900">
        <f t="shared" si="88"/>
        <v>3.4899999999999998</v>
      </c>
      <c r="N900">
        <f t="shared" si="89"/>
        <v>2.2743333333333329</v>
      </c>
      <c r="O900">
        <f>G900/WatershedCalcs!$F$18</f>
        <v>0.23771644988200066</v>
      </c>
    </row>
    <row r="901" spans="1:15" x14ac:dyDescent="0.25">
      <c r="A901">
        <f t="shared" si="85"/>
        <v>2004</v>
      </c>
      <c r="B901">
        <f t="shared" si="86"/>
        <v>9</v>
      </c>
      <c r="C901">
        <v>2004</v>
      </c>
      <c r="D901">
        <v>18</v>
      </c>
      <c r="E901">
        <v>6</v>
      </c>
      <c r="F901">
        <v>3.7</v>
      </c>
      <c r="G901">
        <v>3.7</v>
      </c>
      <c r="I901" s="1">
        <v>38156</v>
      </c>
      <c r="J901">
        <v>3.7</v>
      </c>
      <c r="K901">
        <f t="shared" si="84"/>
        <v>3734</v>
      </c>
      <c r="L901" s="7">
        <f t="shared" si="87"/>
        <v>73.475009838646201</v>
      </c>
      <c r="M901">
        <f t="shared" si="88"/>
        <v>3.3314285714285714</v>
      </c>
      <c r="N901">
        <f t="shared" si="89"/>
        <v>2.1936666666666662</v>
      </c>
      <c r="O901">
        <f>G901/WatershedCalcs!$F$18</f>
        <v>0.2302489174249745</v>
      </c>
    </row>
    <row r="902" spans="1:15" x14ac:dyDescent="0.25">
      <c r="A902">
        <f t="shared" si="85"/>
        <v>2004</v>
      </c>
      <c r="B902">
        <f t="shared" si="86"/>
        <v>9</v>
      </c>
      <c r="C902">
        <v>2004</v>
      </c>
      <c r="D902">
        <v>19</v>
      </c>
      <c r="E902">
        <v>6</v>
      </c>
      <c r="F902">
        <v>3.61</v>
      </c>
      <c r="G902">
        <v>3.61</v>
      </c>
      <c r="I902" s="1">
        <v>38157</v>
      </c>
      <c r="J902">
        <v>3.61</v>
      </c>
      <c r="K902">
        <f t="shared" si="84"/>
        <v>3762</v>
      </c>
      <c r="L902" s="7">
        <f t="shared" si="87"/>
        <v>74.025974025974023</v>
      </c>
      <c r="M902">
        <f t="shared" si="88"/>
        <v>3.1714285714285717</v>
      </c>
      <c r="N902">
        <f t="shared" si="89"/>
        <v>2.120333333333333</v>
      </c>
      <c r="O902">
        <f>G902/WatershedCalcs!$F$18</f>
        <v>0.22464826808220481</v>
      </c>
    </row>
    <row r="903" spans="1:15" x14ac:dyDescent="0.25">
      <c r="A903">
        <f t="shared" si="85"/>
        <v>2004</v>
      </c>
      <c r="B903">
        <f t="shared" si="86"/>
        <v>9</v>
      </c>
      <c r="C903">
        <v>2004</v>
      </c>
      <c r="D903">
        <v>20</v>
      </c>
      <c r="E903">
        <v>6</v>
      </c>
      <c r="F903">
        <v>3.75</v>
      </c>
      <c r="G903">
        <v>3.75</v>
      </c>
      <c r="I903" s="1">
        <v>38158</v>
      </c>
      <c r="J903">
        <v>3.75</v>
      </c>
      <c r="K903">
        <f t="shared" si="84"/>
        <v>3730</v>
      </c>
      <c r="L903" s="7">
        <f t="shared" si="87"/>
        <v>73.396300669027937</v>
      </c>
      <c r="M903">
        <f t="shared" si="88"/>
        <v>2.9814285714285709</v>
      </c>
      <c r="N903">
        <f t="shared" si="89"/>
        <v>2.0556666666666659</v>
      </c>
      <c r="O903">
        <f>G903/WatershedCalcs!$F$18</f>
        <v>0.23336038928206873</v>
      </c>
    </row>
    <row r="904" spans="1:15" x14ac:dyDescent="0.25">
      <c r="A904">
        <f t="shared" si="85"/>
        <v>2004</v>
      </c>
      <c r="B904">
        <f t="shared" si="86"/>
        <v>9</v>
      </c>
      <c r="C904">
        <v>2004</v>
      </c>
      <c r="D904">
        <v>21</v>
      </c>
      <c r="E904">
        <v>6</v>
      </c>
      <c r="F904">
        <v>4.01</v>
      </c>
      <c r="G904">
        <v>4.01</v>
      </c>
      <c r="I904" s="1">
        <v>38159</v>
      </c>
      <c r="J904">
        <v>4.01</v>
      </c>
      <c r="K904">
        <f t="shared" si="84"/>
        <v>3676</v>
      </c>
      <c r="L904" s="7">
        <f t="shared" si="87"/>
        <v>72.333726879181427</v>
      </c>
      <c r="M904">
        <f t="shared" si="88"/>
        <v>2.7842857142857143</v>
      </c>
      <c r="N904">
        <f t="shared" si="89"/>
        <v>1.9716666666666662</v>
      </c>
      <c r="O904">
        <f>G904/WatershedCalcs!$F$18</f>
        <v>0.24954004293895882</v>
      </c>
    </row>
    <row r="905" spans="1:15" x14ac:dyDescent="0.25">
      <c r="A905">
        <f t="shared" si="85"/>
        <v>2004</v>
      </c>
      <c r="B905">
        <f t="shared" si="86"/>
        <v>9</v>
      </c>
      <c r="C905">
        <v>2004</v>
      </c>
      <c r="D905">
        <v>22</v>
      </c>
      <c r="E905">
        <v>6</v>
      </c>
      <c r="F905">
        <v>2.86</v>
      </c>
      <c r="G905">
        <v>2.86</v>
      </c>
      <c r="I905" s="1">
        <v>38160</v>
      </c>
      <c r="J905">
        <v>2.86</v>
      </c>
      <c r="K905">
        <f t="shared" si="84"/>
        <v>4009</v>
      </c>
      <c r="L905" s="7">
        <f t="shared" si="87"/>
        <v>78.886265249901612</v>
      </c>
      <c r="M905">
        <f t="shared" si="88"/>
        <v>2.5314285714285711</v>
      </c>
      <c r="N905">
        <f t="shared" si="89"/>
        <v>1.8666666666666663</v>
      </c>
      <c r="O905">
        <f>G905/WatershedCalcs!$F$18</f>
        <v>0.17797619022579109</v>
      </c>
    </row>
    <row r="906" spans="1:15" x14ac:dyDescent="0.25">
      <c r="A906">
        <f t="shared" si="85"/>
        <v>2004</v>
      </c>
      <c r="B906">
        <f t="shared" si="86"/>
        <v>9</v>
      </c>
      <c r="C906">
        <v>2004</v>
      </c>
      <c r="D906">
        <v>23</v>
      </c>
      <c r="E906">
        <v>6</v>
      </c>
      <c r="F906">
        <v>2.68</v>
      </c>
      <c r="G906">
        <v>2.68</v>
      </c>
      <c r="I906" s="1">
        <v>38161</v>
      </c>
      <c r="J906">
        <v>2.68</v>
      </c>
      <c r="K906">
        <f t="shared" si="84"/>
        <v>4091</v>
      </c>
      <c r="L906" s="7">
        <f t="shared" si="87"/>
        <v>80.499803227075944</v>
      </c>
      <c r="M906">
        <f t="shared" si="88"/>
        <v>2.4728571428571433</v>
      </c>
      <c r="N906">
        <f t="shared" si="89"/>
        <v>1.8023333333333331</v>
      </c>
      <c r="O906">
        <f>G906/WatershedCalcs!$F$18</f>
        <v>0.1667748915402518</v>
      </c>
    </row>
    <row r="907" spans="1:15" x14ac:dyDescent="0.25">
      <c r="A907">
        <f t="shared" si="85"/>
        <v>2004</v>
      </c>
      <c r="B907">
        <f t="shared" si="86"/>
        <v>9</v>
      </c>
      <c r="C907">
        <v>2004</v>
      </c>
      <c r="D907">
        <v>24</v>
      </c>
      <c r="E907">
        <v>6</v>
      </c>
      <c r="F907">
        <v>2.71</v>
      </c>
      <c r="G907">
        <v>2.71</v>
      </c>
      <c r="I907" s="1">
        <v>38162</v>
      </c>
      <c r="J907">
        <v>2.71</v>
      </c>
      <c r="K907">
        <f t="shared" si="84"/>
        <v>4056</v>
      </c>
      <c r="L907" s="7">
        <f t="shared" si="87"/>
        <v>79.811097992916174</v>
      </c>
      <c r="M907">
        <f t="shared" si="88"/>
        <v>2.3571428571428577</v>
      </c>
      <c r="N907">
        <f t="shared" si="89"/>
        <v>1.7373333333333327</v>
      </c>
      <c r="O907">
        <f>G907/WatershedCalcs!$F$18</f>
        <v>0.16864177465450833</v>
      </c>
    </row>
    <row r="908" spans="1:15" x14ac:dyDescent="0.25">
      <c r="A908">
        <f t="shared" si="85"/>
        <v>2004</v>
      </c>
      <c r="B908">
        <f t="shared" si="86"/>
        <v>9</v>
      </c>
      <c r="C908">
        <v>2004</v>
      </c>
      <c r="D908">
        <v>25</v>
      </c>
      <c r="E908">
        <v>6</v>
      </c>
      <c r="F908">
        <v>2.58</v>
      </c>
      <c r="G908">
        <v>2.58</v>
      </c>
      <c r="I908" s="1">
        <v>38163</v>
      </c>
      <c r="J908">
        <v>2.58</v>
      </c>
      <c r="K908">
        <f t="shared" si="84"/>
        <v>4125</v>
      </c>
      <c r="L908" s="7">
        <f t="shared" si="87"/>
        <v>81.168831168831161</v>
      </c>
      <c r="M908">
        <f t="shared" si="88"/>
        <v>2.2228571428571429</v>
      </c>
      <c r="N908">
        <f t="shared" si="89"/>
        <v>1.673666666666666</v>
      </c>
      <c r="O908">
        <f>G908/WatershedCalcs!$F$18</f>
        <v>0.1605519478260633</v>
      </c>
    </row>
    <row r="909" spans="1:15" x14ac:dyDescent="0.25">
      <c r="A909">
        <f t="shared" si="85"/>
        <v>2004</v>
      </c>
      <c r="B909">
        <f t="shared" si="86"/>
        <v>9</v>
      </c>
      <c r="C909">
        <v>2004</v>
      </c>
      <c r="D909">
        <v>26</v>
      </c>
      <c r="E909">
        <v>6</v>
      </c>
      <c r="F909">
        <v>2.2799999999999998</v>
      </c>
      <c r="G909">
        <v>2.2799999999999998</v>
      </c>
      <c r="I909" s="1">
        <v>38164</v>
      </c>
      <c r="J909">
        <v>2.2799999999999998</v>
      </c>
      <c r="K909">
        <f t="shared" si="84"/>
        <v>4263</v>
      </c>
      <c r="L909" s="7">
        <f t="shared" si="87"/>
        <v>83.88429752066115</v>
      </c>
      <c r="M909">
        <f t="shared" si="88"/>
        <v>2.1142857142857143</v>
      </c>
      <c r="N909">
        <f t="shared" si="89"/>
        <v>1.6199999999999997</v>
      </c>
      <c r="O909">
        <f>G909/WatershedCalcs!$F$18</f>
        <v>0.14188311668349776</v>
      </c>
    </row>
    <row r="910" spans="1:15" x14ac:dyDescent="0.25">
      <c r="A910">
        <f t="shared" si="85"/>
        <v>2004</v>
      </c>
      <c r="B910">
        <f t="shared" si="86"/>
        <v>9</v>
      </c>
      <c r="C910">
        <v>2004</v>
      </c>
      <c r="D910">
        <v>27</v>
      </c>
      <c r="E910">
        <v>6</v>
      </c>
      <c r="F910">
        <v>2.37</v>
      </c>
      <c r="G910">
        <v>2.37</v>
      </c>
      <c r="I910" s="1">
        <v>38165</v>
      </c>
      <c r="J910">
        <v>2.37</v>
      </c>
      <c r="K910">
        <f t="shared" si="84"/>
        <v>4216</v>
      </c>
      <c r="L910" s="7">
        <f t="shared" si="87"/>
        <v>82.959464777646602</v>
      </c>
      <c r="M910">
        <f t="shared" si="88"/>
        <v>2.0699999999999998</v>
      </c>
      <c r="N910">
        <f t="shared" si="89"/>
        <v>1.5739999999999994</v>
      </c>
      <c r="O910">
        <f>G910/WatershedCalcs!$F$18</f>
        <v>0.14748376602626745</v>
      </c>
    </row>
    <row r="911" spans="1:15" x14ac:dyDescent="0.25">
      <c r="A911">
        <f t="shared" si="85"/>
        <v>2004</v>
      </c>
      <c r="B911">
        <f t="shared" si="86"/>
        <v>9</v>
      </c>
      <c r="C911">
        <v>2004</v>
      </c>
      <c r="D911">
        <v>28</v>
      </c>
      <c r="E911">
        <v>6</v>
      </c>
      <c r="F911">
        <v>2.2400000000000002</v>
      </c>
      <c r="G911">
        <v>2.2400000000000002</v>
      </c>
      <c r="I911" s="1">
        <v>38166</v>
      </c>
      <c r="J911">
        <v>2.2400000000000002</v>
      </c>
      <c r="K911">
        <f t="shared" si="84"/>
        <v>4275</v>
      </c>
      <c r="L911" s="7">
        <f t="shared" si="87"/>
        <v>84.120425029515943</v>
      </c>
      <c r="M911">
        <f t="shared" si="88"/>
        <v>1.9928571428571431</v>
      </c>
      <c r="N911">
        <f t="shared" si="89"/>
        <v>1.5266666666666664</v>
      </c>
      <c r="O911">
        <f>G911/WatershedCalcs!$F$18</f>
        <v>0.13939393919782239</v>
      </c>
    </row>
    <row r="912" spans="1:15" x14ac:dyDescent="0.25">
      <c r="A912">
        <f t="shared" si="85"/>
        <v>2004</v>
      </c>
      <c r="B912">
        <f t="shared" si="86"/>
        <v>9</v>
      </c>
      <c r="C912">
        <v>2004</v>
      </c>
      <c r="D912">
        <v>29</v>
      </c>
      <c r="E912">
        <v>6</v>
      </c>
      <c r="F912">
        <v>2.4500000000000002</v>
      </c>
      <c r="G912">
        <v>2.4500000000000002</v>
      </c>
      <c r="I912" s="1">
        <v>38167</v>
      </c>
      <c r="J912">
        <v>2.4500000000000002</v>
      </c>
      <c r="K912">
        <f t="shared" si="84"/>
        <v>4175</v>
      </c>
      <c r="L912" s="7">
        <f t="shared" si="87"/>
        <v>82.152695789059422</v>
      </c>
      <c r="M912">
        <f t="shared" si="88"/>
        <v>1.9300000000000002</v>
      </c>
      <c r="N912">
        <f t="shared" si="89"/>
        <v>1.4766666666666666</v>
      </c>
      <c r="O912">
        <f>G912/WatershedCalcs!$F$18</f>
        <v>0.15246212099761824</v>
      </c>
    </row>
    <row r="913" spans="1:15" x14ac:dyDescent="0.25">
      <c r="A913">
        <f t="shared" si="85"/>
        <v>2004</v>
      </c>
      <c r="B913">
        <f t="shared" si="86"/>
        <v>9</v>
      </c>
      <c r="C913">
        <v>2004</v>
      </c>
      <c r="D913">
        <v>30</v>
      </c>
      <c r="E913">
        <v>6</v>
      </c>
      <c r="F913">
        <v>1.87</v>
      </c>
      <c r="G913">
        <v>1.87</v>
      </c>
      <c r="I913" s="1">
        <v>38168</v>
      </c>
      <c r="J913">
        <v>1.87</v>
      </c>
      <c r="K913">
        <f t="shared" si="84"/>
        <v>4545</v>
      </c>
      <c r="L913" s="7">
        <f t="shared" si="87"/>
        <v>89.433293978748523</v>
      </c>
      <c r="M913">
        <f t="shared" si="88"/>
        <v>1.8142857142857145</v>
      </c>
      <c r="N913">
        <f t="shared" si="89"/>
        <v>1.4249999999999998</v>
      </c>
      <c r="O913">
        <f>G913/WatershedCalcs!$F$18</f>
        <v>0.11636904745532495</v>
      </c>
    </row>
    <row r="914" spans="1:15" x14ac:dyDescent="0.25">
      <c r="A914">
        <f t="shared" si="85"/>
        <v>2004</v>
      </c>
      <c r="B914">
        <f t="shared" si="86"/>
        <v>10</v>
      </c>
      <c r="C914">
        <v>2004</v>
      </c>
      <c r="D914">
        <v>1</v>
      </c>
      <c r="E914">
        <v>7</v>
      </c>
      <c r="F914">
        <v>1.77</v>
      </c>
      <c r="G914">
        <v>1.77</v>
      </c>
      <c r="I914" s="1">
        <v>38169</v>
      </c>
      <c r="J914">
        <v>1.77</v>
      </c>
      <c r="K914">
        <f t="shared" si="84"/>
        <v>4647</v>
      </c>
      <c r="L914" s="7">
        <f t="shared" si="87"/>
        <v>91.440377804014176</v>
      </c>
      <c r="M914">
        <f t="shared" si="88"/>
        <v>1.7728571428571429</v>
      </c>
      <c r="N914">
        <f t="shared" si="89"/>
        <v>1.3836666666666666</v>
      </c>
      <c r="O914">
        <f>G914/WatershedCalcs!$F$18</f>
        <v>0.11014610374113644</v>
      </c>
    </row>
    <row r="915" spans="1:15" x14ac:dyDescent="0.25">
      <c r="A915">
        <f t="shared" si="85"/>
        <v>2004</v>
      </c>
      <c r="B915">
        <f t="shared" si="86"/>
        <v>10</v>
      </c>
      <c r="C915">
        <v>2004</v>
      </c>
      <c r="D915">
        <v>2</v>
      </c>
      <c r="E915">
        <v>7</v>
      </c>
      <c r="F915">
        <v>1.82</v>
      </c>
      <c r="G915">
        <v>1.82</v>
      </c>
      <c r="I915" s="1">
        <v>38170</v>
      </c>
      <c r="J915">
        <v>1.82</v>
      </c>
      <c r="K915">
        <f t="shared" si="84"/>
        <v>4560</v>
      </c>
      <c r="L915" s="7">
        <f t="shared" si="87"/>
        <v>89.728453364817</v>
      </c>
      <c r="M915">
        <f t="shared" si="88"/>
        <v>1.7728571428571429</v>
      </c>
      <c r="N915">
        <f t="shared" si="89"/>
        <v>1.3506666666666667</v>
      </c>
      <c r="O915">
        <f>G915/WatershedCalcs!$F$18</f>
        <v>0.11325757559823069</v>
      </c>
    </row>
    <row r="916" spans="1:15" x14ac:dyDescent="0.25">
      <c r="A916">
        <f t="shared" si="85"/>
        <v>2004</v>
      </c>
      <c r="B916">
        <f t="shared" si="86"/>
        <v>10</v>
      </c>
      <c r="C916">
        <v>2004</v>
      </c>
      <c r="D916">
        <v>3</v>
      </c>
      <c r="E916">
        <v>7</v>
      </c>
      <c r="F916">
        <v>1.97</v>
      </c>
      <c r="G916">
        <v>1.97</v>
      </c>
      <c r="I916" s="1">
        <v>38171</v>
      </c>
      <c r="J916">
        <v>1.97</v>
      </c>
      <c r="K916">
        <f t="shared" si="84"/>
        <v>4465</v>
      </c>
      <c r="L916" s="7">
        <f t="shared" si="87"/>
        <v>87.859110586383309</v>
      </c>
      <c r="M916">
        <f t="shared" si="88"/>
        <v>1.7657142857142856</v>
      </c>
      <c r="N916">
        <f t="shared" si="89"/>
        <v>1.3300000000000003</v>
      </c>
      <c r="O916">
        <f>G916/WatershedCalcs!$F$18</f>
        <v>0.12259199116951344</v>
      </c>
    </row>
    <row r="917" spans="1:15" x14ac:dyDescent="0.25">
      <c r="A917">
        <f t="shared" si="85"/>
        <v>2004</v>
      </c>
      <c r="B917">
        <f t="shared" si="86"/>
        <v>10</v>
      </c>
      <c r="C917">
        <v>2004</v>
      </c>
      <c r="D917">
        <v>4</v>
      </c>
      <c r="E917">
        <v>7</v>
      </c>
      <c r="F917">
        <v>1.83</v>
      </c>
      <c r="G917">
        <v>1.83</v>
      </c>
      <c r="I917" s="1">
        <v>38172</v>
      </c>
      <c r="J917">
        <v>1.83</v>
      </c>
      <c r="K917">
        <f t="shared" si="84"/>
        <v>4556</v>
      </c>
      <c r="L917" s="7">
        <f t="shared" si="87"/>
        <v>89.64974419519875</v>
      </c>
      <c r="M917">
        <f t="shared" si="88"/>
        <v>1.74</v>
      </c>
      <c r="N917">
        <f t="shared" si="89"/>
        <v>1.3030000000000004</v>
      </c>
      <c r="O917">
        <f>G917/WatershedCalcs!$F$18</f>
        <v>0.11387986996964955</v>
      </c>
    </row>
    <row r="918" spans="1:15" x14ac:dyDescent="0.25">
      <c r="A918">
        <f t="shared" si="85"/>
        <v>2004</v>
      </c>
      <c r="B918">
        <f t="shared" si="86"/>
        <v>10</v>
      </c>
      <c r="C918">
        <v>2004</v>
      </c>
      <c r="D918">
        <v>5</v>
      </c>
      <c r="E918">
        <v>7</v>
      </c>
      <c r="F918">
        <v>1.8</v>
      </c>
      <c r="G918">
        <v>1.8</v>
      </c>
      <c r="I918" s="1">
        <v>38173</v>
      </c>
      <c r="J918">
        <v>1.8</v>
      </c>
      <c r="K918">
        <f t="shared" si="84"/>
        <v>4568</v>
      </c>
      <c r="L918" s="7">
        <f t="shared" si="87"/>
        <v>89.885871704053528</v>
      </c>
      <c r="M918">
        <f t="shared" si="88"/>
        <v>1.7299999999999998</v>
      </c>
      <c r="N918">
        <f t="shared" si="89"/>
        <v>1.2839999999999998</v>
      </c>
      <c r="O918">
        <f>G918/WatershedCalcs!$F$18</f>
        <v>0.11201298685539299</v>
      </c>
    </row>
    <row r="919" spans="1:15" x14ac:dyDescent="0.25">
      <c r="A919">
        <f t="shared" si="85"/>
        <v>2004</v>
      </c>
      <c r="B919">
        <f t="shared" si="86"/>
        <v>10</v>
      </c>
      <c r="C919">
        <v>2004</v>
      </c>
      <c r="D919">
        <v>6</v>
      </c>
      <c r="E919">
        <v>7</v>
      </c>
      <c r="F919">
        <v>1.64</v>
      </c>
      <c r="G919">
        <v>1.64</v>
      </c>
      <c r="I919" s="1">
        <v>38174</v>
      </c>
      <c r="J919">
        <v>1.64</v>
      </c>
      <c r="K919">
        <f t="shared" si="84"/>
        <v>4759</v>
      </c>
      <c r="L919" s="7">
        <f t="shared" si="87"/>
        <v>93.644234553325461</v>
      </c>
      <c r="M919">
        <f t="shared" si="88"/>
        <v>1.7457142857142858</v>
      </c>
      <c r="N919">
        <f t="shared" si="89"/>
        <v>1.2663333333333331</v>
      </c>
      <c r="O919">
        <f>G919/WatershedCalcs!$F$18</f>
        <v>0.10205627691269138</v>
      </c>
    </row>
    <row r="920" spans="1:15" x14ac:dyDescent="0.25">
      <c r="A920">
        <f t="shared" si="85"/>
        <v>2004</v>
      </c>
      <c r="B920">
        <f t="shared" si="86"/>
        <v>10</v>
      </c>
      <c r="C920">
        <v>2004</v>
      </c>
      <c r="D920">
        <v>7</v>
      </c>
      <c r="E920">
        <v>7</v>
      </c>
      <c r="F920">
        <v>1.58</v>
      </c>
      <c r="G920">
        <v>1.58</v>
      </c>
      <c r="I920" s="1">
        <v>38175</v>
      </c>
      <c r="J920">
        <v>1.58</v>
      </c>
      <c r="K920">
        <f t="shared" si="84"/>
        <v>4815</v>
      </c>
      <c r="L920" s="7">
        <f t="shared" si="87"/>
        <v>94.746162927981118</v>
      </c>
      <c r="M920">
        <f t="shared" si="88"/>
        <v>1.7485714285714287</v>
      </c>
      <c r="N920">
        <f t="shared" si="89"/>
        <v>1.269333333333333</v>
      </c>
      <c r="O920">
        <f>G920/WatershedCalcs!$F$18</f>
        <v>9.8322510684178299E-2</v>
      </c>
    </row>
    <row r="921" spans="1:15" x14ac:dyDescent="0.25">
      <c r="A921">
        <f t="shared" si="85"/>
        <v>2004</v>
      </c>
      <c r="B921">
        <f t="shared" si="86"/>
        <v>10</v>
      </c>
      <c r="C921">
        <v>2004</v>
      </c>
      <c r="D921">
        <v>8</v>
      </c>
      <c r="E921">
        <v>7</v>
      </c>
      <c r="F921">
        <v>1.77</v>
      </c>
      <c r="G921">
        <v>1.77</v>
      </c>
      <c r="I921" s="1">
        <v>38176</v>
      </c>
      <c r="J921">
        <v>1.77</v>
      </c>
      <c r="K921">
        <f t="shared" si="84"/>
        <v>4647</v>
      </c>
      <c r="L921" s="7">
        <f t="shared" si="87"/>
        <v>91.440377804014176</v>
      </c>
      <c r="M921">
        <f t="shared" si="88"/>
        <v>1.7385714285714287</v>
      </c>
      <c r="N921">
        <f t="shared" si="89"/>
        <v>1.321333333333333</v>
      </c>
      <c r="O921">
        <f>G921/WatershedCalcs!$F$18</f>
        <v>0.11014610374113644</v>
      </c>
    </row>
    <row r="922" spans="1:15" x14ac:dyDescent="0.25">
      <c r="A922">
        <f t="shared" si="85"/>
        <v>2004</v>
      </c>
      <c r="B922">
        <f t="shared" si="86"/>
        <v>10</v>
      </c>
      <c r="C922">
        <v>2004</v>
      </c>
      <c r="D922">
        <v>9</v>
      </c>
      <c r="E922">
        <v>7</v>
      </c>
      <c r="F922">
        <v>1.77</v>
      </c>
      <c r="G922">
        <v>1.77</v>
      </c>
      <c r="I922" s="1">
        <v>38177</v>
      </c>
      <c r="J922">
        <v>1.77</v>
      </c>
      <c r="K922">
        <f t="shared" si="84"/>
        <v>4647</v>
      </c>
      <c r="L922" s="7">
        <f t="shared" si="87"/>
        <v>91.440377804014176</v>
      </c>
      <c r="M922">
        <f t="shared" si="88"/>
        <v>1.6757142857142857</v>
      </c>
      <c r="N922">
        <f t="shared" si="89"/>
        <v>1.3376666666666666</v>
      </c>
      <c r="O922">
        <f>G922/WatershedCalcs!$F$18</f>
        <v>0.11014610374113644</v>
      </c>
    </row>
    <row r="923" spans="1:15" x14ac:dyDescent="0.25">
      <c r="A923">
        <f t="shared" si="85"/>
        <v>2004</v>
      </c>
      <c r="B923">
        <f t="shared" si="86"/>
        <v>10</v>
      </c>
      <c r="C923">
        <v>2004</v>
      </c>
      <c r="D923">
        <v>10</v>
      </c>
      <c r="E923">
        <v>7</v>
      </c>
      <c r="F923">
        <v>1.79</v>
      </c>
      <c r="G923">
        <v>1.79</v>
      </c>
      <c r="I923" s="1">
        <v>38178</v>
      </c>
      <c r="J923">
        <v>1.79</v>
      </c>
      <c r="K923">
        <f t="shared" si="84"/>
        <v>4640</v>
      </c>
      <c r="L923" s="7">
        <f t="shared" si="87"/>
        <v>91.302636757182214</v>
      </c>
      <c r="M923">
        <f t="shared" si="88"/>
        <v>1.6214285714285717</v>
      </c>
      <c r="N923">
        <f t="shared" si="89"/>
        <v>1.3289999999999997</v>
      </c>
      <c r="O923">
        <f>G923/WatershedCalcs!$F$18</f>
        <v>0.11139069248397414</v>
      </c>
    </row>
    <row r="924" spans="1:15" x14ac:dyDescent="0.25">
      <c r="A924">
        <f t="shared" si="85"/>
        <v>2004</v>
      </c>
      <c r="B924">
        <f t="shared" si="86"/>
        <v>10</v>
      </c>
      <c r="C924">
        <v>2004</v>
      </c>
      <c r="D924">
        <v>11</v>
      </c>
      <c r="E924">
        <v>7</v>
      </c>
      <c r="F924">
        <v>1.76</v>
      </c>
      <c r="G924">
        <v>1.76</v>
      </c>
      <c r="I924" s="1">
        <v>38179</v>
      </c>
      <c r="J924">
        <v>1.76</v>
      </c>
      <c r="K924">
        <f t="shared" si="84"/>
        <v>4651</v>
      </c>
      <c r="L924" s="7">
        <f t="shared" si="87"/>
        <v>91.519086973632426</v>
      </c>
      <c r="M924">
        <f t="shared" si="88"/>
        <v>1.5657142857142858</v>
      </c>
      <c r="N924">
        <f t="shared" si="89"/>
        <v>1.317333333333333</v>
      </c>
      <c r="O924">
        <f>G924/WatershedCalcs!$F$18</f>
        <v>0.10952380936971759</v>
      </c>
    </row>
    <row r="925" spans="1:15" x14ac:dyDescent="0.25">
      <c r="A925">
        <f t="shared" si="85"/>
        <v>2004</v>
      </c>
      <c r="B925">
        <f t="shared" si="86"/>
        <v>10</v>
      </c>
      <c r="C925">
        <v>2004</v>
      </c>
      <c r="D925">
        <v>12</v>
      </c>
      <c r="E925">
        <v>7</v>
      </c>
      <c r="F925">
        <v>1.91</v>
      </c>
      <c r="G925">
        <v>1.91</v>
      </c>
      <c r="I925" s="1">
        <v>38180</v>
      </c>
      <c r="J925">
        <v>1.91</v>
      </c>
      <c r="K925">
        <f t="shared" si="84"/>
        <v>4475</v>
      </c>
      <c r="L925" s="7">
        <f t="shared" si="87"/>
        <v>88.05588351042897</v>
      </c>
      <c r="M925">
        <f t="shared" si="88"/>
        <v>1.5285714285714285</v>
      </c>
      <c r="N925">
        <f t="shared" si="89"/>
        <v>1.2963333333333329</v>
      </c>
      <c r="O925">
        <f>G925/WatershedCalcs!$F$18</f>
        <v>0.11885822494100033</v>
      </c>
    </row>
    <row r="926" spans="1:15" x14ac:dyDescent="0.25">
      <c r="A926">
        <f t="shared" si="85"/>
        <v>2004</v>
      </c>
      <c r="B926">
        <f t="shared" si="86"/>
        <v>10</v>
      </c>
      <c r="C926">
        <v>2004</v>
      </c>
      <c r="D926">
        <v>13</v>
      </c>
      <c r="E926">
        <v>7</v>
      </c>
      <c r="F926">
        <v>1.66</v>
      </c>
      <c r="G926">
        <v>1.66</v>
      </c>
      <c r="I926" s="1">
        <v>38181</v>
      </c>
      <c r="J926">
        <v>1.66</v>
      </c>
      <c r="K926">
        <f t="shared" si="84"/>
        <v>4751</v>
      </c>
      <c r="L926" s="7">
        <f t="shared" si="87"/>
        <v>93.486816214088947</v>
      </c>
      <c r="M926">
        <f t="shared" si="88"/>
        <v>1.4942857142857142</v>
      </c>
      <c r="N926">
        <f t="shared" si="89"/>
        <v>1.262</v>
      </c>
      <c r="O926">
        <f>G926/WatershedCalcs!$F$18</f>
        <v>0.10330086565552908</v>
      </c>
    </row>
    <row r="927" spans="1:15" x14ac:dyDescent="0.25">
      <c r="A927">
        <f t="shared" si="85"/>
        <v>2004</v>
      </c>
      <c r="B927">
        <f t="shared" si="86"/>
        <v>10</v>
      </c>
      <c r="C927">
        <v>2004</v>
      </c>
      <c r="D927">
        <v>14</v>
      </c>
      <c r="E927">
        <v>7</v>
      </c>
      <c r="F927">
        <v>1.51</v>
      </c>
      <c r="G927">
        <v>1.51</v>
      </c>
      <c r="I927" s="1">
        <v>38182</v>
      </c>
      <c r="J927">
        <v>1.51</v>
      </c>
      <c r="K927">
        <f t="shared" si="84"/>
        <v>4842</v>
      </c>
      <c r="L927" s="7">
        <f t="shared" si="87"/>
        <v>95.277449822904373</v>
      </c>
      <c r="M927">
        <f t="shared" si="88"/>
        <v>1.4328571428571428</v>
      </c>
      <c r="N927">
        <f t="shared" si="89"/>
        <v>1.2340000000000002</v>
      </c>
      <c r="O927">
        <f>G927/WatershedCalcs!$F$18</f>
        <v>9.3966450084246339E-2</v>
      </c>
    </row>
    <row r="928" spans="1:15" x14ac:dyDescent="0.25">
      <c r="A928">
        <f t="shared" si="85"/>
        <v>2004</v>
      </c>
      <c r="B928">
        <f t="shared" si="86"/>
        <v>10</v>
      </c>
      <c r="C928">
        <v>2004</v>
      </c>
      <c r="D928">
        <v>15</v>
      </c>
      <c r="E928">
        <v>7</v>
      </c>
      <c r="F928">
        <v>1.33</v>
      </c>
      <c r="G928">
        <v>1.33</v>
      </c>
      <c r="I928" s="1">
        <v>38183</v>
      </c>
      <c r="J928">
        <v>1.33</v>
      </c>
      <c r="K928">
        <f t="shared" si="84"/>
        <v>4937</v>
      </c>
      <c r="L928" s="7">
        <f t="shared" si="87"/>
        <v>97.146792601338063</v>
      </c>
      <c r="M928">
        <f t="shared" si="88"/>
        <v>1.3399999999999999</v>
      </c>
      <c r="N928">
        <f t="shared" si="89"/>
        <v>1.208666666666667</v>
      </c>
      <c r="O928">
        <f>G928/WatershedCalcs!$F$18</f>
        <v>8.2765151398707049E-2</v>
      </c>
    </row>
    <row r="929" spans="1:15" x14ac:dyDescent="0.25">
      <c r="A929">
        <f t="shared" si="85"/>
        <v>2004</v>
      </c>
      <c r="B929">
        <f t="shared" si="86"/>
        <v>10</v>
      </c>
      <c r="C929">
        <v>2004</v>
      </c>
      <c r="D929">
        <v>16</v>
      </c>
      <c r="E929">
        <v>7</v>
      </c>
      <c r="F929">
        <v>1.39</v>
      </c>
      <c r="G929">
        <v>1.39</v>
      </c>
      <c r="I929" s="1">
        <v>38184</v>
      </c>
      <c r="J929">
        <v>1.39</v>
      </c>
      <c r="K929">
        <f t="shared" si="84"/>
        <v>4919</v>
      </c>
      <c r="L929" s="7">
        <f t="shared" si="87"/>
        <v>96.792601338055889</v>
      </c>
      <c r="M929">
        <f t="shared" si="88"/>
        <v>1.2828571428571427</v>
      </c>
      <c r="N929">
        <f t="shared" si="89"/>
        <v>1.1910000000000003</v>
      </c>
      <c r="O929">
        <f>G929/WatershedCalcs!$F$18</f>
        <v>8.6498917627220132E-2</v>
      </c>
    </row>
    <row r="930" spans="1:15" x14ac:dyDescent="0.25">
      <c r="A930">
        <f t="shared" si="85"/>
        <v>2004</v>
      </c>
      <c r="B930">
        <f t="shared" si="86"/>
        <v>10</v>
      </c>
      <c r="C930">
        <v>2004</v>
      </c>
      <c r="D930">
        <v>17</v>
      </c>
      <c r="E930">
        <v>7</v>
      </c>
      <c r="F930">
        <v>1.4</v>
      </c>
      <c r="G930">
        <v>1.4</v>
      </c>
      <c r="I930" s="1">
        <v>38185</v>
      </c>
      <c r="J930">
        <v>1.4</v>
      </c>
      <c r="K930">
        <f t="shared" si="84"/>
        <v>4899</v>
      </c>
      <c r="L930" s="7">
        <f t="shared" si="87"/>
        <v>96.399055489964582</v>
      </c>
      <c r="M930">
        <f t="shared" si="88"/>
        <v>1.1885714285714286</v>
      </c>
      <c r="N930">
        <f t="shared" si="89"/>
        <v>1.1733333333333333</v>
      </c>
      <c r="O930">
        <f>G930/WatershedCalcs!$F$18</f>
        <v>8.7121211998638981E-2</v>
      </c>
    </row>
    <row r="931" spans="1:15" x14ac:dyDescent="0.25">
      <c r="A931">
        <f t="shared" si="85"/>
        <v>2004</v>
      </c>
      <c r="B931">
        <f t="shared" si="86"/>
        <v>10</v>
      </c>
      <c r="C931">
        <v>2004</v>
      </c>
      <c r="D931">
        <v>18</v>
      </c>
      <c r="E931">
        <v>7</v>
      </c>
      <c r="F931">
        <v>1.5</v>
      </c>
      <c r="G931">
        <v>1.5</v>
      </c>
      <c r="I931" s="1">
        <v>38186</v>
      </c>
      <c r="J931">
        <v>1.5</v>
      </c>
      <c r="K931">
        <f t="shared" si="84"/>
        <v>4848</v>
      </c>
      <c r="L931" s="7">
        <f t="shared" si="87"/>
        <v>95.395513577331755</v>
      </c>
      <c r="M931">
        <f t="shared" si="88"/>
        <v>1.1028571428571428</v>
      </c>
      <c r="N931">
        <f t="shared" si="89"/>
        <v>1.1586666666666665</v>
      </c>
      <c r="O931">
        <f>G931/WatershedCalcs!$F$18</f>
        <v>9.334415571282749E-2</v>
      </c>
    </row>
    <row r="932" spans="1:15" x14ac:dyDescent="0.25">
      <c r="A932">
        <f t="shared" si="85"/>
        <v>2004</v>
      </c>
      <c r="B932">
        <f t="shared" si="86"/>
        <v>10</v>
      </c>
      <c r="C932">
        <v>2004</v>
      </c>
      <c r="D932">
        <v>19</v>
      </c>
      <c r="E932">
        <v>7</v>
      </c>
      <c r="F932">
        <v>1.67</v>
      </c>
      <c r="G932">
        <v>1.67</v>
      </c>
      <c r="I932" s="1">
        <v>38187</v>
      </c>
      <c r="J932">
        <v>1.67</v>
      </c>
      <c r="K932">
        <f t="shared" si="84"/>
        <v>4747</v>
      </c>
      <c r="L932" s="7">
        <f t="shared" si="87"/>
        <v>93.408107044470682</v>
      </c>
      <c r="M932">
        <f t="shared" si="88"/>
        <v>1.0271428571428571</v>
      </c>
      <c r="N932">
        <f t="shared" si="89"/>
        <v>1.1396666666666668</v>
      </c>
      <c r="O932">
        <f>G932/WatershedCalcs!$F$18</f>
        <v>0.10392316002694793</v>
      </c>
    </row>
    <row r="933" spans="1:15" x14ac:dyDescent="0.25">
      <c r="A933">
        <f t="shared" si="85"/>
        <v>2004</v>
      </c>
      <c r="B933">
        <f t="shared" si="86"/>
        <v>10</v>
      </c>
      <c r="C933">
        <v>2004</v>
      </c>
      <c r="D933">
        <v>20</v>
      </c>
      <c r="E933">
        <v>7</v>
      </c>
      <c r="F933">
        <v>1.23</v>
      </c>
      <c r="G933">
        <v>1.23</v>
      </c>
      <c r="I933" s="1">
        <v>38188</v>
      </c>
      <c r="J933">
        <v>1.23</v>
      </c>
      <c r="K933">
        <f t="shared" si="84"/>
        <v>4958</v>
      </c>
      <c r="L933" s="7">
        <f t="shared" si="87"/>
        <v>97.560015741833922</v>
      </c>
      <c r="M933">
        <f t="shared" si="88"/>
        <v>0.91714285714285715</v>
      </c>
      <c r="N933">
        <f t="shared" si="89"/>
        <v>1.1170000000000002</v>
      </c>
      <c r="O933">
        <f>G933/WatershedCalcs!$F$18</f>
        <v>7.654220768451854E-2</v>
      </c>
    </row>
    <row r="934" spans="1:15" x14ac:dyDescent="0.25">
      <c r="A934">
        <f t="shared" si="85"/>
        <v>2004</v>
      </c>
      <c r="B934">
        <f t="shared" si="86"/>
        <v>10</v>
      </c>
      <c r="C934">
        <v>2004</v>
      </c>
      <c r="D934">
        <v>21</v>
      </c>
      <c r="E934">
        <v>7</v>
      </c>
      <c r="F934">
        <v>0.86</v>
      </c>
      <c r="G934">
        <v>0.86</v>
      </c>
      <c r="I934" s="1">
        <v>38189</v>
      </c>
      <c r="J934">
        <v>0.86</v>
      </c>
      <c r="K934">
        <f t="shared" si="84"/>
        <v>5057</v>
      </c>
      <c r="L934" s="7">
        <f t="shared" si="87"/>
        <v>99.508067689885877</v>
      </c>
      <c r="M934">
        <f t="shared" si="88"/>
        <v>0.87714285714285722</v>
      </c>
      <c r="N934">
        <f t="shared" si="89"/>
        <v>1.1083333333333334</v>
      </c>
      <c r="O934">
        <f>G934/WatershedCalcs!$F$18</f>
        <v>5.3517315942021096E-2</v>
      </c>
    </row>
    <row r="935" spans="1:15" x14ac:dyDescent="0.25">
      <c r="A935">
        <f t="shared" si="85"/>
        <v>2004</v>
      </c>
      <c r="B935">
        <f t="shared" si="86"/>
        <v>10</v>
      </c>
      <c r="C935">
        <v>2004</v>
      </c>
      <c r="D935">
        <v>22</v>
      </c>
      <c r="E935">
        <v>7</v>
      </c>
      <c r="F935">
        <v>0.93</v>
      </c>
      <c r="G935">
        <v>0.93</v>
      </c>
      <c r="I935" s="1">
        <v>38190</v>
      </c>
      <c r="J935">
        <v>0.93</v>
      </c>
      <c r="K935">
        <f t="shared" si="84"/>
        <v>5042</v>
      </c>
      <c r="L935" s="7">
        <f t="shared" si="87"/>
        <v>99.212908303817386</v>
      </c>
      <c r="M935">
        <f t="shared" si="88"/>
        <v>0.8600000000000001</v>
      </c>
      <c r="N935">
        <f t="shared" si="89"/>
        <v>1.1186666666666667</v>
      </c>
      <c r="O935">
        <f>G935/WatershedCalcs!$F$18</f>
        <v>5.7873376541953049E-2</v>
      </c>
    </row>
    <row r="936" spans="1:15" x14ac:dyDescent="0.25">
      <c r="A936">
        <f t="shared" si="85"/>
        <v>2004</v>
      </c>
      <c r="B936">
        <f t="shared" si="86"/>
        <v>10</v>
      </c>
      <c r="C936">
        <v>2004</v>
      </c>
      <c r="D936">
        <v>23</v>
      </c>
      <c r="E936">
        <v>7</v>
      </c>
      <c r="F936">
        <v>0.73</v>
      </c>
      <c r="G936">
        <v>0.73</v>
      </c>
      <c r="I936" s="1">
        <v>38191</v>
      </c>
      <c r="J936">
        <v>0.73</v>
      </c>
      <c r="K936">
        <f t="shared" si="84"/>
        <v>5070</v>
      </c>
      <c r="L936" s="7">
        <f t="shared" si="87"/>
        <v>99.763872491145221</v>
      </c>
      <c r="M936">
        <f t="shared" si="88"/>
        <v>0.85571428571428576</v>
      </c>
      <c r="N936">
        <f t="shared" si="89"/>
        <v>1.1090000000000002</v>
      </c>
      <c r="O936">
        <f>G936/WatershedCalcs!$F$18</f>
        <v>4.5427489113576046E-2</v>
      </c>
    </row>
    <row r="937" spans="1:15" x14ac:dyDescent="0.25">
      <c r="A937">
        <f t="shared" si="85"/>
        <v>2004</v>
      </c>
      <c r="B937">
        <f t="shared" si="86"/>
        <v>10</v>
      </c>
      <c r="C937">
        <v>2004</v>
      </c>
      <c r="D937">
        <v>24</v>
      </c>
      <c r="E937">
        <v>7</v>
      </c>
      <c r="F937">
        <v>0.8</v>
      </c>
      <c r="G937">
        <v>0.8</v>
      </c>
      <c r="I937" s="1">
        <v>38192</v>
      </c>
      <c r="J937">
        <v>0.8</v>
      </c>
      <c r="K937">
        <f t="shared" si="84"/>
        <v>5064</v>
      </c>
      <c r="L937" s="7">
        <f t="shared" si="87"/>
        <v>99.645808736717825</v>
      </c>
      <c r="M937">
        <f t="shared" si="88"/>
        <v>0.84142857142857153</v>
      </c>
      <c r="N937">
        <f t="shared" si="89"/>
        <v>1.3240000000000001</v>
      </c>
      <c r="O937">
        <f>G937/WatershedCalcs!$F$18</f>
        <v>4.9783549713507999E-2</v>
      </c>
    </row>
    <row r="938" spans="1:15" x14ac:dyDescent="0.25">
      <c r="A938">
        <f t="shared" si="85"/>
        <v>2004</v>
      </c>
      <c r="B938">
        <f t="shared" si="86"/>
        <v>10</v>
      </c>
      <c r="C938">
        <v>2004</v>
      </c>
      <c r="D938">
        <v>25</v>
      </c>
      <c r="E938">
        <v>7</v>
      </c>
      <c r="F938">
        <v>0.97</v>
      </c>
      <c r="G938">
        <v>0.97</v>
      </c>
      <c r="I938" s="1">
        <v>38193</v>
      </c>
      <c r="J938">
        <v>0.97</v>
      </c>
      <c r="K938">
        <f t="shared" si="84"/>
        <v>5027</v>
      </c>
      <c r="L938" s="7">
        <f t="shared" si="87"/>
        <v>98.917748917748909</v>
      </c>
      <c r="M938">
        <f t="shared" si="88"/>
        <v>0.83857142857142875</v>
      </c>
      <c r="N938">
        <f t="shared" si="89"/>
        <v>1.4456666666666669</v>
      </c>
      <c r="O938">
        <f>G938/WatershedCalcs!$F$18</f>
        <v>6.036255402762844E-2</v>
      </c>
    </row>
    <row r="939" spans="1:15" x14ac:dyDescent="0.25">
      <c r="A939">
        <f t="shared" si="85"/>
        <v>2004</v>
      </c>
      <c r="B939">
        <f t="shared" si="86"/>
        <v>10</v>
      </c>
      <c r="C939">
        <v>2004</v>
      </c>
      <c r="D939">
        <v>26</v>
      </c>
      <c r="E939">
        <v>7</v>
      </c>
      <c r="F939">
        <v>0.9</v>
      </c>
      <c r="G939">
        <v>0.9</v>
      </c>
      <c r="I939" s="1">
        <v>38194</v>
      </c>
      <c r="J939">
        <v>0.9</v>
      </c>
      <c r="K939">
        <f t="shared" si="84"/>
        <v>5046</v>
      </c>
      <c r="L939" s="7">
        <f t="shared" si="87"/>
        <v>99.29161747343565</v>
      </c>
      <c r="M939">
        <f t="shared" si="88"/>
        <v>0.87142857142857155</v>
      </c>
      <c r="N939">
        <f t="shared" si="89"/>
        <v>1.6030000000000002</v>
      </c>
      <c r="O939">
        <f>G939/WatershedCalcs!$F$18</f>
        <v>5.6006493427696494E-2</v>
      </c>
    </row>
    <row r="940" spans="1:15" x14ac:dyDescent="0.25">
      <c r="A940">
        <f t="shared" si="85"/>
        <v>2004</v>
      </c>
      <c r="B940">
        <f t="shared" si="86"/>
        <v>10</v>
      </c>
      <c r="C940">
        <v>2004</v>
      </c>
      <c r="D940">
        <v>27</v>
      </c>
      <c r="E940">
        <v>7</v>
      </c>
      <c r="F940">
        <v>0.95</v>
      </c>
      <c r="G940">
        <v>0.95</v>
      </c>
      <c r="I940" s="1">
        <v>38195</v>
      </c>
      <c r="J940">
        <v>0.95</v>
      </c>
      <c r="K940">
        <f t="shared" si="84"/>
        <v>5036</v>
      </c>
      <c r="L940" s="7">
        <f t="shared" si="87"/>
        <v>99.094844549390004</v>
      </c>
      <c r="M940">
        <f t="shared" si="88"/>
        <v>0.90857142857142859</v>
      </c>
      <c r="N940">
        <f t="shared" si="89"/>
        <v>1.9630000000000001</v>
      </c>
      <c r="O940">
        <f>G940/WatershedCalcs!$F$18</f>
        <v>5.9117965284790741E-2</v>
      </c>
    </row>
    <row r="941" spans="1:15" x14ac:dyDescent="0.25">
      <c r="A941">
        <f t="shared" si="85"/>
        <v>2004</v>
      </c>
      <c r="B941">
        <f t="shared" si="86"/>
        <v>10</v>
      </c>
      <c r="C941">
        <v>2004</v>
      </c>
      <c r="D941">
        <v>28</v>
      </c>
      <c r="E941">
        <v>7</v>
      </c>
      <c r="F941">
        <v>0.74</v>
      </c>
      <c r="G941">
        <v>0.74</v>
      </c>
      <c r="I941" s="1">
        <v>38196</v>
      </c>
      <c r="J941">
        <v>0.74</v>
      </c>
      <c r="K941">
        <f t="shared" si="84"/>
        <v>5069</v>
      </c>
      <c r="L941" s="7">
        <f t="shared" si="87"/>
        <v>99.744195198740641</v>
      </c>
      <c r="M941">
        <f t="shared" si="88"/>
        <v>0.95285714285714285</v>
      </c>
      <c r="N941">
        <f t="shared" si="89"/>
        <v>2.1106666666666665</v>
      </c>
      <c r="O941">
        <f>G941/WatershedCalcs!$F$18</f>
        <v>4.6049783484994895E-2</v>
      </c>
    </row>
    <row r="942" spans="1:15" x14ac:dyDescent="0.25">
      <c r="A942">
        <f t="shared" si="85"/>
        <v>2004</v>
      </c>
      <c r="B942">
        <f t="shared" si="86"/>
        <v>10</v>
      </c>
      <c r="C942">
        <v>2004</v>
      </c>
      <c r="D942">
        <v>29</v>
      </c>
      <c r="E942">
        <v>7</v>
      </c>
      <c r="F942">
        <v>0.9</v>
      </c>
      <c r="G942">
        <v>0.9</v>
      </c>
      <c r="I942" s="1">
        <v>38197</v>
      </c>
      <c r="J942">
        <v>0.9</v>
      </c>
      <c r="K942">
        <f t="shared" si="84"/>
        <v>5046</v>
      </c>
      <c r="L942" s="7">
        <f t="shared" si="87"/>
        <v>99.29161747343565</v>
      </c>
      <c r="M942">
        <f t="shared" si="88"/>
        <v>1.0285714285714285</v>
      </c>
      <c r="N942">
        <f t="shared" si="89"/>
        <v>2.202</v>
      </c>
      <c r="O942">
        <f>G942/WatershedCalcs!$F$18</f>
        <v>5.6006493427696494E-2</v>
      </c>
    </row>
    <row r="943" spans="1:15" x14ac:dyDescent="0.25">
      <c r="A943">
        <f t="shared" si="85"/>
        <v>2004</v>
      </c>
      <c r="B943">
        <f t="shared" si="86"/>
        <v>10</v>
      </c>
      <c r="C943">
        <v>2004</v>
      </c>
      <c r="D943">
        <v>30</v>
      </c>
      <c r="E943">
        <v>7</v>
      </c>
      <c r="F943">
        <v>0.63</v>
      </c>
      <c r="G943">
        <v>0.63</v>
      </c>
      <c r="I943" s="1">
        <v>38198</v>
      </c>
      <c r="J943">
        <v>0.63</v>
      </c>
      <c r="K943">
        <f t="shared" si="84"/>
        <v>5075</v>
      </c>
      <c r="L943" s="7">
        <f t="shared" si="87"/>
        <v>99.862258953168052</v>
      </c>
      <c r="M943">
        <f t="shared" si="88"/>
        <v>1.1471428571428572</v>
      </c>
      <c r="N943">
        <f t="shared" si="89"/>
        <v>2.2456666666666663</v>
      </c>
      <c r="O943">
        <f>G943/WatershedCalcs!$F$18</f>
        <v>3.9204545399387544E-2</v>
      </c>
    </row>
    <row r="944" spans="1:15" x14ac:dyDescent="0.25">
      <c r="A944">
        <f t="shared" si="85"/>
        <v>2004</v>
      </c>
      <c r="B944">
        <f t="shared" si="86"/>
        <v>10</v>
      </c>
      <c r="C944">
        <v>2004</v>
      </c>
      <c r="D944">
        <v>31</v>
      </c>
      <c r="E944">
        <v>7</v>
      </c>
      <c r="F944">
        <v>0.78</v>
      </c>
      <c r="G944">
        <v>0.78</v>
      </c>
      <c r="I944" s="1">
        <v>38199</v>
      </c>
      <c r="J944">
        <v>0.78</v>
      </c>
      <c r="K944">
        <f t="shared" si="84"/>
        <v>5066</v>
      </c>
      <c r="L944" s="7">
        <f t="shared" si="87"/>
        <v>99.685163321526957</v>
      </c>
      <c r="M944">
        <f t="shared" si="88"/>
        <v>1.5057142857142858</v>
      </c>
      <c r="N944">
        <f t="shared" si="89"/>
        <v>2.2923333333333331</v>
      </c>
      <c r="O944">
        <f>G944/WatershedCalcs!$F$18</f>
        <v>4.85389609706703E-2</v>
      </c>
    </row>
    <row r="945" spans="1:15" x14ac:dyDescent="0.25">
      <c r="A945">
        <f t="shared" si="85"/>
        <v>2004</v>
      </c>
      <c r="B945">
        <f t="shared" si="86"/>
        <v>11</v>
      </c>
      <c r="C945">
        <v>2004</v>
      </c>
      <c r="D945">
        <v>1</v>
      </c>
      <c r="E945">
        <v>8</v>
      </c>
      <c r="F945">
        <v>1.2</v>
      </c>
      <c r="G945">
        <v>1.2</v>
      </c>
      <c r="I945" s="1">
        <v>38200</v>
      </c>
      <c r="J945">
        <v>1.2</v>
      </c>
      <c r="K945">
        <f t="shared" si="84"/>
        <v>4963</v>
      </c>
      <c r="L945" s="7">
        <f t="shared" si="87"/>
        <v>97.658402203856753</v>
      </c>
      <c r="M945">
        <f t="shared" si="88"/>
        <v>1.7171428571428573</v>
      </c>
      <c r="N945">
        <f t="shared" si="89"/>
        <v>2.3169999999999997</v>
      </c>
      <c r="O945">
        <f>G945/WatershedCalcs!$F$18</f>
        <v>7.4675324570261992E-2</v>
      </c>
    </row>
    <row r="946" spans="1:15" x14ac:dyDescent="0.25">
      <c r="A946">
        <f t="shared" si="85"/>
        <v>2004</v>
      </c>
      <c r="B946">
        <f t="shared" si="86"/>
        <v>11</v>
      </c>
      <c r="C946">
        <v>2004</v>
      </c>
      <c r="D946">
        <v>2</v>
      </c>
      <c r="E946">
        <v>8</v>
      </c>
      <c r="F946">
        <v>1.1599999999999999</v>
      </c>
      <c r="G946">
        <v>1.1599999999999999</v>
      </c>
      <c r="I946" s="1">
        <v>38201</v>
      </c>
      <c r="J946">
        <v>1.1599999999999999</v>
      </c>
      <c r="K946">
        <f t="shared" si="84"/>
        <v>4979</v>
      </c>
      <c r="L946" s="7">
        <f t="shared" si="87"/>
        <v>97.973238882329795</v>
      </c>
      <c r="M946">
        <f t="shared" si="88"/>
        <v>1.7614285714285713</v>
      </c>
      <c r="N946">
        <f t="shared" si="89"/>
        <v>2.3283333333333331</v>
      </c>
      <c r="O946">
        <f>G946/WatershedCalcs!$F$18</f>
        <v>7.2186147084586594E-2</v>
      </c>
    </row>
    <row r="947" spans="1:15" x14ac:dyDescent="0.25">
      <c r="A947">
        <f t="shared" si="85"/>
        <v>2004</v>
      </c>
      <c r="B947">
        <f t="shared" si="86"/>
        <v>11</v>
      </c>
      <c r="C947">
        <v>2004</v>
      </c>
      <c r="D947">
        <v>3</v>
      </c>
      <c r="E947">
        <v>8</v>
      </c>
      <c r="F947">
        <v>1.26</v>
      </c>
      <c r="G947">
        <v>1.26</v>
      </c>
      <c r="I947" s="1">
        <v>38202</v>
      </c>
      <c r="J947">
        <v>1.26</v>
      </c>
      <c r="K947">
        <f t="shared" si="84"/>
        <v>4954</v>
      </c>
      <c r="L947" s="7">
        <f t="shared" si="87"/>
        <v>97.481306572215658</v>
      </c>
      <c r="M947">
        <f t="shared" si="88"/>
        <v>1.8014285714285714</v>
      </c>
      <c r="N947">
        <f t="shared" si="89"/>
        <v>2.3476666666666666</v>
      </c>
      <c r="O947">
        <f>G947/WatershedCalcs!$F$18</f>
        <v>7.8409090798775088E-2</v>
      </c>
    </row>
    <row r="948" spans="1:15" x14ac:dyDescent="0.25">
      <c r="A948">
        <f t="shared" si="85"/>
        <v>2004</v>
      </c>
      <c r="B948">
        <f t="shared" si="86"/>
        <v>11</v>
      </c>
      <c r="C948">
        <v>2004</v>
      </c>
      <c r="D948">
        <v>4</v>
      </c>
      <c r="E948">
        <v>8</v>
      </c>
      <c r="F948">
        <v>1.27</v>
      </c>
      <c r="G948">
        <v>1.27</v>
      </c>
      <c r="I948" s="1">
        <v>38203</v>
      </c>
      <c r="J948">
        <v>1.27</v>
      </c>
      <c r="K948">
        <f t="shared" si="84"/>
        <v>4953</v>
      </c>
      <c r="L948" s="7">
        <f t="shared" si="87"/>
        <v>97.461629279811106</v>
      </c>
      <c r="M948">
        <f t="shared" si="88"/>
        <v>1.7828571428571429</v>
      </c>
      <c r="N948">
        <f t="shared" si="89"/>
        <v>2.362333333333333</v>
      </c>
      <c r="O948">
        <f>G948/WatershedCalcs!$F$18</f>
        <v>7.9031385170193938E-2</v>
      </c>
    </row>
    <row r="949" spans="1:15" x14ac:dyDescent="0.25">
      <c r="A949">
        <f t="shared" si="85"/>
        <v>2004</v>
      </c>
      <c r="B949">
        <f t="shared" si="86"/>
        <v>11</v>
      </c>
      <c r="C949">
        <v>2004</v>
      </c>
      <c r="D949">
        <v>5</v>
      </c>
      <c r="E949">
        <v>8</v>
      </c>
      <c r="F949">
        <v>1.73</v>
      </c>
      <c r="G949">
        <v>1.73</v>
      </c>
      <c r="I949" s="1">
        <v>38204</v>
      </c>
      <c r="J949">
        <v>1.73</v>
      </c>
      <c r="K949">
        <f t="shared" si="84"/>
        <v>4660</v>
      </c>
      <c r="L949" s="7">
        <f t="shared" si="87"/>
        <v>91.696182605273506</v>
      </c>
      <c r="M949">
        <f t="shared" si="88"/>
        <v>1.7271428571428573</v>
      </c>
      <c r="N949">
        <f t="shared" si="89"/>
        <v>2.3740000000000006</v>
      </c>
      <c r="O949">
        <f>G949/WatershedCalcs!$F$18</f>
        <v>0.10765692625546104</v>
      </c>
    </row>
    <row r="950" spans="1:15" x14ac:dyDescent="0.25">
      <c r="A950">
        <f t="shared" si="85"/>
        <v>2004</v>
      </c>
      <c r="B950">
        <f t="shared" si="86"/>
        <v>11</v>
      </c>
      <c r="C950">
        <v>2004</v>
      </c>
      <c r="D950">
        <v>6</v>
      </c>
      <c r="E950">
        <v>8</v>
      </c>
      <c r="F950">
        <v>3.14</v>
      </c>
      <c r="G950">
        <v>3.14</v>
      </c>
      <c r="I950" s="1">
        <v>38205</v>
      </c>
      <c r="J950">
        <v>3.14</v>
      </c>
      <c r="K950">
        <f t="shared" si="84"/>
        <v>3910</v>
      </c>
      <c r="L950" s="7">
        <f t="shared" si="87"/>
        <v>76.938213301849672</v>
      </c>
      <c r="M950">
        <f t="shared" si="88"/>
        <v>1.5971428571428574</v>
      </c>
      <c r="N950">
        <f t="shared" si="89"/>
        <v>2.3713333333333337</v>
      </c>
      <c r="O950">
        <f>G950/WatershedCalcs!$F$18</f>
        <v>0.1954004326255189</v>
      </c>
    </row>
    <row r="951" spans="1:15" x14ac:dyDescent="0.25">
      <c r="A951">
        <f t="shared" si="85"/>
        <v>2004</v>
      </c>
      <c r="B951">
        <f t="shared" si="86"/>
        <v>11</v>
      </c>
      <c r="C951">
        <v>2004</v>
      </c>
      <c r="D951">
        <v>7</v>
      </c>
      <c r="E951">
        <v>8</v>
      </c>
      <c r="F951">
        <v>2.2599999999999998</v>
      </c>
      <c r="G951">
        <v>2.2599999999999998</v>
      </c>
      <c r="I951" s="1">
        <v>38206</v>
      </c>
      <c r="J951">
        <v>2.2599999999999998</v>
      </c>
      <c r="K951">
        <f t="shared" si="84"/>
        <v>4266</v>
      </c>
      <c r="L951" s="7">
        <f t="shared" si="87"/>
        <v>83.943329397874862</v>
      </c>
      <c r="M951">
        <f t="shared" si="88"/>
        <v>1.2557142857142856</v>
      </c>
      <c r="N951">
        <f t="shared" si="89"/>
        <v>2.3190000000000004</v>
      </c>
      <c r="O951">
        <f>G951/WatershedCalcs!$F$18</f>
        <v>0.14063852794066006</v>
      </c>
    </row>
    <row r="952" spans="1:15" x14ac:dyDescent="0.25">
      <c r="A952">
        <f t="shared" si="85"/>
        <v>2004</v>
      </c>
      <c r="B952">
        <f t="shared" si="86"/>
        <v>11</v>
      </c>
      <c r="C952">
        <v>2004</v>
      </c>
      <c r="D952">
        <v>8</v>
      </c>
      <c r="E952">
        <v>8</v>
      </c>
      <c r="F952">
        <v>1.51</v>
      </c>
      <c r="G952">
        <v>1.51</v>
      </c>
      <c r="I952" s="1">
        <v>38207</v>
      </c>
      <c r="J952">
        <v>1.51</v>
      </c>
      <c r="K952">
        <f t="shared" si="84"/>
        <v>4842</v>
      </c>
      <c r="L952" s="7">
        <f t="shared" si="87"/>
        <v>95.277449822904373</v>
      </c>
      <c r="M952">
        <f t="shared" si="88"/>
        <v>1.0471428571428572</v>
      </c>
      <c r="N952">
        <f t="shared" si="89"/>
        <v>2.2953333333333337</v>
      </c>
      <c r="O952">
        <f>G952/WatershedCalcs!$F$18</f>
        <v>9.3966450084246339E-2</v>
      </c>
    </row>
    <row r="953" spans="1:15" x14ac:dyDescent="0.25">
      <c r="A953">
        <f t="shared" si="85"/>
        <v>2004</v>
      </c>
      <c r="B953">
        <f t="shared" si="86"/>
        <v>11</v>
      </c>
      <c r="C953">
        <v>2004</v>
      </c>
      <c r="D953">
        <v>9</v>
      </c>
      <c r="E953">
        <v>8</v>
      </c>
      <c r="F953">
        <v>1.44</v>
      </c>
      <c r="G953">
        <v>1.44</v>
      </c>
      <c r="I953" s="1">
        <v>38208</v>
      </c>
      <c r="J953">
        <v>1.44</v>
      </c>
      <c r="K953">
        <f t="shared" si="84"/>
        <v>4888</v>
      </c>
      <c r="L953" s="7">
        <f t="shared" si="87"/>
        <v>96.182605273514369</v>
      </c>
      <c r="M953">
        <f t="shared" si="88"/>
        <v>0.95428571428571429</v>
      </c>
      <c r="N953">
        <f t="shared" si="89"/>
        <v>2.3093333333333335</v>
      </c>
      <c r="O953">
        <f>G953/WatershedCalcs!$F$18</f>
        <v>8.9610389484314393E-2</v>
      </c>
    </row>
    <row r="954" spans="1:15" x14ac:dyDescent="0.25">
      <c r="A954">
        <f t="shared" si="85"/>
        <v>2004</v>
      </c>
      <c r="B954">
        <f t="shared" si="86"/>
        <v>11</v>
      </c>
      <c r="C954">
        <v>2004</v>
      </c>
      <c r="D954">
        <v>10</v>
      </c>
      <c r="E954">
        <v>8</v>
      </c>
      <c r="F954">
        <v>1.1299999999999999</v>
      </c>
      <c r="G954">
        <v>1.1299999999999999</v>
      </c>
      <c r="I954" s="1">
        <v>38209</v>
      </c>
      <c r="J954">
        <v>1.1299999999999999</v>
      </c>
      <c r="K954">
        <f t="shared" si="84"/>
        <v>4986</v>
      </c>
      <c r="L954" s="7">
        <f t="shared" si="87"/>
        <v>98.110979929161743</v>
      </c>
      <c r="M954">
        <f t="shared" si="88"/>
        <v>0.88571428571428579</v>
      </c>
      <c r="N954">
        <f t="shared" si="89"/>
        <v>2.3160000000000003</v>
      </c>
      <c r="O954">
        <f>G954/WatershedCalcs!$F$18</f>
        <v>7.0319263970330032E-2</v>
      </c>
    </row>
    <row r="955" spans="1:15" x14ac:dyDescent="0.25">
      <c r="A955">
        <f t="shared" si="85"/>
        <v>2004</v>
      </c>
      <c r="B955">
        <f t="shared" si="86"/>
        <v>11</v>
      </c>
      <c r="C955">
        <v>2004</v>
      </c>
      <c r="D955">
        <v>11</v>
      </c>
      <c r="E955">
        <v>8</v>
      </c>
      <c r="F955">
        <v>0.88</v>
      </c>
      <c r="G955">
        <v>0.88</v>
      </c>
      <c r="I955" s="1">
        <v>38210</v>
      </c>
      <c r="J955">
        <v>0.88</v>
      </c>
      <c r="K955">
        <f t="shared" si="84"/>
        <v>5050</v>
      </c>
      <c r="L955" s="7">
        <f t="shared" si="87"/>
        <v>99.370326643053914</v>
      </c>
      <c r="M955">
        <f t="shared" si="88"/>
        <v>0.8571428571428571</v>
      </c>
      <c r="N955">
        <f t="shared" si="89"/>
        <v>2.3310000000000004</v>
      </c>
      <c r="O955">
        <f>G955/WatershedCalcs!$F$18</f>
        <v>5.4761904684858795E-2</v>
      </c>
    </row>
    <row r="956" spans="1:15" x14ac:dyDescent="0.25">
      <c r="A956">
        <f t="shared" si="85"/>
        <v>2004</v>
      </c>
      <c r="B956">
        <f t="shared" si="86"/>
        <v>11</v>
      </c>
      <c r="C956">
        <v>2004</v>
      </c>
      <c r="D956">
        <v>12</v>
      </c>
      <c r="E956">
        <v>8</v>
      </c>
      <c r="F956">
        <v>0.82</v>
      </c>
      <c r="G956">
        <v>0.82</v>
      </c>
      <c r="I956" s="1">
        <v>38211</v>
      </c>
      <c r="J956">
        <v>0.82</v>
      </c>
      <c r="K956">
        <f t="shared" si="84"/>
        <v>5062</v>
      </c>
      <c r="L956" s="7">
        <f t="shared" si="87"/>
        <v>99.606454151908693</v>
      </c>
      <c r="M956">
        <f t="shared" si="88"/>
        <v>0.87285714285714278</v>
      </c>
      <c r="N956">
        <f t="shared" si="89"/>
        <v>2.3556666666666666</v>
      </c>
      <c r="O956">
        <f>G956/WatershedCalcs!$F$18</f>
        <v>5.1028138456345691E-2</v>
      </c>
    </row>
    <row r="957" spans="1:15" x14ac:dyDescent="0.25">
      <c r="A957">
        <f t="shared" si="85"/>
        <v>2004</v>
      </c>
      <c r="B957">
        <f t="shared" si="86"/>
        <v>11</v>
      </c>
      <c r="C957">
        <v>2004</v>
      </c>
      <c r="D957">
        <v>13</v>
      </c>
      <c r="E957">
        <v>8</v>
      </c>
      <c r="F957">
        <v>0.75</v>
      </c>
      <c r="G957">
        <v>0.75</v>
      </c>
      <c r="I957" s="1">
        <v>38212</v>
      </c>
      <c r="J957">
        <v>0.75</v>
      </c>
      <c r="K957">
        <f t="shared" si="84"/>
        <v>5068</v>
      </c>
      <c r="L957" s="7">
        <f t="shared" si="87"/>
        <v>99.724517906336089</v>
      </c>
      <c r="M957">
        <f t="shared" si="88"/>
        <v>0.89428571428571424</v>
      </c>
      <c r="N957">
        <f t="shared" si="89"/>
        <v>2.4036666666666671</v>
      </c>
      <c r="O957">
        <f>G957/WatershedCalcs!$F$18</f>
        <v>4.6672077856413745E-2</v>
      </c>
    </row>
    <row r="958" spans="1:15" x14ac:dyDescent="0.25">
      <c r="A958">
        <f t="shared" si="85"/>
        <v>2004</v>
      </c>
      <c r="B958">
        <f t="shared" si="86"/>
        <v>11</v>
      </c>
      <c r="C958">
        <v>2004</v>
      </c>
      <c r="D958">
        <v>14</v>
      </c>
      <c r="E958">
        <v>8</v>
      </c>
      <c r="F958">
        <v>0.8</v>
      </c>
      <c r="G958">
        <v>0.8</v>
      </c>
      <c r="I958" s="1">
        <v>38213</v>
      </c>
      <c r="J958">
        <v>0.8</v>
      </c>
      <c r="K958">
        <f t="shared" si="84"/>
        <v>5064</v>
      </c>
      <c r="L958" s="7">
        <f t="shared" si="87"/>
        <v>99.645808736717825</v>
      </c>
      <c r="M958">
        <f t="shared" si="88"/>
        <v>0.95428571428571429</v>
      </c>
      <c r="N958">
        <f t="shared" si="89"/>
        <v>2.4413333333333336</v>
      </c>
      <c r="O958">
        <f>G958/WatershedCalcs!$F$18</f>
        <v>4.9783549713507999E-2</v>
      </c>
    </row>
    <row r="959" spans="1:15" x14ac:dyDescent="0.25">
      <c r="A959">
        <f t="shared" si="85"/>
        <v>2004</v>
      </c>
      <c r="B959">
        <f t="shared" si="86"/>
        <v>11</v>
      </c>
      <c r="C959">
        <v>2004</v>
      </c>
      <c r="D959">
        <v>15</v>
      </c>
      <c r="E959">
        <v>8</v>
      </c>
      <c r="F959">
        <v>0.86</v>
      </c>
      <c r="G959">
        <v>0.86</v>
      </c>
      <c r="I959" s="1">
        <v>38214</v>
      </c>
      <c r="J959">
        <v>0.86</v>
      </c>
      <c r="K959">
        <f t="shared" si="84"/>
        <v>5057</v>
      </c>
      <c r="L959" s="7">
        <f t="shared" si="87"/>
        <v>99.508067689885877</v>
      </c>
      <c r="M959">
        <f t="shared" si="88"/>
        <v>0.93142857142857138</v>
      </c>
      <c r="N959">
        <f t="shared" si="89"/>
        <v>2.5083333333333333</v>
      </c>
      <c r="O959">
        <f>G959/WatershedCalcs!$F$18</f>
        <v>5.3517315942021096E-2</v>
      </c>
    </row>
    <row r="960" spans="1:15" x14ac:dyDescent="0.25">
      <c r="A960">
        <f t="shared" si="85"/>
        <v>2004</v>
      </c>
      <c r="B960">
        <f t="shared" si="86"/>
        <v>11</v>
      </c>
      <c r="C960">
        <v>2004</v>
      </c>
      <c r="D960">
        <v>16</v>
      </c>
      <c r="E960">
        <v>8</v>
      </c>
      <c r="F960">
        <v>0.96</v>
      </c>
      <c r="G960">
        <v>0.96</v>
      </c>
      <c r="I960" s="1">
        <v>38215</v>
      </c>
      <c r="J960">
        <v>0.96</v>
      </c>
      <c r="K960">
        <f t="shared" si="84"/>
        <v>5032</v>
      </c>
      <c r="L960" s="7">
        <f t="shared" si="87"/>
        <v>99.01613537977174</v>
      </c>
      <c r="M960">
        <f t="shared" si="88"/>
        <v>1.8342857142857143</v>
      </c>
      <c r="N960">
        <f t="shared" si="89"/>
        <v>2.5510000000000002</v>
      </c>
      <c r="O960">
        <f>G960/WatershedCalcs!$F$18</f>
        <v>5.9740259656209591E-2</v>
      </c>
    </row>
    <row r="961" spans="1:15" x14ac:dyDescent="0.25">
      <c r="A961">
        <f t="shared" si="85"/>
        <v>2004</v>
      </c>
      <c r="B961">
        <f t="shared" si="86"/>
        <v>11</v>
      </c>
      <c r="C961">
        <v>2004</v>
      </c>
      <c r="D961">
        <v>17</v>
      </c>
      <c r="E961">
        <v>8</v>
      </c>
      <c r="F961">
        <v>0.93</v>
      </c>
      <c r="G961">
        <v>0.93</v>
      </c>
      <c r="I961" s="1">
        <v>38216</v>
      </c>
      <c r="J961">
        <v>0.93</v>
      </c>
      <c r="K961">
        <f t="shared" si="84"/>
        <v>5042</v>
      </c>
      <c r="L961" s="7">
        <f t="shared" si="87"/>
        <v>99.212908303817386</v>
      </c>
      <c r="M961">
        <f t="shared" si="88"/>
        <v>2.3328571428571427</v>
      </c>
      <c r="N961">
        <f t="shared" si="89"/>
        <v>2.5970000000000004</v>
      </c>
      <c r="O961">
        <f>G961/WatershedCalcs!$F$18</f>
        <v>5.7873376541953049E-2</v>
      </c>
    </row>
    <row r="962" spans="1:15" x14ac:dyDescent="0.25">
      <c r="A962">
        <f t="shared" si="85"/>
        <v>2004</v>
      </c>
      <c r="B962">
        <f t="shared" si="86"/>
        <v>11</v>
      </c>
      <c r="C962">
        <v>2004</v>
      </c>
      <c r="D962">
        <v>18</v>
      </c>
      <c r="E962">
        <v>8</v>
      </c>
      <c r="F962">
        <v>0.99</v>
      </c>
      <c r="G962">
        <v>0.99</v>
      </c>
      <c r="I962" s="1">
        <v>38217</v>
      </c>
      <c r="J962">
        <v>0.99</v>
      </c>
      <c r="K962">
        <f t="shared" ref="K962:K1025" si="90">RANK(J962,$J$2:$J$5114,0)</f>
        <v>5022</v>
      </c>
      <c r="L962" s="7">
        <f t="shared" si="87"/>
        <v>98.819362455726093</v>
      </c>
      <c r="M962">
        <f t="shared" si="88"/>
        <v>3.0128571428571429</v>
      </c>
      <c r="N962">
        <f t="shared" si="89"/>
        <v>2.6386666666666669</v>
      </c>
      <c r="O962">
        <f>G962/WatershedCalcs!$F$18</f>
        <v>6.1607142770466146E-2</v>
      </c>
    </row>
    <row r="963" spans="1:15" x14ac:dyDescent="0.25">
      <c r="A963">
        <f t="shared" ref="A963:A1026" si="91">IF(E963&gt;9,C963+1,C963)</f>
        <v>2004</v>
      </c>
      <c r="B963">
        <f t="shared" ref="B963:B1026" si="92">IF(E963&gt;9,(E963-9),(E963+3))</f>
        <v>11</v>
      </c>
      <c r="C963">
        <v>2004</v>
      </c>
      <c r="D963">
        <v>19</v>
      </c>
      <c r="E963">
        <v>8</v>
      </c>
      <c r="F963">
        <v>0.97</v>
      </c>
      <c r="G963">
        <v>0.97</v>
      </c>
      <c r="I963" s="1">
        <v>38218</v>
      </c>
      <c r="J963">
        <v>0.97</v>
      </c>
      <c r="K963">
        <f t="shared" si="90"/>
        <v>5027</v>
      </c>
      <c r="L963" s="7">
        <f t="shared" ref="L963:L1026" si="93">100*(K963/(COUNT($K$2:$K$5114)+1))</f>
        <v>98.917748917748909</v>
      </c>
      <c r="M963">
        <f t="shared" ref="M963:M1026" si="94">AVERAGE(J963:J969)</f>
        <v>4.5428571428571427</v>
      </c>
      <c r="N963">
        <f t="shared" ref="N963:N1026" si="95">AVERAGE(J963:J992)</f>
        <v>2.9656666666666669</v>
      </c>
      <c r="O963">
        <f>G963/WatershedCalcs!$F$18</f>
        <v>6.036255402762844E-2</v>
      </c>
    </row>
    <row r="964" spans="1:15" x14ac:dyDescent="0.25">
      <c r="A964">
        <f t="shared" si="91"/>
        <v>2004</v>
      </c>
      <c r="B964">
        <f t="shared" si="92"/>
        <v>11</v>
      </c>
      <c r="C964">
        <v>2004</v>
      </c>
      <c r="D964">
        <v>20</v>
      </c>
      <c r="E964">
        <v>8</v>
      </c>
      <c r="F964">
        <v>1.17</v>
      </c>
      <c r="G964">
        <v>1.17</v>
      </c>
      <c r="I964" s="1">
        <v>38219</v>
      </c>
      <c r="J964">
        <v>1.17</v>
      </c>
      <c r="K964">
        <f t="shared" si="90"/>
        <v>4973</v>
      </c>
      <c r="L964" s="7">
        <f t="shared" si="93"/>
        <v>97.855175127902399</v>
      </c>
      <c r="M964">
        <f t="shared" si="94"/>
        <v>5.1728571428571426</v>
      </c>
      <c r="N964">
        <f t="shared" si="95"/>
        <v>3.2493333333333334</v>
      </c>
      <c r="O964">
        <f>G964/WatershedCalcs!$F$18</f>
        <v>7.2808441456005443E-2</v>
      </c>
    </row>
    <row r="965" spans="1:15" x14ac:dyDescent="0.25">
      <c r="A965">
        <f t="shared" si="91"/>
        <v>2004</v>
      </c>
      <c r="B965">
        <f t="shared" si="92"/>
        <v>11</v>
      </c>
      <c r="C965">
        <v>2004</v>
      </c>
      <c r="D965">
        <v>21</v>
      </c>
      <c r="E965">
        <v>8</v>
      </c>
      <c r="F965">
        <v>0.64</v>
      </c>
      <c r="G965">
        <v>0.64</v>
      </c>
      <c r="I965" s="1">
        <v>38220</v>
      </c>
      <c r="J965">
        <v>0.64</v>
      </c>
      <c r="K965">
        <f t="shared" si="90"/>
        <v>5074</v>
      </c>
      <c r="L965" s="7">
        <f t="shared" si="93"/>
        <v>99.842581660763472</v>
      </c>
      <c r="M965">
        <f t="shared" si="94"/>
        <v>5.5028571428571427</v>
      </c>
      <c r="N965">
        <f t="shared" si="95"/>
        <v>3.371</v>
      </c>
      <c r="O965">
        <f>G965/WatershedCalcs!$F$18</f>
        <v>3.9826839770806394E-2</v>
      </c>
    </row>
    <row r="966" spans="1:15" x14ac:dyDescent="0.25">
      <c r="A966">
        <f t="shared" si="91"/>
        <v>2004</v>
      </c>
      <c r="B966">
        <f t="shared" si="92"/>
        <v>11</v>
      </c>
      <c r="C966">
        <v>2004</v>
      </c>
      <c r="D966">
        <v>22</v>
      </c>
      <c r="E966">
        <v>8</v>
      </c>
      <c r="F966">
        <v>7.18</v>
      </c>
      <c r="G966">
        <v>7.18</v>
      </c>
      <c r="I966" s="1">
        <v>38221</v>
      </c>
      <c r="J966">
        <v>7.18</v>
      </c>
      <c r="K966">
        <f t="shared" si="90"/>
        <v>3072</v>
      </c>
      <c r="L966" s="7">
        <f t="shared" si="93"/>
        <v>60.448642266824081</v>
      </c>
      <c r="M966">
        <f t="shared" si="94"/>
        <v>5.7271428571428569</v>
      </c>
      <c r="N966">
        <f t="shared" si="95"/>
        <v>3.4483333333333333</v>
      </c>
      <c r="O966">
        <f>G966/WatershedCalcs!$F$18</f>
        <v>0.44680735867873422</v>
      </c>
    </row>
    <row r="967" spans="1:15" x14ac:dyDescent="0.25">
      <c r="A967">
        <f t="shared" si="91"/>
        <v>2004</v>
      </c>
      <c r="B967">
        <f t="shared" si="92"/>
        <v>11</v>
      </c>
      <c r="C967">
        <v>2004</v>
      </c>
      <c r="D967">
        <v>23</v>
      </c>
      <c r="E967">
        <v>8</v>
      </c>
      <c r="F967">
        <v>4.45</v>
      </c>
      <c r="G967">
        <v>4.45</v>
      </c>
      <c r="I967" s="1">
        <v>38222</v>
      </c>
      <c r="J967">
        <v>4.45</v>
      </c>
      <c r="K967">
        <f t="shared" si="90"/>
        <v>3589</v>
      </c>
      <c r="L967" s="7">
        <f t="shared" si="93"/>
        <v>70.621802439984265</v>
      </c>
      <c r="M967">
        <f t="shared" si="94"/>
        <v>4.9914285714285711</v>
      </c>
      <c r="N967">
        <f t="shared" si="95"/>
        <v>3.2863333333333329</v>
      </c>
      <c r="O967">
        <f>G967/WatershedCalcs!$F$18</f>
        <v>0.27692099528138825</v>
      </c>
    </row>
    <row r="968" spans="1:15" x14ac:dyDescent="0.25">
      <c r="A968">
        <f t="shared" si="91"/>
        <v>2004</v>
      </c>
      <c r="B968">
        <f t="shared" si="92"/>
        <v>11</v>
      </c>
      <c r="C968">
        <v>2004</v>
      </c>
      <c r="D968">
        <v>24</v>
      </c>
      <c r="E968">
        <v>8</v>
      </c>
      <c r="F968">
        <v>5.69</v>
      </c>
      <c r="G968">
        <v>5.69</v>
      </c>
      <c r="I968" s="1">
        <v>38223</v>
      </c>
      <c r="J968">
        <v>5.69</v>
      </c>
      <c r="K968">
        <f t="shared" si="90"/>
        <v>3323</v>
      </c>
      <c r="L968" s="7">
        <f t="shared" si="93"/>
        <v>65.387642660369934</v>
      </c>
      <c r="M968">
        <f t="shared" si="94"/>
        <v>4.5728571428571438</v>
      </c>
      <c r="N968">
        <f t="shared" si="95"/>
        <v>3.2056666666666667</v>
      </c>
      <c r="O968">
        <f>G968/WatershedCalcs!$F$18</f>
        <v>0.35408549733732564</v>
      </c>
    </row>
    <row r="969" spans="1:15" x14ac:dyDescent="0.25">
      <c r="A969">
        <f t="shared" si="91"/>
        <v>2004</v>
      </c>
      <c r="B969">
        <f t="shared" si="92"/>
        <v>11</v>
      </c>
      <c r="C969">
        <v>2004</v>
      </c>
      <c r="D969">
        <v>25</v>
      </c>
      <c r="E969">
        <v>8</v>
      </c>
      <c r="F969">
        <v>11.7</v>
      </c>
      <c r="G969">
        <v>11.7</v>
      </c>
      <c r="I969" s="1">
        <v>38224</v>
      </c>
      <c r="J969">
        <v>11.7</v>
      </c>
      <c r="K969">
        <f t="shared" si="90"/>
        <v>2574</v>
      </c>
      <c r="L969" s="7">
        <f t="shared" si="93"/>
        <v>50.649350649350644</v>
      </c>
      <c r="M969">
        <f t="shared" si="94"/>
        <v>3.98</v>
      </c>
      <c r="N969">
        <f t="shared" si="95"/>
        <v>3.0926666666666658</v>
      </c>
      <c r="O969">
        <f>G969/WatershedCalcs!$F$18</f>
        <v>0.72808441456005435</v>
      </c>
    </row>
    <row r="970" spans="1:15" x14ac:dyDescent="0.25">
      <c r="A970">
        <f t="shared" si="91"/>
        <v>2004</v>
      </c>
      <c r="B970">
        <f t="shared" si="92"/>
        <v>11</v>
      </c>
      <c r="C970">
        <v>2004</v>
      </c>
      <c r="D970">
        <v>26</v>
      </c>
      <c r="E970">
        <v>8</v>
      </c>
      <c r="F970">
        <v>5.38</v>
      </c>
      <c r="G970">
        <v>5.38</v>
      </c>
      <c r="I970" s="1">
        <v>38225</v>
      </c>
      <c r="J970">
        <v>5.38</v>
      </c>
      <c r="K970">
        <f t="shared" si="90"/>
        <v>3394</v>
      </c>
      <c r="L970" s="7">
        <f t="shared" si="93"/>
        <v>66.784730421094068</v>
      </c>
      <c r="M970">
        <f t="shared" si="94"/>
        <v>2.5571428571428569</v>
      </c>
      <c r="N970">
        <f t="shared" si="95"/>
        <v>2.759666666666666</v>
      </c>
      <c r="O970">
        <f>G970/WatershedCalcs!$F$18</f>
        <v>0.33479437182334126</v>
      </c>
    </row>
    <row r="971" spans="1:15" x14ac:dyDescent="0.25">
      <c r="A971">
        <f t="shared" si="91"/>
        <v>2004</v>
      </c>
      <c r="B971">
        <f t="shared" si="92"/>
        <v>11</v>
      </c>
      <c r="C971">
        <v>2004</v>
      </c>
      <c r="D971">
        <v>27</v>
      </c>
      <c r="E971">
        <v>8</v>
      </c>
      <c r="F971">
        <v>3.48</v>
      </c>
      <c r="G971">
        <v>3.48</v>
      </c>
      <c r="I971" s="1">
        <v>38226</v>
      </c>
      <c r="J971">
        <v>3.48</v>
      </c>
      <c r="K971">
        <f t="shared" si="90"/>
        <v>3813</v>
      </c>
      <c r="L971" s="7">
        <f t="shared" si="93"/>
        <v>75.029515938606849</v>
      </c>
      <c r="M971">
        <f t="shared" si="94"/>
        <v>2.0314285714285711</v>
      </c>
      <c r="N971">
        <f t="shared" si="95"/>
        <v>2.6409999999999991</v>
      </c>
      <c r="O971">
        <f>G971/WatershedCalcs!$F$18</f>
        <v>0.21655844125375978</v>
      </c>
    </row>
    <row r="972" spans="1:15" x14ac:dyDescent="0.25">
      <c r="A972">
        <f t="shared" si="91"/>
        <v>2004</v>
      </c>
      <c r="B972">
        <f t="shared" si="92"/>
        <v>11</v>
      </c>
      <c r="C972">
        <v>2004</v>
      </c>
      <c r="D972">
        <v>28</v>
      </c>
      <c r="E972">
        <v>8</v>
      </c>
      <c r="F972">
        <v>2.21</v>
      </c>
      <c r="G972">
        <v>2.21</v>
      </c>
      <c r="I972" s="1">
        <v>38227</v>
      </c>
      <c r="J972">
        <v>2.21</v>
      </c>
      <c r="K972">
        <f t="shared" si="90"/>
        <v>4280</v>
      </c>
      <c r="L972" s="7">
        <f t="shared" si="93"/>
        <v>84.218811491538773</v>
      </c>
      <c r="M972">
        <f t="shared" si="94"/>
        <v>1.7657142857142856</v>
      </c>
      <c r="N972">
        <f t="shared" si="95"/>
        <v>2.587333333333333</v>
      </c>
      <c r="O972">
        <f>G972/WatershedCalcs!$F$18</f>
        <v>0.13752705608356583</v>
      </c>
    </row>
    <row r="973" spans="1:15" x14ac:dyDescent="0.25">
      <c r="A973">
        <f t="shared" si="91"/>
        <v>2004</v>
      </c>
      <c r="B973">
        <f t="shared" si="92"/>
        <v>11</v>
      </c>
      <c r="C973">
        <v>2004</v>
      </c>
      <c r="D973">
        <v>29</v>
      </c>
      <c r="E973">
        <v>8</v>
      </c>
      <c r="F973">
        <v>2.0299999999999998</v>
      </c>
      <c r="G973">
        <v>2.0299999999999998</v>
      </c>
      <c r="I973" s="1">
        <v>38228</v>
      </c>
      <c r="J973">
        <v>2.0299999999999998</v>
      </c>
      <c r="K973">
        <f t="shared" si="90"/>
        <v>4409</v>
      </c>
      <c r="L973" s="7">
        <f t="shared" si="93"/>
        <v>86.757182211727667</v>
      </c>
      <c r="M973">
        <f t="shared" si="94"/>
        <v>1.6857142857142855</v>
      </c>
      <c r="N973">
        <f t="shared" si="95"/>
        <v>2.575333333333333</v>
      </c>
      <c r="O973">
        <f>G973/WatershedCalcs!$F$18</f>
        <v>0.12632575739802651</v>
      </c>
    </row>
    <row r="974" spans="1:15" x14ac:dyDescent="0.25">
      <c r="A974">
        <f t="shared" si="91"/>
        <v>2004</v>
      </c>
      <c r="B974">
        <f t="shared" si="92"/>
        <v>11</v>
      </c>
      <c r="C974">
        <v>2004</v>
      </c>
      <c r="D974">
        <v>30</v>
      </c>
      <c r="E974">
        <v>8</v>
      </c>
      <c r="F974">
        <v>1.52</v>
      </c>
      <c r="G974">
        <v>1.52</v>
      </c>
      <c r="I974" s="1">
        <v>38229</v>
      </c>
      <c r="J974">
        <v>1.52</v>
      </c>
      <c r="K974">
        <f t="shared" si="90"/>
        <v>4839</v>
      </c>
      <c r="L974" s="7">
        <f t="shared" si="93"/>
        <v>95.218417945690675</v>
      </c>
      <c r="M974">
        <f t="shared" si="94"/>
        <v>1.6200000000000003</v>
      </c>
      <c r="N974">
        <f t="shared" si="95"/>
        <v>2.5729999999999995</v>
      </c>
      <c r="O974">
        <f>G974/WatershedCalcs!$F$18</f>
        <v>9.4588744455665189E-2</v>
      </c>
    </row>
    <row r="975" spans="1:15" x14ac:dyDescent="0.25">
      <c r="A975">
        <f t="shared" si="91"/>
        <v>2004</v>
      </c>
      <c r="B975">
        <f t="shared" si="92"/>
        <v>11</v>
      </c>
      <c r="C975">
        <v>2004</v>
      </c>
      <c r="D975">
        <v>31</v>
      </c>
      <c r="E975">
        <v>8</v>
      </c>
      <c r="F975">
        <v>1.54</v>
      </c>
      <c r="G975">
        <v>1.54</v>
      </c>
      <c r="I975" s="1">
        <v>38230</v>
      </c>
      <c r="J975">
        <v>1.54</v>
      </c>
      <c r="K975">
        <f t="shared" si="90"/>
        <v>4831</v>
      </c>
      <c r="L975" s="7">
        <f t="shared" si="93"/>
        <v>95.06099960645416</v>
      </c>
      <c r="M975">
        <f t="shared" si="94"/>
        <v>1.6242857142857143</v>
      </c>
      <c r="N975">
        <f t="shared" si="95"/>
        <v>2.5929999999999991</v>
      </c>
      <c r="O975">
        <f>G975/WatershedCalcs!$F$18</f>
        <v>9.5833333198502887E-2</v>
      </c>
    </row>
    <row r="976" spans="1:15" x14ac:dyDescent="0.25">
      <c r="A976">
        <f t="shared" si="91"/>
        <v>2004</v>
      </c>
      <c r="B976">
        <f t="shared" si="92"/>
        <v>12</v>
      </c>
      <c r="C976">
        <v>2004</v>
      </c>
      <c r="D976">
        <v>1</v>
      </c>
      <c r="E976">
        <v>9</v>
      </c>
      <c r="F976">
        <v>1.74</v>
      </c>
      <c r="G976">
        <v>1.74</v>
      </c>
      <c r="I976" s="1">
        <v>38231</v>
      </c>
      <c r="J976">
        <v>1.74</v>
      </c>
      <c r="K976">
        <f t="shared" si="90"/>
        <v>4658</v>
      </c>
      <c r="L976" s="7">
        <f t="shared" si="93"/>
        <v>91.656828020464388</v>
      </c>
      <c r="M976">
        <f t="shared" si="94"/>
        <v>1.6800000000000002</v>
      </c>
      <c r="N976">
        <f t="shared" si="95"/>
        <v>2.6056666666666661</v>
      </c>
      <c r="O976">
        <f>G976/WatershedCalcs!$F$18</f>
        <v>0.10827922062687989</v>
      </c>
    </row>
    <row r="977" spans="1:15" x14ac:dyDescent="0.25">
      <c r="A977">
        <f t="shared" si="91"/>
        <v>2004</v>
      </c>
      <c r="B977">
        <f t="shared" si="92"/>
        <v>12</v>
      </c>
      <c r="C977">
        <v>2004</v>
      </c>
      <c r="D977">
        <v>2</v>
      </c>
      <c r="E977">
        <v>9</v>
      </c>
      <c r="F977">
        <v>1.7</v>
      </c>
      <c r="G977">
        <v>1.7</v>
      </c>
      <c r="I977" s="1">
        <v>38232</v>
      </c>
      <c r="J977">
        <v>1.7</v>
      </c>
      <c r="K977">
        <f t="shared" si="90"/>
        <v>4673</v>
      </c>
      <c r="L977" s="7">
        <f t="shared" si="93"/>
        <v>91.951987406532865</v>
      </c>
      <c r="M977">
        <f t="shared" si="94"/>
        <v>1.6657142857142859</v>
      </c>
      <c r="N977">
        <f t="shared" si="95"/>
        <v>2.6023333333333332</v>
      </c>
      <c r="O977">
        <f>G977/WatershedCalcs!$F$18</f>
        <v>0.10579004314120449</v>
      </c>
    </row>
    <row r="978" spans="1:15" x14ac:dyDescent="0.25">
      <c r="A978">
        <f t="shared" si="91"/>
        <v>2004</v>
      </c>
      <c r="B978">
        <f t="shared" si="92"/>
        <v>12</v>
      </c>
      <c r="C978">
        <v>2004</v>
      </c>
      <c r="D978">
        <v>3</v>
      </c>
      <c r="E978">
        <v>9</v>
      </c>
      <c r="F978">
        <v>1.62</v>
      </c>
      <c r="G978">
        <v>1.62</v>
      </c>
      <c r="I978" s="1">
        <v>38233</v>
      </c>
      <c r="J978">
        <v>1.62</v>
      </c>
      <c r="K978">
        <f t="shared" si="90"/>
        <v>4766</v>
      </c>
      <c r="L978" s="7">
        <f t="shared" si="93"/>
        <v>93.781975600157423</v>
      </c>
      <c r="M978">
        <f t="shared" si="94"/>
        <v>1.6485714285714288</v>
      </c>
      <c r="N978">
        <f t="shared" si="95"/>
        <v>2.6009999999999995</v>
      </c>
      <c r="O978">
        <f>G978/WatershedCalcs!$F$18</f>
        <v>0.1008116881698537</v>
      </c>
    </row>
    <row r="979" spans="1:15" x14ac:dyDescent="0.25">
      <c r="A979">
        <f t="shared" si="91"/>
        <v>2004</v>
      </c>
      <c r="B979">
        <f t="shared" si="92"/>
        <v>12</v>
      </c>
      <c r="C979">
        <v>2004</v>
      </c>
      <c r="D979">
        <v>4</v>
      </c>
      <c r="E979">
        <v>9</v>
      </c>
      <c r="F979">
        <v>1.65</v>
      </c>
      <c r="G979">
        <v>1.65</v>
      </c>
      <c r="I979" s="1">
        <v>38234</v>
      </c>
      <c r="J979">
        <v>1.65</v>
      </c>
      <c r="K979">
        <f t="shared" si="90"/>
        <v>4756</v>
      </c>
      <c r="L979" s="7">
        <f t="shared" si="93"/>
        <v>93.585202676111763</v>
      </c>
      <c r="M979">
        <f t="shared" si="94"/>
        <v>1.6485714285714284</v>
      </c>
      <c r="N979">
        <f t="shared" si="95"/>
        <v>2.6003333333333329</v>
      </c>
      <c r="O979">
        <f>G979/WatershedCalcs!$F$18</f>
        <v>0.10267857128411023</v>
      </c>
    </row>
    <row r="980" spans="1:15" x14ac:dyDescent="0.25">
      <c r="A980">
        <f t="shared" si="91"/>
        <v>2004</v>
      </c>
      <c r="B980">
        <f t="shared" si="92"/>
        <v>12</v>
      </c>
      <c r="C980">
        <v>2004</v>
      </c>
      <c r="D980">
        <v>5</v>
      </c>
      <c r="E980">
        <v>9</v>
      </c>
      <c r="F980">
        <v>1.57</v>
      </c>
      <c r="G980">
        <v>1.57</v>
      </c>
      <c r="I980" s="1">
        <v>38235</v>
      </c>
      <c r="J980">
        <v>1.57</v>
      </c>
      <c r="K980">
        <f t="shared" si="90"/>
        <v>4819</v>
      </c>
      <c r="L980" s="7">
        <f t="shared" si="93"/>
        <v>94.824872097599368</v>
      </c>
      <c r="M980">
        <f t="shared" si="94"/>
        <v>1.7357142857142858</v>
      </c>
      <c r="N980">
        <f t="shared" si="95"/>
        <v>2.6009999999999995</v>
      </c>
      <c r="O980">
        <f>G980/WatershedCalcs!$F$18</f>
        <v>9.770021631275945E-2</v>
      </c>
    </row>
    <row r="981" spans="1:15" x14ac:dyDescent="0.25">
      <c r="A981">
        <f t="shared" si="91"/>
        <v>2004</v>
      </c>
      <c r="B981">
        <f t="shared" si="92"/>
        <v>12</v>
      </c>
      <c r="C981">
        <v>2004</v>
      </c>
      <c r="D981">
        <v>6</v>
      </c>
      <c r="E981">
        <v>9</v>
      </c>
      <c r="F981">
        <v>1.55</v>
      </c>
      <c r="G981">
        <v>1.55</v>
      </c>
      <c r="I981" s="1">
        <v>38236</v>
      </c>
      <c r="J981">
        <v>1.55</v>
      </c>
      <c r="K981">
        <f t="shared" si="90"/>
        <v>4827</v>
      </c>
      <c r="L981" s="7">
        <f t="shared" si="93"/>
        <v>94.982290436835896</v>
      </c>
      <c r="M981">
        <f t="shared" si="94"/>
        <v>1.78</v>
      </c>
      <c r="N981">
        <f t="shared" si="95"/>
        <v>2.6076666666666668</v>
      </c>
      <c r="O981">
        <f>G981/WatershedCalcs!$F$18</f>
        <v>9.6455627569921737E-2</v>
      </c>
    </row>
    <row r="982" spans="1:15" x14ac:dyDescent="0.25">
      <c r="A982">
        <f t="shared" si="91"/>
        <v>2004</v>
      </c>
      <c r="B982">
        <f t="shared" si="92"/>
        <v>12</v>
      </c>
      <c r="C982">
        <v>2004</v>
      </c>
      <c r="D982">
        <v>7</v>
      </c>
      <c r="E982">
        <v>9</v>
      </c>
      <c r="F982">
        <v>1.93</v>
      </c>
      <c r="G982">
        <v>1.93</v>
      </c>
      <c r="I982" s="1">
        <v>38237</v>
      </c>
      <c r="J982">
        <v>1.93</v>
      </c>
      <c r="K982">
        <f t="shared" si="90"/>
        <v>4469</v>
      </c>
      <c r="L982" s="7">
        <f t="shared" si="93"/>
        <v>87.937819756001574</v>
      </c>
      <c r="M982">
        <f t="shared" si="94"/>
        <v>1.9600000000000002</v>
      </c>
      <c r="N982">
        <f t="shared" si="95"/>
        <v>2.7933333333333334</v>
      </c>
      <c r="O982">
        <f>G982/WatershedCalcs!$F$18</f>
        <v>0.12010281368383803</v>
      </c>
    </row>
    <row r="983" spans="1:15" x14ac:dyDescent="0.25">
      <c r="A983">
        <f t="shared" si="91"/>
        <v>2004</v>
      </c>
      <c r="B983">
        <f t="shared" si="92"/>
        <v>12</v>
      </c>
      <c r="C983">
        <v>2004</v>
      </c>
      <c r="D983">
        <v>8</v>
      </c>
      <c r="E983">
        <v>9</v>
      </c>
      <c r="F983">
        <v>1.64</v>
      </c>
      <c r="G983">
        <v>1.64</v>
      </c>
      <c r="I983" s="1">
        <v>38238</v>
      </c>
      <c r="J983">
        <v>1.64</v>
      </c>
      <c r="K983">
        <f t="shared" si="90"/>
        <v>4759</v>
      </c>
      <c r="L983" s="7">
        <f t="shared" si="93"/>
        <v>93.644234553325461</v>
      </c>
      <c r="M983">
        <f t="shared" si="94"/>
        <v>1.9900000000000002</v>
      </c>
      <c r="N983">
        <f t="shared" si="95"/>
        <v>2.8426666666666667</v>
      </c>
      <c r="O983">
        <f>G983/WatershedCalcs!$F$18</f>
        <v>0.10205627691269138</v>
      </c>
    </row>
    <row r="984" spans="1:15" x14ac:dyDescent="0.25">
      <c r="A984">
        <f t="shared" si="91"/>
        <v>2004</v>
      </c>
      <c r="B984">
        <f t="shared" si="92"/>
        <v>12</v>
      </c>
      <c r="C984">
        <v>2004</v>
      </c>
      <c r="D984">
        <v>9</v>
      </c>
      <c r="E984">
        <v>9</v>
      </c>
      <c r="F984">
        <v>1.58</v>
      </c>
      <c r="G984">
        <v>1.58</v>
      </c>
      <c r="I984" s="1">
        <v>38239</v>
      </c>
      <c r="J984">
        <v>1.58</v>
      </c>
      <c r="K984">
        <f t="shared" si="90"/>
        <v>4815</v>
      </c>
      <c r="L984" s="7">
        <f t="shared" si="93"/>
        <v>94.746162927981118</v>
      </c>
      <c r="M984">
        <f t="shared" si="94"/>
        <v>2.0900000000000003</v>
      </c>
      <c r="N984">
        <f t="shared" si="95"/>
        <v>3.0596666666666663</v>
      </c>
      <c r="O984">
        <f>G984/WatershedCalcs!$F$18</f>
        <v>9.8322510684178299E-2</v>
      </c>
    </row>
    <row r="985" spans="1:15" x14ac:dyDescent="0.25">
      <c r="A985">
        <f t="shared" si="91"/>
        <v>2004</v>
      </c>
      <c r="B985">
        <f t="shared" si="92"/>
        <v>12</v>
      </c>
      <c r="C985">
        <v>2004</v>
      </c>
      <c r="D985">
        <v>10</v>
      </c>
      <c r="E985">
        <v>9</v>
      </c>
      <c r="F985">
        <v>1.62</v>
      </c>
      <c r="G985">
        <v>1.62</v>
      </c>
      <c r="I985" s="1">
        <v>38240</v>
      </c>
      <c r="J985">
        <v>1.62</v>
      </c>
      <c r="K985">
        <f t="shared" si="90"/>
        <v>4766</v>
      </c>
      <c r="L985" s="7">
        <f t="shared" si="93"/>
        <v>93.781975600157423</v>
      </c>
      <c r="M985">
        <f t="shared" si="94"/>
        <v>2.1757142857142857</v>
      </c>
      <c r="N985">
        <f t="shared" si="95"/>
        <v>3.321333333333333</v>
      </c>
      <c r="O985">
        <f>G985/WatershedCalcs!$F$18</f>
        <v>0.1008116881698537</v>
      </c>
    </row>
    <row r="986" spans="1:15" x14ac:dyDescent="0.25">
      <c r="A986">
        <f t="shared" si="91"/>
        <v>2004</v>
      </c>
      <c r="B986">
        <f t="shared" si="92"/>
        <v>12</v>
      </c>
      <c r="C986">
        <v>2004</v>
      </c>
      <c r="D986">
        <v>11</v>
      </c>
      <c r="E986">
        <v>9</v>
      </c>
      <c r="F986">
        <v>2.2599999999999998</v>
      </c>
      <c r="G986">
        <v>2.2599999999999998</v>
      </c>
      <c r="I986" s="1">
        <v>38241</v>
      </c>
      <c r="J986">
        <v>2.2599999999999998</v>
      </c>
      <c r="K986">
        <f t="shared" si="90"/>
        <v>4266</v>
      </c>
      <c r="L986" s="7">
        <f t="shared" si="93"/>
        <v>83.943329397874862</v>
      </c>
      <c r="M986">
        <f t="shared" si="94"/>
        <v>3.4871428571428571</v>
      </c>
      <c r="N986">
        <f t="shared" si="95"/>
        <v>3.433333333333334</v>
      </c>
      <c r="O986">
        <f>G986/WatershedCalcs!$F$18</f>
        <v>0.14063852794066006</v>
      </c>
    </row>
    <row r="987" spans="1:15" x14ac:dyDescent="0.25">
      <c r="A987">
        <f t="shared" si="91"/>
        <v>2004</v>
      </c>
      <c r="B987">
        <f t="shared" si="92"/>
        <v>12</v>
      </c>
      <c r="C987">
        <v>2004</v>
      </c>
      <c r="D987">
        <v>12</v>
      </c>
      <c r="E987">
        <v>9</v>
      </c>
      <c r="F987">
        <v>1.88</v>
      </c>
      <c r="G987">
        <v>1.88</v>
      </c>
      <c r="I987" s="1">
        <v>38242</v>
      </c>
      <c r="J987">
        <v>1.88</v>
      </c>
      <c r="K987">
        <f t="shared" si="90"/>
        <v>4544</v>
      </c>
      <c r="L987" s="7">
        <f t="shared" si="93"/>
        <v>89.413616686343957</v>
      </c>
      <c r="M987">
        <f t="shared" si="94"/>
        <v>4.5185714285714287</v>
      </c>
      <c r="N987">
        <f t="shared" si="95"/>
        <v>3.4763333333333333</v>
      </c>
      <c r="O987">
        <f>G987/WatershedCalcs!$F$18</f>
        <v>0.11699134182674378</v>
      </c>
    </row>
    <row r="988" spans="1:15" x14ac:dyDescent="0.25">
      <c r="A988">
        <f t="shared" si="91"/>
        <v>2004</v>
      </c>
      <c r="B988">
        <f t="shared" si="92"/>
        <v>12</v>
      </c>
      <c r="C988">
        <v>2004</v>
      </c>
      <c r="D988">
        <v>13</v>
      </c>
      <c r="E988">
        <v>9</v>
      </c>
      <c r="F988">
        <v>2.81</v>
      </c>
      <c r="G988">
        <v>2.81</v>
      </c>
      <c r="I988" s="1">
        <v>38243</v>
      </c>
      <c r="J988">
        <v>2.81</v>
      </c>
      <c r="K988">
        <f t="shared" si="90"/>
        <v>4015</v>
      </c>
      <c r="L988" s="7">
        <f t="shared" si="93"/>
        <v>79.004329004328994</v>
      </c>
      <c r="M988">
        <f t="shared" si="94"/>
        <v>4.9385714285714295</v>
      </c>
      <c r="N988">
        <f t="shared" si="95"/>
        <v>3.5043333333333333</v>
      </c>
      <c r="O988">
        <f>G988/WatershedCalcs!$F$18</f>
        <v>0.17486471836869683</v>
      </c>
    </row>
    <row r="989" spans="1:15" x14ac:dyDescent="0.25">
      <c r="A989">
        <f t="shared" si="91"/>
        <v>2004</v>
      </c>
      <c r="B989">
        <f t="shared" si="92"/>
        <v>12</v>
      </c>
      <c r="C989">
        <v>2004</v>
      </c>
      <c r="D989">
        <v>14</v>
      </c>
      <c r="E989">
        <v>9</v>
      </c>
      <c r="F989">
        <v>2.14</v>
      </c>
      <c r="G989">
        <v>2.14</v>
      </c>
      <c r="I989" s="1">
        <v>38244</v>
      </c>
      <c r="J989">
        <v>2.14</v>
      </c>
      <c r="K989">
        <f t="shared" si="90"/>
        <v>4344</v>
      </c>
      <c r="L989" s="7">
        <f t="shared" si="93"/>
        <v>85.47815820543093</v>
      </c>
      <c r="M989">
        <f t="shared" si="94"/>
        <v>4.96</v>
      </c>
      <c r="N989">
        <f t="shared" si="95"/>
        <v>3.4903333333333331</v>
      </c>
      <c r="O989">
        <f>G989/WatershedCalcs!$F$18</f>
        <v>0.1331709954836339</v>
      </c>
    </row>
    <row r="990" spans="1:15" x14ac:dyDescent="0.25">
      <c r="A990">
        <f t="shared" si="91"/>
        <v>2004</v>
      </c>
      <c r="B990">
        <f t="shared" si="92"/>
        <v>12</v>
      </c>
      <c r="C990">
        <v>2004</v>
      </c>
      <c r="D990">
        <v>15</v>
      </c>
      <c r="E990">
        <v>9</v>
      </c>
      <c r="F990">
        <v>2.34</v>
      </c>
      <c r="G990">
        <v>2.34</v>
      </c>
      <c r="I990" s="1">
        <v>38245</v>
      </c>
      <c r="J990">
        <v>2.34</v>
      </c>
      <c r="K990">
        <f t="shared" si="90"/>
        <v>4218</v>
      </c>
      <c r="L990" s="7">
        <f t="shared" si="93"/>
        <v>82.99881936245572</v>
      </c>
      <c r="M990">
        <f t="shared" si="94"/>
        <v>4.9857142857142858</v>
      </c>
      <c r="N990">
        <f t="shared" si="95"/>
        <v>3.500666666666667</v>
      </c>
      <c r="O990">
        <f>G990/WatershedCalcs!$F$18</f>
        <v>0.14561688291201089</v>
      </c>
    </row>
    <row r="991" spans="1:15" x14ac:dyDescent="0.25">
      <c r="A991">
        <f t="shared" si="91"/>
        <v>2004</v>
      </c>
      <c r="B991">
        <f t="shared" si="92"/>
        <v>12</v>
      </c>
      <c r="C991">
        <v>2004</v>
      </c>
      <c r="D991">
        <v>16</v>
      </c>
      <c r="E991">
        <v>9</v>
      </c>
      <c r="F991">
        <v>2.1800000000000002</v>
      </c>
      <c r="G991">
        <v>2.1800000000000002</v>
      </c>
      <c r="I991" s="1">
        <v>38246</v>
      </c>
      <c r="J991">
        <v>2.1800000000000002</v>
      </c>
      <c r="K991">
        <f t="shared" si="90"/>
        <v>4337</v>
      </c>
      <c r="L991" s="7">
        <f t="shared" si="93"/>
        <v>85.340417158598981</v>
      </c>
      <c r="M991">
        <f t="shared" si="94"/>
        <v>4.9414285714285722</v>
      </c>
      <c r="N991">
        <f t="shared" si="95"/>
        <v>3.5133333333333336</v>
      </c>
      <c r="O991">
        <f>G991/WatershedCalcs!$F$18</f>
        <v>0.1356601729693093</v>
      </c>
    </row>
    <row r="992" spans="1:15" x14ac:dyDescent="0.25">
      <c r="A992">
        <f t="shared" si="91"/>
        <v>2004</v>
      </c>
      <c r="B992">
        <f t="shared" si="92"/>
        <v>12</v>
      </c>
      <c r="C992">
        <v>2004</v>
      </c>
      <c r="D992">
        <v>17</v>
      </c>
      <c r="E992">
        <v>9</v>
      </c>
      <c r="F992">
        <v>10.8</v>
      </c>
      <c r="G992">
        <v>10.8</v>
      </c>
      <c r="I992" s="1">
        <v>38247</v>
      </c>
      <c r="J992">
        <v>10.8</v>
      </c>
      <c r="K992">
        <f t="shared" si="90"/>
        <v>2694</v>
      </c>
      <c r="L992" s="7">
        <f t="shared" si="93"/>
        <v>53.010625737898465</v>
      </c>
      <c r="M992">
        <f t="shared" si="94"/>
        <v>4.9585714285714291</v>
      </c>
      <c r="N992">
        <f t="shared" si="95"/>
        <v>3.5293333333333332</v>
      </c>
      <c r="O992">
        <f>G992/WatershedCalcs!$F$18</f>
        <v>0.67207792113235798</v>
      </c>
    </row>
    <row r="993" spans="1:15" x14ac:dyDescent="0.25">
      <c r="A993">
        <f t="shared" si="91"/>
        <v>2004</v>
      </c>
      <c r="B993">
        <f t="shared" si="92"/>
        <v>12</v>
      </c>
      <c r="C993">
        <v>2004</v>
      </c>
      <c r="D993">
        <v>18</v>
      </c>
      <c r="E993">
        <v>9</v>
      </c>
      <c r="F993">
        <v>9.48</v>
      </c>
      <c r="G993">
        <v>9.48</v>
      </c>
      <c r="I993" s="1">
        <v>38248</v>
      </c>
      <c r="J993">
        <v>9.48</v>
      </c>
      <c r="K993">
        <f t="shared" si="90"/>
        <v>2814</v>
      </c>
      <c r="L993" s="7">
        <f t="shared" si="93"/>
        <v>55.371900826446286</v>
      </c>
      <c r="M993">
        <f t="shared" si="94"/>
        <v>3.6600000000000006</v>
      </c>
      <c r="N993">
        <f t="shared" si="95"/>
        <v>3.3910000000000005</v>
      </c>
      <c r="O993">
        <f>G993/WatershedCalcs!$F$18</f>
        <v>0.5899350641050698</v>
      </c>
    </row>
    <row r="994" spans="1:15" x14ac:dyDescent="0.25">
      <c r="A994">
        <f t="shared" si="91"/>
        <v>2004</v>
      </c>
      <c r="B994">
        <f t="shared" si="92"/>
        <v>12</v>
      </c>
      <c r="C994">
        <v>2004</v>
      </c>
      <c r="D994">
        <v>19</v>
      </c>
      <c r="E994">
        <v>9</v>
      </c>
      <c r="F994">
        <v>4.82</v>
      </c>
      <c r="G994">
        <v>4.82</v>
      </c>
      <c r="I994" s="1">
        <v>38249</v>
      </c>
      <c r="J994">
        <v>4.82</v>
      </c>
      <c r="K994">
        <f t="shared" si="90"/>
        <v>3495</v>
      </c>
      <c r="L994" s="7">
        <f t="shared" si="93"/>
        <v>68.772136953955126</v>
      </c>
      <c r="M994">
        <f t="shared" si="94"/>
        <v>2.5657142857142858</v>
      </c>
      <c r="N994">
        <f t="shared" si="95"/>
        <v>3.4416666666666673</v>
      </c>
      <c r="O994">
        <f>G994/WatershedCalcs!$F$18</f>
        <v>0.29994588702388569</v>
      </c>
    </row>
    <row r="995" spans="1:15" x14ac:dyDescent="0.25">
      <c r="A995">
        <f t="shared" si="91"/>
        <v>2004</v>
      </c>
      <c r="B995">
        <f t="shared" si="92"/>
        <v>12</v>
      </c>
      <c r="C995">
        <v>2004</v>
      </c>
      <c r="D995">
        <v>20</v>
      </c>
      <c r="E995">
        <v>9</v>
      </c>
      <c r="F995">
        <v>2.96</v>
      </c>
      <c r="G995">
        <v>2.96</v>
      </c>
      <c r="I995" s="1">
        <v>38250</v>
      </c>
      <c r="J995">
        <v>2.96</v>
      </c>
      <c r="K995">
        <f t="shared" si="90"/>
        <v>3976</v>
      </c>
      <c r="L995" s="7">
        <f t="shared" si="93"/>
        <v>78.236914600550961</v>
      </c>
      <c r="M995">
        <f t="shared" si="94"/>
        <v>2.1442857142857146</v>
      </c>
      <c r="N995">
        <f t="shared" si="95"/>
        <v>3.6710000000000003</v>
      </c>
      <c r="O995">
        <f>G995/WatershedCalcs!$F$18</f>
        <v>0.18419913393997958</v>
      </c>
    </row>
    <row r="996" spans="1:15" x14ac:dyDescent="0.25">
      <c r="A996">
        <f t="shared" si="91"/>
        <v>2004</v>
      </c>
      <c r="B996">
        <f t="shared" si="92"/>
        <v>12</v>
      </c>
      <c r="C996">
        <v>2004</v>
      </c>
      <c r="D996">
        <v>21</v>
      </c>
      <c r="E996">
        <v>9</v>
      </c>
      <c r="F996">
        <v>2.3199999999999998</v>
      </c>
      <c r="G996">
        <v>2.3199999999999998</v>
      </c>
      <c r="I996" s="1">
        <v>38251</v>
      </c>
      <c r="J996">
        <v>2.3199999999999998</v>
      </c>
      <c r="K996">
        <f t="shared" si="90"/>
        <v>4222</v>
      </c>
      <c r="L996" s="7">
        <f t="shared" si="93"/>
        <v>83.077528532073984</v>
      </c>
      <c r="M996">
        <f t="shared" si="94"/>
        <v>1.9857142857142858</v>
      </c>
      <c r="N996">
        <f t="shared" si="95"/>
        <v>3.835</v>
      </c>
      <c r="O996">
        <f>G996/WatershedCalcs!$F$18</f>
        <v>0.14437229416917319</v>
      </c>
    </row>
    <row r="997" spans="1:15" x14ac:dyDescent="0.25">
      <c r="A997">
        <f t="shared" si="91"/>
        <v>2004</v>
      </c>
      <c r="B997">
        <f t="shared" si="92"/>
        <v>12</v>
      </c>
      <c r="C997">
        <v>2004</v>
      </c>
      <c r="D997">
        <v>22</v>
      </c>
      <c r="E997">
        <v>9</v>
      </c>
      <c r="F997">
        <v>2.0299999999999998</v>
      </c>
      <c r="G997">
        <v>2.0299999999999998</v>
      </c>
      <c r="I997" s="1">
        <v>38252</v>
      </c>
      <c r="J997">
        <v>2.0299999999999998</v>
      </c>
      <c r="K997">
        <f t="shared" si="90"/>
        <v>4409</v>
      </c>
      <c r="L997" s="7">
        <f t="shared" si="93"/>
        <v>86.757182211727667</v>
      </c>
      <c r="M997">
        <f t="shared" si="94"/>
        <v>1.9342857142857142</v>
      </c>
      <c r="N997">
        <f t="shared" si="95"/>
        <v>3.9180000000000001</v>
      </c>
      <c r="O997">
        <f>G997/WatershedCalcs!$F$18</f>
        <v>0.12632575739802651</v>
      </c>
    </row>
    <row r="998" spans="1:15" x14ac:dyDescent="0.25">
      <c r="A998">
        <f t="shared" si="91"/>
        <v>2004</v>
      </c>
      <c r="B998">
        <f t="shared" si="92"/>
        <v>12</v>
      </c>
      <c r="C998">
        <v>2004</v>
      </c>
      <c r="D998">
        <v>23</v>
      </c>
      <c r="E998">
        <v>9</v>
      </c>
      <c r="F998">
        <v>2.2999999999999998</v>
      </c>
      <c r="G998">
        <v>2.2999999999999998</v>
      </c>
      <c r="I998" s="1">
        <v>38253</v>
      </c>
      <c r="J998">
        <v>2.2999999999999998</v>
      </c>
      <c r="K998">
        <f t="shared" si="90"/>
        <v>4227</v>
      </c>
      <c r="L998" s="7">
        <f t="shared" si="93"/>
        <v>83.175914994096814</v>
      </c>
      <c r="M998">
        <f t="shared" si="94"/>
        <v>1.9471428571428575</v>
      </c>
      <c r="N998">
        <f t="shared" si="95"/>
        <v>3.9910000000000001</v>
      </c>
      <c r="O998">
        <f>G998/WatershedCalcs!$F$18</f>
        <v>0.14312770542633546</v>
      </c>
    </row>
    <row r="999" spans="1:15" x14ac:dyDescent="0.25">
      <c r="A999">
        <f t="shared" si="91"/>
        <v>2004</v>
      </c>
      <c r="B999">
        <f t="shared" si="92"/>
        <v>12</v>
      </c>
      <c r="C999">
        <v>2004</v>
      </c>
      <c r="D999">
        <v>24</v>
      </c>
      <c r="E999">
        <v>9</v>
      </c>
      <c r="F999">
        <v>1.71</v>
      </c>
      <c r="G999">
        <v>1.71</v>
      </c>
      <c r="I999" s="1">
        <v>38254</v>
      </c>
      <c r="J999">
        <v>1.71</v>
      </c>
      <c r="K999">
        <f t="shared" si="90"/>
        <v>4667</v>
      </c>
      <c r="L999" s="7">
        <f t="shared" si="93"/>
        <v>91.833923652105483</v>
      </c>
      <c r="M999">
        <f t="shared" si="94"/>
        <v>1.892857142857143</v>
      </c>
      <c r="N999">
        <f t="shared" si="95"/>
        <v>4.0426666666666664</v>
      </c>
      <c r="O999">
        <f>G999/WatershedCalcs!$F$18</f>
        <v>0.10641233751262334</v>
      </c>
    </row>
    <row r="1000" spans="1:15" x14ac:dyDescent="0.25">
      <c r="A1000">
        <f t="shared" si="91"/>
        <v>2004</v>
      </c>
      <c r="B1000">
        <f t="shared" si="92"/>
        <v>12</v>
      </c>
      <c r="C1000">
        <v>2004</v>
      </c>
      <c r="D1000">
        <v>25</v>
      </c>
      <c r="E1000">
        <v>9</v>
      </c>
      <c r="F1000">
        <v>1.82</v>
      </c>
      <c r="G1000">
        <v>1.82</v>
      </c>
      <c r="I1000" s="1">
        <v>38255</v>
      </c>
      <c r="J1000">
        <v>1.82</v>
      </c>
      <c r="K1000">
        <f t="shared" si="90"/>
        <v>4560</v>
      </c>
      <c r="L1000" s="7">
        <f t="shared" si="93"/>
        <v>89.728453364817</v>
      </c>
      <c r="M1000">
        <f t="shared" si="94"/>
        <v>1.882857142857143</v>
      </c>
      <c r="N1000">
        <f t="shared" si="95"/>
        <v>4.0999999999999996</v>
      </c>
      <c r="O1000">
        <f>G1000/WatershedCalcs!$F$18</f>
        <v>0.11325757559823069</v>
      </c>
    </row>
    <row r="1001" spans="1:15" x14ac:dyDescent="0.25">
      <c r="A1001">
        <f t="shared" si="91"/>
        <v>2004</v>
      </c>
      <c r="B1001">
        <f t="shared" si="92"/>
        <v>12</v>
      </c>
      <c r="C1001">
        <v>2004</v>
      </c>
      <c r="D1001">
        <v>26</v>
      </c>
      <c r="E1001">
        <v>9</v>
      </c>
      <c r="F1001">
        <v>1.87</v>
      </c>
      <c r="G1001">
        <v>1.87</v>
      </c>
      <c r="I1001" s="1">
        <v>38256</v>
      </c>
      <c r="J1001">
        <v>1.87</v>
      </c>
      <c r="K1001">
        <f t="shared" si="90"/>
        <v>4545</v>
      </c>
      <c r="L1001" s="7">
        <f t="shared" si="93"/>
        <v>89.433293978748523</v>
      </c>
      <c r="M1001">
        <f t="shared" si="94"/>
        <v>1.8599999999999999</v>
      </c>
      <c r="N1001">
        <f t="shared" si="95"/>
        <v>4.2333333333333334</v>
      </c>
      <c r="O1001">
        <f>G1001/WatershedCalcs!$F$18</f>
        <v>0.11636904745532495</v>
      </c>
    </row>
    <row r="1002" spans="1:15" x14ac:dyDescent="0.25">
      <c r="A1002">
        <f t="shared" si="91"/>
        <v>2004</v>
      </c>
      <c r="B1002">
        <f t="shared" si="92"/>
        <v>12</v>
      </c>
      <c r="C1002">
        <v>2004</v>
      </c>
      <c r="D1002">
        <v>27</v>
      </c>
      <c r="E1002">
        <v>9</v>
      </c>
      <c r="F1002">
        <v>1.85</v>
      </c>
      <c r="G1002">
        <v>1.85</v>
      </c>
      <c r="I1002" s="1">
        <v>38257</v>
      </c>
      <c r="J1002">
        <v>1.85</v>
      </c>
      <c r="K1002">
        <f t="shared" si="90"/>
        <v>4552</v>
      </c>
      <c r="L1002" s="7">
        <f t="shared" si="93"/>
        <v>89.571035025580485</v>
      </c>
      <c r="M1002">
        <f t="shared" si="94"/>
        <v>1.8214285714285714</v>
      </c>
      <c r="N1002">
        <f t="shared" si="95"/>
        <v>4.514333333333334</v>
      </c>
      <c r="O1002">
        <f>G1002/WatershedCalcs!$F$18</f>
        <v>0.11512445871248725</v>
      </c>
    </row>
    <row r="1003" spans="1:15" x14ac:dyDescent="0.25">
      <c r="A1003">
        <f t="shared" si="91"/>
        <v>2004</v>
      </c>
      <c r="B1003">
        <f t="shared" si="92"/>
        <v>12</v>
      </c>
      <c r="C1003">
        <v>2004</v>
      </c>
      <c r="D1003">
        <v>28</v>
      </c>
      <c r="E1003">
        <v>9</v>
      </c>
      <c r="F1003">
        <v>1.96</v>
      </c>
      <c r="G1003">
        <v>1.96</v>
      </c>
      <c r="I1003" s="1">
        <v>38258</v>
      </c>
      <c r="J1003">
        <v>1.96</v>
      </c>
      <c r="K1003">
        <f t="shared" si="90"/>
        <v>4466</v>
      </c>
      <c r="L1003" s="7">
        <f t="shared" si="93"/>
        <v>87.878787878787875</v>
      </c>
      <c r="M1003">
        <f t="shared" si="94"/>
        <v>1.7957142857142856</v>
      </c>
      <c r="N1003">
        <f t="shared" si="95"/>
        <v>4.7163333333333339</v>
      </c>
      <c r="O1003">
        <f>G1003/WatershedCalcs!$F$18</f>
        <v>0.12196969679809458</v>
      </c>
    </row>
    <row r="1004" spans="1:15" x14ac:dyDescent="0.25">
      <c r="A1004">
        <f t="shared" si="91"/>
        <v>2004</v>
      </c>
      <c r="B1004">
        <f t="shared" si="92"/>
        <v>12</v>
      </c>
      <c r="C1004">
        <v>2004</v>
      </c>
      <c r="D1004">
        <v>29</v>
      </c>
      <c r="E1004">
        <v>9</v>
      </c>
      <c r="F1004">
        <v>2.12</v>
      </c>
      <c r="G1004">
        <v>2.12</v>
      </c>
      <c r="I1004" s="1">
        <v>38259</v>
      </c>
      <c r="J1004">
        <v>2.12</v>
      </c>
      <c r="K1004">
        <f t="shared" si="90"/>
        <v>4349</v>
      </c>
      <c r="L1004" s="7">
        <f t="shared" si="93"/>
        <v>85.57654466745376</v>
      </c>
      <c r="M1004">
        <f t="shared" si="94"/>
        <v>1.7685714285714285</v>
      </c>
      <c r="N1004">
        <f t="shared" si="95"/>
        <v>4.8256666666666668</v>
      </c>
      <c r="O1004">
        <f>G1004/WatershedCalcs!$F$18</f>
        <v>0.1319264067407962</v>
      </c>
    </row>
    <row r="1005" spans="1:15" x14ac:dyDescent="0.25">
      <c r="A1005">
        <f t="shared" si="91"/>
        <v>2004</v>
      </c>
      <c r="B1005">
        <f t="shared" si="92"/>
        <v>12</v>
      </c>
      <c r="C1005">
        <v>2004</v>
      </c>
      <c r="D1005">
        <v>30</v>
      </c>
      <c r="E1005">
        <v>9</v>
      </c>
      <c r="F1005">
        <v>1.92</v>
      </c>
      <c r="G1005">
        <v>1.92</v>
      </c>
      <c r="I1005" s="1">
        <v>38260</v>
      </c>
      <c r="J1005">
        <v>1.92</v>
      </c>
      <c r="K1005">
        <f t="shared" si="90"/>
        <v>4471</v>
      </c>
      <c r="L1005" s="7">
        <f t="shared" si="93"/>
        <v>87.977174340810706</v>
      </c>
      <c r="M1005">
        <f t="shared" si="94"/>
        <v>2.4828571428571427</v>
      </c>
      <c r="N1005">
        <f t="shared" si="95"/>
        <v>4.9039999999999999</v>
      </c>
      <c r="O1005">
        <f>G1005/WatershedCalcs!$F$18</f>
        <v>0.11948051931241918</v>
      </c>
    </row>
    <row r="1006" spans="1:15" x14ac:dyDescent="0.25">
      <c r="A1006">
        <f t="shared" si="91"/>
        <v>2005</v>
      </c>
      <c r="B1006">
        <f t="shared" si="92"/>
        <v>1</v>
      </c>
      <c r="C1006">
        <v>2004</v>
      </c>
      <c r="D1006">
        <v>1</v>
      </c>
      <c r="E1006">
        <v>10</v>
      </c>
      <c r="F1006">
        <v>1.64</v>
      </c>
      <c r="G1006">
        <v>1.64</v>
      </c>
      <c r="I1006" s="1">
        <v>38261</v>
      </c>
      <c r="J1006">
        <v>1.64</v>
      </c>
      <c r="K1006">
        <f t="shared" si="90"/>
        <v>4759</v>
      </c>
      <c r="L1006" s="7">
        <f t="shared" si="93"/>
        <v>93.644234553325461</v>
      </c>
      <c r="M1006">
        <f t="shared" si="94"/>
        <v>2.6957142857142857</v>
      </c>
      <c r="N1006">
        <f t="shared" si="95"/>
        <v>5.1436666666666664</v>
      </c>
      <c r="O1006">
        <f>G1006/WatershedCalcs!$F$18</f>
        <v>0.10205627691269138</v>
      </c>
    </row>
    <row r="1007" spans="1:15" x14ac:dyDescent="0.25">
      <c r="A1007">
        <f t="shared" si="91"/>
        <v>2005</v>
      </c>
      <c r="B1007">
        <f t="shared" si="92"/>
        <v>1</v>
      </c>
      <c r="C1007">
        <v>2004</v>
      </c>
      <c r="D1007">
        <v>2</v>
      </c>
      <c r="E1007">
        <v>10</v>
      </c>
      <c r="F1007">
        <v>1.66</v>
      </c>
      <c r="G1007">
        <v>1.66</v>
      </c>
      <c r="I1007" s="1">
        <v>38262</v>
      </c>
      <c r="J1007">
        <v>1.66</v>
      </c>
      <c r="K1007">
        <f t="shared" si="90"/>
        <v>4751</v>
      </c>
      <c r="L1007" s="7">
        <f t="shared" si="93"/>
        <v>93.486816214088947</v>
      </c>
      <c r="M1007">
        <f t="shared" si="94"/>
        <v>3.6257142857142859</v>
      </c>
      <c r="N1007">
        <f t="shared" si="95"/>
        <v>5.3113333333333337</v>
      </c>
      <c r="O1007">
        <f>G1007/WatershedCalcs!$F$18</f>
        <v>0.10330086565552908</v>
      </c>
    </row>
    <row r="1008" spans="1:15" x14ac:dyDescent="0.25">
      <c r="A1008">
        <f t="shared" si="91"/>
        <v>2005</v>
      </c>
      <c r="B1008">
        <f t="shared" si="92"/>
        <v>1</v>
      </c>
      <c r="C1008">
        <v>2004</v>
      </c>
      <c r="D1008">
        <v>3</v>
      </c>
      <c r="E1008">
        <v>10</v>
      </c>
      <c r="F1008">
        <v>1.6</v>
      </c>
      <c r="G1008">
        <v>1.6</v>
      </c>
      <c r="I1008" s="1">
        <v>38263</v>
      </c>
      <c r="J1008">
        <v>1.6</v>
      </c>
      <c r="K1008">
        <f t="shared" si="90"/>
        <v>4775</v>
      </c>
      <c r="L1008" s="7">
        <f t="shared" si="93"/>
        <v>93.959071231798504</v>
      </c>
      <c r="M1008">
        <f t="shared" si="94"/>
        <v>4.7357142857142858</v>
      </c>
      <c r="N1008">
        <f t="shared" si="95"/>
        <v>5.4579999999999993</v>
      </c>
      <c r="O1008">
        <f>G1008/WatershedCalcs!$F$18</f>
        <v>9.9567099427015998E-2</v>
      </c>
    </row>
    <row r="1009" spans="1:15" x14ac:dyDescent="0.25">
      <c r="A1009">
        <f t="shared" si="91"/>
        <v>2005</v>
      </c>
      <c r="B1009">
        <f t="shared" si="92"/>
        <v>1</v>
      </c>
      <c r="C1009">
        <v>2004</v>
      </c>
      <c r="D1009">
        <v>4</v>
      </c>
      <c r="E1009">
        <v>10</v>
      </c>
      <c r="F1009">
        <v>1.67</v>
      </c>
      <c r="G1009">
        <v>1.67</v>
      </c>
      <c r="I1009" s="1">
        <v>38264</v>
      </c>
      <c r="J1009">
        <v>1.67</v>
      </c>
      <c r="K1009">
        <f t="shared" si="90"/>
        <v>4747</v>
      </c>
      <c r="L1009" s="7">
        <f t="shared" si="93"/>
        <v>93.408107044470682</v>
      </c>
      <c r="M1009">
        <f t="shared" si="94"/>
        <v>5.2185714285714289</v>
      </c>
      <c r="N1009">
        <f t="shared" si="95"/>
        <v>6.0280000000000005</v>
      </c>
      <c r="O1009">
        <f>G1009/WatershedCalcs!$F$18</f>
        <v>0.10392316002694793</v>
      </c>
    </row>
    <row r="1010" spans="1:15" x14ac:dyDescent="0.25">
      <c r="A1010">
        <f t="shared" si="91"/>
        <v>2005</v>
      </c>
      <c r="B1010">
        <f t="shared" si="92"/>
        <v>1</v>
      </c>
      <c r="C1010">
        <v>2004</v>
      </c>
      <c r="D1010">
        <v>5</v>
      </c>
      <c r="E1010">
        <v>10</v>
      </c>
      <c r="F1010">
        <v>1.77</v>
      </c>
      <c r="G1010">
        <v>1.77</v>
      </c>
      <c r="I1010" s="1">
        <v>38265</v>
      </c>
      <c r="J1010">
        <v>1.77</v>
      </c>
      <c r="K1010">
        <f t="shared" si="90"/>
        <v>4647</v>
      </c>
      <c r="L1010" s="7">
        <f t="shared" si="93"/>
        <v>91.440377804014176</v>
      </c>
      <c r="M1010">
        <f t="shared" si="94"/>
        <v>5.4871428571428567</v>
      </c>
      <c r="N1010">
        <f t="shared" si="95"/>
        <v>6.4723333333333333</v>
      </c>
      <c r="O1010">
        <f>G1010/WatershedCalcs!$F$18</f>
        <v>0.11014610374113644</v>
      </c>
    </row>
    <row r="1011" spans="1:15" x14ac:dyDescent="0.25">
      <c r="A1011">
        <f t="shared" si="91"/>
        <v>2005</v>
      </c>
      <c r="B1011">
        <f t="shared" si="92"/>
        <v>1</v>
      </c>
      <c r="C1011">
        <v>2004</v>
      </c>
      <c r="D1011">
        <v>6</v>
      </c>
      <c r="E1011">
        <v>10</v>
      </c>
      <c r="F1011">
        <v>7.12</v>
      </c>
      <c r="G1011">
        <v>7.12</v>
      </c>
      <c r="I1011" s="1">
        <v>38266</v>
      </c>
      <c r="J1011">
        <v>7.12</v>
      </c>
      <c r="K1011">
        <f t="shared" si="90"/>
        <v>3073</v>
      </c>
      <c r="L1011" s="7">
        <f t="shared" si="93"/>
        <v>60.468319559228647</v>
      </c>
      <c r="M1011">
        <f t="shared" si="94"/>
        <v>5.6228571428571428</v>
      </c>
      <c r="N1011">
        <f t="shared" si="95"/>
        <v>6.6779999999999982</v>
      </c>
      <c r="O1011">
        <f>G1011/WatershedCalcs!$F$18</f>
        <v>0.44307359245022115</v>
      </c>
    </row>
    <row r="1012" spans="1:15" x14ac:dyDescent="0.25">
      <c r="A1012">
        <f t="shared" si="91"/>
        <v>2005</v>
      </c>
      <c r="B1012">
        <f t="shared" si="92"/>
        <v>1</v>
      </c>
      <c r="C1012">
        <v>2004</v>
      </c>
      <c r="D1012">
        <v>7</v>
      </c>
      <c r="E1012">
        <v>10</v>
      </c>
      <c r="F1012">
        <v>3.41</v>
      </c>
      <c r="G1012">
        <v>3.41</v>
      </c>
      <c r="I1012" s="1">
        <v>38267</v>
      </c>
      <c r="J1012">
        <v>3.41</v>
      </c>
      <c r="K1012">
        <f t="shared" si="90"/>
        <v>3821</v>
      </c>
      <c r="L1012" s="7">
        <f t="shared" si="93"/>
        <v>75.186934277843363</v>
      </c>
      <c r="M1012">
        <f t="shared" si="94"/>
        <v>4.9471428571428575</v>
      </c>
      <c r="N1012">
        <f t="shared" si="95"/>
        <v>6.6443333333333321</v>
      </c>
      <c r="O1012">
        <f>G1012/WatershedCalcs!$F$18</f>
        <v>0.21220238065382785</v>
      </c>
    </row>
    <row r="1013" spans="1:15" x14ac:dyDescent="0.25">
      <c r="A1013">
        <f t="shared" si="91"/>
        <v>2005</v>
      </c>
      <c r="B1013">
        <f t="shared" si="92"/>
        <v>1</v>
      </c>
      <c r="C1013">
        <v>2004</v>
      </c>
      <c r="D1013">
        <v>8</v>
      </c>
      <c r="E1013">
        <v>10</v>
      </c>
      <c r="F1013">
        <v>8.15</v>
      </c>
      <c r="G1013">
        <v>8.15</v>
      </c>
      <c r="I1013" s="1">
        <v>38268</v>
      </c>
      <c r="J1013">
        <v>8.15</v>
      </c>
      <c r="K1013">
        <f t="shared" si="90"/>
        <v>2959</v>
      </c>
      <c r="L1013" s="7">
        <f t="shared" si="93"/>
        <v>58.225108225108222</v>
      </c>
      <c r="M1013">
        <f t="shared" si="94"/>
        <v>4.8100000000000005</v>
      </c>
      <c r="N1013">
        <f t="shared" si="95"/>
        <v>6.7099999999999991</v>
      </c>
      <c r="O1013">
        <f>G1013/WatershedCalcs!$F$18</f>
        <v>0.50716991270636269</v>
      </c>
    </row>
    <row r="1014" spans="1:15" x14ac:dyDescent="0.25">
      <c r="A1014">
        <f t="shared" si="91"/>
        <v>2005</v>
      </c>
      <c r="B1014">
        <f t="shared" si="92"/>
        <v>1</v>
      </c>
      <c r="C1014">
        <v>2004</v>
      </c>
      <c r="D1014">
        <v>9</v>
      </c>
      <c r="E1014">
        <v>10</v>
      </c>
      <c r="F1014">
        <v>9.43</v>
      </c>
      <c r="G1014">
        <v>9.43</v>
      </c>
      <c r="I1014" s="1">
        <v>38269</v>
      </c>
      <c r="J1014">
        <v>9.43</v>
      </c>
      <c r="K1014">
        <f t="shared" si="90"/>
        <v>2815</v>
      </c>
      <c r="L1014" s="7">
        <f t="shared" si="93"/>
        <v>55.391578118850845</v>
      </c>
      <c r="M1014">
        <f t="shared" si="94"/>
        <v>4.0342857142857138</v>
      </c>
      <c r="N1014">
        <f t="shared" si="95"/>
        <v>6.5866666666666651</v>
      </c>
      <c r="O1014">
        <f>G1014/WatershedCalcs!$F$18</f>
        <v>0.58682359224797542</v>
      </c>
    </row>
    <row r="1015" spans="1:15" x14ac:dyDescent="0.25">
      <c r="A1015">
        <f t="shared" si="91"/>
        <v>2005</v>
      </c>
      <c r="B1015">
        <f t="shared" si="92"/>
        <v>1</v>
      </c>
      <c r="C1015">
        <v>2004</v>
      </c>
      <c r="D1015">
        <v>10</v>
      </c>
      <c r="E1015">
        <v>10</v>
      </c>
      <c r="F1015">
        <v>4.9800000000000004</v>
      </c>
      <c r="G1015">
        <v>4.9800000000000004</v>
      </c>
      <c r="I1015" s="1">
        <v>38270</v>
      </c>
      <c r="J1015">
        <v>4.9800000000000004</v>
      </c>
      <c r="K1015">
        <f t="shared" si="90"/>
        <v>3476</v>
      </c>
      <c r="L1015" s="7">
        <f t="shared" si="93"/>
        <v>68.398268398268399</v>
      </c>
      <c r="M1015">
        <f t="shared" si="94"/>
        <v>3.0671428571428576</v>
      </c>
      <c r="N1015">
        <f t="shared" si="95"/>
        <v>6.4126666666666665</v>
      </c>
      <c r="O1015">
        <f>G1015/WatershedCalcs!$F$18</f>
        <v>0.30990259696658728</v>
      </c>
    </row>
    <row r="1016" spans="1:15" x14ac:dyDescent="0.25">
      <c r="A1016">
        <f t="shared" si="91"/>
        <v>2005</v>
      </c>
      <c r="B1016">
        <f t="shared" si="92"/>
        <v>1</v>
      </c>
      <c r="C1016">
        <v>2004</v>
      </c>
      <c r="D1016">
        <v>11</v>
      </c>
      <c r="E1016">
        <v>10</v>
      </c>
      <c r="F1016">
        <v>3.55</v>
      </c>
      <c r="G1016">
        <v>3.55</v>
      </c>
      <c r="I1016" s="1">
        <v>38271</v>
      </c>
      <c r="J1016">
        <v>3.55</v>
      </c>
      <c r="K1016">
        <f t="shared" si="90"/>
        <v>3785</v>
      </c>
      <c r="L1016" s="7">
        <f t="shared" si="93"/>
        <v>74.478551751279014</v>
      </c>
      <c r="M1016">
        <f t="shared" si="94"/>
        <v>3.3057142857142856</v>
      </c>
      <c r="N1016">
        <f t="shared" si="95"/>
        <v>6.3810000000000002</v>
      </c>
      <c r="O1016">
        <f>G1016/WatershedCalcs!$F$18</f>
        <v>0.22091450185369171</v>
      </c>
    </row>
    <row r="1017" spans="1:15" x14ac:dyDescent="0.25">
      <c r="A1017">
        <f t="shared" si="91"/>
        <v>2005</v>
      </c>
      <c r="B1017">
        <f t="shared" si="92"/>
        <v>1</v>
      </c>
      <c r="C1017">
        <v>2004</v>
      </c>
      <c r="D1017">
        <v>12</v>
      </c>
      <c r="E1017">
        <v>10</v>
      </c>
      <c r="F1017">
        <v>2.72</v>
      </c>
      <c r="G1017">
        <v>2.72</v>
      </c>
      <c r="I1017" s="1">
        <v>38272</v>
      </c>
      <c r="J1017">
        <v>2.72</v>
      </c>
      <c r="K1017">
        <f t="shared" si="90"/>
        <v>4052</v>
      </c>
      <c r="L1017" s="7">
        <f t="shared" si="93"/>
        <v>79.732388823297924</v>
      </c>
      <c r="M1017">
        <f t="shared" si="94"/>
        <v>4.37</v>
      </c>
      <c r="N1017">
        <f t="shared" si="95"/>
        <v>6.4210000000000003</v>
      </c>
      <c r="O1017">
        <f>G1017/WatershedCalcs!$F$18</f>
        <v>0.16926406902592719</v>
      </c>
    </row>
    <row r="1018" spans="1:15" x14ac:dyDescent="0.25">
      <c r="A1018">
        <f t="shared" si="91"/>
        <v>2005</v>
      </c>
      <c r="B1018">
        <f t="shared" si="92"/>
        <v>1</v>
      </c>
      <c r="C1018">
        <v>2004</v>
      </c>
      <c r="D1018">
        <v>13</v>
      </c>
      <c r="E1018">
        <v>10</v>
      </c>
      <c r="F1018">
        <v>2.39</v>
      </c>
      <c r="G1018">
        <v>2.39</v>
      </c>
      <c r="I1018" s="1">
        <v>38273</v>
      </c>
      <c r="J1018">
        <v>2.39</v>
      </c>
      <c r="K1018">
        <f t="shared" si="90"/>
        <v>4212</v>
      </c>
      <c r="L1018" s="7">
        <f t="shared" si="93"/>
        <v>82.880755608028338</v>
      </c>
      <c r="M1018">
        <f t="shared" si="94"/>
        <v>5.652857142857143</v>
      </c>
      <c r="N1018">
        <f t="shared" si="95"/>
        <v>6.4936666666666669</v>
      </c>
      <c r="O1018">
        <f>G1018/WatershedCalcs!$F$18</f>
        <v>0.14872835476910515</v>
      </c>
    </row>
    <row r="1019" spans="1:15" x14ac:dyDescent="0.25">
      <c r="A1019">
        <f t="shared" si="91"/>
        <v>2005</v>
      </c>
      <c r="B1019">
        <f t="shared" si="92"/>
        <v>1</v>
      </c>
      <c r="C1019">
        <v>2004</v>
      </c>
      <c r="D1019">
        <v>14</v>
      </c>
      <c r="E1019">
        <v>10</v>
      </c>
      <c r="F1019">
        <v>2.4500000000000002</v>
      </c>
      <c r="G1019">
        <v>2.4500000000000002</v>
      </c>
      <c r="I1019" s="1">
        <v>38274</v>
      </c>
      <c r="J1019">
        <v>2.4500000000000002</v>
      </c>
      <c r="K1019">
        <f t="shared" si="90"/>
        <v>4175</v>
      </c>
      <c r="L1019" s="7">
        <f t="shared" si="93"/>
        <v>82.152695789059422</v>
      </c>
      <c r="M1019">
        <f t="shared" si="94"/>
        <v>6.4371428571428577</v>
      </c>
      <c r="N1019">
        <f t="shared" si="95"/>
        <v>6.5683333333333325</v>
      </c>
      <c r="O1019">
        <f>G1019/WatershedCalcs!$F$18</f>
        <v>0.15246212099761824</v>
      </c>
    </row>
    <row r="1020" spans="1:15" x14ac:dyDescent="0.25">
      <c r="A1020">
        <f t="shared" si="91"/>
        <v>2005</v>
      </c>
      <c r="B1020">
        <f t="shared" si="92"/>
        <v>1</v>
      </c>
      <c r="C1020">
        <v>2004</v>
      </c>
      <c r="D1020">
        <v>15</v>
      </c>
      <c r="E1020">
        <v>10</v>
      </c>
      <c r="F1020">
        <v>2.72</v>
      </c>
      <c r="G1020">
        <v>2.72</v>
      </c>
      <c r="I1020" s="1">
        <v>38275</v>
      </c>
      <c r="J1020">
        <v>2.72</v>
      </c>
      <c r="K1020">
        <f t="shared" si="90"/>
        <v>4052</v>
      </c>
      <c r="L1020" s="7">
        <f t="shared" si="93"/>
        <v>79.732388823297924</v>
      </c>
      <c r="M1020">
        <f t="shared" si="94"/>
        <v>6.7742857142857158</v>
      </c>
      <c r="N1020">
        <f t="shared" si="95"/>
        <v>6.6446666666666667</v>
      </c>
      <c r="O1020">
        <f>G1020/WatershedCalcs!$F$18</f>
        <v>0.16926406902592719</v>
      </c>
    </row>
    <row r="1021" spans="1:15" x14ac:dyDescent="0.25">
      <c r="A1021">
        <f t="shared" si="91"/>
        <v>2005</v>
      </c>
      <c r="B1021">
        <f t="shared" si="92"/>
        <v>1</v>
      </c>
      <c r="C1021">
        <v>2004</v>
      </c>
      <c r="D1021">
        <v>16</v>
      </c>
      <c r="E1021">
        <v>10</v>
      </c>
      <c r="F1021">
        <v>2.66</v>
      </c>
      <c r="G1021">
        <v>2.66</v>
      </c>
      <c r="I1021" s="1">
        <v>38276</v>
      </c>
      <c r="J1021">
        <v>2.66</v>
      </c>
      <c r="K1021">
        <f t="shared" si="90"/>
        <v>4094</v>
      </c>
      <c r="L1021" s="7">
        <f t="shared" si="93"/>
        <v>80.558835104289656</v>
      </c>
      <c r="M1021">
        <f t="shared" si="94"/>
        <v>6.9885714285714302</v>
      </c>
      <c r="N1021">
        <f t="shared" si="95"/>
        <v>6.7056666666666676</v>
      </c>
      <c r="O1021">
        <f>G1021/WatershedCalcs!$F$18</f>
        <v>0.1655303027974141</v>
      </c>
    </row>
    <row r="1022" spans="1:15" x14ac:dyDescent="0.25">
      <c r="A1022">
        <f t="shared" si="91"/>
        <v>2005</v>
      </c>
      <c r="B1022">
        <f t="shared" si="92"/>
        <v>1</v>
      </c>
      <c r="C1022">
        <v>2004</v>
      </c>
      <c r="D1022">
        <v>17</v>
      </c>
      <c r="E1022">
        <v>10</v>
      </c>
      <c r="F1022">
        <v>6.65</v>
      </c>
      <c r="G1022">
        <v>6.65</v>
      </c>
      <c r="I1022" s="1">
        <v>38277</v>
      </c>
      <c r="J1022">
        <v>6.65</v>
      </c>
      <c r="K1022">
        <f t="shared" si="90"/>
        <v>3146</v>
      </c>
      <c r="L1022" s="7">
        <f t="shared" si="93"/>
        <v>61.904761904761905</v>
      </c>
      <c r="M1022">
        <f t="shared" si="94"/>
        <v>7.1585714285714284</v>
      </c>
      <c r="N1022">
        <f t="shared" si="95"/>
        <v>6.8580000000000005</v>
      </c>
      <c r="O1022">
        <f>G1022/WatershedCalcs!$F$18</f>
        <v>0.41382575699353524</v>
      </c>
    </row>
    <row r="1023" spans="1:15" x14ac:dyDescent="0.25">
      <c r="A1023">
        <f t="shared" si="91"/>
        <v>2005</v>
      </c>
      <c r="B1023">
        <f t="shared" si="92"/>
        <v>1</v>
      </c>
      <c r="C1023">
        <v>2004</v>
      </c>
      <c r="D1023">
        <v>18</v>
      </c>
      <c r="E1023">
        <v>10</v>
      </c>
      <c r="F1023">
        <v>11</v>
      </c>
      <c r="G1023">
        <v>11</v>
      </c>
      <c r="I1023" s="1">
        <v>38278</v>
      </c>
      <c r="J1023">
        <v>11</v>
      </c>
      <c r="K1023">
        <f t="shared" si="90"/>
        <v>2599</v>
      </c>
      <c r="L1023" s="7">
        <f t="shared" si="93"/>
        <v>51.141282959464775</v>
      </c>
      <c r="M1023">
        <f t="shared" si="94"/>
        <v>6.6985714285714284</v>
      </c>
      <c r="N1023">
        <f t="shared" si="95"/>
        <v>6.8993333333333338</v>
      </c>
      <c r="O1023">
        <f>G1023/WatershedCalcs!$F$18</f>
        <v>0.68452380856073491</v>
      </c>
    </row>
    <row r="1024" spans="1:15" x14ac:dyDescent="0.25">
      <c r="A1024">
        <f t="shared" si="91"/>
        <v>2005</v>
      </c>
      <c r="B1024">
        <f t="shared" si="92"/>
        <v>1</v>
      </c>
      <c r="C1024">
        <v>2004</v>
      </c>
      <c r="D1024">
        <v>19</v>
      </c>
      <c r="E1024">
        <v>10</v>
      </c>
      <c r="F1024">
        <v>11.7</v>
      </c>
      <c r="G1024">
        <v>11.7</v>
      </c>
      <c r="I1024" s="1">
        <v>38279</v>
      </c>
      <c r="J1024">
        <v>11.7</v>
      </c>
      <c r="K1024">
        <f t="shared" si="90"/>
        <v>2574</v>
      </c>
      <c r="L1024" s="7">
        <f t="shared" si="93"/>
        <v>50.649350649350644</v>
      </c>
      <c r="M1024">
        <f t="shared" si="94"/>
        <v>5.9585714285714273</v>
      </c>
      <c r="N1024">
        <f t="shared" si="95"/>
        <v>6.7283333333333335</v>
      </c>
      <c r="O1024">
        <f>G1024/WatershedCalcs!$F$18</f>
        <v>0.72808441456005435</v>
      </c>
    </row>
    <row r="1025" spans="1:15" x14ac:dyDescent="0.25">
      <c r="A1025">
        <f t="shared" si="91"/>
        <v>2005</v>
      </c>
      <c r="B1025">
        <f t="shared" si="92"/>
        <v>1</v>
      </c>
      <c r="C1025">
        <v>2004</v>
      </c>
      <c r="D1025">
        <v>20</v>
      </c>
      <c r="E1025">
        <v>10</v>
      </c>
      <c r="F1025">
        <v>7.88</v>
      </c>
      <c r="G1025">
        <v>7.88</v>
      </c>
      <c r="I1025" s="1">
        <v>38280</v>
      </c>
      <c r="J1025">
        <v>7.88</v>
      </c>
      <c r="K1025">
        <f t="shared" si="90"/>
        <v>2994</v>
      </c>
      <c r="L1025" s="7">
        <f t="shared" si="93"/>
        <v>58.913813459268006</v>
      </c>
      <c r="M1025">
        <f t="shared" si="94"/>
        <v>5.7585714285714289</v>
      </c>
      <c r="N1025">
        <f t="shared" si="95"/>
        <v>6.652333333333333</v>
      </c>
      <c r="O1025">
        <f>G1025/WatershedCalcs!$F$18</f>
        <v>0.49036796467805377</v>
      </c>
    </row>
    <row r="1026" spans="1:15" x14ac:dyDescent="0.25">
      <c r="A1026">
        <f t="shared" si="91"/>
        <v>2005</v>
      </c>
      <c r="B1026">
        <f t="shared" si="92"/>
        <v>1</v>
      </c>
      <c r="C1026">
        <v>2004</v>
      </c>
      <c r="D1026">
        <v>21</v>
      </c>
      <c r="E1026">
        <v>10</v>
      </c>
      <c r="F1026">
        <v>4.8099999999999996</v>
      </c>
      <c r="G1026">
        <v>4.8099999999999996</v>
      </c>
      <c r="I1026" s="1">
        <v>38281</v>
      </c>
      <c r="J1026">
        <v>4.8099999999999996</v>
      </c>
      <c r="K1026">
        <f t="shared" ref="K1026:K1089" si="96">RANK(J1026,$J$2:$J$5114,0)</f>
        <v>3497</v>
      </c>
      <c r="L1026" s="7">
        <f t="shared" si="93"/>
        <v>68.811491538764272</v>
      </c>
      <c r="M1026">
        <f t="shared" si="94"/>
        <v>5.7628571428571433</v>
      </c>
      <c r="N1026">
        <f t="shared" si="95"/>
        <v>6.6209999999999996</v>
      </c>
      <c r="O1026">
        <f>G1026/WatershedCalcs!$F$18</f>
        <v>0.29932359265246677</v>
      </c>
    </row>
    <row r="1027" spans="1:15" x14ac:dyDescent="0.25">
      <c r="A1027">
        <f t="shared" ref="A1027:A1090" si="97">IF(E1027&gt;9,C1027+1,C1027)</f>
        <v>2005</v>
      </c>
      <c r="B1027">
        <f t="shared" ref="B1027:B1090" si="98">IF(E1027&gt;9,(E1027-9),(E1027+3))</f>
        <v>1</v>
      </c>
      <c r="C1027">
        <v>2004</v>
      </c>
      <c r="D1027">
        <v>22</v>
      </c>
      <c r="E1027">
        <v>10</v>
      </c>
      <c r="F1027">
        <v>4.22</v>
      </c>
      <c r="G1027">
        <v>4.22</v>
      </c>
      <c r="I1027" s="1">
        <v>38282</v>
      </c>
      <c r="J1027">
        <v>4.22</v>
      </c>
      <c r="K1027">
        <f t="shared" si="96"/>
        <v>3631</v>
      </c>
      <c r="L1027" s="7">
        <f t="shared" ref="L1027:L1090" si="99">100*(K1027/(COUNT($K$2:$K$5114)+1))</f>
        <v>71.448248720975997</v>
      </c>
      <c r="M1027">
        <f t="shared" ref="M1027:M1090" si="100">AVERAGE(J1027:J1033)</f>
        <v>5.8242857142857147</v>
      </c>
      <c r="N1027">
        <f t="shared" ref="N1027:N1090" si="101">AVERAGE(J1027:J1056)</f>
        <v>6.6760000000000002</v>
      </c>
      <c r="O1027">
        <f>G1027/WatershedCalcs!$F$18</f>
        <v>0.26260822473875467</v>
      </c>
    </row>
    <row r="1028" spans="1:15" x14ac:dyDescent="0.25">
      <c r="A1028">
        <f t="shared" si="97"/>
        <v>2005</v>
      </c>
      <c r="B1028">
        <f t="shared" si="98"/>
        <v>1</v>
      </c>
      <c r="C1028">
        <v>2004</v>
      </c>
      <c r="D1028">
        <v>23</v>
      </c>
      <c r="E1028">
        <v>10</v>
      </c>
      <c r="F1028">
        <v>3.85</v>
      </c>
      <c r="G1028">
        <v>3.85</v>
      </c>
      <c r="I1028" s="1">
        <v>38283</v>
      </c>
      <c r="J1028">
        <v>3.85</v>
      </c>
      <c r="K1028">
        <f t="shared" si="96"/>
        <v>3709</v>
      </c>
      <c r="L1028" s="7">
        <f t="shared" si="99"/>
        <v>72.983077528532064</v>
      </c>
      <c r="M1028">
        <f t="shared" si="100"/>
        <v>5.86</v>
      </c>
      <c r="N1028">
        <f t="shared" si="101"/>
        <v>6.7073333333333327</v>
      </c>
      <c r="O1028">
        <f>G1028/WatershedCalcs!$F$18</f>
        <v>0.23958333299625723</v>
      </c>
    </row>
    <row r="1029" spans="1:15" x14ac:dyDescent="0.25">
      <c r="A1029">
        <f t="shared" si="97"/>
        <v>2005</v>
      </c>
      <c r="B1029">
        <f t="shared" si="98"/>
        <v>1</v>
      </c>
      <c r="C1029">
        <v>2004</v>
      </c>
      <c r="D1029">
        <v>24</v>
      </c>
      <c r="E1029">
        <v>10</v>
      </c>
      <c r="F1029">
        <v>3.43</v>
      </c>
      <c r="G1029">
        <v>3.43</v>
      </c>
      <c r="I1029" s="1">
        <v>38284</v>
      </c>
      <c r="J1029">
        <v>3.43</v>
      </c>
      <c r="K1029">
        <f t="shared" si="96"/>
        <v>3818</v>
      </c>
      <c r="L1029" s="7">
        <f t="shared" si="99"/>
        <v>75.127902400629679</v>
      </c>
      <c r="M1029">
        <f t="shared" si="100"/>
        <v>6.6114285714285712</v>
      </c>
      <c r="N1029">
        <f t="shared" si="101"/>
        <v>6.7359999999999998</v>
      </c>
      <c r="O1029">
        <f>G1029/WatershedCalcs!$F$18</f>
        <v>0.21344696939666555</v>
      </c>
    </row>
    <row r="1030" spans="1:15" x14ac:dyDescent="0.25">
      <c r="A1030">
        <f t="shared" si="97"/>
        <v>2005</v>
      </c>
      <c r="B1030">
        <f t="shared" si="98"/>
        <v>1</v>
      </c>
      <c r="C1030">
        <v>2004</v>
      </c>
      <c r="D1030">
        <v>25</v>
      </c>
      <c r="E1030">
        <v>10</v>
      </c>
      <c r="F1030">
        <v>5.82</v>
      </c>
      <c r="G1030">
        <v>5.82</v>
      </c>
      <c r="I1030" s="1">
        <v>38285</v>
      </c>
      <c r="J1030">
        <v>5.82</v>
      </c>
      <c r="K1030">
        <f t="shared" si="96"/>
        <v>3293</v>
      </c>
      <c r="L1030" s="7">
        <f t="shared" si="99"/>
        <v>64.797323888232981</v>
      </c>
      <c r="M1030">
        <f t="shared" si="100"/>
        <v>7.0742857142857147</v>
      </c>
      <c r="N1030">
        <f t="shared" si="101"/>
        <v>6.7883333333333322</v>
      </c>
      <c r="O1030">
        <f>G1030/WatershedCalcs!$F$18</f>
        <v>0.3621753241657707</v>
      </c>
    </row>
    <row r="1031" spans="1:15" x14ac:dyDescent="0.25">
      <c r="A1031">
        <f t="shared" si="97"/>
        <v>2005</v>
      </c>
      <c r="B1031">
        <f t="shared" si="98"/>
        <v>1</v>
      </c>
      <c r="C1031">
        <v>2004</v>
      </c>
      <c r="D1031">
        <v>26</v>
      </c>
      <c r="E1031">
        <v>10</v>
      </c>
      <c r="F1031">
        <v>10.3</v>
      </c>
      <c r="G1031">
        <v>10.3</v>
      </c>
      <c r="I1031" s="1">
        <v>38286</v>
      </c>
      <c r="J1031">
        <v>10.3</v>
      </c>
      <c r="K1031">
        <f t="shared" si="96"/>
        <v>2715</v>
      </c>
      <c r="L1031" s="7">
        <f t="shared" si="99"/>
        <v>53.423848878394331</v>
      </c>
      <c r="M1031">
        <f t="shared" si="100"/>
        <v>7.1085714285714294</v>
      </c>
      <c r="N1031">
        <f t="shared" si="101"/>
        <v>6.7726666666666668</v>
      </c>
      <c r="O1031">
        <f>G1031/WatershedCalcs!$F$18</f>
        <v>0.64096320256141548</v>
      </c>
    </row>
    <row r="1032" spans="1:15" x14ac:dyDescent="0.25">
      <c r="A1032">
        <f t="shared" si="97"/>
        <v>2005</v>
      </c>
      <c r="B1032">
        <f t="shared" si="98"/>
        <v>1</v>
      </c>
      <c r="C1032">
        <v>2004</v>
      </c>
      <c r="D1032">
        <v>27</v>
      </c>
      <c r="E1032">
        <v>10</v>
      </c>
      <c r="F1032">
        <v>7.91</v>
      </c>
      <c r="G1032">
        <v>7.91</v>
      </c>
      <c r="I1032" s="1">
        <v>38287</v>
      </c>
      <c r="J1032">
        <v>7.91</v>
      </c>
      <c r="K1032">
        <f t="shared" si="96"/>
        <v>2984</v>
      </c>
      <c r="L1032" s="7">
        <f t="shared" si="99"/>
        <v>58.717040535222353</v>
      </c>
      <c r="M1032">
        <f t="shared" si="100"/>
        <v>8.3085714285714278</v>
      </c>
      <c r="N1032">
        <f t="shared" si="101"/>
        <v>6.7333333333333325</v>
      </c>
      <c r="O1032">
        <f>G1032/WatershedCalcs!$F$18</f>
        <v>0.4922348477923103</v>
      </c>
    </row>
    <row r="1033" spans="1:15" x14ac:dyDescent="0.25">
      <c r="A1033">
        <f t="shared" si="97"/>
        <v>2005</v>
      </c>
      <c r="B1033">
        <f t="shared" si="98"/>
        <v>1</v>
      </c>
      <c r="C1033">
        <v>2004</v>
      </c>
      <c r="D1033">
        <v>28</v>
      </c>
      <c r="E1033">
        <v>10</v>
      </c>
      <c r="F1033">
        <v>5.24</v>
      </c>
      <c r="G1033">
        <v>5.24</v>
      </c>
      <c r="I1033" s="1">
        <v>38288</v>
      </c>
      <c r="J1033">
        <v>5.24</v>
      </c>
      <c r="K1033">
        <f t="shared" si="96"/>
        <v>3420</v>
      </c>
      <c r="L1033" s="7">
        <f t="shared" si="99"/>
        <v>67.296340023612757</v>
      </c>
      <c r="M1033">
        <f t="shared" si="100"/>
        <v>9.3214285714285712</v>
      </c>
      <c r="N1033">
        <f t="shared" si="101"/>
        <v>6.6863333333333328</v>
      </c>
      <c r="O1033">
        <f>G1033/WatershedCalcs!$F$18</f>
        <v>0.3260822506234774</v>
      </c>
    </row>
    <row r="1034" spans="1:15" x14ac:dyDescent="0.25">
      <c r="A1034">
        <f t="shared" si="97"/>
        <v>2005</v>
      </c>
      <c r="B1034">
        <f t="shared" si="98"/>
        <v>1</v>
      </c>
      <c r="C1034">
        <v>2004</v>
      </c>
      <c r="D1034">
        <v>29</v>
      </c>
      <c r="E1034">
        <v>10</v>
      </c>
      <c r="F1034">
        <v>4.47</v>
      </c>
      <c r="G1034">
        <v>4.47</v>
      </c>
      <c r="I1034" s="1">
        <v>38289</v>
      </c>
      <c r="J1034">
        <v>4.47</v>
      </c>
      <c r="K1034">
        <f t="shared" si="96"/>
        <v>3586</v>
      </c>
      <c r="L1034" s="7">
        <f t="shared" si="99"/>
        <v>70.562770562770567</v>
      </c>
      <c r="M1034">
        <f t="shared" si="100"/>
        <v>9.7071428571428573</v>
      </c>
      <c r="N1034">
        <f t="shared" si="101"/>
        <v>6.7433333333333332</v>
      </c>
      <c r="O1034">
        <f>G1034/WatershedCalcs!$F$18</f>
        <v>0.27816558402422592</v>
      </c>
    </row>
    <row r="1035" spans="1:15" x14ac:dyDescent="0.25">
      <c r="A1035">
        <f t="shared" si="97"/>
        <v>2005</v>
      </c>
      <c r="B1035">
        <f t="shared" si="98"/>
        <v>1</v>
      </c>
      <c r="C1035">
        <v>2004</v>
      </c>
      <c r="D1035">
        <v>30</v>
      </c>
      <c r="E1035">
        <v>10</v>
      </c>
      <c r="F1035">
        <v>9.11</v>
      </c>
      <c r="G1035">
        <v>9.11</v>
      </c>
      <c r="I1035" s="1">
        <v>38290</v>
      </c>
      <c r="J1035">
        <v>9.11</v>
      </c>
      <c r="K1035">
        <f t="shared" si="96"/>
        <v>2846</v>
      </c>
      <c r="L1035" s="7">
        <f t="shared" si="99"/>
        <v>56.001574183392364</v>
      </c>
      <c r="M1035">
        <f t="shared" si="100"/>
        <v>9.9414285714285722</v>
      </c>
      <c r="N1035">
        <f t="shared" si="101"/>
        <v>6.777333333333333</v>
      </c>
      <c r="O1035">
        <f>G1035/WatershedCalcs!$F$18</f>
        <v>0.56691017236257224</v>
      </c>
    </row>
    <row r="1036" spans="1:15" x14ac:dyDescent="0.25">
      <c r="A1036">
        <f t="shared" si="97"/>
        <v>2005</v>
      </c>
      <c r="B1036">
        <f t="shared" si="98"/>
        <v>1</v>
      </c>
      <c r="C1036">
        <v>2004</v>
      </c>
      <c r="D1036">
        <v>31</v>
      </c>
      <c r="E1036">
        <v>10</v>
      </c>
      <c r="F1036">
        <v>6.67</v>
      </c>
      <c r="G1036">
        <v>6.67</v>
      </c>
      <c r="I1036" s="1">
        <v>38291</v>
      </c>
      <c r="J1036">
        <v>6.67</v>
      </c>
      <c r="K1036">
        <f t="shared" si="96"/>
        <v>3142</v>
      </c>
      <c r="L1036" s="7">
        <f t="shared" si="99"/>
        <v>61.826052735143641</v>
      </c>
      <c r="M1036">
        <f t="shared" si="100"/>
        <v>9.4085714285714293</v>
      </c>
      <c r="N1036">
        <f t="shared" si="101"/>
        <v>6.6433333333333335</v>
      </c>
      <c r="O1036">
        <f>G1036/WatershedCalcs!$F$18</f>
        <v>0.41507034573637291</v>
      </c>
    </row>
    <row r="1037" spans="1:15" x14ac:dyDescent="0.25">
      <c r="A1037">
        <f t="shared" si="97"/>
        <v>2005</v>
      </c>
      <c r="B1037">
        <f t="shared" si="98"/>
        <v>2</v>
      </c>
      <c r="C1037">
        <v>2004</v>
      </c>
      <c r="D1037">
        <v>1</v>
      </c>
      <c r="E1037">
        <v>11</v>
      </c>
      <c r="F1037">
        <v>6.06</v>
      </c>
      <c r="G1037">
        <v>6.06</v>
      </c>
      <c r="I1037" s="1">
        <v>38292</v>
      </c>
      <c r="J1037">
        <v>6.06</v>
      </c>
      <c r="K1037">
        <f t="shared" si="96"/>
        <v>3250</v>
      </c>
      <c r="L1037" s="7">
        <f t="shared" si="99"/>
        <v>63.951200314836676</v>
      </c>
      <c r="M1037">
        <f t="shared" si="100"/>
        <v>9.0914285714285707</v>
      </c>
      <c r="N1037">
        <f t="shared" si="101"/>
        <v>6.6950000000000012</v>
      </c>
      <c r="O1037">
        <f>G1037/WatershedCalcs!$F$18</f>
        <v>0.37711038907982303</v>
      </c>
    </row>
    <row r="1038" spans="1:15" x14ac:dyDescent="0.25">
      <c r="A1038">
        <f t="shared" si="97"/>
        <v>2005</v>
      </c>
      <c r="B1038">
        <f t="shared" si="98"/>
        <v>2</v>
      </c>
      <c r="C1038">
        <v>2004</v>
      </c>
      <c r="D1038">
        <v>2</v>
      </c>
      <c r="E1038">
        <v>11</v>
      </c>
      <c r="F1038">
        <v>18.7</v>
      </c>
      <c r="G1038">
        <v>18.7</v>
      </c>
      <c r="I1038" s="1">
        <v>38293</v>
      </c>
      <c r="J1038">
        <v>18.7</v>
      </c>
      <c r="K1038">
        <f t="shared" si="96"/>
        <v>1951</v>
      </c>
      <c r="L1038" s="7">
        <f t="shared" si="99"/>
        <v>38.390397481306572</v>
      </c>
      <c r="M1038">
        <f t="shared" si="100"/>
        <v>8.8271428571428583</v>
      </c>
      <c r="N1038">
        <f t="shared" si="101"/>
        <v>6.7536666666666667</v>
      </c>
      <c r="O1038">
        <f>G1038/WatershedCalcs!$F$18</f>
        <v>1.1636904745532493</v>
      </c>
    </row>
    <row r="1039" spans="1:15" x14ac:dyDescent="0.25">
      <c r="A1039">
        <f t="shared" si="97"/>
        <v>2005</v>
      </c>
      <c r="B1039">
        <f t="shared" si="98"/>
        <v>2</v>
      </c>
      <c r="C1039">
        <v>2004</v>
      </c>
      <c r="D1039">
        <v>3</v>
      </c>
      <c r="E1039">
        <v>11</v>
      </c>
      <c r="F1039">
        <v>15</v>
      </c>
      <c r="G1039">
        <v>15</v>
      </c>
      <c r="I1039" s="1">
        <v>38294</v>
      </c>
      <c r="J1039">
        <v>15</v>
      </c>
      <c r="K1039">
        <f t="shared" si="96"/>
        <v>2213</v>
      </c>
      <c r="L1039" s="7">
        <f t="shared" si="99"/>
        <v>43.545848091302638</v>
      </c>
      <c r="M1039">
        <f t="shared" si="100"/>
        <v>6.7314285714285722</v>
      </c>
      <c r="N1039">
        <f t="shared" si="101"/>
        <v>6.3303333333333329</v>
      </c>
      <c r="O1039">
        <f>G1039/WatershedCalcs!$F$18</f>
        <v>0.93344155712827492</v>
      </c>
    </row>
    <row r="1040" spans="1:15" x14ac:dyDescent="0.25">
      <c r="A1040">
        <f t="shared" si="97"/>
        <v>2005</v>
      </c>
      <c r="B1040">
        <f t="shared" si="98"/>
        <v>2</v>
      </c>
      <c r="C1040">
        <v>2004</v>
      </c>
      <c r="D1040">
        <v>4</v>
      </c>
      <c r="E1040">
        <v>11</v>
      </c>
      <c r="F1040">
        <v>7.94</v>
      </c>
      <c r="G1040">
        <v>7.94</v>
      </c>
      <c r="I1040" s="1">
        <v>38295</v>
      </c>
      <c r="J1040">
        <v>7.94</v>
      </c>
      <c r="K1040">
        <f t="shared" si="96"/>
        <v>2982</v>
      </c>
      <c r="L1040" s="7">
        <f t="shared" si="99"/>
        <v>58.677685950413228</v>
      </c>
      <c r="M1040">
        <f t="shared" si="100"/>
        <v>5.2671428571428569</v>
      </c>
      <c r="N1040">
        <f t="shared" si="101"/>
        <v>6.0146666666666659</v>
      </c>
      <c r="O1040">
        <f>G1040/WatershedCalcs!$F$18</f>
        <v>0.49410173090656689</v>
      </c>
    </row>
    <row r="1041" spans="1:15" x14ac:dyDescent="0.25">
      <c r="A1041">
        <f t="shared" si="97"/>
        <v>2005</v>
      </c>
      <c r="B1041">
        <f t="shared" si="98"/>
        <v>2</v>
      </c>
      <c r="C1041">
        <v>2004</v>
      </c>
      <c r="D1041">
        <v>5</v>
      </c>
      <c r="E1041">
        <v>11</v>
      </c>
      <c r="F1041">
        <v>6.11</v>
      </c>
      <c r="G1041">
        <v>6.11</v>
      </c>
      <c r="I1041" s="1">
        <v>38296</v>
      </c>
      <c r="J1041">
        <v>6.11</v>
      </c>
      <c r="K1041">
        <f t="shared" si="96"/>
        <v>3234</v>
      </c>
      <c r="L1041" s="7">
        <f t="shared" si="99"/>
        <v>63.636363636363633</v>
      </c>
      <c r="M1041">
        <f t="shared" si="100"/>
        <v>4.8328571428571436</v>
      </c>
      <c r="N1041">
        <f t="shared" si="101"/>
        <v>5.95</v>
      </c>
      <c r="O1041">
        <f>G1041/WatershedCalcs!$F$18</f>
        <v>0.38022186093691734</v>
      </c>
    </row>
    <row r="1042" spans="1:15" x14ac:dyDescent="0.25">
      <c r="A1042">
        <f t="shared" si="97"/>
        <v>2005</v>
      </c>
      <c r="B1042">
        <f t="shared" si="98"/>
        <v>2</v>
      </c>
      <c r="C1042">
        <v>2004</v>
      </c>
      <c r="D1042">
        <v>6</v>
      </c>
      <c r="E1042">
        <v>11</v>
      </c>
      <c r="F1042">
        <v>5.38</v>
      </c>
      <c r="G1042">
        <v>5.38</v>
      </c>
      <c r="I1042" s="1">
        <v>38297</v>
      </c>
      <c r="J1042">
        <v>5.38</v>
      </c>
      <c r="K1042">
        <f t="shared" si="96"/>
        <v>3394</v>
      </c>
      <c r="L1042" s="7">
        <f t="shared" si="99"/>
        <v>66.784730421094068</v>
      </c>
      <c r="M1042">
        <f t="shared" si="100"/>
        <v>4.6214285714285719</v>
      </c>
      <c r="N1042">
        <f t="shared" si="101"/>
        <v>6.0783333333333331</v>
      </c>
      <c r="O1042">
        <f>G1042/WatershedCalcs!$F$18</f>
        <v>0.33479437182334126</v>
      </c>
    </row>
    <row r="1043" spans="1:15" x14ac:dyDescent="0.25">
      <c r="A1043">
        <f t="shared" si="97"/>
        <v>2005</v>
      </c>
      <c r="B1043">
        <f t="shared" si="98"/>
        <v>2</v>
      </c>
      <c r="C1043">
        <v>2004</v>
      </c>
      <c r="D1043">
        <v>7</v>
      </c>
      <c r="E1043">
        <v>11</v>
      </c>
      <c r="F1043">
        <v>4.45</v>
      </c>
      <c r="G1043">
        <v>4.45</v>
      </c>
      <c r="I1043" s="1">
        <v>38298</v>
      </c>
      <c r="J1043">
        <v>4.45</v>
      </c>
      <c r="K1043">
        <f t="shared" si="96"/>
        <v>3589</v>
      </c>
      <c r="L1043" s="7">
        <f t="shared" si="99"/>
        <v>70.621802439984265</v>
      </c>
      <c r="M1043">
        <f t="shared" si="100"/>
        <v>4.53</v>
      </c>
      <c r="N1043">
        <f t="shared" si="101"/>
        <v>6.3489999999999993</v>
      </c>
      <c r="O1043">
        <f>G1043/WatershedCalcs!$F$18</f>
        <v>0.27692099528138825</v>
      </c>
    </row>
    <row r="1044" spans="1:15" x14ac:dyDescent="0.25">
      <c r="A1044">
        <f t="shared" si="97"/>
        <v>2005</v>
      </c>
      <c r="B1044">
        <f t="shared" si="98"/>
        <v>2</v>
      </c>
      <c r="C1044">
        <v>2004</v>
      </c>
      <c r="D1044">
        <v>8</v>
      </c>
      <c r="E1044">
        <v>11</v>
      </c>
      <c r="F1044">
        <v>4.21</v>
      </c>
      <c r="G1044">
        <v>4.21</v>
      </c>
      <c r="I1044" s="1">
        <v>38299</v>
      </c>
      <c r="J1044">
        <v>4.21</v>
      </c>
      <c r="K1044">
        <f t="shared" si="96"/>
        <v>3632</v>
      </c>
      <c r="L1044" s="7">
        <f t="shared" si="99"/>
        <v>71.467926013380563</v>
      </c>
      <c r="M1044">
        <f t="shared" si="100"/>
        <v>4.5442857142857145</v>
      </c>
      <c r="N1044">
        <f t="shared" si="101"/>
        <v>6.7973333333333326</v>
      </c>
      <c r="O1044">
        <f>G1044/WatershedCalcs!$F$18</f>
        <v>0.26198593036733581</v>
      </c>
    </row>
    <row r="1045" spans="1:15" x14ac:dyDescent="0.25">
      <c r="A1045">
        <f t="shared" si="97"/>
        <v>2005</v>
      </c>
      <c r="B1045">
        <f t="shared" si="98"/>
        <v>2</v>
      </c>
      <c r="C1045">
        <v>2004</v>
      </c>
      <c r="D1045">
        <v>9</v>
      </c>
      <c r="E1045">
        <v>11</v>
      </c>
      <c r="F1045">
        <v>4.03</v>
      </c>
      <c r="G1045">
        <v>4.03</v>
      </c>
      <c r="I1045" s="1">
        <v>38300</v>
      </c>
      <c r="J1045">
        <v>4.03</v>
      </c>
      <c r="K1045">
        <f t="shared" si="96"/>
        <v>3675</v>
      </c>
      <c r="L1045" s="7">
        <f t="shared" si="99"/>
        <v>72.314049586776861</v>
      </c>
      <c r="M1045">
        <f t="shared" si="100"/>
        <v>4.9757142857142869</v>
      </c>
      <c r="N1045">
        <f t="shared" si="101"/>
        <v>7.8703333333333338</v>
      </c>
      <c r="O1045">
        <f>G1045/WatershedCalcs!$F$18</f>
        <v>0.25078463168179654</v>
      </c>
    </row>
    <row r="1046" spans="1:15" x14ac:dyDescent="0.25">
      <c r="A1046">
        <f t="shared" si="97"/>
        <v>2005</v>
      </c>
      <c r="B1046">
        <f t="shared" si="98"/>
        <v>2</v>
      </c>
      <c r="C1046">
        <v>2004</v>
      </c>
      <c r="D1046">
        <v>10</v>
      </c>
      <c r="E1046">
        <v>11</v>
      </c>
      <c r="F1046">
        <v>4.75</v>
      </c>
      <c r="G1046">
        <v>4.75</v>
      </c>
      <c r="I1046" s="1">
        <v>38301</v>
      </c>
      <c r="J1046">
        <v>4.75</v>
      </c>
      <c r="K1046">
        <f t="shared" si="96"/>
        <v>3521</v>
      </c>
      <c r="L1046" s="7">
        <f t="shared" si="99"/>
        <v>69.28374655647383</v>
      </c>
      <c r="M1046">
        <f t="shared" si="100"/>
        <v>5.5271428571428576</v>
      </c>
      <c r="N1046">
        <f t="shared" si="101"/>
        <v>8.4760000000000009</v>
      </c>
      <c r="O1046">
        <f>G1046/WatershedCalcs!$F$18</f>
        <v>0.29558982642395371</v>
      </c>
    </row>
    <row r="1047" spans="1:15" x14ac:dyDescent="0.25">
      <c r="A1047">
        <f t="shared" si="97"/>
        <v>2005</v>
      </c>
      <c r="B1047">
        <f t="shared" si="98"/>
        <v>2</v>
      </c>
      <c r="C1047">
        <v>2004</v>
      </c>
      <c r="D1047">
        <v>11</v>
      </c>
      <c r="E1047">
        <v>11</v>
      </c>
      <c r="F1047">
        <v>4.9000000000000004</v>
      </c>
      <c r="G1047">
        <v>4.9000000000000004</v>
      </c>
      <c r="I1047" s="1">
        <v>38302</v>
      </c>
      <c r="J1047">
        <v>4.9000000000000004</v>
      </c>
      <c r="K1047">
        <f t="shared" si="96"/>
        <v>3482</v>
      </c>
      <c r="L1047" s="7">
        <f t="shared" si="99"/>
        <v>68.516332152695796</v>
      </c>
      <c r="M1047">
        <f t="shared" si="100"/>
        <v>5.6871428571428568</v>
      </c>
      <c r="N1047">
        <f t="shared" si="101"/>
        <v>9.141</v>
      </c>
      <c r="O1047">
        <f>G1047/WatershedCalcs!$F$18</f>
        <v>0.30492424199523649</v>
      </c>
    </row>
    <row r="1048" spans="1:15" x14ac:dyDescent="0.25">
      <c r="A1048">
        <f t="shared" si="97"/>
        <v>2005</v>
      </c>
      <c r="B1048">
        <f t="shared" si="98"/>
        <v>2</v>
      </c>
      <c r="C1048">
        <v>2004</v>
      </c>
      <c r="D1048">
        <v>12</v>
      </c>
      <c r="E1048">
        <v>11</v>
      </c>
      <c r="F1048">
        <v>4.63</v>
      </c>
      <c r="G1048">
        <v>4.63</v>
      </c>
      <c r="I1048" s="1">
        <v>38303</v>
      </c>
      <c r="J1048">
        <v>4.63</v>
      </c>
      <c r="K1048">
        <f t="shared" si="96"/>
        <v>3544</v>
      </c>
      <c r="L1048" s="7">
        <f t="shared" si="99"/>
        <v>69.73632428177882</v>
      </c>
      <c r="M1048">
        <f t="shared" si="100"/>
        <v>6.3328571428571436</v>
      </c>
      <c r="N1048">
        <f t="shared" si="101"/>
        <v>9.9643333333333342</v>
      </c>
      <c r="O1048">
        <f>G1048/WatershedCalcs!$F$18</f>
        <v>0.28812229396692751</v>
      </c>
    </row>
    <row r="1049" spans="1:15" x14ac:dyDescent="0.25">
      <c r="A1049">
        <f t="shared" si="97"/>
        <v>2005</v>
      </c>
      <c r="B1049">
        <f t="shared" si="98"/>
        <v>2</v>
      </c>
      <c r="C1049">
        <v>2004</v>
      </c>
      <c r="D1049">
        <v>13</v>
      </c>
      <c r="E1049">
        <v>11</v>
      </c>
      <c r="F1049">
        <v>4.74</v>
      </c>
      <c r="G1049">
        <v>4.74</v>
      </c>
      <c r="I1049" s="1">
        <v>38304</v>
      </c>
      <c r="J1049">
        <v>4.74</v>
      </c>
      <c r="K1049">
        <f t="shared" si="96"/>
        <v>3522</v>
      </c>
      <c r="L1049" s="7">
        <f t="shared" si="99"/>
        <v>69.303423848878396</v>
      </c>
      <c r="M1049">
        <f t="shared" si="100"/>
        <v>6.6628571428571428</v>
      </c>
      <c r="N1049">
        <f t="shared" si="101"/>
        <v>10.623333333333333</v>
      </c>
      <c r="O1049">
        <f>G1049/WatershedCalcs!$F$18</f>
        <v>0.2949675320525349</v>
      </c>
    </row>
    <row r="1050" spans="1:15" x14ac:dyDescent="0.25">
      <c r="A1050">
        <f t="shared" si="97"/>
        <v>2005</v>
      </c>
      <c r="B1050">
        <f t="shared" si="98"/>
        <v>2</v>
      </c>
      <c r="C1050">
        <v>2004</v>
      </c>
      <c r="D1050">
        <v>14</v>
      </c>
      <c r="E1050">
        <v>11</v>
      </c>
      <c r="F1050">
        <v>4.55</v>
      </c>
      <c r="G1050">
        <v>4.55</v>
      </c>
      <c r="I1050" s="1">
        <v>38305</v>
      </c>
      <c r="J1050">
        <v>4.55</v>
      </c>
      <c r="K1050">
        <f t="shared" si="96"/>
        <v>3566</v>
      </c>
      <c r="L1050" s="7">
        <f t="shared" si="99"/>
        <v>70.16922471467926</v>
      </c>
      <c r="M1050">
        <f t="shared" si="100"/>
        <v>6.9085714285714284</v>
      </c>
      <c r="N1050">
        <f t="shared" si="101"/>
        <v>11.255333333333335</v>
      </c>
      <c r="O1050">
        <f>G1050/WatershedCalcs!$F$18</f>
        <v>0.28314393899557672</v>
      </c>
    </row>
    <row r="1051" spans="1:15" x14ac:dyDescent="0.25">
      <c r="A1051">
        <f t="shared" si="97"/>
        <v>2005</v>
      </c>
      <c r="B1051">
        <f t="shared" si="98"/>
        <v>2</v>
      </c>
      <c r="C1051">
        <v>2004</v>
      </c>
      <c r="D1051">
        <v>15</v>
      </c>
      <c r="E1051">
        <v>11</v>
      </c>
      <c r="F1051">
        <v>7.23</v>
      </c>
      <c r="G1051">
        <v>7.23</v>
      </c>
      <c r="I1051" s="1">
        <v>38306</v>
      </c>
      <c r="J1051">
        <v>7.23</v>
      </c>
      <c r="K1051">
        <f t="shared" si="96"/>
        <v>3063</v>
      </c>
      <c r="L1051" s="7">
        <f t="shared" si="99"/>
        <v>60.271546635183007</v>
      </c>
      <c r="M1051">
        <f t="shared" si="100"/>
        <v>6.9957142857142856</v>
      </c>
      <c r="N1051">
        <f t="shared" si="101"/>
        <v>12.223666666666666</v>
      </c>
      <c r="O1051">
        <f>G1051/WatershedCalcs!$F$18</f>
        <v>0.44991883053582854</v>
      </c>
    </row>
    <row r="1052" spans="1:15" x14ac:dyDescent="0.25">
      <c r="A1052">
        <f t="shared" si="97"/>
        <v>2005</v>
      </c>
      <c r="B1052">
        <f t="shared" si="98"/>
        <v>2</v>
      </c>
      <c r="C1052">
        <v>2004</v>
      </c>
      <c r="D1052">
        <v>16</v>
      </c>
      <c r="E1052">
        <v>11</v>
      </c>
      <c r="F1052">
        <v>7.89</v>
      </c>
      <c r="G1052">
        <v>7.89</v>
      </c>
      <c r="I1052" s="1">
        <v>38307</v>
      </c>
      <c r="J1052">
        <v>7.89</v>
      </c>
      <c r="K1052">
        <f t="shared" si="96"/>
        <v>2993</v>
      </c>
      <c r="L1052" s="7">
        <f t="shared" si="99"/>
        <v>58.89413616686344</v>
      </c>
      <c r="M1052">
        <f t="shared" si="100"/>
        <v>6.6357142857142852</v>
      </c>
      <c r="N1052">
        <f t="shared" si="101"/>
        <v>12.826000000000001</v>
      </c>
      <c r="O1052">
        <f>G1052/WatershedCalcs!$F$18</f>
        <v>0.49099025904947258</v>
      </c>
    </row>
    <row r="1053" spans="1:15" x14ac:dyDescent="0.25">
      <c r="A1053">
        <f t="shared" si="97"/>
        <v>2005</v>
      </c>
      <c r="B1053">
        <f t="shared" si="98"/>
        <v>2</v>
      </c>
      <c r="C1053">
        <v>2004</v>
      </c>
      <c r="D1053">
        <v>17</v>
      </c>
      <c r="E1053">
        <v>11</v>
      </c>
      <c r="F1053">
        <v>5.87</v>
      </c>
      <c r="G1053">
        <v>5.87</v>
      </c>
      <c r="I1053" s="1">
        <v>38308</v>
      </c>
      <c r="J1053">
        <v>5.87</v>
      </c>
      <c r="K1053">
        <f t="shared" si="96"/>
        <v>3289</v>
      </c>
      <c r="L1053" s="7">
        <f t="shared" si="99"/>
        <v>64.718614718614717</v>
      </c>
      <c r="M1053">
        <f t="shared" si="100"/>
        <v>6.2228571428571433</v>
      </c>
      <c r="N1053">
        <f t="shared" si="101"/>
        <v>13.292999999999999</v>
      </c>
      <c r="O1053">
        <f>G1053/WatershedCalcs!$F$18</f>
        <v>0.3652867960228649</v>
      </c>
    </row>
    <row r="1054" spans="1:15" x14ac:dyDescent="0.25">
      <c r="A1054">
        <f t="shared" si="97"/>
        <v>2005</v>
      </c>
      <c r="B1054">
        <f t="shared" si="98"/>
        <v>2</v>
      </c>
      <c r="C1054">
        <v>2004</v>
      </c>
      <c r="D1054">
        <v>18</v>
      </c>
      <c r="E1054">
        <v>11</v>
      </c>
      <c r="F1054">
        <v>9.42</v>
      </c>
      <c r="G1054">
        <v>9.42</v>
      </c>
      <c r="I1054" s="1">
        <v>38309</v>
      </c>
      <c r="J1054">
        <v>9.42</v>
      </c>
      <c r="K1054">
        <f t="shared" si="96"/>
        <v>2818</v>
      </c>
      <c r="L1054" s="7">
        <f t="shared" si="99"/>
        <v>55.450609996064536</v>
      </c>
      <c r="M1054">
        <f t="shared" si="100"/>
        <v>6.1485714285714286</v>
      </c>
      <c r="N1054">
        <f t="shared" si="101"/>
        <v>13.734</v>
      </c>
      <c r="O1054">
        <f>G1054/WatershedCalcs!$F$18</f>
        <v>0.58620129787655662</v>
      </c>
    </row>
    <row r="1055" spans="1:15" x14ac:dyDescent="0.25">
      <c r="A1055">
        <f t="shared" si="97"/>
        <v>2005</v>
      </c>
      <c r="B1055">
        <f t="shared" si="98"/>
        <v>2</v>
      </c>
      <c r="C1055">
        <v>2004</v>
      </c>
      <c r="D1055">
        <v>19</v>
      </c>
      <c r="E1055">
        <v>11</v>
      </c>
      <c r="F1055">
        <v>6.94</v>
      </c>
      <c r="G1055">
        <v>6.94</v>
      </c>
      <c r="I1055" s="1">
        <v>38310</v>
      </c>
      <c r="J1055">
        <v>6.94</v>
      </c>
      <c r="K1055">
        <f t="shared" si="96"/>
        <v>3104</v>
      </c>
      <c r="L1055" s="7">
        <f t="shared" si="99"/>
        <v>61.078315623770173</v>
      </c>
      <c r="M1055">
        <f t="shared" si="100"/>
        <v>6.1057142857142859</v>
      </c>
      <c r="N1055">
        <f t="shared" si="101"/>
        <v>13.976666666666667</v>
      </c>
      <c r="O1055">
        <f>G1055/WatershedCalcs!$F$18</f>
        <v>0.43187229376468189</v>
      </c>
    </row>
    <row r="1056" spans="1:15" x14ac:dyDescent="0.25">
      <c r="A1056">
        <f t="shared" si="97"/>
        <v>2005</v>
      </c>
      <c r="B1056">
        <f t="shared" si="98"/>
        <v>2</v>
      </c>
      <c r="C1056">
        <v>2004</v>
      </c>
      <c r="D1056">
        <v>20</v>
      </c>
      <c r="E1056">
        <v>11</v>
      </c>
      <c r="F1056">
        <v>6.46</v>
      </c>
      <c r="G1056">
        <v>6.46</v>
      </c>
      <c r="I1056" s="1">
        <v>38311</v>
      </c>
      <c r="J1056">
        <v>6.46</v>
      </c>
      <c r="K1056">
        <f t="shared" si="96"/>
        <v>3176</v>
      </c>
      <c r="L1056" s="7">
        <f t="shared" si="99"/>
        <v>62.495080676898866</v>
      </c>
      <c r="M1056">
        <f t="shared" si="100"/>
        <v>6.0428571428571427</v>
      </c>
      <c r="N1056">
        <f t="shared" si="101"/>
        <v>14.235333333333333</v>
      </c>
      <c r="O1056">
        <f>G1056/WatershedCalcs!$F$18</f>
        <v>0.40200216393657706</v>
      </c>
    </row>
    <row r="1057" spans="1:15" x14ac:dyDescent="0.25">
      <c r="A1057">
        <f t="shared" si="97"/>
        <v>2005</v>
      </c>
      <c r="B1057">
        <f t="shared" si="98"/>
        <v>2</v>
      </c>
      <c r="C1057">
        <v>2004</v>
      </c>
      <c r="D1057">
        <v>21</v>
      </c>
      <c r="E1057">
        <v>11</v>
      </c>
      <c r="F1057">
        <v>5.16</v>
      </c>
      <c r="G1057">
        <v>5.16</v>
      </c>
      <c r="I1057" s="1">
        <v>38312</v>
      </c>
      <c r="J1057">
        <v>5.16</v>
      </c>
      <c r="K1057">
        <f t="shared" si="96"/>
        <v>3440</v>
      </c>
      <c r="L1057" s="7">
        <f t="shared" si="99"/>
        <v>67.689885871704064</v>
      </c>
      <c r="M1057">
        <f t="shared" si="100"/>
        <v>6.112857142857143</v>
      </c>
      <c r="N1057">
        <f t="shared" si="101"/>
        <v>14.456666666666667</v>
      </c>
      <c r="O1057">
        <f>G1057/WatershedCalcs!$F$18</f>
        <v>0.3211038956521266</v>
      </c>
    </row>
    <row r="1058" spans="1:15" x14ac:dyDescent="0.25">
      <c r="A1058">
        <f t="shared" si="97"/>
        <v>2005</v>
      </c>
      <c r="B1058">
        <f t="shared" si="98"/>
        <v>2</v>
      </c>
      <c r="C1058">
        <v>2004</v>
      </c>
      <c r="D1058">
        <v>22</v>
      </c>
      <c r="E1058">
        <v>11</v>
      </c>
      <c r="F1058">
        <v>4.71</v>
      </c>
      <c r="G1058">
        <v>4.71</v>
      </c>
      <c r="I1058" s="1">
        <v>38313</v>
      </c>
      <c r="J1058">
        <v>4.71</v>
      </c>
      <c r="K1058">
        <f t="shared" si="96"/>
        <v>3525</v>
      </c>
      <c r="L1058" s="7">
        <f t="shared" si="99"/>
        <v>69.362455726092094</v>
      </c>
      <c r="M1058">
        <f t="shared" si="100"/>
        <v>6.160000000000001</v>
      </c>
      <c r="N1058">
        <f t="shared" si="101"/>
        <v>14.678000000000001</v>
      </c>
      <c r="O1058">
        <f>G1058/WatershedCalcs!$F$18</f>
        <v>0.29310064893827831</v>
      </c>
    </row>
    <row r="1059" spans="1:15" x14ac:dyDescent="0.25">
      <c r="A1059">
        <f t="shared" si="97"/>
        <v>2005</v>
      </c>
      <c r="B1059">
        <f t="shared" si="98"/>
        <v>2</v>
      </c>
      <c r="C1059">
        <v>2004</v>
      </c>
      <c r="D1059">
        <v>23</v>
      </c>
      <c r="E1059">
        <v>11</v>
      </c>
      <c r="F1059">
        <v>5</v>
      </c>
      <c r="G1059">
        <v>5</v>
      </c>
      <c r="I1059" s="1">
        <v>38314</v>
      </c>
      <c r="J1059">
        <v>5</v>
      </c>
      <c r="K1059">
        <f t="shared" si="96"/>
        <v>3465</v>
      </c>
      <c r="L1059" s="7">
        <f t="shared" si="99"/>
        <v>68.181818181818173</v>
      </c>
      <c r="M1059">
        <f t="shared" si="100"/>
        <v>6.2142857142857144</v>
      </c>
      <c r="N1059">
        <f t="shared" si="101"/>
        <v>14.911000000000001</v>
      </c>
      <c r="O1059">
        <f>G1059/WatershedCalcs!$F$18</f>
        <v>0.31114718570942496</v>
      </c>
    </row>
    <row r="1060" spans="1:15" x14ac:dyDescent="0.25">
      <c r="A1060">
        <f t="shared" si="97"/>
        <v>2005</v>
      </c>
      <c r="B1060">
        <f t="shared" si="98"/>
        <v>2</v>
      </c>
      <c r="C1060">
        <v>2004</v>
      </c>
      <c r="D1060">
        <v>24</v>
      </c>
      <c r="E1060">
        <v>11</v>
      </c>
      <c r="F1060">
        <v>5.35</v>
      </c>
      <c r="G1060">
        <v>5.35</v>
      </c>
      <c r="I1060" s="1">
        <v>38315</v>
      </c>
      <c r="J1060">
        <v>5.35</v>
      </c>
      <c r="K1060">
        <f t="shared" si="96"/>
        <v>3398</v>
      </c>
      <c r="L1060" s="7">
        <f t="shared" si="99"/>
        <v>66.863439590712318</v>
      </c>
      <c r="M1060">
        <f t="shared" si="100"/>
        <v>6.6742857142857144</v>
      </c>
      <c r="N1060">
        <f t="shared" si="101"/>
        <v>15.077666666666667</v>
      </c>
      <c r="O1060">
        <f>G1060/WatershedCalcs!$F$18</f>
        <v>0.33292748870908467</v>
      </c>
    </row>
    <row r="1061" spans="1:15" x14ac:dyDescent="0.25">
      <c r="A1061">
        <f t="shared" si="97"/>
        <v>2005</v>
      </c>
      <c r="B1061">
        <f t="shared" si="98"/>
        <v>2</v>
      </c>
      <c r="C1061">
        <v>2004</v>
      </c>
      <c r="D1061">
        <v>25</v>
      </c>
      <c r="E1061">
        <v>11</v>
      </c>
      <c r="F1061">
        <v>9.1199999999999992</v>
      </c>
      <c r="G1061">
        <v>9.1199999999999992</v>
      </c>
      <c r="I1061" s="1">
        <v>38316</v>
      </c>
      <c r="J1061">
        <v>9.1199999999999992</v>
      </c>
      <c r="K1061">
        <f t="shared" si="96"/>
        <v>2844</v>
      </c>
      <c r="L1061" s="7">
        <f t="shared" si="99"/>
        <v>55.962219598583239</v>
      </c>
      <c r="M1061">
        <f t="shared" si="100"/>
        <v>7.0271428571428576</v>
      </c>
      <c r="N1061">
        <f t="shared" si="101"/>
        <v>15.206333333333333</v>
      </c>
      <c r="O1061">
        <f>G1061/WatershedCalcs!$F$18</f>
        <v>0.56753246673399105</v>
      </c>
    </row>
    <row r="1062" spans="1:15" x14ac:dyDescent="0.25">
      <c r="A1062">
        <f t="shared" si="97"/>
        <v>2005</v>
      </c>
      <c r="B1062">
        <f t="shared" si="98"/>
        <v>2</v>
      </c>
      <c r="C1062">
        <v>2004</v>
      </c>
      <c r="D1062">
        <v>26</v>
      </c>
      <c r="E1062">
        <v>11</v>
      </c>
      <c r="F1062">
        <v>6.5</v>
      </c>
      <c r="G1062">
        <v>6.5</v>
      </c>
      <c r="I1062" s="1">
        <v>38317</v>
      </c>
      <c r="J1062">
        <v>6.5</v>
      </c>
      <c r="K1062">
        <f t="shared" si="96"/>
        <v>3162</v>
      </c>
      <c r="L1062" s="7">
        <f t="shared" si="99"/>
        <v>62.219598583234948</v>
      </c>
      <c r="M1062">
        <f t="shared" si="100"/>
        <v>6.5814285714285718</v>
      </c>
      <c r="N1062">
        <f t="shared" si="101"/>
        <v>15.248999999999999</v>
      </c>
      <c r="O1062">
        <f>G1062/WatershedCalcs!$F$18</f>
        <v>0.40449134142225246</v>
      </c>
    </row>
    <row r="1063" spans="1:15" x14ac:dyDescent="0.25">
      <c r="A1063">
        <f t="shared" si="97"/>
        <v>2005</v>
      </c>
      <c r="B1063">
        <f t="shared" si="98"/>
        <v>2</v>
      </c>
      <c r="C1063">
        <v>2004</v>
      </c>
      <c r="D1063">
        <v>27</v>
      </c>
      <c r="E1063">
        <v>11</v>
      </c>
      <c r="F1063">
        <v>6.95</v>
      </c>
      <c r="G1063">
        <v>6.95</v>
      </c>
      <c r="I1063" s="1">
        <v>38318</v>
      </c>
      <c r="J1063">
        <v>6.95</v>
      </c>
      <c r="K1063">
        <f t="shared" si="96"/>
        <v>3102</v>
      </c>
      <c r="L1063" s="7">
        <f t="shared" si="99"/>
        <v>61.038961038961034</v>
      </c>
      <c r="M1063">
        <f t="shared" si="100"/>
        <v>6.4428571428571431</v>
      </c>
      <c r="N1063">
        <f t="shared" si="101"/>
        <v>15.825666666666667</v>
      </c>
      <c r="O1063">
        <f>G1063/WatershedCalcs!$F$18</f>
        <v>0.4324945881361007</v>
      </c>
    </row>
    <row r="1064" spans="1:15" x14ac:dyDescent="0.25">
      <c r="A1064">
        <f t="shared" si="97"/>
        <v>2005</v>
      </c>
      <c r="B1064">
        <f t="shared" si="98"/>
        <v>2</v>
      </c>
      <c r="C1064">
        <v>2004</v>
      </c>
      <c r="D1064">
        <v>28</v>
      </c>
      <c r="E1064">
        <v>11</v>
      </c>
      <c r="F1064">
        <v>5.49</v>
      </c>
      <c r="G1064">
        <v>5.49</v>
      </c>
      <c r="I1064" s="1">
        <v>38319</v>
      </c>
      <c r="J1064">
        <v>5.49</v>
      </c>
      <c r="K1064">
        <f t="shared" si="96"/>
        <v>3369</v>
      </c>
      <c r="L1064" s="7">
        <f t="shared" si="99"/>
        <v>66.29279811097993</v>
      </c>
      <c r="M1064">
        <f t="shared" si="100"/>
        <v>6.3071428571428578</v>
      </c>
      <c r="N1064">
        <f t="shared" si="101"/>
        <v>16.084</v>
      </c>
      <c r="O1064">
        <f>G1064/WatershedCalcs!$F$18</f>
        <v>0.34163960990894865</v>
      </c>
    </row>
    <row r="1065" spans="1:15" x14ac:dyDescent="0.25">
      <c r="A1065">
        <f t="shared" si="97"/>
        <v>2005</v>
      </c>
      <c r="B1065">
        <f t="shared" si="98"/>
        <v>2</v>
      </c>
      <c r="C1065">
        <v>2004</v>
      </c>
      <c r="D1065">
        <v>29</v>
      </c>
      <c r="E1065">
        <v>11</v>
      </c>
      <c r="F1065">
        <v>5.09</v>
      </c>
      <c r="G1065">
        <v>5.09</v>
      </c>
      <c r="I1065" s="1">
        <v>38320</v>
      </c>
      <c r="J1065">
        <v>5.09</v>
      </c>
      <c r="K1065">
        <f t="shared" si="96"/>
        <v>3455</v>
      </c>
      <c r="L1065" s="7">
        <f t="shared" si="99"/>
        <v>67.985045257772526</v>
      </c>
      <c r="M1065">
        <f t="shared" si="100"/>
        <v>6.9457142857142866</v>
      </c>
      <c r="N1065">
        <f t="shared" si="101"/>
        <v>16.344333333333331</v>
      </c>
      <c r="O1065">
        <f>G1065/WatershedCalcs!$F$18</f>
        <v>0.31674783505219462</v>
      </c>
    </row>
    <row r="1066" spans="1:15" x14ac:dyDescent="0.25">
      <c r="A1066">
        <f t="shared" si="97"/>
        <v>2005</v>
      </c>
      <c r="B1066">
        <f t="shared" si="98"/>
        <v>2</v>
      </c>
      <c r="C1066">
        <v>2004</v>
      </c>
      <c r="D1066">
        <v>30</v>
      </c>
      <c r="E1066">
        <v>11</v>
      </c>
      <c r="F1066">
        <v>8.2200000000000006</v>
      </c>
      <c r="G1066">
        <v>8.2200000000000006</v>
      </c>
      <c r="I1066" s="1">
        <v>38321</v>
      </c>
      <c r="J1066">
        <v>8.2200000000000006</v>
      </c>
      <c r="K1066">
        <f t="shared" si="96"/>
        <v>2945</v>
      </c>
      <c r="L1066" s="7">
        <f t="shared" si="99"/>
        <v>57.949626131444312</v>
      </c>
      <c r="M1066">
        <f t="shared" si="100"/>
        <v>8.1471428571428568</v>
      </c>
      <c r="N1066">
        <f t="shared" si="101"/>
        <v>16.634666666666664</v>
      </c>
      <c r="O1066">
        <f>G1066/WatershedCalcs!$F$18</f>
        <v>0.51152597330629468</v>
      </c>
    </row>
    <row r="1067" spans="1:15" x14ac:dyDescent="0.25">
      <c r="A1067">
        <f t="shared" si="97"/>
        <v>2005</v>
      </c>
      <c r="B1067">
        <f t="shared" si="98"/>
        <v>3</v>
      </c>
      <c r="C1067">
        <v>2004</v>
      </c>
      <c r="D1067">
        <v>1</v>
      </c>
      <c r="E1067">
        <v>12</v>
      </c>
      <c r="F1067">
        <v>7.82</v>
      </c>
      <c r="G1067">
        <v>7.82</v>
      </c>
      <c r="I1067" s="1">
        <v>38322</v>
      </c>
      <c r="J1067">
        <v>7.82</v>
      </c>
      <c r="K1067">
        <f t="shared" si="96"/>
        <v>2996</v>
      </c>
      <c r="L1067" s="7">
        <f t="shared" si="99"/>
        <v>58.953168044077131</v>
      </c>
      <c r="M1067">
        <f t="shared" si="100"/>
        <v>9.5300000000000011</v>
      </c>
      <c r="N1067">
        <f t="shared" si="101"/>
        <v>16.797333333333334</v>
      </c>
      <c r="O1067">
        <f>G1067/WatershedCalcs!$F$18</f>
        <v>0.48663419844954064</v>
      </c>
    </row>
    <row r="1068" spans="1:15" x14ac:dyDescent="0.25">
      <c r="A1068">
        <f t="shared" si="97"/>
        <v>2005</v>
      </c>
      <c r="B1068">
        <f t="shared" si="98"/>
        <v>3</v>
      </c>
      <c r="C1068">
        <v>2004</v>
      </c>
      <c r="D1068">
        <v>2</v>
      </c>
      <c r="E1068">
        <v>12</v>
      </c>
      <c r="F1068">
        <v>6</v>
      </c>
      <c r="G1068">
        <v>6</v>
      </c>
      <c r="I1068" s="1">
        <v>38323</v>
      </c>
      <c r="J1068">
        <v>6</v>
      </c>
      <c r="K1068">
        <f t="shared" si="96"/>
        <v>3252</v>
      </c>
      <c r="L1068" s="7">
        <f t="shared" si="99"/>
        <v>63.990554899645815</v>
      </c>
      <c r="M1068">
        <f t="shared" si="100"/>
        <v>13.612857142857141</v>
      </c>
      <c r="N1068">
        <f t="shared" si="101"/>
        <v>17.100000000000001</v>
      </c>
      <c r="O1068">
        <f>G1068/WatershedCalcs!$F$18</f>
        <v>0.37337662285130996</v>
      </c>
    </row>
    <row r="1069" spans="1:15" x14ac:dyDescent="0.25">
      <c r="A1069">
        <f t="shared" si="97"/>
        <v>2005</v>
      </c>
      <c r="B1069">
        <f t="shared" si="98"/>
        <v>3</v>
      </c>
      <c r="C1069">
        <v>2004</v>
      </c>
      <c r="D1069">
        <v>3</v>
      </c>
      <c r="E1069">
        <v>12</v>
      </c>
      <c r="F1069">
        <v>5.53</v>
      </c>
      <c r="G1069">
        <v>5.53</v>
      </c>
      <c r="I1069" s="1">
        <v>38324</v>
      </c>
      <c r="J1069">
        <v>5.53</v>
      </c>
      <c r="K1069">
        <f t="shared" si="96"/>
        <v>3354</v>
      </c>
      <c r="L1069" s="7">
        <f t="shared" si="99"/>
        <v>65.997638724911454</v>
      </c>
      <c r="M1069">
        <f t="shared" si="100"/>
        <v>15.927142857142856</v>
      </c>
      <c r="N1069">
        <f t="shared" si="101"/>
        <v>17.50333333333333</v>
      </c>
      <c r="O1069">
        <f>G1069/WatershedCalcs!$F$18</f>
        <v>0.34412878739462405</v>
      </c>
    </row>
    <row r="1070" spans="1:15" x14ac:dyDescent="0.25">
      <c r="A1070">
        <f t="shared" si="97"/>
        <v>2005</v>
      </c>
      <c r="B1070">
        <f t="shared" si="98"/>
        <v>3</v>
      </c>
      <c r="C1070">
        <v>2004</v>
      </c>
      <c r="D1070">
        <v>4</v>
      </c>
      <c r="E1070">
        <v>12</v>
      </c>
      <c r="F1070">
        <v>6</v>
      </c>
      <c r="G1070">
        <v>6</v>
      </c>
      <c r="I1070" s="1">
        <v>38325</v>
      </c>
      <c r="J1070">
        <v>6</v>
      </c>
      <c r="K1070">
        <f t="shared" si="96"/>
        <v>3252</v>
      </c>
      <c r="L1070" s="7">
        <f t="shared" si="99"/>
        <v>63.990554899645815</v>
      </c>
      <c r="M1070">
        <f t="shared" si="100"/>
        <v>18.665714285714284</v>
      </c>
      <c r="N1070">
        <f t="shared" si="101"/>
        <v>17.768999999999998</v>
      </c>
      <c r="O1070">
        <f>G1070/WatershedCalcs!$F$18</f>
        <v>0.37337662285130996</v>
      </c>
    </row>
    <row r="1071" spans="1:15" x14ac:dyDescent="0.25">
      <c r="A1071">
        <f t="shared" si="97"/>
        <v>2005</v>
      </c>
      <c r="B1071">
        <f t="shared" si="98"/>
        <v>3</v>
      </c>
      <c r="C1071">
        <v>2004</v>
      </c>
      <c r="D1071">
        <v>5</v>
      </c>
      <c r="E1071">
        <v>12</v>
      </c>
      <c r="F1071">
        <v>9.9600000000000009</v>
      </c>
      <c r="G1071">
        <v>9.9600000000000009</v>
      </c>
      <c r="I1071" s="1">
        <v>38326</v>
      </c>
      <c r="J1071">
        <v>9.9600000000000009</v>
      </c>
      <c r="K1071">
        <f t="shared" si="96"/>
        <v>2764</v>
      </c>
      <c r="L1071" s="7">
        <f t="shared" si="99"/>
        <v>54.388036206218025</v>
      </c>
      <c r="M1071">
        <f t="shared" si="100"/>
        <v>22.037142857142857</v>
      </c>
      <c r="N1071">
        <f t="shared" si="101"/>
        <v>17.965666666666664</v>
      </c>
      <c r="O1071">
        <f>G1071/WatershedCalcs!$F$18</f>
        <v>0.61980519393317457</v>
      </c>
    </row>
    <row r="1072" spans="1:15" x14ac:dyDescent="0.25">
      <c r="A1072">
        <f t="shared" si="97"/>
        <v>2005</v>
      </c>
      <c r="B1072">
        <f t="shared" si="98"/>
        <v>3</v>
      </c>
      <c r="C1072">
        <v>2004</v>
      </c>
      <c r="D1072">
        <v>6</v>
      </c>
      <c r="E1072">
        <v>12</v>
      </c>
      <c r="F1072">
        <v>13.5</v>
      </c>
      <c r="G1072">
        <v>13.5</v>
      </c>
      <c r="I1072" s="1">
        <v>38327</v>
      </c>
      <c r="J1072">
        <v>13.5</v>
      </c>
      <c r="K1072">
        <f t="shared" si="96"/>
        <v>2390</v>
      </c>
      <c r="L1072" s="7">
        <f t="shared" si="99"/>
        <v>47.028728846910667</v>
      </c>
      <c r="M1072">
        <f t="shared" si="100"/>
        <v>24.1</v>
      </c>
      <c r="N1072">
        <f t="shared" si="101"/>
        <v>18.016999999999999</v>
      </c>
      <c r="O1072">
        <f>G1072/WatershedCalcs!$F$18</f>
        <v>0.84009740141544742</v>
      </c>
    </row>
    <row r="1073" spans="1:15" x14ac:dyDescent="0.25">
      <c r="A1073">
        <f t="shared" si="97"/>
        <v>2005</v>
      </c>
      <c r="B1073">
        <f t="shared" si="98"/>
        <v>3</v>
      </c>
      <c r="C1073">
        <v>2004</v>
      </c>
      <c r="D1073">
        <v>7</v>
      </c>
      <c r="E1073">
        <v>12</v>
      </c>
      <c r="F1073">
        <v>17.899999999999999</v>
      </c>
      <c r="G1073">
        <v>17.899999999999999</v>
      </c>
      <c r="I1073" s="1">
        <v>38328</v>
      </c>
      <c r="J1073">
        <v>17.899999999999999</v>
      </c>
      <c r="K1073">
        <f t="shared" si="96"/>
        <v>2040</v>
      </c>
      <c r="L1073" s="7">
        <f t="shared" si="99"/>
        <v>40.141676505312866</v>
      </c>
      <c r="M1073">
        <f t="shared" si="100"/>
        <v>25.557142857142857</v>
      </c>
      <c r="N1073">
        <f t="shared" si="101"/>
        <v>17.91033333333333</v>
      </c>
      <c r="O1073">
        <f>G1073/WatershedCalcs!$F$18</f>
        <v>1.1139069248397413</v>
      </c>
    </row>
    <row r="1074" spans="1:15" x14ac:dyDescent="0.25">
      <c r="A1074">
        <f t="shared" si="97"/>
        <v>2005</v>
      </c>
      <c r="B1074">
        <f t="shared" si="98"/>
        <v>3</v>
      </c>
      <c r="C1074">
        <v>2004</v>
      </c>
      <c r="D1074">
        <v>8</v>
      </c>
      <c r="E1074">
        <v>12</v>
      </c>
      <c r="F1074">
        <v>36.4</v>
      </c>
      <c r="G1074">
        <v>36.4</v>
      </c>
      <c r="I1074" s="1">
        <v>38329</v>
      </c>
      <c r="J1074">
        <v>36.4</v>
      </c>
      <c r="K1074">
        <f t="shared" si="96"/>
        <v>1010</v>
      </c>
      <c r="L1074" s="7">
        <f t="shared" si="99"/>
        <v>19.874065328610783</v>
      </c>
      <c r="M1074">
        <f t="shared" si="100"/>
        <v>27.8</v>
      </c>
      <c r="N1074">
        <f t="shared" si="101"/>
        <v>17.650333333333332</v>
      </c>
      <c r="O1074">
        <f>G1074/WatershedCalcs!$F$18</f>
        <v>2.2651515119646137</v>
      </c>
    </row>
    <row r="1075" spans="1:15" x14ac:dyDescent="0.25">
      <c r="A1075">
        <f t="shared" si="97"/>
        <v>2005</v>
      </c>
      <c r="B1075">
        <f t="shared" si="98"/>
        <v>3</v>
      </c>
      <c r="C1075">
        <v>2004</v>
      </c>
      <c r="D1075">
        <v>9</v>
      </c>
      <c r="E1075">
        <v>12</v>
      </c>
      <c r="F1075">
        <v>22.2</v>
      </c>
      <c r="G1075">
        <v>22.2</v>
      </c>
      <c r="I1075" s="1">
        <v>38330</v>
      </c>
      <c r="J1075">
        <v>22.2</v>
      </c>
      <c r="K1075">
        <f t="shared" si="96"/>
        <v>1670</v>
      </c>
      <c r="L1075" s="7">
        <f t="shared" si="99"/>
        <v>32.861078315623772</v>
      </c>
      <c r="M1075">
        <f t="shared" si="100"/>
        <v>26.214285714285719</v>
      </c>
      <c r="N1075">
        <f t="shared" si="101"/>
        <v>17.080333333333332</v>
      </c>
      <c r="O1075">
        <f>G1075/WatershedCalcs!$F$18</f>
        <v>1.3814935045498469</v>
      </c>
    </row>
    <row r="1076" spans="1:15" x14ac:dyDescent="0.25">
      <c r="A1076">
        <f t="shared" si="97"/>
        <v>2005</v>
      </c>
      <c r="B1076">
        <f t="shared" si="98"/>
        <v>3</v>
      </c>
      <c r="C1076">
        <v>2004</v>
      </c>
      <c r="D1076">
        <v>10</v>
      </c>
      <c r="E1076">
        <v>12</v>
      </c>
      <c r="F1076">
        <v>24.7</v>
      </c>
      <c r="G1076">
        <v>24.7</v>
      </c>
      <c r="I1076" s="1">
        <v>38331</v>
      </c>
      <c r="J1076">
        <v>24.7</v>
      </c>
      <c r="K1076">
        <f t="shared" si="96"/>
        <v>1532</v>
      </c>
      <c r="L1076" s="7">
        <f t="shared" si="99"/>
        <v>30.145611963793783</v>
      </c>
      <c r="M1076">
        <f t="shared" si="100"/>
        <v>26.171428571428574</v>
      </c>
      <c r="N1076">
        <f t="shared" si="101"/>
        <v>17.020333333333333</v>
      </c>
      <c r="O1076">
        <f>G1076/WatershedCalcs!$F$18</f>
        <v>1.5370670974045593</v>
      </c>
    </row>
    <row r="1077" spans="1:15" x14ac:dyDescent="0.25">
      <c r="A1077">
        <f t="shared" si="97"/>
        <v>2005</v>
      </c>
      <c r="B1077">
        <f t="shared" si="98"/>
        <v>3</v>
      </c>
      <c r="C1077">
        <v>2004</v>
      </c>
      <c r="D1077">
        <v>11</v>
      </c>
      <c r="E1077">
        <v>12</v>
      </c>
      <c r="F1077">
        <v>29.6</v>
      </c>
      <c r="G1077">
        <v>29.6</v>
      </c>
      <c r="I1077" s="1">
        <v>38332</v>
      </c>
      <c r="J1077">
        <v>29.6</v>
      </c>
      <c r="K1077">
        <f t="shared" si="96"/>
        <v>1311</v>
      </c>
      <c r="L1077" s="7">
        <f t="shared" si="99"/>
        <v>25.79693034238489</v>
      </c>
      <c r="M1077">
        <f t="shared" si="100"/>
        <v>25.371428571428574</v>
      </c>
      <c r="N1077">
        <f t="shared" si="101"/>
        <v>16.713666666666668</v>
      </c>
      <c r="O1077">
        <f>G1077/WatershedCalcs!$F$18</f>
        <v>1.841991339399796</v>
      </c>
    </row>
    <row r="1078" spans="1:15" x14ac:dyDescent="0.25">
      <c r="A1078">
        <f t="shared" si="97"/>
        <v>2005</v>
      </c>
      <c r="B1078">
        <f t="shared" si="98"/>
        <v>3</v>
      </c>
      <c r="C1078">
        <v>2004</v>
      </c>
      <c r="D1078">
        <v>12</v>
      </c>
      <c r="E1078">
        <v>12</v>
      </c>
      <c r="F1078">
        <v>24.4</v>
      </c>
      <c r="G1078">
        <v>24.4</v>
      </c>
      <c r="I1078" s="1">
        <v>38333</v>
      </c>
      <c r="J1078">
        <v>24.4</v>
      </c>
      <c r="K1078">
        <f t="shared" si="96"/>
        <v>1540</v>
      </c>
      <c r="L1078" s="7">
        <f t="shared" si="99"/>
        <v>30.303030303030305</v>
      </c>
      <c r="M1078">
        <f t="shared" si="100"/>
        <v>23.528571428571421</v>
      </c>
      <c r="N1078">
        <f t="shared" si="101"/>
        <v>16.230333333333334</v>
      </c>
      <c r="O1078">
        <f>G1078/WatershedCalcs!$F$18</f>
        <v>1.5183982662619937</v>
      </c>
    </row>
    <row r="1079" spans="1:15" x14ac:dyDescent="0.25">
      <c r="A1079">
        <f t="shared" si="97"/>
        <v>2005</v>
      </c>
      <c r="B1079">
        <f t="shared" si="98"/>
        <v>3</v>
      </c>
      <c r="C1079">
        <v>2004</v>
      </c>
      <c r="D1079">
        <v>13</v>
      </c>
      <c r="E1079">
        <v>12</v>
      </c>
      <c r="F1079">
        <v>23.7</v>
      </c>
      <c r="G1079">
        <v>23.7</v>
      </c>
      <c r="I1079" s="1">
        <v>38334</v>
      </c>
      <c r="J1079">
        <v>23.7</v>
      </c>
      <c r="K1079">
        <f t="shared" si="96"/>
        <v>1599</v>
      </c>
      <c r="L1079" s="7">
        <f t="shared" si="99"/>
        <v>31.463990554899645</v>
      </c>
      <c r="M1079">
        <f t="shared" si="100"/>
        <v>22.142857142857139</v>
      </c>
      <c r="N1079">
        <f t="shared" si="101"/>
        <v>15.863666666666667</v>
      </c>
      <c r="O1079">
        <f>G1079/WatershedCalcs!$F$18</f>
        <v>1.4748376602626743</v>
      </c>
    </row>
    <row r="1080" spans="1:15" x14ac:dyDescent="0.25">
      <c r="A1080">
        <f t="shared" si="97"/>
        <v>2005</v>
      </c>
      <c r="B1080">
        <f t="shared" si="98"/>
        <v>3</v>
      </c>
      <c r="C1080">
        <v>2004</v>
      </c>
      <c r="D1080">
        <v>14</v>
      </c>
      <c r="E1080">
        <v>12</v>
      </c>
      <c r="F1080">
        <v>33.6</v>
      </c>
      <c r="G1080">
        <v>33.6</v>
      </c>
      <c r="I1080" s="1">
        <v>38335</v>
      </c>
      <c r="J1080">
        <v>33.6</v>
      </c>
      <c r="K1080">
        <f t="shared" si="96"/>
        <v>1139</v>
      </c>
      <c r="L1080" s="7">
        <f t="shared" si="99"/>
        <v>22.412436048799687</v>
      </c>
      <c r="M1080">
        <f t="shared" si="100"/>
        <v>20.62857142857143</v>
      </c>
      <c r="N1080">
        <f t="shared" si="101"/>
        <v>15.483666666666668</v>
      </c>
      <c r="O1080">
        <f>G1080/WatershedCalcs!$F$18</f>
        <v>2.090909087967336</v>
      </c>
    </row>
    <row r="1081" spans="1:15" x14ac:dyDescent="0.25">
      <c r="A1081">
        <f t="shared" si="97"/>
        <v>2005</v>
      </c>
      <c r="B1081">
        <f t="shared" si="98"/>
        <v>3</v>
      </c>
      <c r="C1081">
        <v>2004</v>
      </c>
      <c r="D1081">
        <v>15</v>
      </c>
      <c r="E1081">
        <v>12</v>
      </c>
      <c r="F1081">
        <v>25.3</v>
      </c>
      <c r="G1081">
        <v>25.3</v>
      </c>
      <c r="I1081" s="1">
        <v>38336</v>
      </c>
      <c r="J1081">
        <v>25.3</v>
      </c>
      <c r="K1081">
        <f t="shared" si="96"/>
        <v>1496</v>
      </c>
      <c r="L1081" s="7">
        <f t="shared" si="99"/>
        <v>29.437229437229441</v>
      </c>
      <c r="M1081">
        <f t="shared" si="100"/>
        <v>17.514285714285716</v>
      </c>
      <c r="N1081">
        <f t="shared" si="101"/>
        <v>14.737000000000002</v>
      </c>
      <c r="O1081">
        <f>G1081/WatershedCalcs!$F$18</f>
        <v>1.5744047596896904</v>
      </c>
    </row>
    <row r="1082" spans="1:15" x14ac:dyDescent="0.25">
      <c r="A1082">
        <f t="shared" si="97"/>
        <v>2005</v>
      </c>
      <c r="B1082">
        <f t="shared" si="98"/>
        <v>3</v>
      </c>
      <c r="C1082">
        <v>2004</v>
      </c>
      <c r="D1082">
        <v>16</v>
      </c>
      <c r="E1082">
        <v>12</v>
      </c>
      <c r="F1082">
        <v>21.9</v>
      </c>
      <c r="G1082">
        <v>21.9</v>
      </c>
      <c r="I1082" s="1">
        <v>38337</v>
      </c>
      <c r="J1082">
        <v>21.9</v>
      </c>
      <c r="K1082">
        <f t="shared" si="96"/>
        <v>1731</v>
      </c>
      <c r="L1082" s="7">
        <f t="shared" si="99"/>
        <v>34.061393152302244</v>
      </c>
      <c r="M1082">
        <f t="shared" si="100"/>
        <v>15.571428571428571</v>
      </c>
      <c r="N1082">
        <f t="shared" si="101"/>
        <v>14.230333333333336</v>
      </c>
      <c r="O1082">
        <f>G1082/WatershedCalcs!$F$18</f>
        <v>1.3628246734072813</v>
      </c>
    </row>
    <row r="1083" spans="1:15" x14ac:dyDescent="0.25">
      <c r="A1083">
        <f t="shared" si="97"/>
        <v>2005</v>
      </c>
      <c r="B1083">
        <f t="shared" si="98"/>
        <v>3</v>
      </c>
      <c r="C1083">
        <v>2004</v>
      </c>
      <c r="D1083">
        <v>17</v>
      </c>
      <c r="E1083">
        <v>12</v>
      </c>
      <c r="F1083">
        <v>19.100000000000001</v>
      </c>
      <c r="G1083">
        <v>19.100000000000001</v>
      </c>
      <c r="I1083" s="1">
        <v>38338</v>
      </c>
      <c r="J1083">
        <v>19.100000000000001</v>
      </c>
      <c r="K1083">
        <f t="shared" si="96"/>
        <v>1894</v>
      </c>
      <c r="L1083" s="7">
        <f t="shared" si="99"/>
        <v>37.268791814246363</v>
      </c>
      <c r="M1083">
        <f t="shared" si="100"/>
        <v>13.871428571428572</v>
      </c>
      <c r="N1083">
        <f t="shared" si="101"/>
        <v>13.857000000000003</v>
      </c>
      <c r="O1083">
        <f>G1083/WatershedCalcs!$F$18</f>
        <v>1.1885822494100036</v>
      </c>
    </row>
    <row r="1084" spans="1:15" x14ac:dyDescent="0.25">
      <c r="A1084">
        <f t="shared" si="97"/>
        <v>2005</v>
      </c>
      <c r="B1084">
        <f t="shared" si="98"/>
        <v>3</v>
      </c>
      <c r="C1084">
        <v>2004</v>
      </c>
      <c r="D1084">
        <v>18</v>
      </c>
      <c r="E1084">
        <v>12</v>
      </c>
      <c r="F1084">
        <v>16.7</v>
      </c>
      <c r="G1084">
        <v>16.7</v>
      </c>
      <c r="I1084" s="1">
        <v>38339</v>
      </c>
      <c r="J1084">
        <v>16.7</v>
      </c>
      <c r="K1084">
        <f t="shared" si="96"/>
        <v>2120</v>
      </c>
      <c r="L1084" s="7">
        <f t="shared" si="99"/>
        <v>41.715859897678079</v>
      </c>
      <c r="M1084">
        <f t="shared" si="100"/>
        <v>12.45857142857143</v>
      </c>
      <c r="N1084">
        <f t="shared" si="101"/>
        <v>13.593666666666669</v>
      </c>
      <c r="O1084">
        <f>G1084/WatershedCalcs!$F$18</f>
        <v>1.0392316002694792</v>
      </c>
    </row>
    <row r="1085" spans="1:15" x14ac:dyDescent="0.25">
      <c r="A1085">
        <f t="shared" si="97"/>
        <v>2005</v>
      </c>
      <c r="B1085">
        <f t="shared" si="98"/>
        <v>3</v>
      </c>
      <c r="C1085">
        <v>2004</v>
      </c>
      <c r="D1085">
        <v>19</v>
      </c>
      <c r="E1085">
        <v>12</v>
      </c>
      <c r="F1085">
        <v>14.7</v>
      </c>
      <c r="G1085">
        <v>14.7</v>
      </c>
      <c r="I1085" s="1">
        <v>38340</v>
      </c>
      <c r="J1085">
        <v>14.7</v>
      </c>
      <c r="K1085">
        <f t="shared" si="96"/>
        <v>2286</v>
      </c>
      <c r="L1085" s="7">
        <f t="shared" si="99"/>
        <v>44.982290436835889</v>
      </c>
      <c r="M1085">
        <f t="shared" si="100"/>
        <v>11.558571428571428</v>
      </c>
      <c r="N1085">
        <f t="shared" si="101"/>
        <v>13.580333333333334</v>
      </c>
      <c r="O1085">
        <f>G1085/WatershedCalcs!$F$18</f>
        <v>0.91477272598570936</v>
      </c>
    </row>
    <row r="1086" spans="1:15" x14ac:dyDescent="0.25">
      <c r="A1086">
        <f t="shared" si="97"/>
        <v>2005</v>
      </c>
      <c r="B1086">
        <f t="shared" si="98"/>
        <v>3</v>
      </c>
      <c r="C1086">
        <v>2004</v>
      </c>
      <c r="D1086">
        <v>20</v>
      </c>
      <c r="E1086">
        <v>12</v>
      </c>
      <c r="F1086">
        <v>13.1</v>
      </c>
      <c r="G1086">
        <v>13.1</v>
      </c>
      <c r="I1086" s="1">
        <v>38341</v>
      </c>
      <c r="J1086">
        <v>13.1</v>
      </c>
      <c r="K1086">
        <f t="shared" si="96"/>
        <v>2398</v>
      </c>
      <c r="L1086" s="7">
        <f t="shared" si="99"/>
        <v>47.186147186147188</v>
      </c>
      <c r="M1086">
        <f t="shared" si="100"/>
        <v>12.858571428571427</v>
      </c>
      <c r="N1086">
        <f t="shared" si="101"/>
        <v>14.336999999999998</v>
      </c>
      <c r="O1086">
        <f>G1086/WatershedCalcs!$F$18</f>
        <v>0.81520562655869344</v>
      </c>
    </row>
    <row r="1087" spans="1:15" x14ac:dyDescent="0.25">
      <c r="A1087">
        <f t="shared" si="97"/>
        <v>2005</v>
      </c>
      <c r="B1087">
        <f t="shared" si="98"/>
        <v>3</v>
      </c>
      <c r="C1087">
        <v>2004</v>
      </c>
      <c r="D1087">
        <v>21</v>
      </c>
      <c r="E1087">
        <v>12</v>
      </c>
      <c r="F1087">
        <v>11.8</v>
      </c>
      <c r="G1087">
        <v>11.8</v>
      </c>
      <c r="I1087" s="1">
        <v>38342</v>
      </c>
      <c r="J1087">
        <v>11.8</v>
      </c>
      <c r="K1087">
        <f t="shared" si="96"/>
        <v>2572</v>
      </c>
      <c r="L1087" s="7">
        <f t="shared" si="99"/>
        <v>50.609996064541519</v>
      </c>
      <c r="M1087">
        <f t="shared" si="100"/>
        <v>13.087142857142856</v>
      </c>
      <c r="N1087">
        <f t="shared" si="101"/>
        <v>14.880333333333333</v>
      </c>
      <c r="O1087">
        <f>G1087/WatershedCalcs!$F$18</f>
        <v>0.73430735827424298</v>
      </c>
    </row>
    <row r="1088" spans="1:15" x14ac:dyDescent="0.25">
      <c r="A1088">
        <f t="shared" si="97"/>
        <v>2005</v>
      </c>
      <c r="B1088">
        <f t="shared" si="98"/>
        <v>3</v>
      </c>
      <c r="C1088">
        <v>2004</v>
      </c>
      <c r="D1088">
        <v>22</v>
      </c>
      <c r="E1088">
        <v>12</v>
      </c>
      <c r="F1088">
        <v>11.7</v>
      </c>
      <c r="G1088">
        <v>11.7</v>
      </c>
      <c r="I1088" s="1">
        <v>38343</v>
      </c>
      <c r="J1088">
        <v>11.7</v>
      </c>
      <c r="K1088">
        <f t="shared" si="96"/>
        <v>2574</v>
      </c>
      <c r="L1088" s="7">
        <f t="shared" si="99"/>
        <v>50.649350649350644</v>
      </c>
      <c r="M1088">
        <f t="shared" si="100"/>
        <v>13.301428571428572</v>
      </c>
      <c r="N1088">
        <f t="shared" si="101"/>
        <v>15.400333333333331</v>
      </c>
      <c r="O1088">
        <f>G1088/WatershedCalcs!$F$18</f>
        <v>0.72808441456005435</v>
      </c>
    </row>
    <row r="1089" spans="1:15" x14ac:dyDescent="0.25">
      <c r="A1089">
        <f t="shared" si="97"/>
        <v>2005</v>
      </c>
      <c r="B1089">
        <f t="shared" si="98"/>
        <v>3</v>
      </c>
      <c r="C1089">
        <v>2004</v>
      </c>
      <c r="D1089">
        <v>23</v>
      </c>
      <c r="E1089">
        <v>12</v>
      </c>
      <c r="F1089">
        <v>10</v>
      </c>
      <c r="G1089">
        <v>10</v>
      </c>
      <c r="I1089" s="1">
        <v>38344</v>
      </c>
      <c r="J1089">
        <v>10</v>
      </c>
      <c r="K1089">
        <f t="shared" si="96"/>
        <v>2728</v>
      </c>
      <c r="L1089" s="7">
        <f t="shared" si="99"/>
        <v>53.679653679653683</v>
      </c>
      <c r="M1089">
        <f t="shared" si="100"/>
        <v>13.601428571428571</v>
      </c>
      <c r="N1089">
        <f t="shared" si="101"/>
        <v>15.816999999999998</v>
      </c>
      <c r="O1089">
        <f>G1089/WatershedCalcs!$F$18</f>
        <v>0.62229437141884991</v>
      </c>
    </row>
    <row r="1090" spans="1:15" x14ac:dyDescent="0.25">
      <c r="A1090">
        <f t="shared" si="97"/>
        <v>2005</v>
      </c>
      <c r="B1090">
        <f t="shared" si="98"/>
        <v>3</v>
      </c>
      <c r="C1090">
        <v>2004</v>
      </c>
      <c r="D1090">
        <v>24</v>
      </c>
      <c r="E1090">
        <v>12</v>
      </c>
      <c r="F1090">
        <v>9.2100000000000009</v>
      </c>
      <c r="G1090">
        <v>9.2100000000000009</v>
      </c>
      <c r="I1090" s="1">
        <v>38345</v>
      </c>
      <c r="J1090">
        <v>9.2100000000000009</v>
      </c>
      <c r="K1090">
        <f t="shared" ref="K1090:K1153" si="102">RANK(J1090,$J$2:$J$5114,0)</f>
        <v>2835</v>
      </c>
      <c r="L1090" s="7">
        <f t="shared" si="99"/>
        <v>55.785123966942152</v>
      </c>
      <c r="M1090">
        <f t="shared" si="100"/>
        <v>14.044285714285712</v>
      </c>
      <c r="N1090">
        <f t="shared" si="101"/>
        <v>16.173666666666666</v>
      </c>
      <c r="O1090">
        <f>G1090/WatershedCalcs!$F$18</f>
        <v>0.57313311607676087</v>
      </c>
    </row>
    <row r="1091" spans="1:15" x14ac:dyDescent="0.25">
      <c r="A1091">
        <f t="shared" ref="A1091:A1154" si="103">IF(E1091&gt;9,C1091+1,C1091)</f>
        <v>2005</v>
      </c>
      <c r="B1091">
        <f t="shared" ref="B1091:B1154" si="104">IF(E1091&gt;9,(E1091-9),(E1091+3))</f>
        <v>3</v>
      </c>
      <c r="C1091">
        <v>2004</v>
      </c>
      <c r="D1091">
        <v>25</v>
      </c>
      <c r="E1091">
        <v>12</v>
      </c>
      <c r="F1091">
        <v>10.4</v>
      </c>
      <c r="G1091">
        <v>10.4</v>
      </c>
      <c r="I1091" s="1">
        <v>38346</v>
      </c>
      <c r="J1091">
        <v>10.4</v>
      </c>
      <c r="K1091">
        <f t="shared" si="102"/>
        <v>2711</v>
      </c>
      <c r="L1091" s="7">
        <f t="shared" ref="L1091:L1154" si="105">100*(K1091/(COUNT($K$2:$K$5114)+1))</f>
        <v>53.345139708776067</v>
      </c>
      <c r="M1091">
        <f t="shared" ref="M1091:M1154" si="106">AVERAGE(J1091:J1097)</f>
        <v>15.142857142857142</v>
      </c>
      <c r="N1091">
        <f t="shared" ref="N1091:N1154" si="107">AVERAGE(J1091:J1120)</f>
        <v>16.463333333333331</v>
      </c>
      <c r="O1091">
        <f>G1091/WatershedCalcs!$F$18</f>
        <v>0.647186146275604</v>
      </c>
    </row>
    <row r="1092" spans="1:15" x14ac:dyDescent="0.25">
      <c r="A1092">
        <f t="shared" si="103"/>
        <v>2005</v>
      </c>
      <c r="B1092">
        <f t="shared" si="104"/>
        <v>3</v>
      </c>
      <c r="C1092">
        <v>2004</v>
      </c>
      <c r="D1092">
        <v>26</v>
      </c>
      <c r="E1092">
        <v>12</v>
      </c>
      <c r="F1092">
        <v>23.8</v>
      </c>
      <c r="G1092">
        <v>23.8</v>
      </c>
      <c r="I1092" s="1">
        <v>38347</v>
      </c>
      <c r="J1092">
        <v>23.8</v>
      </c>
      <c r="K1092">
        <f t="shared" si="102"/>
        <v>1595</v>
      </c>
      <c r="L1092" s="7">
        <f t="shared" si="105"/>
        <v>31.385281385281381</v>
      </c>
      <c r="M1092">
        <f t="shared" si="106"/>
        <v>16.24285714285714</v>
      </c>
      <c r="N1092">
        <f t="shared" si="107"/>
        <v>16.633333333333329</v>
      </c>
      <c r="O1092">
        <f>G1092/WatershedCalcs!$F$18</f>
        <v>1.4810606039768628</v>
      </c>
    </row>
    <row r="1093" spans="1:15" x14ac:dyDescent="0.25">
      <c r="A1093">
        <f t="shared" si="103"/>
        <v>2005</v>
      </c>
      <c r="B1093">
        <f t="shared" si="104"/>
        <v>3</v>
      </c>
      <c r="C1093">
        <v>2004</v>
      </c>
      <c r="D1093">
        <v>27</v>
      </c>
      <c r="E1093">
        <v>12</v>
      </c>
      <c r="F1093">
        <v>14.7</v>
      </c>
      <c r="G1093">
        <v>14.7</v>
      </c>
      <c r="I1093" s="1">
        <v>38348</v>
      </c>
      <c r="J1093">
        <v>14.7</v>
      </c>
      <c r="K1093">
        <f t="shared" si="102"/>
        <v>2286</v>
      </c>
      <c r="L1093" s="7">
        <f t="shared" si="105"/>
        <v>44.982290436835889</v>
      </c>
      <c r="M1093">
        <f t="shared" si="106"/>
        <v>14.771428571428572</v>
      </c>
      <c r="N1093">
        <f t="shared" si="107"/>
        <v>16.306666666666665</v>
      </c>
      <c r="O1093">
        <f>G1093/WatershedCalcs!$F$18</f>
        <v>0.91477272598570936</v>
      </c>
    </row>
    <row r="1094" spans="1:15" x14ac:dyDescent="0.25">
      <c r="A1094">
        <f t="shared" si="103"/>
        <v>2005</v>
      </c>
      <c r="B1094">
        <f t="shared" si="104"/>
        <v>3</v>
      </c>
      <c r="C1094">
        <v>2004</v>
      </c>
      <c r="D1094">
        <v>28</v>
      </c>
      <c r="E1094">
        <v>12</v>
      </c>
      <c r="F1094">
        <v>13.3</v>
      </c>
      <c r="G1094">
        <v>13.3</v>
      </c>
      <c r="I1094" s="1">
        <v>38349</v>
      </c>
      <c r="J1094">
        <v>13.3</v>
      </c>
      <c r="K1094">
        <f t="shared" si="102"/>
        <v>2394</v>
      </c>
      <c r="L1094" s="7">
        <f t="shared" si="105"/>
        <v>47.107438016528924</v>
      </c>
      <c r="M1094">
        <f t="shared" si="106"/>
        <v>14.371428571428572</v>
      </c>
      <c r="N1094">
        <f t="shared" si="107"/>
        <v>16.246666666666663</v>
      </c>
      <c r="O1094">
        <f>G1094/WatershedCalcs!$F$18</f>
        <v>0.82765151398707049</v>
      </c>
    </row>
    <row r="1095" spans="1:15" x14ac:dyDescent="0.25">
      <c r="A1095">
        <f t="shared" si="103"/>
        <v>2005</v>
      </c>
      <c r="B1095">
        <f t="shared" si="104"/>
        <v>3</v>
      </c>
      <c r="C1095">
        <v>2004</v>
      </c>
      <c r="D1095">
        <v>29</v>
      </c>
      <c r="E1095">
        <v>12</v>
      </c>
      <c r="F1095">
        <v>13.8</v>
      </c>
      <c r="G1095">
        <v>13.8</v>
      </c>
      <c r="I1095" s="1">
        <v>38350</v>
      </c>
      <c r="J1095">
        <v>13.8</v>
      </c>
      <c r="K1095">
        <f t="shared" si="102"/>
        <v>2381</v>
      </c>
      <c r="L1095" s="7">
        <f t="shared" si="105"/>
        <v>46.85163321526958</v>
      </c>
      <c r="M1095">
        <f t="shared" si="106"/>
        <v>14.114285714285716</v>
      </c>
      <c r="N1095">
        <f t="shared" si="107"/>
        <v>16.199999999999996</v>
      </c>
      <c r="O1095">
        <f>G1095/WatershedCalcs!$F$18</f>
        <v>0.85876623255801299</v>
      </c>
    </row>
    <row r="1096" spans="1:15" x14ac:dyDescent="0.25">
      <c r="A1096">
        <f t="shared" si="103"/>
        <v>2005</v>
      </c>
      <c r="B1096">
        <f t="shared" si="104"/>
        <v>3</v>
      </c>
      <c r="C1096">
        <v>2004</v>
      </c>
      <c r="D1096">
        <v>30</v>
      </c>
      <c r="E1096">
        <v>12</v>
      </c>
      <c r="F1096">
        <v>13.1</v>
      </c>
      <c r="G1096">
        <v>13.1</v>
      </c>
      <c r="I1096" s="1">
        <v>38351</v>
      </c>
      <c r="J1096">
        <v>13.1</v>
      </c>
      <c r="K1096">
        <f t="shared" si="102"/>
        <v>2398</v>
      </c>
      <c r="L1096" s="7">
        <f t="shared" si="105"/>
        <v>47.186147186147188</v>
      </c>
      <c r="M1096">
        <f t="shared" si="106"/>
        <v>13.614285714285714</v>
      </c>
      <c r="N1096">
        <f t="shared" si="107"/>
        <v>16.20666666666666</v>
      </c>
      <c r="O1096">
        <f>G1096/WatershedCalcs!$F$18</f>
        <v>0.81520562655869344</v>
      </c>
    </row>
    <row r="1097" spans="1:15" x14ac:dyDescent="0.25">
      <c r="A1097">
        <f t="shared" si="103"/>
        <v>2005</v>
      </c>
      <c r="B1097">
        <f t="shared" si="104"/>
        <v>3</v>
      </c>
      <c r="C1097">
        <v>2004</v>
      </c>
      <c r="D1097">
        <v>31</v>
      </c>
      <c r="E1097">
        <v>12</v>
      </c>
      <c r="F1097">
        <v>16.899999999999999</v>
      </c>
      <c r="G1097">
        <v>16.899999999999999</v>
      </c>
      <c r="I1097" s="1">
        <v>38352</v>
      </c>
      <c r="J1097">
        <v>16.899999999999999</v>
      </c>
      <c r="K1097">
        <f t="shared" si="102"/>
        <v>2114</v>
      </c>
      <c r="L1097" s="7">
        <f t="shared" si="105"/>
        <v>41.59779614325069</v>
      </c>
      <c r="M1097">
        <f t="shared" si="106"/>
        <v>13.185714285714285</v>
      </c>
      <c r="N1097">
        <f t="shared" si="107"/>
        <v>16.623333333333328</v>
      </c>
      <c r="O1097">
        <f>G1097/WatershedCalcs!$F$18</f>
        <v>1.0516774876978563</v>
      </c>
    </row>
    <row r="1098" spans="1:15" x14ac:dyDescent="0.25">
      <c r="A1098">
        <f t="shared" si="103"/>
        <v>2005</v>
      </c>
      <c r="B1098">
        <f t="shared" si="104"/>
        <v>4</v>
      </c>
      <c r="C1098">
        <v>2005</v>
      </c>
      <c r="D1098">
        <v>1</v>
      </c>
      <c r="E1098">
        <v>1</v>
      </c>
      <c r="F1098">
        <v>18.100000000000001</v>
      </c>
      <c r="G1098">
        <v>18.100000000000001</v>
      </c>
      <c r="I1098" s="1">
        <v>38353</v>
      </c>
      <c r="J1098">
        <v>18.100000000000001</v>
      </c>
      <c r="K1098">
        <f t="shared" si="102"/>
        <v>1966</v>
      </c>
      <c r="L1098" s="7">
        <f t="shared" si="105"/>
        <v>38.685556867375048</v>
      </c>
      <c r="M1098">
        <f t="shared" si="106"/>
        <v>13.528571428571427</v>
      </c>
      <c r="N1098">
        <f t="shared" si="107"/>
        <v>16.673333333333328</v>
      </c>
      <c r="O1098">
        <f>G1098/WatershedCalcs!$F$18</f>
        <v>1.1263528122681186</v>
      </c>
    </row>
    <row r="1099" spans="1:15" x14ac:dyDescent="0.25">
      <c r="A1099">
        <f t="shared" si="103"/>
        <v>2005</v>
      </c>
      <c r="B1099">
        <f t="shared" si="104"/>
        <v>4</v>
      </c>
      <c r="C1099">
        <v>2005</v>
      </c>
      <c r="D1099">
        <v>2</v>
      </c>
      <c r="E1099">
        <v>1</v>
      </c>
      <c r="F1099">
        <v>13.5</v>
      </c>
      <c r="G1099">
        <v>13.5</v>
      </c>
      <c r="I1099" s="1">
        <v>38354</v>
      </c>
      <c r="J1099">
        <v>13.5</v>
      </c>
      <c r="K1099">
        <f t="shared" si="102"/>
        <v>2390</v>
      </c>
      <c r="L1099" s="7">
        <f t="shared" si="105"/>
        <v>47.028728846910667</v>
      </c>
      <c r="M1099">
        <f t="shared" si="106"/>
        <v>13.857142857142858</v>
      </c>
      <c r="N1099">
        <f t="shared" si="107"/>
        <v>16.626666666666662</v>
      </c>
      <c r="O1099">
        <f>G1099/WatershedCalcs!$F$18</f>
        <v>0.84009740141544742</v>
      </c>
    </row>
    <row r="1100" spans="1:15" x14ac:dyDescent="0.25">
      <c r="A1100">
        <f t="shared" si="103"/>
        <v>2005</v>
      </c>
      <c r="B1100">
        <f t="shared" si="104"/>
        <v>4</v>
      </c>
      <c r="C1100">
        <v>2005</v>
      </c>
      <c r="D1100">
        <v>3</v>
      </c>
      <c r="E1100">
        <v>1</v>
      </c>
      <c r="F1100">
        <v>11.9</v>
      </c>
      <c r="G1100">
        <v>11.9</v>
      </c>
      <c r="I1100" s="1">
        <v>38355</v>
      </c>
      <c r="J1100">
        <v>11.9</v>
      </c>
      <c r="K1100">
        <f t="shared" si="102"/>
        <v>2569</v>
      </c>
      <c r="L1100" s="7">
        <f t="shared" si="105"/>
        <v>50.550964187327821</v>
      </c>
      <c r="M1100">
        <f t="shared" si="106"/>
        <v>14.142857142857142</v>
      </c>
      <c r="N1100">
        <f t="shared" si="107"/>
        <v>16.696666666666662</v>
      </c>
      <c r="O1100">
        <f>G1100/WatershedCalcs!$F$18</f>
        <v>0.74053030198843139</v>
      </c>
    </row>
    <row r="1101" spans="1:15" x14ac:dyDescent="0.25">
      <c r="A1101">
        <f t="shared" si="103"/>
        <v>2005</v>
      </c>
      <c r="B1101">
        <f t="shared" si="104"/>
        <v>4</v>
      </c>
      <c r="C1101">
        <v>2005</v>
      </c>
      <c r="D1101">
        <v>4</v>
      </c>
      <c r="E1101">
        <v>1</v>
      </c>
      <c r="F1101">
        <v>11.5</v>
      </c>
      <c r="G1101">
        <v>11.5</v>
      </c>
      <c r="I1101" s="1">
        <v>38356</v>
      </c>
      <c r="J1101">
        <v>11.5</v>
      </c>
      <c r="K1101">
        <f t="shared" si="102"/>
        <v>2583</v>
      </c>
      <c r="L1101" s="7">
        <f t="shared" si="105"/>
        <v>50.826446280991732</v>
      </c>
      <c r="M1101">
        <f t="shared" si="106"/>
        <v>14.599999999999998</v>
      </c>
      <c r="N1101">
        <f t="shared" si="107"/>
        <v>16.786666666666665</v>
      </c>
      <c r="O1101">
        <f>G1101/WatershedCalcs!$F$18</f>
        <v>0.71563852713167742</v>
      </c>
    </row>
    <row r="1102" spans="1:15" x14ac:dyDescent="0.25">
      <c r="A1102">
        <f t="shared" si="103"/>
        <v>2005</v>
      </c>
      <c r="B1102">
        <f t="shared" si="104"/>
        <v>4</v>
      </c>
      <c r="C1102">
        <v>2005</v>
      </c>
      <c r="D1102">
        <v>5</v>
      </c>
      <c r="E1102">
        <v>1</v>
      </c>
      <c r="F1102">
        <v>10.3</v>
      </c>
      <c r="G1102">
        <v>10.3</v>
      </c>
      <c r="I1102" s="1">
        <v>38357</v>
      </c>
      <c r="J1102">
        <v>10.3</v>
      </c>
      <c r="K1102">
        <f t="shared" si="102"/>
        <v>2715</v>
      </c>
      <c r="L1102" s="7">
        <f t="shared" si="105"/>
        <v>53.423848878394331</v>
      </c>
      <c r="M1102">
        <f t="shared" si="106"/>
        <v>14.87142857142857</v>
      </c>
      <c r="N1102">
        <f t="shared" si="107"/>
        <v>16.859999999999996</v>
      </c>
      <c r="O1102">
        <f>G1102/WatershedCalcs!$F$18</f>
        <v>0.64096320256141548</v>
      </c>
    </row>
    <row r="1103" spans="1:15" x14ac:dyDescent="0.25">
      <c r="A1103">
        <f t="shared" si="103"/>
        <v>2005</v>
      </c>
      <c r="B1103">
        <f t="shared" si="104"/>
        <v>4</v>
      </c>
      <c r="C1103">
        <v>2005</v>
      </c>
      <c r="D1103">
        <v>6</v>
      </c>
      <c r="E1103">
        <v>1</v>
      </c>
      <c r="F1103">
        <v>10.1</v>
      </c>
      <c r="G1103">
        <v>10.1</v>
      </c>
      <c r="I1103" s="1">
        <v>38358</v>
      </c>
      <c r="J1103">
        <v>10.1</v>
      </c>
      <c r="K1103">
        <f t="shared" si="102"/>
        <v>2722</v>
      </c>
      <c r="L1103" s="7">
        <f t="shared" si="105"/>
        <v>53.561589925226293</v>
      </c>
      <c r="M1103">
        <f t="shared" si="106"/>
        <v>15.157142857142857</v>
      </c>
      <c r="N1103">
        <f t="shared" si="107"/>
        <v>16.97</v>
      </c>
      <c r="O1103">
        <f>G1103/WatershedCalcs!$F$18</f>
        <v>0.62851731513303843</v>
      </c>
    </row>
    <row r="1104" spans="1:15" x14ac:dyDescent="0.25">
      <c r="A1104">
        <f t="shared" si="103"/>
        <v>2005</v>
      </c>
      <c r="B1104">
        <f t="shared" si="104"/>
        <v>4</v>
      </c>
      <c r="C1104">
        <v>2005</v>
      </c>
      <c r="D1104">
        <v>7</v>
      </c>
      <c r="E1104">
        <v>1</v>
      </c>
      <c r="F1104">
        <v>19.3</v>
      </c>
      <c r="G1104">
        <v>19.3</v>
      </c>
      <c r="I1104" s="1">
        <v>38359</v>
      </c>
      <c r="J1104">
        <v>19.3</v>
      </c>
      <c r="K1104">
        <f t="shared" si="102"/>
        <v>1889</v>
      </c>
      <c r="L1104" s="7">
        <f t="shared" si="105"/>
        <v>37.170405352223533</v>
      </c>
      <c r="M1104">
        <f t="shared" si="106"/>
        <v>15.314285714285715</v>
      </c>
      <c r="N1104">
        <f t="shared" si="107"/>
        <v>17.05</v>
      </c>
      <c r="O1104">
        <f>G1104/WatershedCalcs!$F$18</f>
        <v>1.2010281368383804</v>
      </c>
    </row>
    <row r="1105" spans="1:15" x14ac:dyDescent="0.25">
      <c r="A1105">
        <f t="shared" si="103"/>
        <v>2005</v>
      </c>
      <c r="B1105">
        <f t="shared" si="104"/>
        <v>4</v>
      </c>
      <c r="C1105">
        <v>2005</v>
      </c>
      <c r="D1105">
        <v>8</v>
      </c>
      <c r="E1105">
        <v>1</v>
      </c>
      <c r="F1105">
        <v>20.399999999999999</v>
      </c>
      <c r="G1105">
        <v>20.399999999999999</v>
      </c>
      <c r="I1105" s="1">
        <v>38360</v>
      </c>
      <c r="J1105">
        <v>20.399999999999999</v>
      </c>
      <c r="K1105">
        <f t="shared" si="102"/>
        <v>1822</v>
      </c>
      <c r="L1105" s="7">
        <f t="shared" si="105"/>
        <v>35.852026761117671</v>
      </c>
      <c r="M1105">
        <f t="shared" si="106"/>
        <v>14</v>
      </c>
      <c r="N1105">
        <f t="shared" si="107"/>
        <v>17.026666666666667</v>
      </c>
      <c r="O1105">
        <f>G1105/WatershedCalcs!$F$18</f>
        <v>1.2694805176944537</v>
      </c>
    </row>
    <row r="1106" spans="1:15" x14ac:dyDescent="0.25">
      <c r="A1106">
        <f t="shared" si="103"/>
        <v>2005</v>
      </c>
      <c r="B1106">
        <f t="shared" si="104"/>
        <v>4</v>
      </c>
      <c r="C1106">
        <v>2005</v>
      </c>
      <c r="D1106">
        <v>9</v>
      </c>
      <c r="E1106">
        <v>1</v>
      </c>
      <c r="F1106">
        <v>15.5</v>
      </c>
      <c r="G1106">
        <v>15.5</v>
      </c>
      <c r="I1106" s="1">
        <v>38361</v>
      </c>
      <c r="J1106">
        <v>15.5</v>
      </c>
      <c r="K1106">
        <f t="shared" si="102"/>
        <v>2203</v>
      </c>
      <c r="L1106" s="7">
        <f t="shared" si="105"/>
        <v>43.349075167256984</v>
      </c>
      <c r="M1106">
        <f t="shared" si="106"/>
        <v>12.614285714285714</v>
      </c>
      <c r="N1106">
        <f t="shared" si="107"/>
        <v>16.913333333333334</v>
      </c>
      <c r="O1106">
        <f>G1106/WatershedCalcs!$F$18</f>
        <v>0.96455627569921742</v>
      </c>
    </row>
    <row r="1107" spans="1:15" x14ac:dyDescent="0.25">
      <c r="A1107">
        <f t="shared" si="103"/>
        <v>2005</v>
      </c>
      <c r="B1107">
        <f t="shared" si="104"/>
        <v>4</v>
      </c>
      <c r="C1107">
        <v>2005</v>
      </c>
      <c r="D1107">
        <v>10</v>
      </c>
      <c r="E1107">
        <v>1</v>
      </c>
      <c r="F1107">
        <v>15.1</v>
      </c>
      <c r="G1107">
        <v>15.1</v>
      </c>
      <c r="I1107" s="1">
        <v>38362</v>
      </c>
      <c r="J1107">
        <v>15.1</v>
      </c>
      <c r="K1107">
        <f t="shared" si="102"/>
        <v>2211</v>
      </c>
      <c r="L1107" s="7">
        <f t="shared" si="105"/>
        <v>43.506493506493506</v>
      </c>
      <c r="M1107">
        <f t="shared" si="106"/>
        <v>12</v>
      </c>
      <c r="N1107">
        <f t="shared" si="107"/>
        <v>16.856666666666666</v>
      </c>
      <c r="O1107">
        <f>G1107/WatershedCalcs!$F$18</f>
        <v>0.93966450084246333</v>
      </c>
    </row>
    <row r="1108" spans="1:15" x14ac:dyDescent="0.25">
      <c r="A1108">
        <f t="shared" si="103"/>
        <v>2005</v>
      </c>
      <c r="B1108">
        <f t="shared" si="104"/>
        <v>4</v>
      </c>
      <c r="C1108">
        <v>2005</v>
      </c>
      <c r="D1108">
        <v>11</v>
      </c>
      <c r="E1108">
        <v>1</v>
      </c>
      <c r="F1108">
        <v>13.4</v>
      </c>
      <c r="G1108">
        <v>13.4</v>
      </c>
      <c r="I1108" s="1">
        <v>38363</v>
      </c>
      <c r="J1108">
        <v>13.4</v>
      </c>
      <c r="K1108">
        <f t="shared" si="102"/>
        <v>2393</v>
      </c>
      <c r="L1108" s="7">
        <f t="shared" si="105"/>
        <v>47.087760724124358</v>
      </c>
      <c r="M1108">
        <f t="shared" si="106"/>
        <v>12.171428571428573</v>
      </c>
      <c r="N1108">
        <f t="shared" si="107"/>
        <v>16.783333333333335</v>
      </c>
      <c r="O1108">
        <f>G1108/WatershedCalcs!$F$18</f>
        <v>0.8338744577012589</v>
      </c>
    </row>
    <row r="1109" spans="1:15" x14ac:dyDescent="0.25">
      <c r="A1109">
        <f t="shared" si="103"/>
        <v>2005</v>
      </c>
      <c r="B1109">
        <f t="shared" si="104"/>
        <v>4</v>
      </c>
      <c r="C1109">
        <v>2005</v>
      </c>
      <c r="D1109">
        <v>12</v>
      </c>
      <c r="E1109">
        <v>1</v>
      </c>
      <c r="F1109">
        <v>12.3</v>
      </c>
      <c r="G1109">
        <v>12.3</v>
      </c>
      <c r="I1109" s="1">
        <v>38364</v>
      </c>
      <c r="J1109">
        <v>12.3</v>
      </c>
      <c r="K1109">
        <f t="shared" si="102"/>
        <v>2491</v>
      </c>
      <c r="L1109" s="7">
        <f t="shared" si="105"/>
        <v>49.01613537977174</v>
      </c>
      <c r="M1109">
        <f t="shared" si="106"/>
        <v>15.599999999999998</v>
      </c>
      <c r="N1109">
        <f t="shared" si="107"/>
        <v>16.753333333333334</v>
      </c>
      <c r="O1109">
        <f>G1109/WatershedCalcs!$F$18</f>
        <v>0.76542207684518548</v>
      </c>
    </row>
    <row r="1110" spans="1:15" x14ac:dyDescent="0.25">
      <c r="A1110">
        <f t="shared" si="103"/>
        <v>2005</v>
      </c>
      <c r="B1110">
        <f t="shared" si="104"/>
        <v>4</v>
      </c>
      <c r="C1110">
        <v>2005</v>
      </c>
      <c r="D1110">
        <v>13</v>
      </c>
      <c r="E1110">
        <v>1</v>
      </c>
      <c r="F1110">
        <v>11.2</v>
      </c>
      <c r="G1110">
        <v>11.2</v>
      </c>
      <c r="I1110" s="1">
        <v>38365</v>
      </c>
      <c r="J1110">
        <v>11.2</v>
      </c>
      <c r="K1110">
        <f t="shared" si="102"/>
        <v>2591</v>
      </c>
      <c r="L1110" s="7">
        <f t="shared" si="105"/>
        <v>50.98386462022826</v>
      </c>
      <c r="M1110">
        <f t="shared" si="106"/>
        <v>18.042857142857144</v>
      </c>
      <c r="N1110">
        <f t="shared" si="107"/>
        <v>16.753333333333334</v>
      </c>
      <c r="O1110">
        <f>G1110/WatershedCalcs!$F$18</f>
        <v>0.69696969598911185</v>
      </c>
    </row>
    <row r="1111" spans="1:15" x14ac:dyDescent="0.25">
      <c r="A1111">
        <f t="shared" si="103"/>
        <v>2005</v>
      </c>
      <c r="B1111">
        <f t="shared" si="104"/>
        <v>4</v>
      </c>
      <c r="C1111">
        <v>2005</v>
      </c>
      <c r="D1111">
        <v>14</v>
      </c>
      <c r="E1111">
        <v>1</v>
      </c>
      <c r="F1111">
        <v>10.1</v>
      </c>
      <c r="G1111">
        <v>10.1</v>
      </c>
      <c r="I1111" s="1">
        <v>38366</v>
      </c>
      <c r="J1111">
        <v>10.1</v>
      </c>
      <c r="K1111">
        <f t="shared" si="102"/>
        <v>2722</v>
      </c>
      <c r="L1111" s="7">
        <f t="shared" si="105"/>
        <v>53.561589925226293</v>
      </c>
      <c r="M1111">
        <f t="shared" si="106"/>
        <v>20.357142857142858</v>
      </c>
      <c r="N1111">
        <f t="shared" si="107"/>
        <v>16.8</v>
      </c>
      <c r="O1111">
        <f>G1111/WatershedCalcs!$F$18</f>
        <v>0.62851731513303843</v>
      </c>
    </row>
    <row r="1112" spans="1:15" x14ac:dyDescent="0.25">
      <c r="A1112">
        <f t="shared" si="103"/>
        <v>2005</v>
      </c>
      <c r="B1112">
        <f t="shared" si="104"/>
        <v>4</v>
      </c>
      <c r="C1112">
        <v>2005</v>
      </c>
      <c r="D1112">
        <v>15</v>
      </c>
      <c r="E1112">
        <v>1</v>
      </c>
      <c r="F1112">
        <v>10.7</v>
      </c>
      <c r="G1112">
        <v>10.7</v>
      </c>
      <c r="I1112" s="1">
        <v>38367</v>
      </c>
      <c r="J1112">
        <v>10.7</v>
      </c>
      <c r="K1112">
        <f t="shared" si="102"/>
        <v>2696</v>
      </c>
      <c r="L1112" s="7">
        <f t="shared" si="105"/>
        <v>53.04998032270759</v>
      </c>
      <c r="M1112">
        <f t="shared" si="106"/>
        <v>22.37142857142857</v>
      </c>
      <c r="N1112">
        <f t="shared" si="107"/>
        <v>16.853333333333335</v>
      </c>
      <c r="O1112">
        <f>G1112/WatershedCalcs!$F$18</f>
        <v>0.66585497741816935</v>
      </c>
    </row>
    <row r="1113" spans="1:15" x14ac:dyDescent="0.25">
      <c r="A1113">
        <f t="shared" si="103"/>
        <v>2005</v>
      </c>
      <c r="B1113">
        <f t="shared" si="104"/>
        <v>4</v>
      </c>
      <c r="C1113">
        <v>2005</v>
      </c>
      <c r="D1113">
        <v>16</v>
      </c>
      <c r="E1113">
        <v>1</v>
      </c>
      <c r="F1113">
        <v>11.2</v>
      </c>
      <c r="G1113">
        <v>11.2</v>
      </c>
      <c r="I1113" s="1">
        <v>38368</v>
      </c>
      <c r="J1113">
        <v>11.2</v>
      </c>
      <c r="K1113">
        <f t="shared" si="102"/>
        <v>2591</v>
      </c>
      <c r="L1113" s="7">
        <f t="shared" si="105"/>
        <v>50.98386462022826</v>
      </c>
      <c r="M1113">
        <f t="shared" si="106"/>
        <v>23.8</v>
      </c>
      <c r="N1113">
        <f t="shared" si="107"/>
        <v>16.83666666666667</v>
      </c>
      <c r="O1113">
        <f>G1113/WatershedCalcs!$F$18</f>
        <v>0.69696969598911185</v>
      </c>
    </row>
    <row r="1114" spans="1:15" x14ac:dyDescent="0.25">
      <c r="A1114">
        <f t="shared" si="103"/>
        <v>2005</v>
      </c>
      <c r="B1114">
        <f t="shared" si="104"/>
        <v>4</v>
      </c>
      <c r="C1114">
        <v>2005</v>
      </c>
      <c r="D1114">
        <v>17</v>
      </c>
      <c r="E1114">
        <v>1</v>
      </c>
      <c r="F1114">
        <v>16.3</v>
      </c>
      <c r="G1114">
        <v>16.3</v>
      </c>
      <c r="I1114" s="1">
        <v>38369</v>
      </c>
      <c r="J1114">
        <v>16.3</v>
      </c>
      <c r="K1114">
        <f t="shared" si="102"/>
        <v>2128</v>
      </c>
      <c r="L1114" s="7">
        <f t="shared" si="105"/>
        <v>41.873278236914601</v>
      </c>
      <c r="M1114">
        <f t="shared" si="106"/>
        <v>24.757142857142856</v>
      </c>
      <c r="N1114">
        <f t="shared" si="107"/>
        <v>16.772333333333332</v>
      </c>
      <c r="O1114">
        <f>G1114/WatershedCalcs!$F$18</f>
        <v>1.0143398254127254</v>
      </c>
    </row>
    <row r="1115" spans="1:15" x14ac:dyDescent="0.25">
      <c r="A1115">
        <f t="shared" si="103"/>
        <v>2005</v>
      </c>
      <c r="B1115">
        <f t="shared" si="104"/>
        <v>4</v>
      </c>
      <c r="C1115">
        <v>2005</v>
      </c>
      <c r="D1115">
        <v>18</v>
      </c>
      <c r="E1115">
        <v>1</v>
      </c>
      <c r="F1115">
        <v>37.4</v>
      </c>
      <c r="G1115">
        <v>37.4</v>
      </c>
      <c r="I1115" s="1">
        <v>38370</v>
      </c>
      <c r="J1115">
        <v>37.4</v>
      </c>
      <c r="K1115">
        <f t="shared" si="102"/>
        <v>983</v>
      </c>
      <c r="L1115" s="7">
        <f t="shared" si="105"/>
        <v>19.342778433687524</v>
      </c>
      <c r="M1115">
        <f t="shared" si="106"/>
        <v>24.642857142857142</v>
      </c>
      <c r="N1115">
        <f t="shared" si="107"/>
        <v>16.514333333333337</v>
      </c>
      <c r="O1115">
        <f>G1115/WatershedCalcs!$F$18</f>
        <v>2.3273809491064985</v>
      </c>
    </row>
    <row r="1116" spans="1:15" x14ac:dyDescent="0.25">
      <c r="A1116">
        <f t="shared" si="103"/>
        <v>2005</v>
      </c>
      <c r="B1116">
        <f t="shared" si="104"/>
        <v>4</v>
      </c>
      <c r="C1116">
        <v>2005</v>
      </c>
      <c r="D1116">
        <v>19</v>
      </c>
      <c r="E1116">
        <v>1</v>
      </c>
      <c r="F1116">
        <v>29.4</v>
      </c>
      <c r="G1116">
        <v>29.4</v>
      </c>
      <c r="I1116" s="1">
        <v>38371</v>
      </c>
      <c r="J1116">
        <v>29.4</v>
      </c>
      <c r="K1116">
        <f t="shared" si="102"/>
        <v>1312</v>
      </c>
      <c r="L1116" s="7">
        <f t="shared" si="105"/>
        <v>25.816607634789452</v>
      </c>
      <c r="M1116">
        <f t="shared" si="106"/>
        <v>21.3</v>
      </c>
      <c r="N1116">
        <f t="shared" si="107"/>
        <v>15.540333333333335</v>
      </c>
      <c r="O1116">
        <f>G1116/WatershedCalcs!$F$18</f>
        <v>1.8295454519714187</v>
      </c>
    </row>
    <row r="1117" spans="1:15" x14ac:dyDescent="0.25">
      <c r="A1117">
        <f t="shared" si="103"/>
        <v>2005</v>
      </c>
      <c r="B1117">
        <f t="shared" si="104"/>
        <v>4</v>
      </c>
      <c r="C1117">
        <v>2005</v>
      </c>
      <c r="D1117">
        <v>20</v>
      </c>
      <c r="E1117">
        <v>1</v>
      </c>
      <c r="F1117">
        <v>27.4</v>
      </c>
      <c r="G1117">
        <v>27.4</v>
      </c>
      <c r="I1117" s="1">
        <v>38372</v>
      </c>
      <c r="J1117">
        <v>27.4</v>
      </c>
      <c r="K1117">
        <f t="shared" si="102"/>
        <v>1393</v>
      </c>
      <c r="L1117" s="7">
        <f t="shared" si="105"/>
        <v>27.410468319559229</v>
      </c>
      <c r="M1117">
        <f t="shared" si="106"/>
        <v>18.942857142857143</v>
      </c>
      <c r="N1117">
        <f t="shared" si="107"/>
        <v>14.833666666666666</v>
      </c>
      <c r="O1117">
        <f>G1117/WatershedCalcs!$F$18</f>
        <v>1.7050865776876487</v>
      </c>
    </row>
    <row r="1118" spans="1:15" x14ac:dyDescent="0.25">
      <c r="A1118">
        <f t="shared" si="103"/>
        <v>2005</v>
      </c>
      <c r="B1118">
        <f t="shared" si="104"/>
        <v>4</v>
      </c>
      <c r="C1118">
        <v>2005</v>
      </c>
      <c r="D1118">
        <v>21</v>
      </c>
      <c r="E1118">
        <v>1</v>
      </c>
      <c r="F1118">
        <v>24.2</v>
      </c>
      <c r="G1118">
        <v>24.2</v>
      </c>
      <c r="I1118" s="1">
        <v>38373</v>
      </c>
      <c r="J1118">
        <v>24.2</v>
      </c>
      <c r="K1118">
        <f t="shared" si="102"/>
        <v>1545</v>
      </c>
      <c r="L1118" s="7">
        <f t="shared" si="105"/>
        <v>30.401416765053131</v>
      </c>
      <c r="M1118">
        <f t="shared" si="106"/>
        <v>16.728571428571431</v>
      </c>
      <c r="N1118">
        <f t="shared" si="107"/>
        <v>14.193666666666665</v>
      </c>
      <c r="O1118">
        <f>G1118/WatershedCalcs!$F$18</f>
        <v>1.5059523788336169</v>
      </c>
    </row>
    <row r="1119" spans="1:15" x14ac:dyDescent="0.25">
      <c r="A1119">
        <f t="shared" si="103"/>
        <v>2005</v>
      </c>
      <c r="B1119">
        <f t="shared" si="104"/>
        <v>4</v>
      </c>
      <c r="C1119">
        <v>2005</v>
      </c>
      <c r="D1119">
        <v>22</v>
      </c>
      <c r="E1119">
        <v>1</v>
      </c>
      <c r="F1119">
        <v>20.7</v>
      </c>
      <c r="G1119">
        <v>20.7</v>
      </c>
      <c r="I1119" s="1">
        <v>38374</v>
      </c>
      <c r="J1119">
        <v>20.7</v>
      </c>
      <c r="K1119">
        <f t="shared" si="102"/>
        <v>1816</v>
      </c>
      <c r="L1119" s="7">
        <f t="shared" si="105"/>
        <v>35.733963006690281</v>
      </c>
      <c r="M1119">
        <f t="shared" si="106"/>
        <v>15.271428571428572</v>
      </c>
      <c r="N1119">
        <f t="shared" si="107"/>
        <v>13.662333333333331</v>
      </c>
      <c r="O1119">
        <f>G1119/WatershedCalcs!$F$18</f>
        <v>1.2881493488370193</v>
      </c>
    </row>
    <row r="1120" spans="1:15" x14ac:dyDescent="0.25">
      <c r="A1120">
        <f t="shared" si="103"/>
        <v>2005</v>
      </c>
      <c r="B1120">
        <f t="shared" si="104"/>
        <v>4</v>
      </c>
      <c r="C1120">
        <v>2005</v>
      </c>
      <c r="D1120">
        <v>23</v>
      </c>
      <c r="E1120">
        <v>1</v>
      </c>
      <c r="F1120">
        <v>17.899999999999999</v>
      </c>
      <c r="G1120">
        <v>17.899999999999999</v>
      </c>
      <c r="I1120" s="1">
        <v>38375</v>
      </c>
      <c r="J1120">
        <v>17.899999999999999</v>
      </c>
      <c r="K1120">
        <f t="shared" si="102"/>
        <v>2040</v>
      </c>
      <c r="L1120" s="7">
        <f t="shared" si="105"/>
        <v>40.141676505312866</v>
      </c>
      <c r="M1120">
        <f t="shared" si="106"/>
        <v>15.971428571428573</v>
      </c>
      <c r="N1120">
        <f t="shared" si="107"/>
        <v>13.226999999999997</v>
      </c>
      <c r="O1120">
        <f>G1120/WatershedCalcs!$F$18</f>
        <v>1.1139069248397413</v>
      </c>
    </row>
    <row r="1121" spans="1:15" x14ac:dyDescent="0.25">
      <c r="A1121">
        <f t="shared" si="103"/>
        <v>2005</v>
      </c>
      <c r="B1121">
        <f t="shared" si="104"/>
        <v>4</v>
      </c>
      <c r="C1121">
        <v>2005</v>
      </c>
      <c r="D1121">
        <v>24</v>
      </c>
      <c r="E1121">
        <v>1</v>
      </c>
      <c r="F1121">
        <v>15.5</v>
      </c>
      <c r="G1121">
        <v>15.5</v>
      </c>
      <c r="I1121" s="1">
        <v>38376</v>
      </c>
      <c r="J1121">
        <v>15.5</v>
      </c>
      <c r="K1121">
        <f t="shared" si="102"/>
        <v>2203</v>
      </c>
      <c r="L1121" s="7">
        <f t="shared" si="105"/>
        <v>43.349075167256984</v>
      </c>
      <c r="M1121">
        <f t="shared" si="106"/>
        <v>16.042857142857144</v>
      </c>
      <c r="N1121">
        <f t="shared" si="107"/>
        <v>12.864999999999998</v>
      </c>
      <c r="O1121">
        <f>G1121/WatershedCalcs!$F$18</f>
        <v>0.96455627569921742</v>
      </c>
    </row>
    <row r="1122" spans="1:15" x14ac:dyDescent="0.25">
      <c r="A1122">
        <f t="shared" si="103"/>
        <v>2005</v>
      </c>
      <c r="B1122">
        <f t="shared" si="104"/>
        <v>4</v>
      </c>
      <c r="C1122">
        <v>2005</v>
      </c>
      <c r="D1122">
        <v>25</v>
      </c>
      <c r="E1122">
        <v>1</v>
      </c>
      <c r="F1122">
        <v>14</v>
      </c>
      <c r="G1122">
        <v>14</v>
      </c>
      <c r="I1122" s="1">
        <v>38377</v>
      </c>
      <c r="J1122">
        <v>14</v>
      </c>
      <c r="K1122">
        <f t="shared" si="102"/>
        <v>2302</v>
      </c>
      <c r="L1122" s="7">
        <f t="shared" si="105"/>
        <v>45.297127115308932</v>
      </c>
      <c r="M1122">
        <f t="shared" si="106"/>
        <v>16.214285714285715</v>
      </c>
      <c r="N1122">
        <f t="shared" si="107"/>
        <v>12.584666666666665</v>
      </c>
      <c r="O1122">
        <f>G1122/WatershedCalcs!$F$18</f>
        <v>0.87121211998638992</v>
      </c>
    </row>
    <row r="1123" spans="1:15" x14ac:dyDescent="0.25">
      <c r="A1123">
        <f t="shared" si="103"/>
        <v>2005</v>
      </c>
      <c r="B1123">
        <f t="shared" si="104"/>
        <v>4</v>
      </c>
      <c r="C1123">
        <v>2005</v>
      </c>
      <c r="D1123">
        <v>26</v>
      </c>
      <c r="E1123">
        <v>1</v>
      </c>
      <c r="F1123">
        <v>12.9</v>
      </c>
      <c r="G1123">
        <v>12.9</v>
      </c>
      <c r="I1123" s="1">
        <v>38378</v>
      </c>
      <c r="J1123">
        <v>12.9</v>
      </c>
      <c r="K1123">
        <f t="shared" si="102"/>
        <v>2476</v>
      </c>
      <c r="L1123" s="7">
        <f t="shared" si="105"/>
        <v>48.720975993703263</v>
      </c>
      <c r="M1123">
        <f t="shared" si="106"/>
        <v>16.442857142857143</v>
      </c>
      <c r="N1123">
        <f t="shared" si="107"/>
        <v>12.326666666666664</v>
      </c>
      <c r="O1123">
        <f>G1123/WatershedCalcs!$F$18</f>
        <v>0.8027597391303164</v>
      </c>
    </row>
    <row r="1124" spans="1:15" x14ac:dyDescent="0.25">
      <c r="A1124">
        <f t="shared" si="103"/>
        <v>2005</v>
      </c>
      <c r="B1124">
        <f t="shared" si="104"/>
        <v>4</v>
      </c>
      <c r="C1124">
        <v>2005</v>
      </c>
      <c r="D1124">
        <v>27</v>
      </c>
      <c r="E1124">
        <v>1</v>
      </c>
      <c r="F1124">
        <v>11.9</v>
      </c>
      <c r="G1124">
        <v>11.9</v>
      </c>
      <c r="I1124" s="1">
        <v>38379</v>
      </c>
      <c r="J1124">
        <v>11.9</v>
      </c>
      <c r="K1124">
        <f t="shared" si="102"/>
        <v>2569</v>
      </c>
      <c r="L1124" s="7">
        <f t="shared" si="105"/>
        <v>50.550964187327821</v>
      </c>
      <c r="M1124">
        <f t="shared" si="106"/>
        <v>16.685714285714287</v>
      </c>
      <c r="N1124">
        <f t="shared" si="107"/>
        <v>12.105999999999996</v>
      </c>
      <c r="O1124">
        <f>G1124/WatershedCalcs!$F$18</f>
        <v>0.74053030198843139</v>
      </c>
    </row>
    <row r="1125" spans="1:15" x14ac:dyDescent="0.25">
      <c r="A1125">
        <f t="shared" si="103"/>
        <v>2005</v>
      </c>
      <c r="B1125">
        <f t="shared" si="104"/>
        <v>4</v>
      </c>
      <c r="C1125">
        <v>2005</v>
      </c>
      <c r="D1125">
        <v>28</v>
      </c>
      <c r="E1125">
        <v>1</v>
      </c>
      <c r="F1125">
        <v>14</v>
      </c>
      <c r="G1125">
        <v>14</v>
      </c>
      <c r="I1125" s="1">
        <v>38380</v>
      </c>
      <c r="J1125">
        <v>14</v>
      </c>
      <c r="K1125">
        <f t="shared" si="102"/>
        <v>2302</v>
      </c>
      <c r="L1125" s="7">
        <f t="shared" si="105"/>
        <v>45.297127115308932</v>
      </c>
      <c r="M1125">
        <f t="shared" si="106"/>
        <v>16.942857142857143</v>
      </c>
      <c r="N1125">
        <f t="shared" si="107"/>
        <v>11.915666666666663</v>
      </c>
      <c r="O1125">
        <f>G1125/WatershedCalcs!$F$18</f>
        <v>0.87121211998638992</v>
      </c>
    </row>
    <row r="1126" spans="1:15" x14ac:dyDescent="0.25">
      <c r="A1126">
        <f t="shared" si="103"/>
        <v>2005</v>
      </c>
      <c r="B1126">
        <f t="shared" si="104"/>
        <v>4</v>
      </c>
      <c r="C1126">
        <v>2005</v>
      </c>
      <c r="D1126">
        <v>29</v>
      </c>
      <c r="E1126">
        <v>1</v>
      </c>
      <c r="F1126">
        <v>25.6</v>
      </c>
      <c r="G1126">
        <v>25.6</v>
      </c>
      <c r="I1126" s="1">
        <v>38381</v>
      </c>
      <c r="J1126">
        <v>25.6</v>
      </c>
      <c r="K1126">
        <f t="shared" si="102"/>
        <v>1492</v>
      </c>
      <c r="L1126" s="7">
        <f t="shared" si="105"/>
        <v>29.358520267611176</v>
      </c>
      <c r="M1126">
        <f t="shared" si="106"/>
        <v>16.885714285714283</v>
      </c>
      <c r="N1126">
        <f t="shared" si="107"/>
        <v>11.656666666666665</v>
      </c>
      <c r="O1126">
        <f>G1126/WatershedCalcs!$F$18</f>
        <v>1.593073590832256</v>
      </c>
    </row>
    <row r="1127" spans="1:15" x14ac:dyDescent="0.25">
      <c r="A1127">
        <f t="shared" si="103"/>
        <v>2005</v>
      </c>
      <c r="B1127">
        <f t="shared" si="104"/>
        <v>4</v>
      </c>
      <c r="C1127">
        <v>2005</v>
      </c>
      <c r="D1127">
        <v>30</v>
      </c>
      <c r="E1127">
        <v>1</v>
      </c>
      <c r="F1127">
        <v>18.399999999999999</v>
      </c>
      <c r="G1127">
        <v>18.399999999999999</v>
      </c>
      <c r="I1127" s="1">
        <v>38382</v>
      </c>
      <c r="J1127">
        <v>18.399999999999999</v>
      </c>
      <c r="K1127">
        <f t="shared" si="102"/>
        <v>1957</v>
      </c>
      <c r="L1127" s="7">
        <f t="shared" si="105"/>
        <v>38.508461235733968</v>
      </c>
      <c r="M1127">
        <f t="shared" si="106"/>
        <v>15.014285714285714</v>
      </c>
      <c r="N1127">
        <f t="shared" si="107"/>
        <v>11.035666666666666</v>
      </c>
      <c r="O1127">
        <f>G1127/WatershedCalcs!$F$18</f>
        <v>1.1450216434106837</v>
      </c>
    </row>
    <row r="1128" spans="1:15" x14ac:dyDescent="0.25">
      <c r="A1128">
        <f t="shared" si="103"/>
        <v>2005</v>
      </c>
      <c r="B1128">
        <f t="shared" si="104"/>
        <v>4</v>
      </c>
      <c r="C1128">
        <v>2005</v>
      </c>
      <c r="D1128">
        <v>31</v>
      </c>
      <c r="E1128">
        <v>1</v>
      </c>
      <c r="F1128">
        <v>16.7</v>
      </c>
      <c r="G1128">
        <v>16.7</v>
      </c>
      <c r="I1128" s="1">
        <v>38383</v>
      </c>
      <c r="J1128">
        <v>16.7</v>
      </c>
      <c r="K1128">
        <f t="shared" si="102"/>
        <v>2120</v>
      </c>
      <c r="L1128" s="7">
        <f t="shared" si="105"/>
        <v>41.715859897678079</v>
      </c>
      <c r="M1128">
        <f t="shared" si="106"/>
        <v>15.042857142857141</v>
      </c>
      <c r="N1128">
        <f t="shared" si="107"/>
        <v>10.713999999999999</v>
      </c>
      <c r="O1128">
        <f>G1128/WatershedCalcs!$F$18</f>
        <v>1.0392316002694792</v>
      </c>
    </row>
    <row r="1129" spans="1:15" x14ac:dyDescent="0.25">
      <c r="A1129">
        <f t="shared" si="103"/>
        <v>2005</v>
      </c>
      <c r="B1129">
        <f t="shared" si="104"/>
        <v>5</v>
      </c>
      <c r="C1129">
        <v>2005</v>
      </c>
      <c r="D1129">
        <v>1</v>
      </c>
      <c r="E1129">
        <v>2</v>
      </c>
      <c r="F1129">
        <v>15.6</v>
      </c>
      <c r="G1129">
        <v>15.6</v>
      </c>
      <c r="I1129" s="1">
        <v>38384</v>
      </c>
      <c r="J1129">
        <v>15.6</v>
      </c>
      <c r="K1129">
        <f t="shared" si="102"/>
        <v>2199</v>
      </c>
      <c r="L1129" s="7">
        <f t="shared" si="105"/>
        <v>43.270365997638727</v>
      </c>
      <c r="M1129">
        <f t="shared" si="106"/>
        <v>15.085714285714285</v>
      </c>
      <c r="N1129">
        <f t="shared" si="107"/>
        <v>10.386333333333331</v>
      </c>
      <c r="O1129">
        <f>G1129/WatershedCalcs!$F$18</f>
        <v>0.97077921941340584</v>
      </c>
    </row>
    <row r="1130" spans="1:15" x14ac:dyDescent="0.25">
      <c r="A1130">
        <f t="shared" si="103"/>
        <v>2005</v>
      </c>
      <c r="B1130">
        <f t="shared" si="104"/>
        <v>5</v>
      </c>
      <c r="C1130">
        <v>2005</v>
      </c>
      <c r="D1130">
        <v>2</v>
      </c>
      <c r="E1130">
        <v>2</v>
      </c>
      <c r="F1130">
        <v>14.6</v>
      </c>
      <c r="G1130">
        <v>14.6</v>
      </c>
      <c r="I1130" s="1">
        <v>38385</v>
      </c>
      <c r="J1130">
        <v>14.6</v>
      </c>
      <c r="K1130">
        <f t="shared" si="102"/>
        <v>2293</v>
      </c>
      <c r="L1130" s="7">
        <f t="shared" si="105"/>
        <v>45.120031483667852</v>
      </c>
      <c r="M1130">
        <f t="shared" si="106"/>
        <v>14.828571428571427</v>
      </c>
      <c r="N1130">
        <f t="shared" si="107"/>
        <v>10.106333333333332</v>
      </c>
      <c r="O1130">
        <f>G1130/WatershedCalcs!$F$18</f>
        <v>0.90854978227152083</v>
      </c>
    </row>
    <row r="1131" spans="1:15" x14ac:dyDescent="0.25">
      <c r="A1131">
        <f t="shared" si="103"/>
        <v>2005</v>
      </c>
      <c r="B1131">
        <f t="shared" si="104"/>
        <v>5</v>
      </c>
      <c r="C1131">
        <v>2005</v>
      </c>
      <c r="D1131">
        <v>3</v>
      </c>
      <c r="E1131">
        <v>2</v>
      </c>
      <c r="F1131">
        <v>13.7</v>
      </c>
      <c r="G1131">
        <v>13.7</v>
      </c>
      <c r="I1131" s="1">
        <v>38386</v>
      </c>
      <c r="J1131">
        <v>13.7</v>
      </c>
      <c r="K1131">
        <f t="shared" si="102"/>
        <v>2386</v>
      </c>
      <c r="L1131" s="7">
        <f t="shared" si="105"/>
        <v>46.950019677292403</v>
      </c>
      <c r="M1131">
        <f t="shared" si="106"/>
        <v>14.585714285714287</v>
      </c>
      <c r="N1131">
        <f t="shared" si="107"/>
        <v>9.8170000000000002</v>
      </c>
      <c r="O1131">
        <f>G1131/WatershedCalcs!$F$18</f>
        <v>0.85254328884382435</v>
      </c>
    </row>
    <row r="1132" spans="1:15" x14ac:dyDescent="0.25">
      <c r="A1132">
        <f t="shared" si="103"/>
        <v>2005</v>
      </c>
      <c r="B1132">
        <f t="shared" si="104"/>
        <v>5</v>
      </c>
      <c r="C1132">
        <v>2005</v>
      </c>
      <c r="D1132">
        <v>4</v>
      </c>
      <c r="E1132">
        <v>2</v>
      </c>
      <c r="F1132">
        <v>13.6</v>
      </c>
      <c r="G1132">
        <v>13.6</v>
      </c>
      <c r="I1132" s="1">
        <v>38387</v>
      </c>
      <c r="J1132">
        <v>13.6</v>
      </c>
      <c r="K1132">
        <f t="shared" si="102"/>
        <v>2388</v>
      </c>
      <c r="L1132" s="7">
        <f t="shared" si="105"/>
        <v>46.989374262101535</v>
      </c>
      <c r="M1132">
        <f t="shared" si="106"/>
        <v>14.414285714285715</v>
      </c>
      <c r="N1132">
        <f t="shared" si="107"/>
        <v>9.5489999999999995</v>
      </c>
      <c r="O1132">
        <f>G1132/WatershedCalcs!$F$18</f>
        <v>0.84632034512963594</v>
      </c>
    </row>
    <row r="1133" spans="1:15" x14ac:dyDescent="0.25">
      <c r="A1133">
        <f t="shared" si="103"/>
        <v>2005</v>
      </c>
      <c r="B1133">
        <f t="shared" si="104"/>
        <v>5</v>
      </c>
      <c r="C1133">
        <v>2005</v>
      </c>
      <c r="D1133">
        <v>5</v>
      </c>
      <c r="E1133">
        <v>2</v>
      </c>
      <c r="F1133">
        <v>12.5</v>
      </c>
      <c r="G1133">
        <v>12.5</v>
      </c>
      <c r="I1133" s="1">
        <v>38388</v>
      </c>
      <c r="J1133">
        <v>12.5</v>
      </c>
      <c r="K1133">
        <f t="shared" si="102"/>
        <v>2484</v>
      </c>
      <c r="L1133" s="7">
        <f t="shared" si="105"/>
        <v>48.878394332939791</v>
      </c>
      <c r="M1133">
        <f t="shared" si="106"/>
        <v>14.22857142857143</v>
      </c>
      <c r="N1133">
        <f t="shared" si="107"/>
        <v>9.2853333333333339</v>
      </c>
      <c r="O1133">
        <f>G1133/WatershedCalcs!$F$18</f>
        <v>0.77786796427356242</v>
      </c>
    </row>
    <row r="1134" spans="1:15" x14ac:dyDescent="0.25">
      <c r="A1134">
        <f t="shared" si="103"/>
        <v>2005</v>
      </c>
      <c r="B1134">
        <f t="shared" si="104"/>
        <v>5</v>
      </c>
      <c r="C1134">
        <v>2005</v>
      </c>
      <c r="D1134">
        <v>6</v>
      </c>
      <c r="E1134">
        <v>2</v>
      </c>
      <c r="F1134">
        <v>18.600000000000001</v>
      </c>
      <c r="G1134">
        <v>18.600000000000001</v>
      </c>
      <c r="I1134" s="1">
        <v>38389</v>
      </c>
      <c r="J1134">
        <v>18.600000000000001</v>
      </c>
      <c r="K1134">
        <f t="shared" si="102"/>
        <v>1953</v>
      </c>
      <c r="L1134" s="7">
        <f t="shared" si="105"/>
        <v>38.429752066115704</v>
      </c>
      <c r="M1134">
        <f t="shared" si="106"/>
        <v>14.242857142857144</v>
      </c>
      <c r="N1134">
        <f t="shared" si="107"/>
        <v>9.0513333333333321</v>
      </c>
      <c r="O1134">
        <f>G1134/WatershedCalcs!$F$18</f>
        <v>1.157467530839061</v>
      </c>
    </row>
    <row r="1135" spans="1:15" x14ac:dyDescent="0.25">
      <c r="A1135">
        <f t="shared" si="103"/>
        <v>2005</v>
      </c>
      <c r="B1135">
        <f t="shared" si="104"/>
        <v>5</v>
      </c>
      <c r="C1135">
        <v>2005</v>
      </c>
      <c r="D1135">
        <v>7</v>
      </c>
      <c r="E1135">
        <v>2</v>
      </c>
      <c r="F1135">
        <v>17</v>
      </c>
      <c r="G1135">
        <v>17</v>
      </c>
      <c r="I1135" s="1">
        <v>38390</v>
      </c>
      <c r="J1135">
        <v>17</v>
      </c>
      <c r="K1135">
        <f t="shared" si="102"/>
        <v>2056</v>
      </c>
      <c r="L1135" s="7">
        <f t="shared" si="105"/>
        <v>40.456513183785916</v>
      </c>
      <c r="M1135">
        <f t="shared" si="106"/>
        <v>13.257142857142856</v>
      </c>
      <c r="N1135">
        <f t="shared" si="107"/>
        <v>8.6076666666666632</v>
      </c>
      <c r="O1135">
        <f>G1135/WatershedCalcs!$F$18</f>
        <v>1.0579004314120448</v>
      </c>
    </row>
    <row r="1136" spans="1:15" x14ac:dyDescent="0.25">
      <c r="A1136">
        <f t="shared" si="103"/>
        <v>2005</v>
      </c>
      <c r="B1136">
        <f t="shared" si="104"/>
        <v>5</v>
      </c>
      <c r="C1136">
        <v>2005</v>
      </c>
      <c r="D1136">
        <v>8</v>
      </c>
      <c r="E1136">
        <v>2</v>
      </c>
      <c r="F1136">
        <v>13.8</v>
      </c>
      <c r="G1136">
        <v>13.8</v>
      </c>
      <c r="I1136" s="1">
        <v>38391</v>
      </c>
      <c r="J1136">
        <v>13.8</v>
      </c>
      <c r="K1136">
        <f t="shared" si="102"/>
        <v>2381</v>
      </c>
      <c r="L1136" s="7">
        <f t="shared" si="105"/>
        <v>46.85163321526958</v>
      </c>
      <c r="M1136">
        <f t="shared" si="106"/>
        <v>12.285714285714286</v>
      </c>
      <c r="N1136">
        <f t="shared" si="107"/>
        <v>8.2166666666666632</v>
      </c>
      <c r="O1136">
        <f>G1136/WatershedCalcs!$F$18</f>
        <v>0.85876623255801299</v>
      </c>
    </row>
    <row r="1137" spans="1:15" x14ac:dyDescent="0.25">
      <c r="A1137">
        <f t="shared" si="103"/>
        <v>2005</v>
      </c>
      <c r="B1137">
        <f t="shared" si="104"/>
        <v>5</v>
      </c>
      <c r="C1137">
        <v>2005</v>
      </c>
      <c r="D1137">
        <v>9</v>
      </c>
      <c r="E1137">
        <v>2</v>
      </c>
      <c r="F1137">
        <v>12.9</v>
      </c>
      <c r="G1137">
        <v>12.9</v>
      </c>
      <c r="I1137" s="1">
        <v>38392</v>
      </c>
      <c r="J1137">
        <v>12.9</v>
      </c>
      <c r="K1137">
        <f t="shared" si="102"/>
        <v>2476</v>
      </c>
      <c r="L1137" s="7">
        <f t="shared" si="105"/>
        <v>48.720975993703263</v>
      </c>
      <c r="M1137">
        <f t="shared" si="106"/>
        <v>11.638571428571428</v>
      </c>
      <c r="N1137">
        <f t="shared" si="107"/>
        <v>7.9273333333333325</v>
      </c>
      <c r="O1137">
        <f>G1137/WatershedCalcs!$F$18</f>
        <v>0.8027597391303164</v>
      </c>
    </row>
    <row r="1138" spans="1:15" x14ac:dyDescent="0.25">
      <c r="A1138">
        <f t="shared" si="103"/>
        <v>2005</v>
      </c>
      <c r="B1138">
        <f t="shared" si="104"/>
        <v>5</v>
      </c>
      <c r="C1138">
        <v>2005</v>
      </c>
      <c r="D1138">
        <v>10</v>
      </c>
      <c r="E1138">
        <v>2</v>
      </c>
      <c r="F1138">
        <v>12.5</v>
      </c>
      <c r="G1138">
        <v>12.5</v>
      </c>
      <c r="I1138" s="1">
        <v>38393</v>
      </c>
      <c r="J1138">
        <v>12.5</v>
      </c>
      <c r="K1138">
        <f t="shared" si="102"/>
        <v>2484</v>
      </c>
      <c r="L1138" s="7">
        <f t="shared" si="105"/>
        <v>48.878394332939791</v>
      </c>
      <c r="M1138">
        <f t="shared" si="106"/>
        <v>11.018571428571429</v>
      </c>
      <c r="N1138">
        <f t="shared" si="107"/>
        <v>7.6689999999999987</v>
      </c>
      <c r="O1138">
        <f>G1138/WatershedCalcs!$F$18</f>
        <v>0.77786796427356242</v>
      </c>
    </row>
    <row r="1139" spans="1:15" x14ac:dyDescent="0.25">
      <c r="A1139">
        <f t="shared" si="103"/>
        <v>2005</v>
      </c>
      <c r="B1139">
        <f t="shared" si="104"/>
        <v>5</v>
      </c>
      <c r="C1139">
        <v>2005</v>
      </c>
      <c r="D1139">
        <v>11</v>
      </c>
      <c r="E1139">
        <v>2</v>
      </c>
      <c r="F1139">
        <v>12.3</v>
      </c>
      <c r="G1139">
        <v>12.3</v>
      </c>
      <c r="I1139" s="1">
        <v>38394</v>
      </c>
      <c r="J1139">
        <v>12.3</v>
      </c>
      <c r="K1139">
        <f t="shared" si="102"/>
        <v>2491</v>
      </c>
      <c r="L1139" s="7">
        <f t="shared" si="105"/>
        <v>49.01613537977174</v>
      </c>
      <c r="M1139">
        <f t="shared" si="106"/>
        <v>10.401428571428571</v>
      </c>
      <c r="N1139">
        <f t="shared" si="107"/>
        <v>7.4159999999999995</v>
      </c>
      <c r="O1139">
        <f>G1139/WatershedCalcs!$F$18</f>
        <v>0.76542207684518548</v>
      </c>
    </row>
    <row r="1140" spans="1:15" x14ac:dyDescent="0.25">
      <c r="A1140">
        <f t="shared" si="103"/>
        <v>2005</v>
      </c>
      <c r="B1140">
        <f t="shared" si="104"/>
        <v>5</v>
      </c>
      <c r="C1140">
        <v>2005</v>
      </c>
      <c r="D1140">
        <v>12</v>
      </c>
      <c r="E1140">
        <v>2</v>
      </c>
      <c r="F1140">
        <v>12.6</v>
      </c>
      <c r="G1140">
        <v>12.6</v>
      </c>
      <c r="I1140" s="1">
        <v>38395</v>
      </c>
      <c r="J1140">
        <v>12.6</v>
      </c>
      <c r="K1140">
        <f t="shared" si="102"/>
        <v>2482</v>
      </c>
      <c r="L1140" s="7">
        <f t="shared" si="105"/>
        <v>48.839039748130659</v>
      </c>
      <c r="M1140">
        <f t="shared" si="106"/>
        <v>9.8157142857142841</v>
      </c>
      <c r="N1140">
        <f t="shared" si="107"/>
        <v>7.1629999999999994</v>
      </c>
      <c r="O1140">
        <f>G1140/WatershedCalcs!$F$18</f>
        <v>0.78409090798775094</v>
      </c>
    </row>
    <row r="1141" spans="1:15" x14ac:dyDescent="0.25">
      <c r="A1141">
        <f t="shared" si="103"/>
        <v>2005</v>
      </c>
      <c r="B1141">
        <f t="shared" si="104"/>
        <v>5</v>
      </c>
      <c r="C1141">
        <v>2005</v>
      </c>
      <c r="D1141">
        <v>13</v>
      </c>
      <c r="E1141">
        <v>2</v>
      </c>
      <c r="F1141">
        <v>11.7</v>
      </c>
      <c r="G1141">
        <v>11.7</v>
      </c>
      <c r="I1141" s="1">
        <v>38396</v>
      </c>
      <c r="J1141">
        <v>11.7</v>
      </c>
      <c r="K1141">
        <f t="shared" si="102"/>
        <v>2574</v>
      </c>
      <c r="L1141" s="7">
        <f t="shared" si="105"/>
        <v>50.649350649350644</v>
      </c>
      <c r="M1141">
        <f t="shared" si="106"/>
        <v>9.1871428571428577</v>
      </c>
      <c r="N1141">
        <f t="shared" si="107"/>
        <v>6.8986666666666672</v>
      </c>
      <c r="O1141">
        <f>G1141/WatershedCalcs!$F$18</f>
        <v>0.72808441456005435</v>
      </c>
    </row>
    <row r="1142" spans="1:15" x14ac:dyDescent="0.25">
      <c r="A1142">
        <f t="shared" si="103"/>
        <v>2005</v>
      </c>
      <c r="B1142">
        <f t="shared" si="104"/>
        <v>5</v>
      </c>
      <c r="C1142">
        <v>2005</v>
      </c>
      <c r="D1142">
        <v>14</v>
      </c>
      <c r="E1142">
        <v>2</v>
      </c>
      <c r="F1142">
        <v>10.199999999999999</v>
      </c>
      <c r="G1142">
        <v>10.199999999999999</v>
      </c>
      <c r="I1142" s="1">
        <v>38397</v>
      </c>
      <c r="J1142">
        <v>10.199999999999999</v>
      </c>
      <c r="K1142">
        <f t="shared" si="102"/>
        <v>2718</v>
      </c>
      <c r="L1142" s="7">
        <f t="shared" si="105"/>
        <v>53.482880755608029</v>
      </c>
      <c r="M1142">
        <f t="shared" si="106"/>
        <v>8.6957142857142848</v>
      </c>
      <c r="N1142">
        <f t="shared" si="107"/>
        <v>6.6529999999999996</v>
      </c>
      <c r="O1142">
        <f>G1142/WatershedCalcs!$F$18</f>
        <v>0.63474025884722685</v>
      </c>
    </row>
    <row r="1143" spans="1:15" x14ac:dyDescent="0.25">
      <c r="A1143">
        <f t="shared" si="103"/>
        <v>2005</v>
      </c>
      <c r="B1143">
        <f t="shared" si="104"/>
        <v>5</v>
      </c>
      <c r="C1143">
        <v>2005</v>
      </c>
      <c r="D1143">
        <v>15</v>
      </c>
      <c r="E1143">
        <v>2</v>
      </c>
      <c r="F1143">
        <v>9.27</v>
      </c>
      <c r="G1143">
        <v>9.27</v>
      </c>
      <c r="I1143" s="1">
        <v>38398</v>
      </c>
      <c r="J1143">
        <v>9.27</v>
      </c>
      <c r="K1143">
        <f t="shared" si="102"/>
        <v>2834</v>
      </c>
      <c r="L1143" s="7">
        <f t="shared" si="105"/>
        <v>55.765446674537586</v>
      </c>
      <c r="M1143">
        <f t="shared" si="106"/>
        <v>8.33</v>
      </c>
      <c r="N1143">
        <f t="shared" si="107"/>
        <v>6.4656666666666673</v>
      </c>
      <c r="O1143">
        <f>G1143/WatershedCalcs!$F$18</f>
        <v>0.57686688230527383</v>
      </c>
    </row>
    <row r="1144" spans="1:15" x14ac:dyDescent="0.25">
      <c r="A1144">
        <f t="shared" si="103"/>
        <v>2005</v>
      </c>
      <c r="B1144">
        <f t="shared" si="104"/>
        <v>5</v>
      </c>
      <c r="C1144">
        <v>2005</v>
      </c>
      <c r="D1144">
        <v>16</v>
      </c>
      <c r="E1144">
        <v>2</v>
      </c>
      <c r="F1144">
        <v>8.56</v>
      </c>
      <c r="G1144">
        <v>8.56</v>
      </c>
      <c r="I1144" s="1">
        <v>38399</v>
      </c>
      <c r="J1144">
        <v>8.56</v>
      </c>
      <c r="K1144">
        <f t="shared" si="102"/>
        <v>2906</v>
      </c>
      <c r="L1144" s="7">
        <f t="shared" si="105"/>
        <v>57.182211727666278</v>
      </c>
      <c r="M1144">
        <f t="shared" si="106"/>
        <v>8.0114285714285707</v>
      </c>
      <c r="N1144">
        <f t="shared" si="107"/>
        <v>6.3193333333333346</v>
      </c>
      <c r="O1144">
        <f>G1144/WatershedCalcs!$F$18</f>
        <v>0.53268398193453559</v>
      </c>
    </row>
    <row r="1145" spans="1:15" x14ac:dyDescent="0.25">
      <c r="A1145">
        <f t="shared" si="103"/>
        <v>2005</v>
      </c>
      <c r="B1145">
        <f t="shared" si="104"/>
        <v>5</v>
      </c>
      <c r="C1145">
        <v>2005</v>
      </c>
      <c r="D1145">
        <v>17</v>
      </c>
      <c r="E1145">
        <v>2</v>
      </c>
      <c r="F1145">
        <v>8.18</v>
      </c>
      <c r="G1145">
        <v>8.18</v>
      </c>
      <c r="I1145" s="1">
        <v>38400</v>
      </c>
      <c r="J1145">
        <v>8.18</v>
      </c>
      <c r="K1145">
        <f t="shared" si="102"/>
        <v>2956</v>
      </c>
      <c r="L1145" s="7">
        <f t="shared" si="105"/>
        <v>58.166076347894524</v>
      </c>
      <c r="M1145">
        <f t="shared" si="106"/>
        <v>7.8014285714285716</v>
      </c>
      <c r="N1145">
        <f t="shared" si="107"/>
        <v>6.1863333333333337</v>
      </c>
      <c r="O1145">
        <f>G1145/WatershedCalcs!$F$18</f>
        <v>0.50903679582061923</v>
      </c>
    </row>
    <row r="1146" spans="1:15" x14ac:dyDescent="0.25">
      <c r="A1146">
        <f t="shared" si="103"/>
        <v>2005</v>
      </c>
      <c r="B1146">
        <f t="shared" si="104"/>
        <v>5</v>
      </c>
      <c r="C1146">
        <v>2005</v>
      </c>
      <c r="D1146">
        <v>18</v>
      </c>
      <c r="E1146">
        <v>2</v>
      </c>
      <c r="F1146">
        <v>8.1999999999999993</v>
      </c>
      <c r="G1146">
        <v>8.1999999999999993</v>
      </c>
      <c r="I1146" s="1">
        <v>38401</v>
      </c>
      <c r="J1146">
        <v>8.1999999999999993</v>
      </c>
      <c r="K1146">
        <f t="shared" si="102"/>
        <v>2946</v>
      </c>
      <c r="L1146" s="7">
        <f t="shared" si="105"/>
        <v>57.969303423848885</v>
      </c>
      <c r="M1146">
        <f t="shared" si="106"/>
        <v>7.5271428571428558</v>
      </c>
      <c r="N1146">
        <f t="shared" si="107"/>
        <v>6.2736666666666681</v>
      </c>
      <c r="O1146">
        <f>G1146/WatershedCalcs!$F$18</f>
        <v>0.51028138456345695</v>
      </c>
    </row>
    <row r="1147" spans="1:15" x14ac:dyDescent="0.25">
      <c r="A1147">
        <f t="shared" si="103"/>
        <v>2005</v>
      </c>
      <c r="B1147">
        <f t="shared" si="104"/>
        <v>5</v>
      </c>
      <c r="C1147">
        <v>2005</v>
      </c>
      <c r="D1147">
        <v>19</v>
      </c>
      <c r="E1147">
        <v>2</v>
      </c>
      <c r="F1147">
        <v>8.1999999999999993</v>
      </c>
      <c r="G1147">
        <v>8.1999999999999993</v>
      </c>
      <c r="I1147" s="1">
        <v>38402</v>
      </c>
      <c r="J1147">
        <v>8.1999999999999993</v>
      </c>
      <c r="K1147">
        <f t="shared" si="102"/>
        <v>2946</v>
      </c>
      <c r="L1147" s="7">
        <f t="shared" si="105"/>
        <v>57.969303423848885</v>
      </c>
      <c r="M1147">
        <f t="shared" si="106"/>
        <v>7.2528571428571436</v>
      </c>
      <c r="N1147">
        <f t="shared" si="107"/>
        <v>6.3636666666666679</v>
      </c>
      <c r="O1147">
        <f>G1147/WatershedCalcs!$F$18</f>
        <v>0.51028138456345695</v>
      </c>
    </row>
    <row r="1148" spans="1:15" x14ac:dyDescent="0.25">
      <c r="A1148">
        <f t="shared" si="103"/>
        <v>2005</v>
      </c>
      <c r="B1148">
        <f t="shared" si="104"/>
        <v>5</v>
      </c>
      <c r="C1148">
        <v>2005</v>
      </c>
      <c r="D1148">
        <v>20</v>
      </c>
      <c r="E1148">
        <v>2</v>
      </c>
      <c r="F1148">
        <v>8.26</v>
      </c>
      <c r="G1148">
        <v>8.26</v>
      </c>
      <c r="I1148" s="1">
        <v>38403</v>
      </c>
      <c r="J1148">
        <v>8.26</v>
      </c>
      <c r="K1148">
        <f t="shared" si="102"/>
        <v>2942</v>
      </c>
      <c r="L1148" s="7">
        <f t="shared" si="105"/>
        <v>57.890594254230621</v>
      </c>
      <c r="M1148">
        <f t="shared" si="106"/>
        <v>6.9657142857142853</v>
      </c>
      <c r="N1148">
        <f t="shared" si="107"/>
        <v>6.3596666666666684</v>
      </c>
      <c r="O1148">
        <f>G1148/WatershedCalcs!$F$18</f>
        <v>0.51401515079197002</v>
      </c>
    </row>
    <row r="1149" spans="1:15" x14ac:dyDescent="0.25">
      <c r="A1149">
        <f t="shared" si="103"/>
        <v>2005</v>
      </c>
      <c r="B1149">
        <f t="shared" si="104"/>
        <v>5</v>
      </c>
      <c r="C1149">
        <v>2005</v>
      </c>
      <c r="D1149">
        <v>21</v>
      </c>
      <c r="E1149">
        <v>2</v>
      </c>
      <c r="F1149">
        <v>7.64</v>
      </c>
      <c r="G1149">
        <v>7.64</v>
      </c>
      <c r="I1149" s="1">
        <v>38404</v>
      </c>
      <c r="J1149">
        <v>7.64</v>
      </c>
      <c r="K1149">
        <f t="shared" si="102"/>
        <v>3012</v>
      </c>
      <c r="L1149" s="7">
        <f t="shared" si="105"/>
        <v>59.268004722550174</v>
      </c>
      <c r="M1149">
        <f t="shared" si="106"/>
        <v>6.6757142857142862</v>
      </c>
      <c r="N1149">
        <f t="shared" si="107"/>
        <v>6.304000000000002</v>
      </c>
      <c r="O1149">
        <f>G1149/WatershedCalcs!$F$18</f>
        <v>0.47543289976400133</v>
      </c>
    </row>
    <row r="1150" spans="1:15" x14ac:dyDescent="0.25">
      <c r="A1150">
        <f t="shared" si="103"/>
        <v>2005</v>
      </c>
      <c r="B1150">
        <f t="shared" si="104"/>
        <v>5</v>
      </c>
      <c r="C1150">
        <v>2005</v>
      </c>
      <c r="D1150">
        <v>22</v>
      </c>
      <c r="E1150">
        <v>2</v>
      </c>
      <c r="F1150">
        <v>7.04</v>
      </c>
      <c r="G1150">
        <v>7.04</v>
      </c>
      <c r="I1150" s="1">
        <v>38405</v>
      </c>
      <c r="J1150">
        <v>7.04</v>
      </c>
      <c r="K1150">
        <f t="shared" si="102"/>
        <v>3085</v>
      </c>
      <c r="L1150" s="7">
        <f t="shared" si="105"/>
        <v>60.704447068083432</v>
      </c>
      <c r="M1150">
        <f t="shared" si="106"/>
        <v>6.58</v>
      </c>
      <c r="N1150">
        <f t="shared" si="107"/>
        <v>6.3113333333333355</v>
      </c>
      <c r="O1150">
        <f>G1150/WatershedCalcs!$F$18</f>
        <v>0.43809523747887036</v>
      </c>
    </row>
    <row r="1151" spans="1:15" x14ac:dyDescent="0.25">
      <c r="A1151">
        <f t="shared" si="103"/>
        <v>2005</v>
      </c>
      <c r="B1151">
        <f t="shared" si="104"/>
        <v>5</v>
      </c>
      <c r="C1151">
        <v>2005</v>
      </c>
      <c r="D1151">
        <v>23</v>
      </c>
      <c r="E1151">
        <v>2</v>
      </c>
      <c r="F1151">
        <v>7.09</v>
      </c>
      <c r="G1151">
        <v>7.09</v>
      </c>
      <c r="I1151" s="1">
        <v>38406</v>
      </c>
      <c r="J1151">
        <v>7.09</v>
      </c>
      <c r="K1151">
        <f t="shared" si="102"/>
        <v>3084</v>
      </c>
      <c r="L1151" s="7">
        <f t="shared" si="105"/>
        <v>60.684769775678873</v>
      </c>
      <c r="M1151">
        <f t="shared" si="106"/>
        <v>6.8242857142857138</v>
      </c>
      <c r="N1151">
        <f t="shared" si="107"/>
        <v>6.3590000000000009</v>
      </c>
      <c r="O1151">
        <f>G1151/WatershedCalcs!$F$18</f>
        <v>0.44120670933596462</v>
      </c>
    </row>
    <row r="1152" spans="1:15" x14ac:dyDescent="0.25">
      <c r="A1152">
        <f t="shared" si="103"/>
        <v>2005</v>
      </c>
      <c r="B1152">
        <f t="shared" si="104"/>
        <v>5</v>
      </c>
      <c r="C1152">
        <v>2005</v>
      </c>
      <c r="D1152">
        <v>24</v>
      </c>
      <c r="E1152">
        <v>2</v>
      </c>
      <c r="F1152">
        <v>6.26</v>
      </c>
      <c r="G1152">
        <v>6.26</v>
      </c>
      <c r="I1152" s="1">
        <v>38407</v>
      </c>
      <c r="J1152">
        <v>6.26</v>
      </c>
      <c r="K1152">
        <f t="shared" si="102"/>
        <v>3212</v>
      </c>
      <c r="L1152" s="7">
        <f t="shared" si="105"/>
        <v>63.203463203463208</v>
      </c>
      <c r="M1152">
        <f t="shared" si="106"/>
        <v>6.7928571428571427</v>
      </c>
      <c r="N1152">
        <f t="shared" si="107"/>
        <v>6.387666666666667</v>
      </c>
      <c r="O1152">
        <f>G1152/WatershedCalcs!$F$18</f>
        <v>0.38955627650820007</v>
      </c>
    </row>
    <row r="1153" spans="1:15" x14ac:dyDescent="0.25">
      <c r="A1153">
        <f t="shared" si="103"/>
        <v>2005</v>
      </c>
      <c r="B1153">
        <f t="shared" si="104"/>
        <v>5</v>
      </c>
      <c r="C1153">
        <v>2005</v>
      </c>
      <c r="D1153">
        <v>25</v>
      </c>
      <c r="E1153">
        <v>2</v>
      </c>
      <c r="F1153">
        <v>6.28</v>
      </c>
      <c r="G1153">
        <v>6.28</v>
      </c>
      <c r="I1153" s="1">
        <v>38408</v>
      </c>
      <c r="J1153">
        <v>6.28</v>
      </c>
      <c r="K1153">
        <f t="shared" si="102"/>
        <v>3210</v>
      </c>
      <c r="L1153" s="7">
        <f t="shared" si="105"/>
        <v>63.164108618654069</v>
      </c>
      <c r="M1153">
        <f t="shared" si="106"/>
        <v>6.927142857142857</v>
      </c>
      <c r="N1153">
        <f t="shared" si="107"/>
        <v>6.9590000000000014</v>
      </c>
      <c r="O1153">
        <f>G1153/WatershedCalcs!$F$18</f>
        <v>0.3908008652510378</v>
      </c>
    </row>
    <row r="1154" spans="1:15" x14ac:dyDescent="0.25">
      <c r="A1154">
        <f t="shared" si="103"/>
        <v>2005</v>
      </c>
      <c r="B1154">
        <f t="shared" si="104"/>
        <v>5</v>
      </c>
      <c r="C1154">
        <v>2005</v>
      </c>
      <c r="D1154">
        <v>26</v>
      </c>
      <c r="E1154">
        <v>2</v>
      </c>
      <c r="F1154">
        <v>6.19</v>
      </c>
      <c r="G1154">
        <v>6.19</v>
      </c>
      <c r="I1154" s="1">
        <v>38409</v>
      </c>
      <c r="J1154">
        <v>6.19</v>
      </c>
      <c r="K1154">
        <f t="shared" ref="K1154:K1217" si="108">RANK(J1154,$J$2:$J$5114,0)</f>
        <v>3231</v>
      </c>
      <c r="L1154" s="7">
        <f t="shared" si="105"/>
        <v>63.577331759149949</v>
      </c>
      <c r="M1154">
        <f t="shared" si="106"/>
        <v>6.8757142857142863</v>
      </c>
      <c r="N1154">
        <f t="shared" si="107"/>
        <v>6.9824137931034498</v>
      </c>
      <c r="O1154">
        <f>G1154/WatershedCalcs!$F$18</f>
        <v>0.38520021590826814</v>
      </c>
    </row>
    <row r="1155" spans="1:15" x14ac:dyDescent="0.25">
      <c r="A1155">
        <f t="shared" ref="A1155:A1218" si="109">IF(E1155&gt;9,C1155+1,C1155)</f>
        <v>2005</v>
      </c>
      <c r="B1155">
        <f t="shared" ref="B1155:B1218" si="110">IF(E1155&gt;9,(E1155-9),(E1155+3))</f>
        <v>5</v>
      </c>
      <c r="C1155">
        <v>2005</v>
      </c>
      <c r="D1155">
        <v>27</v>
      </c>
      <c r="E1155">
        <v>2</v>
      </c>
      <c r="F1155">
        <v>6.23</v>
      </c>
      <c r="G1155">
        <v>6.23</v>
      </c>
      <c r="I1155" s="1">
        <v>38410</v>
      </c>
      <c r="J1155">
        <v>6.23</v>
      </c>
      <c r="K1155">
        <f t="shared" si="108"/>
        <v>3214</v>
      </c>
      <c r="L1155" s="7">
        <f t="shared" ref="L1155:L1218" si="111">100*(K1155/(COUNT($K$2:$K$5114)+1))</f>
        <v>63.242817788272333</v>
      </c>
      <c r="M1155">
        <f t="shared" ref="M1155:M1218" si="112">AVERAGE(J1155:J1161)</f>
        <v>6.8000000000000016</v>
      </c>
      <c r="N1155">
        <f t="shared" ref="N1155:N1218" si="113">AVERAGE(J1155:J1184)</f>
        <v>13.906896551724138</v>
      </c>
      <c r="O1155">
        <f>G1155/WatershedCalcs!$F$18</f>
        <v>0.38768939339394354</v>
      </c>
    </row>
    <row r="1156" spans="1:15" x14ac:dyDescent="0.25">
      <c r="A1156">
        <f t="shared" si="109"/>
        <v>2005</v>
      </c>
      <c r="B1156">
        <f t="shared" si="110"/>
        <v>5</v>
      </c>
      <c r="C1156">
        <v>2005</v>
      </c>
      <c r="D1156">
        <v>28</v>
      </c>
      <c r="E1156">
        <v>2</v>
      </c>
      <c r="F1156">
        <v>6.97</v>
      </c>
      <c r="G1156">
        <v>6.97</v>
      </c>
      <c r="I1156" s="1">
        <v>38411</v>
      </c>
      <c r="J1156">
        <v>6.97</v>
      </c>
      <c r="K1156">
        <f t="shared" si="108"/>
        <v>3098</v>
      </c>
      <c r="L1156" s="7">
        <f t="shared" si="111"/>
        <v>60.960251869342777</v>
      </c>
      <c r="M1156">
        <f t="shared" si="112"/>
        <v>6.7228571428571433</v>
      </c>
      <c r="N1156">
        <f t="shared" si="113"/>
        <v>21.519655172413795</v>
      </c>
      <c r="O1156">
        <f>G1156/WatershedCalcs!$F$18</f>
        <v>0.43373917687893837</v>
      </c>
    </row>
    <row r="1157" spans="1:15" x14ac:dyDescent="0.25">
      <c r="A1157">
        <f t="shared" si="109"/>
        <v>2005</v>
      </c>
      <c r="B1157">
        <f t="shared" si="110"/>
        <v>6</v>
      </c>
      <c r="C1157">
        <v>2005</v>
      </c>
      <c r="D1157">
        <v>1</v>
      </c>
      <c r="E1157">
        <v>3</v>
      </c>
      <c r="F1157">
        <v>8.75</v>
      </c>
      <c r="G1157">
        <v>8.75</v>
      </c>
      <c r="I1157" s="1">
        <v>38412</v>
      </c>
      <c r="J1157">
        <v>8.75</v>
      </c>
      <c r="K1157">
        <f t="shared" si="108"/>
        <v>2891</v>
      </c>
      <c r="L1157" s="7">
        <f t="shared" si="111"/>
        <v>56.887052341597801</v>
      </c>
      <c r="M1157">
        <f t="shared" si="112"/>
        <v>6.5100000000000007</v>
      </c>
      <c r="N1157">
        <f t="shared" si="113"/>
        <v>24.472413793103449</v>
      </c>
      <c r="O1157">
        <f>G1157/WatershedCalcs!$F$18</f>
        <v>0.54450757499149371</v>
      </c>
    </row>
    <row r="1158" spans="1:15" x14ac:dyDescent="0.25">
      <c r="A1158">
        <f t="shared" si="109"/>
        <v>2005</v>
      </c>
      <c r="B1158">
        <f t="shared" si="110"/>
        <v>6</v>
      </c>
      <c r="C1158">
        <v>2005</v>
      </c>
      <c r="D1158">
        <v>2</v>
      </c>
      <c r="E1158">
        <v>3</v>
      </c>
      <c r="F1158">
        <v>6.87</v>
      </c>
      <c r="G1158">
        <v>6.87</v>
      </c>
      <c r="I1158" s="1">
        <v>38413</v>
      </c>
      <c r="J1158">
        <v>6.87</v>
      </c>
      <c r="K1158">
        <f t="shared" si="108"/>
        <v>3120</v>
      </c>
      <c r="L1158" s="7">
        <f t="shared" si="111"/>
        <v>61.393152302243216</v>
      </c>
      <c r="M1158">
        <f t="shared" si="112"/>
        <v>6.0157142857142869</v>
      </c>
      <c r="N1158">
        <f t="shared" si="113"/>
        <v>26.29137931034483</v>
      </c>
      <c r="O1158">
        <f>G1158/WatershedCalcs!$F$18</f>
        <v>0.4275162331647499</v>
      </c>
    </row>
    <row r="1159" spans="1:15" x14ac:dyDescent="0.25">
      <c r="A1159">
        <f t="shared" si="109"/>
        <v>2005</v>
      </c>
      <c r="B1159">
        <f t="shared" si="110"/>
        <v>6</v>
      </c>
      <c r="C1159">
        <v>2005</v>
      </c>
      <c r="D1159">
        <v>3</v>
      </c>
      <c r="E1159">
        <v>3</v>
      </c>
      <c r="F1159">
        <v>7.2</v>
      </c>
      <c r="G1159">
        <v>7.2</v>
      </c>
      <c r="I1159" s="1">
        <v>38414</v>
      </c>
      <c r="J1159">
        <v>7.2</v>
      </c>
      <c r="K1159">
        <f t="shared" si="108"/>
        <v>3065</v>
      </c>
      <c r="L1159" s="7">
        <f t="shared" si="111"/>
        <v>60.310901219992132</v>
      </c>
      <c r="M1159">
        <f t="shared" si="112"/>
        <v>5.7871428571428583</v>
      </c>
      <c r="N1159">
        <f t="shared" si="113"/>
        <v>27.875172413793102</v>
      </c>
      <c r="O1159">
        <f>G1159/WatershedCalcs!$F$18</f>
        <v>0.44805194742157195</v>
      </c>
    </row>
    <row r="1160" spans="1:15" x14ac:dyDescent="0.25">
      <c r="A1160">
        <f t="shared" si="109"/>
        <v>2005</v>
      </c>
      <c r="B1160">
        <f t="shared" si="110"/>
        <v>6</v>
      </c>
      <c r="C1160">
        <v>2005</v>
      </c>
      <c r="D1160">
        <v>4</v>
      </c>
      <c r="E1160">
        <v>3</v>
      </c>
      <c r="F1160">
        <v>5.92</v>
      </c>
      <c r="G1160">
        <v>5.92</v>
      </c>
      <c r="I1160" s="1">
        <v>38415</v>
      </c>
      <c r="J1160">
        <v>5.92</v>
      </c>
      <c r="K1160">
        <f t="shared" si="108"/>
        <v>3270</v>
      </c>
      <c r="L1160" s="7">
        <f t="shared" si="111"/>
        <v>64.344746162927976</v>
      </c>
      <c r="M1160">
        <f t="shared" si="112"/>
        <v>5.49</v>
      </c>
      <c r="N1160">
        <f t="shared" si="113"/>
        <v>29.085517241379307</v>
      </c>
      <c r="O1160">
        <f>G1160/WatershedCalcs!$F$18</f>
        <v>0.36839826787995916</v>
      </c>
    </row>
    <row r="1161" spans="1:15" x14ac:dyDescent="0.25">
      <c r="A1161">
        <f t="shared" si="109"/>
        <v>2005</v>
      </c>
      <c r="B1161">
        <f t="shared" si="110"/>
        <v>6</v>
      </c>
      <c r="C1161">
        <v>2005</v>
      </c>
      <c r="D1161">
        <v>5</v>
      </c>
      <c r="E1161">
        <v>3</v>
      </c>
      <c r="F1161">
        <v>5.66</v>
      </c>
      <c r="G1161">
        <v>5.66</v>
      </c>
      <c r="I1161" s="1">
        <v>38416</v>
      </c>
      <c r="J1161">
        <v>5.66</v>
      </c>
      <c r="K1161">
        <f t="shared" si="108"/>
        <v>3326</v>
      </c>
      <c r="L1161" s="7">
        <f t="shared" si="111"/>
        <v>65.446674537583633</v>
      </c>
      <c r="M1161">
        <f t="shared" si="112"/>
        <v>5.38</v>
      </c>
      <c r="N1161">
        <f t="shared" si="113"/>
        <v>30.208965517241378</v>
      </c>
      <c r="O1161">
        <f>G1161/WatershedCalcs!$F$18</f>
        <v>0.35221861422306905</v>
      </c>
    </row>
    <row r="1162" spans="1:15" x14ac:dyDescent="0.25">
      <c r="A1162">
        <f t="shared" si="109"/>
        <v>2005</v>
      </c>
      <c r="B1162">
        <f t="shared" si="110"/>
        <v>6</v>
      </c>
      <c r="C1162">
        <v>2005</v>
      </c>
      <c r="D1162">
        <v>6</v>
      </c>
      <c r="E1162">
        <v>3</v>
      </c>
      <c r="F1162">
        <v>5.69</v>
      </c>
      <c r="G1162">
        <v>5.69</v>
      </c>
      <c r="I1162" s="1">
        <v>38417</v>
      </c>
      <c r="J1162">
        <v>5.69</v>
      </c>
      <c r="K1162">
        <f t="shared" si="108"/>
        <v>3323</v>
      </c>
      <c r="L1162" s="7">
        <f t="shared" si="111"/>
        <v>65.387642660369934</v>
      </c>
      <c r="M1162">
        <f t="shared" si="112"/>
        <v>5.2728571428571422</v>
      </c>
      <c r="N1162">
        <f t="shared" si="113"/>
        <v>31.137931034482758</v>
      </c>
      <c r="O1162">
        <f>G1162/WatershedCalcs!$F$18</f>
        <v>0.35408549733732564</v>
      </c>
    </row>
    <row r="1163" spans="1:15" x14ac:dyDescent="0.25">
      <c r="A1163">
        <f t="shared" si="109"/>
        <v>2005</v>
      </c>
      <c r="B1163">
        <f t="shared" si="110"/>
        <v>6</v>
      </c>
      <c r="C1163">
        <v>2005</v>
      </c>
      <c r="D1163">
        <v>7</v>
      </c>
      <c r="E1163">
        <v>3</v>
      </c>
      <c r="F1163">
        <v>5.48</v>
      </c>
      <c r="G1163">
        <v>5.48</v>
      </c>
      <c r="I1163" s="1">
        <v>38418</v>
      </c>
      <c r="J1163">
        <v>5.48</v>
      </c>
      <c r="K1163">
        <f t="shared" si="108"/>
        <v>3370</v>
      </c>
      <c r="L1163" s="7">
        <f t="shared" si="111"/>
        <v>66.312475403384497</v>
      </c>
      <c r="M1163">
        <f t="shared" si="112"/>
        <v>5.1328571428571426</v>
      </c>
      <c r="N1163">
        <f t="shared" si="113"/>
        <v>31.85551724137931</v>
      </c>
      <c r="O1163">
        <f>G1163/WatershedCalcs!$F$18</f>
        <v>0.34101731553752979</v>
      </c>
    </row>
    <row r="1164" spans="1:15" x14ac:dyDescent="0.25">
      <c r="A1164">
        <f t="shared" si="109"/>
        <v>2005</v>
      </c>
      <c r="B1164">
        <f t="shared" si="110"/>
        <v>6</v>
      </c>
      <c r="C1164">
        <v>2005</v>
      </c>
      <c r="D1164">
        <v>8</v>
      </c>
      <c r="E1164">
        <v>3</v>
      </c>
      <c r="F1164">
        <v>5.29</v>
      </c>
      <c r="G1164">
        <v>5.29</v>
      </c>
      <c r="I1164" s="1">
        <v>38419</v>
      </c>
      <c r="J1164">
        <v>5.29</v>
      </c>
      <c r="K1164">
        <f t="shared" si="108"/>
        <v>3418</v>
      </c>
      <c r="L1164" s="7">
        <f t="shared" si="111"/>
        <v>67.256985438803625</v>
      </c>
      <c r="M1164">
        <f t="shared" si="112"/>
        <v>5.0171428571428569</v>
      </c>
      <c r="N1164">
        <f t="shared" si="113"/>
        <v>32.473448275862069</v>
      </c>
      <c r="O1164">
        <f>G1164/WatershedCalcs!$F$18</f>
        <v>0.3291937224805716</v>
      </c>
    </row>
    <row r="1165" spans="1:15" x14ac:dyDescent="0.25">
      <c r="A1165">
        <f t="shared" si="109"/>
        <v>2005</v>
      </c>
      <c r="B1165">
        <f t="shared" si="110"/>
        <v>6</v>
      </c>
      <c r="C1165">
        <v>2005</v>
      </c>
      <c r="D1165">
        <v>9</v>
      </c>
      <c r="E1165">
        <v>3</v>
      </c>
      <c r="F1165">
        <v>5.27</v>
      </c>
      <c r="G1165">
        <v>5.27</v>
      </c>
      <c r="I1165" s="1">
        <v>38420</v>
      </c>
      <c r="J1165">
        <v>5.27</v>
      </c>
      <c r="K1165">
        <f t="shared" si="108"/>
        <v>3419</v>
      </c>
      <c r="L1165" s="7">
        <f t="shared" si="111"/>
        <v>67.276662731208177</v>
      </c>
      <c r="M1165">
        <f t="shared" si="112"/>
        <v>4.8800000000000008</v>
      </c>
      <c r="N1165">
        <f t="shared" si="113"/>
        <v>33.204827586206896</v>
      </c>
      <c r="O1165">
        <f>G1165/WatershedCalcs!$F$18</f>
        <v>0.32794913373773388</v>
      </c>
    </row>
    <row r="1166" spans="1:15" x14ac:dyDescent="0.25">
      <c r="A1166">
        <f t="shared" si="109"/>
        <v>2005</v>
      </c>
      <c r="B1166">
        <f t="shared" si="110"/>
        <v>6</v>
      </c>
      <c r="C1166">
        <v>2005</v>
      </c>
      <c r="D1166">
        <v>10</v>
      </c>
      <c r="E1166">
        <v>3</v>
      </c>
      <c r="F1166">
        <v>5.12</v>
      </c>
      <c r="G1166">
        <v>5.12</v>
      </c>
      <c r="I1166" s="1">
        <v>38421</v>
      </c>
      <c r="J1166">
        <v>5.12</v>
      </c>
      <c r="K1166">
        <f t="shared" si="108"/>
        <v>3446</v>
      </c>
      <c r="L1166" s="7">
        <f t="shared" si="111"/>
        <v>67.807949626131446</v>
      </c>
      <c r="M1166">
        <f t="shared" si="112"/>
        <v>4.7814285714285711</v>
      </c>
      <c r="N1166">
        <f t="shared" si="113"/>
        <v>33.874827586206898</v>
      </c>
      <c r="O1166">
        <f>G1166/WatershedCalcs!$F$18</f>
        <v>0.31861471816645115</v>
      </c>
    </row>
    <row r="1167" spans="1:15" x14ac:dyDescent="0.25">
      <c r="A1167">
        <f t="shared" si="109"/>
        <v>2005</v>
      </c>
      <c r="B1167">
        <f t="shared" si="110"/>
        <v>6</v>
      </c>
      <c r="C1167">
        <v>2005</v>
      </c>
      <c r="D1167">
        <v>11</v>
      </c>
      <c r="E1167">
        <v>3</v>
      </c>
      <c r="F1167">
        <v>5.15</v>
      </c>
      <c r="G1167">
        <v>5.15</v>
      </c>
      <c r="I1167" s="1">
        <v>38422</v>
      </c>
      <c r="J1167">
        <v>5.15</v>
      </c>
      <c r="K1167">
        <f t="shared" si="108"/>
        <v>3441</v>
      </c>
      <c r="L1167" s="7">
        <f t="shared" si="111"/>
        <v>67.709563164108616</v>
      </c>
      <c r="M1167">
        <f t="shared" si="112"/>
        <v>4.7471428571428564</v>
      </c>
      <c r="N1167">
        <f t="shared" si="113"/>
        <v>34.405172413793103</v>
      </c>
      <c r="O1167">
        <f>G1167/WatershedCalcs!$F$18</f>
        <v>0.32048160128070774</v>
      </c>
    </row>
    <row r="1168" spans="1:15" x14ac:dyDescent="0.25">
      <c r="A1168">
        <f t="shared" si="109"/>
        <v>2005</v>
      </c>
      <c r="B1168">
        <f t="shared" si="110"/>
        <v>6</v>
      </c>
      <c r="C1168">
        <v>2005</v>
      </c>
      <c r="D1168">
        <v>12</v>
      </c>
      <c r="E1168">
        <v>3</v>
      </c>
      <c r="F1168">
        <v>4.91</v>
      </c>
      <c r="G1168">
        <v>4.91</v>
      </c>
      <c r="I1168" s="1">
        <v>38423</v>
      </c>
      <c r="J1168">
        <v>4.91</v>
      </c>
      <c r="K1168">
        <f t="shared" si="108"/>
        <v>3481</v>
      </c>
      <c r="L1168" s="7">
        <f t="shared" si="111"/>
        <v>68.49665486029123</v>
      </c>
      <c r="M1168">
        <f t="shared" si="112"/>
        <v>4.6642857142857155</v>
      </c>
      <c r="N1168">
        <f t="shared" si="113"/>
        <v>34.893103448275859</v>
      </c>
      <c r="O1168">
        <f>G1168/WatershedCalcs!$F$18</f>
        <v>0.30554653636665535</v>
      </c>
    </row>
    <row r="1169" spans="1:15" x14ac:dyDescent="0.25">
      <c r="A1169">
        <f t="shared" si="109"/>
        <v>2005</v>
      </c>
      <c r="B1169">
        <f t="shared" si="110"/>
        <v>6</v>
      </c>
      <c r="C1169">
        <v>2005</v>
      </c>
      <c r="D1169">
        <v>13</v>
      </c>
      <c r="E1169">
        <v>3</v>
      </c>
      <c r="F1169">
        <v>4.71</v>
      </c>
      <c r="G1169">
        <v>4.71</v>
      </c>
      <c r="I1169" s="1">
        <v>38424</v>
      </c>
      <c r="J1169">
        <v>4.71</v>
      </c>
      <c r="K1169">
        <f t="shared" si="108"/>
        <v>3525</v>
      </c>
      <c r="L1169" s="7">
        <f t="shared" si="111"/>
        <v>69.362455726092094</v>
      </c>
      <c r="M1169">
        <f t="shared" si="112"/>
        <v>5.5057142857142853</v>
      </c>
      <c r="N1169">
        <f t="shared" si="113"/>
        <v>35.872068965517244</v>
      </c>
      <c r="O1169">
        <f>G1169/WatershedCalcs!$F$18</f>
        <v>0.29310064893827831</v>
      </c>
    </row>
    <row r="1170" spans="1:15" x14ac:dyDescent="0.25">
      <c r="A1170">
        <f t="shared" si="109"/>
        <v>2005</v>
      </c>
      <c r="B1170">
        <f t="shared" si="110"/>
        <v>6</v>
      </c>
      <c r="C1170">
        <v>2005</v>
      </c>
      <c r="D1170">
        <v>14</v>
      </c>
      <c r="E1170">
        <v>3</v>
      </c>
      <c r="F1170">
        <v>4.67</v>
      </c>
      <c r="G1170">
        <v>4.67</v>
      </c>
      <c r="I1170" s="1">
        <v>38425</v>
      </c>
      <c r="J1170">
        <v>4.67</v>
      </c>
      <c r="K1170">
        <f t="shared" si="108"/>
        <v>3540</v>
      </c>
      <c r="L1170" s="7">
        <f t="shared" si="111"/>
        <v>69.65761511216057</v>
      </c>
      <c r="M1170">
        <f t="shared" si="112"/>
        <v>6.39</v>
      </c>
      <c r="N1170">
        <f t="shared" si="113"/>
        <v>36.62689655172413</v>
      </c>
      <c r="O1170">
        <f>G1170/WatershedCalcs!$F$18</f>
        <v>0.29061147145260291</v>
      </c>
    </row>
    <row r="1171" spans="1:15" x14ac:dyDescent="0.25">
      <c r="A1171">
        <f t="shared" si="109"/>
        <v>2005</v>
      </c>
      <c r="B1171">
        <f t="shared" si="110"/>
        <v>6</v>
      </c>
      <c r="C1171">
        <v>2005</v>
      </c>
      <c r="D1171">
        <v>15</v>
      </c>
      <c r="E1171">
        <v>3</v>
      </c>
      <c r="F1171">
        <v>4.33</v>
      </c>
      <c r="G1171">
        <v>4.33</v>
      </c>
      <c r="I1171" s="1">
        <v>38426</v>
      </c>
      <c r="J1171">
        <v>4.33</v>
      </c>
      <c r="K1171">
        <f t="shared" si="108"/>
        <v>3607</v>
      </c>
      <c r="L1171" s="7">
        <f t="shared" si="111"/>
        <v>70.975993703266425</v>
      </c>
      <c r="M1171">
        <f t="shared" si="112"/>
        <v>6.8771428571428572</v>
      </c>
      <c r="N1171">
        <f t="shared" si="113"/>
        <v>37.314137931034473</v>
      </c>
      <c r="O1171">
        <f>G1171/WatershedCalcs!$F$18</f>
        <v>0.269453462824362</v>
      </c>
    </row>
    <row r="1172" spans="1:15" x14ac:dyDescent="0.25">
      <c r="A1172">
        <f t="shared" si="109"/>
        <v>2005</v>
      </c>
      <c r="B1172">
        <f t="shared" si="110"/>
        <v>6</v>
      </c>
      <c r="C1172">
        <v>2005</v>
      </c>
      <c r="D1172">
        <v>16</v>
      </c>
      <c r="E1172">
        <v>3</v>
      </c>
      <c r="F1172">
        <v>4.58</v>
      </c>
      <c r="G1172">
        <v>4.58</v>
      </c>
      <c r="I1172" s="1">
        <v>38427</v>
      </c>
      <c r="J1172">
        <v>4.58</v>
      </c>
      <c r="K1172">
        <f t="shared" si="108"/>
        <v>3561</v>
      </c>
      <c r="L1172" s="7">
        <f t="shared" si="111"/>
        <v>70.070838252656429</v>
      </c>
      <c r="M1172">
        <f t="shared" si="112"/>
        <v>7.2000000000000011</v>
      </c>
      <c r="N1172">
        <f t="shared" si="113"/>
        <v>37.940689655172406</v>
      </c>
      <c r="O1172">
        <f>G1172/WatershedCalcs!$F$18</f>
        <v>0.28501082210983325</v>
      </c>
    </row>
    <row r="1173" spans="1:15" x14ac:dyDescent="0.25">
      <c r="A1173">
        <f t="shared" si="109"/>
        <v>2005</v>
      </c>
      <c r="B1173">
        <f t="shared" si="110"/>
        <v>6</v>
      </c>
      <c r="C1173">
        <v>2005</v>
      </c>
      <c r="D1173">
        <v>17</v>
      </c>
      <c r="E1173">
        <v>3</v>
      </c>
      <c r="F1173">
        <v>4.88</v>
      </c>
      <c r="G1173">
        <v>4.88</v>
      </c>
      <c r="I1173" s="1">
        <v>38428</v>
      </c>
      <c r="J1173">
        <v>4.88</v>
      </c>
      <c r="K1173">
        <f t="shared" si="108"/>
        <v>3492</v>
      </c>
      <c r="L1173" s="7">
        <f t="shared" si="111"/>
        <v>68.713105076741442</v>
      </c>
      <c r="M1173">
        <f t="shared" si="112"/>
        <v>7.6685714285714273</v>
      </c>
      <c r="N1173">
        <f t="shared" si="113"/>
        <v>38.531034482758614</v>
      </c>
      <c r="O1173">
        <f>G1173/WatershedCalcs!$F$18</f>
        <v>0.30367965325239876</v>
      </c>
    </row>
    <row r="1174" spans="1:15" x14ac:dyDescent="0.25">
      <c r="A1174">
        <f t="shared" si="109"/>
        <v>2005</v>
      </c>
      <c r="B1174">
        <f t="shared" si="110"/>
        <v>6</v>
      </c>
      <c r="C1174">
        <v>2005</v>
      </c>
      <c r="D1174">
        <v>18</v>
      </c>
      <c r="E1174">
        <v>3</v>
      </c>
      <c r="F1174">
        <v>4.57</v>
      </c>
      <c r="G1174">
        <v>4.57</v>
      </c>
      <c r="I1174" s="1">
        <v>38429</v>
      </c>
      <c r="J1174">
        <v>4.57</v>
      </c>
      <c r="K1174">
        <f t="shared" si="108"/>
        <v>3564</v>
      </c>
      <c r="L1174" s="7">
        <f t="shared" si="111"/>
        <v>70.129870129870127</v>
      </c>
      <c r="M1174">
        <f t="shared" si="112"/>
        <v>8.1814285714285706</v>
      </c>
      <c r="N1174">
        <f t="shared" si="113"/>
        <v>39.579999999999991</v>
      </c>
      <c r="O1174">
        <f>G1174/WatershedCalcs!$F$18</f>
        <v>0.28438852773841444</v>
      </c>
    </row>
    <row r="1175" spans="1:15" x14ac:dyDescent="0.25">
      <c r="A1175">
        <f t="shared" si="109"/>
        <v>2005</v>
      </c>
      <c r="B1175">
        <f t="shared" si="110"/>
        <v>6</v>
      </c>
      <c r="C1175">
        <v>2005</v>
      </c>
      <c r="D1175">
        <v>19</v>
      </c>
      <c r="E1175">
        <v>3</v>
      </c>
      <c r="F1175">
        <v>10.8</v>
      </c>
      <c r="G1175">
        <v>10.8</v>
      </c>
      <c r="I1175" s="1">
        <v>38430</v>
      </c>
      <c r="J1175">
        <v>10.8</v>
      </c>
      <c r="K1175">
        <f t="shared" si="108"/>
        <v>2694</v>
      </c>
      <c r="L1175" s="7">
        <f t="shared" si="111"/>
        <v>53.010625737898465</v>
      </c>
      <c r="M1175">
        <f t="shared" si="112"/>
        <v>8.6642857142857146</v>
      </c>
      <c r="N1175">
        <f t="shared" si="113"/>
        <v>40.401724137931026</v>
      </c>
      <c r="O1175">
        <f>G1175/WatershedCalcs!$F$18</f>
        <v>0.67207792113235798</v>
      </c>
    </row>
    <row r="1176" spans="1:15" x14ac:dyDescent="0.25">
      <c r="A1176">
        <f t="shared" si="109"/>
        <v>2005</v>
      </c>
      <c r="B1176">
        <f t="shared" si="110"/>
        <v>6</v>
      </c>
      <c r="C1176">
        <v>2005</v>
      </c>
      <c r="D1176">
        <v>20</v>
      </c>
      <c r="E1176">
        <v>3</v>
      </c>
      <c r="F1176">
        <v>10.9</v>
      </c>
      <c r="G1176">
        <v>10.9</v>
      </c>
      <c r="I1176" s="1">
        <v>38431</v>
      </c>
      <c r="J1176">
        <v>10.9</v>
      </c>
      <c r="K1176">
        <f t="shared" si="108"/>
        <v>2692</v>
      </c>
      <c r="L1176" s="7">
        <f t="shared" si="111"/>
        <v>52.97127115308934</v>
      </c>
      <c r="M1176">
        <f t="shared" si="112"/>
        <v>10.464285714285714</v>
      </c>
      <c r="N1176">
        <f t="shared" si="113"/>
        <v>41.032758620689648</v>
      </c>
      <c r="O1176">
        <f>G1176/WatershedCalcs!$F$18</f>
        <v>0.6783008648465465</v>
      </c>
    </row>
    <row r="1177" spans="1:15" x14ac:dyDescent="0.25">
      <c r="A1177">
        <f t="shared" si="109"/>
        <v>2005</v>
      </c>
      <c r="B1177">
        <f t="shared" si="110"/>
        <v>6</v>
      </c>
      <c r="C1177">
        <v>2005</v>
      </c>
      <c r="D1177">
        <v>21</v>
      </c>
      <c r="E1177">
        <v>3</v>
      </c>
      <c r="F1177">
        <v>8.08</v>
      </c>
      <c r="G1177">
        <v>8.08</v>
      </c>
      <c r="I1177" s="1">
        <v>38432</v>
      </c>
      <c r="J1177">
        <v>8.08</v>
      </c>
      <c r="K1177">
        <f t="shared" si="108"/>
        <v>2965</v>
      </c>
      <c r="L1177" s="7">
        <f t="shared" si="111"/>
        <v>58.343171979535612</v>
      </c>
      <c r="M1177">
        <f t="shared" si="112"/>
        <v>10.391666666666667</v>
      </c>
      <c r="N1177">
        <f t="shared" si="113"/>
        <v>41.543103448275865</v>
      </c>
      <c r="O1177">
        <f>G1177/WatershedCalcs!$F$18</f>
        <v>0.5028138521064307</v>
      </c>
    </row>
    <row r="1178" spans="1:15" x14ac:dyDescent="0.25">
      <c r="A1178">
        <f t="shared" si="109"/>
        <v>2005</v>
      </c>
      <c r="B1178">
        <f t="shared" si="110"/>
        <v>6</v>
      </c>
      <c r="C1178">
        <v>2005</v>
      </c>
      <c r="D1178">
        <v>22</v>
      </c>
      <c r="E1178">
        <v>3</v>
      </c>
      <c r="F1178">
        <v>6.59</v>
      </c>
      <c r="G1178">
        <v>6.59</v>
      </c>
      <c r="I1178" s="1">
        <v>38433</v>
      </c>
      <c r="J1178">
        <v>6.59</v>
      </c>
      <c r="K1178">
        <f t="shared" si="108"/>
        <v>3159</v>
      </c>
      <c r="L1178" s="7">
        <f t="shared" si="111"/>
        <v>62.16056670602125</v>
      </c>
      <c r="M1178">
        <f t="shared" si="112"/>
        <v>43.544999999999995</v>
      </c>
      <c r="N1178">
        <f t="shared" si="113"/>
        <v>42.092068965517235</v>
      </c>
      <c r="O1178">
        <f>G1178/WatershedCalcs!$F$18</f>
        <v>0.41009199076502212</v>
      </c>
    </row>
    <row r="1179" spans="1:15" x14ac:dyDescent="0.25">
      <c r="A1179">
        <f t="shared" si="109"/>
        <v>2005</v>
      </c>
      <c r="B1179">
        <f t="shared" si="110"/>
        <v>6</v>
      </c>
      <c r="C1179">
        <v>2005</v>
      </c>
      <c r="D1179">
        <v>23</v>
      </c>
      <c r="E1179">
        <v>3</v>
      </c>
      <c r="F1179">
        <v>7.86</v>
      </c>
      <c r="G1179">
        <v>7.86</v>
      </c>
      <c r="I1179" s="1">
        <v>38434</v>
      </c>
      <c r="J1179">
        <v>7.86</v>
      </c>
      <c r="K1179">
        <f t="shared" si="108"/>
        <v>2995</v>
      </c>
      <c r="L1179" s="7">
        <f t="shared" si="111"/>
        <v>58.933490751672565</v>
      </c>
      <c r="M1179">
        <f t="shared" si="112"/>
        <v>80.28</v>
      </c>
      <c r="N1179">
        <f t="shared" si="113"/>
        <v>42.623448275862067</v>
      </c>
      <c r="O1179">
        <f>G1179/WatershedCalcs!$F$18</f>
        <v>0.4891233759352161</v>
      </c>
    </row>
    <row r="1180" spans="1:15" x14ac:dyDescent="0.25">
      <c r="A1180">
        <f t="shared" si="109"/>
        <v>2005</v>
      </c>
      <c r="B1180">
        <f t="shared" si="110"/>
        <v>6</v>
      </c>
      <c r="C1180">
        <v>2005</v>
      </c>
      <c r="D1180">
        <v>24</v>
      </c>
      <c r="E1180">
        <v>3</v>
      </c>
      <c r="F1180">
        <v>8.4700000000000006</v>
      </c>
      <c r="G1180">
        <v>8.4700000000000006</v>
      </c>
      <c r="I1180" s="1">
        <v>38435</v>
      </c>
      <c r="J1180">
        <v>8.4700000000000006</v>
      </c>
      <c r="K1180">
        <f t="shared" si="108"/>
        <v>2918</v>
      </c>
      <c r="L1180" s="7">
        <f t="shared" si="111"/>
        <v>57.418339236521057</v>
      </c>
      <c r="M1180">
        <f t="shared" si="112"/>
        <v>94.403333333333322</v>
      </c>
      <c r="N1180">
        <f t="shared" si="113"/>
        <v>43.035172413793106</v>
      </c>
      <c r="O1180">
        <f>G1180/WatershedCalcs!$F$18</f>
        <v>0.52708333259176599</v>
      </c>
    </row>
    <row r="1181" spans="1:15" x14ac:dyDescent="0.25">
      <c r="A1181">
        <f t="shared" si="109"/>
        <v>2005</v>
      </c>
      <c r="B1181">
        <f t="shared" si="110"/>
        <v>6</v>
      </c>
      <c r="C1181">
        <v>2005</v>
      </c>
      <c r="D1181">
        <v>25</v>
      </c>
      <c r="E1181">
        <v>3</v>
      </c>
      <c r="F1181">
        <v>7.95</v>
      </c>
      <c r="G1181">
        <v>7.95</v>
      </c>
      <c r="I1181" s="1">
        <v>38436</v>
      </c>
      <c r="J1181">
        <v>7.95</v>
      </c>
      <c r="K1181">
        <f t="shared" si="108"/>
        <v>2980</v>
      </c>
      <c r="L1181" s="7">
        <f t="shared" si="111"/>
        <v>58.638331365604088</v>
      </c>
      <c r="M1181">
        <f t="shared" si="112"/>
        <v>103.24166666666667</v>
      </c>
      <c r="N1181">
        <f t="shared" si="113"/>
        <v>43.443103448275856</v>
      </c>
      <c r="O1181">
        <f>G1181/WatershedCalcs!$F$18</f>
        <v>0.4947240252779857</v>
      </c>
    </row>
    <row r="1182" spans="1:15" x14ac:dyDescent="0.25">
      <c r="A1182">
        <f t="shared" si="109"/>
        <v>2005</v>
      </c>
      <c r="B1182">
        <f t="shared" si="110"/>
        <v>6</v>
      </c>
      <c r="C1182">
        <v>2005</v>
      </c>
      <c r="D1182">
        <v>26</v>
      </c>
      <c r="E1182">
        <v>3</v>
      </c>
      <c r="F1182">
        <v>23.4</v>
      </c>
      <c r="G1182">
        <v>23.4</v>
      </c>
      <c r="I1182" s="1">
        <v>38437</v>
      </c>
      <c r="J1182">
        <v>23.4</v>
      </c>
      <c r="K1182">
        <f t="shared" si="108"/>
        <v>1606</v>
      </c>
      <c r="L1182" s="7">
        <f t="shared" si="111"/>
        <v>31.601731601731604</v>
      </c>
      <c r="M1182">
        <f t="shared" si="112"/>
        <v>110.71666666666665</v>
      </c>
      <c r="N1182">
        <f t="shared" si="113"/>
        <v>43.83448275862068</v>
      </c>
      <c r="O1182">
        <f>G1182/WatershedCalcs!$F$18</f>
        <v>1.4561688291201087</v>
      </c>
    </row>
    <row r="1183" spans="1:15" x14ac:dyDescent="0.25">
      <c r="A1183">
        <f t="shared" si="109"/>
        <v>2005</v>
      </c>
      <c r="B1183">
        <f t="shared" si="110"/>
        <v>6</v>
      </c>
      <c r="C1183">
        <v>2005</v>
      </c>
      <c r="D1183">
        <v>27</v>
      </c>
      <c r="E1183">
        <v>3</v>
      </c>
      <c r="F1183" t="s">
        <v>7</v>
      </c>
      <c r="H1183" t="s">
        <v>7</v>
      </c>
      <c r="I1183" s="1">
        <v>38438</v>
      </c>
      <c r="K1183" t="e">
        <f t="shared" si="108"/>
        <v>#N/A</v>
      </c>
      <c r="L1183" s="7" t="e">
        <f t="shared" si="111"/>
        <v>#N/A</v>
      </c>
      <c r="M1183">
        <f t="shared" si="112"/>
        <v>113.86666666666666</v>
      </c>
      <c r="N1183">
        <f t="shared" si="113"/>
        <v>43.682758620689654</v>
      </c>
      <c r="O1183">
        <f>G1183/WatershedCalcs!$F$18</f>
        <v>0</v>
      </c>
    </row>
    <row r="1184" spans="1:15" x14ac:dyDescent="0.25">
      <c r="A1184">
        <f t="shared" si="109"/>
        <v>2005</v>
      </c>
      <c r="B1184">
        <f t="shared" si="110"/>
        <v>6</v>
      </c>
      <c r="C1184">
        <v>2005</v>
      </c>
      <c r="D1184">
        <v>28</v>
      </c>
      <c r="E1184">
        <v>3</v>
      </c>
      <c r="F1184" s="10">
        <v>207</v>
      </c>
      <c r="G1184" s="10">
        <v>207</v>
      </c>
      <c r="H1184" s="10"/>
      <c r="I1184" s="17">
        <v>38439</v>
      </c>
      <c r="J1184" s="10">
        <v>207</v>
      </c>
      <c r="K1184" s="10">
        <f t="shared" si="108"/>
        <v>71</v>
      </c>
      <c r="L1184" s="7">
        <f t="shared" si="111"/>
        <v>1.3970877607241243</v>
      </c>
      <c r="M1184">
        <f t="shared" si="112"/>
        <v>103.1</v>
      </c>
      <c r="N1184">
        <f t="shared" si="113"/>
        <v>42.763333333333328</v>
      </c>
      <c r="O1184">
        <f>G1184/WatershedCalcs!$F$18</f>
        <v>12.881493488370193</v>
      </c>
    </row>
    <row r="1185" spans="1:15" x14ac:dyDescent="0.25">
      <c r="A1185">
        <f t="shared" si="109"/>
        <v>2005</v>
      </c>
      <c r="B1185">
        <f t="shared" si="110"/>
        <v>6</v>
      </c>
      <c r="C1185">
        <v>2005</v>
      </c>
      <c r="D1185">
        <v>29</v>
      </c>
      <c r="E1185">
        <v>3</v>
      </c>
      <c r="F1185" s="10">
        <v>227</v>
      </c>
      <c r="G1185" s="10">
        <v>227</v>
      </c>
      <c r="H1185" s="10"/>
      <c r="I1185" s="17">
        <v>38440</v>
      </c>
      <c r="J1185" s="10">
        <v>227</v>
      </c>
      <c r="K1185" s="10">
        <f t="shared" si="108"/>
        <v>54</v>
      </c>
      <c r="L1185" s="7">
        <f t="shared" si="111"/>
        <v>1.0625737898465171</v>
      </c>
      <c r="M1185">
        <f t="shared" si="112"/>
        <v>78.185714285714297</v>
      </c>
      <c r="N1185">
        <f t="shared" si="113"/>
        <v>36.33</v>
      </c>
      <c r="O1185">
        <f>G1185/WatershedCalcs!$F$18</f>
        <v>14.126082231207894</v>
      </c>
    </row>
    <row r="1186" spans="1:15" x14ac:dyDescent="0.25">
      <c r="A1186">
        <f t="shared" si="109"/>
        <v>2005</v>
      </c>
      <c r="B1186">
        <f t="shared" si="110"/>
        <v>6</v>
      </c>
      <c r="C1186">
        <v>2005</v>
      </c>
      <c r="D1186">
        <v>30</v>
      </c>
      <c r="E1186">
        <v>3</v>
      </c>
      <c r="F1186">
        <v>92.6</v>
      </c>
      <c r="G1186">
        <v>92.6</v>
      </c>
      <c r="I1186" s="1">
        <v>38441</v>
      </c>
      <c r="J1186">
        <v>92.6</v>
      </c>
      <c r="K1186">
        <f t="shared" si="108"/>
        <v>314</v>
      </c>
      <c r="L1186" s="7">
        <f t="shared" si="111"/>
        <v>6.1786698150334516</v>
      </c>
      <c r="M1186">
        <f t="shared" si="112"/>
        <v>49.542857142857144</v>
      </c>
      <c r="N1186">
        <f t="shared" si="113"/>
        <v>29.176666666666666</v>
      </c>
      <c r="O1186">
        <f>G1186/WatershedCalcs!$F$18</f>
        <v>5.76244587933855</v>
      </c>
    </row>
    <row r="1187" spans="1:15" x14ac:dyDescent="0.25">
      <c r="A1187">
        <f t="shared" si="109"/>
        <v>2005</v>
      </c>
      <c r="B1187">
        <f t="shared" si="110"/>
        <v>6</v>
      </c>
      <c r="C1187">
        <v>2005</v>
      </c>
      <c r="D1187">
        <v>31</v>
      </c>
      <c r="E1187">
        <v>3</v>
      </c>
      <c r="F1187">
        <v>61.5</v>
      </c>
      <c r="G1187">
        <v>61.5</v>
      </c>
      <c r="I1187" s="1">
        <v>38442</v>
      </c>
      <c r="J1187">
        <v>61.5</v>
      </c>
      <c r="K1187">
        <f t="shared" si="108"/>
        <v>498</v>
      </c>
      <c r="L1187" s="7">
        <f t="shared" si="111"/>
        <v>9.7992916174734344</v>
      </c>
      <c r="M1187">
        <f t="shared" si="112"/>
        <v>39.657142857142851</v>
      </c>
      <c r="N1187">
        <f t="shared" si="113"/>
        <v>26.469999999999995</v>
      </c>
      <c r="O1187">
        <f>G1187/WatershedCalcs!$F$18</f>
        <v>3.8271103842259273</v>
      </c>
    </row>
    <row r="1188" spans="1:15" x14ac:dyDescent="0.25">
      <c r="A1188">
        <f t="shared" si="109"/>
        <v>2005</v>
      </c>
      <c r="B1188">
        <f t="shared" si="110"/>
        <v>7</v>
      </c>
      <c r="C1188">
        <v>2005</v>
      </c>
      <c r="D1188">
        <v>1</v>
      </c>
      <c r="E1188">
        <v>4</v>
      </c>
      <c r="F1188">
        <v>52.8</v>
      </c>
      <c r="G1188">
        <v>52.8</v>
      </c>
      <c r="I1188" s="1">
        <v>38443</v>
      </c>
      <c r="J1188">
        <v>52.8</v>
      </c>
      <c r="K1188">
        <f t="shared" si="108"/>
        <v>605</v>
      </c>
      <c r="L1188" s="7">
        <f t="shared" si="111"/>
        <v>11.904761904761903</v>
      </c>
      <c r="M1188">
        <f t="shared" si="112"/>
        <v>34.657142857142858</v>
      </c>
      <c r="N1188">
        <f t="shared" si="113"/>
        <v>24.77333333333333</v>
      </c>
      <c r="O1188">
        <f>G1188/WatershedCalcs!$F$18</f>
        <v>3.2857142810915274</v>
      </c>
    </row>
    <row r="1189" spans="1:15" x14ac:dyDescent="0.25">
      <c r="A1189">
        <f t="shared" si="109"/>
        <v>2005</v>
      </c>
      <c r="B1189">
        <f t="shared" si="110"/>
        <v>7</v>
      </c>
      <c r="C1189">
        <v>2005</v>
      </c>
      <c r="D1189">
        <v>2</v>
      </c>
      <c r="E1189">
        <v>4</v>
      </c>
      <c r="F1189">
        <v>42.3</v>
      </c>
      <c r="G1189">
        <v>42.3</v>
      </c>
      <c r="I1189" s="1">
        <v>38444</v>
      </c>
      <c r="J1189">
        <v>42.3</v>
      </c>
      <c r="K1189">
        <f t="shared" si="108"/>
        <v>837</v>
      </c>
      <c r="L1189" s="7">
        <f t="shared" si="111"/>
        <v>16.469893742621014</v>
      </c>
      <c r="M1189">
        <f t="shared" si="112"/>
        <v>30.642857142857142</v>
      </c>
      <c r="N1189">
        <f t="shared" si="113"/>
        <v>23.353333333333332</v>
      </c>
      <c r="O1189">
        <f>G1189/WatershedCalcs!$F$18</f>
        <v>2.632305191101735</v>
      </c>
    </row>
    <row r="1190" spans="1:15" x14ac:dyDescent="0.25">
      <c r="A1190">
        <f t="shared" si="109"/>
        <v>2005</v>
      </c>
      <c r="B1190">
        <f t="shared" si="110"/>
        <v>7</v>
      </c>
      <c r="C1190">
        <v>2005</v>
      </c>
      <c r="D1190">
        <v>3</v>
      </c>
      <c r="E1190">
        <v>4</v>
      </c>
      <c r="F1190">
        <v>38.5</v>
      </c>
      <c r="G1190">
        <v>38.5</v>
      </c>
      <c r="I1190" s="1">
        <v>38445</v>
      </c>
      <c r="J1190">
        <v>38.5</v>
      </c>
      <c r="K1190">
        <f t="shared" si="108"/>
        <v>956</v>
      </c>
      <c r="L1190" s="7">
        <f t="shared" si="111"/>
        <v>18.811491538764265</v>
      </c>
      <c r="M1190">
        <f t="shared" si="112"/>
        <v>27.528571428571428</v>
      </c>
      <c r="N1190">
        <f t="shared" si="113"/>
        <v>22.34333333333333</v>
      </c>
      <c r="O1190">
        <f>G1190/WatershedCalcs!$F$18</f>
        <v>2.3958333299625725</v>
      </c>
    </row>
    <row r="1191" spans="1:15" x14ac:dyDescent="0.25">
      <c r="A1191">
        <f t="shared" si="109"/>
        <v>2005</v>
      </c>
      <c r="B1191">
        <f t="shared" si="110"/>
        <v>7</v>
      </c>
      <c r="C1191">
        <v>2005</v>
      </c>
      <c r="D1191">
        <v>4</v>
      </c>
      <c r="E1191">
        <v>4</v>
      </c>
      <c r="F1191">
        <v>32.6</v>
      </c>
      <c r="G1191">
        <v>32.6</v>
      </c>
      <c r="I1191" s="1">
        <v>38446</v>
      </c>
      <c r="J1191">
        <v>32.6</v>
      </c>
      <c r="K1191">
        <f t="shared" si="108"/>
        <v>1177</v>
      </c>
      <c r="L1191" s="7">
        <f t="shared" si="111"/>
        <v>23.160173160173162</v>
      </c>
      <c r="M1191">
        <f t="shared" si="112"/>
        <v>24.785714285714285</v>
      </c>
      <c r="N1191">
        <f t="shared" si="113"/>
        <v>21.386000000000003</v>
      </c>
      <c r="O1191">
        <f>G1191/WatershedCalcs!$F$18</f>
        <v>2.0286796508254508</v>
      </c>
    </row>
    <row r="1192" spans="1:15" x14ac:dyDescent="0.25">
      <c r="A1192">
        <f t="shared" si="109"/>
        <v>2005</v>
      </c>
      <c r="B1192">
        <f t="shared" si="110"/>
        <v>7</v>
      </c>
      <c r="C1192">
        <v>2005</v>
      </c>
      <c r="D1192">
        <v>5</v>
      </c>
      <c r="E1192">
        <v>4</v>
      </c>
      <c r="F1192">
        <v>26.5</v>
      </c>
      <c r="G1192">
        <v>26.5</v>
      </c>
      <c r="I1192" s="1">
        <v>38447</v>
      </c>
      <c r="J1192">
        <v>26.5</v>
      </c>
      <c r="K1192">
        <f t="shared" si="108"/>
        <v>1436</v>
      </c>
      <c r="L1192" s="7">
        <f t="shared" si="111"/>
        <v>28.25659189295553</v>
      </c>
      <c r="M1192">
        <f t="shared" si="112"/>
        <v>24.885714285714283</v>
      </c>
      <c r="N1192">
        <f t="shared" si="113"/>
        <v>20.725999999999999</v>
      </c>
      <c r="O1192">
        <f>G1192/WatershedCalcs!$F$18</f>
        <v>1.6490800842599522</v>
      </c>
    </row>
    <row r="1193" spans="1:15" x14ac:dyDescent="0.25">
      <c r="A1193">
        <f t="shared" si="109"/>
        <v>2005</v>
      </c>
      <c r="B1193">
        <f t="shared" si="110"/>
        <v>7</v>
      </c>
      <c r="C1193">
        <v>2005</v>
      </c>
      <c r="D1193">
        <v>6</v>
      </c>
      <c r="E1193">
        <v>4</v>
      </c>
      <c r="F1193">
        <v>23.4</v>
      </c>
      <c r="G1193">
        <v>23.4</v>
      </c>
      <c r="I1193" s="1">
        <v>38448</v>
      </c>
      <c r="J1193">
        <v>23.4</v>
      </c>
      <c r="K1193">
        <f t="shared" si="108"/>
        <v>1606</v>
      </c>
      <c r="L1193" s="7">
        <f t="shared" si="111"/>
        <v>31.601731601731604</v>
      </c>
      <c r="M1193">
        <f t="shared" si="112"/>
        <v>24.9</v>
      </c>
      <c r="N1193">
        <f t="shared" si="113"/>
        <v>20.209333333333333</v>
      </c>
      <c r="O1193">
        <f>G1193/WatershedCalcs!$F$18</f>
        <v>1.4561688291201087</v>
      </c>
    </row>
    <row r="1194" spans="1:15" x14ac:dyDescent="0.25">
      <c r="A1194">
        <f t="shared" si="109"/>
        <v>2005</v>
      </c>
      <c r="B1194">
        <f t="shared" si="110"/>
        <v>7</v>
      </c>
      <c r="C1194">
        <v>2005</v>
      </c>
      <c r="D1194">
        <v>7</v>
      </c>
      <c r="E1194">
        <v>4</v>
      </c>
      <c r="F1194">
        <v>26.5</v>
      </c>
      <c r="G1194">
        <v>26.5</v>
      </c>
      <c r="I1194" s="1">
        <v>38449</v>
      </c>
      <c r="J1194">
        <v>26.5</v>
      </c>
      <c r="K1194">
        <f t="shared" si="108"/>
        <v>1436</v>
      </c>
      <c r="L1194" s="7">
        <f t="shared" si="111"/>
        <v>28.25659189295553</v>
      </c>
      <c r="M1194">
        <f t="shared" si="112"/>
        <v>25.071428571428573</v>
      </c>
      <c r="N1194">
        <f t="shared" si="113"/>
        <v>19.849333333333334</v>
      </c>
      <c r="O1194">
        <f>G1194/WatershedCalcs!$F$18</f>
        <v>1.6490800842599522</v>
      </c>
    </row>
    <row r="1195" spans="1:15" x14ac:dyDescent="0.25">
      <c r="A1195">
        <f t="shared" si="109"/>
        <v>2005</v>
      </c>
      <c r="B1195">
        <f t="shared" si="110"/>
        <v>7</v>
      </c>
      <c r="C1195">
        <v>2005</v>
      </c>
      <c r="D1195">
        <v>8</v>
      </c>
      <c r="E1195">
        <v>4</v>
      </c>
      <c r="F1195">
        <v>24.7</v>
      </c>
      <c r="G1195">
        <v>24.7</v>
      </c>
      <c r="I1195" s="1">
        <v>38450</v>
      </c>
      <c r="J1195">
        <v>24.7</v>
      </c>
      <c r="K1195">
        <f t="shared" si="108"/>
        <v>1532</v>
      </c>
      <c r="L1195" s="7">
        <f t="shared" si="111"/>
        <v>30.145611963793783</v>
      </c>
      <c r="M1195">
        <f t="shared" si="112"/>
        <v>24.5</v>
      </c>
      <c r="N1195">
        <f t="shared" si="113"/>
        <v>19.355999999999998</v>
      </c>
      <c r="O1195">
        <f>G1195/WatershedCalcs!$F$18</f>
        <v>1.5370670974045593</v>
      </c>
    </row>
    <row r="1196" spans="1:15" x14ac:dyDescent="0.25">
      <c r="A1196">
        <f t="shared" si="109"/>
        <v>2005</v>
      </c>
      <c r="B1196">
        <f t="shared" si="110"/>
        <v>7</v>
      </c>
      <c r="C1196">
        <v>2005</v>
      </c>
      <c r="D1196">
        <v>9</v>
      </c>
      <c r="E1196">
        <v>4</v>
      </c>
      <c r="F1196">
        <v>20.5</v>
      </c>
      <c r="G1196">
        <v>20.5</v>
      </c>
      <c r="I1196" s="1">
        <v>38451</v>
      </c>
      <c r="J1196">
        <v>20.5</v>
      </c>
      <c r="K1196">
        <f t="shared" si="108"/>
        <v>1819</v>
      </c>
      <c r="L1196" s="7">
        <f t="shared" si="111"/>
        <v>35.792994883903972</v>
      </c>
      <c r="M1196">
        <f t="shared" si="112"/>
        <v>24.071428571428566</v>
      </c>
      <c r="N1196">
        <f t="shared" si="113"/>
        <v>18.969333333333335</v>
      </c>
      <c r="O1196">
        <f>G1196/WatershedCalcs!$F$18</f>
        <v>1.2757034614086424</v>
      </c>
    </row>
    <row r="1197" spans="1:15" x14ac:dyDescent="0.25">
      <c r="A1197">
        <f t="shared" si="109"/>
        <v>2005</v>
      </c>
      <c r="B1197">
        <f t="shared" si="110"/>
        <v>7</v>
      </c>
      <c r="C1197">
        <v>2005</v>
      </c>
      <c r="D1197">
        <v>10</v>
      </c>
      <c r="E1197">
        <v>4</v>
      </c>
      <c r="F1197">
        <v>19.3</v>
      </c>
      <c r="G1197">
        <v>19.3</v>
      </c>
      <c r="I1197" s="1">
        <v>38452</v>
      </c>
      <c r="J1197">
        <v>19.3</v>
      </c>
      <c r="K1197">
        <f t="shared" si="108"/>
        <v>1889</v>
      </c>
      <c r="L1197" s="7">
        <f t="shared" si="111"/>
        <v>37.170405352223533</v>
      </c>
      <c r="M1197">
        <f t="shared" si="112"/>
        <v>26.18571428571428</v>
      </c>
      <c r="N1197">
        <f t="shared" si="113"/>
        <v>19.136000000000003</v>
      </c>
      <c r="O1197">
        <f>G1197/WatershedCalcs!$F$18</f>
        <v>1.2010281368383804</v>
      </c>
    </row>
    <row r="1198" spans="1:15" x14ac:dyDescent="0.25">
      <c r="A1198">
        <f t="shared" si="109"/>
        <v>2005</v>
      </c>
      <c r="B1198">
        <f t="shared" si="110"/>
        <v>7</v>
      </c>
      <c r="C1198">
        <v>2005</v>
      </c>
      <c r="D1198">
        <v>11</v>
      </c>
      <c r="E1198">
        <v>4</v>
      </c>
      <c r="F1198">
        <v>33.299999999999997</v>
      </c>
      <c r="G1198">
        <v>33.299999999999997</v>
      </c>
      <c r="I1198" s="1">
        <v>38453</v>
      </c>
      <c r="J1198">
        <v>33.299999999999997</v>
      </c>
      <c r="K1198">
        <f t="shared" si="108"/>
        <v>1144</v>
      </c>
      <c r="L1198" s="7">
        <f t="shared" si="111"/>
        <v>22.510822510822511</v>
      </c>
      <c r="M1198">
        <f t="shared" si="112"/>
        <v>27.485714285714288</v>
      </c>
      <c r="N1198">
        <f t="shared" si="113"/>
        <v>19.836000000000002</v>
      </c>
      <c r="O1198">
        <f>G1198/WatershedCalcs!$F$18</f>
        <v>2.0722402568247702</v>
      </c>
    </row>
    <row r="1199" spans="1:15" x14ac:dyDescent="0.25">
      <c r="A1199">
        <f t="shared" si="109"/>
        <v>2005</v>
      </c>
      <c r="B1199">
        <f t="shared" si="110"/>
        <v>7</v>
      </c>
      <c r="C1199">
        <v>2005</v>
      </c>
      <c r="D1199">
        <v>12</v>
      </c>
      <c r="E1199">
        <v>4</v>
      </c>
      <c r="F1199">
        <v>26.6</v>
      </c>
      <c r="G1199">
        <v>26.6</v>
      </c>
      <c r="I1199" s="1">
        <v>38454</v>
      </c>
      <c r="J1199">
        <v>26.6</v>
      </c>
      <c r="K1199">
        <f t="shared" si="108"/>
        <v>1434</v>
      </c>
      <c r="L1199" s="7">
        <f t="shared" si="111"/>
        <v>28.217237308146398</v>
      </c>
      <c r="M1199">
        <f t="shared" si="112"/>
        <v>26.885714285714283</v>
      </c>
      <c r="N1199">
        <f t="shared" si="113"/>
        <v>19.729333333333333</v>
      </c>
      <c r="O1199">
        <f>G1199/WatershedCalcs!$F$18</f>
        <v>1.655303027974141</v>
      </c>
    </row>
    <row r="1200" spans="1:15" x14ac:dyDescent="0.25">
      <c r="A1200">
        <f t="shared" si="109"/>
        <v>2005</v>
      </c>
      <c r="B1200">
        <f t="shared" si="110"/>
        <v>7</v>
      </c>
      <c r="C1200">
        <v>2005</v>
      </c>
      <c r="D1200">
        <v>13</v>
      </c>
      <c r="E1200">
        <v>4</v>
      </c>
      <c r="F1200">
        <v>24.6</v>
      </c>
      <c r="G1200">
        <v>24.6</v>
      </c>
      <c r="I1200" s="1">
        <v>38455</v>
      </c>
      <c r="J1200">
        <v>24.6</v>
      </c>
      <c r="K1200">
        <f t="shared" si="108"/>
        <v>1536</v>
      </c>
      <c r="L1200" s="7">
        <f t="shared" si="111"/>
        <v>30.22432113341204</v>
      </c>
      <c r="M1200">
        <f t="shared" si="112"/>
        <v>26.757142857142856</v>
      </c>
      <c r="N1200">
        <f t="shared" si="113"/>
        <v>19.716000000000001</v>
      </c>
      <c r="O1200">
        <f>G1200/WatershedCalcs!$F$18</f>
        <v>1.530844153690371</v>
      </c>
    </row>
    <row r="1201" spans="1:15" x14ac:dyDescent="0.25">
      <c r="A1201">
        <f t="shared" si="109"/>
        <v>2005</v>
      </c>
      <c r="B1201">
        <f t="shared" si="110"/>
        <v>7</v>
      </c>
      <c r="C1201">
        <v>2005</v>
      </c>
      <c r="D1201">
        <v>14</v>
      </c>
      <c r="E1201">
        <v>4</v>
      </c>
      <c r="F1201">
        <v>22.5</v>
      </c>
      <c r="G1201">
        <v>22.5</v>
      </c>
      <c r="I1201" s="1">
        <v>38456</v>
      </c>
      <c r="J1201">
        <v>22.5</v>
      </c>
      <c r="K1201">
        <f t="shared" si="108"/>
        <v>1664</v>
      </c>
      <c r="L1201" s="7">
        <f t="shared" si="111"/>
        <v>32.743014561196382</v>
      </c>
      <c r="M1201">
        <f t="shared" si="112"/>
        <v>26.671428571428571</v>
      </c>
      <c r="N1201">
        <f t="shared" si="113"/>
        <v>19.66266666666667</v>
      </c>
      <c r="O1201">
        <f>G1201/WatershedCalcs!$F$18</f>
        <v>1.4001623356924124</v>
      </c>
    </row>
    <row r="1202" spans="1:15" x14ac:dyDescent="0.25">
      <c r="A1202">
        <f t="shared" si="109"/>
        <v>2005</v>
      </c>
      <c r="B1202">
        <f t="shared" si="110"/>
        <v>7</v>
      </c>
      <c r="C1202">
        <v>2005</v>
      </c>
      <c r="D1202">
        <v>15</v>
      </c>
      <c r="E1202">
        <v>4</v>
      </c>
      <c r="F1202">
        <v>21.7</v>
      </c>
      <c r="G1202">
        <v>21.7</v>
      </c>
      <c r="I1202" s="1">
        <v>38457</v>
      </c>
      <c r="J1202">
        <v>21.7</v>
      </c>
      <c r="K1202">
        <f t="shared" si="108"/>
        <v>1734</v>
      </c>
      <c r="L1202" s="7">
        <f t="shared" si="111"/>
        <v>34.120425029515935</v>
      </c>
      <c r="M1202">
        <f t="shared" si="112"/>
        <v>26.599999999999998</v>
      </c>
      <c r="N1202">
        <f t="shared" si="113"/>
        <v>19.696000000000005</v>
      </c>
      <c r="O1202">
        <f>G1202/WatershedCalcs!$F$18</f>
        <v>1.3503787859789043</v>
      </c>
    </row>
    <row r="1203" spans="1:15" x14ac:dyDescent="0.25">
      <c r="A1203">
        <f t="shared" si="109"/>
        <v>2005</v>
      </c>
      <c r="B1203">
        <f t="shared" si="110"/>
        <v>7</v>
      </c>
      <c r="C1203">
        <v>2005</v>
      </c>
      <c r="D1203">
        <v>16</v>
      </c>
      <c r="E1203">
        <v>4</v>
      </c>
      <c r="F1203">
        <v>35.299999999999997</v>
      </c>
      <c r="G1203">
        <v>35.299999999999997</v>
      </c>
      <c r="I1203" s="1">
        <v>38458</v>
      </c>
      <c r="J1203">
        <v>35.299999999999997</v>
      </c>
      <c r="K1203">
        <f t="shared" si="108"/>
        <v>1048</v>
      </c>
      <c r="L1203" s="7">
        <f t="shared" si="111"/>
        <v>20.621802439984258</v>
      </c>
      <c r="M1203">
        <f t="shared" si="112"/>
        <v>26.328571428571429</v>
      </c>
      <c r="N1203">
        <f t="shared" si="113"/>
        <v>19.719333333333335</v>
      </c>
      <c r="O1203">
        <f>G1203/WatershedCalcs!$F$18</f>
        <v>2.1966991311085402</v>
      </c>
    </row>
    <row r="1204" spans="1:15" x14ac:dyDescent="0.25">
      <c r="A1204">
        <f t="shared" si="109"/>
        <v>2005</v>
      </c>
      <c r="B1204">
        <f t="shared" si="110"/>
        <v>7</v>
      </c>
      <c r="C1204">
        <v>2005</v>
      </c>
      <c r="D1204">
        <v>17</v>
      </c>
      <c r="E1204">
        <v>4</v>
      </c>
      <c r="F1204">
        <v>28.4</v>
      </c>
      <c r="G1204">
        <v>28.4</v>
      </c>
      <c r="I1204" s="1">
        <v>38459</v>
      </c>
      <c r="J1204">
        <v>28.4</v>
      </c>
      <c r="K1204">
        <f t="shared" si="108"/>
        <v>1350</v>
      </c>
      <c r="L1204" s="7">
        <f t="shared" si="111"/>
        <v>26.564344746162927</v>
      </c>
      <c r="M1204">
        <f t="shared" si="112"/>
        <v>24.185714285714287</v>
      </c>
      <c r="N1204">
        <f t="shared" si="113"/>
        <v>19.472666666666669</v>
      </c>
      <c r="O1204">
        <f>G1204/WatershedCalcs!$F$18</f>
        <v>1.7673160148295337</v>
      </c>
    </row>
    <row r="1205" spans="1:15" x14ac:dyDescent="0.25">
      <c r="A1205">
        <f t="shared" si="109"/>
        <v>2005</v>
      </c>
      <c r="B1205">
        <f t="shared" si="110"/>
        <v>7</v>
      </c>
      <c r="C1205">
        <v>2005</v>
      </c>
      <c r="D1205">
        <v>18</v>
      </c>
      <c r="E1205">
        <v>4</v>
      </c>
      <c r="F1205">
        <v>29.1</v>
      </c>
      <c r="G1205">
        <v>29.1</v>
      </c>
      <c r="I1205" s="1">
        <v>38460</v>
      </c>
      <c r="J1205">
        <v>29.1</v>
      </c>
      <c r="K1205">
        <f t="shared" si="108"/>
        <v>1317</v>
      </c>
      <c r="L1205" s="7">
        <f t="shared" si="111"/>
        <v>25.914994096812276</v>
      </c>
      <c r="M1205">
        <f t="shared" si="112"/>
        <v>22.88571428571429</v>
      </c>
      <c r="N1205">
        <f t="shared" si="113"/>
        <v>19.322666666666667</v>
      </c>
      <c r="O1205">
        <f>G1205/WatershedCalcs!$F$18</f>
        <v>1.8108766208288534</v>
      </c>
    </row>
    <row r="1206" spans="1:15" x14ac:dyDescent="0.25">
      <c r="A1206">
        <f t="shared" si="109"/>
        <v>2005</v>
      </c>
      <c r="B1206">
        <f t="shared" si="110"/>
        <v>7</v>
      </c>
      <c r="C1206">
        <v>2005</v>
      </c>
      <c r="D1206">
        <v>19</v>
      </c>
      <c r="E1206">
        <v>4</v>
      </c>
      <c r="F1206">
        <v>25.7</v>
      </c>
      <c r="G1206">
        <v>25.7</v>
      </c>
      <c r="I1206" s="1">
        <v>38461</v>
      </c>
      <c r="J1206">
        <v>25.7</v>
      </c>
      <c r="K1206">
        <f t="shared" si="108"/>
        <v>1491</v>
      </c>
      <c r="L1206" s="7">
        <f t="shared" si="111"/>
        <v>29.338842975206614</v>
      </c>
      <c r="M1206">
        <f t="shared" si="112"/>
        <v>21.442857142857143</v>
      </c>
      <c r="N1206">
        <f t="shared" si="113"/>
        <v>19.756000000000004</v>
      </c>
      <c r="O1206">
        <f>G1206/WatershedCalcs!$F$18</f>
        <v>1.5992965345464443</v>
      </c>
    </row>
    <row r="1207" spans="1:15" x14ac:dyDescent="0.25">
      <c r="A1207">
        <f t="shared" si="109"/>
        <v>2005</v>
      </c>
      <c r="B1207">
        <f t="shared" si="110"/>
        <v>7</v>
      </c>
      <c r="C1207">
        <v>2005</v>
      </c>
      <c r="D1207">
        <v>20</v>
      </c>
      <c r="E1207">
        <v>4</v>
      </c>
      <c r="F1207">
        <v>24</v>
      </c>
      <c r="G1207">
        <v>24</v>
      </c>
      <c r="I1207" s="1">
        <v>38462</v>
      </c>
      <c r="J1207">
        <v>24</v>
      </c>
      <c r="K1207">
        <f t="shared" si="108"/>
        <v>1550</v>
      </c>
      <c r="L1207" s="7">
        <f t="shared" si="111"/>
        <v>30.499803227075954</v>
      </c>
      <c r="M1207">
        <f t="shared" si="112"/>
        <v>20.071428571428573</v>
      </c>
      <c r="N1207">
        <f t="shared" si="113"/>
        <v>20.309333333333331</v>
      </c>
      <c r="O1207">
        <f>G1207/WatershedCalcs!$F$18</f>
        <v>1.4935064914052398</v>
      </c>
    </row>
    <row r="1208" spans="1:15" x14ac:dyDescent="0.25">
      <c r="A1208">
        <f t="shared" si="109"/>
        <v>2005</v>
      </c>
      <c r="B1208">
        <f t="shared" si="110"/>
        <v>7</v>
      </c>
      <c r="C1208">
        <v>2005</v>
      </c>
      <c r="D1208">
        <v>21</v>
      </c>
      <c r="E1208">
        <v>4</v>
      </c>
      <c r="F1208">
        <v>22</v>
      </c>
      <c r="G1208">
        <v>22</v>
      </c>
      <c r="I1208" s="1">
        <v>38463</v>
      </c>
      <c r="J1208">
        <v>22</v>
      </c>
      <c r="K1208">
        <f t="shared" si="108"/>
        <v>1676</v>
      </c>
      <c r="L1208" s="7">
        <f t="shared" si="111"/>
        <v>32.979142070051161</v>
      </c>
      <c r="M1208">
        <f t="shared" si="112"/>
        <v>18.642857142857142</v>
      </c>
      <c r="N1208">
        <f t="shared" si="113"/>
        <v>20.845999999999997</v>
      </c>
      <c r="O1208">
        <f>G1208/WatershedCalcs!$F$18</f>
        <v>1.3690476171214698</v>
      </c>
    </row>
    <row r="1209" spans="1:15" x14ac:dyDescent="0.25">
      <c r="A1209">
        <f t="shared" si="109"/>
        <v>2005</v>
      </c>
      <c r="B1209">
        <f t="shared" si="110"/>
        <v>7</v>
      </c>
      <c r="C1209">
        <v>2005</v>
      </c>
      <c r="D1209">
        <v>22</v>
      </c>
      <c r="E1209">
        <v>4</v>
      </c>
      <c r="F1209">
        <v>19.8</v>
      </c>
      <c r="G1209">
        <v>19.8</v>
      </c>
      <c r="I1209" s="1">
        <v>38464</v>
      </c>
      <c r="J1209">
        <v>19.8</v>
      </c>
      <c r="K1209">
        <f t="shared" si="108"/>
        <v>1881</v>
      </c>
      <c r="L1209" s="7">
        <f t="shared" si="111"/>
        <v>37.012987012987011</v>
      </c>
      <c r="M1209">
        <f t="shared" si="112"/>
        <v>17.271428571428572</v>
      </c>
      <c r="N1209">
        <f t="shared" si="113"/>
        <v>21.339333333333329</v>
      </c>
      <c r="O1209">
        <f>G1209/WatershedCalcs!$F$18</f>
        <v>1.232142855409323</v>
      </c>
    </row>
    <row r="1210" spans="1:15" x14ac:dyDescent="0.25">
      <c r="A1210">
        <f t="shared" si="109"/>
        <v>2005</v>
      </c>
      <c r="B1210">
        <f t="shared" si="110"/>
        <v>7</v>
      </c>
      <c r="C1210">
        <v>2005</v>
      </c>
      <c r="D1210">
        <v>23</v>
      </c>
      <c r="E1210">
        <v>4</v>
      </c>
      <c r="F1210">
        <v>20.3</v>
      </c>
      <c r="G1210">
        <v>20.3</v>
      </c>
      <c r="I1210" s="1">
        <v>38465</v>
      </c>
      <c r="J1210">
        <v>20.3</v>
      </c>
      <c r="K1210">
        <f t="shared" si="108"/>
        <v>1823</v>
      </c>
      <c r="L1210" s="7">
        <f t="shared" si="111"/>
        <v>35.871704053522237</v>
      </c>
      <c r="M1210">
        <f t="shared" si="112"/>
        <v>16.071428571428573</v>
      </c>
      <c r="N1210">
        <f t="shared" si="113"/>
        <v>21.915999999999997</v>
      </c>
      <c r="O1210">
        <f>G1210/WatershedCalcs!$F$18</f>
        <v>1.2632575739802654</v>
      </c>
    </row>
    <row r="1211" spans="1:15" x14ac:dyDescent="0.25">
      <c r="A1211">
        <f t="shared" si="109"/>
        <v>2005</v>
      </c>
      <c r="B1211">
        <f t="shared" si="110"/>
        <v>7</v>
      </c>
      <c r="C1211">
        <v>2005</v>
      </c>
      <c r="D1211">
        <v>24</v>
      </c>
      <c r="E1211">
        <v>4</v>
      </c>
      <c r="F1211">
        <v>19.3</v>
      </c>
      <c r="G1211">
        <v>19.3</v>
      </c>
      <c r="I1211" s="1">
        <v>38466</v>
      </c>
      <c r="J1211">
        <v>19.3</v>
      </c>
      <c r="K1211">
        <f t="shared" si="108"/>
        <v>1889</v>
      </c>
      <c r="L1211" s="7">
        <f t="shared" si="111"/>
        <v>37.170405352223533</v>
      </c>
      <c r="M1211">
        <f t="shared" si="112"/>
        <v>14.685714285714287</v>
      </c>
      <c r="N1211">
        <f t="shared" si="113"/>
        <v>22.235999999999997</v>
      </c>
      <c r="O1211">
        <f>G1211/WatershedCalcs!$F$18</f>
        <v>1.2010281368383804</v>
      </c>
    </row>
    <row r="1212" spans="1:15" x14ac:dyDescent="0.25">
      <c r="A1212">
        <f t="shared" si="109"/>
        <v>2005</v>
      </c>
      <c r="B1212">
        <f t="shared" si="110"/>
        <v>7</v>
      </c>
      <c r="C1212">
        <v>2005</v>
      </c>
      <c r="D1212">
        <v>25</v>
      </c>
      <c r="E1212">
        <v>4</v>
      </c>
      <c r="F1212">
        <v>19</v>
      </c>
      <c r="G1212">
        <v>19</v>
      </c>
      <c r="I1212" s="1">
        <v>38467</v>
      </c>
      <c r="J1212">
        <v>19</v>
      </c>
      <c r="K1212">
        <f t="shared" si="108"/>
        <v>1898</v>
      </c>
      <c r="L1212" s="7">
        <f t="shared" si="111"/>
        <v>37.34750098386462</v>
      </c>
      <c r="M1212">
        <f t="shared" si="112"/>
        <v>13.385714285714286</v>
      </c>
      <c r="N1212">
        <f t="shared" si="113"/>
        <v>22.475999999999996</v>
      </c>
      <c r="O1212">
        <f>G1212/WatershedCalcs!$F$18</f>
        <v>1.1823593056958148</v>
      </c>
    </row>
    <row r="1213" spans="1:15" x14ac:dyDescent="0.25">
      <c r="A1213">
        <f t="shared" si="109"/>
        <v>2005</v>
      </c>
      <c r="B1213">
        <f t="shared" si="110"/>
        <v>7</v>
      </c>
      <c r="C1213">
        <v>2005</v>
      </c>
      <c r="D1213">
        <v>26</v>
      </c>
      <c r="E1213">
        <v>4</v>
      </c>
      <c r="F1213">
        <v>16.100000000000001</v>
      </c>
      <c r="G1213">
        <v>16.100000000000001</v>
      </c>
      <c r="I1213" s="1">
        <v>38468</v>
      </c>
      <c r="J1213">
        <v>16.100000000000001</v>
      </c>
      <c r="K1213">
        <f t="shared" si="108"/>
        <v>2130</v>
      </c>
      <c r="L1213" s="7">
        <f t="shared" si="111"/>
        <v>41.912632821723733</v>
      </c>
      <c r="M1213">
        <f t="shared" si="112"/>
        <v>12.385714285714286</v>
      </c>
      <c r="N1213">
        <f t="shared" si="113"/>
        <v>22.625999999999994</v>
      </c>
      <c r="O1213">
        <f>G1213/WatershedCalcs!$F$18</f>
        <v>1.0018939379843486</v>
      </c>
    </row>
    <row r="1214" spans="1:15" x14ac:dyDescent="0.25">
      <c r="A1214">
        <f t="shared" si="109"/>
        <v>2005</v>
      </c>
      <c r="B1214">
        <f t="shared" si="110"/>
        <v>7</v>
      </c>
      <c r="C1214">
        <v>2005</v>
      </c>
      <c r="D1214">
        <v>27</v>
      </c>
      <c r="E1214">
        <v>4</v>
      </c>
      <c r="F1214">
        <v>14</v>
      </c>
      <c r="G1214">
        <v>14</v>
      </c>
      <c r="I1214" s="1">
        <v>38469</v>
      </c>
      <c r="J1214">
        <v>14</v>
      </c>
      <c r="K1214">
        <f t="shared" si="108"/>
        <v>2302</v>
      </c>
      <c r="L1214" s="7">
        <f t="shared" si="111"/>
        <v>45.297127115308932</v>
      </c>
      <c r="M1214">
        <f t="shared" si="112"/>
        <v>11.482857142857142</v>
      </c>
      <c r="N1214">
        <f t="shared" si="113"/>
        <v>22.782666666666664</v>
      </c>
      <c r="O1214">
        <f>G1214/WatershedCalcs!$F$18</f>
        <v>0.87121211998638992</v>
      </c>
    </row>
    <row r="1215" spans="1:15" x14ac:dyDescent="0.25">
      <c r="A1215">
        <f t="shared" si="109"/>
        <v>2005</v>
      </c>
      <c r="B1215">
        <f t="shared" si="110"/>
        <v>7</v>
      </c>
      <c r="C1215">
        <v>2005</v>
      </c>
      <c r="D1215">
        <v>28</v>
      </c>
      <c r="E1215">
        <v>4</v>
      </c>
      <c r="F1215">
        <v>12.4</v>
      </c>
      <c r="G1215">
        <v>12.4</v>
      </c>
      <c r="I1215" s="1">
        <v>38470</v>
      </c>
      <c r="J1215">
        <v>12.4</v>
      </c>
      <c r="K1215">
        <f t="shared" si="108"/>
        <v>2488</v>
      </c>
      <c r="L1215" s="7">
        <f t="shared" si="111"/>
        <v>48.957103502558049</v>
      </c>
      <c r="M1215">
        <f t="shared" si="112"/>
        <v>11.31142857142857</v>
      </c>
      <c r="N1215">
        <f t="shared" si="113"/>
        <v>22.932666666666663</v>
      </c>
      <c r="O1215">
        <f>G1215/WatershedCalcs!$F$18</f>
        <v>0.7716450205593739</v>
      </c>
    </row>
    <row r="1216" spans="1:15" x14ac:dyDescent="0.25">
      <c r="A1216">
        <f t="shared" si="109"/>
        <v>2005</v>
      </c>
      <c r="B1216">
        <f t="shared" si="110"/>
        <v>7</v>
      </c>
      <c r="C1216">
        <v>2005</v>
      </c>
      <c r="D1216">
        <v>29</v>
      </c>
      <c r="E1216">
        <v>4</v>
      </c>
      <c r="F1216">
        <v>11.4</v>
      </c>
      <c r="G1216">
        <v>11.4</v>
      </c>
      <c r="I1216" s="1">
        <v>38471</v>
      </c>
      <c r="J1216">
        <v>11.4</v>
      </c>
      <c r="K1216">
        <f t="shared" si="108"/>
        <v>2588</v>
      </c>
      <c r="L1216" s="7">
        <f t="shared" si="111"/>
        <v>50.924832743014562</v>
      </c>
      <c r="M1216">
        <f t="shared" si="112"/>
        <v>11.111428571428572</v>
      </c>
      <c r="N1216">
        <f t="shared" si="113"/>
        <v>23.069333333333329</v>
      </c>
      <c r="O1216">
        <f>G1216/WatershedCalcs!$F$18</f>
        <v>0.709415583417489</v>
      </c>
    </row>
    <row r="1217" spans="1:15" x14ac:dyDescent="0.25">
      <c r="A1217">
        <f t="shared" si="109"/>
        <v>2005</v>
      </c>
      <c r="B1217">
        <f t="shared" si="110"/>
        <v>7</v>
      </c>
      <c r="C1217">
        <v>2005</v>
      </c>
      <c r="D1217">
        <v>30</v>
      </c>
      <c r="E1217">
        <v>4</v>
      </c>
      <c r="F1217">
        <v>10.6</v>
      </c>
      <c r="G1217">
        <v>10.6</v>
      </c>
      <c r="I1217" s="1">
        <v>38472</v>
      </c>
      <c r="J1217">
        <v>10.6</v>
      </c>
      <c r="K1217">
        <f t="shared" si="108"/>
        <v>2703</v>
      </c>
      <c r="L1217" s="7">
        <f t="shared" si="111"/>
        <v>53.187721369539553</v>
      </c>
      <c r="M1217">
        <f t="shared" si="112"/>
        <v>11.282857142857141</v>
      </c>
      <c r="N1217">
        <f t="shared" si="113"/>
        <v>23.179333333333332</v>
      </c>
      <c r="O1217">
        <f>G1217/WatershedCalcs!$F$18</f>
        <v>0.65963203370398094</v>
      </c>
    </row>
    <row r="1218" spans="1:15" x14ac:dyDescent="0.25">
      <c r="A1218">
        <f t="shared" si="109"/>
        <v>2005</v>
      </c>
      <c r="B1218">
        <f t="shared" si="110"/>
        <v>8</v>
      </c>
      <c r="C1218">
        <v>2005</v>
      </c>
      <c r="D1218">
        <v>1</v>
      </c>
      <c r="E1218">
        <v>5</v>
      </c>
      <c r="F1218">
        <v>10.199999999999999</v>
      </c>
      <c r="G1218">
        <v>10.199999999999999</v>
      </c>
      <c r="I1218" s="1">
        <v>38473</v>
      </c>
      <c r="J1218">
        <v>10.199999999999999</v>
      </c>
      <c r="K1218">
        <f t="shared" ref="K1218:K1281" si="114">RANK(J1218,$J$2:$J$5114,0)</f>
        <v>2718</v>
      </c>
      <c r="L1218" s="7">
        <f t="shared" si="111"/>
        <v>53.482880755608029</v>
      </c>
      <c r="M1218">
        <f t="shared" si="112"/>
        <v>11.44</v>
      </c>
      <c r="N1218">
        <f t="shared" si="113"/>
        <v>23.276</v>
      </c>
      <c r="O1218">
        <f>G1218/WatershedCalcs!$F$18</f>
        <v>0.63474025884722685</v>
      </c>
    </row>
    <row r="1219" spans="1:15" x14ac:dyDescent="0.25">
      <c r="A1219">
        <f t="shared" ref="A1219:A1282" si="115">IF(E1219&gt;9,C1219+1,C1219)</f>
        <v>2005</v>
      </c>
      <c r="B1219">
        <f t="shared" ref="B1219:B1282" si="116">IF(E1219&gt;9,(E1219-9),(E1219+3))</f>
        <v>8</v>
      </c>
      <c r="C1219">
        <v>2005</v>
      </c>
      <c r="D1219">
        <v>2</v>
      </c>
      <c r="E1219">
        <v>5</v>
      </c>
      <c r="F1219">
        <v>12</v>
      </c>
      <c r="G1219">
        <v>12</v>
      </c>
      <c r="I1219" s="1">
        <v>38474</v>
      </c>
      <c r="J1219">
        <v>12</v>
      </c>
      <c r="K1219">
        <f t="shared" si="114"/>
        <v>2499</v>
      </c>
      <c r="L1219" s="7">
        <f t="shared" ref="L1219:L1282" si="117">100*(K1219/(COUNT($K$2:$K$5114)+1))</f>
        <v>49.173553719008268</v>
      </c>
      <c r="M1219">
        <f t="shared" ref="M1219:M1282" si="118">AVERAGE(J1219:J1225)</f>
        <v>11.854285714285712</v>
      </c>
      <c r="N1219">
        <f t="shared" ref="N1219:N1282" si="119">AVERAGE(J1219:J1248)</f>
        <v>23.326000000000001</v>
      </c>
      <c r="O1219">
        <f>G1219/WatershedCalcs!$F$18</f>
        <v>0.74675324570261992</v>
      </c>
    </row>
    <row r="1220" spans="1:15" x14ac:dyDescent="0.25">
      <c r="A1220">
        <f t="shared" si="115"/>
        <v>2005</v>
      </c>
      <c r="B1220">
        <f t="shared" si="116"/>
        <v>8</v>
      </c>
      <c r="C1220">
        <v>2005</v>
      </c>
      <c r="D1220">
        <v>3</v>
      </c>
      <c r="E1220">
        <v>5</v>
      </c>
      <c r="F1220">
        <v>9.7799999999999994</v>
      </c>
      <c r="G1220">
        <v>9.7799999999999994</v>
      </c>
      <c r="I1220" s="1">
        <v>38475</v>
      </c>
      <c r="J1220">
        <v>9.7799999999999994</v>
      </c>
      <c r="K1220">
        <f t="shared" si="114"/>
        <v>2780</v>
      </c>
      <c r="L1220" s="7">
        <f t="shared" si="117"/>
        <v>54.702872884691068</v>
      </c>
      <c r="M1220">
        <f t="shared" si="118"/>
        <v>13.782857142857141</v>
      </c>
      <c r="N1220">
        <f t="shared" si="119"/>
        <v>23.505999999999997</v>
      </c>
      <c r="O1220">
        <f>G1220/WatershedCalcs!$F$18</f>
        <v>0.60860389524763525</v>
      </c>
    </row>
    <row r="1221" spans="1:15" x14ac:dyDescent="0.25">
      <c r="A1221">
        <f t="shared" si="115"/>
        <v>2005</v>
      </c>
      <c r="B1221">
        <f t="shared" si="116"/>
        <v>8</v>
      </c>
      <c r="C1221">
        <v>2005</v>
      </c>
      <c r="D1221">
        <v>4</v>
      </c>
      <c r="E1221">
        <v>5</v>
      </c>
      <c r="F1221">
        <v>12.8</v>
      </c>
      <c r="G1221">
        <v>12.8</v>
      </c>
      <c r="I1221" s="1">
        <v>38476</v>
      </c>
      <c r="J1221">
        <v>12.8</v>
      </c>
      <c r="K1221">
        <f t="shared" si="114"/>
        <v>2478</v>
      </c>
      <c r="L1221" s="7">
        <f t="shared" si="117"/>
        <v>48.760330578512395</v>
      </c>
      <c r="M1221">
        <f t="shared" si="118"/>
        <v>18.142857142857142</v>
      </c>
      <c r="N1221">
        <f t="shared" si="119"/>
        <v>23.64</v>
      </c>
      <c r="O1221">
        <f>G1221/WatershedCalcs!$F$18</f>
        <v>0.79653679541612799</v>
      </c>
    </row>
    <row r="1222" spans="1:15" x14ac:dyDescent="0.25">
      <c r="A1222">
        <f t="shared" si="115"/>
        <v>2005</v>
      </c>
      <c r="B1222">
        <f t="shared" si="116"/>
        <v>8</v>
      </c>
      <c r="C1222">
        <v>2005</v>
      </c>
      <c r="D1222">
        <v>5</v>
      </c>
      <c r="E1222">
        <v>5</v>
      </c>
      <c r="F1222">
        <v>11</v>
      </c>
      <c r="G1222">
        <v>11</v>
      </c>
      <c r="I1222" s="1">
        <v>38477</v>
      </c>
      <c r="J1222">
        <v>11</v>
      </c>
      <c r="K1222">
        <f t="shared" si="114"/>
        <v>2599</v>
      </c>
      <c r="L1222" s="7">
        <f t="shared" si="117"/>
        <v>51.141282959464775</v>
      </c>
      <c r="M1222">
        <f t="shared" si="118"/>
        <v>20.614285714285717</v>
      </c>
      <c r="N1222">
        <f t="shared" si="119"/>
        <v>23.580000000000002</v>
      </c>
      <c r="O1222">
        <f>G1222/WatershedCalcs!$F$18</f>
        <v>0.68452380856073491</v>
      </c>
    </row>
    <row r="1223" spans="1:15" x14ac:dyDescent="0.25">
      <c r="A1223">
        <f t="shared" si="115"/>
        <v>2005</v>
      </c>
      <c r="B1223">
        <f t="shared" si="116"/>
        <v>8</v>
      </c>
      <c r="C1223">
        <v>2005</v>
      </c>
      <c r="D1223">
        <v>6</v>
      </c>
      <c r="E1223">
        <v>5</v>
      </c>
      <c r="F1223">
        <v>12.6</v>
      </c>
      <c r="G1223">
        <v>12.6</v>
      </c>
      <c r="I1223" s="1">
        <v>38478</v>
      </c>
      <c r="J1223">
        <v>12.6</v>
      </c>
      <c r="K1223">
        <f t="shared" si="114"/>
        <v>2482</v>
      </c>
      <c r="L1223" s="7">
        <f t="shared" si="117"/>
        <v>48.839039748130659</v>
      </c>
      <c r="M1223">
        <f t="shared" si="118"/>
        <v>22.785714285714281</v>
      </c>
      <c r="N1223">
        <f t="shared" si="119"/>
        <v>23.533000000000001</v>
      </c>
      <c r="O1223">
        <f>G1223/WatershedCalcs!$F$18</f>
        <v>0.78409090798775094</v>
      </c>
    </row>
    <row r="1224" spans="1:15" x14ac:dyDescent="0.25">
      <c r="A1224">
        <f t="shared" si="115"/>
        <v>2005</v>
      </c>
      <c r="B1224">
        <f t="shared" si="116"/>
        <v>8</v>
      </c>
      <c r="C1224">
        <v>2005</v>
      </c>
      <c r="D1224">
        <v>7</v>
      </c>
      <c r="E1224">
        <v>5</v>
      </c>
      <c r="F1224">
        <v>11.7</v>
      </c>
      <c r="G1224">
        <v>11.7</v>
      </c>
      <c r="I1224" s="1">
        <v>38479</v>
      </c>
      <c r="J1224">
        <v>11.7</v>
      </c>
      <c r="K1224">
        <f t="shared" si="114"/>
        <v>2574</v>
      </c>
      <c r="L1224" s="7">
        <f t="shared" si="117"/>
        <v>50.649350649350644</v>
      </c>
      <c r="M1224">
        <f t="shared" si="118"/>
        <v>24.271428571428569</v>
      </c>
      <c r="N1224">
        <f t="shared" si="119"/>
        <v>23.469666666666672</v>
      </c>
      <c r="O1224">
        <f>G1224/WatershedCalcs!$F$18</f>
        <v>0.72808441456005435</v>
      </c>
    </row>
    <row r="1225" spans="1:15" x14ac:dyDescent="0.25">
      <c r="A1225">
        <f t="shared" si="115"/>
        <v>2005</v>
      </c>
      <c r="B1225">
        <f t="shared" si="116"/>
        <v>8</v>
      </c>
      <c r="C1225">
        <v>2005</v>
      </c>
      <c r="D1225">
        <v>8</v>
      </c>
      <c r="E1225">
        <v>5</v>
      </c>
      <c r="F1225">
        <v>13.1</v>
      </c>
      <c r="G1225">
        <v>13.1</v>
      </c>
      <c r="I1225" s="1">
        <v>38480</v>
      </c>
      <c r="J1225">
        <v>13.1</v>
      </c>
      <c r="K1225">
        <f t="shared" si="114"/>
        <v>2398</v>
      </c>
      <c r="L1225" s="7">
        <f t="shared" si="117"/>
        <v>47.186147186147188</v>
      </c>
      <c r="M1225">
        <f t="shared" si="118"/>
        <v>25.957142857142856</v>
      </c>
      <c r="N1225">
        <f t="shared" si="119"/>
        <v>23.47966666666667</v>
      </c>
      <c r="O1225">
        <f>G1225/WatershedCalcs!$F$18</f>
        <v>0.81520562655869344</v>
      </c>
    </row>
    <row r="1226" spans="1:15" x14ac:dyDescent="0.25">
      <c r="A1226">
        <f t="shared" si="115"/>
        <v>2005</v>
      </c>
      <c r="B1226">
        <f t="shared" si="116"/>
        <v>8</v>
      </c>
      <c r="C1226">
        <v>2005</v>
      </c>
      <c r="D1226">
        <v>9</v>
      </c>
      <c r="E1226">
        <v>5</v>
      </c>
      <c r="F1226">
        <v>25.5</v>
      </c>
      <c r="G1226">
        <v>25.5</v>
      </c>
      <c r="I1226" s="1">
        <v>38481</v>
      </c>
      <c r="J1226">
        <v>25.5</v>
      </c>
      <c r="K1226">
        <f t="shared" si="114"/>
        <v>1495</v>
      </c>
      <c r="L1226" s="7">
        <f t="shared" si="117"/>
        <v>29.417552144824871</v>
      </c>
      <c r="M1226">
        <f t="shared" si="118"/>
        <v>27.285714285714288</v>
      </c>
      <c r="N1226">
        <f t="shared" si="119"/>
        <v>23.416333333333341</v>
      </c>
      <c r="O1226">
        <f>G1226/WatershedCalcs!$F$18</f>
        <v>1.5868506471180674</v>
      </c>
    </row>
    <row r="1227" spans="1:15" x14ac:dyDescent="0.25">
      <c r="A1227">
        <f t="shared" si="115"/>
        <v>2005</v>
      </c>
      <c r="B1227">
        <f t="shared" si="116"/>
        <v>8</v>
      </c>
      <c r="C1227">
        <v>2005</v>
      </c>
      <c r="D1227">
        <v>10</v>
      </c>
      <c r="E1227">
        <v>5</v>
      </c>
      <c r="F1227">
        <v>40.299999999999997</v>
      </c>
      <c r="G1227">
        <v>40.299999999999997</v>
      </c>
      <c r="I1227" s="1">
        <v>38482</v>
      </c>
      <c r="J1227">
        <v>40.299999999999997</v>
      </c>
      <c r="K1227">
        <f t="shared" si="114"/>
        <v>888</v>
      </c>
      <c r="L1227" s="7">
        <f t="shared" si="117"/>
        <v>17.473435655253837</v>
      </c>
      <c r="M1227">
        <f t="shared" si="118"/>
        <v>27.628571428571433</v>
      </c>
      <c r="N1227">
        <f t="shared" si="119"/>
        <v>22.899666666666675</v>
      </c>
      <c r="O1227">
        <f>G1227/WatershedCalcs!$F$18</f>
        <v>2.507846316817965</v>
      </c>
    </row>
    <row r="1228" spans="1:15" x14ac:dyDescent="0.25">
      <c r="A1228">
        <f t="shared" si="115"/>
        <v>2005</v>
      </c>
      <c r="B1228">
        <f t="shared" si="116"/>
        <v>8</v>
      </c>
      <c r="C1228">
        <v>2005</v>
      </c>
      <c r="D1228">
        <v>11</v>
      </c>
      <c r="E1228">
        <v>5</v>
      </c>
      <c r="F1228">
        <v>30.1</v>
      </c>
      <c r="G1228">
        <v>30.1</v>
      </c>
      <c r="I1228" s="1">
        <v>38483</v>
      </c>
      <c r="J1228">
        <v>30.1</v>
      </c>
      <c r="K1228">
        <f t="shared" si="114"/>
        <v>1271</v>
      </c>
      <c r="L1228" s="7">
        <f t="shared" si="117"/>
        <v>25.009838646202283</v>
      </c>
      <c r="M1228">
        <f t="shared" si="118"/>
        <v>25.285714285714285</v>
      </c>
      <c r="N1228">
        <f t="shared" si="119"/>
        <v>21.835666666666672</v>
      </c>
      <c r="O1228">
        <f>G1228/WatershedCalcs!$F$18</f>
        <v>1.8731060579707384</v>
      </c>
    </row>
    <row r="1229" spans="1:15" x14ac:dyDescent="0.25">
      <c r="A1229">
        <f t="shared" si="115"/>
        <v>2005</v>
      </c>
      <c r="B1229">
        <f t="shared" si="116"/>
        <v>8</v>
      </c>
      <c r="C1229">
        <v>2005</v>
      </c>
      <c r="D1229">
        <v>12</v>
      </c>
      <c r="E1229">
        <v>5</v>
      </c>
      <c r="F1229">
        <v>26.2</v>
      </c>
      <c r="G1229">
        <v>26.2</v>
      </c>
      <c r="I1229" s="1">
        <v>38484</v>
      </c>
      <c r="J1229">
        <v>26.2</v>
      </c>
      <c r="K1229">
        <f t="shared" si="114"/>
        <v>1445</v>
      </c>
      <c r="L1229" s="7">
        <f t="shared" si="117"/>
        <v>28.433687524596618</v>
      </c>
      <c r="M1229">
        <f t="shared" si="118"/>
        <v>27</v>
      </c>
      <c r="N1229">
        <f t="shared" si="119"/>
        <v>21.082333333333338</v>
      </c>
      <c r="O1229">
        <f>G1229/WatershedCalcs!$F$18</f>
        <v>1.6304112531173869</v>
      </c>
    </row>
    <row r="1230" spans="1:15" x14ac:dyDescent="0.25">
      <c r="A1230">
        <f t="shared" si="115"/>
        <v>2005</v>
      </c>
      <c r="B1230">
        <f t="shared" si="116"/>
        <v>8</v>
      </c>
      <c r="C1230">
        <v>2005</v>
      </c>
      <c r="D1230">
        <v>13</v>
      </c>
      <c r="E1230">
        <v>5</v>
      </c>
      <c r="F1230">
        <v>23</v>
      </c>
      <c r="G1230">
        <v>23</v>
      </c>
      <c r="I1230" s="1">
        <v>38485</v>
      </c>
      <c r="J1230">
        <v>23</v>
      </c>
      <c r="K1230">
        <f t="shared" si="114"/>
        <v>1613</v>
      </c>
      <c r="L1230" s="7">
        <f t="shared" si="117"/>
        <v>31.739472648563559</v>
      </c>
      <c r="M1230">
        <f t="shared" si="118"/>
        <v>29.300000000000004</v>
      </c>
      <c r="N1230">
        <f t="shared" si="119"/>
        <v>20.477</v>
      </c>
      <c r="O1230">
        <f>G1230/WatershedCalcs!$F$18</f>
        <v>1.4312770542633548</v>
      </c>
    </row>
    <row r="1231" spans="1:15" x14ac:dyDescent="0.25">
      <c r="A1231">
        <f t="shared" si="115"/>
        <v>2005</v>
      </c>
      <c r="B1231">
        <f t="shared" si="116"/>
        <v>8</v>
      </c>
      <c r="C1231">
        <v>2005</v>
      </c>
      <c r="D1231">
        <v>14</v>
      </c>
      <c r="E1231">
        <v>5</v>
      </c>
      <c r="F1231">
        <v>23.5</v>
      </c>
      <c r="G1231">
        <v>23.5</v>
      </c>
      <c r="I1231" s="1">
        <v>38486</v>
      </c>
      <c r="J1231">
        <v>23.5</v>
      </c>
      <c r="K1231">
        <f t="shared" si="114"/>
        <v>1603</v>
      </c>
      <c r="L1231" s="7">
        <f t="shared" si="117"/>
        <v>31.542699724517909</v>
      </c>
      <c r="M1231">
        <f t="shared" si="118"/>
        <v>31.742857142857137</v>
      </c>
      <c r="N1231">
        <f t="shared" si="119"/>
        <v>19.951999999999998</v>
      </c>
      <c r="O1231">
        <f>G1231/WatershedCalcs!$F$18</f>
        <v>1.4623917728342974</v>
      </c>
    </row>
    <row r="1232" spans="1:15" x14ac:dyDescent="0.25">
      <c r="A1232">
        <f t="shared" si="115"/>
        <v>2005</v>
      </c>
      <c r="B1232">
        <f t="shared" si="116"/>
        <v>8</v>
      </c>
      <c r="C1232">
        <v>2005</v>
      </c>
      <c r="D1232">
        <v>15</v>
      </c>
      <c r="E1232">
        <v>5</v>
      </c>
      <c r="F1232">
        <v>22.4</v>
      </c>
      <c r="G1232">
        <v>22.4</v>
      </c>
      <c r="I1232" s="1">
        <v>38487</v>
      </c>
      <c r="J1232">
        <v>22.4</v>
      </c>
      <c r="K1232">
        <f t="shared" si="114"/>
        <v>1666</v>
      </c>
      <c r="L1232" s="7">
        <f t="shared" si="117"/>
        <v>32.782369146005507</v>
      </c>
      <c r="M1232">
        <f t="shared" si="118"/>
        <v>33.642857142857132</v>
      </c>
      <c r="N1232">
        <f t="shared" si="119"/>
        <v>19.379333333333328</v>
      </c>
      <c r="O1232">
        <f>G1232/WatershedCalcs!$F$18</f>
        <v>1.3939393919782237</v>
      </c>
    </row>
    <row r="1233" spans="1:15" x14ac:dyDescent="0.25">
      <c r="A1233">
        <f t="shared" si="115"/>
        <v>2005</v>
      </c>
      <c r="B1233">
        <f t="shared" si="116"/>
        <v>8</v>
      </c>
      <c r="C1233">
        <v>2005</v>
      </c>
      <c r="D1233">
        <v>16</v>
      </c>
      <c r="E1233">
        <v>5</v>
      </c>
      <c r="F1233">
        <v>27.9</v>
      </c>
      <c r="G1233">
        <v>27.9</v>
      </c>
      <c r="I1233" s="1">
        <v>38488</v>
      </c>
      <c r="J1233">
        <v>27.9</v>
      </c>
      <c r="K1233">
        <f t="shared" si="114"/>
        <v>1388</v>
      </c>
      <c r="L1233" s="7">
        <f t="shared" si="117"/>
        <v>27.312081857536402</v>
      </c>
      <c r="M1233">
        <f t="shared" si="118"/>
        <v>35.74285714285714</v>
      </c>
      <c r="N1233">
        <f t="shared" si="119"/>
        <v>18.813333333333329</v>
      </c>
      <c r="O1233">
        <f>G1233/WatershedCalcs!$F$18</f>
        <v>1.7362012962585913</v>
      </c>
    </row>
    <row r="1234" spans="1:15" x14ac:dyDescent="0.25">
      <c r="A1234">
        <f t="shared" si="115"/>
        <v>2005</v>
      </c>
      <c r="B1234">
        <f t="shared" si="116"/>
        <v>8</v>
      </c>
      <c r="C1234">
        <v>2005</v>
      </c>
      <c r="D1234">
        <v>17</v>
      </c>
      <c r="E1234">
        <v>5</v>
      </c>
      <c r="F1234">
        <v>23.9</v>
      </c>
      <c r="G1234">
        <v>23.9</v>
      </c>
      <c r="I1234" s="1">
        <v>38489</v>
      </c>
      <c r="J1234">
        <v>23.9</v>
      </c>
      <c r="K1234">
        <f t="shared" si="114"/>
        <v>1592</v>
      </c>
      <c r="L1234" s="7">
        <f t="shared" si="117"/>
        <v>31.32624950806769</v>
      </c>
      <c r="M1234">
        <f t="shared" si="118"/>
        <v>36.028571428571425</v>
      </c>
      <c r="N1234">
        <f t="shared" si="119"/>
        <v>18.053999999999995</v>
      </c>
      <c r="O1234">
        <f>G1234/WatershedCalcs!$F$18</f>
        <v>1.4872835476910513</v>
      </c>
    </row>
    <row r="1235" spans="1:15" x14ac:dyDescent="0.25">
      <c r="A1235">
        <f t="shared" si="115"/>
        <v>2005</v>
      </c>
      <c r="B1235">
        <f t="shared" si="116"/>
        <v>8</v>
      </c>
      <c r="C1235">
        <v>2005</v>
      </c>
      <c r="D1235">
        <v>18</v>
      </c>
      <c r="E1235">
        <v>5</v>
      </c>
      <c r="F1235">
        <v>42.1</v>
      </c>
      <c r="G1235">
        <v>42.1</v>
      </c>
      <c r="I1235" s="1">
        <v>38490</v>
      </c>
      <c r="J1235">
        <v>42.1</v>
      </c>
      <c r="K1235">
        <f t="shared" si="114"/>
        <v>841</v>
      </c>
      <c r="L1235" s="7">
        <f t="shared" si="117"/>
        <v>16.548602912239279</v>
      </c>
      <c r="M1235">
        <f t="shared" si="118"/>
        <v>36.4</v>
      </c>
      <c r="N1235">
        <f t="shared" si="119"/>
        <v>17.434333333333328</v>
      </c>
      <c r="O1235">
        <f>G1235/WatershedCalcs!$F$18</f>
        <v>2.6198593036733584</v>
      </c>
    </row>
    <row r="1236" spans="1:15" x14ac:dyDescent="0.25">
      <c r="A1236">
        <f t="shared" si="115"/>
        <v>2005</v>
      </c>
      <c r="B1236">
        <f t="shared" si="116"/>
        <v>8</v>
      </c>
      <c r="C1236">
        <v>2005</v>
      </c>
      <c r="D1236">
        <v>19</v>
      </c>
      <c r="E1236">
        <v>5</v>
      </c>
      <c r="F1236">
        <v>42.3</v>
      </c>
      <c r="G1236">
        <v>42.3</v>
      </c>
      <c r="I1236" s="1">
        <v>38491</v>
      </c>
      <c r="J1236">
        <v>42.3</v>
      </c>
      <c r="K1236">
        <f t="shared" si="114"/>
        <v>837</v>
      </c>
      <c r="L1236" s="7">
        <f t="shared" si="117"/>
        <v>16.469893742621014</v>
      </c>
      <c r="M1236">
        <f t="shared" si="118"/>
        <v>33.742857142857147</v>
      </c>
      <c r="N1236">
        <f t="shared" si="119"/>
        <v>16.335999999999999</v>
      </c>
      <c r="O1236">
        <f>G1236/WatershedCalcs!$F$18</f>
        <v>2.632305191101735</v>
      </c>
    </row>
    <row r="1237" spans="1:15" x14ac:dyDescent="0.25">
      <c r="A1237">
        <f t="shared" si="115"/>
        <v>2005</v>
      </c>
      <c r="B1237">
        <f t="shared" si="116"/>
        <v>8</v>
      </c>
      <c r="C1237">
        <v>2005</v>
      </c>
      <c r="D1237">
        <v>20</v>
      </c>
      <c r="E1237">
        <v>5</v>
      </c>
      <c r="F1237">
        <v>40.1</v>
      </c>
      <c r="G1237">
        <v>40.1</v>
      </c>
      <c r="I1237" s="1">
        <v>38492</v>
      </c>
      <c r="J1237">
        <v>40.1</v>
      </c>
      <c r="K1237">
        <f t="shared" si="114"/>
        <v>893</v>
      </c>
      <c r="L1237" s="7">
        <f t="shared" si="117"/>
        <v>17.57182211727666</v>
      </c>
      <c r="M1237">
        <f t="shared" si="118"/>
        <v>30.671428571428574</v>
      </c>
      <c r="N1237">
        <f t="shared" si="119"/>
        <v>15.157333333333332</v>
      </c>
      <c r="O1237">
        <f>G1237/WatershedCalcs!$F$18</f>
        <v>2.4954004293895884</v>
      </c>
    </row>
    <row r="1238" spans="1:15" x14ac:dyDescent="0.25">
      <c r="A1238">
        <f t="shared" si="115"/>
        <v>2005</v>
      </c>
      <c r="B1238">
        <f t="shared" si="116"/>
        <v>8</v>
      </c>
      <c r="C1238">
        <v>2005</v>
      </c>
      <c r="D1238">
        <v>21</v>
      </c>
      <c r="E1238">
        <v>5</v>
      </c>
      <c r="F1238">
        <v>36.799999999999997</v>
      </c>
      <c r="G1238">
        <v>36.799999999999997</v>
      </c>
      <c r="I1238" s="1">
        <v>38493</v>
      </c>
      <c r="J1238">
        <v>36.799999999999997</v>
      </c>
      <c r="K1238">
        <f t="shared" si="114"/>
        <v>1006</v>
      </c>
      <c r="L1238" s="7">
        <f t="shared" si="117"/>
        <v>19.795356158992522</v>
      </c>
      <c r="M1238">
        <f t="shared" si="118"/>
        <v>27.585714285714289</v>
      </c>
      <c r="N1238">
        <f t="shared" si="119"/>
        <v>14.001333333333331</v>
      </c>
      <c r="O1238">
        <f>G1238/WatershedCalcs!$F$18</f>
        <v>2.2900432868213674</v>
      </c>
    </row>
    <row r="1239" spans="1:15" x14ac:dyDescent="0.25">
      <c r="A1239">
        <f t="shared" si="115"/>
        <v>2005</v>
      </c>
      <c r="B1239">
        <f t="shared" si="116"/>
        <v>8</v>
      </c>
      <c r="C1239">
        <v>2005</v>
      </c>
      <c r="D1239">
        <v>22</v>
      </c>
      <c r="E1239">
        <v>5</v>
      </c>
      <c r="F1239">
        <v>37.1</v>
      </c>
      <c r="G1239">
        <v>37.1</v>
      </c>
      <c r="I1239" s="1">
        <v>38494</v>
      </c>
      <c r="J1239">
        <v>37.1</v>
      </c>
      <c r="K1239">
        <f t="shared" si="114"/>
        <v>987</v>
      </c>
      <c r="L1239" s="7">
        <f t="shared" si="117"/>
        <v>19.421487603305785</v>
      </c>
      <c r="M1239">
        <f t="shared" si="118"/>
        <v>24.685714285714287</v>
      </c>
      <c r="N1239">
        <f t="shared" si="119"/>
        <v>12.961333333333334</v>
      </c>
      <c r="O1239">
        <f>G1239/WatershedCalcs!$F$18</f>
        <v>2.3087121179639332</v>
      </c>
    </row>
    <row r="1240" spans="1:15" x14ac:dyDescent="0.25">
      <c r="A1240">
        <f t="shared" si="115"/>
        <v>2005</v>
      </c>
      <c r="B1240">
        <f t="shared" si="116"/>
        <v>8</v>
      </c>
      <c r="C1240">
        <v>2005</v>
      </c>
      <c r="D1240">
        <v>23</v>
      </c>
      <c r="E1240">
        <v>5</v>
      </c>
      <c r="F1240">
        <v>29.9</v>
      </c>
      <c r="G1240">
        <v>29.9</v>
      </c>
      <c r="I1240" s="1">
        <v>38495</v>
      </c>
      <c r="J1240">
        <v>29.9</v>
      </c>
      <c r="K1240">
        <f t="shared" si="114"/>
        <v>1309</v>
      </c>
      <c r="L1240" s="7">
        <f t="shared" si="117"/>
        <v>25.757575757575758</v>
      </c>
      <c r="M1240">
        <f t="shared" si="118"/>
        <v>21.485714285714284</v>
      </c>
      <c r="N1240">
        <f t="shared" si="119"/>
        <v>11.897333333333334</v>
      </c>
      <c r="O1240">
        <f>G1240/WatershedCalcs!$F$18</f>
        <v>1.8606601705423613</v>
      </c>
    </row>
    <row r="1241" spans="1:15" x14ac:dyDescent="0.25">
      <c r="A1241">
        <f t="shared" si="115"/>
        <v>2005</v>
      </c>
      <c r="B1241">
        <f t="shared" si="116"/>
        <v>8</v>
      </c>
      <c r="C1241">
        <v>2005</v>
      </c>
      <c r="D1241">
        <v>24</v>
      </c>
      <c r="E1241">
        <v>5</v>
      </c>
      <c r="F1241">
        <v>26.5</v>
      </c>
      <c r="G1241">
        <v>26.5</v>
      </c>
      <c r="I1241" s="1">
        <v>38496</v>
      </c>
      <c r="J1241">
        <v>26.5</v>
      </c>
      <c r="K1241">
        <f t="shared" si="114"/>
        <v>1436</v>
      </c>
      <c r="L1241" s="7">
        <f t="shared" si="117"/>
        <v>28.25659189295553</v>
      </c>
      <c r="M1241">
        <f t="shared" si="118"/>
        <v>19.142857142857142</v>
      </c>
      <c r="N1241">
        <f t="shared" si="119"/>
        <v>11.081666666666669</v>
      </c>
      <c r="O1241">
        <f>G1241/WatershedCalcs!$F$18</f>
        <v>1.6490800842599522</v>
      </c>
    </row>
    <row r="1242" spans="1:15" x14ac:dyDescent="0.25">
      <c r="A1242">
        <f t="shared" si="115"/>
        <v>2005</v>
      </c>
      <c r="B1242">
        <f t="shared" si="116"/>
        <v>8</v>
      </c>
      <c r="C1242">
        <v>2005</v>
      </c>
      <c r="D1242">
        <v>25</v>
      </c>
      <c r="E1242">
        <v>5</v>
      </c>
      <c r="F1242">
        <v>23.5</v>
      </c>
      <c r="G1242">
        <v>23.5</v>
      </c>
      <c r="I1242" s="1">
        <v>38497</v>
      </c>
      <c r="J1242">
        <v>23.5</v>
      </c>
      <c r="K1242">
        <f t="shared" si="114"/>
        <v>1603</v>
      </c>
      <c r="L1242" s="7">
        <f t="shared" si="117"/>
        <v>31.542699724517909</v>
      </c>
      <c r="M1242">
        <f t="shared" si="118"/>
        <v>17.028571428571428</v>
      </c>
      <c r="N1242">
        <f t="shared" si="119"/>
        <v>10.387</v>
      </c>
      <c r="O1242">
        <f>G1242/WatershedCalcs!$F$18</f>
        <v>1.4623917728342974</v>
      </c>
    </row>
    <row r="1243" spans="1:15" x14ac:dyDescent="0.25">
      <c r="A1243">
        <f t="shared" si="115"/>
        <v>2005</v>
      </c>
      <c r="B1243">
        <f t="shared" si="116"/>
        <v>8</v>
      </c>
      <c r="C1243">
        <v>2005</v>
      </c>
      <c r="D1243">
        <v>26</v>
      </c>
      <c r="E1243">
        <v>5</v>
      </c>
      <c r="F1243">
        <v>20.8</v>
      </c>
      <c r="G1243">
        <v>20.8</v>
      </c>
      <c r="I1243" s="1">
        <v>38498</v>
      </c>
      <c r="J1243">
        <v>20.8</v>
      </c>
      <c r="K1243">
        <f t="shared" si="114"/>
        <v>1812</v>
      </c>
      <c r="L1243" s="7">
        <f t="shared" si="117"/>
        <v>35.655253837072024</v>
      </c>
      <c r="M1243">
        <f t="shared" si="118"/>
        <v>16.157142857142855</v>
      </c>
      <c r="N1243">
        <f t="shared" si="119"/>
        <v>9.7573333333333334</v>
      </c>
      <c r="O1243">
        <f>G1243/WatershedCalcs!$F$18</f>
        <v>1.294372292551208</v>
      </c>
    </row>
    <row r="1244" spans="1:15" x14ac:dyDescent="0.25">
      <c r="A1244">
        <f t="shared" si="115"/>
        <v>2005</v>
      </c>
      <c r="B1244">
        <f t="shared" si="116"/>
        <v>8</v>
      </c>
      <c r="C1244">
        <v>2005</v>
      </c>
      <c r="D1244">
        <v>27</v>
      </c>
      <c r="E1244">
        <v>5</v>
      </c>
      <c r="F1244">
        <v>18.5</v>
      </c>
      <c r="G1244">
        <v>18.5</v>
      </c>
      <c r="I1244" s="1">
        <v>38499</v>
      </c>
      <c r="J1244">
        <v>18.5</v>
      </c>
      <c r="K1244">
        <f t="shared" si="114"/>
        <v>1955</v>
      </c>
      <c r="L1244" s="7">
        <f t="shared" si="117"/>
        <v>38.469106650924836</v>
      </c>
      <c r="M1244">
        <f t="shared" si="118"/>
        <v>15.157142857142858</v>
      </c>
      <c r="N1244">
        <f t="shared" si="119"/>
        <v>9.2033333333333349</v>
      </c>
      <c r="O1244">
        <f>G1244/WatershedCalcs!$F$18</f>
        <v>1.1512445871248724</v>
      </c>
    </row>
    <row r="1245" spans="1:15" x14ac:dyDescent="0.25">
      <c r="A1245">
        <f t="shared" si="115"/>
        <v>2005</v>
      </c>
      <c r="B1245">
        <f t="shared" si="116"/>
        <v>8</v>
      </c>
      <c r="C1245">
        <v>2005</v>
      </c>
      <c r="D1245">
        <v>28</v>
      </c>
      <c r="E1245">
        <v>5</v>
      </c>
      <c r="F1245">
        <v>16.5</v>
      </c>
      <c r="G1245">
        <v>16.5</v>
      </c>
      <c r="I1245" s="1">
        <v>38500</v>
      </c>
      <c r="J1245">
        <v>16.5</v>
      </c>
      <c r="K1245">
        <f t="shared" si="114"/>
        <v>2125</v>
      </c>
      <c r="L1245" s="7">
        <f t="shared" si="117"/>
        <v>41.81424635970091</v>
      </c>
      <c r="M1245">
        <f t="shared" si="118"/>
        <v>14.085714285714287</v>
      </c>
      <c r="N1245">
        <f t="shared" si="119"/>
        <v>8.732666666666665</v>
      </c>
      <c r="O1245">
        <f>G1245/WatershedCalcs!$F$18</f>
        <v>1.0267857128411024</v>
      </c>
    </row>
    <row r="1246" spans="1:15" x14ac:dyDescent="0.25">
      <c r="A1246">
        <f t="shared" si="115"/>
        <v>2005</v>
      </c>
      <c r="B1246">
        <f t="shared" si="116"/>
        <v>8</v>
      </c>
      <c r="C1246">
        <v>2005</v>
      </c>
      <c r="D1246">
        <v>29</v>
      </c>
      <c r="E1246">
        <v>5</v>
      </c>
      <c r="F1246">
        <v>14.7</v>
      </c>
      <c r="G1246">
        <v>14.7</v>
      </c>
      <c r="I1246" s="1">
        <v>38501</v>
      </c>
      <c r="J1246">
        <v>14.7</v>
      </c>
      <c r="K1246">
        <f t="shared" si="114"/>
        <v>2286</v>
      </c>
      <c r="L1246" s="7">
        <f t="shared" si="117"/>
        <v>44.982290436835889</v>
      </c>
      <c r="M1246">
        <f t="shared" si="118"/>
        <v>13.098571428571429</v>
      </c>
      <c r="N1246">
        <f t="shared" si="119"/>
        <v>8.461666666666666</v>
      </c>
      <c r="O1246">
        <f>G1246/WatershedCalcs!$F$18</f>
        <v>0.91477272598570936</v>
      </c>
    </row>
    <row r="1247" spans="1:15" x14ac:dyDescent="0.25">
      <c r="A1247">
        <f t="shared" si="115"/>
        <v>2005</v>
      </c>
      <c r="B1247">
        <f t="shared" si="116"/>
        <v>8</v>
      </c>
      <c r="C1247">
        <v>2005</v>
      </c>
      <c r="D1247">
        <v>30</v>
      </c>
      <c r="E1247">
        <v>5</v>
      </c>
      <c r="F1247">
        <v>13.5</v>
      </c>
      <c r="G1247">
        <v>13.5</v>
      </c>
      <c r="I1247" s="1">
        <v>38502</v>
      </c>
      <c r="J1247">
        <v>13.5</v>
      </c>
      <c r="K1247">
        <f t="shared" si="114"/>
        <v>2390</v>
      </c>
      <c r="L1247" s="7">
        <f t="shared" si="117"/>
        <v>47.028728846910667</v>
      </c>
      <c r="M1247">
        <f t="shared" si="118"/>
        <v>12.527142857142858</v>
      </c>
      <c r="N1247">
        <f t="shared" si="119"/>
        <v>8.1936666666666671</v>
      </c>
      <c r="O1247">
        <f>G1247/WatershedCalcs!$F$18</f>
        <v>0.84009740141544742</v>
      </c>
    </row>
    <row r="1248" spans="1:15" x14ac:dyDescent="0.25">
      <c r="A1248">
        <f t="shared" si="115"/>
        <v>2005</v>
      </c>
      <c r="B1248">
        <f t="shared" si="116"/>
        <v>8</v>
      </c>
      <c r="C1248">
        <v>2005</v>
      </c>
      <c r="D1248">
        <v>31</v>
      </c>
      <c r="E1248">
        <v>5</v>
      </c>
      <c r="F1248">
        <v>11.7</v>
      </c>
      <c r="G1248">
        <v>11.7</v>
      </c>
      <c r="I1248" s="1">
        <v>38503</v>
      </c>
      <c r="J1248">
        <v>11.7</v>
      </c>
      <c r="K1248">
        <f t="shared" si="114"/>
        <v>2574</v>
      </c>
      <c r="L1248" s="7">
        <f t="shared" si="117"/>
        <v>50.649350649350644</v>
      </c>
      <c r="M1248">
        <f t="shared" si="118"/>
        <v>12.312857142857142</v>
      </c>
      <c r="N1248">
        <f t="shared" si="119"/>
        <v>7.9243333333333332</v>
      </c>
      <c r="O1248">
        <f>G1248/WatershedCalcs!$F$18</f>
        <v>0.72808441456005435</v>
      </c>
    </row>
    <row r="1249" spans="1:15" x14ac:dyDescent="0.25">
      <c r="A1249">
        <f t="shared" si="115"/>
        <v>2005</v>
      </c>
      <c r="B1249">
        <f t="shared" si="116"/>
        <v>9</v>
      </c>
      <c r="C1249">
        <v>2005</v>
      </c>
      <c r="D1249">
        <v>1</v>
      </c>
      <c r="E1249">
        <v>6</v>
      </c>
      <c r="F1249">
        <v>17.399999999999999</v>
      </c>
      <c r="G1249">
        <v>17.399999999999999</v>
      </c>
      <c r="I1249" s="1">
        <v>38504</v>
      </c>
      <c r="J1249">
        <v>17.399999999999999</v>
      </c>
      <c r="K1249">
        <f t="shared" si="114"/>
        <v>2051</v>
      </c>
      <c r="L1249" s="7">
        <f t="shared" si="117"/>
        <v>40.358126721763085</v>
      </c>
      <c r="M1249">
        <f t="shared" si="118"/>
        <v>12.241428571428573</v>
      </c>
      <c r="N1249">
        <f t="shared" si="119"/>
        <v>7.6886666666666663</v>
      </c>
      <c r="O1249">
        <f>G1249/WatershedCalcs!$F$18</f>
        <v>1.0827922062687989</v>
      </c>
    </row>
    <row r="1250" spans="1:15" x14ac:dyDescent="0.25">
      <c r="A1250">
        <f t="shared" si="115"/>
        <v>2005</v>
      </c>
      <c r="B1250">
        <f t="shared" si="116"/>
        <v>9</v>
      </c>
      <c r="C1250">
        <v>2005</v>
      </c>
      <c r="D1250">
        <v>2</v>
      </c>
      <c r="E1250">
        <v>6</v>
      </c>
      <c r="F1250">
        <v>13.8</v>
      </c>
      <c r="G1250">
        <v>13.8</v>
      </c>
      <c r="I1250" s="1">
        <v>38505</v>
      </c>
      <c r="J1250">
        <v>13.8</v>
      </c>
      <c r="K1250">
        <f t="shared" si="114"/>
        <v>2381</v>
      </c>
      <c r="L1250" s="7">
        <f t="shared" si="117"/>
        <v>46.85163321526958</v>
      </c>
      <c r="M1250">
        <f t="shared" si="118"/>
        <v>11.184285714285716</v>
      </c>
      <c r="N1250">
        <f t="shared" si="119"/>
        <v>7.2423333333333328</v>
      </c>
      <c r="O1250">
        <f>G1250/WatershedCalcs!$F$18</f>
        <v>0.85876623255801299</v>
      </c>
    </row>
    <row r="1251" spans="1:15" x14ac:dyDescent="0.25">
      <c r="A1251">
        <f t="shared" si="115"/>
        <v>2005</v>
      </c>
      <c r="B1251">
        <f t="shared" si="116"/>
        <v>9</v>
      </c>
      <c r="C1251">
        <v>2005</v>
      </c>
      <c r="D1251">
        <v>3</v>
      </c>
      <c r="E1251">
        <v>6</v>
      </c>
      <c r="F1251">
        <v>11</v>
      </c>
      <c r="G1251">
        <v>11</v>
      </c>
      <c r="I1251" s="1">
        <v>38506</v>
      </c>
      <c r="J1251">
        <v>11</v>
      </c>
      <c r="K1251">
        <f t="shared" si="114"/>
        <v>2599</v>
      </c>
      <c r="L1251" s="7">
        <f t="shared" si="117"/>
        <v>51.141282959464775</v>
      </c>
      <c r="M1251">
        <f t="shared" si="118"/>
        <v>10.409999999999998</v>
      </c>
      <c r="N1251">
        <f t="shared" si="119"/>
        <v>6.907</v>
      </c>
      <c r="O1251">
        <f>G1251/WatershedCalcs!$F$18</f>
        <v>0.68452380856073491</v>
      </c>
    </row>
    <row r="1252" spans="1:15" x14ac:dyDescent="0.25">
      <c r="A1252">
        <f t="shared" si="115"/>
        <v>2005</v>
      </c>
      <c r="B1252">
        <f t="shared" si="116"/>
        <v>9</v>
      </c>
      <c r="C1252">
        <v>2005</v>
      </c>
      <c r="D1252">
        <v>4</v>
      </c>
      <c r="E1252">
        <v>6</v>
      </c>
      <c r="F1252">
        <v>9.59</v>
      </c>
      <c r="G1252">
        <v>9.59</v>
      </c>
      <c r="I1252" s="1">
        <v>38507</v>
      </c>
      <c r="J1252">
        <v>9.59</v>
      </c>
      <c r="K1252">
        <f t="shared" si="114"/>
        <v>2804</v>
      </c>
      <c r="L1252" s="7">
        <f t="shared" si="117"/>
        <v>55.175127902400632</v>
      </c>
      <c r="M1252">
        <f t="shared" si="118"/>
        <v>9.91</v>
      </c>
      <c r="N1252">
        <f t="shared" si="119"/>
        <v>6.6550000000000002</v>
      </c>
      <c r="O1252">
        <f>G1252/WatershedCalcs!$F$18</f>
        <v>0.59678030219067713</v>
      </c>
    </row>
    <row r="1253" spans="1:15" x14ac:dyDescent="0.25">
      <c r="A1253">
        <f t="shared" si="115"/>
        <v>2005</v>
      </c>
      <c r="B1253">
        <f t="shared" si="116"/>
        <v>9</v>
      </c>
      <c r="C1253">
        <v>2005</v>
      </c>
      <c r="D1253">
        <v>5</v>
      </c>
      <c r="E1253">
        <v>6</v>
      </c>
      <c r="F1253">
        <v>10.7</v>
      </c>
      <c r="G1253">
        <v>10.7</v>
      </c>
      <c r="I1253" s="1">
        <v>38508</v>
      </c>
      <c r="J1253">
        <v>10.7</v>
      </c>
      <c r="K1253">
        <f t="shared" si="114"/>
        <v>2696</v>
      </c>
      <c r="L1253" s="7">
        <f t="shared" si="117"/>
        <v>53.04998032270759</v>
      </c>
      <c r="M1253">
        <f t="shared" si="118"/>
        <v>9.6885714285714268</v>
      </c>
      <c r="N1253">
        <f t="shared" si="119"/>
        <v>6.4470000000000001</v>
      </c>
      <c r="O1253">
        <f>G1253/WatershedCalcs!$F$18</f>
        <v>0.66585497741816935</v>
      </c>
    </row>
    <row r="1254" spans="1:15" x14ac:dyDescent="0.25">
      <c r="A1254">
        <f t="shared" si="115"/>
        <v>2005</v>
      </c>
      <c r="B1254">
        <f t="shared" si="116"/>
        <v>9</v>
      </c>
      <c r="C1254">
        <v>2005</v>
      </c>
      <c r="D1254">
        <v>6</v>
      </c>
      <c r="E1254">
        <v>6</v>
      </c>
      <c r="F1254">
        <v>12</v>
      </c>
      <c r="G1254">
        <v>12</v>
      </c>
      <c r="I1254" s="1">
        <v>38509</v>
      </c>
      <c r="J1254">
        <v>12</v>
      </c>
      <c r="K1254">
        <f t="shared" si="114"/>
        <v>2499</v>
      </c>
      <c r="L1254" s="7">
        <f t="shared" si="117"/>
        <v>49.173553719008268</v>
      </c>
      <c r="M1254">
        <f t="shared" si="118"/>
        <v>9.1957142857142866</v>
      </c>
      <c r="N1254">
        <f t="shared" si="119"/>
        <v>6.2026666666666674</v>
      </c>
      <c r="O1254">
        <f>G1254/WatershedCalcs!$F$18</f>
        <v>0.74675324570261992</v>
      </c>
    </row>
    <row r="1255" spans="1:15" x14ac:dyDescent="0.25">
      <c r="A1255">
        <f t="shared" si="115"/>
        <v>2005</v>
      </c>
      <c r="B1255">
        <f t="shared" si="116"/>
        <v>9</v>
      </c>
      <c r="C1255">
        <v>2005</v>
      </c>
      <c r="D1255">
        <v>7</v>
      </c>
      <c r="E1255">
        <v>6</v>
      </c>
      <c r="F1255">
        <v>11.2</v>
      </c>
      <c r="G1255">
        <v>11.2</v>
      </c>
      <c r="I1255" s="1">
        <v>38510</v>
      </c>
      <c r="J1255">
        <v>11.2</v>
      </c>
      <c r="K1255">
        <f t="shared" si="114"/>
        <v>2591</v>
      </c>
      <c r="L1255" s="7">
        <f t="shared" si="117"/>
        <v>50.98386462022826</v>
      </c>
      <c r="M1255">
        <f t="shared" si="118"/>
        <v>8.3842857142857135</v>
      </c>
      <c r="N1255">
        <f t="shared" si="119"/>
        <v>5.921666666666666</v>
      </c>
      <c r="O1255">
        <f>G1255/WatershedCalcs!$F$18</f>
        <v>0.69696969598911185</v>
      </c>
    </row>
    <row r="1256" spans="1:15" x14ac:dyDescent="0.25">
      <c r="A1256">
        <f t="shared" si="115"/>
        <v>2005</v>
      </c>
      <c r="B1256">
        <f t="shared" si="116"/>
        <v>9</v>
      </c>
      <c r="C1256">
        <v>2005</v>
      </c>
      <c r="D1256">
        <v>8</v>
      </c>
      <c r="E1256">
        <v>6</v>
      </c>
      <c r="F1256">
        <v>10</v>
      </c>
      <c r="G1256">
        <v>10</v>
      </c>
      <c r="I1256" s="1">
        <v>38511</v>
      </c>
      <c r="J1256">
        <v>10</v>
      </c>
      <c r="K1256">
        <f t="shared" si="114"/>
        <v>2728</v>
      </c>
      <c r="L1256" s="7">
        <f t="shared" si="117"/>
        <v>53.679653679653683</v>
      </c>
      <c r="M1256">
        <f t="shared" si="118"/>
        <v>7.5585714285714287</v>
      </c>
      <c r="N1256">
        <f t="shared" si="119"/>
        <v>5.6509999999999989</v>
      </c>
      <c r="O1256">
        <f>G1256/WatershedCalcs!$F$18</f>
        <v>0.62229437141884991</v>
      </c>
    </row>
    <row r="1257" spans="1:15" x14ac:dyDescent="0.25">
      <c r="A1257">
        <f t="shared" si="115"/>
        <v>2005</v>
      </c>
      <c r="B1257">
        <f t="shared" si="116"/>
        <v>9</v>
      </c>
      <c r="C1257">
        <v>2005</v>
      </c>
      <c r="D1257">
        <v>9</v>
      </c>
      <c r="E1257">
        <v>6</v>
      </c>
      <c r="F1257">
        <v>8.3800000000000008</v>
      </c>
      <c r="G1257">
        <v>8.3800000000000008</v>
      </c>
      <c r="I1257" s="1">
        <v>38512</v>
      </c>
      <c r="J1257">
        <v>8.3800000000000008</v>
      </c>
      <c r="K1257">
        <f t="shared" si="114"/>
        <v>2929</v>
      </c>
      <c r="L1257" s="7">
        <f t="shared" si="117"/>
        <v>57.634789452971269</v>
      </c>
      <c r="M1257">
        <f t="shared" si="118"/>
        <v>6.8614285714285712</v>
      </c>
      <c r="N1257">
        <f t="shared" si="119"/>
        <v>5.4666666666666659</v>
      </c>
      <c r="O1257">
        <f>G1257/WatershedCalcs!$F$18</f>
        <v>0.52148268324899627</v>
      </c>
    </row>
    <row r="1258" spans="1:15" x14ac:dyDescent="0.25">
      <c r="A1258">
        <f t="shared" si="115"/>
        <v>2005</v>
      </c>
      <c r="B1258">
        <f t="shared" si="116"/>
        <v>9</v>
      </c>
      <c r="C1258">
        <v>2005</v>
      </c>
      <c r="D1258">
        <v>10</v>
      </c>
      <c r="E1258">
        <v>6</v>
      </c>
      <c r="F1258">
        <v>7.5</v>
      </c>
      <c r="G1258">
        <v>7.5</v>
      </c>
      <c r="I1258" s="1">
        <v>38513</v>
      </c>
      <c r="J1258">
        <v>7.5</v>
      </c>
      <c r="K1258">
        <f t="shared" si="114"/>
        <v>3026</v>
      </c>
      <c r="L1258" s="7">
        <f t="shared" si="117"/>
        <v>59.543486816214084</v>
      </c>
      <c r="M1258">
        <f t="shared" si="118"/>
        <v>6.4228571428571426</v>
      </c>
      <c r="N1258">
        <f t="shared" si="119"/>
        <v>5.3820000000000006</v>
      </c>
      <c r="O1258">
        <f>G1258/WatershedCalcs!$F$18</f>
        <v>0.46672077856413746</v>
      </c>
    </row>
    <row r="1259" spans="1:15" x14ac:dyDescent="0.25">
      <c r="A1259">
        <f t="shared" si="115"/>
        <v>2005</v>
      </c>
      <c r="B1259">
        <f t="shared" si="116"/>
        <v>9</v>
      </c>
      <c r="C1259">
        <v>2005</v>
      </c>
      <c r="D1259">
        <v>11</v>
      </c>
      <c r="E1259">
        <v>6</v>
      </c>
      <c r="F1259">
        <v>8.0399999999999991</v>
      </c>
      <c r="G1259">
        <v>8.0399999999999991</v>
      </c>
      <c r="I1259" s="1">
        <v>38514</v>
      </c>
      <c r="J1259">
        <v>8.0399999999999991</v>
      </c>
      <c r="K1259">
        <f t="shared" si="114"/>
        <v>2967</v>
      </c>
      <c r="L1259" s="7">
        <f t="shared" si="117"/>
        <v>58.382526564344751</v>
      </c>
      <c r="M1259">
        <f t="shared" si="118"/>
        <v>6.6585714285714284</v>
      </c>
      <c r="N1259">
        <f t="shared" si="119"/>
        <v>5.2713333333333336</v>
      </c>
      <c r="O1259">
        <f>G1259/WatershedCalcs!$F$18</f>
        <v>0.50032467462075525</v>
      </c>
    </row>
    <row r="1260" spans="1:15" x14ac:dyDescent="0.25">
      <c r="A1260">
        <f t="shared" si="115"/>
        <v>2005</v>
      </c>
      <c r="B1260">
        <f t="shared" si="116"/>
        <v>9</v>
      </c>
      <c r="C1260">
        <v>2005</v>
      </c>
      <c r="D1260">
        <v>12</v>
      </c>
      <c r="E1260">
        <v>6</v>
      </c>
      <c r="F1260">
        <v>7.25</v>
      </c>
      <c r="G1260">
        <v>7.25</v>
      </c>
      <c r="I1260" s="1">
        <v>38515</v>
      </c>
      <c r="J1260">
        <v>7.25</v>
      </c>
      <c r="K1260">
        <f t="shared" si="114"/>
        <v>3062</v>
      </c>
      <c r="L1260" s="7">
        <f t="shared" si="117"/>
        <v>60.251869342778427</v>
      </c>
      <c r="M1260">
        <f t="shared" si="118"/>
        <v>6.5014285714285709</v>
      </c>
      <c r="N1260">
        <f t="shared" si="119"/>
        <v>5.1260000000000003</v>
      </c>
      <c r="O1260">
        <f>G1260/WatershedCalcs!$F$18</f>
        <v>0.45116341927866621</v>
      </c>
    </row>
    <row r="1261" spans="1:15" x14ac:dyDescent="0.25">
      <c r="A1261">
        <f t="shared" si="115"/>
        <v>2005</v>
      </c>
      <c r="B1261">
        <f t="shared" si="116"/>
        <v>9</v>
      </c>
      <c r="C1261">
        <v>2005</v>
      </c>
      <c r="D1261">
        <v>13</v>
      </c>
      <c r="E1261">
        <v>6</v>
      </c>
      <c r="F1261">
        <v>6.32</v>
      </c>
      <c r="G1261">
        <v>6.32</v>
      </c>
      <c r="I1261" s="1">
        <v>38516</v>
      </c>
      <c r="J1261">
        <v>6.32</v>
      </c>
      <c r="K1261">
        <f t="shared" si="114"/>
        <v>3198</v>
      </c>
      <c r="L1261" s="7">
        <f t="shared" si="117"/>
        <v>62.92798110979929</v>
      </c>
      <c r="M1261">
        <f t="shared" si="118"/>
        <v>6.24</v>
      </c>
      <c r="N1261">
        <f t="shared" si="119"/>
        <v>4.9899999999999993</v>
      </c>
      <c r="O1261">
        <f>G1261/WatershedCalcs!$F$18</f>
        <v>0.3932900427367132</v>
      </c>
    </row>
    <row r="1262" spans="1:15" x14ac:dyDescent="0.25">
      <c r="A1262">
        <f t="shared" si="115"/>
        <v>2005</v>
      </c>
      <c r="B1262">
        <f t="shared" si="116"/>
        <v>9</v>
      </c>
      <c r="C1262">
        <v>2005</v>
      </c>
      <c r="D1262">
        <v>14</v>
      </c>
      <c r="E1262">
        <v>6</v>
      </c>
      <c r="F1262">
        <v>5.42</v>
      </c>
      <c r="G1262">
        <v>5.42</v>
      </c>
      <c r="I1262" s="1">
        <v>38517</v>
      </c>
      <c r="J1262">
        <v>5.42</v>
      </c>
      <c r="K1262">
        <f t="shared" si="114"/>
        <v>3375</v>
      </c>
      <c r="L1262" s="7">
        <f t="shared" si="117"/>
        <v>66.410861865407327</v>
      </c>
      <c r="M1262">
        <f t="shared" si="118"/>
        <v>6.137142857142857</v>
      </c>
      <c r="N1262">
        <f t="shared" si="119"/>
        <v>4.8746666666666671</v>
      </c>
      <c r="O1262">
        <f>G1262/WatershedCalcs!$F$18</f>
        <v>0.33728354930901666</v>
      </c>
    </row>
    <row r="1263" spans="1:15" x14ac:dyDescent="0.25">
      <c r="A1263">
        <f t="shared" si="115"/>
        <v>2005</v>
      </c>
      <c r="B1263">
        <f t="shared" si="116"/>
        <v>9</v>
      </c>
      <c r="C1263">
        <v>2005</v>
      </c>
      <c r="D1263">
        <v>15</v>
      </c>
      <c r="E1263">
        <v>6</v>
      </c>
      <c r="F1263">
        <v>5.12</v>
      </c>
      <c r="G1263">
        <v>5.12</v>
      </c>
      <c r="I1263" s="1">
        <v>38518</v>
      </c>
      <c r="J1263">
        <v>5.12</v>
      </c>
      <c r="K1263">
        <f t="shared" si="114"/>
        <v>3446</v>
      </c>
      <c r="L1263" s="7">
        <f t="shared" si="117"/>
        <v>67.807949626131446</v>
      </c>
      <c r="M1263">
        <f t="shared" si="118"/>
        <v>6.1028571428571423</v>
      </c>
      <c r="N1263">
        <f t="shared" si="119"/>
        <v>4.7789999999999999</v>
      </c>
      <c r="O1263">
        <f>G1263/WatershedCalcs!$F$18</f>
        <v>0.31861471816645115</v>
      </c>
    </row>
    <row r="1264" spans="1:15" x14ac:dyDescent="0.25">
      <c r="A1264">
        <f t="shared" si="115"/>
        <v>2005</v>
      </c>
      <c r="B1264">
        <f t="shared" si="116"/>
        <v>9</v>
      </c>
      <c r="C1264">
        <v>2005</v>
      </c>
      <c r="D1264">
        <v>16</v>
      </c>
      <c r="E1264">
        <v>6</v>
      </c>
      <c r="F1264">
        <v>5.31</v>
      </c>
      <c r="G1264">
        <v>5.31</v>
      </c>
      <c r="I1264" s="1">
        <v>38519</v>
      </c>
      <c r="J1264">
        <v>5.31</v>
      </c>
      <c r="K1264">
        <f t="shared" si="114"/>
        <v>3403</v>
      </c>
      <c r="L1264" s="7">
        <f t="shared" si="117"/>
        <v>66.961826052735134</v>
      </c>
      <c r="M1264">
        <f t="shared" si="118"/>
        <v>6.1471428571428577</v>
      </c>
      <c r="N1264">
        <f t="shared" si="119"/>
        <v>4.6883333333333335</v>
      </c>
      <c r="O1264">
        <f>G1264/WatershedCalcs!$F$18</f>
        <v>0.33043831122340928</v>
      </c>
    </row>
    <row r="1265" spans="1:15" x14ac:dyDescent="0.25">
      <c r="A1265">
        <f t="shared" si="115"/>
        <v>2005</v>
      </c>
      <c r="B1265">
        <f t="shared" si="116"/>
        <v>9</v>
      </c>
      <c r="C1265">
        <v>2005</v>
      </c>
      <c r="D1265">
        <v>17</v>
      </c>
      <c r="E1265">
        <v>6</v>
      </c>
      <c r="F1265">
        <v>9.15</v>
      </c>
      <c r="G1265">
        <v>9.15</v>
      </c>
      <c r="I1265" s="1">
        <v>38520</v>
      </c>
      <c r="J1265">
        <v>9.15</v>
      </c>
      <c r="K1265">
        <f t="shared" si="114"/>
        <v>2841</v>
      </c>
      <c r="L1265" s="7">
        <f t="shared" si="117"/>
        <v>55.903187721369541</v>
      </c>
      <c r="M1265">
        <f t="shared" si="118"/>
        <v>6.1971428571428566</v>
      </c>
      <c r="N1265">
        <f t="shared" si="119"/>
        <v>4.5836666666666668</v>
      </c>
      <c r="O1265">
        <f>G1265/WatershedCalcs!$F$18</f>
        <v>0.56939934984824769</v>
      </c>
    </row>
    <row r="1266" spans="1:15" x14ac:dyDescent="0.25">
      <c r="A1266">
        <f t="shared" si="115"/>
        <v>2005</v>
      </c>
      <c r="B1266">
        <f t="shared" si="116"/>
        <v>9</v>
      </c>
      <c r="C1266">
        <v>2005</v>
      </c>
      <c r="D1266">
        <v>18</v>
      </c>
      <c r="E1266">
        <v>6</v>
      </c>
      <c r="F1266">
        <v>6.94</v>
      </c>
      <c r="G1266">
        <v>6.94</v>
      </c>
      <c r="I1266" s="1">
        <v>38521</v>
      </c>
      <c r="J1266">
        <v>6.94</v>
      </c>
      <c r="K1266">
        <f t="shared" si="114"/>
        <v>3104</v>
      </c>
      <c r="L1266" s="7">
        <f t="shared" si="117"/>
        <v>61.078315623770173</v>
      </c>
      <c r="M1266">
        <f t="shared" si="118"/>
        <v>5.5485714285714289</v>
      </c>
      <c r="N1266">
        <f t="shared" si="119"/>
        <v>4.3496666666666668</v>
      </c>
      <c r="O1266">
        <f>G1266/WatershedCalcs!$F$18</f>
        <v>0.43187229376468189</v>
      </c>
    </row>
    <row r="1267" spans="1:15" x14ac:dyDescent="0.25">
      <c r="A1267">
        <f t="shared" si="115"/>
        <v>2005</v>
      </c>
      <c r="B1267">
        <f t="shared" si="116"/>
        <v>9</v>
      </c>
      <c r="C1267">
        <v>2005</v>
      </c>
      <c r="D1267">
        <v>19</v>
      </c>
      <c r="E1267">
        <v>6</v>
      </c>
      <c r="F1267">
        <v>5.42</v>
      </c>
      <c r="G1267">
        <v>5.42</v>
      </c>
      <c r="I1267" s="1">
        <v>38522</v>
      </c>
      <c r="J1267">
        <v>5.42</v>
      </c>
      <c r="K1267">
        <f t="shared" si="114"/>
        <v>3375</v>
      </c>
      <c r="L1267" s="7">
        <f t="shared" si="117"/>
        <v>66.410861865407327</v>
      </c>
      <c r="M1267">
        <f t="shared" si="118"/>
        <v>5.1542857142857139</v>
      </c>
      <c r="N1267">
        <f t="shared" si="119"/>
        <v>4.1789999999999994</v>
      </c>
      <c r="O1267">
        <f>G1267/WatershedCalcs!$F$18</f>
        <v>0.33728354930901666</v>
      </c>
    </row>
    <row r="1268" spans="1:15" x14ac:dyDescent="0.25">
      <c r="A1268">
        <f t="shared" si="115"/>
        <v>2005</v>
      </c>
      <c r="B1268">
        <f t="shared" si="116"/>
        <v>9</v>
      </c>
      <c r="C1268">
        <v>2005</v>
      </c>
      <c r="D1268">
        <v>20</v>
      </c>
      <c r="E1268">
        <v>6</v>
      </c>
      <c r="F1268">
        <v>5.6</v>
      </c>
      <c r="G1268">
        <v>5.6</v>
      </c>
      <c r="I1268" s="1">
        <v>38523</v>
      </c>
      <c r="J1268">
        <v>5.6</v>
      </c>
      <c r="K1268">
        <f t="shared" si="114"/>
        <v>3332</v>
      </c>
      <c r="L1268" s="7">
        <f t="shared" si="117"/>
        <v>65.564738292011015</v>
      </c>
      <c r="M1268">
        <f t="shared" si="118"/>
        <v>5.0057142857142853</v>
      </c>
      <c r="N1268">
        <f t="shared" si="119"/>
        <v>4.0460000000000003</v>
      </c>
      <c r="O1268">
        <f>G1268/WatershedCalcs!$F$18</f>
        <v>0.34848484799455592</v>
      </c>
    </row>
    <row r="1269" spans="1:15" x14ac:dyDescent="0.25">
      <c r="A1269">
        <f t="shared" si="115"/>
        <v>2005</v>
      </c>
      <c r="B1269">
        <f t="shared" si="116"/>
        <v>9</v>
      </c>
      <c r="C1269">
        <v>2005</v>
      </c>
      <c r="D1269">
        <v>21</v>
      </c>
      <c r="E1269">
        <v>6</v>
      </c>
      <c r="F1269">
        <v>5.18</v>
      </c>
      <c r="G1269">
        <v>5.18</v>
      </c>
      <c r="I1269" s="1">
        <v>38524</v>
      </c>
      <c r="J1269">
        <v>5.18</v>
      </c>
      <c r="K1269">
        <f t="shared" si="114"/>
        <v>3438</v>
      </c>
      <c r="L1269" s="7">
        <f t="shared" si="117"/>
        <v>67.650531286894918</v>
      </c>
      <c r="M1269">
        <f t="shared" si="118"/>
        <v>5.4014285714285704</v>
      </c>
      <c r="N1269">
        <f t="shared" si="119"/>
        <v>3.8920000000000003</v>
      </c>
      <c r="O1269">
        <f>G1269/WatershedCalcs!$F$18</f>
        <v>0.32234848439496427</v>
      </c>
    </row>
    <row r="1270" spans="1:15" x14ac:dyDescent="0.25">
      <c r="A1270">
        <f t="shared" si="115"/>
        <v>2005</v>
      </c>
      <c r="B1270">
        <f t="shared" si="116"/>
        <v>9</v>
      </c>
      <c r="C1270">
        <v>2005</v>
      </c>
      <c r="D1270">
        <v>22</v>
      </c>
      <c r="E1270">
        <v>6</v>
      </c>
      <c r="F1270">
        <v>5.43</v>
      </c>
      <c r="G1270">
        <v>5.43</v>
      </c>
      <c r="I1270" s="1">
        <v>38525</v>
      </c>
      <c r="J1270">
        <v>5.43</v>
      </c>
      <c r="K1270">
        <f t="shared" si="114"/>
        <v>3374</v>
      </c>
      <c r="L1270" s="7">
        <f t="shared" si="117"/>
        <v>66.391184573002761</v>
      </c>
      <c r="M1270">
        <f t="shared" si="118"/>
        <v>5.6128571428571421</v>
      </c>
      <c r="N1270">
        <f t="shared" si="119"/>
        <v>3.7486666666666664</v>
      </c>
      <c r="O1270">
        <f>G1270/WatershedCalcs!$F$18</f>
        <v>0.33790584368043552</v>
      </c>
    </row>
    <row r="1271" spans="1:15" x14ac:dyDescent="0.25">
      <c r="A1271">
        <f t="shared" si="115"/>
        <v>2005</v>
      </c>
      <c r="B1271">
        <f t="shared" si="116"/>
        <v>9</v>
      </c>
      <c r="C1271">
        <v>2005</v>
      </c>
      <c r="D1271">
        <v>23</v>
      </c>
      <c r="E1271">
        <v>6</v>
      </c>
      <c r="F1271">
        <v>5.66</v>
      </c>
      <c r="G1271">
        <v>5.66</v>
      </c>
      <c r="I1271" s="1">
        <v>38526</v>
      </c>
      <c r="J1271">
        <v>5.66</v>
      </c>
      <c r="K1271">
        <f t="shared" si="114"/>
        <v>3326</v>
      </c>
      <c r="L1271" s="7">
        <f t="shared" si="117"/>
        <v>65.446674537583633</v>
      </c>
      <c r="M1271">
        <f t="shared" si="118"/>
        <v>5.6114285714285712</v>
      </c>
      <c r="N1271">
        <f t="shared" si="119"/>
        <v>3.6166666666666671</v>
      </c>
      <c r="O1271">
        <f>G1271/WatershedCalcs!$F$18</f>
        <v>0.35221861422306905</v>
      </c>
    </row>
    <row r="1272" spans="1:15" x14ac:dyDescent="0.25">
      <c r="A1272">
        <f t="shared" si="115"/>
        <v>2005</v>
      </c>
      <c r="B1272">
        <f t="shared" si="116"/>
        <v>9</v>
      </c>
      <c r="C1272">
        <v>2005</v>
      </c>
      <c r="D1272">
        <v>24</v>
      </c>
      <c r="E1272">
        <v>6</v>
      </c>
      <c r="F1272">
        <v>4.6100000000000003</v>
      </c>
      <c r="G1272">
        <v>4.6100000000000003</v>
      </c>
      <c r="I1272" s="1">
        <v>38527</v>
      </c>
      <c r="J1272">
        <v>4.6100000000000003</v>
      </c>
      <c r="K1272">
        <f t="shared" si="114"/>
        <v>3547</v>
      </c>
      <c r="L1272" s="7">
        <f t="shared" si="117"/>
        <v>69.795356158992533</v>
      </c>
      <c r="M1272">
        <f t="shared" si="118"/>
        <v>5.4642857142857144</v>
      </c>
      <c r="N1272">
        <f t="shared" si="119"/>
        <v>3.4616666666666673</v>
      </c>
      <c r="O1272">
        <f>G1272/WatershedCalcs!$F$18</f>
        <v>0.28687770522408984</v>
      </c>
    </row>
    <row r="1273" spans="1:15" x14ac:dyDescent="0.25">
      <c r="A1273">
        <f t="shared" si="115"/>
        <v>2005</v>
      </c>
      <c r="B1273">
        <f t="shared" si="116"/>
        <v>9</v>
      </c>
      <c r="C1273">
        <v>2005</v>
      </c>
      <c r="D1273">
        <v>25</v>
      </c>
      <c r="E1273">
        <v>6</v>
      </c>
      <c r="F1273">
        <v>4.18</v>
      </c>
      <c r="G1273">
        <v>4.18</v>
      </c>
      <c r="I1273" s="1">
        <v>38528</v>
      </c>
      <c r="J1273">
        <v>4.18</v>
      </c>
      <c r="K1273">
        <f t="shared" si="114"/>
        <v>3649</v>
      </c>
      <c r="L1273" s="7">
        <f t="shared" si="117"/>
        <v>71.802439984258172</v>
      </c>
      <c r="M1273">
        <f t="shared" si="118"/>
        <v>5.3785714285714281</v>
      </c>
      <c r="N1273">
        <f t="shared" si="119"/>
        <v>3.339666666666667</v>
      </c>
      <c r="O1273">
        <f>G1273/WatershedCalcs!$F$18</f>
        <v>0.26011904725307927</v>
      </c>
    </row>
    <row r="1274" spans="1:15" x14ac:dyDescent="0.25">
      <c r="A1274">
        <f t="shared" si="115"/>
        <v>2005</v>
      </c>
      <c r="B1274">
        <f t="shared" si="116"/>
        <v>9</v>
      </c>
      <c r="C1274">
        <v>2005</v>
      </c>
      <c r="D1274">
        <v>26</v>
      </c>
      <c r="E1274">
        <v>6</v>
      </c>
      <c r="F1274">
        <v>4.38</v>
      </c>
      <c r="G1274">
        <v>4.38</v>
      </c>
      <c r="I1274" s="1">
        <v>38529</v>
      </c>
      <c r="J1274">
        <v>4.38</v>
      </c>
      <c r="K1274">
        <f t="shared" si="114"/>
        <v>3606</v>
      </c>
      <c r="L1274" s="7">
        <f t="shared" si="117"/>
        <v>70.956316410861859</v>
      </c>
      <c r="M1274">
        <f t="shared" si="118"/>
        <v>5.3157142857142858</v>
      </c>
      <c r="N1274">
        <f t="shared" si="119"/>
        <v>3.2256666666666671</v>
      </c>
      <c r="O1274">
        <f>G1274/WatershedCalcs!$F$18</f>
        <v>0.27256493468145626</v>
      </c>
    </row>
    <row r="1275" spans="1:15" x14ac:dyDescent="0.25">
      <c r="A1275">
        <f t="shared" si="115"/>
        <v>2005</v>
      </c>
      <c r="B1275">
        <f t="shared" si="116"/>
        <v>9</v>
      </c>
      <c r="C1275">
        <v>2005</v>
      </c>
      <c r="D1275">
        <v>27</v>
      </c>
      <c r="E1275">
        <v>6</v>
      </c>
      <c r="F1275">
        <v>8.3699999999999992</v>
      </c>
      <c r="G1275">
        <v>8.3699999999999992</v>
      </c>
      <c r="I1275" s="1">
        <v>38530</v>
      </c>
      <c r="J1275">
        <v>8.3699999999999992</v>
      </c>
      <c r="K1275">
        <f t="shared" si="114"/>
        <v>2930</v>
      </c>
      <c r="L1275" s="7">
        <f t="shared" si="117"/>
        <v>57.654466745375835</v>
      </c>
      <c r="M1275">
        <f t="shared" si="118"/>
        <v>5.1814285714285706</v>
      </c>
      <c r="N1275">
        <f t="shared" si="119"/>
        <v>3.1003333333333338</v>
      </c>
      <c r="O1275">
        <f>G1275/WatershedCalcs!$F$18</f>
        <v>0.52086038887757735</v>
      </c>
    </row>
    <row r="1276" spans="1:15" x14ac:dyDescent="0.25">
      <c r="A1276">
        <f t="shared" si="115"/>
        <v>2005</v>
      </c>
      <c r="B1276">
        <f t="shared" si="116"/>
        <v>9</v>
      </c>
      <c r="C1276">
        <v>2005</v>
      </c>
      <c r="D1276">
        <v>28</v>
      </c>
      <c r="E1276">
        <v>6</v>
      </c>
      <c r="F1276">
        <v>6.66</v>
      </c>
      <c r="G1276">
        <v>6.66</v>
      </c>
      <c r="I1276" s="1">
        <v>38531</v>
      </c>
      <c r="J1276">
        <v>6.66</v>
      </c>
      <c r="K1276">
        <f t="shared" si="114"/>
        <v>3144</v>
      </c>
      <c r="L1276" s="7">
        <f t="shared" si="117"/>
        <v>61.865407319952773</v>
      </c>
      <c r="M1276">
        <f t="shared" si="118"/>
        <v>4.4642857142857144</v>
      </c>
      <c r="N1276">
        <f t="shared" si="119"/>
        <v>2.8420000000000005</v>
      </c>
      <c r="O1276">
        <f>G1276/WatershedCalcs!$F$18</f>
        <v>0.41444805136495405</v>
      </c>
    </row>
    <row r="1277" spans="1:15" x14ac:dyDescent="0.25">
      <c r="A1277">
        <f t="shared" si="115"/>
        <v>2005</v>
      </c>
      <c r="B1277">
        <f t="shared" si="116"/>
        <v>9</v>
      </c>
      <c r="C1277">
        <v>2005</v>
      </c>
      <c r="D1277">
        <v>29</v>
      </c>
      <c r="E1277">
        <v>6</v>
      </c>
      <c r="F1277">
        <v>5.42</v>
      </c>
      <c r="G1277">
        <v>5.42</v>
      </c>
      <c r="I1277" s="1">
        <v>38532</v>
      </c>
      <c r="J1277">
        <v>5.42</v>
      </c>
      <c r="K1277">
        <f t="shared" si="114"/>
        <v>3375</v>
      </c>
      <c r="L1277" s="7">
        <f t="shared" si="117"/>
        <v>66.410861865407327</v>
      </c>
      <c r="M1277">
        <f t="shared" si="118"/>
        <v>3.9942857142857151</v>
      </c>
      <c r="N1277">
        <f t="shared" si="119"/>
        <v>2.641</v>
      </c>
      <c r="O1277">
        <f>G1277/WatershedCalcs!$F$18</f>
        <v>0.33728354930901666</v>
      </c>
    </row>
    <row r="1278" spans="1:15" x14ac:dyDescent="0.25">
      <c r="A1278">
        <f t="shared" si="115"/>
        <v>2005</v>
      </c>
      <c r="B1278">
        <f t="shared" si="116"/>
        <v>9</v>
      </c>
      <c r="C1278">
        <v>2005</v>
      </c>
      <c r="D1278">
        <v>30</v>
      </c>
      <c r="E1278">
        <v>6</v>
      </c>
      <c r="F1278">
        <v>4.63</v>
      </c>
      <c r="G1278">
        <v>4.63</v>
      </c>
      <c r="I1278" s="1">
        <v>38533</v>
      </c>
      <c r="J1278">
        <v>4.63</v>
      </c>
      <c r="K1278">
        <f t="shared" si="114"/>
        <v>3544</v>
      </c>
      <c r="L1278" s="7">
        <f t="shared" si="117"/>
        <v>69.73632428177882</v>
      </c>
      <c r="M1278">
        <f t="shared" si="118"/>
        <v>3.7300000000000004</v>
      </c>
      <c r="N1278">
        <f t="shared" si="119"/>
        <v>2.4796666666666671</v>
      </c>
      <c r="O1278">
        <f>G1278/WatershedCalcs!$F$18</f>
        <v>0.28812229396692751</v>
      </c>
    </row>
    <row r="1279" spans="1:15" x14ac:dyDescent="0.25">
      <c r="A1279">
        <f t="shared" si="115"/>
        <v>2005</v>
      </c>
      <c r="B1279">
        <f t="shared" si="116"/>
        <v>10</v>
      </c>
      <c r="C1279">
        <v>2005</v>
      </c>
      <c r="D1279">
        <v>1</v>
      </c>
      <c r="E1279">
        <v>7</v>
      </c>
      <c r="F1279">
        <v>4.01</v>
      </c>
      <c r="G1279">
        <v>4.01</v>
      </c>
      <c r="I1279" s="1">
        <v>38534</v>
      </c>
      <c r="J1279">
        <v>4.01</v>
      </c>
      <c r="K1279">
        <f t="shared" si="114"/>
        <v>3676</v>
      </c>
      <c r="L1279" s="7">
        <f t="shared" si="117"/>
        <v>72.333726879181427</v>
      </c>
      <c r="M1279">
        <f t="shared" si="118"/>
        <v>3.5085714285714289</v>
      </c>
      <c r="N1279">
        <f t="shared" si="119"/>
        <v>2.348333333333334</v>
      </c>
      <c r="O1279">
        <f>G1279/WatershedCalcs!$F$18</f>
        <v>0.24954004293895882</v>
      </c>
    </row>
    <row r="1280" spans="1:15" x14ac:dyDescent="0.25">
      <c r="A1280">
        <f t="shared" si="115"/>
        <v>2005</v>
      </c>
      <c r="B1280">
        <f t="shared" si="116"/>
        <v>10</v>
      </c>
      <c r="C1280">
        <v>2005</v>
      </c>
      <c r="D1280">
        <v>2</v>
      </c>
      <c r="E1280">
        <v>7</v>
      </c>
      <c r="F1280">
        <v>3.74</v>
      </c>
      <c r="G1280">
        <v>3.74</v>
      </c>
      <c r="I1280" s="1">
        <v>38535</v>
      </c>
      <c r="J1280">
        <v>3.74</v>
      </c>
      <c r="K1280">
        <f t="shared" si="114"/>
        <v>3731</v>
      </c>
      <c r="L1280" s="7">
        <f t="shared" si="117"/>
        <v>73.415977961432503</v>
      </c>
      <c r="M1280">
        <f t="shared" si="118"/>
        <v>3.5742857142857138</v>
      </c>
      <c r="N1280">
        <f t="shared" si="119"/>
        <v>2.2439999999999993</v>
      </c>
      <c r="O1280">
        <f>G1280/WatershedCalcs!$F$18</f>
        <v>0.2327380949106499</v>
      </c>
    </row>
    <row r="1281" spans="1:15" x14ac:dyDescent="0.25">
      <c r="A1281">
        <f t="shared" si="115"/>
        <v>2005</v>
      </c>
      <c r="B1281">
        <f t="shared" si="116"/>
        <v>10</v>
      </c>
      <c r="C1281">
        <v>2005</v>
      </c>
      <c r="D1281">
        <v>3</v>
      </c>
      <c r="E1281">
        <v>7</v>
      </c>
      <c r="F1281">
        <v>3.44</v>
      </c>
      <c r="G1281">
        <v>3.44</v>
      </c>
      <c r="I1281" s="1">
        <v>38536</v>
      </c>
      <c r="J1281">
        <v>3.44</v>
      </c>
      <c r="K1281">
        <f t="shared" si="114"/>
        <v>3817</v>
      </c>
      <c r="L1281" s="7">
        <f t="shared" si="117"/>
        <v>75.108225108225113</v>
      </c>
      <c r="M1281">
        <f t="shared" si="118"/>
        <v>3.8742857142857146</v>
      </c>
      <c r="N1281">
        <f t="shared" si="119"/>
        <v>2.1463333333333332</v>
      </c>
      <c r="O1281">
        <f>G1281/WatershedCalcs!$F$18</f>
        <v>0.21406926376808438</v>
      </c>
    </row>
    <row r="1282" spans="1:15" x14ac:dyDescent="0.25">
      <c r="A1282">
        <f t="shared" si="115"/>
        <v>2005</v>
      </c>
      <c r="B1282">
        <f t="shared" si="116"/>
        <v>10</v>
      </c>
      <c r="C1282">
        <v>2005</v>
      </c>
      <c r="D1282">
        <v>4</v>
      </c>
      <c r="E1282">
        <v>7</v>
      </c>
      <c r="F1282">
        <v>3.35</v>
      </c>
      <c r="G1282">
        <v>3.35</v>
      </c>
      <c r="I1282" s="1">
        <v>38537</v>
      </c>
      <c r="J1282">
        <v>3.35</v>
      </c>
      <c r="K1282">
        <f t="shared" ref="K1282:K1345" si="120">RANK(J1282,$J$2:$J$5114,0)</f>
        <v>3845</v>
      </c>
      <c r="L1282" s="7">
        <f t="shared" si="117"/>
        <v>75.659189295552935</v>
      </c>
      <c r="M1282">
        <f t="shared" si="118"/>
        <v>3.98</v>
      </c>
      <c r="N1282">
        <f t="shared" si="119"/>
        <v>2.055333333333333</v>
      </c>
      <c r="O1282">
        <f>G1282/WatershedCalcs!$F$18</f>
        <v>0.20846861442531472</v>
      </c>
    </row>
    <row r="1283" spans="1:15" x14ac:dyDescent="0.25">
      <c r="A1283">
        <f t="shared" ref="A1283:A1346" si="121">IF(E1283&gt;9,C1283+1,C1283)</f>
        <v>2005</v>
      </c>
      <c r="B1283">
        <f t="shared" ref="B1283:B1346" si="122">IF(E1283&gt;9,(E1283-9),(E1283+3))</f>
        <v>10</v>
      </c>
      <c r="C1283">
        <v>2005</v>
      </c>
      <c r="D1283">
        <v>5</v>
      </c>
      <c r="E1283">
        <v>7</v>
      </c>
      <c r="F1283">
        <v>3.37</v>
      </c>
      <c r="G1283">
        <v>3.37</v>
      </c>
      <c r="I1283" s="1">
        <v>38538</v>
      </c>
      <c r="J1283">
        <v>3.37</v>
      </c>
      <c r="K1283">
        <f t="shared" si="120"/>
        <v>3843</v>
      </c>
      <c r="L1283" s="7">
        <f t="shared" ref="L1283:L1346" si="123">100*(K1283/(COUNT($K$2:$K$5114)+1))</f>
        <v>75.619834710743802</v>
      </c>
      <c r="M1283">
        <f t="shared" ref="M1283:M1346" si="124">AVERAGE(J1283:J1289)</f>
        <v>4.0271428571428567</v>
      </c>
      <c r="N1283">
        <f t="shared" ref="N1283:N1346" si="125">AVERAGE(J1283:J1312)</f>
        <v>1.9639999999999997</v>
      </c>
      <c r="O1283">
        <f>G1283/WatershedCalcs!$F$18</f>
        <v>0.20971320316815242</v>
      </c>
    </row>
    <row r="1284" spans="1:15" x14ac:dyDescent="0.25">
      <c r="A1284">
        <f t="shared" si="121"/>
        <v>2005</v>
      </c>
      <c r="B1284">
        <f t="shared" si="122"/>
        <v>10</v>
      </c>
      <c r="C1284">
        <v>2005</v>
      </c>
      <c r="D1284">
        <v>6</v>
      </c>
      <c r="E1284">
        <v>7</v>
      </c>
      <c r="F1284">
        <v>3.57</v>
      </c>
      <c r="G1284">
        <v>3.57</v>
      </c>
      <c r="I1284" s="1">
        <v>38539</v>
      </c>
      <c r="J1284">
        <v>3.57</v>
      </c>
      <c r="K1284">
        <f t="shared" si="120"/>
        <v>3784</v>
      </c>
      <c r="L1284" s="7">
        <f t="shared" si="123"/>
        <v>74.458874458874462</v>
      </c>
      <c r="M1284">
        <f t="shared" si="124"/>
        <v>3.9985714285714287</v>
      </c>
      <c r="N1284">
        <f t="shared" si="125"/>
        <v>1.8703333333333334</v>
      </c>
      <c r="O1284">
        <f>G1284/WatershedCalcs!$F$18</f>
        <v>0.22215909059652941</v>
      </c>
    </row>
    <row r="1285" spans="1:15" x14ac:dyDescent="0.25">
      <c r="A1285">
        <f t="shared" si="121"/>
        <v>2005</v>
      </c>
      <c r="B1285">
        <f t="shared" si="122"/>
        <v>10</v>
      </c>
      <c r="C1285">
        <v>2005</v>
      </c>
      <c r="D1285">
        <v>7</v>
      </c>
      <c r="E1285">
        <v>7</v>
      </c>
      <c r="F1285">
        <v>3.08</v>
      </c>
      <c r="G1285">
        <v>3.08</v>
      </c>
      <c r="I1285" s="1">
        <v>38540</v>
      </c>
      <c r="J1285">
        <v>3.08</v>
      </c>
      <c r="K1285">
        <f t="shared" si="120"/>
        <v>3931</v>
      </c>
      <c r="L1285" s="7">
        <f t="shared" si="123"/>
        <v>77.351436442345531</v>
      </c>
      <c r="M1285">
        <f t="shared" si="124"/>
        <v>3.8971428571428572</v>
      </c>
      <c r="N1285">
        <f t="shared" si="125"/>
        <v>1.8117241379310347</v>
      </c>
      <c r="O1285">
        <f>G1285/WatershedCalcs!$F$18</f>
        <v>0.19166666639700577</v>
      </c>
    </row>
    <row r="1286" spans="1:15" x14ac:dyDescent="0.25">
      <c r="A1286">
        <f t="shared" si="121"/>
        <v>2005</v>
      </c>
      <c r="B1286">
        <f t="shared" si="122"/>
        <v>10</v>
      </c>
      <c r="C1286">
        <v>2005</v>
      </c>
      <c r="D1286">
        <v>8</v>
      </c>
      <c r="E1286">
        <v>7</v>
      </c>
      <c r="F1286">
        <v>4.47</v>
      </c>
      <c r="G1286">
        <v>4.47</v>
      </c>
      <c r="I1286" s="1">
        <v>38541</v>
      </c>
      <c r="J1286">
        <v>4.47</v>
      </c>
      <c r="K1286">
        <f t="shared" si="120"/>
        <v>3586</v>
      </c>
      <c r="L1286" s="7">
        <f t="shared" si="123"/>
        <v>70.562770562770567</v>
      </c>
      <c r="M1286">
        <f t="shared" si="124"/>
        <v>3.8214285714285707</v>
      </c>
      <c r="N1286">
        <f t="shared" si="125"/>
        <v>1.7279310344827583</v>
      </c>
      <c r="O1286">
        <f>G1286/WatershedCalcs!$F$18</f>
        <v>0.27816558402422592</v>
      </c>
    </row>
    <row r="1287" spans="1:15" x14ac:dyDescent="0.25">
      <c r="A1287">
        <f t="shared" si="121"/>
        <v>2005</v>
      </c>
      <c r="B1287">
        <f t="shared" si="122"/>
        <v>10</v>
      </c>
      <c r="C1287">
        <v>2005</v>
      </c>
      <c r="D1287">
        <v>9</v>
      </c>
      <c r="E1287">
        <v>7</v>
      </c>
      <c r="F1287">
        <v>5.84</v>
      </c>
      <c r="G1287">
        <v>5.84</v>
      </c>
      <c r="I1287" s="1">
        <v>38542</v>
      </c>
      <c r="J1287">
        <v>5.84</v>
      </c>
      <c r="K1287">
        <f t="shared" si="120"/>
        <v>3291</v>
      </c>
      <c r="L1287" s="7">
        <f t="shared" si="123"/>
        <v>64.757969303423849</v>
      </c>
      <c r="M1287">
        <f t="shared" si="124"/>
        <v>3.5257142857142854</v>
      </c>
      <c r="N1287">
        <f t="shared" si="125"/>
        <v>1.6041379310344825</v>
      </c>
      <c r="O1287">
        <f>G1287/WatershedCalcs!$F$18</f>
        <v>0.36341991290860837</v>
      </c>
    </row>
    <row r="1288" spans="1:15" x14ac:dyDescent="0.25">
      <c r="A1288">
        <f t="shared" si="121"/>
        <v>2005</v>
      </c>
      <c r="B1288">
        <f t="shared" si="122"/>
        <v>10</v>
      </c>
      <c r="C1288">
        <v>2005</v>
      </c>
      <c r="D1288">
        <v>10</v>
      </c>
      <c r="E1288">
        <v>7</v>
      </c>
      <c r="F1288">
        <v>4.18</v>
      </c>
      <c r="G1288">
        <v>4.18</v>
      </c>
      <c r="I1288" s="1">
        <v>38543</v>
      </c>
      <c r="J1288">
        <v>4.18</v>
      </c>
      <c r="K1288">
        <f t="shared" si="120"/>
        <v>3649</v>
      </c>
      <c r="L1288" s="7">
        <f t="shared" si="123"/>
        <v>71.802439984258172</v>
      </c>
      <c r="M1288">
        <f t="shared" si="124"/>
        <v>3.0014285714285713</v>
      </c>
      <c r="N1288">
        <f t="shared" si="125"/>
        <v>1.4313793103448276</v>
      </c>
      <c r="O1288">
        <f>G1288/WatershedCalcs!$F$18</f>
        <v>0.26011904725307927</v>
      </c>
    </row>
    <row r="1289" spans="1:15" x14ac:dyDescent="0.25">
      <c r="A1289">
        <f t="shared" si="121"/>
        <v>2005</v>
      </c>
      <c r="B1289">
        <f t="shared" si="122"/>
        <v>10</v>
      </c>
      <c r="C1289">
        <v>2005</v>
      </c>
      <c r="D1289">
        <v>11</v>
      </c>
      <c r="E1289">
        <v>7</v>
      </c>
      <c r="F1289">
        <v>3.68</v>
      </c>
      <c r="G1289">
        <v>3.68</v>
      </c>
      <c r="I1289" s="1">
        <v>38544</v>
      </c>
      <c r="J1289">
        <v>3.68</v>
      </c>
      <c r="K1289">
        <f t="shared" si="120"/>
        <v>3755</v>
      </c>
      <c r="L1289" s="7">
        <f t="shared" si="123"/>
        <v>73.88823297914206</v>
      </c>
      <c r="M1289">
        <f t="shared" si="124"/>
        <v>2.7085714285714282</v>
      </c>
      <c r="N1289">
        <f t="shared" si="125"/>
        <v>1.3332142857142859</v>
      </c>
      <c r="O1289">
        <f>G1289/WatershedCalcs!$F$18</f>
        <v>0.2290043286821368</v>
      </c>
    </row>
    <row r="1290" spans="1:15" x14ac:dyDescent="0.25">
      <c r="A1290">
        <f t="shared" si="121"/>
        <v>2005</v>
      </c>
      <c r="B1290">
        <f t="shared" si="122"/>
        <v>10</v>
      </c>
      <c r="C1290">
        <v>2005</v>
      </c>
      <c r="D1290">
        <v>12</v>
      </c>
      <c r="E1290">
        <v>7</v>
      </c>
      <c r="F1290">
        <v>3.17</v>
      </c>
      <c r="G1290">
        <v>3.17</v>
      </c>
      <c r="I1290" s="1">
        <v>38545</v>
      </c>
      <c r="J1290">
        <v>3.17</v>
      </c>
      <c r="K1290">
        <f t="shared" si="120"/>
        <v>3905</v>
      </c>
      <c r="L1290" s="7">
        <f t="shared" si="123"/>
        <v>76.839826839826841</v>
      </c>
      <c r="M1290">
        <f t="shared" si="124"/>
        <v>2.4428571428571426</v>
      </c>
      <c r="N1290">
        <f t="shared" si="125"/>
        <v>1.233928571428571</v>
      </c>
      <c r="O1290">
        <f>G1290/WatershedCalcs!$F$18</f>
        <v>0.19726731573977543</v>
      </c>
    </row>
    <row r="1291" spans="1:15" x14ac:dyDescent="0.25">
      <c r="A1291">
        <f t="shared" si="121"/>
        <v>2005</v>
      </c>
      <c r="B1291">
        <f t="shared" si="122"/>
        <v>10</v>
      </c>
      <c r="C1291">
        <v>2005</v>
      </c>
      <c r="D1291">
        <v>13</v>
      </c>
      <c r="E1291">
        <v>7</v>
      </c>
      <c r="F1291">
        <v>2.86</v>
      </c>
      <c r="G1291">
        <v>2.86</v>
      </c>
      <c r="I1291" s="1">
        <v>38546</v>
      </c>
      <c r="J1291">
        <v>2.86</v>
      </c>
      <c r="K1291">
        <f t="shared" si="120"/>
        <v>4009</v>
      </c>
      <c r="L1291" s="7">
        <f t="shared" si="123"/>
        <v>78.886265249901612</v>
      </c>
      <c r="M1291">
        <f t="shared" si="124"/>
        <v>2.1942857142857144</v>
      </c>
      <c r="N1291">
        <f t="shared" si="125"/>
        <v>1.1557142857142855</v>
      </c>
      <c r="O1291">
        <f>G1291/WatershedCalcs!$F$18</f>
        <v>0.17797619022579109</v>
      </c>
    </row>
    <row r="1292" spans="1:15" x14ac:dyDescent="0.25">
      <c r="A1292">
        <f t="shared" si="121"/>
        <v>2005</v>
      </c>
      <c r="B1292">
        <f t="shared" si="122"/>
        <v>10</v>
      </c>
      <c r="C1292">
        <v>2005</v>
      </c>
      <c r="D1292">
        <v>14</v>
      </c>
      <c r="E1292">
        <v>7</v>
      </c>
      <c r="F1292">
        <v>2.5499999999999998</v>
      </c>
      <c r="G1292">
        <v>2.5499999999999998</v>
      </c>
      <c r="I1292" s="1">
        <v>38547</v>
      </c>
      <c r="J1292">
        <v>2.5499999999999998</v>
      </c>
      <c r="K1292">
        <f t="shared" si="120"/>
        <v>4129</v>
      </c>
      <c r="L1292" s="7">
        <f t="shared" si="123"/>
        <v>81.247540338449426</v>
      </c>
      <c r="M1292">
        <f t="shared" si="124"/>
        <v>1.9257142857142857</v>
      </c>
      <c r="N1292">
        <f t="shared" si="125"/>
        <v>1.087142857142857</v>
      </c>
      <c r="O1292">
        <f>G1292/WatershedCalcs!$F$18</f>
        <v>0.15868506471180671</v>
      </c>
    </row>
    <row r="1293" spans="1:15" x14ac:dyDescent="0.25">
      <c r="A1293">
        <f t="shared" si="121"/>
        <v>2005</v>
      </c>
      <c r="B1293">
        <f t="shared" si="122"/>
        <v>10</v>
      </c>
      <c r="C1293">
        <v>2005</v>
      </c>
      <c r="D1293">
        <v>15</v>
      </c>
      <c r="E1293">
        <v>7</v>
      </c>
      <c r="F1293">
        <v>2.4</v>
      </c>
      <c r="G1293">
        <v>2.4</v>
      </c>
      <c r="I1293" s="1">
        <v>38548</v>
      </c>
      <c r="J1293">
        <v>2.4</v>
      </c>
      <c r="K1293">
        <f t="shared" si="120"/>
        <v>4180</v>
      </c>
      <c r="L1293" s="7">
        <f t="shared" si="123"/>
        <v>82.251082251082252</v>
      </c>
      <c r="M1293">
        <f t="shared" si="124"/>
        <v>1.6871428571428573</v>
      </c>
      <c r="N1293">
        <f t="shared" si="125"/>
        <v>1.0378571428571426</v>
      </c>
      <c r="O1293">
        <f>G1293/WatershedCalcs!$F$18</f>
        <v>0.14935064914052398</v>
      </c>
    </row>
    <row r="1294" spans="1:15" x14ac:dyDescent="0.25">
      <c r="A1294">
        <f t="shared" si="121"/>
        <v>2005</v>
      </c>
      <c r="B1294">
        <f t="shared" si="122"/>
        <v>10</v>
      </c>
      <c r="C1294">
        <v>2005</v>
      </c>
      <c r="D1294">
        <v>16</v>
      </c>
      <c r="E1294">
        <v>7</v>
      </c>
      <c r="F1294">
        <v>2.17</v>
      </c>
      <c r="G1294">
        <v>2.17</v>
      </c>
      <c r="I1294" s="1">
        <v>38549</v>
      </c>
      <c r="J1294">
        <v>2.17</v>
      </c>
      <c r="K1294">
        <f t="shared" si="120"/>
        <v>4339</v>
      </c>
      <c r="L1294" s="7">
        <f t="shared" si="123"/>
        <v>85.379771743408099</v>
      </c>
      <c r="M1294">
        <f t="shared" si="124"/>
        <v>1.5542857142857145</v>
      </c>
      <c r="N1294">
        <f t="shared" si="125"/>
        <v>0.99392857142857116</v>
      </c>
      <c r="O1294">
        <f>G1294/WatershedCalcs!$F$18</f>
        <v>0.13503787859789043</v>
      </c>
    </row>
    <row r="1295" spans="1:15" x14ac:dyDescent="0.25">
      <c r="A1295">
        <f t="shared" si="121"/>
        <v>2005</v>
      </c>
      <c r="B1295">
        <f t="shared" si="122"/>
        <v>10</v>
      </c>
      <c r="C1295">
        <v>2005</v>
      </c>
      <c r="D1295">
        <v>17</v>
      </c>
      <c r="E1295">
        <v>7</v>
      </c>
      <c r="F1295">
        <v>2.13</v>
      </c>
      <c r="G1295">
        <v>2.13</v>
      </c>
      <c r="I1295" s="1">
        <v>38550</v>
      </c>
      <c r="J1295">
        <v>2.13</v>
      </c>
      <c r="K1295">
        <f t="shared" si="120"/>
        <v>4347</v>
      </c>
      <c r="L1295" s="7">
        <f t="shared" si="123"/>
        <v>85.537190082644628</v>
      </c>
      <c r="M1295">
        <f t="shared" si="124"/>
        <v>1.3885714285714283</v>
      </c>
      <c r="N1295">
        <f t="shared" si="125"/>
        <v>0.9535714285714284</v>
      </c>
      <c r="O1295">
        <f>G1295/WatershedCalcs!$F$18</f>
        <v>0.13254870111221503</v>
      </c>
    </row>
    <row r="1296" spans="1:15" x14ac:dyDescent="0.25">
      <c r="A1296">
        <f t="shared" si="121"/>
        <v>2005</v>
      </c>
      <c r="B1296">
        <f t="shared" si="122"/>
        <v>10</v>
      </c>
      <c r="C1296">
        <v>2005</v>
      </c>
      <c r="D1296">
        <v>18</v>
      </c>
      <c r="E1296">
        <v>7</v>
      </c>
      <c r="F1296">
        <v>1.82</v>
      </c>
      <c r="G1296">
        <v>1.82</v>
      </c>
      <c r="I1296" s="1">
        <v>38551</v>
      </c>
      <c r="J1296">
        <v>1.82</v>
      </c>
      <c r="K1296">
        <f t="shared" si="120"/>
        <v>4560</v>
      </c>
      <c r="L1296" s="7">
        <f t="shared" si="123"/>
        <v>89.728453364817</v>
      </c>
      <c r="M1296">
        <f t="shared" si="124"/>
        <v>1.22</v>
      </c>
      <c r="N1296">
        <f t="shared" si="125"/>
        <v>0.9139285714285712</v>
      </c>
      <c r="O1296">
        <f>G1296/WatershedCalcs!$F$18</f>
        <v>0.11325757559823069</v>
      </c>
    </row>
    <row r="1297" spans="1:15" x14ac:dyDescent="0.25">
      <c r="A1297">
        <f t="shared" si="121"/>
        <v>2005</v>
      </c>
      <c r="B1297">
        <f t="shared" si="122"/>
        <v>10</v>
      </c>
      <c r="C1297">
        <v>2005</v>
      </c>
      <c r="D1297">
        <v>19</v>
      </c>
      <c r="E1297">
        <v>7</v>
      </c>
      <c r="F1297">
        <v>1.43</v>
      </c>
      <c r="G1297">
        <v>1.43</v>
      </c>
      <c r="I1297" s="1">
        <v>38552</v>
      </c>
      <c r="J1297">
        <v>1.43</v>
      </c>
      <c r="K1297">
        <f t="shared" si="120"/>
        <v>4892</v>
      </c>
      <c r="L1297" s="7">
        <f t="shared" si="123"/>
        <v>96.261314443132633</v>
      </c>
      <c r="M1297">
        <f t="shared" si="124"/>
        <v>1.0685714285714285</v>
      </c>
      <c r="N1297">
        <f t="shared" si="125"/>
        <v>0.88321428571428573</v>
      </c>
      <c r="O1297">
        <f>G1297/WatershedCalcs!$F$18</f>
        <v>8.8988095112895543E-2</v>
      </c>
    </row>
    <row r="1298" spans="1:15" x14ac:dyDescent="0.25">
      <c r="A1298">
        <f t="shared" si="121"/>
        <v>2005</v>
      </c>
      <c r="B1298">
        <f t="shared" si="122"/>
        <v>10</v>
      </c>
      <c r="C1298">
        <v>2005</v>
      </c>
      <c r="D1298">
        <v>20</v>
      </c>
      <c r="E1298">
        <v>7</v>
      </c>
      <c r="F1298">
        <v>0.98</v>
      </c>
      <c r="G1298">
        <v>0.98</v>
      </c>
      <c r="I1298" s="1">
        <v>38553</v>
      </c>
      <c r="J1298">
        <v>0.98</v>
      </c>
      <c r="K1298">
        <f t="shared" si="120"/>
        <v>5024</v>
      </c>
      <c r="L1298" s="7">
        <f t="shared" si="123"/>
        <v>98.858717040535225</v>
      </c>
      <c r="M1298">
        <f t="shared" si="124"/>
        <v>0.95285714285714285</v>
      </c>
      <c r="N1298">
        <f t="shared" si="125"/>
        <v>0.87321428571428572</v>
      </c>
      <c r="O1298">
        <f>G1298/WatershedCalcs!$F$18</f>
        <v>6.0984848399047289E-2</v>
      </c>
    </row>
    <row r="1299" spans="1:15" x14ac:dyDescent="0.25">
      <c r="A1299">
        <f t="shared" si="121"/>
        <v>2005</v>
      </c>
      <c r="B1299">
        <f t="shared" si="122"/>
        <v>10</v>
      </c>
      <c r="C1299">
        <v>2005</v>
      </c>
      <c r="D1299">
        <v>21</v>
      </c>
      <c r="E1299">
        <v>7</v>
      </c>
      <c r="F1299">
        <v>0.88</v>
      </c>
      <c r="G1299">
        <v>0.88</v>
      </c>
      <c r="I1299" s="1">
        <v>38554</v>
      </c>
      <c r="J1299">
        <v>0.88</v>
      </c>
      <c r="K1299">
        <f t="shared" si="120"/>
        <v>5050</v>
      </c>
      <c r="L1299" s="7">
        <f t="shared" si="123"/>
        <v>99.370326643053914</v>
      </c>
      <c r="M1299">
        <f t="shared" si="124"/>
        <v>0.90142857142857147</v>
      </c>
      <c r="N1299">
        <f t="shared" si="125"/>
        <v>0.8739285714285715</v>
      </c>
      <c r="O1299">
        <f>G1299/WatershedCalcs!$F$18</f>
        <v>5.4761904684858795E-2</v>
      </c>
    </row>
    <row r="1300" spans="1:15" x14ac:dyDescent="0.25">
      <c r="A1300">
        <f t="shared" si="121"/>
        <v>2005</v>
      </c>
      <c r="B1300">
        <f t="shared" si="122"/>
        <v>10</v>
      </c>
      <c r="C1300">
        <v>2005</v>
      </c>
      <c r="D1300">
        <v>22</v>
      </c>
      <c r="E1300">
        <v>7</v>
      </c>
      <c r="F1300">
        <v>1.47</v>
      </c>
      <c r="G1300">
        <v>1.47</v>
      </c>
      <c r="I1300" s="1">
        <v>38555</v>
      </c>
      <c r="J1300">
        <v>1.47</v>
      </c>
      <c r="K1300">
        <f t="shared" si="120"/>
        <v>4876</v>
      </c>
      <c r="L1300" s="7">
        <f t="shared" si="123"/>
        <v>95.946477764659591</v>
      </c>
      <c r="M1300">
        <f t="shared" si="124"/>
        <v>0.86571428571428566</v>
      </c>
      <c r="N1300">
        <f t="shared" si="125"/>
        <v>0.88</v>
      </c>
      <c r="O1300">
        <f>G1300/WatershedCalcs!$F$18</f>
        <v>9.1477272598570941E-2</v>
      </c>
    </row>
    <row r="1301" spans="1:15" x14ac:dyDescent="0.25">
      <c r="A1301">
        <f t="shared" si="121"/>
        <v>2005</v>
      </c>
      <c r="B1301">
        <f t="shared" si="122"/>
        <v>10</v>
      </c>
      <c r="C1301">
        <v>2005</v>
      </c>
      <c r="D1301">
        <v>23</v>
      </c>
      <c r="E1301">
        <v>7</v>
      </c>
      <c r="F1301">
        <v>1.01</v>
      </c>
      <c r="G1301">
        <v>1.01</v>
      </c>
      <c r="I1301" s="1">
        <v>38556</v>
      </c>
      <c r="J1301">
        <v>1.01</v>
      </c>
      <c r="K1301">
        <f t="shared" si="120"/>
        <v>5015</v>
      </c>
      <c r="L1301" s="7">
        <f t="shared" si="123"/>
        <v>98.681621408894131</v>
      </c>
      <c r="M1301">
        <f t="shared" si="124"/>
        <v>0.73857142857142855</v>
      </c>
      <c r="N1301">
        <f t="shared" si="125"/>
        <v>0.86785714285714277</v>
      </c>
      <c r="O1301">
        <f>G1301/WatershedCalcs!$F$18</f>
        <v>6.2851731513303838E-2</v>
      </c>
    </row>
    <row r="1302" spans="1:15" x14ac:dyDescent="0.25">
      <c r="A1302">
        <f t="shared" si="121"/>
        <v>2005</v>
      </c>
      <c r="B1302">
        <f t="shared" si="122"/>
        <v>10</v>
      </c>
      <c r="C1302">
        <v>2005</v>
      </c>
      <c r="D1302">
        <v>24</v>
      </c>
      <c r="E1302">
        <v>7</v>
      </c>
      <c r="F1302">
        <v>0.95</v>
      </c>
      <c r="G1302">
        <v>0.95</v>
      </c>
      <c r="I1302" s="1">
        <v>38557</v>
      </c>
      <c r="J1302">
        <v>0.95</v>
      </c>
      <c r="K1302">
        <f t="shared" si="120"/>
        <v>5036</v>
      </c>
      <c r="L1302" s="7">
        <f t="shared" si="123"/>
        <v>99.094844549390004</v>
      </c>
      <c r="M1302">
        <f t="shared" si="124"/>
        <v>0.69285714285714284</v>
      </c>
      <c r="N1302">
        <f t="shared" si="125"/>
        <v>0.86964285714285705</v>
      </c>
      <c r="O1302">
        <f>G1302/WatershedCalcs!$F$18</f>
        <v>5.9117965284790741E-2</v>
      </c>
    </row>
    <row r="1303" spans="1:15" x14ac:dyDescent="0.25">
      <c r="A1303">
        <f t="shared" si="121"/>
        <v>2005</v>
      </c>
      <c r="B1303">
        <f t="shared" si="122"/>
        <v>10</v>
      </c>
      <c r="C1303">
        <v>2005</v>
      </c>
      <c r="D1303">
        <v>25</v>
      </c>
      <c r="E1303">
        <v>7</v>
      </c>
      <c r="F1303">
        <v>0.76</v>
      </c>
      <c r="G1303">
        <v>0.76</v>
      </c>
      <c r="I1303" s="1">
        <v>38558</v>
      </c>
      <c r="J1303">
        <v>0.76</v>
      </c>
      <c r="K1303">
        <f t="shared" si="120"/>
        <v>5067</v>
      </c>
      <c r="L1303" s="7">
        <f t="shared" si="123"/>
        <v>99.704840613931523</v>
      </c>
      <c r="M1303">
        <f t="shared" si="124"/>
        <v>0.68285714285714294</v>
      </c>
      <c r="N1303">
        <f t="shared" si="125"/>
        <v>0.87464285714285706</v>
      </c>
      <c r="O1303">
        <f>G1303/WatershedCalcs!$F$18</f>
        <v>4.7294372227832594E-2</v>
      </c>
    </row>
    <row r="1304" spans="1:15" x14ac:dyDescent="0.25">
      <c r="A1304">
        <f t="shared" si="121"/>
        <v>2005</v>
      </c>
      <c r="B1304">
        <f t="shared" si="122"/>
        <v>10</v>
      </c>
      <c r="C1304">
        <v>2005</v>
      </c>
      <c r="D1304">
        <v>26</v>
      </c>
      <c r="E1304">
        <v>7</v>
      </c>
      <c r="F1304">
        <v>0.62</v>
      </c>
      <c r="G1304">
        <v>0.62</v>
      </c>
      <c r="I1304" s="1">
        <v>38559</v>
      </c>
      <c r="J1304">
        <v>0.62</v>
      </c>
      <c r="K1304">
        <f t="shared" si="120"/>
        <v>5077</v>
      </c>
      <c r="L1304" s="7">
        <f t="shared" si="123"/>
        <v>99.90161353797717</v>
      </c>
      <c r="M1304">
        <f t="shared" si="124"/>
        <v>0.69000000000000006</v>
      </c>
      <c r="N1304">
        <f t="shared" si="125"/>
        <v>0.88785714285714279</v>
      </c>
      <c r="O1304">
        <f>G1304/WatershedCalcs!$F$18</f>
        <v>3.8582251027968695E-2</v>
      </c>
    </row>
    <row r="1305" spans="1:15" x14ac:dyDescent="0.25">
      <c r="A1305">
        <f t="shared" si="121"/>
        <v>2005</v>
      </c>
      <c r="B1305">
        <f t="shared" si="122"/>
        <v>10</v>
      </c>
      <c r="C1305">
        <v>2005</v>
      </c>
      <c r="D1305">
        <v>27</v>
      </c>
      <c r="E1305">
        <v>7</v>
      </c>
      <c r="F1305">
        <v>0.62</v>
      </c>
      <c r="G1305">
        <v>0.62</v>
      </c>
      <c r="I1305" s="1">
        <v>38560</v>
      </c>
      <c r="J1305">
        <v>0.62</v>
      </c>
      <c r="K1305">
        <f t="shared" si="120"/>
        <v>5077</v>
      </c>
      <c r="L1305" s="7">
        <f t="shared" si="123"/>
        <v>99.90161353797717</v>
      </c>
      <c r="M1305">
        <f t="shared" si="124"/>
        <v>0.70285714285714285</v>
      </c>
      <c r="N1305">
        <f t="shared" si="125"/>
        <v>0.90285714285714269</v>
      </c>
      <c r="O1305">
        <f>G1305/WatershedCalcs!$F$18</f>
        <v>3.8582251027968695E-2</v>
      </c>
    </row>
    <row r="1306" spans="1:15" x14ac:dyDescent="0.25">
      <c r="A1306">
        <f t="shared" si="121"/>
        <v>2005</v>
      </c>
      <c r="B1306">
        <f t="shared" si="122"/>
        <v>10</v>
      </c>
      <c r="C1306">
        <v>2005</v>
      </c>
      <c r="D1306">
        <v>28</v>
      </c>
      <c r="E1306">
        <v>7</v>
      </c>
      <c r="F1306">
        <v>0.63</v>
      </c>
      <c r="G1306">
        <v>0.63</v>
      </c>
      <c r="I1306" s="1">
        <v>38561</v>
      </c>
      <c r="J1306">
        <v>0.63</v>
      </c>
      <c r="K1306">
        <f t="shared" si="120"/>
        <v>5075</v>
      </c>
      <c r="L1306" s="7">
        <f t="shared" si="123"/>
        <v>99.862258953168052</v>
      </c>
      <c r="M1306">
        <f t="shared" si="124"/>
        <v>0.7014285714285714</v>
      </c>
      <c r="N1306">
        <f t="shared" si="125"/>
        <v>0.92428571428571416</v>
      </c>
      <c r="O1306">
        <f>G1306/WatershedCalcs!$F$18</f>
        <v>3.9204545399387544E-2</v>
      </c>
    </row>
    <row r="1307" spans="1:15" x14ac:dyDescent="0.25">
      <c r="A1307">
        <f t="shared" si="121"/>
        <v>2005</v>
      </c>
      <c r="B1307">
        <f t="shared" si="122"/>
        <v>10</v>
      </c>
      <c r="C1307">
        <v>2005</v>
      </c>
      <c r="D1307">
        <v>29</v>
      </c>
      <c r="E1307">
        <v>7</v>
      </c>
      <c r="F1307">
        <v>0.57999999999999996</v>
      </c>
      <c r="G1307">
        <v>0.57999999999999996</v>
      </c>
      <c r="I1307" s="1">
        <v>38562</v>
      </c>
      <c r="J1307">
        <v>0.57999999999999996</v>
      </c>
      <c r="K1307">
        <f t="shared" si="120"/>
        <v>5080</v>
      </c>
      <c r="L1307" s="7">
        <f t="shared" si="123"/>
        <v>99.960645415190868</v>
      </c>
      <c r="M1307">
        <f t="shared" si="124"/>
        <v>0.69142857142857139</v>
      </c>
      <c r="N1307">
        <f t="shared" si="125"/>
        <v>0.95357142857142829</v>
      </c>
      <c r="O1307">
        <f>G1307/WatershedCalcs!$F$18</f>
        <v>3.6093073542293297E-2</v>
      </c>
    </row>
    <row r="1308" spans="1:15" x14ac:dyDescent="0.25">
      <c r="A1308">
        <f t="shared" si="121"/>
        <v>2005</v>
      </c>
      <c r="B1308">
        <f t="shared" si="122"/>
        <v>10</v>
      </c>
      <c r="C1308">
        <v>2005</v>
      </c>
      <c r="D1308">
        <v>30</v>
      </c>
      <c r="E1308">
        <v>7</v>
      </c>
      <c r="F1308">
        <v>0.69</v>
      </c>
      <c r="G1308">
        <v>0.69</v>
      </c>
      <c r="I1308" s="1">
        <v>38563</v>
      </c>
      <c r="J1308">
        <v>0.69</v>
      </c>
      <c r="K1308">
        <f t="shared" si="120"/>
        <v>5072</v>
      </c>
      <c r="L1308" s="7">
        <f t="shared" si="123"/>
        <v>99.803227075954354</v>
      </c>
      <c r="M1308">
        <f t="shared" si="124"/>
        <v>0.71</v>
      </c>
      <c r="N1308">
        <f t="shared" si="125"/>
        <v>0.98178571428571426</v>
      </c>
      <c r="O1308">
        <f>G1308/WatershedCalcs!$F$18</f>
        <v>4.2938311627900641E-2</v>
      </c>
    </row>
    <row r="1309" spans="1:15" x14ac:dyDescent="0.25">
      <c r="A1309">
        <f t="shared" si="121"/>
        <v>2005</v>
      </c>
      <c r="B1309">
        <f t="shared" si="122"/>
        <v>10</v>
      </c>
      <c r="C1309">
        <v>2005</v>
      </c>
      <c r="D1309">
        <v>31</v>
      </c>
      <c r="E1309">
        <v>7</v>
      </c>
      <c r="F1309">
        <v>0.88</v>
      </c>
      <c r="G1309">
        <v>0.88</v>
      </c>
      <c r="I1309" s="1">
        <v>38564</v>
      </c>
      <c r="J1309">
        <v>0.88</v>
      </c>
      <c r="K1309">
        <f t="shared" si="120"/>
        <v>5050</v>
      </c>
      <c r="L1309" s="7">
        <f t="shared" si="123"/>
        <v>99.370326643053914</v>
      </c>
      <c r="M1309">
        <f t="shared" si="124"/>
        <v>0.70333333333333325</v>
      </c>
      <c r="N1309">
        <f t="shared" si="125"/>
        <v>1.0071428571428569</v>
      </c>
      <c r="O1309">
        <f>G1309/WatershedCalcs!$F$18</f>
        <v>5.4761904684858795E-2</v>
      </c>
    </row>
    <row r="1310" spans="1:15" x14ac:dyDescent="0.25">
      <c r="A1310">
        <f t="shared" si="121"/>
        <v>2005</v>
      </c>
      <c r="B1310">
        <f t="shared" si="122"/>
        <v>11</v>
      </c>
      <c r="C1310">
        <v>2005</v>
      </c>
      <c r="D1310">
        <v>1</v>
      </c>
      <c r="E1310">
        <v>8</v>
      </c>
      <c r="F1310">
        <v>0.81</v>
      </c>
      <c r="G1310">
        <v>0.81</v>
      </c>
      <c r="I1310" s="1">
        <v>38565</v>
      </c>
      <c r="J1310">
        <v>0.81</v>
      </c>
      <c r="K1310">
        <f t="shared" si="120"/>
        <v>5063</v>
      </c>
      <c r="L1310" s="7">
        <f t="shared" si="123"/>
        <v>99.626131444313259</v>
      </c>
      <c r="M1310">
        <f t="shared" si="124"/>
        <v>0.70333333333333325</v>
      </c>
      <c r="N1310">
        <f t="shared" si="125"/>
        <v>1.0160714285714283</v>
      </c>
      <c r="O1310">
        <f>G1310/WatershedCalcs!$F$18</f>
        <v>5.0405844084926849E-2</v>
      </c>
    </row>
    <row r="1311" spans="1:15" x14ac:dyDescent="0.25">
      <c r="A1311">
        <f t="shared" si="121"/>
        <v>2005</v>
      </c>
      <c r="B1311">
        <f t="shared" si="122"/>
        <v>11</v>
      </c>
      <c r="C1311">
        <v>2005</v>
      </c>
      <c r="D1311">
        <v>2</v>
      </c>
      <c r="E1311">
        <v>8</v>
      </c>
      <c r="F1311">
        <v>0.71</v>
      </c>
      <c r="G1311">
        <v>0.71</v>
      </c>
      <c r="I1311" s="1">
        <v>38566</v>
      </c>
      <c r="J1311">
        <v>0.71</v>
      </c>
      <c r="K1311">
        <f t="shared" si="120"/>
        <v>5071</v>
      </c>
      <c r="L1311" s="7">
        <f t="shared" si="123"/>
        <v>99.783549783549788</v>
      </c>
      <c r="M1311">
        <f t="shared" si="124"/>
        <v>0.70666666666666655</v>
      </c>
      <c r="N1311">
        <f t="shared" si="125"/>
        <v>1.0239285714285713</v>
      </c>
      <c r="O1311">
        <f>G1311/WatershedCalcs!$F$18</f>
        <v>4.418290037073834E-2</v>
      </c>
    </row>
    <row r="1312" spans="1:15" x14ac:dyDescent="0.25">
      <c r="A1312">
        <f t="shared" si="121"/>
        <v>2005</v>
      </c>
      <c r="B1312">
        <f t="shared" si="122"/>
        <v>11</v>
      </c>
      <c r="C1312">
        <v>2005</v>
      </c>
      <c r="D1312">
        <v>3</v>
      </c>
      <c r="E1312">
        <v>8</v>
      </c>
      <c r="F1312">
        <v>0.61</v>
      </c>
      <c r="G1312">
        <v>0.61</v>
      </c>
      <c r="I1312" s="1">
        <v>38567</v>
      </c>
      <c r="J1312">
        <v>0.61</v>
      </c>
      <c r="K1312">
        <f t="shared" si="120"/>
        <v>5079</v>
      </c>
      <c r="L1312" s="7">
        <f t="shared" si="123"/>
        <v>99.940968122786302</v>
      </c>
      <c r="M1312">
        <f t="shared" si="124"/>
        <v>0.70599999999999996</v>
      </c>
      <c r="N1312">
        <f t="shared" si="125"/>
        <v>1.0332142857142856</v>
      </c>
      <c r="O1312">
        <f>G1312/WatershedCalcs!$F$18</f>
        <v>3.7959956656549845E-2</v>
      </c>
    </row>
    <row r="1313" spans="1:15" x14ac:dyDescent="0.25">
      <c r="A1313">
        <f t="shared" si="121"/>
        <v>2005</v>
      </c>
      <c r="B1313">
        <f t="shared" si="122"/>
        <v>11</v>
      </c>
      <c r="C1313">
        <v>2005</v>
      </c>
      <c r="D1313">
        <v>4</v>
      </c>
      <c r="E1313">
        <v>8</v>
      </c>
      <c r="F1313">
        <v>0.56000000000000005</v>
      </c>
      <c r="G1313">
        <v>0.56000000000000005</v>
      </c>
      <c r="I1313" s="1">
        <v>38568</v>
      </c>
      <c r="J1313">
        <v>0.56000000000000005</v>
      </c>
      <c r="K1313">
        <f t="shared" si="120"/>
        <v>5081</v>
      </c>
      <c r="L1313" s="7">
        <f t="shared" si="123"/>
        <v>99.980322707595434</v>
      </c>
      <c r="M1313">
        <f t="shared" si="124"/>
        <v>0.76400000000000001</v>
      </c>
      <c r="N1313">
        <f t="shared" si="125"/>
        <v>1.0453571428571427</v>
      </c>
      <c r="O1313">
        <f>G1313/WatershedCalcs!$F$18</f>
        <v>3.4848484799455598E-2</v>
      </c>
    </row>
    <row r="1314" spans="1:15" x14ac:dyDescent="0.25">
      <c r="A1314">
        <f t="shared" si="121"/>
        <v>2005</v>
      </c>
      <c r="B1314">
        <f t="shared" si="122"/>
        <v>11</v>
      </c>
      <c r="C1314">
        <v>2005</v>
      </c>
      <c r="D1314">
        <v>5</v>
      </c>
      <c r="E1314">
        <v>8</v>
      </c>
      <c r="F1314" t="s">
        <v>7</v>
      </c>
      <c r="H1314" t="s">
        <v>7</v>
      </c>
      <c r="I1314" s="1">
        <v>38569</v>
      </c>
      <c r="K1314" t="e">
        <f t="shared" si="120"/>
        <v>#N/A</v>
      </c>
      <c r="L1314" s="7" t="e">
        <f t="shared" si="123"/>
        <v>#N/A</v>
      </c>
      <c r="M1314">
        <f t="shared" si="124"/>
        <v>0.84800000000000009</v>
      </c>
      <c r="N1314">
        <f t="shared" si="125"/>
        <v>1.0599999999999998</v>
      </c>
      <c r="O1314">
        <f>G1314/WatershedCalcs!$F$18</f>
        <v>0</v>
      </c>
    </row>
    <row r="1315" spans="1:15" x14ac:dyDescent="0.25">
      <c r="A1315">
        <f t="shared" si="121"/>
        <v>2005</v>
      </c>
      <c r="B1315">
        <f t="shared" si="122"/>
        <v>11</v>
      </c>
      <c r="C1315">
        <v>2005</v>
      </c>
      <c r="D1315">
        <v>6</v>
      </c>
      <c r="E1315">
        <v>8</v>
      </c>
      <c r="F1315">
        <v>0.65</v>
      </c>
      <c r="G1315">
        <v>0.65</v>
      </c>
      <c r="I1315" s="1">
        <v>38570</v>
      </c>
      <c r="J1315">
        <v>0.65</v>
      </c>
      <c r="K1315">
        <f t="shared" si="120"/>
        <v>5073</v>
      </c>
      <c r="L1315" s="7">
        <f t="shared" si="123"/>
        <v>99.822904368358905</v>
      </c>
      <c r="M1315">
        <f t="shared" si="124"/>
        <v>0.86333333333333329</v>
      </c>
      <c r="N1315">
        <f t="shared" si="125"/>
        <v>1.0699999999999998</v>
      </c>
      <c r="O1315">
        <f>G1315/WatershedCalcs!$F$18</f>
        <v>4.044913414222525E-2</v>
      </c>
    </row>
    <row r="1316" spans="1:15" x14ac:dyDescent="0.25">
      <c r="A1316">
        <f t="shared" si="121"/>
        <v>2005</v>
      </c>
      <c r="B1316">
        <f t="shared" si="122"/>
        <v>11</v>
      </c>
      <c r="C1316">
        <v>2005</v>
      </c>
      <c r="D1316">
        <v>7</v>
      </c>
      <c r="E1316">
        <v>8</v>
      </c>
      <c r="F1316">
        <v>0.88</v>
      </c>
      <c r="G1316">
        <v>0.88</v>
      </c>
      <c r="I1316" s="1">
        <v>38571</v>
      </c>
      <c r="J1316">
        <v>0.88</v>
      </c>
      <c r="K1316">
        <f t="shared" si="120"/>
        <v>5050</v>
      </c>
      <c r="L1316" s="7">
        <f t="shared" si="123"/>
        <v>99.370326643053914</v>
      </c>
      <c r="M1316">
        <f t="shared" si="124"/>
        <v>0.94999999999999984</v>
      </c>
      <c r="N1316">
        <f t="shared" si="125"/>
        <v>1.0848275862068966</v>
      </c>
      <c r="O1316">
        <f>G1316/WatershedCalcs!$F$18</f>
        <v>5.4761904684858795E-2</v>
      </c>
    </row>
    <row r="1317" spans="1:15" x14ac:dyDescent="0.25">
      <c r="A1317">
        <f t="shared" si="121"/>
        <v>2005</v>
      </c>
      <c r="B1317">
        <f t="shared" si="122"/>
        <v>11</v>
      </c>
      <c r="C1317">
        <v>2005</v>
      </c>
      <c r="D1317">
        <v>8</v>
      </c>
      <c r="E1317">
        <v>8</v>
      </c>
      <c r="F1317">
        <v>0.83</v>
      </c>
      <c r="G1317">
        <v>0.83</v>
      </c>
      <c r="I1317" s="1">
        <v>38572</v>
      </c>
      <c r="J1317">
        <v>0.83</v>
      </c>
      <c r="K1317">
        <f t="shared" si="120"/>
        <v>5060</v>
      </c>
      <c r="L1317" s="7">
        <f t="shared" si="123"/>
        <v>99.567099567099575</v>
      </c>
      <c r="M1317">
        <f t="shared" si="124"/>
        <v>0.99833333333333341</v>
      </c>
      <c r="N1317">
        <f t="shared" si="125"/>
        <v>1.0875862068965516</v>
      </c>
      <c r="O1317">
        <f>G1317/WatershedCalcs!$F$18</f>
        <v>5.1650432827764541E-2</v>
      </c>
    </row>
    <row r="1318" spans="1:15" x14ac:dyDescent="0.25">
      <c r="A1318">
        <f t="shared" si="121"/>
        <v>2005</v>
      </c>
      <c r="B1318">
        <f t="shared" si="122"/>
        <v>11</v>
      </c>
      <c r="C1318">
        <v>2005</v>
      </c>
      <c r="D1318">
        <v>9</v>
      </c>
      <c r="E1318">
        <v>8</v>
      </c>
      <c r="F1318" t="s">
        <v>7</v>
      </c>
      <c r="H1318" t="s">
        <v>7</v>
      </c>
      <c r="I1318" s="1">
        <v>38573</v>
      </c>
      <c r="K1318" t="e">
        <f t="shared" si="120"/>
        <v>#N/A</v>
      </c>
      <c r="L1318" s="7" t="e">
        <f t="shared" si="123"/>
        <v>#N/A</v>
      </c>
      <c r="M1318">
        <f t="shared" si="124"/>
        <v>1.0333333333333334</v>
      </c>
      <c r="N1318">
        <f t="shared" si="125"/>
        <v>1.0882758620689656</v>
      </c>
      <c r="O1318">
        <f>G1318/WatershedCalcs!$F$18</f>
        <v>0</v>
      </c>
    </row>
    <row r="1319" spans="1:15" x14ac:dyDescent="0.25">
      <c r="A1319">
        <f t="shared" si="121"/>
        <v>2005</v>
      </c>
      <c r="B1319">
        <f t="shared" si="122"/>
        <v>11</v>
      </c>
      <c r="C1319">
        <v>2005</v>
      </c>
      <c r="D1319">
        <v>10</v>
      </c>
      <c r="E1319">
        <v>8</v>
      </c>
      <c r="F1319">
        <v>0.9</v>
      </c>
      <c r="G1319">
        <v>0.9</v>
      </c>
      <c r="I1319" s="1">
        <v>38574</v>
      </c>
      <c r="J1319">
        <v>0.9</v>
      </c>
      <c r="K1319">
        <f t="shared" si="120"/>
        <v>5046</v>
      </c>
      <c r="L1319" s="7">
        <f t="shared" si="123"/>
        <v>99.29161747343565</v>
      </c>
      <c r="M1319">
        <f t="shared" si="124"/>
        <v>1.0314285714285716</v>
      </c>
      <c r="N1319">
        <f t="shared" si="125"/>
        <v>1.0860000000000001</v>
      </c>
      <c r="O1319">
        <f>G1319/WatershedCalcs!$F$18</f>
        <v>5.6006493427696494E-2</v>
      </c>
    </row>
    <row r="1320" spans="1:15" x14ac:dyDescent="0.25">
      <c r="A1320">
        <f t="shared" si="121"/>
        <v>2005</v>
      </c>
      <c r="B1320">
        <f t="shared" si="122"/>
        <v>11</v>
      </c>
      <c r="C1320">
        <v>2005</v>
      </c>
      <c r="D1320">
        <v>11</v>
      </c>
      <c r="E1320">
        <v>8</v>
      </c>
      <c r="F1320">
        <v>0.98</v>
      </c>
      <c r="G1320">
        <v>0.98</v>
      </c>
      <c r="I1320" s="1">
        <v>38575</v>
      </c>
      <c r="J1320">
        <v>0.98</v>
      </c>
      <c r="K1320">
        <f t="shared" si="120"/>
        <v>5024</v>
      </c>
      <c r="L1320" s="7">
        <f t="shared" si="123"/>
        <v>98.858717040535225</v>
      </c>
      <c r="M1320">
        <f t="shared" si="124"/>
        <v>1.04</v>
      </c>
      <c r="N1320">
        <f t="shared" si="125"/>
        <v>1.0943333333333334</v>
      </c>
      <c r="O1320">
        <f>G1320/WatershedCalcs!$F$18</f>
        <v>6.0984848399047289E-2</v>
      </c>
    </row>
    <row r="1321" spans="1:15" x14ac:dyDescent="0.25">
      <c r="A1321">
        <f t="shared" si="121"/>
        <v>2005</v>
      </c>
      <c r="B1321">
        <f t="shared" si="122"/>
        <v>11</v>
      </c>
      <c r="C1321">
        <v>2005</v>
      </c>
      <c r="D1321">
        <v>12</v>
      </c>
      <c r="E1321">
        <v>8</v>
      </c>
      <c r="F1321">
        <v>0.94</v>
      </c>
      <c r="G1321">
        <v>0.94</v>
      </c>
      <c r="I1321" s="1">
        <v>38576</v>
      </c>
      <c r="J1321">
        <v>0.94</v>
      </c>
      <c r="K1321">
        <f t="shared" si="120"/>
        <v>5040</v>
      </c>
      <c r="L1321" s="7">
        <f t="shared" si="123"/>
        <v>99.173553719008268</v>
      </c>
      <c r="M1321">
        <f t="shared" si="124"/>
        <v>1.0642857142857143</v>
      </c>
      <c r="N1321">
        <f t="shared" si="125"/>
        <v>1.1089999999999998</v>
      </c>
      <c r="O1321">
        <f>G1321/WatershedCalcs!$F$18</f>
        <v>5.8495670913371892E-2</v>
      </c>
    </row>
    <row r="1322" spans="1:15" x14ac:dyDescent="0.25">
      <c r="A1322">
        <f t="shared" si="121"/>
        <v>2005</v>
      </c>
      <c r="B1322">
        <f t="shared" si="122"/>
        <v>11</v>
      </c>
      <c r="C1322">
        <v>2005</v>
      </c>
      <c r="D1322">
        <v>13</v>
      </c>
      <c r="E1322">
        <v>8</v>
      </c>
      <c r="F1322">
        <v>1.17</v>
      </c>
      <c r="G1322">
        <v>1.17</v>
      </c>
      <c r="I1322" s="1">
        <v>38577</v>
      </c>
      <c r="J1322">
        <v>1.17</v>
      </c>
      <c r="K1322">
        <f t="shared" si="120"/>
        <v>4973</v>
      </c>
      <c r="L1322" s="7">
        <f t="shared" si="123"/>
        <v>97.855175127902399</v>
      </c>
      <c r="M1322">
        <f t="shared" si="124"/>
        <v>1.0728571428571427</v>
      </c>
      <c r="N1322">
        <f t="shared" si="125"/>
        <v>1.1476666666666666</v>
      </c>
      <c r="O1322">
        <f>G1322/WatershedCalcs!$F$18</f>
        <v>7.2808441456005443E-2</v>
      </c>
    </row>
    <row r="1323" spans="1:15" x14ac:dyDescent="0.25">
      <c r="A1323">
        <f t="shared" si="121"/>
        <v>2005</v>
      </c>
      <c r="B1323">
        <f t="shared" si="122"/>
        <v>11</v>
      </c>
      <c r="C1323">
        <v>2005</v>
      </c>
      <c r="D1323">
        <v>14</v>
      </c>
      <c r="E1323">
        <v>8</v>
      </c>
      <c r="F1323">
        <v>1.17</v>
      </c>
      <c r="G1323">
        <v>1.17</v>
      </c>
      <c r="I1323" s="1">
        <v>38578</v>
      </c>
      <c r="J1323">
        <v>1.17</v>
      </c>
      <c r="K1323">
        <f t="shared" si="120"/>
        <v>4973</v>
      </c>
      <c r="L1323" s="7">
        <f t="shared" si="123"/>
        <v>97.855175127902399</v>
      </c>
      <c r="M1323">
        <f t="shared" si="124"/>
        <v>1.0557142857142856</v>
      </c>
      <c r="N1323">
        <f t="shared" si="125"/>
        <v>1.1656666666666666</v>
      </c>
      <c r="O1323">
        <f>G1323/WatershedCalcs!$F$18</f>
        <v>7.2808441456005443E-2</v>
      </c>
    </row>
    <row r="1324" spans="1:15" x14ac:dyDescent="0.25">
      <c r="A1324">
        <f t="shared" si="121"/>
        <v>2005</v>
      </c>
      <c r="B1324">
        <f t="shared" si="122"/>
        <v>11</v>
      </c>
      <c r="C1324">
        <v>2005</v>
      </c>
      <c r="D1324">
        <v>15</v>
      </c>
      <c r="E1324">
        <v>8</v>
      </c>
      <c r="F1324">
        <v>1.04</v>
      </c>
      <c r="G1324">
        <v>1.04</v>
      </c>
      <c r="I1324" s="1">
        <v>38579</v>
      </c>
      <c r="J1324">
        <v>1.04</v>
      </c>
      <c r="K1324">
        <f t="shared" si="120"/>
        <v>5007</v>
      </c>
      <c r="L1324" s="7">
        <f t="shared" si="123"/>
        <v>98.524203069657617</v>
      </c>
      <c r="M1324">
        <f t="shared" si="124"/>
        <v>1.05</v>
      </c>
      <c r="N1324">
        <f t="shared" si="125"/>
        <v>1.190333333333333</v>
      </c>
      <c r="O1324">
        <f>G1324/WatershedCalcs!$F$18</f>
        <v>6.47186146275604E-2</v>
      </c>
    </row>
    <row r="1325" spans="1:15" x14ac:dyDescent="0.25">
      <c r="A1325">
        <f t="shared" si="121"/>
        <v>2005</v>
      </c>
      <c r="B1325">
        <f t="shared" si="122"/>
        <v>11</v>
      </c>
      <c r="C1325">
        <v>2005</v>
      </c>
      <c r="D1325">
        <v>16</v>
      </c>
      <c r="E1325">
        <v>8</v>
      </c>
      <c r="F1325">
        <v>1.02</v>
      </c>
      <c r="G1325">
        <v>1.02</v>
      </c>
      <c r="I1325" s="1">
        <v>38580</v>
      </c>
      <c r="J1325">
        <v>1.02</v>
      </c>
      <c r="K1325">
        <f t="shared" si="120"/>
        <v>5013</v>
      </c>
      <c r="L1325" s="7">
        <f t="shared" si="123"/>
        <v>98.642266824084999</v>
      </c>
      <c r="M1325">
        <f t="shared" si="124"/>
        <v>1.0528571428571427</v>
      </c>
      <c r="N1325">
        <f t="shared" si="125"/>
        <v>1.2113333333333332</v>
      </c>
      <c r="O1325">
        <f>G1325/WatershedCalcs!$F$18</f>
        <v>6.3474025884722701E-2</v>
      </c>
    </row>
    <row r="1326" spans="1:15" x14ac:dyDescent="0.25">
      <c r="A1326">
        <f t="shared" si="121"/>
        <v>2005</v>
      </c>
      <c r="B1326">
        <f t="shared" si="122"/>
        <v>11</v>
      </c>
      <c r="C1326">
        <v>2005</v>
      </c>
      <c r="D1326">
        <v>17</v>
      </c>
      <c r="E1326">
        <v>8</v>
      </c>
      <c r="F1326">
        <v>0.96</v>
      </c>
      <c r="G1326">
        <v>0.96</v>
      </c>
      <c r="I1326" s="1">
        <v>38581</v>
      </c>
      <c r="J1326">
        <v>0.96</v>
      </c>
      <c r="K1326">
        <f t="shared" si="120"/>
        <v>5032</v>
      </c>
      <c r="L1326" s="7">
        <f t="shared" si="123"/>
        <v>99.01613537977174</v>
      </c>
      <c r="M1326">
        <f t="shared" si="124"/>
        <v>1.0628571428571427</v>
      </c>
      <c r="N1326">
        <f t="shared" si="125"/>
        <v>1.2326666666666666</v>
      </c>
      <c r="O1326">
        <f>G1326/WatershedCalcs!$F$18</f>
        <v>5.9740259656209591E-2</v>
      </c>
    </row>
    <row r="1327" spans="1:15" x14ac:dyDescent="0.25">
      <c r="A1327">
        <f t="shared" si="121"/>
        <v>2005</v>
      </c>
      <c r="B1327">
        <f t="shared" si="122"/>
        <v>11</v>
      </c>
      <c r="C1327">
        <v>2005</v>
      </c>
      <c r="D1327">
        <v>18</v>
      </c>
      <c r="E1327">
        <v>8</v>
      </c>
      <c r="F1327">
        <v>1.1499999999999999</v>
      </c>
      <c r="G1327">
        <v>1.1499999999999999</v>
      </c>
      <c r="I1327" s="1">
        <v>38582</v>
      </c>
      <c r="J1327">
        <v>1.1499999999999999</v>
      </c>
      <c r="K1327">
        <f t="shared" si="120"/>
        <v>4982</v>
      </c>
      <c r="L1327" s="7">
        <f t="shared" si="123"/>
        <v>98.032270759543479</v>
      </c>
      <c r="M1327">
        <f t="shared" si="124"/>
        <v>1.0871428571428572</v>
      </c>
      <c r="N1327">
        <f t="shared" si="125"/>
        <v>1.2906666666666666</v>
      </c>
      <c r="O1327">
        <f>G1327/WatershedCalcs!$F$18</f>
        <v>7.156385271316773E-2</v>
      </c>
    </row>
    <row r="1328" spans="1:15" x14ac:dyDescent="0.25">
      <c r="A1328">
        <f t="shared" si="121"/>
        <v>2005</v>
      </c>
      <c r="B1328">
        <f t="shared" si="122"/>
        <v>11</v>
      </c>
      <c r="C1328">
        <v>2005</v>
      </c>
      <c r="D1328">
        <v>19</v>
      </c>
      <c r="E1328">
        <v>8</v>
      </c>
      <c r="F1328">
        <v>1</v>
      </c>
      <c r="G1328">
        <v>1</v>
      </c>
      <c r="I1328" s="1">
        <v>38583</v>
      </c>
      <c r="J1328">
        <v>1</v>
      </c>
      <c r="K1328">
        <f t="shared" si="120"/>
        <v>5018</v>
      </c>
      <c r="L1328" s="7">
        <f t="shared" si="123"/>
        <v>98.740653286107829</v>
      </c>
      <c r="M1328">
        <f t="shared" si="124"/>
        <v>1.0714285714285714</v>
      </c>
      <c r="N1328">
        <f t="shared" si="125"/>
        <v>1.3573333333333333</v>
      </c>
      <c r="O1328">
        <f>G1328/WatershedCalcs!$F$18</f>
        <v>6.2229437141884995E-2</v>
      </c>
    </row>
    <row r="1329" spans="1:15" x14ac:dyDescent="0.25">
      <c r="A1329">
        <f t="shared" si="121"/>
        <v>2005</v>
      </c>
      <c r="B1329">
        <f t="shared" si="122"/>
        <v>11</v>
      </c>
      <c r="C1329">
        <v>2005</v>
      </c>
      <c r="D1329">
        <v>20</v>
      </c>
      <c r="E1329">
        <v>8</v>
      </c>
      <c r="F1329">
        <v>1.05</v>
      </c>
      <c r="G1329">
        <v>1.05</v>
      </c>
      <c r="I1329" s="1">
        <v>38584</v>
      </c>
      <c r="J1329">
        <v>1.05</v>
      </c>
      <c r="K1329">
        <f t="shared" si="120"/>
        <v>5005</v>
      </c>
      <c r="L1329" s="7">
        <f t="shared" si="123"/>
        <v>98.484848484848484</v>
      </c>
      <c r="M1329">
        <f t="shared" si="124"/>
        <v>1.1028571428571428</v>
      </c>
      <c r="N1329">
        <f t="shared" si="125"/>
        <v>1.3743333333333332</v>
      </c>
      <c r="O1329">
        <f>G1329/WatershedCalcs!$F$18</f>
        <v>6.534090899897925E-2</v>
      </c>
    </row>
    <row r="1330" spans="1:15" x14ac:dyDescent="0.25">
      <c r="A1330">
        <f t="shared" si="121"/>
        <v>2005</v>
      </c>
      <c r="B1330">
        <f t="shared" si="122"/>
        <v>11</v>
      </c>
      <c r="C1330">
        <v>2005</v>
      </c>
      <c r="D1330">
        <v>21</v>
      </c>
      <c r="E1330">
        <v>8</v>
      </c>
      <c r="F1330">
        <v>1.1299999999999999</v>
      </c>
      <c r="G1330">
        <v>1.1299999999999999</v>
      </c>
      <c r="I1330" s="1">
        <v>38585</v>
      </c>
      <c r="J1330">
        <v>1.1299999999999999</v>
      </c>
      <c r="K1330">
        <f t="shared" si="120"/>
        <v>4986</v>
      </c>
      <c r="L1330" s="7">
        <f t="shared" si="123"/>
        <v>98.110979929161743</v>
      </c>
      <c r="M1330">
        <f t="shared" si="124"/>
        <v>1.1599999999999999</v>
      </c>
      <c r="N1330">
        <f t="shared" si="125"/>
        <v>1.382333333333333</v>
      </c>
      <c r="O1330">
        <f>G1330/WatershedCalcs!$F$18</f>
        <v>7.0319263970330032E-2</v>
      </c>
    </row>
    <row r="1331" spans="1:15" x14ac:dyDescent="0.25">
      <c r="A1331">
        <f t="shared" si="121"/>
        <v>2005</v>
      </c>
      <c r="B1331">
        <f t="shared" si="122"/>
        <v>11</v>
      </c>
      <c r="C1331">
        <v>2005</v>
      </c>
      <c r="D1331">
        <v>22</v>
      </c>
      <c r="E1331">
        <v>8</v>
      </c>
      <c r="F1331">
        <v>1.06</v>
      </c>
      <c r="G1331">
        <v>1.06</v>
      </c>
      <c r="I1331" s="1">
        <v>38586</v>
      </c>
      <c r="J1331">
        <v>1.06</v>
      </c>
      <c r="K1331">
        <f t="shared" si="120"/>
        <v>5003</v>
      </c>
      <c r="L1331" s="7">
        <f t="shared" si="123"/>
        <v>98.445493900039352</v>
      </c>
      <c r="M1331">
        <f t="shared" si="124"/>
        <v>1.1942857142857142</v>
      </c>
      <c r="N1331">
        <f t="shared" si="125"/>
        <v>1.3846666666666667</v>
      </c>
      <c r="O1331">
        <f>G1331/WatershedCalcs!$F$18</f>
        <v>6.5963203370398099E-2</v>
      </c>
    </row>
    <row r="1332" spans="1:15" x14ac:dyDescent="0.25">
      <c r="A1332">
        <f t="shared" si="121"/>
        <v>2005</v>
      </c>
      <c r="B1332">
        <f t="shared" si="122"/>
        <v>11</v>
      </c>
      <c r="C1332">
        <v>2005</v>
      </c>
      <c r="D1332">
        <v>23</v>
      </c>
      <c r="E1332">
        <v>8</v>
      </c>
      <c r="F1332">
        <v>1.0900000000000001</v>
      </c>
      <c r="G1332">
        <v>1.0900000000000001</v>
      </c>
      <c r="I1332" s="1">
        <v>38587</v>
      </c>
      <c r="J1332">
        <v>1.0900000000000001</v>
      </c>
      <c r="K1332">
        <f t="shared" si="120"/>
        <v>5000</v>
      </c>
      <c r="L1332" s="7">
        <f t="shared" si="123"/>
        <v>98.386462022825654</v>
      </c>
      <c r="M1332">
        <f t="shared" si="124"/>
        <v>1.2428571428571427</v>
      </c>
      <c r="N1332">
        <f t="shared" si="125"/>
        <v>1.3853333333333331</v>
      </c>
      <c r="O1332">
        <f>G1332/WatershedCalcs!$F$18</f>
        <v>6.7830086484654648E-2</v>
      </c>
    </row>
    <row r="1333" spans="1:15" x14ac:dyDescent="0.25">
      <c r="A1333">
        <f t="shared" si="121"/>
        <v>2005</v>
      </c>
      <c r="B1333">
        <f t="shared" si="122"/>
        <v>11</v>
      </c>
      <c r="C1333">
        <v>2005</v>
      </c>
      <c r="D1333">
        <v>24</v>
      </c>
      <c r="E1333">
        <v>8</v>
      </c>
      <c r="F1333">
        <v>1.1299999999999999</v>
      </c>
      <c r="G1333">
        <v>1.1299999999999999</v>
      </c>
      <c r="I1333" s="1">
        <v>38588</v>
      </c>
      <c r="J1333">
        <v>1.1299999999999999</v>
      </c>
      <c r="K1333">
        <f t="shared" si="120"/>
        <v>4986</v>
      </c>
      <c r="L1333" s="7">
        <f t="shared" si="123"/>
        <v>98.110979929161743</v>
      </c>
      <c r="M1333">
        <f t="shared" si="124"/>
        <v>1.2485714285714284</v>
      </c>
      <c r="N1333">
        <f t="shared" si="125"/>
        <v>1.3856666666666664</v>
      </c>
      <c r="O1333">
        <f>G1333/WatershedCalcs!$F$18</f>
        <v>7.0319263970330032E-2</v>
      </c>
    </row>
    <row r="1334" spans="1:15" x14ac:dyDescent="0.25">
      <c r="A1334">
        <f t="shared" si="121"/>
        <v>2005</v>
      </c>
      <c r="B1334">
        <f t="shared" si="122"/>
        <v>11</v>
      </c>
      <c r="C1334">
        <v>2005</v>
      </c>
      <c r="D1334">
        <v>25</v>
      </c>
      <c r="E1334">
        <v>8</v>
      </c>
      <c r="F1334">
        <v>1.04</v>
      </c>
      <c r="G1334">
        <v>1.04</v>
      </c>
      <c r="I1334" s="1">
        <v>38589</v>
      </c>
      <c r="J1334">
        <v>1.04</v>
      </c>
      <c r="K1334">
        <f t="shared" si="120"/>
        <v>5007</v>
      </c>
      <c r="L1334" s="7">
        <f t="shared" si="123"/>
        <v>98.524203069657617</v>
      </c>
      <c r="M1334">
        <f t="shared" si="124"/>
        <v>1.2342857142857144</v>
      </c>
      <c r="N1334">
        <f t="shared" si="125"/>
        <v>1.3853333333333331</v>
      </c>
      <c r="O1334">
        <f>G1334/WatershedCalcs!$F$18</f>
        <v>6.47186146275604E-2</v>
      </c>
    </row>
    <row r="1335" spans="1:15" x14ac:dyDescent="0.25">
      <c r="A1335">
        <f t="shared" si="121"/>
        <v>2005</v>
      </c>
      <c r="B1335">
        <f t="shared" si="122"/>
        <v>11</v>
      </c>
      <c r="C1335">
        <v>2005</v>
      </c>
      <c r="D1335">
        <v>26</v>
      </c>
      <c r="E1335">
        <v>8</v>
      </c>
      <c r="F1335">
        <v>1.22</v>
      </c>
      <c r="G1335">
        <v>1.22</v>
      </c>
      <c r="I1335" s="1">
        <v>38590</v>
      </c>
      <c r="J1335">
        <v>1.22</v>
      </c>
      <c r="K1335">
        <f t="shared" si="120"/>
        <v>4960</v>
      </c>
      <c r="L1335" s="7">
        <f t="shared" si="123"/>
        <v>97.599370326643054</v>
      </c>
      <c r="M1335">
        <f t="shared" si="124"/>
        <v>1.2242857142857144</v>
      </c>
      <c r="N1335">
        <f t="shared" si="125"/>
        <v>1.3936666666666666</v>
      </c>
      <c r="O1335">
        <f>G1335/WatershedCalcs!$F$18</f>
        <v>7.5919913313099691E-2</v>
      </c>
    </row>
    <row r="1336" spans="1:15" x14ac:dyDescent="0.25">
      <c r="A1336">
        <f t="shared" si="121"/>
        <v>2005</v>
      </c>
      <c r="B1336">
        <f t="shared" si="122"/>
        <v>11</v>
      </c>
      <c r="C1336">
        <v>2005</v>
      </c>
      <c r="D1336">
        <v>27</v>
      </c>
      <c r="E1336">
        <v>8</v>
      </c>
      <c r="F1336">
        <v>1.45</v>
      </c>
      <c r="G1336">
        <v>1.45</v>
      </c>
      <c r="I1336" s="1">
        <v>38591</v>
      </c>
      <c r="J1336">
        <v>1.45</v>
      </c>
      <c r="K1336">
        <f t="shared" si="120"/>
        <v>4886</v>
      </c>
      <c r="L1336" s="7">
        <f t="shared" si="123"/>
        <v>96.143250688705237</v>
      </c>
      <c r="M1336">
        <f t="shared" si="124"/>
        <v>1.1857142857142857</v>
      </c>
      <c r="N1336">
        <f t="shared" si="125"/>
        <v>1.3919999999999999</v>
      </c>
      <c r="O1336">
        <f>G1336/WatershedCalcs!$F$18</f>
        <v>9.0232683855733242E-2</v>
      </c>
    </row>
    <row r="1337" spans="1:15" x14ac:dyDescent="0.25">
      <c r="A1337">
        <f t="shared" si="121"/>
        <v>2005</v>
      </c>
      <c r="B1337">
        <f t="shared" si="122"/>
        <v>11</v>
      </c>
      <c r="C1337">
        <v>2005</v>
      </c>
      <c r="D1337">
        <v>28</v>
      </c>
      <c r="E1337">
        <v>8</v>
      </c>
      <c r="F1337">
        <v>1.37</v>
      </c>
      <c r="G1337">
        <v>1.37</v>
      </c>
      <c r="I1337" s="1">
        <v>38592</v>
      </c>
      <c r="J1337">
        <v>1.37</v>
      </c>
      <c r="K1337">
        <f t="shared" si="120"/>
        <v>4922</v>
      </c>
      <c r="L1337" s="7">
        <f t="shared" si="123"/>
        <v>96.851633215269587</v>
      </c>
      <c r="M1337">
        <f t="shared" si="124"/>
        <v>1.117142857142857</v>
      </c>
      <c r="N1337">
        <f t="shared" si="125"/>
        <v>1.3886666666666665</v>
      </c>
      <c r="O1337">
        <f>G1337/WatershedCalcs!$F$18</f>
        <v>8.5254328884382446E-2</v>
      </c>
    </row>
    <row r="1338" spans="1:15" x14ac:dyDescent="0.25">
      <c r="A1338">
        <f t="shared" si="121"/>
        <v>2005</v>
      </c>
      <c r="B1338">
        <f t="shared" si="122"/>
        <v>11</v>
      </c>
      <c r="C1338">
        <v>2005</v>
      </c>
      <c r="D1338">
        <v>29</v>
      </c>
      <c r="E1338">
        <v>8</v>
      </c>
      <c r="F1338">
        <v>1.4</v>
      </c>
      <c r="G1338">
        <v>1.4</v>
      </c>
      <c r="I1338" s="1">
        <v>38593</v>
      </c>
      <c r="J1338">
        <v>1.4</v>
      </c>
      <c r="K1338">
        <f t="shared" si="120"/>
        <v>4899</v>
      </c>
      <c r="L1338" s="7">
        <f t="shared" si="123"/>
        <v>96.399055489964582</v>
      </c>
      <c r="M1338">
        <f t="shared" si="124"/>
        <v>1.1142857142857141</v>
      </c>
      <c r="N1338">
        <f t="shared" si="125"/>
        <v>1.39</v>
      </c>
      <c r="O1338">
        <f>G1338/WatershedCalcs!$F$18</f>
        <v>8.7121211998638981E-2</v>
      </c>
    </row>
    <row r="1339" spans="1:15" x14ac:dyDescent="0.25">
      <c r="A1339">
        <f t="shared" si="121"/>
        <v>2005</v>
      </c>
      <c r="B1339">
        <f t="shared" si="122"/>
        <v>11</v>
      </c>
      <c r="C1339">
        <v>2005</v>
      </c>
      <c r="D1339">
        <v>30</v>
      </c>
      <c r="E1339">
        <v>8</v>
      </c>
      <c r="F1339">
        <v>1.1299999999999999</v>
      </c>
      <c r="G1339">
        <v>1.1299999999999999</v>
      </c>
      <c r="I1339" s="1">
        <v>38594</v>
      </c>
      <c r="J1339">
        <v>1.1299999999999999</v>
      </c>
      <c r="K1339">
        <f t="shared" si="120"/>
        <v>4986</v>
      </c>
      <c r="L1339" s="7">
        <f t="shared" si="123"/>
        <v>98.110979929161743</v>
      </c>
      <c r="M1339">
        <f t="shared" si="124"/>
        <v>1.0685714285714287</v>
      </c>
      <c r="N1339">
        <f t="shared" si="125"/>
        <v>1.4113333333333331</v>
      </c>
      <c r="O1339">
        <f>G1339/WatershedCalcs!$F$18</f>
        <v>7.0319263970330032E-2</v>
      </c>
    </row>
    <row r="1340" spans="1:15" x14ac:dyDescent="0.25">
      <c r="A1340">
        <f t="shared" si="121"/>
        <v>2005</v>
      </c>
      <c r="B1340">
        <f t="shared" si="122"/>
        <v>11</v>
      </c>
      <c r="C1340">
        <v>2005</v>
      </c>
      <c r="D1340">
        <v>31</v>
      </c>
      <c r="E1340">
        <v>8</v>
      </c>
      <c r="F1340">
        <v>1.03</v>
      </c>
      <c r="G1340">
        <v>1.03</v>
      </c>
      <c r="I1340" s="1">
        <v>38595</v>
      </c>
      <c r="J1340">
        <v>1.03</v>
      </c>
      <c r="K1340">
        <f t="shared" si="120"/>
        <v>5010</v>
      </c>
      <c r="L1340" s="7">
        <f t="shared" si="123"/>
        <v>98.583234946871315</v>
      </c>
      <c r="M1340">
        <f t="shared" si="124"/>
        <v>1.0442857142857143</v>
      </c>
      <c r="N1340">
        <f t="shared" si="125"/>
        <v>1.4073333333333331</v>
      </c>
      <c r="O1340">
        <f>G1340/WatershedCalcs!$F$18</f>
        <v>6.4096320256141551E-2</v>
      </c>
    </row>
    <row r="1341" spans="1:15" x14ac:dyDescent="0.25">
      <c r="A1341">
        <f t="shared" si="121"/>
        <v>2005</v>
      </c>
      <c r="B1341">
        <f t="shared" si="122"/>
        <v>12</v>
      </c>
      <c r="C1341">
        <v>2005</v>
      </c>
      <c r="D1341">
        <v>1</v>
      </c>
      <c r="E1341">
        <v>9</v>
      </c>
      <c r="F1341">
        <v>0.97</v>
      </c>
      <c r="G1341">
        <v>0.97</v>
      </c>
      <c r="I1341" s="1">
        <v>38596</v>
      </c>
      <c r="J1341">
        <v>0.97</v>
      </c>
      <c r="K1341">
        <f t="shared" si="120"/>
        <v>5027</v>
      </c>
      <c r="L1341" s="7">
        <f t="shared" si="123"/>
        <v>98.917748917748909</v>
      </c>
      <c r="M1341">
        <f t="shared" si="124"/>
        <v>1.0185714285714285</v>
      </c>
      <c r="N1341">
        <f t="shared" si="125"/>
        <v>1.8163333333333331</v>
      </c>
      <c r="O1341">
        <f>G1341/WatershedCalcs!$F$18</f>
        <v>6.036255402762844E-2</v>
      </c>
    </row>
    <row r="1342" spans="1:15" x14ac:dyDescent="0.25">
      <c r="A1342">
        <f t="shared" si="121"/>
        <v>2005</v>
      </c>
      <c r="B1342">
        <f t="shared" si="122"/>
        <v>12</v>
      </c>
      <c r="C1342">
        <v>2005</v>
      </c>
      <c r="D1342">
        <v>2</v>
      </c>
      <c r="E1342">
        <v>9</v>
      </c>
      <c r="F1342">
        <v>0.95</v>
      </c>
      <c r="G1342">
        <v>0.95</v>
      </c>
      <c r="I1342" s="1">
        <v>38597</v>
      </c>
      <c r="J1342">
        <v>0.95</v>
      </c>
      <c r="K1342">
        <f t="shared" si="120"/>
        <v>5036</v>
      </c>
      <c r="L1342" s="7">
        <f t="shared" si="123"/>
        <v>99.094844549390004</v>
      </c>
      <c r="M1342">
        <f t="shared" si="124"/>
        <v>1.0257142857142856</v>
      </c>
      <c r="N1342">
        <f t="shared" si="125"/>
        <v>2.1673333333333331</v>
      </c>
      <c r="O1342">
        <f>G1342/WatershedCalcs!$F$18</f>
        <v>5.9117965284790741E-2</v>
      </c>
    </row>
    <row r="1343" spans="1:15" x14ac:dyDescent="0.25">
      <c r="A1343">
        <f t="shared" si="121"/>
        <v>2005</v>
      </c>
      <c r="B1343">
        <f t="shared" si="122"/>
        <v>12</v>
      </c>
      <c r="C1343">
        <v>2005</v>
      </c>
      <c r="D1343">
        <v>3</v>
      </c>
      <c r="E1343">
        <v>9</v>
      </c>
      <c r="F1343">
        <v>0.97</v>
      </c>
      <c r="G1343">
        <v>0.97</v>
      </c>
      <c r="I1343" s="1">
        <v>38598</v>
      </c>
      <c r="J1343">
        <v>0.97</v>
      </c>
      <c r="K1343">
        <f t="shared" si="120"/>
        <v>5027</v>
      </c>
      <c r="L1343" s="7">
        <f t="shared" si="123"/>
        <v>98.917748917748909</v>
      </c>
      <c r="M1343">
        <f t="shared" si="124"/>
        <v>1.0542857142857145</v>
      </c>
      <c r="N1343">
        <f t="shared" si="125"/>
        <v>2.258</v>
      </c>
      <c r="O1343">
        <f>G1343/WatershedCalcs!$F$18</f>
        <v>6.036255402762844E-2</v>
      </c>
    </row>
    <row r="1344" spans="1:15" x14ac:dyDescent="0.25">
      <c r="A1344">
        <f t="shared" si="121"/>
        <v>2005</v>
      </c>
      <c r="B1344">
        <f t="shared" si="122"/>
        <v>12</v>
      </c>
      <c r="C1344">
        <v>2005</v>
      </c>
      <c r="D1344">
        <v>4</v>
      </c>
      <c r="E1344">
        <v>9</v>
      </c>
      <c r="F1344">
        <v>1.35</v>
      </c>
      <c r="G1344">
        <v>1.35</v>
      </c>
      <c r="I1344" s="1">
        <v>38599</v>
      </c>
      <c r="J1344">
        <v>1.35</v>
      </c>
      <c r="K1344">
        <f t="shared" si="120"/>
        <v>4931</v>
      </c>
      <c r="L1344" s="7">
        <f t="shared" si="123"/>
        <v>97.028728846910667</v>
      </c>
      <c r="M1344">
        <f t="shared" si="124"/>
        <v>1.1185714285714285</v>
      </c>
      <c r="N1344">
        <f t="shared" si="125"/>
        <v>2.331</v>
      </c>
      <c r="O1344">
        <f>G1344/WatershedCalcs!$F$18</f>
        <v>8.4009740141544748E-2</v>
      </c>
    </row>
    <row r="1345" spans="1:15" x14ac:dyDescent="0.25">
      <c r="A1345">
        <f t="shared" si="121"/>
        <v>2005</v>
      </c>
      <c r="B1345">
        <f t="shared" si="122"/>
        <v>12</v>
      </c>
      <c r="C1345">
        <v>2005</v>
      </c>
      <c r="D1345">
        <v>5</v>
      </c>
      <c r="E1345">
        <v>9</v>
      </c>
      <c r="F1345">
        <v>1.08</v>
      </c>
      <c r="G1345">
        <v>1.08</v>
      </c>
      <c r="I1345" s="1">
        <v>38600</v>
      </c>
      <c r="J1345">
        <v>1.08</v>
      </c>
      <c r="K1345">
        <f t="shared" si="120"/>
        <v>5001</v>
      </c>
      <c r="L1345" s="7">
        <f t="shared" si="123"/>
        <v>98.40613931523022</v>
      </c>
      <c r="M1345">
        <f t="shared" si="124"/>
        <v>1.2257142857142858</v>
      </c>
      <c r="N1345">
        <f t="shared" si="125"/>
        <v>2.375</v>
      </c>
      <c r="O1345">
        <f>G1345/WatershedCalcs!$F$18</f>
        <v>6.7207792113235798E-2</v>
      </c>
    </row>
    <row r="1346" spans="1:15" x14ac:dyDescent="0.25">
      <c r="A1346">
        <f t="shared" si="121"/>
        <v>2005</v>
      </c>
      <c r="B1346">
        <f t="shared" si="122"/>
        <v>12</v>
      </c>
      <c r="C1346">
        <v>2005</v>
      </c>
      <c r="D1346">
        <v>6</v>
      </c>
      <c r="E1346">
        <v>9</v>
      </c>
      <c r="F1346">
        <v>0.96</v>
      </c>
      <c r="G1346">
        <v>0.96</v>
      </c>
      <c r="I1346" s="1">
        <v>38601</v>
      </c>
      <c r="J1346">
        <v>0.96</v>
      </c>
      <c r="K1346">
        <f t="shared" ref="K1346:K1409" si="126">RANK(J1346,$J$2:$J$5114,0)</f>
        <v>5032</v>
      </c>
      <c r="L1346" s="7">
        <f t="shared" si="123"/>
        <v>99.01613537977174</v>
      </c>
      <c r="M1346">
        <f t="shared" si="124"/>
        <v>1.3157142857142858</v>
      </c>
      <c r="N1346">
        <f t="shared" si="125"/>
        <v>2.4</v>
      </c>
      <c r="O1346">
        <f>G1346/WatershedCalcs!$F$18</f>
        <v>5.9740259656209591E-2</v>
      </c>
    </row>
    <row r="1347" spans="1:15" x14ac:dyDescent="0.25">
      <c r="A1347">
        <f t="shared" ref="A1347:A1410" si="127">IF(E1347&gt;9,C1347+1,C1347)</f>
        <v>2005</v>
      </c>
      <c r="B1347">
        <f t="shared" ref="B1347:B1410" si="128">IF(E1347&gt;9,(E1347-9),(E1347+3))</f>
        <v>12</v>
      </c>
      <c r="C1347">
        <v>2005</v>
      </c>
      <c r="D1347">
        <v>7</v>
      </c>
      <c r="E1347">
        <v>9</v>
      </c>
      <c r="F1347">
        <v>0.85</v>
      </c>
      <c r="G1347">
        <v>0.85</v>
      </c>
      <c r="I1347" s="1">
        <v>38602</v>
      </c>
      <c r="J1347">
        <v>0.85</v>
      </c>
      <c r="K1347">
        <f t="shared" si="126"/>
        <v>5059</v>
      </c>
      <c r="L1347" s="7">
        <f t="shared" ref="L1347:L1410" si="129">100*(K1347/(COUNT($K$2:$K$5114)+1))</f>
        <v>99.547422274694995</v>
      </c>
      <c r="M1347">
        <f t="shared" ref="M1347:M1410" si="130">AVERAGE(J1347:J1353)</f>
        <v>1.4514285714285715</v>
      </c>
      <c r="N1347">
        <f t="shared" ref="N1347:N1410" si="131">AVERAGE(J1347:J1376)</f>
        <v>2.4253333333333336</v>
      </c>
      <c r="O1347">
        <f>G1347/WatershedCalcs!$F$18</f>
        <v>5.2895021570602246E-2</v>
      </c>
    </row>
    <row r="1348" spans="1:15" x14ac:dyDescent="0.25">
      <c r="A1348">
        <f t="shared" si="127"/>
        <v>2005</v>
      </c>
      <c r="B1348">
        <f t="shared" si="128"/>
        <v>12</v>
      </c>
      <c r="C1348">
        <v>2005</v>
      </c>
      <c r="D1348">
        <v>8</v>
      </c>
      <c r="E1348">
        <v>9</v>
      </c>
      <c r="F1348">
        <v>1.02</v>
      </c>
      <c r="G1348">
        <v>1.02</v>
      </c>
      <c r="I1348" s="1">
        <v>38603</v>
      </c>
      <c r="J1348">
        <v>1.02</v>
      </c>
      <c r="K1348">
        <f t="shared" si="126"/>
        <v>5013</v>
      </c>
      <c r="L1348" s="7">
        <f t="shared" si="129"/>
        <v>98.642266824084999</v>
      </c>
      <c r="M1348">
        <f t="shared" si="130"/>
        <v>1.5685714285714283</v>
      </c>
      <c r="N1348">
        <f t="shared" si="131"/>
        <v>2.4593333333333334</v>
      </c>
      <c r="O1348">
        <f>G1348/WatershedCalcs!$F$18</f>
        <v>6.3474025884722701E-2</v>
      </c>
    </row>
    <row r="1349" spans="1:15" x14ac:dyDescent="0.25">
      <c r="A1349">
        <f t="shared" si="127"/>
        <v>2005</v>
      </c>
      <c r="B1349">
        <f t="shared" si="128"/>
        <v>12</v>
      </c>
      <c r="C1349">
        <v>2005</v>
      </c>
      <c r="D1349">
        <v>9</v>
      </c>
      <c r="E1349">
        <v>9</v>
      </c>
      <c r="F1349">
        <v>1.1499999999999999</v>
      </c>
      <c r="G1349">
        <v>1.1499999999999999</v>
      </c>
      <c r="I1349" s="1">
        <v>38604</v>
      </c>
      <c r="J1349">
        <v>1.1499999999999999</v>
      </c>
      <c r="K1349">
        <f t="shared" si="126"/>
        <v>4982</v>
      </c>
      <c r="L1349" s="7">
        <f t="shared" si="129"/>
        <v>98.032270759543479</v>
      </c>
      <c r="M1349">
        <f t="shared" si="130"/>
        <v>1.66</v>
      </c>
      <c r="N1349">
        <f t="shared" si="131"/>
        <v>2.5173333333333336</v>
      </c>
      <c r="O1349">
        <f>G1349/WatershedCalcs!$F$18</f>
        <v>7.156385271316773E-2</v>
      </c>
    </row>
    <row r="1350" spans="1:15" x14ac:dyDescent="0.25">
      <c r="A1350">
        <f t="shared" si="127"/>
        <v>2005</v>
      </c>
      <c r="B1350">
        <f t="shared" si="128"/>
        <v>12</v>
      </c>
      <c r="C1350">
        <v>2005</v>
      </c>
      <c r="D1350">
        <v>10</v>
      </c>
      <c r="E1350">
        <v>9</v>
      </c>
      <c r="F1350">
        <v>1.42</v>
      </c>
      <c r="G1350">
        <v>1.42</v>
      </c>
      <c r="I1350" s="1">
        <v>38605</v>
      </c>
      <c r="J1350">
        <v>1.42</v>
      </c>
      <c r="K1350">
        <f t="shared" si="126"/>
        <v>4893</v>
      </c>
      <c r="L1350" s="7">
        <f t="shared" si="129"/>
        <v>96.280991735537185</v>
      </c>
      <c r="M1350">
        <f t="shared" si="130"/>
        <v>1.8814285714285717</v>
      </c>
      <c r="N1350">
        <f t="shared" si="131"/>
        <v>2.5930000000000004</v>
      </c>
      <c r="O1350">
        <f>G1350/WatershedCalcs!$F$18</f>
        <v>8.836580074147668E-2</v>
      </c>
    </row>
    <row r="1351" spans="1:15" x14ac:dyDescent="0.25">
      <c r="A1351">
        <f t="shared" si="127"/>
        <v>2005</v>
      </c>
      <c r="B1351">
        <f t="shared" si="128"/>
        <v>12</v>
      </c>
      <c r="C1351">
        <v>2005</v>
      </c>
      <c r="D1351">
        <v>11</v>
      </c>
      <c r="E1351">
        <v>9</v>
      </c>
      <c r="F1351">
        <v>2.1</v>
      </c>
      <c r="G1351">
        <v>2.1</v>
      </c>
      <c r="I1351" s="1">
        <v>38606</v>
      </c>
      <c r="J1351">
        <v>2.1</v>
      </c>
      <c r="K1351">
        <f t="shared" si="126"/>
        <v>4352</v>
      </c>
      <c r="L1351" s="7">
        <f t="shared" si="129"/>
        <v>85.635576544667458</v>
      </c>
      <c r="M1351">
        <f t="shared" si="130"/>
        <v>2.1285714285714286</v>
      </c>
      <c r="N1351">
        <f t="shared" si="131"/>
        <v>2.6139999999999999</v>
      </c>
      <c r="O1351">
        <f>G1351/WatershedCalcs!$F$18</f>
        <v>0.1306818179979585</v>
      </c>
    </row>
    <row r="1352" spans="1:15" x14ac:dyDescent="0.25">
      <c r="A1352">
        <f t="shared" si="127"/>
        <v>2005</v>
      </c>
      <c r="B1352">
        <f t="shared" si="128"/>
        <v>12</v>
      </c>
      <c r="C1352">
        <v>2005</v>
      </c>
      <c r="D1352">
        <v>12</v>
      </c>
      <c r="E1352">
        <v>9</v>
      </c>
      <c r="F1352">
        <v>1.71</v>
      </c>
      <c r="G1352">
        <v>1.71</v>
      </c>
      <c r="I1352" s="1">
        <v>38607</v>
      </c>
      <c r="J1352">
        <v>1.71</v>
      </c>
      <c r="K1352">
        <f t="shared" si="126"/>
        <v>4667</v>
      </c>
      <c r="L1352" s="7">
        <f t="shared" si="129"/>
        <v>91.833923652105483</v>
      </c>
      <c r="M1352">
        <f t="shared" si="130"/>
        <v>2.0442857142857145</v>
      </c>
      <c r="N1352">
        <f t="shared" si="131"/>
        <v>2.6076666666666668</v>
      </c>
      <c r="O1352">
        <f>G1352/WatershedCalcs!$F$18</f>
        <v>0.10641233751262334</v>
      </c>
    </row>
    <row r="1353" spans="1:15" x14ac:dyDescent="0.25">
      <c r="A1353">
        <f t="shared" si="127"/>
        <v>2005</v>
      </c>
      <c r="B1353">
        <f t="shared" si="128"/>
        <v>12</v>
      </c>
      <c r="C1353">
        <v>2005</v>
      </c>
      <c r="D1353">
        <v>13</v>
      </c>
      <c r="E1353">
        <v>9</v>
      </c>
      <c r="F1353">
        <v>1.91</v>
      </c>
      <c r="G1353">
        <v>1.91</v>
      </c>
      <c r="I1353" s="1">
        <v>38608</v>
      </c>
      <c r="J1353">
        <v>1.91</v>
      </c>
      <c r="K1353">
        <f t="shared" si="126"/>
        <v>4475</v>
      </c>
      <c r="L1353" s="7">
        <f t="shared" si="129"/>
        <v>88.05588351042897</v>
      </c>
      <c r="M1353">
        <f t="shared" si="130"/>
        <v>1.9842857142857144</v>
      </c>
      <c r="N1353">
        <f t="shared" si="131"/>
        <v>2.6146666666666669</v>
      </c>
      <c r="O1353">
        <f>G1353/WatershedCalcs!$F$18</f>
        <v>0.11885822494100033</v>
      </c>
    </row>
    <row r="1354" spans="1:15" x14ac:dyDescent="0.25">
      <c r="A1354">
        <f t="shared" si="127"/>
        <v>2005</v>
      </c>
      <c r="B1354">
        <f t="shared" si="128"/>
        <v>12</v>
      </c>
      <c r="C1354">
        <v>2005</v>
      </c>
      <c r="D1354">
        <v>14</v>
      </c>
      <c r="E1354">
        <v>9</v>
      </c>
      <c r="F1354">
        <v>1.67</v>
      </c>
      <c r="G1354">
        <v>1.67</v>
      </c>
      <c r="I1354" s="1">
        <v>38609</v>
      </c>
      <c r="J1354">
        <v>1.67</v>
      </c>
      <c r="K1354">
        <f t="shared" si="126"/>
        <v>4747</v>
      </c>
      <c r="L1354" s="7">
        <f t="shared" si="129"/>
        <v>93.408107044470682</v>
      </c>
      <c r="M1354">
        <f t="shared" si="130"/>
        <v>1.8828571428571428</v>
      </c>
      <c r="N1354">
        <f t="shared" si="131"/>
        <v>2.6229999999999998</v>
      </c>
      <c r="O1354">
        <f>G1354/WatershedCalcs!$F$18</f>
        <v>0.10392316002694793</v>
      </c>
    </row>
    <row r="1355" spans="1:15" x14ac:dyDescent="0.25">
      <c r="A1355">
        <f t="shared" si="127"/>
        <v>2005</v>
      </c>
      <c r="B1355">
        <f t="shared" si="128"/>
        <v>12</v>
      </c>
      <c r="C1355">
        <v>2005</v>
      </c>
      <c r="D1355">
        <v>15</v>
      </c>
      <c r="E1355">
        <v>9</v>
      </c>
      <c r="F1355">
        <v>1.66</v>
      </c>
      <c r="G1355">
        <v>1.66</v>
      </c>
      <c r="I1355" s="1">
        <v>38610</v>
      </c>
      <c r="J1355">
        <v>1.66</v>
      </c>
      <c r="K1355">
        <f t="shared" si="126"/>
        <v>4751</v>
      </c>
      <c r="L1355" s="7">
        <f t="shared" si="129"/>
        <v>93.486816214088947</v>
      </c>
      <c r="M1355">
        <f t="shared" si="130"/>
        <v>1.7985714285714283</v>
      </c>
      <c r="N1355">
        <f t="shared" si="131"/>
        <v>2.6446666666666658</v>
      </c>
      <c r="O1355">
        <f>G1355/WatershedCalcs!$F$18</f>
        <v>0.10330086565552908</v>
      </c>
    </row>
    <row r="1356" spans="1:15" x14ac:dyDescent="0.25">
      <c r="A1356">
        <f t="shared" si="127"/>
        <v>2005</v>
      </c>
      <c r="B1356">
        <f t="shared" si="128"/>
        <v>12</v>
      </c>
      <c r="C1356">
        <v>2005</v>
      </c>
      <c r="D1356">
        <v>16</v>
      </c>
      <c r="E1356">
        <v>9</v>
      </c>
      <c r="F1356">
        <v>2.7</v>
      </c>
      <c r="G1356">
        <v>2.7</v>
      </c>
      <c r="I1356" s="1">
        <v>38611</v>
      </c>
      <c r="J1356">
        <v>2.7</v>
      </c>
      <c r="K1356">
        <f t="shared" si="126"/>
        <v>4058</v>
      </c>
      <c r="L1356" s="7">
        <f t="shared" si="129"/>
        <v>79.850452577725306</v>
      </c>
      <c r="M1356">
        <f t="shared" si="130"/>
        <v>1.7185714285714282</v>
      </c>
      <c r="N1356">
        <f t="shared" si="131"/>
        <v>2.7016666666666662</v>
      </c>
      <c r="O1356">
        <f>G1356/WatershedCalcs!$F$18</f>
        <v>0.1680194802830895</v>
      </c>
    </row>
    <row r="1357" spans="1:15" x14ac:dyDescent="0.25">
      <c r="A1357">
        <f t="shared" si="127"/>
        <v>2005</v>
      </c>
      <c r="B1357">
        <f t="shared" si="128"/>
        <v>12</v>
      </c>
      <c r="C1357">
        <v>2005</v>
      </c>
      <c r="D1357">
        <v>17</v>
      </c>
      <c r="E1357">
        <v>9</v>
      </c>
      <c r="F1357">
        <v>3.15</v>
      </c>
      <c r="G1357">
        <v>3.15</v>
      </c>
      <c r="I1357" s="1">
        <v>38612</v>
      </c>
      <c r="J1357">
        <v>3.15</v>
      </c>
      <c r="K1357">
        <f t="shared" si="126"/>
        <v>3909</v>
      </c>
      <c r="L1357" s="7">
        <f t="shared" si="129"/>
        <v>76.918536009445106</v>
      </c>
      <c r="M1357">
        <f t="shared" si="130"/>
        <v>1.4928571428571427</v>
      </c>
      <c r="N1357">
        <f t="shared" si="131"/>
        <v>2.7353333333333323</v>
      </c>
      <c r="O1357">
        <f>G1357/WatershedCalcs!$F$18</f>
        <v>0.19602272699693774</v>
      </c>
    </row>
    <row r="1358" spans="1:15" x14ac:dyDescent="0.25">
      <c r="A1358">
        <f t="shared" si="127"/>
        <v>2005</v>
      </c>
      <c r="B1358">
        <f t="shared" si="128"/>
        <v>12</v>
      </c>
      <c r="C1358">
        <v>2005</v>
      </c>
      <c r="D1358">
        <v>18</v>
      </c>
      <c r="E1358">
        <v>9</v>
      </c>
      <c r="F1358">
        <v>1.51</v>
      </c>
      <c r="G1358">
        <v>1.51</v>
      </c>
      <c r="I1358" s="1">
        <v>38613</v>
      </c>
      <c r="J1358">
        <v>1.51</v>
      </c>
      <c r="K1358">
        <f t="shared" si="126"/>
        <v>4842</v>
      </c>
      <c r="L1358" s="7">
        <f t="shared" si="129"/>
        <v>95.277449822904373</v>
      </c>
      <c r="M1358">
        <f t="shared" si="130"/>
        <v>1.2271428571428571</v>
      </c>
      <c r="N1358">
        <f t="shared" si="131"/>
        <v>2.7326666666666659</v>
      </c>
      <c r="O1358">
        <f>G1358/WatershedCalcs!$F$18</f>
        <v>9.3966450084246339E-2</v>
      </c>
    </row>
    <row r="1359" spans="1:15" x14ac:dyDescent="0.25">
      <c r="A1359">
        <f t="shared" si="127"/>
        <v>2005</v>
      </c>
      <c r="B1359">
        <f t="shared" si="128"/>
        <v>12</v>
      </c>
      <c r="C1359">
        <v>2005</v>
      </c>
      <c r="D1359">
        <v>19</v>
      </c>
      <c r="E1359">
        <v>9</v>
      </c>
      <c r="F1359">
        <v>1.29</v>
      </c>
      <c r="G1359">
        <v>1.29</v>
      </c>
      <c r="I1359" s="1">
        <v>38614</v>
      </c>
      <c r="J1359">
        <v>1.29</v>
      </c>
      <c r="K1359">
        <f t="shared" si="126"/>
        <v>4950</v>
      </c>
      <c r="L1359" s="7">
        <f t="shared" si="129"/>
        <v>97.402597402597408</v>
      </c>
      <c r="M1359">
        <f t="shared" si="130"/>
        <v>1.1785714285714286</v>
      </c>
      <c r="N1359">
        <f t="shared" si="131"/>
        <v>2.7826666666666657</v>
      </c>
      <c r="O1359">
        <f>G1359/WatershedCalcs!$F$18</f>
        <v>8.0275973913031651E-2</v>
      </c>
    </row>
    <row r="1360" spans="1:15" x14ac:dyDescent="0.25">
      <c r="A1360">
        <f t="shared" si="127"/>
        <v>2005</v>
      </c>
      <c r="B1360">
        <f t="shared" si="128"/>
        <v>12</v>
      </c>
      <c r="C1360">
        <v>2005</v>
      </c>
      <c r="D1360">
        <v>20</v>
      </c>
      <c r="E1360">
        <v>9</v>
      </c>
      <c r="F1360">
        <v>1.2</v>
      </c>
      <c r="G1360">
        <v>1.2</v>
      </c>
      <c r="I1360" s="1">
        <v>38615</v>
      </c>
      <c r="J1360">
        <v>1.2</v>
      </c>
      <c r="K1360">
        <f t="shared" si="126"/>
        <v>4963</v>
      </c>
      <c r="L1360" s="7">
        <f t="shared" si="129"/>
        <v>97.658402203856753</v>
      </c>
      <c r="M1360">
        <f t="shared" si="130"/>
        <v>1.1871428571428573</v>
      </c>
      <c r="N1360">
        <f t="shared" si="131"/>
        <v>2.898333333333333</v>
      </c>
      <c r="O1360">
        <f>G1360/WatershedCalcs!$F$18</f>
        <v>7.4675324570261992E-2</v>
      </c>
    </row>
    <row r="1361" spans="1:15" x14ac:dyDescent="0.25">
      <c r="A1361">
        <f t="shared" si="127"/>
        <v>2005</v>
      </c>
      <c r="B1361">
        <f t="shared" si="128"/>
        <v>12</v>
      </c>
      <c r="C1361">
        <v>2005</v>
      </c>
      <c r="D1361">
        <v>21</v>
      </c>
      <c r="E1361">
        <v>9</v>
      </c>
      <c r="F1361">
        <v>1.08</v>
      </c>
      <c r="G1361">
        <v>1.08</v>
      </c>
      <c r="I1361" s="1">
        <v>38616</v>
      </c>
      <c r="J1361">
        <v>1.08</v>
      </c>
      <c r="K1361">
        <f t="shared" si="126"/>
        <v>5001</v>
      </c>
      <c r="L1361" s="7">
        <f t="shared" si="129"/>
        <v>98.40613931523022</v>
      </c>
      <c r="M1361">
        <f t="shared" si="130"/>
        <v>1.2171428571428571</v>
      </c>
      <c r="N1361">
        <f t="shared" si="131"/>
        <v>2.9816666666666665</v>
      </c>
      <c r="O1361">
        <f>G1361/WatershedCalcs!$F$18</f>
        <v>6.7207792113235798E-2</v>
      </c>
    </row>
    <row r="1362" spans="1:15" x14ac:dyDescent="0.25">
      <c r="A1362">
        <f t="shared" si="127"/>
        <v>2005</v>
      </c>
      <c r="B1362">
        <f t="shared" si="128"/>
        <v>12</v>
      </c>
      <c r="C1362">
        <v>2005</v>
      </c>
      <c r="D1362">
        <v>22</v>
      </c>
      <c r="E1362">
        <v>9</v>
      </c>
      <c r="F1362">
        <v>1.1000000000000001</v>
      </c>
      <c r="G1362">
        <v>1.1000000000000001</v>
      </c>
      <c r="I1362" s="1">
        <v>38617</v>
      </c>
      <c r="J1362">
        <v>1.1000000000000001</v>
      </c>
      <c r="K1362">
        <f t="shared" si="126"/>
        <v>4992</v>
      </c>
      <c r="L1362" s="7">
        <f t="shared" si="129"/>
        <v>98.22904368358914</v>
      </c>
      <c r="M1362">
        <f t="shared" si="130"/>
        <v>1.3542857142857143</v>
      </c>
      <c r="N1362">
        <f t="shared" si="131"/>
        <v>3.027333333333333</v>
      </c>
      <c r="O1362">
        <f>G1362/WatershedCalcs!$F$18</f>
        <v>6.8452380856073497E-2</v>
      </c>
    </row>
    <row r="1363" spans="1:15" x14ac:dyDescent="0.25">
      <c r="A1363">
        <f t="shared" si="127"/>
        <v>2005</v>
      </c>
      <c r="B1363">
        <f t="shared" si="128"/>
        <v>12</v>
      </c>
      <c r="C1363">
        <v>2005</v>
      </c>
      <c r="D1363">
        <v>23</v>
      </c>
      <c r="E1363">
        <v>9</v>
      </c>
      <c r="F1363">
        <v>1.1200000000000001</v>
      </c>
      <c r="G1363">
        <v>1.1200000000000001</v>
      </c>
      <c r="I1363" s="1">
        <v>38618</v>
      </c>
      <c r="J1363">
        <v>1.1200000000000001</v>
      </c>
      <c r="K1363">
        <f t="shared" si="126"/>
        <v>4990</v>
      </c>
      <c r="L1363" s="7">
        <f t="shared" si="129"/>
        <v>98.189689098780008</v>
      </c>
      <c r="M1363">
        <f t="shared" si="130"/>
        <v>1.3414285714285712</v>
      </c>
      <c r="N1363">
        <f t="shared" si="131"/>
        <v>3.0816666666666661</v>
      </c>
      <c r="O1363">
        <f>G1363/WatershedCalcs!$F$18</f>
        <v>6.9696969598911196E-2</v>
      </c>
    </row>
    <row r="1364" spans="1:15" x14ac:dyDescent="0.25">
      <c r="A1364">
        <f t="shared" si="127"/>
        <v>2005</v>
      </c>
      <c r="B1364">
        <f t="shared" si="128"/>
        <v>12</v>
      </c>
      <c r="C1364">
        <v>2005</v>
      </c>
      <c r="D1364">
        <v>24</v>
      </c>
      <c r="E1364">
        <v>9</v>
      </c>
      <c r="F1364">
        <v>1.29</v>
      </c>
      <c r="G1364">
        <v>1.29</v>
      </c>
      <c r="I1364" s="1">
        <v>38619</v>
      </c>
      <c r="J1364">
        <v>1.29</v>
      </c>
      <c r="K1364">
        <f t="shared" si="126"/>
        <v>4950</v>
      </c>
      <c r="L1364" s="7">
        <f t="shared" si="129"/>
        <v>97.402597402597408</v>
      </c>
      <c r="M1364">
        <f t="shared" si="130"/>
        <v>3.0814285714285714</v>
      </c>
      <c r="N1364">
        <f t="shared" si="131"/>
        <v>3.1553333333333331</v>
      </c>
      <c r="O1364">
        <f>G1364/WatershedCalcs!$F$18</f>
        <v>8.0275973913031651E-2</v>
      </c>
    </row>
    <row r="1365" spans="1:15" x14ac:dyDescent="0.25">
      <c r="A1365">
        <f t="shared" si="127"/>
        <v>2005</v>
      </c>
      <c r="B1365">
        <f t="shared" si="128"/>
        <v>12</v>
      </c>
      <c r="C1365">
        <v>2005</v>
      </c>
      <c r="D1365">
        <v>25</v>
      </c>
      <c r="E1365">
        <v>9</v>
      </c>
      <c r="F1365">
        <v>1.17</v>
      </c>
      <c r="G1365">
        <v>1.17</v>
      </c>
      <c r="I1365" s="1">
        <v>38620</v>
      </c>
      <c r="J1365">
        <v>1.17</v>
      </c>
      <c r="K1365">
        <f t="shared" si="126"/>
        <v>4973</v>
      </c>
      <c r="L1365" s="7">
        <f t="shared" si="129"/>
        <v>97.855175127902399</v>
      </c>
      <c r="M1365">
        <f t="shared" si="130"/>
        <v>4.54</v>
      </c>
      <c r="N1365">
        <f t="shared" si="131"/>
        <v>3.2169999999999996</v>
      </c>
      <c r="O1365">
        <f>G1365/WatershedCalcs!$F$18</f>
        <v>7.2808441456005443E-2</v>
      </c>
    </row>
    <row r="1366" spans="1:15" x14ac:dyDescent="0.25">
      <c r="A1366">
        <f t="shared" si="127"/>
        <v>2005</v>
      </c>
      <c r="B1366">
        <f t="shared" si="128"/>
        <v>12</v>
      </c>
      <c r="C1366">
        <v>2005</v>
      </c>
      <c r="D1366">
        <v>26</v>
      </c>
      <c r="E1366">
        <v>9</v>
      </c>
      <c r="F1366">
        <v>1.35</v>
      </c>
      <c r="G1366">
        <v>1.35</v>
      </c>
      <c r="I1366" s="1">
        <v>38621</v>
      </c>
      <c r="J1366">
        <v>1.35</v>
      </c>
      <c r="K1366">
        <f t="shared" si="126"/>
        <v>4931</v>
      </c>
      <c r="L1366" s="7">
        <f t="shared" si="129"/>
        <v>97.028728846910667</v>
      </c>
      <c r="M1366">
        <f t="shared" si="130"/>
        <v>4.8971428571428577</v>
      </c>
      <c r="N1366">
        <f t="shared" si="131"/>
        <v>3.3339999999999992</v>
      </c>
      <c r="O1366">
        <f>G1366/WatershedCalcs!$F$18</f>
        <v>8.4009740141544748E-2</v>
      </c>
    </row>
    <row r="1367" spans="1:15" x14ac:dyDescent="0.25">
      <c r="A1367">
        <f t="shared" si="127"/>
        <v>2005</v>
      </c>
      <c r="B1367">
        <f t="shared" si="128"/>
        <v>12</v>
      </c>
      <c r="C1367">
        <v>2005</v>
      </c>
      <c r="D1367">
        <v>27</v>
      </c>
      <c r="E1367">
        <v>9</v>
      </c>
      <c r="F1367">
        <v>1.41</v>
      </c>
      <c r="G1367">
        <v>1.41</v>
      </c>
      <c r="I1367" s="1">
        <v>38622</v>
      </c>
      <c r="J1367">
        <v>1.41</v>
      </c>
      <c r="K1367">
        <f t="shared" si="126"/>
        <v>4896</v>
      </c>
      <c r="L1367" s="7">
        <f t="shared" si="129"/>
        <v>96.340023612750883</v>
      </c>
      <c r="M1367">
        <f t="shared" si="130"/>
        <v>5.1557142857142866</v>
      </c>
      <c r="N1367">
        <f t="shared" si="131"/>
        <v>3.501666666666666</v>
      </c>
      <c r="O1367">
        <f>G1367/WatershedCalcs!$F$18</f>
        <v>8.774350637005783E-2</v>
      </c>
    </row>
    <row r="1368" spans="1:15" x14ac:dyDescent="0.25">
      <c r="A1368">
        <f t="shared" si="127"/>
        <v>2005</v>
      </c>
      <c r="B1368">
        <f t="shared" si="128"/>
        <v>12</v>
      </c>
      <c r="C1368">
        <v>2005</v>
      </c>
      <c r="D1368">
        <v>28</v>
      </c>
      <c r="E1368">
        <v>9</v>
      </c>
      <c r="F1368">
        <v>2.04</v>
      </c>
      <c r="G1368">
        <v>2.04</v>
      </c>
      <c r="I1368" s="1">
        <v>38623</v>
      </c>
      <c r="J1368">
        <v>2.04</v>
      </c>
      <c r="K1368">
        <f t="shared" si="126"/>
        <v>4408</v>
      </c>
      <c r="L1368" s="7">
        <f t="shared" si="129"/>
        <v>86.737504919323101</v>
      </c>
      <c r="M1368">
        <f t="shared" si="130"/>
        <v>5.3357142857142872</v>
      </c>
      <c r="N1368">
        <f t="shared" si="131"/>
        <v>3.583333333333333</v>
      </c>
      <c r="O1368">
        <f>G1368/WatershedCalcs!$F$18</f>
        <v>0.1269480517694454</v>
      </c>
    </row>
    <row r="1369" spans="1:15" x14ac:dyDescent="0.25">
      <c r="A1369">
        <f t="shared" si="127"/>
        <v>2005</v>
      </c>
      <c r="B1369">
        <f t="shared" si="128"/>
        <v>12</v>
      </c>
      <c r="C1369">
        <v>2005</v>
      </c>
      <c r="D1369">
        <v>29</v>
      </c>
      <c r="E1369">
        <v>9</v>
      </c>
      <c r="F1369">
        <v>1.01</v>
      </c>
      <c r="G1369">
        <v>1.01</v>
      </c>
      <c r="I1369" s="1">
        <v>38624</v>
      </c>
      <c r="J1369">
        <v>1.01</v>
      </c>
      <c r="K1369">
        <f t="shared" si="126"/>
        <v>5015</v>
      </c>
      <c r="L1369" s="7">
        <f t="shared" si="129"/>
        <v>98.681621408894131</v>
      </c>
      <c r="M1369">
        <f t="shared" si="130"/>
        <v>5.305714285714286</v>
      </c>
      <c r="N1369">
        <f t="shared" si="131"/>
        <v>3.9086666666666665</v>
      </c>
      <c r="O1369">
        <f>G1369/WatershedCalcs!$F$18</f>
        <v>6.2851731513303838E-2</v>
      </c>
    </row>
    <row r="1370" spans="1:15" x14ac:dyDescent="0.25">
      <c r="A1370">
        <f t="shared" si="127"/>
        <v>2005</v>
      </c>
      <c r="B1370">
        <f t="shared" si="128"/>
        <v>12</v>
      </c>
      <c r="C1370">
        <v>2005</v>
      </c>
      <c r="D1370">
        <v>30</v>
      </c>
      <c r="E1370">
        <v>9</v>
      </c>
      <c r="F1370">
        <v>13.3</v>
      </c>
      <c r="G1370">
        <v>13.3</v>
      </c>
      <c r="I1370" s="1">
        <v>38625</v>
      </c>
      <c r="J1370">
        <v>13.3</v>
      </c>
      <c r="K1370">
        <f t="shared" si="126"/>
        <v>2394</v>
      </c>
      <c r="L1370" s="7">
        <f t="shared" si="129"/>
        <v>47.107438016528924</v>
      </c>
      <c r="M1370">
        <f t="shared" si="130"/>
        <v>5.4071428571428566</v>
      </c>
      <c r="N1370">
        <f t="shared" si="131"/>
        <v>4.0866666666666669</v>
      </c>
      <c r="O1370">
        <f>G1370/WatershedCalcs!$F$18</f>
        <v>0.82765151398707049</v>
      </c>
    </row>
    <row r="1371" spans="1:15" x14ac:dyDescent="0.25">
      <c r="A1371">
        <f t="shared" si="127"/>
        <v>2006</v>
      </c>
      <c r="B1371">
        <f t="shared" si="128"/>
        <v>1</v>
      </c>
      <c r="C1371">
        <v>2005</v>
      </c>
      <c r="D1371">
        <v>1</v>
      </c>
      <c r="E1371">
        <v>10</v>
      </c>
      <c r="F1371">
        <v>11.5</v>
      </c>
      <c r="G1371">
        <v>11.5</v>
      </c>
      <c r="I1371" s="1">
        <v>38626</v>
      </c>
      <c r="J1371">
        <v>11.5</v>
      </c>
      <c r="K1371">
        <f t="shared" si="126"/>
        <v>2583</v>
      </c>
      <c r="L1371" s="7">
        <f t="shared" si="129"/>
        <v>50.826446280991732</v>
      </c>
      <c r="M1371">
        <f t="shared" si="130"/>
        <v>3.774285714285714</v>
      </c>
      <c r="N1371">
        <f t="shared" si="131"/>
        <v>3.7876666666666661</v>
      </c>
      <c r="O1371">
        <f>G1371/WatershedCalcs!$F$18</f>
        <v>0.71563852713167742</v>
      </c>
    </row>
    <row r="1372" spans="1:15" x14ac:dyDescent="0.25">
      <c r="A1372">
        <f t="shared" si="127"/>
        <v>2006</v>
      </c>
      <c r="B1372">
        <f t="shared" si="128"/>
        <v>1</v>
      </c>
      <c r="C1372">
        <v>2005</v>
      </c>
      <c r="D1372">
        <v>2</v>
      </c>
      <c r="E1372">
        <v>10</v>
      </c>
      <c r="F1372">
        <v>3.67</v>
      </c>
      <c r="G1372">
        <v>3.67</v>
      </c>
      <c r="I1372" s="1">
        <v>38627</v>
      </c>
      <c r="J1372">
        <v>3.67</v>
      </c>
      <c r="K1372">
        <f t="shared" si="126"/>
        <v>3756</v>
      </c>
      <c r="L1372" s="7">
        <f t="shared" si="129"/>
        <v>73.907910271546641</v>
      </c>
      <c r="M1372">
        <f t="shared" si="130"/>
        <v>2.5257142857142858</v>
      </c>
      <c r="N1372">
        <f t="shared" si="131"/>
        <v>4.6743333333333332</v>
      </c>
      <c r="O1372">
        <f>G1372/WatershedCalcs!$F$18</f>
        <v>0.22838203431071794</v>
      </c>
    </row>
    <row r="1373" spans="1:15" x14ac:dyDescent="0.25">
      <c r="A1373">
        <f t="shared" si="127"/>
        <v>2006</v>
      </c>
      <c r="B1373">
        <f t="shared" si="128"/>
        <v>1</v>
      </c>
      <c r="C1373">
        <v>2005</v>
      </c>
      <c r="D1373">
        <v>3</v>
      </c>
      <c r="E1373">
        <v>10</v>
      </c>
      <c r="F1373">
        <v>3.16</v>
      </c>
      <c r="G1373">
        <v>3.16</v>
      </c>
      <c r="I1373" s="1">
        <v>38628</v>
      </c>
      <c r="J1373">
        <v>3.16</v>
      </c>
      <c r="K1373">
        <f t="shared" si="126"/>
        <v>3907</v>
      </c>
      <c r="L1373" s="7">
        <f t="shared" si="129"/>
        <v>76.879181424635973</v>
      </c>
      <c r="M1373">
        <f t="shared" si="130"/>
        <v>2.4899999999999998</v>
      </c>
      <c r="N1373">
        <f t="shared" si="131"/>
        <v>8.5186666666666664</v>
      </c>
      <c r="O1373">
        <f>G1373/WatershedCalcs!$F$18</f>
        <v>0.1966450213683566</v>
      </c>
    </row>
    <row r="1374" spans="1:15" x14ac:dyDescent="0.25">
      <c r="A1374">
        <f t="shared" si="127"/>
        <v>2006</v>
      </c>
      <c r="B1374">
        <f t="shared" si="128"/>
        <v>1</v>
      </c>
      <c r="C1374">
        <v>2005</v>
      </c>
      <c r="D1374">
        <v>4</v>
      </c>
      <c r="E1374">
        <v>10</v>
      </c>
      <c r="F1374">
        <v>2.67</v>
      </c>
      <c r="G1374">
        <v>2.67</v>
      </c>
      <c r="I1374" s="1">
        <v>38629</v>
      </c>
      <c r="J1374">
        <v>2.67</v>
      </c>
      <c r="K1374">
        <f t="shared" si="126"/>
        <v>4093</v>
      </c>
      <c r="L1374" s="7">
        <f t="shared" si="129"/>
        <v>80.53915781188509</v>
      </c>
      <c r="M1374">
        <f t="shared" si="130"/>
        <v>2.3314285714285714</v>
      </c>
      <c r="N1374">
        <f t="shared" si="131"/>
        <v>9.0733333333333324</v>
      </c>
      <c r="O1374">
        <f>G1374/WatershedCalcs!$F$18</f>
        <v>0.16615259716883293</v>
      </c>
    </row>
    <row r="1375" spans="1:15" x14ac:dyDescent="0.25">
      <c r="A1375">
        <f t="shared" si="127"/>
        <v>2006</v>
      </c>
      <c r="B1375">
        <f t="shared" si="128"/>
        <v>1</v>
      </c>
      <c r="C1375">
        <v>2005</v>
      </c>
      <c r="D1375">
        <v>5</v>
      </c>
      <c r="E1375">
        <v>10</v>
      </c>
      <c r="F1375">
        <v>1.83</v>
      </c>
      <c r="G1375">
        <v>1.83</v>
      </c>
      <c r="I1375" s="1">
        <v>38630</v>
      </c>
      <c r="J1375">
        <v>1.83</v>
      </c>
      <c r="K1375">
        <f t="shared" si="126"/>
        <v>4556</v>
      </c>
      <c r="L1375" s="7">
        <f t="shared" si="129"/>
        <v>89.64974419519875</v>
      </c>
      <c r="M1375">
        <f t="shared" si="130"/>
        <v>2.2228571428571429</v>
      </c>
      <c r="N1375">
        <f t="shared" si="131"/>
        <v>9.8243333333333318</v>
      </c>
      <c r="O1375">
        <f>G1375/WatershedCalcs!$F$18</f>
        <v>0.11387986996964955</v>
      </c>
    </row>
    <row r="1376" spans="1:15" x14ac:dyDescent="0.25">
      <c r="A1376">
        <f t="shared" si="127"/>
        <v>2006</v>
      </c>
      <c r="B1376">
        <f t="shared" si="128"/>
        <v>1</v>
      </c>
      <c r="C1376">
        <v>2005</v>
      </c>
      <c r="D1376">
        <v>6</v>
      </c>
      <c r="E1376">
        <v>10</v>
      </c>
      <c r="F1376">
        <v>1.72</v>
      </c>
      <c r="G1376">
        <v>1.72</v>
      </c>
      <c r="I1376" s="1">
        <v>38631</v>
      </c>
      <c r="J1376">
        <v>1.72</v>
      </c>
      <c r="K1376">
        <f t="shared" si="126"/>
        <v>4662</v>
      </c>
      <c r="L1376" s="7">
        <f t="shared" si="129"/>
        <v>91.735537190082653</v>
      </c>
      <c r="M1376">
        <f t="shared" si="130"/>
        <v>2.2357142857142858</v>
      </c>
      <c r="N1376">
        <f t="shared" si="131"/>
        <v>10.766666666666667</v>
      </c>
      <c r="O1376">
        <f>G1376/WatershedCalcs!$F$18</f>
        <v>0.10703463188404219</v>
      </c>
    </row>
    <row r="1377" spans="1:15" x14ac:dyDescent="0.25">
      <c r="A1377">
        <f t="shared" si="127"/>
        <v>2006</v>
      </c>
      <c r="B1377">
        <f t="shared" si="128"/>
        <v>1</v>
      </c>
      <c r="C1377">
        <v>2005</v>
      </c>
      <c r="D1377">
        <v>7</v>
      </c>
      <c r="E1377">
        <v>10</v>
      </c>
      <c r="F1377">
        <v>1.87</v>
      </c>
      <c r="G1377">
        <v>1.87</v>
      </c>
      <c r="I1377" s="1">
        <v>38632</v>
      </c>
      <c r="J1377">
        <v>1.87</v>
      </c>
      <c r="K1377">
        <f t="shared" si="126"/>
        <v>4545</v>
      </c>
      <c r="L1377" s="7">
        <f t="shared" si="129"/>
        <v>89.433293978748523</v>
      </c>
      <c r="M1377">
        <f t="shared" si="130"/>
        <v>2.2985714285714289</v>
      </c>
      <c r="N1377">
        <f t="shared" si="131"/>
        <v>11.949333333333334</v>
      </c>
      <c r="O1377">
        <f>G1377/WatershedCalcs!$F$18</f>
        <v>0.11636904745532495</v>
      </c>
    </row>
    <row r="1378" spans="1:15" x14ac:dyDescent="0.25">
      <c r="A1378">
        <f t="shared" si="127"/>
        <v>2006</v>
      </c>
      <c r="B1378">
        <f t="shared" si="128"/>
        <v>1</v>
      </c>
      <c r="C1378">
        <v>2005</v>
      </c>
      <c r="D1378">
        <v>8</v>
      </c>
      <c r="E1378">
        <v>10</v>
      </c>
      <c r="F1378">
        <v>2.76</v>
      </c>
      <c r="G1378">
        <v>2.76</v>
      </c>
      <c r="I1378" s="1">
        <v>38633</v>
      </c>
      <c r="J1378">
        <v>2.76</v>
      </c>
      <c r="K1378">
        <f t="shared" si="126"/>
        <v>4048</v>
      </c>
      <c r="L1378" s="7">
        <f t="shared" si="129"/>
        <v>79.65367965367966</v>
      </c>
      <c r="M1378">
        <f t="shared" si="130"/>
        <v>2.3628571428571425</v>
      </c>
      <c r="N1378">
        <f t="shared" si="131"/>
        <v>12.890333333333334</v>
      </c>
      <c r="O1378">
        <f>G1378/WatershedCalcs!$F$18</f>
        <v>0.17175324651160256</v>
      </c>
    </row>
    <row r="1379" spans="1:15" x14ac:dyDescent="0.25">
      <c r="A1379">
        <f t="shared" si="127"/>
        <v>2006</v>
      </c>
      <c r="B1379">
        <f t="shared" si="128"/>
        <v>1</v>
      </c>
      <c r="C1379">
        <v>2005</v>
      </c>
      <c r="D1379">
        <v>9</v>
      </c>
      <c r="E1379">
        <v>10</v>
      </c>
      <c r="F1379">
        <v>3.42</v>
      </c>
      <c r="G1379">
        <v>3.42</v>
      </c>
      <c r="I1379" s="1">
        <v>38634</v>
      </c>
      <c r="J1379">
        <v>3.42</v>
      </c>
      <c r="K1379">
        <f t="shared" si="126"/>
        <v>3819</v>
      </c>
      <c r="L1379" s="7">
        <f t="shared" si="129"/>
        <v>75.147579693034245</v>
      </c>
      <c r="M1379">
        <f t="shared" si="130"/>
        <v>2.4500000000000002</v>
      </c>
      <c r="N1379">
        <f t="shared" si="131"/>
        <v>13.528333333333334</v>
      </c>
      <c r="O1379">
        <f>G1379/WatershedCalcs!$F$18</f>
        <v>0.21282467502524668</v>
      </c>
    </row>
    <row r="1380" spans="1:15" x14ac:dyDescent="0.25">
      <c r="A1380">
        <f t="shared" si="127"/>
        <v>2006</v>
      </c>
      <c r="B1380">
        <f t="shared" si="128"/>
        <v>1</v>
      </c>
      <c r="C1380">
        <v>2005</v>
      </c>
      <c r="D1380">
        <v>10</v>
      </c>
      <c r="E1380">
        <v>10</v>
      </c>
      <c r="F1380">
        <v>2.0499999999999998</v>
      </c>
      <c r="G1380">
        <v>2.0499999999999998</v>
      </c>
      <c r="I1380" s="1">
        <v>38635</v>
      </c>
      <c r="J1380">
        <v>2.0499999999999998</v>
      </c>
      <c r="K1380">
        <f t="shared" si="126"/>
        <v>4406</v>
      </c>
      <c r="L1380" s="7">
        <f t="shared" si="129"/>
        <v>86.698150334513969</v>
      </c>
      <c r="M1380">
        <f t="shared" si="130"/>
        <v>2.4914285714285715</v>
      </c>
      <c r="N1380">
        <f t="shared" si="131"/>
        <v>13.931000000000001</v>
      </c>
      <c r="O1380">
        <f>G1380/WatershedCalcs!$F$18</f>
        <v>0.12757034614086424</v>
      </c>
    </row>
    <row r="1381" spans="1:15" x14ac:dyDescent="0.25">
      <c r="A1381">
        <f t="shared" si="127"/>
        <v>2006</v>
      </c>
      <c r="B1381">
        <f t="shared" si="128"/>
        <v>1</v>
      </c>
      <c r="C1381">
        <v>2005</v>
      </c>
      <c r="D1381">
        <v>11</v>
      </c>
      <c r="E1381">
        <v>10</v>
      </c>
      <c r="F1381">
        <v>1.91</v>
      </c>
      <c r="G1381">
        <v>1.91</v>
      </c>
      <c r="I1381" s="1">
        <v>38636</v>
      </c>
      <c r="J1381">
        <v>1.91</v>
      </c>
      <c r="K1381">
        <f t="shared" si="126"/>
        <v>4475</v>
      </c>
      <c r="L1381" s="7">
        <f t="shared" si="129"/>
        <v>88.05588351042897</v>
      </c>
      <c r="M1381">
        <f t="shared" si="130"/>
        <v>2.6371428571428575</v>
      </c>
      <c r="N1381">
        <f t="shared" si="131"/>
        <v>14.295999999999999</v>
      </c>
      <c r="O1381">
        <f>G1381/WatershedCalcs!$F$18</f>
        <v>0.11885822494100033</v>
      </c>
    </row>
    <row r="1382" spans="1:15" x14ac:dyDescent="0.25">
      <c r="A1382">
        <f t="shared" si="127"/>
        <v>2006</v>
      </c>
      <c r="B1382">
        <f t="shared" si="128"/>
        <v>1</v>
      </c>
      <c r="C1382">
        <v>2005</v>
      </c>
      <c r="D1382">
        <v>12</v>
      </c>
      <c r="E1382">
        <v>10</v>
      </c>
      <c r="F1382">
        <v>1.92</v>
      </c>
      <c r="G1382">
        <v>1.92</v>
      </c>
      <c r="I1382" s="1">
        <v>38637</v>
      </c>
      <c r="J1382">
        <v>1.92</v>
      </c>
      <c r="K1382">
        <f t="shared" si="126"/>
        <v>4471</v>
      </c>
      <c r="L1382" s="7">
        <f t="shared" si="129"/>
        <v>87.977174340810706</v>
      </c>
      <c r="M1382">
        <f t="shared" si="130"/>
        <v>2.7942857142857145</v>
      </c>
      <c r="N1382">
        <f t="shared" si="131"/>
        <v>14.615666666666668</v>
      </c>
      <c r="O1382">
        <f>G1382/WatershedCalcs!$F$18</f>
        <v>0.11948051931241918</v>
      </c>
    </row>
    <row r="1383" spans="1:15" x14ac:dyDescent="0.25">
      <c r="A1383">
        <f t="shared" si="127"/>
        <v>2006</v>
      </c>
      <c r="B1383">
        <f t="shared" si="128"/>
        <v>1</v>
      </c>
      <c r="C1383">
        <v>2005</v>
      </c>
      <c r="D1383">
        <v>13</v>
      </c>
      <c r="E1383">
        <v>10</v>
      </c>
      <c r="F1383">
        <v>2.16</v>
      </c>
      <c r="G1383">
        <v>2.16</v>
      </c>
      <c r="I1383" s="1">
        <v>38638</v>
      </c>
      <c r="J1383">
        <v>2.16</v>
      </c>
      <c r="K1383">
        <f t="shared" si="126"/>
        <v>4341</v>
      </c>
      <c r="L1383" s="7">
        <f t="shared" si="129"/>
        <v>85.419126328217232</v>
      </c>
      <c r="M1383">
        <f t="shared" si="130"/>
        <v>3.1999999999999997</v>
      </c>
      <c r="N1383">
        <f t="shared" si="131"/>
        <v>15.025</v>
      </c>
      <c r="O1383">
        <f>G1383/WatershedCalcs!$F$18</f>
        <v>0.1344155842264716</v>
      </c>
    </row>
    <row r="1384" spans="1:15" x14ac:dyDescent="0.25">
      <c r="A1384">
        <f t="shared" si="127"/>
        <v>2006</v>
      </c>
      <c r="B1384">
        <f t="shared" si="128"/>
        <v>1</v>
      </c>
      <c r="C1384">
        <v>2005</v>
      </c>
      <c r="D1384">
        <v>14</v>
      </c>
      <c r="E1384">
        <v>10</v>
      </c>
      <c r="F1384">
        <v>2.3199999999999998</v>
      </c>
      <c r="G1384">
        <v>2.3199999999999998</v>
      </c>
      <c r="I1384" s="1">
        <v>38639</v>
      </c>
      <c r="J1384">
        <v>2.3199999999999998</v>
      </c>
      <c r="K1384">
        <f t="shared" si="126"/>
        <v>4222</v>
      </c>
      <c r="L1384" s="7">
        <f t="shared" si="129"/>
        <v>83.077528532073984</v>
      </c>
      <c r="M1384">
        <f t="shared" si="130"/>
        <v>3.4199999999999995</v>
      </c>
      <c r="N1384">
        <f t="shared" si="131"/>
        <v>15.676333333333334</v>
      </c>
      <c r="O1384">
        <f>G1384/WatershedCalcs!$F$18</f>
        <v>0.14437229416917319</v>
      </c>
    </row>
    <row r="1385" spans="1:15" x14ac:dyDescent="0.25">
      <c r="A1385">
        <f t="shared" si="127"/>
        <v>2006</v>
      </c>
      <c r="B1385">
        <f t="shared" si="128"/>
        <v>1</v>
      </c>
      <c r="C1385">
        <v>2005</v>
      </c>
      <c r="D1385">
        <v>15</v>
      </c>
      <c r="E1385">
        <v>10</v>
      </c>
      <c r="F1385">
        <v>3.37</v>
      </c>
      <c r="G1385">
        <v>3.37</v>
      </c>
      <c r="I1385" s="1">
        <v>38640</v>
      </c>
      <c r="J1385">
        <v>3.37</v>
      </c>
      <c r="K1385">
        <f t="shared" si="126"/>
        <v>3843</v>
      </c>
      <c r="L1385" s="7">
        <f t="shared" si="129"/>
        <v>75.619834710743802</v>
      </c>
      <c r="M1385">
        <f t="shared" si="130"/>
        <v>3.4385714285714286</v>
      </c>
      <c r="N1385">
        <f t="shared" si="131"/>
        <v>16.742333333333335</v>
      </c>
      <c r="O1385">
        <f>G1385/WatershedCalcs!$F$18</f>
        <v>0.20971320316815242</v>
      </c>
    </row>
    <row r="1386" spans="1:15" x14ac:dyDescent="0.25">
      <c r="A1386">
        <f t="shared" si="127"/>
        <v>2006</v>
      </c>
      <c r="B1386">
        <f t="shared" si="128"/>
        <v>1</v>
      </c>
      <c r="C1386">
        <v>2005</v>
      </c>
      <c r="D1386">
        <v>16</v>
      </c>
      <c r="E1386">
        <v>10</v>
      </c>
      <c r="F1386">
        <v>3.71</v>
      </c>
      <c r="G1386">
        <v>3.71</v>
      </c>
      <c r="I1386" s="1">
        <v>38641</v>
      </c>
      <c r="J1386">
        <v>3.71</v>
      </c>
      <c r="K1386">
        <f t="shared" si="126"/>
        <v>3733</v>
      </c>
      <c r="L1386" s="7">
        <f t="shared" si="129"/>
        <v>73.455332546241635</v>
      </c>
      <c r="M1386">
        <f t="shared" si="130"/>
        <v>3.347142857142857</v>
      </c>
      <c r="N1386">
        <f t="shared" si="131"/>
        <v>17.346666666666671</v>
      </c>
      <c r="O1386">
        <f>G1386/WatershedCalcs!$F$18</f>
        <v>0.23087121179639333</v>
      </c>
    </row>
    <row r="1387" spans="1:15" x14ac:dyDescent="0.25">
      <c r="A1387">
        <f t="shared" si="127"/>
        <v>2006</v>
      </c>
      <c r="B1387">
        <f t="shared" si="128"/>
        <v>1</v>
      </c>
      <c r="C1387">
        <v>2005</v>
      </c>
      <c r="D1387">
        <v>17</v>
      </c>
      <c r="E1387">
        <v>10</v>
      </c>
      <c r="F1387">
        <v>3.07</v>
      </c>
      <c r="G1387">
        <v>3.07</v>
      </c>
      <c r="I1387" s="1">
        <v>38642</v>
      </c>
      <c r="J1387">
        <v>3.07</v>
      </c>
      <c r="K1387">
        <f t="shared" si="126"/>
        <v>3933</v>
      </c>
      <c r="L1387" s="7">
        <f t="shared" si="129"/>
        <v>77.390791027154663</v>
      </c>
      <c r="M1387">
        <f t="shared" si="130"/>
        <v>3.2928571428571423</v>
      </c>
      <c r="N1387">
        <f t="shared" si="131"/>
        <v>17.793000000000003</v>
      </c>
      <c r="O1387">
        <f>G1387/WatershedCalcs!$F$18</f>
        <v>0.19104437202558691</v>
      </c>
    </row>
    <row r="1388" spans="1:15" x14ac:dyDescent="0.25">
      <c r="A1388">
        <f t="shared" si="127"/>
        <v>2006</v>
      </c>
      <c r="B1388">
        <f t="shared" si="128"/>
        <v>1</v>
      </c>
      <c r="C1388">
        <v>2005</v>
      </c>
      <c r="D1388">
        <v>18</v>
      </c>
      <c r="E1388">
        <v>10</v>
      </c>
      <c r="F1388">
        <v>3.01</v>
      </c>
      <c r="G1388">
        <v>3.01</v>
      </c>
      <c r="I1388" s="1">
        <v>38643</v>
      </c>
      <c r="J1388">
        <v>3.01</v>
      </c>
      <c r="K1388">
        <f t="shared" si="126"/>
        <v>3938</v>
      </c>
      <c r="L1388" s="7">
        <f t="shared" si="129"/>
        <v>77.489177489177479</v>
      </c>
      <c r="M1388">
        <f t="shared" si="130"/>
        <v>3.3028571428571425</v>
      </c>
      <c r="N1388">
        <f t="shared" si="131"/>
        <v>18.177333333333333</v>
      </c>
      <c r="O1388">
        <f>G1388/WatershedCalcs!$F$18</f>
        <v>0.18731060579707381</v>
      </c>
    </row>
    <row r="1389" spans="1:15" x14ac:dyDescent="0.25">
      <c r="A1389">
        <f t="shared" si="127"/>
        <v>2006</v>
      </c>
      <c r="B1389">
        <f t="shared" si="128"/>
        <v>1</v>
      </c>
      <c r="C1389">
        <v>2005</v>
      </c>
      <c r="D1389">
        <v>19</v>
      </c>
      <c r="E1389">
        <v>10</v>
      </c>
      <c r="F1389">
        <v>4.76</v>
      </c>
      <c r="G1389">
        <v>4.76</v>
      </c>
      <c r="I1389" s="1">
        <v>38644</v>
      </c>
      <c r="J1389">
        <v>4.76</v>
      </c>
      <c r="K1389">
        <f t="shared" si="126"/>
        <v>3519</v>
      </c>
      <c r="L1389" s="7">
        <f t="shared" si="129"/>
        <v>69.244391971664697</v>
      </c>
      <c r="M1389">
        <f t="shared" si="130"/>
        <v>3.5414285714285714</v>
      </c>
      <c r="N1389">
        <f t="shared" si="131"/>
        <v>18.490333333333336</v>
      </c>
      <c r="O1389">
        <f>G1389/WatershedCalcs!$F$18</f>
        <v>0.29621212079537257</v>
      </c>
    </row>
    <row r="1390" spans="1:15" x14ac:dyDescent="0.25">
      <c r="A1390">
        <f t="shared" si="127"/>
        <v>2006</v>
      </c>
      <c r="B1390">
        <f t="shared" si="128"/>
        <v>1</v>
      </c>
      <c r="C1390">
        <v>2005</v>
      </c>
      <c r="D1390">
        <v>20</v>
      </c>
      <c r="E1390">
        <v>10</v>
      </c>
      <c r="F1390">
        <v>3.7</v>
      </c>
      <c r="G1390">
        <v>3.7</v>
      </c>
      <c r="I1390" s="1">
        <v>38645</v>
      </c>
      <c r="J1390">
        <v>3.7</v>
      </c>
      <c r="K1390">
        <f t="shared" si="126"/>
        <v>3734</v>
      </c>
      <c r="L1390" s="7">
        <f t="shared" si="129"/>
        <v>73.475009838646201</v>
      </c>
      <c r="M1390">
        <f t="shared" si="130"/>
        <v>3.7728571428571427</v>
      </c>
      <c r="N1390">
        <f t="shared" si="131"/>
        <v>18.684999999999999</v>
      </c>
      <c r="O1390">
        <f>G1390/WatershedCalcs!$F$18</f>
        <v>0.2302489174249745</v>
      </c>
    </row>
    <row r="1391" spans="1:15" x14ac:dyDescent="0.25">
      <c r="A1391">
        <f t="shared" si="127"/>
        <v>2006</v>
      </c>
      <c r="B1391">
        <f t="shared" si="128"/>
        <v>1</v>
      </c>
      <c r="C1391">
        <v>2005</v>
      </c>
      <c r="D1391">
        <v>21</v>
      </c>
      <c r="E1391">
        <v>10</v>
      </c>
      <c r="F1391">
        <v>2.4500000000000002</v>
      </c>
      <c r="G1391">
        <v>2.4500000000000002</v>
      </c>
      <c r="I1391" s="1">
        <v>38646</v>
      </c>
      <c r="J1391">
        <v>2.4500000000000002</v>
      </c>
      <c r="K1391">
        <f t="shared" si="126"/>
        <v>4175</v>
      </c>
      <c r="L1391" s="7">
        <f t="shared" si="129"/>
        <v>82.152695789059422</v>
      </c>
      <c r="M1391">
        <f t="shared" si="130"/>
        <v>3.7957142857142854</v>
      </c>
      <c r="N1391">
        <f t="shared" si="131"/>
        <v>18.874333333333333</v>
      </c>
      <c r="O1391">
        <f>G1391/WatershedCalcs!$F$18</f>
        <v>0.15246212099761824</v>
      </c>
    </row>
    <row r="1392" spans="1:15" x14ac:dyDescent="0.25">
      <c r="A1392">
        <f t="shared" si="127"/>
        <v>2006</v>
      </c>
      <c r="B1392">
        <f t="shared" si="128"/>
        <v>1</v>
      </c>
      <c r="C1392">
        <v>2005</v>
      </c>
      <c r="D1392">
        <v>22</v>
      </c>
      <c r="E1392">
        <v>10</v>
      </c>
      <c r="F1392">
        <v>2.73</v>
      </c>
      <c r="G1392">
        <v>2.73</v>
      </c>
      <c r="I1392" s="1">
        <v>38647</v>
      </c>
      <c r="J1392">
        <v>2.73</v>
      </c>
      <c r="K1392">
        <f t="shared" si="126"/>
        <v>4049</v>
      </c>
      <c r="L1392" s="7">
        <f t="shared" si="129"/>
        <v>79.673356946084212</v>
      </c>
      <c r="M1392">
        <f t="shared" si="130"/>
        <v>5.1314285714285717</v>
      </c>
      <c r="N1392">
        <f t="shared" si="131"/>
        <v>19.067333333333334</v>
      </c>
      <c r="O1392">
        <f>G1392/WatershedCalcs!$F$18</f>
        <v>0.16988636339734603</v>
      </c>
    </row>
    <row r="1393" spans="1:15" x14ac:dyDescent="0.25">
      <c r="A1393">
        <f t="shared" si="127"/>
        <v>2006</v>
      </c>
      <c r="B1393">
        <f t="shared" si="128"/>
        <v>1</v>
      </c>
      <c r="C1393">
        <v>2005</v>
      </c>
      <c r="D1393">
        <v>23</v>
      </c>
      <c r="E1393">
        <v>10</v>
      </c>
      <c r="F1393">
        <v>3.33</v>
      </c>
      <c r="G1393">
        <v>3.33</v>
      </c>
      <c r="I1393" s="1">
        <v>38648</v>
      </c>
      <c r="J1393">
        <v>3.33</v>
      </c>
      <c r="K1393">
        <f t="shared" si="126"/>
        <v>3849</v>
      </c>
      <c r="L1393" s="7">
        <f t="shared" si="129"/>
        <v>75.737898465171199</v>
      </c>
      <c r="M1393">
        <f t="shared" si="130"/>
        <v>5.6485714285714286</v>
      </c>
      <c r="N1393">
        <f t="shared" si="131"/>
        <v>19.210666666666665</v>
      </c>
      <c r="O1393">
        <f>G1393/WatershedCalcs!$F$18</f>
        <v>0.20722402568247703</v>
      </c>
    </row>
    <row r="1394" spans="1:15" x14ac:dyDescent="0.25">
      <c r="A1394">
        <f t="shared" si="127"/>
        <v>2006</v>
      </c>
      <c r="B1394">
        <f t="shared" si="128"/>
        <v>1</v>
      </c>
      <c r="C1394">
        <v>2005</v>
      </c>
      <c r="D1394">
        <v>24</v>
      </c>
      <c r="E1394">
        <v>10</v>
      </c>
      <c r="F1394">
        <v>3.14</v>
      </c>
      <c r="G1394">
        <v>3.14</v>
      </c>
      <c r="I1394" s="1">
        <v>38649</v>
      </c>
      <c r="J1394">
        <v>3.14</v>
      </c>
      <c r="K1394">
        <f t="shared" si="126"/>
        <v>3910</v>
      </c>
      <c r="L1394" s="7">
        <f t="shared" si="129"/>
        <v>76.938213301849672</v>
      </c>
      <c r="M1394">
        <f t="shared" si="130"/>
        <v>5.7914285714285709</v>
      </c>
      <c r="N1394">
        <f t="shared" si="131"/>
        <v>19.319666666666667</v>
      </c>
      <c r="O1394">
        <f>G1394/WatershedCalcs!$F$18</f>
        <v>0.1954004326255189</v>
      </c>
    </row>
    <row r="1395" spans="1:15" x14ac:dyDescent="0.25">
      <c r="A1395">
        <f t="shared" si="127"/>
        <v>2006</v>
      </c>
      <c r="B1395">
        <f t="shared" si="128"/>
        <v>1</v>
      </c>
      <c r="C1395">
        <v>2005</v>
      </c>
      <c r="D1395">
        <v>25</v>
      </c>
      <c r="E1395">
        <v>10</v>
      </c>
      <c r="F1395">
        <v>4.68</v>
      </c>
      <c r="G1395">
        <v>4.68</v>
      </c>
      <c r="I1395" s="1">
        <v>38650</v>
      </c>
      <c r="J1395">
        <v>4.68</v>
      </c>
      <c r="K1395">
        <f t="shared" si="126"/>
        <v>3539</v>
      </c>
      <c r="L1395" s="7">
        <f t="shared" si="129"/>
        <v>69.637937819756004</v>
      </c>
      <c r="M1395">
        <f t="shared" si="130"/>
        <v>10.785714285714286</v>
      </c>
      <c r="N1395">
        <f t="shared" si="131"/>
        <v>19.419666666666668</v>
      </c>
      <c r="O1395">
        <f>G1395/WatershedCalcs!$F$18</f>
        <v>0.29123376582402177</v>
      </c>
    </row>
    <row r="1396" spans="1:15" x14ac:dyDescent="0.25">
      <c r="A1396">
        <f t="shared" si="127"/>
        <v>2006</v>
      </c>
      <c r="B1396">
        <f t="shared" si="128"/>
        <v>1</v>
      </c>
      <c r="C1396">
        <v>2005</v>
      </c>
      <c r="D1396">
        <v>26</v>
      </c>
      <c r="E1396">
        <v>10</v>
      </c>
      <c r="F1396">
        <v>6.38</v>
      </c>
      <c r="G1396">
        <v>6.38</v>
      </c>
      <c r="I1396" s="1">
        <v>38651</v>
      </c>
      <c r="J1396">
        <v>6.38</v>
      </c>
      <c r="K1396">
        <f t="shared" si="126"/>
        <v>3193</v>
      </c>
      <c r="L1396" s="7">
        <f t="shared" si="129"/>
        <v>62.829594647776467</v>
      </c>
      <c r="M1396">
        <f t="shared" si="130"/>
        <v>27.117142857142856</v>
      </c>
      <c r="N1396">
        <f t="shared" si="131"/>
        <v>19.520666666666667</v>
      </c>
      <c r="O1396">
        <f>G1396/WatershedCalcs!$F$18</f>
        <v>0.39702380896522627</v>
      </c>
    </row>
    <row r="1397" spans="1:15" x14ac:dyDescent="0.25">
      <c r="A1397">
        <f t="shared" si="127"/>
        <v>2006</v>
      </c>
      <c r="B1397">
        <f t="shared" si="128"/>
        <v>1</v>
      </c>
      <c r="C1397">
        <v>2005</v>
      </c>
      <c r="D1397">
        <v>27</v>
      </c>
      <c r="E1397">
        <v>10</v>
      </c>
      <c r="F1397">
        <v>3.86</v>
      </c>
      <c r="G1397">
        <v>3.86</v>
      </c>
      <c r="I1397" s="1">
        <v>38652</v>
      </c>
      <c r="J1397">
        <v>3.86</v>
      </c>
      <c r="K1397">
        <f t="shared" si="126"/>
        <v>3708</v>
      </c>
      <c r="L1397" s="7">
        <f t="shared" si="129"/>
        <v>72.963400236127512</v>
      </c>
      <c r="M1397">
        <f t="shared" si="130"/>
        <v>29.034285714285716</v>
      </c>
      <c r="N1397">
        <f t="shared" si="131"/>
        <v>20.474666666666671</v>
      </c>
      <c r="O1397">
        <f>G1397/WatershedCalcs!$F$18</f>
        <v>0.24020562736767606</v>
      </c>
    </row>
    <row r="1398" spans="1:15" x14ac:dyDescent="0.25">
      <c r="A1398">
        <f t="shared" si="127"/>
        <v>2006</v>
      </c>
      <c r="B1398">
        <f t="shared" si="128"/>
        <v>1</v>
      </c>
      <c r="C1398">
        <v>2005</v>
      </c>
      <c r="D1398">
        <v>28</v>
      </c>
      <c r="E1398">
        <v>10</v>
      </c>
      <c r="F1398">
        <v>11.8</v>
      </c>
      <c r="G1398">
        <v>11.8</v>
      </c>
      <c r="I1398" s="1">
        <v>38653</v>
      </c>
      <c r="J1398">
        <v>11.8</v>
      </c>
      <c r="K1398">
        <f t="shared" si="126"/>
        <v>2572</v>
      </c>
      <c r="L1398" s="7">
        <f t="shared" si="129"/>
        <v>50.609996064541519</v>
      </c>
      <c r="M1398">
        <f t="shared" si="130"/>
        <v>32.082857142857144</v>
      </c>
      <c r="N1398">
        <f t="shared" si="131"/>
        <v>21.089333333333336</v>
      </c>
      <c r="O1398">
        <f>G1398/WatershedCalcs!$F$18</f>
        <v>0.73430735827424298</v>
      </c>
    </row>
    <row r="1399" spans="1:15" x14ac:dyDescent="0.25">
      <c r="A1399">
        <f t="shared" si="127"/>
        <v>2006</v>
      </c>
      <c r="B1399">
        <f t="shared" si="128"/>
        <v>1</v>
      </c>
      <c r="C1399">
        <v>2005</v>
      </c>
      <c r="D1399">
        <v>29</v>
      </c>
      <c r="E1399">
        <v>10</v>
      </c>
      <c r="F1399">
        <v>6.35</v>
      </c>
      <c r="G1399">
        <v>6.35</v>
      </c>
      <c r="I1399" s="1">
        <v>38654</v>
      </c>
      <c r="J1399">
        <v>6.35</v>
      </c>
      <c r="K1399">
        <f t="shared" si="126"/>
        <v>3195</v>
      </c>
      <c r="L1399" s="7">
        <f t="shared" si="129"/>
        <v>62.868949232585592</v>
      </c>
      <c r="M1399">
        <f t="shared" si="130"/>
        <v>34.697142857142858</v>
      </c>
      <c r="N1399">
        <f t="shared" si="131"/>
        <v>21.302666666666667</v>
      </c>
      <c r="O1399">
        <f>G1399/WatershedCalcs!$F$18</f>
        <v>0.39515692585096968</v>
      </c>
    </row>
    <row r="1400" spans="1:15" x14ac:dyDescent="0.25">
      <c r="A1400">
        <f t="shared" si="127"/>
        <v>2006</v>
      </c>
      <c r="B1400">
        <f t="shared" si="128"/>
        <v>1</v>
      </c>
      <c r="C1400">
        <v>2005</v>
      </c>
      <c r="D1400">
        <v>30</v>
      </c>
      <c r="E1400">
        <v>10</v>
      </c>
      <c r="F1400">
        <v>4.33</v>
      </c>
      <c r="G1400">
        <v>4.33</v>
      </c>
      <c r="I1400" s="1">
        <v>38655</v>
      </c>
      <c r="J1400">
        <v>4.33</v>
      </c>
      <c r="K1400">
        <f t="shared" si="126"/>
        <v>3607</v>
      </c>
      <c r="L1400" s="7">
        <f t="shared" si="129"/>
        <v>70.975993703266425</v>
      </c>
      <c r="M1400">
        <f t="shared" si="130"/>
        <v>39.104285714285716</v>
      </c>
      <c r="N1400">
        <f t="shared" si="131"/>
        <v>21.690999999999999</v>
      </c>
      <c r="O1400">
        <f>G1400/WatershedCalcs!$F$18</f>
        <v>0.269453462824362</v>
      </c>
    </row>
    <row r="1401" spans="1:15" x14ac:dyDescent="0.25">
      <c r="A1401">
        <f t="shared" si="127"/>
        <v>2006</v>
      </c>
      <c r="B1401">
        <f t="shared" si="128"/>
        <v>1</v>
      </c>
      <c r="C1401">
        <v>2005</v>
      </c>
      <c r="D1401">
        <v>31</v>
      </c>
      <c r="E1401">
        <v>10</v>
      </c>
      <c r="F1401">
        <v>38.1</v>
      </c>
      <c r="G1401">
        <v>38.1</v>
      </c>
      <c r="I1401" s="1">
        <v>38656</v>
      </c>
      <c r="J1401">
        <v>38.1</v>
      </c>
      <c r="K1401">
        <f t="shared" si="126"/>
        <v>962</v>
      </c>
      <c r="L1401" s="7">
        <f t="shared" si="129"/>
        <v>18.929555293191658</v>
      </c>
      <c r="M1401">
        <f t="shared" si="130"/>
        <v>42.785714285714285</v>
      </c>
      <c r="N1401">
        <f t="shared" si="131"/>
        <v>22.606666666666669</v>
      </c>
      <c r="O1401">
        <f>G1401/WatershedCalcs!$F$18</f>
        <v>2.3709415551058184</v>
      </c>
    </row>
    <row r="1402" spans="1:15" x14ac:dyDescent="0.25">
      <c r="A1402">
        <f t="shared" si="127"/>
        <v>2006</v>
      </c>
      <c r="B1402">
        <f t="shared" si="128"/>
        <v>2</v>
      </c>
      <c r="C1402">
        <v>2005</v>
      </c>
      <c r="D1402">
        <v>1</v>
      </c>
      <c r="E1402">
        <v>11</v>
      </c>
      <c r="F1402">
        <v>119</v>
      </c>
      <c r="G1402">
        <v>119</v>
      </c>
      <c r="I1402" s="1">
        <v>38657</v>
      </c>
      <c r="J1402">
        <v>119</v>
      </c>
      <c r="K1402">
        <f t="shared" si="126"/>
        <v>228</v>
      </c>
      <c r="L1402" s="7">
        <f t="shared" si="129"/>
        <v>4.4864226682408495</v>
      </c>
      <c r="M1402">
        <f t="shared" si="130"/>
        <v>40.471428571428575</v>
      </c>
      <c r="N1402">
        <f t="shared" si="131"/>
        <v>22.213333333333331</v>
      </c>
      <c r="O1402">
        <f>G1402/WatershedCalcs!$F$18</f>
        <v>7.4053030198843146</v>
      </c>
    </row>
    <row r="1403" spans="1:15" x14ac:dyDescent="0.25">
      <c r="A1403">
        <f t="shared" si="127"/>
        <v>2006</v>
      </c>
      <c r="B1403">
        <f t="shared" si="128"/>
        <v>2</v>
      </c>
      <c r="C1403">
        <v>2005</v>
      </c>
      <c r="D1403">
        <v>2</v>
      </c>
      <c r="E1403">
        <v>11</v>
      </c>
      <c r="F1403">
        <v>19.8</v>
      </c>
      <c r="G1403">
        <v>19.8</v>
      </c>
      <c r="I1403" s="1">
        <v>38658</v>
      </c>
      <c r="J1403">
        <v>19.8</v>
      </c>
      <c r="K1403">
        <f t="shared" si="126"/>
        <v>1881</v>
      </c>
      <c r="L1403" s="7">
        <f t="shared" si="129"/>
        <v>37.012987012987011</v>
      </c>
      <c r="M1403">
        <f t="shared" si="130"/>
        <v>25.685714285714287</v>
      </c>
      <c r="N1403">
        <f t="shared" si="131"/>
        <v>19.27333333333333</v>
      </c>
      <c r="O1403">
        <f>G1403/WatershedCalcs!$F$18</f>
        <v>1.232142855409323</v>
      </c>
    </row>
    <row r="1404" spans="1:15" x14ac:dyDescent="0.25">
      <c r="A1404">
        <f t="shared" si="127"/>
        <v>2006</v>
      </c>
      <c r="B1404">
        <f t="shared" si="128"/>
        <v>2</v>
      </c>
      <c r="C1404">
        <v>2005</v>
      </c>
      <c r="D1404">
        <v>3</v>
      </c>
      <c r="E1404">
        <v>11</v>
      </c>
      <c r="F1404">
        <v>25.2</v>
      </c>
      <c r="G1404">
        <v>25.2</v>
      </c>
      <c r="I1404" s="1">
        <v>38659</v>
      </c>
      <c r="J1404">
        <v>25.2</v>
      </c>
      <c r="K1404">
        <f t="shared" si="126"/>
        <v>1498</v>
      </c>
      <c r="L1404" s="7">
        <f t="shared" si="129"/>
        <v>29.476584022038566</v>
      </c>
      <c r="M1404">
        <f t="shared" si="130"/>
        <v>24.714285714285715</v>
      </c>
      <c r="N1404">
        <f t="shared" si="131"/>
        <v>22.68</v>
      </c>
      <c r="O1404">
        <f>G1404/WatershedCalcs!$F$18</f>
        <v>1.5681818159755019</v>
      </c>
    </row>
    <row r="1405" spans="1:15" x14ac:dyDescent="0.25">
      <c r="A1405">
        <f t="shared" si="127"/>
        <v>2006</v>
      </c>
      <c r="B1405">
        <f t="shared" si="128"/>
        <v>2</v>
      </c>
      <c r="C1405">
        <v>2005</v>
      </c>
      <c r="D1405">
        <v>4</v>
      </c>
      <c r="E1405">
        <v>11</v>
      </c>
      <c r="F1405">
        <v>30.1</v>
      </c>
      <c r="G1405">
        <v>30.1</v>
      </c>
      <c r="I1405" s="1">
        <v>38660</v>
      </c>
      <c r="J1405">
        <v>30.1</v>
      </c>
      <c r="K1405">
        <f t="shared" si="126"/>
        <v>1271</v>
      </c>
      <c r="L1405" s="7">
        <f t="shared" si="129"/>
        <v>25.009838646202283</v>
      </c>
      <c r="M1405">
        <f t="shared" si="130"/>
        <v>22.75714285714286</v>
      </c>
      <c r="N1405">
        <f t="shared" si="131"/>
        <v>24.49666666666667</v>
      </c>
      <c r="O1405">
        <f>G1405/WatershedCalcs!$F$18</f>
        <v>1.8731060579707384</v>
      </c>
    </row>
    <row r="1406" spans="1:15" x14ac:dyDescent="0.25">
      <c r="A1406">
        <f t="shared" si="127"/>
        <v>2006</v>
      </c>
      <c r="B1406">
        <f t="shared" si="128"/>
        <v>2</v>
      </c>
      <c r="C1406">
        <v>2005</v>
      </c>
      <c r="D1406">
        <v>5</v>
      </c>
      <c r="E1406">
        <v>11</v>
      </c>
      <c r="F1406">
        <v>37.200000000000003</v>
      </c>
      <c r="G1406">
        <v>37.200000000000003</v>
      </c>
      <c r="I1406" s="1">
        <v>38661</v>
      </c>
      <c r="J1406">
        <v>37.200000000000003</v>
      </c>
      <c r="K1406">
        <f t="shared" si="126"/>
        <v>985</v>
      </c>
      <c r="L1406" s="7">
        <f t="shared" si="129"/>
        <v>19.382133018496656</v>
      </c>
      <c r="M1406">
        <f t="shared" si="130"/>
        <v>20.485714285714288</v>
      </c>
      <c r="N1406">
        <f t="shared" si="131"/>
        <v>25.146666666666665</v>
      </c>
      <c r="O1406">
        <f>G1406/WatershedCalcs!$F$18</f>
        <v>2.3149350616781219</v>
      </c>
    </row>
    <row r="1407" spans="1:15" x14ac:dyDescent="0.25">
      <c r="A1407">
        <f t="shared" si="127"/>
        <v>2006</v>
      </c>
      <c r="B1407">
        <f t="shared" si="128"/>
        <v>2</v>
      </c>
      <c r="C1407">
        <v>2005</v>
      </c>
      <c r="D1407">
        <v>6</v>
      </c>
      <c r="E1407">
        <v>11</v>
      </c>
      <c r="F1407">
        <v>30.1</v>
      </c>
      <c r="G1407">
        <v>30.1</v>
      </c>
      <c r="I1407" s="1">
        <v>38662</v>
      </c>
      <c r="J1407">
        <v>30.1</v>
      </c>
      <c r="K1407">
        <f t="shared" si="126"/>
        <v>1271</v>
      </c>
      <c r="L1407" s="7">
        <f t="shared" si="129"/>
        <v>25.009838646202283</v>
      </c>
      <c r="M1407">
        <f t="shared" si="130"/>
        <v>18.271428571428572</v>
      </c>
      <c r="N1407">
        <f t="shared" si="131"/>
        <v>25.230000000000004</v>
      </c>
      <c r="O1407">
        <f>G1407/WatershedCalcs!$F$18</f>
        <v>1.8731060579707384</v>
      </c>
    </row>
    <row r="1408" spans="1:15" x14ac:dyDescent="0.25">
      <c r="A1408">
        <f t="shared" si="127"/>
        <v>2006</v>
      </c>
      <c r="B1408">
        <f t="shared" si="128"/>
        <v>2</v>
      </c>
      <c r="C1408">
        <v>2005</v>
      </c>
      <c r="D1408">
        <v>7</v>
      </c>
      <c r="E1408">
        <v>11</v>
      </c>
      <c r="F1408">
        <v>21.9</v>
      </c>
      <c r="G1408">
        <v>21.9</v>
      </c>
      <c r="I1408" s="1">
        <v>38663</v>
      </c>
      <c r="J1408">
        <v>21.9</v>
      </c>
      <c r="K1408">
        <f t="shared" si="126"/>
        <v>1731</v>
      </c>
      <c r="L1408" s="7">
        <f t="shared" si="129"/>
        <v>34.061393152302244</v>
      </c>
      <c r="M1408">
        <f t="shared" si="130"/>
        <v>18.87142857142857</v>
      </c>
      <c r="N1408">
        <f t="shared" si="131"/>
        <v>25.32</v>
      </c>
      <c r="O1408">
        <f>G1408/WatershedCalcs!$F$18</f>
        <v>1.3628246734072813</v>
      </c>
    </row>
    <row r="1409" spans="1:15" x14ac:dyDescent="0.25">
      <c r="A1409">
        <f t="shared" si="127"/>
        <v>2006</v>
      </c>
      <c r="B1409">
        <f t="shared" si="128"/>
        <v>2</v>
      </c>
      <c r="C1409">
        <v>2005</v>
      </c>
      <c r="D1409">
        <v>8</v>
      </c>
      <c r="E1409">
        <v>11</v>
      </c>
      <c r="F1409">
        <v>15.5</v>
      </c>
      <c r="G1409">
        <v>15.5</v>
      </c>
      <c r="I1409" s="1">
        <v>38664</v>
      </c>
      <c r="J1409">
        <v>15.5</v>
      </c>
      <c r="K1409">
        <f t="shared" si="126"/>
        <v>2203</v>
      </c>
      <c r="L1409" s="7">
        <f t="shared" si="129"/>
        <v>43.349075167256984</v>
      </c>
      <c r="M1409">
        <f t="shared" si="130"/>
        <v>18.814285714285713</v>
      </c>
      <c r="N1409">
        <f t="shared" si="131"/>
        <v>25.503333333333337</v>
      </c>
      <c r="O1409">
        <f>G1409/WatershedCalcs!$F$18</f>
        <v>0.96455627569921742</v>
      </c>
    </row>
    <row r="1410" spans="1:15" x14ac:dyDescent="0.25">
      <c r="A1410">
        <f t="shared" si="127"/>
        <v>2006</v>
      </c>
      <c r="B1410">
        <f t="shared" si="128"/>
        <v>2</v>
      </c>
      <c r="C1410">
        <v>2005</v>
      </c>
      <c r="D1410">
        <v>9</v>
      </c>
      <c r="E1410">
        <v>11</v>
      </c>
      <c r="F1410">
        <v>13</v>
      </c>
      <c r="G1410">
        <v>13</v>
      </c>
      <c r="I1410" s="1">
        <v>38665</v>
      </c>
      <c r="J1410">
        <v>13</v>
      </c>
      <c r="K1410">
        <f t="shared" ref="K1410:K1473" si="132">RANK(J1410,$J$2:$J$5114,0)</f>
        <v>2405</v>
      </c>
      <c r="L1410" s="7">
        <f t="shared" si="129"/>
        <v>47.323888232979144</v>
      </c>
      <c r="M1410">
        <f t="shared" si="130"/>
        <v>19.042857142857144</v>
      </c>
      <c r="N1410">
        <f t="shared" si="131"/>
        <v>25.740000000000006</v>
      </c>
      <c r="O1410">
        <f>G1410/WatershedCalcs!$F$18</f>
        <v>0.80898268284450492</v>
      </c>
    </row>
    <row r="1411" spans="1:15" x14ac:dyDescent="0.25">
      <c r="A1411">
        <f t="shared" ref="A1411:A1474" si="133">IF(E1411&gt;9,C1411+1,C1411)</f>
        <v>2006</v>
      </c>
      <c r="B1411">
        <f t="shared" ref="B1411:B1474" si="134">IF(E1411&gt;9,(E1411-9),(E1411+3))</f>
        <v>2</v>
      </c>
      <c r="C1411">
        <v>2005</v>
      </c>
      <c r="D1411">
        <v>10</v>
      </c>
      <c r="E1411">
        <v>11</v>
      </c>
      <c r="F1411">
        <v>11.5</v>
      </c>
      <c r="G1411">
        <v>11.5</v>
      </c>
      <c r="I1411" s="1">
        <v>38666</v>
      </c>
      <c r="J1411">
        <v>11.5</v>
      </c>
      <c r="K1411">
        <f t="shared" si="132"/>
        <v>2583</v>
      </c>
      <c r="L1411" s="7">
        <f t="shared" ref="L1411:L1474" si="135">100*(K1411/(COUNT($K$2:$K$5114)+1))</f>
        <v>50.826446280991732</v>
      </c>
      <c r="M1411">
        <f t="shared" ref="M1411:M1474" si="136">AVERAGE(J1411:J1417)</f>
        <v>19.271428571428569</v>
      </c>
      <c r="N1411">
        <f t="shared" ref="N1411:N1474" si="137">AVERAGE(J1411:J1440)</f>
        <v>25.92</v>
      </c>
      <c r="O1411">
        <f>G1411/WatershedCalcs!$F$18</f>
        <v>0.71563852713167742</v>
      </c>
    </row>
    <row r="1412" spans="1:15" x14ac:dyDescent="0.25">
      <c r="A1412">
        <f t="shared" si="133"/>
        <v>2006</v>
      </c>
      <c r="B1412">
        <f t="shared" si="134"/>
        <v>2</v>
      </c>
      <c r="C1412">
        <v>2005</v>
      </c>
      <c r="D1412">
        <v>11</v>
      </c>
      <c r="E1412">
        <v>11</v>
      </c>
      <c r="F1412">
        <v>14.2</v>
      </c>
      <c r="G1412">
        <v>14.2</v>
      </c>
      <c r="I1412" s="1">
        <v>38667</v>
      </c>
      <c r="J1412">
        <v>14.2</v>
      </c>
      <c r="K1412">
        <f t="shared" si="132"/>
        <v>2299</v>
      </c>
      <c r="L1412" s="7">
        <f t="shared" si="135"/>
        <v>45.238095238095241</v>
      </c>
      <c r="M1412">
        <f t="shared" si="136"/>
        <v>19.399999999999999</v>
      </c>
      <c r="N1412">
        <f t="shared" si="137"/>
        <v>26.073333333333334</v>
      </c>
      <c r="O1412">
        <f>G1412/WatershedCalcs!$F$18</f>
        <v>0.88365800741476686</v>
      </c>
    </row>
    <row r="1413" spans="1:15" x14ac:dyDescent="0.25">
      <c r="A1413">
        <f t="shared" si="133"/>
        <v>2006</v>
      </c>
      <c r="B1413">
        <f t="shared" si="134"/>
        <v>2</v>
      </c>
      <c r="C1413">
        <v>2005</v>
      </c>
      <c r="D1413">
        <v>12</v>
      </c>
      <c r="E1413">
        <v>11</v>
      </c>
      <c r="F1413">
        <v>21.7</v>
      </c>
      <c r="G1413">
        <v>21.7</v>
      </c>
      <c r="I1413" s="1">
        <v>38668</v>
      </c>
      <c r="J1413">
        <v>21.7</v>
      </c>
      <c r="K1413">
        <f t="shared" si="132"/>
        <v>1734</v>
      </c>
      <c r="L1413" s="7">
        <f t="shared" si="135"/>
        <v>34.120425029515935</v>
      </c>
      <c r="M1413">
        <f t="shared" si="136"/>
        <v>18.885714285714283</v>
      </c>
      <c r="N1413">
        <f t="shared" si="137"/>
        <v>26.07</v>
      </c>
      <c r="O1413">
        <f>G1413/WatershedCalcs!$F$18</f>
        <v>1.3503787859789043</v>
      </c>
    </row>
    <row r="1414" spans="1:15" x14ac:dyDescent="0.25">
      <c r="A1414">
        <f t="shared" si="133"/>
        <v>2006</v>
      </c>
      <c r="B1414">
        <f t="shared" si="134"/>
        <v>2</v>
      </c>
      <c r="C1414">
        <v>2005</v>
      </c>
      <c r="D1414">
        <v>13</v>
      </c>
      <c r="E1414">
        <v>11</v>
      </c>
      <c r="F1414">
        <v>34.299999999999997</v>
      </c>
      <c r="G1414">
        <v>34.299999999999997</v>
      </c>
      <c r="I1414" s="1">
        <v>38669</v>
      </c>
      <c r="J1414">
        <v>34.299999999999997</v>
      </c>
      <c r="K1414">
        <f t="shared" si="132"/>
        <v>1095</v>
      </c>
      <c r="L1414" s="7">
        <f t="shared" si="135"/>
        <v>21.54663518299882</v>
      </c>
      <c r="M1414">
        <f t="shared" si="136"/>
        <v>17.125714285714285</v>
      </c>
      <c r="N1414">
        <f t="shared" si="137"/>
        <v>25.750000000000004</v>
      </c>
      <c r="O1414">
        <f>G1414/WatershedCalcs!$F$18</f>
        <v>2.134469693966655</v>
      </c>
    </row>
    <row r="1415" spans="1:15" x14ac:dyDescent="0.25">
      <c r="A1415">
        <f t="shared" si="133"/>
        <v>2006</v>
      </c>
      <c r="B1415">
        <f t="shared" si="134"/>
        <v>2</v>
      </c>
      <c r="C1415">
        <v>2005</v>
      </c>
      <c r="D1415">
        <v>14</v>
      </c>
      <c r="E1415">
        <v>11</v>
      </c>
      <c r="F1415">
        <v>21.5</v>
      </c>
      <c r="G1415">
        <v>21.5</v>
      </c>
      <c r="I1415" s="1">
        <v>38670</v>
      </c>
      <c r="J1415">
        <v>21.5</v>
      </c>
      <c r="K1415">
        <f t="shared" si="132"/>
        <v>1738</v>
      </c>
      <c r="L1415" s="7">
        <f t="shared" si="135"/>
        <v>34.1991341991342</v>
      </c>
      <c r="M1415">
        <f t="shared" si="136"/>
        <v>13.402857142857142</v>
      </c>
      <c r="N1415">
        <f t="shared" si="137"/>
        <v>24.97666666666667</v>
      </c>
      <c r="O1415">
        <f>G1415/WatershedCalcs!$F$18</f>
        <v>1.3379328985505274</v>
      </c>
    </row>
    <row r="1416" spans="1:15" x14ac:dyDescent="0.25">
      <c r="A1416">
        <f t="shared" si="133"/>
        <v>2006</v>
      </c>
      <c r="B1416">
        <f t="shared" si="134"/>
        <v>2</v>
      </c>
      <c r="C1416">
        <v>2005</v>
      </c>
      <c r="D1416">
        <v>15</v>
      </c>
      <c r="E1416">
        <v>11</v>
      </c>
      <c r="F1416">
        <v>17.100000000000001</v>
      </c>
      <c r="G1416">
        <v>17.100000000000001</v>
      </c>
      <c r="I1416" s="1">
        <v>38671</v>
      </c>
      <c r="J1416">
        <v>17.100000000000001</v>
      </c>
      <c r="K1416">
        <f t="shared" si="132"/>
        <v>2055</v>
      </c>
      <c r="L1416" s="7">
        <f t="shared" si="135"/>
        <v>40.436835891381342</v>
      </c>
      <c r="M1416">
        <f t="shared" si="136"/>
        <v>11.335714285714285</v>
      </c>
      <c r="N1416">
        <f t="shared" si="137"/>
        <v>24.593333333333337</v>
      </c>
      <c r="O1416">
        <f>G1416/WatershedCalcs!$F$18</f>
        <v>1.0641233751262336</v>
      </c>
    </row>
    <row r="1417" spans="1:15" x14ac:dyDescent="0.25">
      <c r="A1417">
        <f t="shared" si="133"/>
        <v>2006</v>
      </c>
      <c r="B1417">
        <f t="shared" si="134"/>
        <v>2</v>
      </c>
      <c r="C1417">
        <v>2005</v>
      </c>
      <c r="D1417">
        <v>16</v>
      </c>
      <c r="E1417">
        <v>11</v>
      </c>
      <c r="F1417">
        <v>14.6</v>
      </c>
      <c r="G1417">
        <v>14.6</v>
      </c>
      <c r="I1417" s="1">
        <v>38672</v>
      </c>
      <c r="J1417">
        <v>14.6</v>
      </c>
      <c r="K1417">
        <f t="shared" si="132"/>
        <v>2293</v>
      </c>
      <c r="L1417" s="7">
        <f t="shared" si="135"/>
        <v>45.120031483667852</v>
      </c>
      <c r="M1417">
        <f t="shared" si="136"/>
        <v>9.8357142857142872</v>
      </c>
      <c r="N1417">
        <f t="shared" si="137"/>
        <v>24.327999999999999</v>
      </c>
      <c r="O1417">
        <f>G1417/WatershedCalcs!$F$18</f>
        <v>0.90854978227152083</v>
      </c>
    </row>
    <row r="1418" spans="1:15" x14ac:dyDescent="0.25">
      <c r="A1418">
        <f t="shared" si="133"/>
        <v>2006</v>
      </c>
      <c r="B1418">
        <f t="shared" si="134"/>
        <v>2</v>
      </c>
      <c r="C1418">
        <v>2005</v>
      </c>
      <c r="D1418">
        <v>17</v>
      </c>
      <c r="E1418">
        <v>11</v>
      </c>
      <c r="F1418">
        <v>12.4</v>
      </c>
      <c r="G1418">
        <v>12.4</v>
      </c>
      <c r="I1418" s="1">
        <v>38673</v>
      </c>
      <c r="J1418">
        <v>12.4</v>
      </c>
      <c r="K1418">
        <f t="shared" si="132"/>
        <v>2488</v>
      </c>
      <c r="L1418" s="7">
        <f t="shared" si="135"/>
        <v>48.957103502558049</v>
      </c>
      <c r="M1418">
        <f t="shared" si="136"/>
        <v>8.627142857142859</v>
      </c>
      <c r="N1418">
        <f t="shared" si="137"/>
        <v>24.126666666666665</v>
      </c>
      <c r="O1418">
        <f>G1418/WatershedCalcs!$F$18</f>
        <v>0.7716450205593739</v>
      </c>
    </row>
    <row r="1419" spans="1:15" x14ac:dyDescent="0.25">
      <c r="A1419">
        <f t="shared" si="133"/>
        <v>2006</v>
      </c>
      <c r="B1419">
        <f t="shared" si="134"/>
        <v>2</v>
      </c>
      <c r="C1419">
        <v>2005</v>
      </c>
      <c r="D1419">
        <v>18</v>
      </c>
      <c r="E1419">
        <v>11</v>
      </c>
      <c r="F1419">
        <v>10.6</v>
      </c>
      <c r="G1419">
        <v>10.6</v>
      </c>
      <c r="I1419" s="1">
        <v>38674</v>
      </c>
      <c r="J1419">
        <v>10.6</v>
      </c>
      <c r="K1419">
        <f t="shared" si="132"/>
        <v>2703</v>
      </c>
      <c r="L1419" s="7">
        <f t="shared" si="135"/>
        <v>53.187721369539553</v>
      </c>
      <c r="M1419">
        <f t="shared" si="136"/>
        <v>7.9571428571428573</v>
      </c>
      <c r="N1419">
        <f t="shared" si="137"/>
        <v>23.977333333333331</v>
      </c>
      <c r="O1419">
        <f>G1419/WatershedCalcs!$F$18</f>
        <v>0.65963203370398094</v>
      </c>
    </row>
    <row r="1420" spans="1:15" x14ac:dyDescent="0.25">
      <c r="A1420">
        <f t="shared" si="133"/>
        <v>2006</v>
      </c>
      <c r="B1420">
        <f t="shared" si="134"/>
        <v>2</v>
      </c>
      <c r="C1420">
        <v>2005</v>
      </c>
      <c r="D1420">
        <v>19</v>
      </c>
      <c r="E1420">
        <v>11</v>
      </c>
      <c r="F1420">
        <v>9.3800000000000008</v>
      </c>
      <c r="G1420">
        <v>9.3800000000000008</v>
      </c>
      <c r="I1420" s="1">
        <v>38675</v>
      </c>
      <c r="J1420">
        <v>9.3800000000000008</v>
      </c>
      <c r="K1420">
        <f t="shared" si="132"/>
        <v>2826</v>
      </c>
      <c r="L1420" s="7">
        <f t="shared" si="135"/>
        <v>55.608028335301064</v>
      </c>
      <c r="M1420">
        <f t="shared" si="136"/>
        <v>11.442857142857141</v>
      </c>
      <c r="N1420">
        <f t="shared" si="137"/>
        <v>23.878666666666664</v>
      </c>
      <c r="O1420">
        <f>G1420/WatershedCalcs!$F$18</f>
        <v>0.58371212039088127</v>
      </c>
    </row>
    <row r="1421" spans="1:15" x14ac:dyDescent="0.25">
      <c r="A1421">
        <f t="shared" si="133"/>
        <v>2006</v>
      </c>
      <c r="B1421">
        <f t="shared" si="134"/>
        <v>2</v>
      </c>
      <c r="C1421">
        <v>2005</v>
      </c>
      <c r="D1421">
        <v>20</v>
      </c>
      <c r="E1421">
        <v>11</v>
      </c>
      <c r="F1421">
        <v>8.24</v>
      </c>
      <c r="G1421">
        <v>8.24</v>
      </c>
      <c r="I1421" s="1">
        <v>38676</v>
      </c>
      <c r="J1421">
        <v>8.24</v>
      </c>
      <c r="K1421">
        <f t="shared" si="132"/>
        <v>2943</v>
      </c>
      <c r="L1421" s="7">
        <f t="shared" si="135"/>
        <v>57.910271546635187</v>
      </c>
      <c r="M1421">
        <f t="shared" si="136"/>
        <v>13.288571428571428</v>
      </c>
      <c r="N1421">
        <f t="shared" si="137"/>
        <v>24.359333333333328</v>
      </c>
      <c r="O1421">
        <f>G1421/WatershedCalcs!$F$18</f>
        <v>0.51277056204913241</v>
      </c>
    </row>
    <row r="1422" spans="1:15" x14ac:dyDescent="0.25">
      <c r="A1422">
        <f t="shared" si="133"/>
        <v>2006</v>
      </c>
      <c r="B1422">
        <f t="shared" si="134"/>
        <v>2</v>
      </c>
      <c r="C1422">
        <v>2005</v>
      </c>
      <c r="D1422">
        <v>21</v>
      </c>
      <c r="E1422">
        <v>11</v>
      </c>
      <c r="F1422">
        <v>7.03</v>
      </c>
      <c r="G1422">
        <v>7.03</v>
      </c>
      <c r="I1422" s="1">
        <v>38677</v>
      </c>
      <c r="J1422">
        <v>7.03</v>
      </c>
      <c r="K1422">
        <f t="shared" si="132"/>
        <v>3087</v>
      </c>
      <c r="L1422" s="7">
        <f t="shared" si="135"/>
        <v>60.743801652892557</v>
      </c>
      <c r="M1422">
        <f t="shared" si="136"/>
        <v>14.711428571428572</v>
      </c>
      <c r="N1422">
        <f t="shared" si="137"/>
        <v>24.974666666666664</v>
      </c>
      <c r="O1422">
        <f>G1422/WatershedCalcs!$F$18</f>
        <v>0.4374729431074515</v>
      </c>
    </row>
    <row r="1423" spans="1:15" x14ac:dyDescent="0.25">
      <c r="A1423">
        <f t="shared" si="133"/>
        <v>2006</v>
      </c>
      <c r="B1423">
        <f t="shared" si="134"/>
        <v>2</v>
      </c>
      <c r="C1423">
        <v>2005</v>
      </c>
      <c r="D1423">
        <v>22</v>
      </c>
      <c r="E1423">
        <v>11</v>
      </c>
      <c r="F1423">
        <v>6.6</v>
      </c>
      <c r="G1423">
        <v>6.6</v>
      </c>
      <c r="I1423" s="1">
        <v>38678</v>
      </c>
      <c r="J1423">
        <v>6.6</v>
      </c>
      <c r="K1423">
        <f t="shared" si="132"/>
        <v>3150</v>
      </c>
      <c r="L1423" s="7">
        <f t="shared" si="135"/>
        <v>61.983471074380169</v>
      </c>
      <c r="M1423">
        <f t="shared" si="136"/>
        <v>16.278571428571428</v>
      </c>
      <c r="N1423">
        <f t="shared" si="137"/>
        <v>26.536999999999995</v>
      </c>
      <c r="O1423">
        <f>G1423/WatershedCalcs!$F$18</f>
        <v>0.41071428513644093</v>
      </c>
    </row>
    <row r="1424" spans="1:15" x14ac:dyDescent="0.25">
      <c r="A1424">
        <f t="shared" si="133"/>
        <v>2006</v>
      </c>
      <c r="B1424">
        <f t="shared" si="134"/>
        <v>2</v>
      </c>
      <c r="C1424">
        <v>2005</v>
      </c>
      <c r="D1424">
        <v>23</v>
      </c>
      <c r="E1424">
        <v>11</v>
      </c>
      <c r="F1424">
        <v>6.14</v>
      </c>
      <c r="G1424">
        <v>6.14</v>
      </c>
      <c r="I1424" s="1">
        <v>38679</v>
      </c>
      <c r="J1424">
        <v>6.14</v>
      </c>
      <c r="K1424">
        <f t="shared" si="132"/>
        <v>3232</v>
      </c>
      <c r="L1424" s="7">
        <f t="shared" si="135"/>
        <v>63.597009051554508</v>
      </c>
      <c r="M1424">
        <f t="shared" si="136"/>
        <v>19.87857142857143</v>
      </c>
      <c r="N1424">
        <f t="shared" si="137"/>
        <v>27.224482758620685</v>
      </c>
      <c r="O1424">
        <f>G1424/WatershedCalcs!$F$18</f>
        <v>0.38208874405117382</v>
      </c>
    </row>
    <row r="1425" spans="1:15" x14ac:dyDescent="0.25">
      <c r="A1425">
        <f t="shared" si="133"/>
        <v>2006</v>
      </c>
      <c r="B1425">
        <f t="shared" si="134"/>
        <v>2</v>
      </c>
      <c r="C1425">
        <v>2005</v>
      </c>
      <c r="D1425">
        <v>24</v>
      </c>
      <c r="E1425">
        <v>11</v>
      </c>
      <c r="F1425">
        <v>7.71</v>
      </c>
      <c r="G1425">
        <v>7.71</v>
      </c>
      <c r="I1425" s="1">
        <v>38680</v>
      </c>
      <c r="J1425">
        <v>7.71</v>
      </c>
      <c r="K1425">
        <f t="shared" si="132"/>
        <v>3007</v>
      </c>
      <c r="L1425" s="7">
        <f t="shared" si="135"/>
        <v>59.169618260527358</v>
      </c>
      <c r="M1425">
        <f t="shared" si="136"/>
        <v>22.758571428571432</v>
      </c>
      <c r="N1425">
        <f t="shared" si="137"/>
        <v>27.977499999999996</v>
      </c>
      <c r="O1425">
        <f>G1425/WatershedCalcs!$F$18</f>
        <v>0.47978896036393331</v>
      </c>
    </row>
    <row r="1426" spans="1:15" x14ac:dyDescent="0.25">
      <c r="A1426">
        <f t="shared" si="133"/>
        <v>2006</v>
      </c>
      <c r="B1426">
        <f t="shared" si="134"/>
        <v>2</v>
      </c>
      <c r="C1426">
        <v>2005</v>
      </c>
      <c r="D1426">
        <v>25</v>
      </c>
      <c r="E1426">
        <v>11</v>
      </c>
      <c r="F1426">
        <v>35</v>
      </c>
      <c r="G1426">
        <v>35</v>
      </c>
      <c r="I1426" s="1">
        <v>38681</v>
      </c>
      <c r="J1426">
        <v>35</v>
      </c>
      <c r="K1426">
        <f t="shared" si="132"/>
        <v>1053</v>
      </c>
      <c r="L1426" s="7">
        <f t="shared" si="135"/>
        <v>20.720188902007084</v>
      </c>
      <c r="M1426">
        <f t="shared" si="136"/>
        <v>26.057142857142857</v>
      </c>
      <c r="N1426">
        <f t="shared" si="137"/>
        <v>31.380714285714284</v>
      </c>
      <c r="O1426">
        <f>G1426/WatershedCalcs!$F$18</f>
        <v>2.1780302999659749</v>
      </c>
    </row>
    <row r="1427" spans="1:15" x14ac:dyDescent="0.25">
      <c r="A1427">
        <f t="shared" si="133"/>
        <v>2006</v>
      </c>
      <c r="B1427">
        <f t="shared" si="134"/>
        <v>2</v>
      </c>
      <c r="C1427">
        <v>2005</v>
      </c>
      <c r="D1427">
        <v>26</v>
      </c>
      <c r="E1427">
        <v>11</v>
      </c>
      <c r="F1427">
        <v>22.3</v>
      </c>
      <c r="G1427">
        <v>22.3</v>
      </c>
      <c r="I1427" s="1">
        <v>38682</v>
      </c>
      <c r="J1427">
        <v>22.3</v>
      </c>
      <c r="K1427">
        <f t="shared" si="132"/>
        <v>1668</v>
      </c>
      <c r="L1427" s="7">
        <f t="shared" si="135"/>
        <v>32.821723730814639</v>
      </c>
      <c r="M1427">
        <f t="shared" si="136"/>
        <v>38.48571428571428</v>
      </c>
      <c r="N1427">
        <f t="shared" si="137"/>
        <v>32.491428571428564</v>
      </c>
      <c r="O1427">
        <f>G1427/WatershedCalcs!$F$18</f>
        <v>1.3877164482640354</v>
      </c>
    </row>
    <row r="1428" spans="1:15" x14ac:dyDescent="0.25">
      <c r="A1428">
        <f t="shared" si="133"/>
        <v>2006</v>
      </c>
      <c r="B1428">
        <f t="shared" si="134"/>
        <v>2</v>
      </c>
      <c r="C1428">
        <v>2005</v>
      </c>
      <c r="D1428">
        <v>27</v>
      </c>
      <c r="E1428">
        <v>11</v>
      </c>
      <c r="F1428">
        <v>18.2</v>
      </c>
      <c r="G1428">
        <v>18.2</v>
      </c>
      <c r="I1428" s="1">
        <v>38683</v>
      </c>
      <c r="J1428">
        <v>18.2</v>
      </c>
      <c r="K1428">
        <f t="shared" si="132"/>
        <v>1963</v>
      </c>
      <c r="L1428" s="7">
        <f t="shared" si="135"/>
        <v>38.626524990161357</v>
      </c>
      <c r="M1428">
        <f t="shared" si="136"/>
        <v>46.68571428571429</v>
      </c>
      <c r="N1428">
        <f t="shared" si="137"/>
        <v>34.080714285714286</v>
      </c>
      <c r="O1428">
        <f>G1428/WatershedCalcs!$F$18</f>
        <v>1.1325757559823069</v>
      </c>
    </row>
    <row r="1429" spans="1:15" x14ac:dyDescent="0.25">
      <c r="A1429">
        <f t="shared" si="133"/>
        <v>2006</v>
      </c>
      <c r="B1429">
        <f t="shared" si="134"/>
        <v>2</v>
      </c>
      <c r="C1429">
        <v>2005</v>
      </c>
      <c r="D1429">
        <v>28</v>
      </c>
      <c r="E1429">
        <v>11</v>
      </c>
      <c r="F1429">
        <v>18</v>
      </c>
      <c r="G1429">
        <v>18</v>
      </c>
      <c r="I1429" s="1">
        <v>38684</v>
      </c>
      <c r="J1429">
        <v>18</v>
      </c>
      <c r="K1429">
        <f t="shared" si="132"/>
        <v>1969</v>
      </c>
      <c r="L1429" s="7">
        <f t="shared" si="135"/>
        <v>38.744588744588739</v>
      </c>
      <c r="M1429">
        <f t="shared" si="136"/>
        <v>51.171428571428571</v>
      </c>
      <c r="N1429">
        <f t="shared" si="137"/>
        <v>38.537857142857142</v>
      </c>
      <c r="O1429">
        <f>G1429/WatershedCalcs!$F$18</f>
        <v>1.1201298685539298</v>
      </c>
    </row>
    <row r="1430" spans="1:15" x14ac:dyDescent="0.25">
      <c r="A1430">
        <f t="shared" si="133"/>
        <v>2006</v>
      </c>
      <c r="B1430">
        <f t="shared" si="134"/>
        <v>2</v>
      </c>
      <c r="C1430">
        <v>2005</v>
      </c>
      <c r="D1430">
        <v>29</v>
      </c>
      <c r="E1430">
        <v>11</v>
      </c>
      <c r="F1430">
        <v>31.8</v>
      </c>
      <c r="G1430">
        <v>31.8</v>
      </c>
      <c r="I1430" s="1">
        <v>38685</v>
      </c>
      <c r="J1430">
        <v>31.8</v>
      </c>
      <c r="K1430">
        <f t="shared" si="132"/>
        <v>1206</v>
      </c>
      <c r="L1430" s="7">
        <f t="shared" si="135"/>
        <v>23.73081463990555</v>
      </c>
      <c r="M1430">
        <f t="shared" si="136"/>
        <v>54.271428571428579</v>
      </c>
      <c r="N1430">
        <f t="shared" si="137"/>
        <v>39.298518518518513</v>
      </c>
      <c r="O1430">
        <f>G1430/WatershedCalcs!$F$18</f>
        <v>1.9788961011119428</v>
      </c>
    </row>
    <row r="1431" spans="1:15" x14ac:dyDescent="0.25">
      <c r="A1431">
        <f t="shared" si="133"/>
        <v>2006</v>
      </c>
      <c r="B1431">
        <f t="shared" si="134"/>
        <v>2</v>
      </c>
      <c r="C1431">
        <v>2005</v>
      </c>
      <c r="D1431">
        <v>30</v>
      </c>
      <c r="E1431">
        <v>11</v>
      </c>
      <c r="F1431">
        <v>26.3</v>
      </c>
      <c r="G1431">
        <v>26.3</v>
      </c>
      <c r="I1431" s="1">
        <v>38686</v>
      </c>
      <c r="J1431">
        <v>26.3</v>
      </c>
      <c r="K1431">
        <f t="shared" si="132"/>
        <v>1441</v>
      </c>
      <c r="L1431" s="7">
        <f t="shared" si="135"/>
        <v>28.354978354978357</v>
      </c>
      <c r="M1431">
        <f t="shared" si="136"/>
        <v>54.414285714285718</v>
      </c>
      <c r="N1431">
        <f t="shared" si="137"/>
        <v>39.586923076923071</v>
      </c>
      <c r="O1431">
        <f>G1431/WatershedCalcs!$F$18</f>
        <v>1.6366341968315754</v>
      </c>
    </row>
    <row r="1432" spans="1:15" x14ac:dyDescent="0.25">
      <c r="A1432">
        <f t="shared" si="133"/>
        <v>2006</v>
      </c>
      <c r="B1432">
        <f t="shared" si="134"/>
        <v>3</v>
      </c>
      <c r="C1432">
        <v>2005</v>
      </c>
      <c r="D1432">
        <v>1</v>
      </c>
      <c r="E1432">
        <v>12</v>
      </c>
      <c r="F1432">
        <v>30.8</v>
      </c>
      <c r="G1432">
        <v>30.8</v>
      </c>
      <c r="I1432" s="1">
        <v>38687</v>
      </c>
      <c r="J1432">
        <v>30.8</v>
      </c>
      <c r="K1432">
        <f t="shared" si="132"/>
        <v>1264</v>
      </c>
      <c r="L1432" s="7">
        <f t="shared" si="135"/>
        <v>24.872097599370328</v>
      </c>
      <c r="M1432">
        <f t="shared" si="136"/>
        <v>54.571428571428569</v>
      </c>
      <c r="N1432">
        <f t="shared" si="137"/>
        <v>40.118400000000001</v>
      </c>
      <c r="O1432">
        <f>G1432/WatershedCalcs!$F$18</f>
        <v>1.9166666639700578</v>
      </c>
    </row>
    <row r="1433" spans="1:15" x14ac:dyDescent="0.25">
      <c r="A1433">
        <f t="shared" si="133"/>
        <v>2006</v>
      </c>
      <c r="B1433">
        <f t="shared" si="134"/>
        <v>3</v>
      </c>
      <c r="C1433">
        <v>2005</v>
      </c>
      <c r="D1433">
        <v>2</v>
      </c>
      <c r="E1433">
        <v>12</v>
      </c>
      <c r="F1433">
        <v>122</v>
      </c>
      <c r="G1433">
        <v>122</v>
      </c>
      <c r="I1433" s="1">
        <v>38688</v>
      </c>
      <c r="J1433">
        <v>122</v>
      </c>
      <c r="K1433">
        <f t="shared" si="132"/>
        <v>217</v>
      </c>
      <c r="L1433" s="7">
        <f t="shared" si="135"/>
        <v>4.2699724517906334</v>
      </c>
      <c r="M1433">
        <f t="shared" si="136"/>
        <v>53.4</v>
      </c>
      <c r="N1433">
        <f t="shared" si="137"/>
        <v>40.506666666666668</v>
      </c>
      <c r="O1433">
        <f>G1433/WatershedCalcs!$F$18</f>
        <v>7.5919913313099689</v>
      </c>
    </row>
    <row r="1434" spans="1:15" x14ac:dyDescent="0.25">
      <c r="A1434">
        <f t="shared" si="133"/>
        <v>2006</v>
      </c>
      <c r="B1434">
        <f t="shared" si="134"/>
        <v>3</v>
      </c>
      <c r="C1434">
        <v>2005</v>
      </c>
      <c r="D1434">
        <v>3</v>
      </c>
      <c r="E1434">
        <v>12</v>
      </c>
      <c r="F1434">
        <v>79.7</v>
      </c>
      <c r="G1434">
        <v>79.7</v>
      </c>
      <c r="I1434" s="1">
        <v>38689</v>
      </c>
      <c r="J1434">
        <v>79.7</v>
      </c>
      <c r="K1434">
        <f t="shared" si="132"/>
        <v>374</v>
      </c>
      <c r="L1434" s="7">
        <f t="shared" si="135"/>
        <v>7.3593073593073601</v>
      </c>
      <c r="M1434">
        <f t="shared" si="136"/>
        <v>38.6</v>
      </c>
      <c r="N1434">
        <f t="shared" si="137"/>
        <v>44.839999999999996</v>
      </c>
      <c r="O1434">
        <f>G1434/WatershedCalcs!$F$18</f>
        <v>4.959686140208234</v>
      </c>
    </row>
    <row r="1435" spans="1:15" x14ac:dyDescent="0.25">
      <c r="A1435">
        <f t="shared" si="133"/>
        <v>2006</v>
      </c>
      <c r="B1435">
        <f t="shared" si="134"/>
        <v>3</v>
      </c>
      <c r="C1435">
        <v>2005</v>
      </c>
      <c r="D1435">
        <v>4</v>
      </c>
      <c r="E1435">
        <v>12</v>
      </c>
      <c r="F1435">
        <v>49.6</v>
      </c>
      <c r="G1435">
        <v>49.6</v>
      </c>
      <c r="I1435" s="1">
        <v>38690</v>
      </c>
      <c r="J1435">
        <v>49.6</v>
      </c>
      <c r="K1435">
        <f t="shared" si="132"/>
        <v>653</v>
      </c>
      <c r="L1435" s="7">
        <f t="shared" si="135"/>
        <v>12.849271940181032</v>
      </c>
      <c r="M1435">
        <f t="shared" si="136"/>
        <v>29.514285714285712</v>
      </c>
      <c r="N1435">
        <f t="shared" si="137"/>
        <v>49.852499999999999</v>
      </c>
      <c r="O1435">
        <f>G1435/WatershedCalcs!$F$18</f>
        <v>3.0865800822374956</v>
      </c>
    </row>
    <row r="1436" spans="1:15" x14ac:dyDescent="0.25">
      <c r="A1436">
        <f t="shared" si="133"/>
        <v>2006</v>
      </c>
      <c r="B1436">
        <f t="shared" si="134"/>
        <v>3</v>
      </c>
      <c r="C1436">
        <v>2005</v>
      </c>
      <c r="D1436">
        <v>5</v>
      </c>
      <c r="E1436">
        <v>12</v>
      </c>
      <c r="F1436">
        <v>39.700000000000003</v>
      </c>
      <c r="G1436">
        <v>39.700000000000003</v>
      </c>
      <c r="I1436" s="1">
        <v>38691</v>
      </c>
      <c r="J1436">
        <v>39.700000000000003</v>
      </c>
      <c r="K1436">
        <f t="shared" si="132"/>
        <v>921</v>
      </c>
      <c r="L1436" s="7">
        <f t="shared" si="135"/>
        <v>18.122786304604485</v>
      </c>
      <c r="M1436">
        <f t="shared" si="136"/>
        <v>24.442857142857143</v>
      </c>
      <c r="N1436">
        <f t="shared" si="137"/>
        <v>54.785833333333329</v>
      </c>
      <c r="O1436">
        <f>G1436/WatershedCalcs!$F$18</f>
        <v>2.4705086545328343</v>
      </c>
    </row>
    <row r="1437" spans="1:15" x14ac:dyDescent="0.25">
      <c r="A1437">
        <f t="shared" si="133"/>
        <v>2006</v>
      </c>
      <c r="B1437">
        <f t="shared" si="134"/>
        <v>3</v>
      </c>
      <c r="C1437">
        <v>2005</v>
      </c>
      <c r="D1437">
        <v>6</v>
      </c>
      <c r="E1437">
        <v>12</v>
      </c>
      <c r="F1437">
        <v>32.799999999999997</v>
      </c>
      <c r="G1437">
        <v>32.799999999999997</v>
      </c>
      <c r="I1437" s="1">
        <v>38692</v>
      </c>
      <c r="J1437">
        <v>32.799999999999997</v>
      </c>
      <c r="K1437">
        <f t="shared" si="132"/>
        <v>1174</v>
      </c>
      <c r="L1437" s="7">
        <f t="shared" si="135"/>
        <v>23.101141282959464</v>
      </c>
      <c r="M1437">
        <f t="shared" si="136"/>
        <v>20.499999999999996</v>
      </c>
      <c r="N1437">
        <f t="shared" si="137"/>
        <v>58.131666666666661</v>
      </c>
      <c r="O1437">
        <f>G1437/WatershedCalcs!$F$18</f>
        <v>2.0411255382538278</v>
      </c>
    </row>
    <row r="1438" spans="1:15" x14ac:dyDescent="0.25">
      <c r="A1438">
        <f t="shared" si="133"/>
        <v>2006</v>
      </c>
      <c r="B1438">
        <f t="shared" si="134"/>
        <v>3</v>
      </c>
      <c r="C1438">
        <v>2005</v>
      </c>
      <c r="D1438">
        <v>7</v>
      </c>
      <c r="E1438">
        <v>12</v>
      </c>
      <c r="F1438">
        <v>27.4</v>
      </c>
      <c r="G1438">
        <v>27.4</v>
      </c>
      <c r="I1438" s="1">
        <v>38693</v>
      </c>
      <c r="J1438">
        <v>27.4</v>
      </c>
      <c r="K1438">
        <f t="shared" si="132"/>
        <v>1393</v>
      </c>
      <c r="L1438" s="7">
        <f t="shared" si="135"/>
        <v>27.410468319559229</v>
      </c>
      <c r="M1438">
        <f t="shared" si="136"/>
        <v>17.399999999999999</v>
      </c>
      <c r="N1438">
        <f t="shared" si="137"/>
        <v>60.785833333333329</v>
      </c>
      <c r="O1438">
        <f>G1438/WatershedCalcs!$F$18</f>
        <v>1.7050865776876487</v>
      </c>
    </row>
    <row r="1439" spans="1:15" x14ac:dyDescent="0.25">
      <c r="A1439">
        <f t="shared" si="133"/>
        <v>2006</v>
      </c>
      <c r="B1439">
        <f t="shared" si="134"/>
        <v>3</v>
      </c>
      <c r="C1439">
        <v>2005</v>
      </c>
      <c r="D1439">
        <v>8</v>
      </c>
      <c r="E1439">
        <v>12</v>
      </c>
      <c r="F1439">
        <v>22.6</v>
      </c>
      <c r="G1439">
        <v>22.6</v>
      </c>
      <c r="I1439" s="1">
        <v>38694</v>
      </c>
      <c r="J1439">
        <v>22.6</v>
      </c>
      <c r="K1439">
        <f t="shared" si="132"/>
        <v>1662</v>
      </c>
      <c r="L1439" s="7">
        <f t="shared" si="135"/>
        <v>32.70365997638725</v>
      </c>
      <c r="M1439">
        <f t="shared" si="136"/>
        <v>14.914285714285713</v>
      </c>
      <c r="N1439">
        <f t="shared" si="137"/>
        <v>64.602500000000006</v>
      </c>
      <c r="O1439">
        <f>G1439/WatershedCalcs!$F$18</f>
        <v>1.406385279406601</v>
      </c>
    </row>
    <row r="1440" spans="1:15" x14ac:dyDescent="0.25">
      <c r="A1440">
        <f t="shared" si="133"/>
        <v>2006</v>
      </c>
      <c r="B1440">
        <f t="shared" si="134"/>
        <v>3</v>
      </c>
      <c r="C1440">
        <v>2005</v>
      </c>
      <c r="D1440">
        <v>9</v>
      </c>
      <c r="E1440">
        <v>12</v>
      </c>
      <c r="F1440">
        <v>18.399999999999999</v>
      </c>
      <c r="G1440">
        <v>18.399999999999999</v>
      </c>
      <c r="I1440" s="1">
        <v>38695</v>
      </c>
      <c r="J1440">
        <v>18.399999999999999</v>
      </c>
      <c r="K1440">
        <f t="shared" si="132"/>
        <v>1957</v>
      </c>
      <c r="L1440" s="7">
        <f t="shared" si="135"/>
        <v>38.508461235733968</v>
      </c>
      <c r="M1440">
        <f t="shared" si="136"/>
        <v>12.991428571428571</v>
      </c>
      <c r="N1440">
        <f t="shared" si="137"/>
        <v>75.035833333333343</v>
      </c>
      <c r="O1440">
        <f>G1440/WatershedCalcs!$F$18</f>
        <v>1.1450216434106837</v>
      </c>
    </row>
    <row r="1441" spans="1:15" x14ac:dyDescent="0.25">
      <c r="A1441">
        <f t="shared" si="133"/>
        <v>2006</v>
      </c>
      <c r="B1441">
        <f t="shared" si="134"/>
        <v>3</v>
      </c>
      <c r="C1441">
        <v>2005</v>
      </c>
      <c r="D1441">
        <v>10</v>
      </c>
      <c r="E1441">
        <v>12</v>
      </c>
      <c r="F1441">
        <v>16.100000000000001</v>
      </c>
      <c r="G1441">
        <v>16.100000000000001</v>
      </c>
      <c r="I1441" s="1">
        <v>38696</v>
      </c>
      <c r="J1441">
        <v>16.100000000000001</v>
      </c>
      <c r="K1441">
        <f t="shared" si="132"/>
        <v>2130</v>
      </c>
      <c r="L1441" s="7">
        <f t="shared" si="135"/>
        <v>41.912632821723733</v>
      </c>
      <c r="M1441">
        <f t="shared" si="136"/>
        <v>11.585714285714287</v>
      </c>
      <c r="N1441">
        <f t="shared" si="137"/>
        <v>82.019166666666663</v>
      </c>
      <c r="O1441">
        <f>G1441/WatershedCalcs!$F$18</f>
        <v>1.0018939379843486</v>
      </c>
    </row>
    <row r="1442" spans="1:15" x14ac:dyDescent="0.25">
      <c r="A1442">
        <f t="shared" si="133"/>
        <v>2006</v>
      </c>
      <c r="B1442">
        <f t="shared" si="134"/>
        <v>3</v>
      </c>
      <c r="C1442">
        <v>2005</v>
      </c>
      <c r="D1442">
        <v>11</v>
      </c>
      <c r="E1442">
        <v>12</v>
      </c>
      <c r="F1442">
        <v>14.1</v>
      </c>
      <c r="G1442">
        <v>14.1</v>
      </c>
      <c r="I1442" s="1">
        <v>38697</v>
      </c>
      <c r="J1442">
        <v>14.1</v>
      </c>
      <c r="K1442">
        <f t="shared" si="132"/>
        <v>2300</v>
      </c>
      <c r="L1442" s="7">
        <f t="shared" si="135"/>
        <v>45.2577725304998</v>
      </c>
      <c r="M1442">
        <f t="shared" si="136"/>
        <v>10.417142857142858</v>
      </c>
      <c r="N1442">
        <f t="shared" si="137"/>
        <v>89.265000000000001</v>
      </c>
      <c r="O1442">
        <f>G1442/WatershedCalcs!$F$18</f>
        <v>0.87743506370057844</v>
      </c>
    </row>
    <row r="1443" spans="1:15" x14ac:dyDescent="0.25">
      <c r="A1443">
        <f t="shared" si="133"/>
        <v>2006</v>
      </c>
      <c r="B1443">
        <f t="shared" si="134"/>
        <v>3</v>
      </c>
      <c r="C1443">
        <v>2005</v>
      </c>
      <c r="D1443">
        <v>12</v>
      </c>
      <c r="E1443">
        <v>12</v>
      </c>
      <c r="F1443">
        <v>12.1</v>
      </c>
      <c r="G1443">
        <v>12.1</v>
      </c>
      <c r="I1443" s="1">
        <v>38698</v>
      </c>
      <c r="J1443">
        <v>12.1</v>
      </c>
      <c r="K1443">
        <f t="shared" si="132"/>
        <v>2498</v>
      </c>
      <c r="L1443" s="7">
        <f t="shared" si="135"/>
        <v>49.153876426603702</v>
      </c>
      <c r="M1443">
        <f t="shared" si="136"/>
        <v>9.4942857142857147</v>
      </c>
      <c r="N1443">
        <f t="shared" si="137"/>
        <v>100.76083333333334</v>
      </c>
      <c r="O1443">
        <f>G1443/WatershedCalcs!$F$18</f>
        <v>0.75297618941680844</v>
      </c>
    </row>
    <row r="1444" spans="1:15" x14ac:dyDescent="0.25">
      <c r="A1444">
        <f t="shared" si="133"/>
        <v>2006</v>
      </c>
      <c r="B1444">
        <f t="shared" si="134"/>
        <v>3</v>
      </c>
      <c r="C1444">
        <v>2005</v>
      </c>
      <c r="D1444">
        <v>13</v>
      </c>
      <c r="E1444">
        <v>12</v>
      </c>
      <c r="F1444">
        <v>11.1</v>
      </c>
      <c r="G1444">
        <v>11.1</v>
      </c>
      <c r="I1444" s="1">
        <v>38699</v>
      </c>
      <c r="J1444">
        <v>11.1</v>
      </c>
      <c r="K1444">
        <f t="shared" si="132"/>
        <v>2597</v>
      </c>
      <c r="L1444" s="7">
        <f t="shared" si="135"/>
        <v>51.10192837465565</v>
      </c>
      <c r="M1444">
        <f t="shared" si="136"/>
        <v>11.165714285714287</v>
      </c>
      <c r="N1444">
        <f t="shared" si="137"/>
        <v>114.79833333333333</v>
      </c>
      <c r="O1444">
        <f>G1444/WatershedCalcs!$F$18</f>
        <v>0.69074675227492344</v>
      </c>
    </row>
    <row r="1445" spans="1:15" x14ac:dyDescent="0.25">
      <c r="A1445">
        <f t="shared" si="133"/>
        <v>2006</v>
      </c>
      <c r="B1445">
        <f t="shared" si="134"/>
        <v>3</v>
      </c>
      <c r="C1445">
        <v>2005</v>
      </c>
      <c r="D1445">
        <v>14</v>
      </c>
      <c r="E1445">
        <v>12</v>
      </c>
      <c r="F1445">
        <v>10</v>
      </c>
      <c r="G1445">
        <v>10</v>
      </c>
      <c r="I1445" s="1">
        <v>38700</v>
      </c>
      <c r="J1445">
        <v>10</v>
      </c>
      <c r="K1445">
        <f t="shared" si="132"/>
        <v>2728</v>
      </c>
      <c r="L1445" s="7">
        <f t="shared" si="135"/>
        <v>53.679653679653683</v>
      </c>
      <c r="M1445">
        <f t="shared" si="136"/>
        <v>13.394285714285715</v>
      </c>
      <c r="N1445">
        <f t="shared" si="137"/>
        <v>127.41916666666667</v>
      </c>
      <c r="O1445">
        <f>G1445/WatershedCalcs!$F$18</f>
        <v>0.62229437141884991</v>
      </c>
    </row>
    <row r="1446" spans="1:15" x14ac:dyDescent="0.25">
      <c r="A1446">
        <f t="shared" si="133"/>
        <v>2006</v>
      </c>
      <c r="B1446">
        <f t="shared" si="134"/>
        <v>3</v>
      </c>
      <c r="C1446">
        <v>2005</v>
      </c>
      <c r="D1446">
        <v>15</v>
      </c>
      <c r="E1446">
        <v>12</v>
      </c>
      <c r="F1446">
        <v>9.14</v>
      </c>
      <c r="G1446">
        <v>9.14</v>
      </c>
      <c r="I1446" s="1">
        <v>38701</v>
      </c>
      <c r="J1446">
        <v>9.14</v>
      </c>
      <c r="K1446">
        <f t="shared" si="132"/>
        <v>2842</v>
      </c>
      <c r="L1446" s="7">
        <f t="shared" si="135"/>
        <v>55.9228650137741</v>
      </c>
      <c r="M1446">
        <f t="shared" si="136"/>
        <v>19.665714285714284</v>
      </c>
      <c r="N1446">
        <f t="shared" si="137"/>
        <v>139.91916666666665</v>
      </c>
      <c r="O1446">
        <f>G1446/WatershedCalcs!$F$18</f>
        <v>0.56877705547682889</v>
      </c>
    </row>
    <row r="1447" spans="1:15" x14ac:dyDescent="0.25">
      <c r="A1447">
        <f t="shared" si="133"/>
        <v>2006</v>
      </c>
      <c r="B1447">
        <f t="shared" si="134"/>
        <v>3</v>
      </c>
      <c r="C1447">
        <v>2005</v>
      </c>
      <c r="D1447">
        <v>16</v>
      </c>
      <c r="E1447">
        <v>12</v>
      </c>
      <c r="F1447">
        <v>8.56</v>
      </c>
      <c r="G1447">
        <v>8.56</v>
      </c>
      <c r="I1447" s="1">
        <v>38702</v>
      </c>
      <c r="J1447">
        <v>8.56</v>
      </c>
      <c r="K1447">
        <f t="shared" si="132"/>
        <v>2906</v>
      </c>
      <c r="L1447" s="7">
        <f t="shared" si="135"/>
        <v>57.182211727666278</v>
      </c>
      <c r="M1447">
        <f t="shared" si="136"/>
        <v>21.42</v>
      </c>
      <c r="N1447">
        <f t="shared" si="137"/>
        <v>149.53833333333333</v>
      </c>
      <c r="O1447">
        <f>G1447/WatershedCalcs!$F$18</f>
        <v>0.53268398193453559</v>
      </c>
    </row>
    <row r="1448" spans="1:15" x14ac:dyDescent="0.25">
      <c r="A1448">
        <f t="shared" si="133"/>
        <v>2006</v>
      </c>
      <c r="B1448">
        <f t="shared" si="134"/>
        <v>3</v>
      </c>
      <c r="C1448">
        <v>2005</v>
      </c>
      <c r="D1448">
        <v>17</v>
      </c>
      <c r="E1448">
        <v>12</v>
      </c>
      <c r="F1448">
        <v>7.92</v>
      </c>
      <c r="G1448">
        <v>7.92</v>
      </c>
      <c r="I1448" s="1">
        <v>38703</v>
      </c>
      <c r="J1448">
        <v>7.92</v>
      </c>
      <c r="K1448">
        <f t="shared" si="132"/>
        <v>2983</v>
      </c>
      <c r="L1448" s="7">
        <f t="shared" si="135"/>
        <v>58.697363242817794</v>
      </c>
      <c r="M1448">
        <f t="shared" si="136"/>
        <v>23.992000000000001</v>
      </c>
      <c r="N1448">
        <f t="shared" si="137"/>
        <v>156.68166666666667</v>
      </c>
      <c r="O1448">
        <f>G1448/WatershedCalcs!$F$18</f>
        <v>0.49285714216372917</v>
      </c>
    </row>
    <row r="1449" spans="1:15" x14ac:dyDescent="0.25">
      <c r="A1449">
        <f t="shared" si="133"/>
        <v>2006</v>
      </c>
      <c r="B1449">
        <f t="shared" si="134"/>
        <v>3</v>
      </c>
      <c r="C1449">
        <v>2005</v>
      </c>
      <c r="D1449">
        <v>18</v>
      </c>
      <c r="E1449">
        <v>12</v>
      </c>
      <c r="F1449">
        <v>7.64</v>
      </c>
      <c r="G1449">
        <v>7.64</v>
      </c>
      <c r="I1449" s="1">
        <v>38704</v>
      </c>
      <c r="J1449">
        <v>7.64</v>
      </c>
      <c r="K1449">
        <f t="shared" si="132"/>
        <v>3012</v>
      </c>
      <c r="L1449" s="7">
        <f t="shared" si="135"/>
        <v>59.268004722550174</v>
      </c>
      <c r="M1449">
        <f t="shared" si="136"/>
        <v>43.007999999999996</v>
      </c>
      <c r="N1449">
        <f t="shared" si="137"/>
        <v>163.435</v>
      </c>
      <c r="O1449">
        <f>G1449/WatershedCalcs!$F$18</f>
        <v>0.47543289976400133</v>
      </c>
    </row>
    <row r="1450" spans="1:15" x14ac:dyDescent="0.25">
      <c r="A1450">
        <f t="shared" si="133"/>
        <v>2006</v>
      </c>
      <c r="B1450">
        <f t="shared" si="134"/>
        <v>3</v>
      </c>
      <c r="C1450">
        <v>2005</v>
      </c>
      <c r="D1450">
        <v>19</v>
      </c>
      <c r="E1450">
        <v>12</v>
      </c>
      <c r="F1450">
        <v>23.8</v>
      </c>
      <c r="G1450">
        <v>23.8</v>
      </c>
      <c r="I1450" s="1">
        <v>38705</v>
      </c>
      <c r="J1450">
        <v>23.8</v>
      </c>
      <c r="K1450">
        <f t="shared" si="132"/>
        <v>1595</v>
      </c>
      <c r="L1450" s="7">
        <f t="shared" si="135"/>
        <v>31.385281385281381</v>
      </c>
      <c r="M1450">
        <f t="shared" si="136"/>
        <v>54.7</v>
      </c>
      <c r="N1450">
        <f t="shared" si="137"/>
        <v>173.11666666666667</v>
      </c>
      <c r="O1450">
        <f>G1450/WatershedCalcs!$F$18</f>
        <v>1.4810606039768628</v>
      </c>
    </row>
    <row r="1451" spans="1:15" x14ac:dyDescent="0.25">
      <c r="A1451">
        <f t="shared" si="133"/>
        <v>2006</v>
      </c>
      <c r="B1451">
        <f t="shared" si="134"/>
        <v>3</v>
      </c>
      <c r="C1451">
        <v>2005</v>
      </c>
      <c r="D1451">
        <v>20</v>
      </c>
      <c r="E1451">
        <v>12</v>
      </c>
      <c r="F1451">
        <v>26.7</v>
      </c>
      <c r="G1451">
        <v>26.7</v>
      </c>
      <c r="I1451" s="1">
        <v>38706</v>
      </c>
      <c r="J1451">
        <v>26.7</v>
      </c>
      <c r="K1451">
        <f t="shared" si="132"/>
        <v>1432</v>
      </c>
      <c r="L1451" s="7">
        <f t="shared" si="135"/>
        <v>28.177882723337266</v>
      </c>
      <c r="M1451">
        <f t="shared" si="136"/>
        <v>63.3</v>
      </c>
      <c r="N1451">
        <f t="shared" si="137"/>
        <v>180.08333333333334</v>
      </c>
      <c r="O1451">
        <f>G1451/WatershedCalcs!$F$18</f>
        <v>1.6615259716883293</v>
      </c>
    </row>
    <row r="1452" spans="1:15" x14ac:dyDescent="0.25">
      <c r="A1452">
        <f t="shared" si="133"/>
        <v>2006</v>
      </c>
      <c r="B1452">
        <f t="shared" si="134"/>
        <v>3</v>
      </c>
      <c r="C1452">
        <v>2005</v>
      </c>
      <c r="D1452">
        <v>21</v>
      </c>
      <c r="E1452">
        <v>12</v>
      </c>
      <c r="F1452">
        <v>53.9</v>
      </c>
      <c r="G1452">
        <v>53.9</v>
      </c>
      <c r="I1452" s="1">
        <v>38707</v>
      </c>
      <c r="J1452">
        <v>53.9</v>
      </c>
      <c r="K1452">
        <f t="shared" si="132"/>
        <v>591</v>
      </c>
      <c r="L1452" s="7">
        <f t="shared" si="135"/>
        <v>11.629279811097993</v>
      </c>
      <c r="M1452">
        <f t="shared" si="136"/>
        <v>86.56</v>
      </c>
      <c r="N1452">
        <f t="shared" si="137"/>
        <v>186.34583333333333</v>
      </c>
      <c r="O1452">
        <f>G1452/WatershedCalcs!$F$18</f>
        <v>3.3541666619476009</v>
      </c>
    </row>
    <row r="1453" spans="1:15" x14ac:dyDescent="0.25">
      <c r="A1453">
        <f t="shared" si="133"/>
        <v>2006</v>
      </c>
      <c r="B1453">
        <f t="shared" si="134"/>
        <v>3</v>
      </c>
      <c r="C1453">
        <v>2005</v>
      </c>
      <c r="D1453">
        <v>22</v>
      </c>
      <c r="E1453">
        <v>12</v>
      </c>
      <c r="F1453" t="s">
        <v>8</v>
      </c>
      <c r="H1453" t="s">
        <v>8</v>
      </c>
      <c r="I1453" s="1">
        <v>38708</v>
      </c>
      <c r="K1453" t="e">
        <f t="shared" si="132"/>
        <v>#N/A</v>
      </c>
      <c r="L1453" s="7" t="e">
        <f t="shared" si="135"/>
        <v>#N/A</v>
      </c>
      <c r="M1453">
        <f t="shared" si="136"/>
        <v>94.724999999999994</v>
      </c>
      <c r="N1453">
        <f t="shared" si="137"/>
        <v>192.72499999999999</v>
      </c>
      <c r="O1453">
        <f>G1453/WatershedCalcs!$F$18</f>
        <v>0</v>
      </c>
    </row>
    <row r="1454" spans="1:15" x14ac:dyDescent="0.25">
      <c r="A1454">
        <f t="shared" si="133"/>
        <v>2006</v>
      </c>
      <c r="B1454">
        <f t="shared" si="134"/>
        <v>3</v>
      </c>
      <c r="C1454">
        <v>2005</v>
      </c>
      <c r="D1454">
        <v>23</v>
      </c>
      <c r="E1454">
        <v>12</v>
      </c>
      <c r="F1454" t="s">
        <v>8</v>
      </c>
      <c r="H1454" t="s">
        <v>8</v>
      </c>
      <c r="I1454" s="1">
        <v>38709</v>
      </c>
      <c r="K1454" t="e">
        <f t="shared" si="132"/>
        <v>#N/A</v>
      </c>
      <c r="L1454" s="7" t="e">
        <f t="shared" si="135"/>
        <v>#N/A</v>
      </c>
      <c r="M1454">
        <f t="shared" si="136"/>
        <v>94.724999999999994</v>
      </c>
      <c r="N1454">
        <f t="shared" si="137"/>
        <v>190.93599999999998</v>
      </c>
      <c r="O1454">
        <f>G1454/WatershedCalcs!$F$18</f>
        <v>0</v>
      </c>
    </row>
    <row r="1455" spans="1:15" x14ac:dyDescent="0.25">
      <c r="A1455">
        <f t="shared" si="133"/>
        <v>2006</v>
      </c>
      <c r="B1455">
        <f t="shared" si="134"/>
        <v>3</v>
      </c>
      <c r="C1455">
        <v>2005</v>
      </c>
      <c r="D1455">
        <v>24</v>
      </c>
      <c r="E1455">
        <v>12</v>
      </c>
      <c r="F1455">
        <v>103</v>
      </c>
      <c r="G1455">
        <v>103</v>
      </c>
      <c r="I1455" s="1">
        <v>38710</v>
      </c>
      <c r="J1455">
        <v>103</v>
      </c>
      <c r="K1455">
        <f t="shared" si="132"/>
        <v>274</v>
      </c>
      <c r="L1455" s="7">
        <f t="shared" si="135"/>
        <v>5.3915781188508465</v>
      </c>
      <c r="M1455">
        <f t="shared" si="136"/>
        <v>94.724999999999994</v>
      </c>
      <c r="N1455">
        <f t="shared" si="137"/>
        <v>187.39615384615382</v>
      </c>
      <c r="O1455">
        <f>G1455/WatershedCalcs!$F$18</f>
        <v>6.4096320256141546</v>
      </c>
    </row>
    <row r="1456" spans="1:15" x14ac:dyDescent="0.25">
      <c r="A1456">
        <f t="shared" si="133"/>
        <v>2006</v>
      </c>
      <c r="B1456">
        <f t="shared" si="134"/>
        <v>3</v>
      </c>
      <c r="C1456">
        <v>2005</v>
      </c>
      <c r="D1456">
        <v>25</v>
      </c>
      <c r="E1456">
        <v>12</v>
      </c>
      <c r="F1456">
        <v>66.099999999999994</v>
      </c>
      <c r="G1456">
        <v>66.099999999999994</v>
      </c>
      <c r="I1456" s="1">
        <v>38711</v>
      </c>
      <c r="J1456">
        <v>66.099999999999994</v>
      </c>
      <c r="K1456">
        <f t="shared" si="132"/>
        <v>452</v>
      </c>
      <c r="L1456" s="7">
        <f t="shared" si="135"/>
        <v>8.89413616686344</v>
      </c>
      <c r="M1456">
        <f t="shared" si="136"/>
        <v>91.966666666666654</v>
      </c>
      <c r="N1456">
        <f t="shared" si="137"/>
        <v>186.15769230769229</v>
      </c>
      <c r="O1456">
        <f>G1456/WatershedCalcs!$F$18</f>
        <v>4.1133657950785976</v>
      </c>
    </row>
    <row r="1457" spans="1:15" x14ac:dyDescent="0.25">
      <c r="A1457">
        <f t="shared" si="133"/>
        <v>2006</v>
      </c>
      <c r="B1457">
        <f t="shared" si="134"/>
        <v>3</v>
      </c>
      <c r="C1457">
        <v>2005</v>
      </c>
      <c r="D1457">
        <v>26</v>
      </c>
      <c r="E1457">
        <v>12</v>
      </c>
      <c r="F1457">
        <v>66.8</v>
      </c>
      <c r="G1457">
        <v>66.8</v>
      </c>
      <c r="I1457" s="1">
        <v>38712</v>
      </c>
      <c r="J1457">
        <v>66.8</v>
      </c>
      <c r="K1457">
        <f t="shared" si="132"/>
        <v>449</v>
      </c>
      <c r="L1457" s="7">
        <f t="shared" si="135"/>
        <v>8.8351042896497436</v>
      </c>
      <c r="M1457">
        <f t="shared" si="136"/>
        <v>145.26666666666668</v>
      </c>
      <c r="N1457">
        <f t="shared" si="137"/>
        <v>185.91923076923075</v>
      </c>
      <c r="O1457">
        <f>G1457/WatershedCalcs!$F$18</f>
        <v>4.156926401077917</v>
      </c>
    </row>
    <row r="1458" spans="1:15" x14ac:dyDescent="0.25">
      <c r="A1458">
        <f t="shared" si="133"/>
        <v>2006</v>
      </c>
      <c r="B1458">
        <f t="shared" si="134"/>
        <v>3</v>
      </c>
      <c r="C1458">
        <v>2005</v>
      </c>
      <c r="D1458">
        <v>27</v>
      </c>
      <c r="E1458">
        <v>12</v>
      </c>
      <c r="F1458">
        <v>143</v>
      </c>
      <c r="G1458">
        <v>143</v>
      </c>
      <c r="I1458" s="1">
        <v>38713</v>
      </c>
      <c r="J1458">
        <v>143</v>
      </c>
      <c r="K1458">
        <f t="shared" si="132"/>
        <v>173</v>
      </c>
      <c r="L1458" s="7">
        <f t="shared" si="135"/>
        <v>3.4041715859897681</v>
      </c>
      <c r="M1458">
        <f t="shared" si="136"/>
        <v>189.66666666666666</v>
      </c>
      <c r="N1458">
        <f t="shared" si="137"/>
        <v>185.46153846153842</v>
      </c>
      <c r="O1458">
        <f>G1458/WatershedCalcs!$F$18</f>
        <v>8.8988095112895547</v>
      </c>
    </row>
    <row r="1459" spans="1:15" x14ac:dyDescent="0.25">
      <c r="A1459">
        <f t="shared" si="133"/>
        <v>2006</v>
      </c>
      <c r="B1459">
        <f t="shared" si="134"/>
        <v>3</v>
      </c>
      <c r="C1459">
        <v>2005</v>
      </c>
      <c r="D1459">
        <v>28</v>
      </c>
      <c r="E1459">
        <v>12</v>
      </c>
      <c r="F1459" t="s">
        <v>8</v>
      </c>
      <c r="H1459" t="s">
        <v>8</v>
      </c>
      <c r="I1459" s="1">
        <v>38714</v>
      </c>
      <c r="K1459" t="e">
        <f t="shared" si="132"/>
        <v>#N/A</v>
      </c>
      <c r="L1459" s="7" t="e">
        <f t="shared" si="135"/>
        <v>#N/A</v>
      </c>
      <c r="M1459">
        <f t="shared" si="136"/>
        <v>198</v>
      </c>
      <c r="N1459">
        <f t="shared" si="137"/>
        <v>181.97307692307689</v>
      </c>
      <c r="O1459">
        <f>G1459/WatershedCalcs!$F$18</f>
        <v>0</v>
      </c>
    </row>
    <row r="1460" spans="1:15" x14ac:dyDescent="0.25">
      <c r="A1460">
        <f t="shared" si="133"/>
        <v>2006</v>
      </c>
      <c r="B1460">
        <f t="shared" si="134"/>
        <v>3</v>
      </c>
      <c r="C1460">
        <v>2005</v>
      </c>
      <c r="D1460">
        <v>29</v>
      </c>
      <c r="E1460">
        <v>12</v>
      </c>
      <c r="F1460" t="s">
        <v>8</v>
      </c>
      <c r="H1460" t="s">
        <v>8</v>
      </c>
      <c r="I1460" s="1">
        <v>38715</v>
      </c>
      <c r="K1460" t="e">
        <f t="shared" si="132"/>
        <v>#N/A</v>
      </c>
      <c r="L1460" s="7" t="e">
        <f t="shared" si="135"/>
        <v>#N/A</v>
      </c>
      <c r="M1460">
        <f t="shared" si="136"/>
        <v>178.5</v>
      </c>
      <c r="N1460">
        <f t="shared" si="137"/>
        <v>177.18148148148146</v>
      </c>
      <c r="O1460">
        <f>G1460/WatershedCalcs!$F$18</f>
        <v>0</v>
      </c>
    </row>
    <row r="1461" spans="1:15" x14ac:dyDescent="0.25">
      <c r="A1461">
        <f t="shared" si="133"/>
        <v>2006</v>
      </c>
      <c r="B1461">
        <f t="shared" si="134"/>
        <v>3</v>
      </c>
      <c r="C1461">
        <v>2005</v>
      </c>
      <c r="D1461">
        <v>30</v>
      </c>
      <c r="E1461">
        <v>12</v>
      </c>
      <c r="F1461" t="s">
        <v>8</v>
      </c>
      <c r="H1461" t="s">
        <v>8</v>
      </c>
      <c r="I1461" s="1">
        <v>38716</v>
      </c>
      <c r="K1461" t="e">
        <f t="shared" si="132"/>
        <v>#N/A</v>
      </c>
      <c r="L1461" s="7" t="e">
        <f t="shared" si="135"/>
        <v>#N/A</v>
      </c>
      <c r="M1461">
        <f t="shared" si="136"/>
        <v>162.1</v>
      </c>
      <c r="N1461">
        <f t="shared" si="137"/>
        <v>174.56785714285712</v>
      </c>
      <c r="O1461">
        <f>G1461/WatershedCalcs!$F$18</f>
        <v>0</v>
      </c>
    </row>
    <row r="1462" spans="1:15" x14ac:dyDescent="0.25">
      <c r="A1462">
        <f t="shared" si="133"/>
        <v>2006</v>
      </c>
      <c r="B1462">
        <f t="shared" si="134"/>
        <v>3</v>
      </c>
      <c r="C1462">
        <v>2005</v>
      </c>
      <c r="D1462">
        <v>31</v>
      </c>
      <c r="E1462">
        <v>12</v>
      </c>
      <c r="F1462" t="s">
        <v>8</v>
      </c>
      <c r="H1462" t="s">
        <v>8</v>
      </c>
      <c r="I1462" s="1">
        <v>38717</v>
      </c>
      <c r="K1462" t="e">
        <f t="shared" si="132"/>
        <v>#N/A</v>
      </c>
      <c r="L1462" s="7" t="e">
        <f t="shared" si="135"/>
        <v>#N/A</v>
      </c>
      <c r="M1462">
        <f t="shared" si="136"/>
        <v>154.91666666666666</v>
      </c>
      <c r="N1462">
        <f t="shared" si="137"/>
        <v>173.99655172413793</v>
      </c>
      <c r="O1462">
        <f>G1462/WatershedCalcs!$F$18</f>
        <v>0</v>
      </c>
    </row>
    <row r="1463" spans="1:15" x14ac:dyDescent="0.25">
      <c r="A1463">
        <f t="shared" si="133"/>
        <v>2006</v>
      </c>
      <c r="B1463">
        <f t="shared" si="134"/>
        <v>4</v>
      </c>
      <c r="C1463">
        <v>2006</v>
      </c>
      <c r="D1463">
        <v>1</v>
      </c>
      <c r="E1463">
        <v>1</v>
      </c>
      <c r="F1463">
        <v>226</v>
      </c>
      <c r="G1463">
        <v>226</v>
      </c>
      <c r="I1463" s="1">
        <v>38718</v>
      </c>
      <c r="J1463">
        <v>226</v>
      </c>
      <c r="K1463">
        <f t="shared" si="132"/>
        <v>55</v>
      </c>
      <c r="L1463" s="7">
        <f t="shared" si="135"/>
        <v>1.0822510822510822</v>
      </c>
      <c r="M1463">
        <f t="shared" si="136"/>
        <v>171.78571428571428</v>
      </c>
      <c r="N1463">
        <f t="shared" si="137"/>
        <v>177.19666666666666</v>
      </c>
      <c r="O1463">
        <f>G1463/WatershedCalcs!$F$18</f>
        <v>14.063852794066008</v>
      </c>
    </row>
    <row r="1464" spans="1:15" x14ac:dyDescent="0.25">
      <c r="A1464">
        <f t="shared" si="133"/>
        <v>2006</v>
      </c>
      <c r="B1464">
        <f t="shared" si="134"/>
        <v>4</v>
      </c>
      <c r="C1464">
        <v>2006</v>
      </c>
      <c r="D1464">
        <v>2</v>
      </c>
      <c r="E1464">
        <v>1</v>
      </c>
      <c r="F1464">
        <v>200</v>
      </c>
      <c r="G1464">
        <v>200</v>
      </c>
      <c r="I1464" s="1">
        <v>38719</v>
      </c>
      <c r="J1464">
        <v>200</v>
      </c>
      <c r="K1464">
        <f t="shared" si="132"/>
        <v>82</v>
      </c>
      <c r="L1464" s="7">
        <f t="shared" si="135"/>
        <v>1.6135379771743408</v>
      </c>
      <c r="M1464">
        <f t="shared" si="136"/>
        <v>166.07142857142858</v>
      </c>
      <c r="N1464">
        <f t="shared" si="137"/>
        <v>177.19666666666666</v>
      </c>
      <c r="O1464">
        <f>G1464/WatershedCalcs!$F$18</f>
        <v>12.445887428376999</v>
      </c>
    </row>
    <row r="1465" spans="1:15" x14ac:dyDescent="0.25">
      <c r="A1465">
        <f t="shared" si="133"/>
        <v>2006</v>
      </c>
      <c r="B1465">
        <f t="shared" si="134"/>
        <v>4</v>
      </c>
      <c r="C1465">
        <v>2006</v>
      </c>
      <c r="D1465">
        <v>3</v>
      </c>
      <c r="E1465">
        <v>1</v>
      </c>
      <c r="F1465">
        <v>168</v>
      </c>
      <c r="G1465">
        <v>168</v>
      </c>
      <c r="I1465" s="1">
        <v>38720</v>
      </c>
      <c r="J1465">
        <v>168</v>
      </c>
      <c r="K1465">
        <f t="shared" si="132"/>
        <v>138</v>
      </c>
      <c r="L1465" s="7">
        <f t="shared" si="135"/>
        <v>2.715466351829988</v>
      </c>
      <c r="M1465">
        <f t="shared" si="136"/>
        <v>164.64285714285714</v>
      </c>
      <c r="N1465">
        <f t="shared" si="137"/>
        <v>176.96333333333331</v>
      </c>
      <c r="O1465">
        <f>G1465/WatershedCalcs!$F$18</f>
        <v>10.454545439836679</v>
      </c>
    </row>
    <row r="1466" spans="1:15" x14ac:dyDescent="0.25">
      <c r="A1466">
        <f t="shared" si="133"/>
        <v>2006</v>
      </c>
      <c r="B1466">
        <f t="shared" si="134"/>
        <v>4</v>
      </c>
      <c r="C1466">
        <v>2006</v>
      </c>
      <c r="D1466">
        <v>4</v>
      </c>
      <c r="E1466">
        <v>1</v>
      </c>
      <c r="F1466">
        <v>120</v>
      </c>
      <c r="G1466">
        <v>120</v>
      </c>
      <c r="I1466" s="1">
        <v>38721</v>
      </c>
      <c r="J1466">
        <v>120</v>
      </c>
      <c r="K1466">
        <f t="shared" si="132"/>
        <v>224</v>
      </c>
      <c r="L1466" s="7">
        <f t="shared" si="135"/>
        <v>4.4077134986225897</v>
      </c>
      <c r="M1466">
        <f t="shared" si="136"/>
        <v>182.07142857142858</v>
      </c>
      <c r="N1466">
        <f t="shared" si="137"/>
        <v>178.39666666666668</v>
      </c>
      <c r="O1466">
        <f>G1466/WatershedCalcs!$F$18</f>
        <v>7.4675324570261994</v>
      </c>
    </row>
    <row r="1467" spans="1:15" x14ac:dyDescent="0.25">
      <c r="A1467">
        <f t="shared" si="133"/>
        <v>2006</v>
      </c>
      <c r="B1467">
        <f t="shared" si="134"/>
        <v>4</v>
      </c>
      <c r="C1467">
        <v>2006</v>
      </c>
      <c r="D1467">
        <v>5</v>
      </c>
      <c r="E1467">
        <v>1</v>
      </c>
      <c r="F1467">
        <v>96.5</v>
      </c>
      <c r="G1467">
        <v>96.5</v>
      </c>
      <c r="I1467" s="1">
        <v>38722</v>
      </c>
      <c r="J1467">
        <v>96.5</v>
      </c>
      <c r="K1467">
        <f t="shared" si="132"/>
        <v>303</v>
      </c>
      <c r="L1467" s="7">
        <f t="shared" si="135"/>
        <v>5.9622195985832347</v>
      </c>
      <c r="M1467">
        <f t="shared" si="136"/>
        <v>214.78571428571428</v>
      </c>
      <c r="N1467">
        <f t="shared" si="137"/>
        <v>180.56333333333336</v>
      </c>
      <c r="O1467">
        <f>G1467/WatershedCalcs!$F$18</f>
        <v>6.0051406841919022</v>
      </c>
    </row>
    <row r="1468" spans="1:15" x14ac:dyDescent="0.25">
      <c r="A1468">
        <f t="shared" si="133"/>
        <v>2006</v>
      </c>
      <c r="B1468">
        <f t="shared" si="134"/>
        <v>4</v>
      </c>
      <c r="C1468">
        <v>2006</v>
      </c>
      <c r="D1468">
        <v>6</v>
      </c>
      <c r="E1468">
        <v>1</v>
      </c>
      <c r="F1468">
        <v>119</v>
      </c>
      <c r="G1468">
        <v>119</v>
      </c>
      <c r="I1468" s="1">
        <v>38723</v>
      </c>
      <c r="J1468">
        <v>119</v>
      </c>
      <c r="K1468">
        <f t="shared" si="132"/>
        <v>228</v>
      </c>
      <c r="L1468" s="7">
        <f t="shared" si="135"/>
        <v>4.4864226682408495</v>
      </c>
      <c r="M1468">
        <f t="shared" si="136"/>
        <v>245.85714285714286</v>
      </c>
      <c r="N1468">
        <f t="shared" si="137"/>
        <v>184.38000000000002</v>
      </c>
      <c r="O1468">
        <f>G1468/WatershedCalcs!$F$18</f>
        <v>7.4053030198843146</v>
      </c>
    </row>
    <row r="1469" spans="1:15" x14ac:dyDescent="0.25">
      <c r="A1469">
        <f t="shared" si="133"/>
        <v>2006</v>
      </c>
      <c r="B1469">
        <f t="shared" si="134"/>
        <v>4</v>
      </c>
      <c r="C1469">
        <v>2006</v>
      </c>
      <c r="D1469">
        <v>7</v>
      </c>
      <c r="E1469">
        <v>1</v>
      </c>
      <c r="F1469">
        <v>273</v>
      </c>
      <c r="G1469">
        <v>273</v>
      </c>
      <c r="I1469" s="1">
        <v>38724</v>
      </c>
      <c r="J1469">
        <v>273</v>
      </c>
      <c r="K1469">
        <f t="shared" si="132"/>
        <v>25</v>
      </c>
      <c r="L1469" s="7">
        <f t="shared" si="135"/>
        <v>0.49193231011412825</v>
      </c>
      <c r="M1469">
        <f t="shared" si="136"/>
        <v>273.14285714285717</v>
      </c>
      <c r="N1469">
        <f t="shared" si="137"/>
        <v>185.81333333333336</v>
      </c>
      <c r="O1469">
        <f>G1469/WatershedCalcs!$F$18</f>
        <v>16.988636339734605</v>
      </c>
    </row>
    <row r="1470" spans="1:15" x14ac:dyDescent="0.25">
      <c r="A1470">
        <f t="shared" si="133"/>
        <v>2006</v>
      </c>
      <c r="B1470">
        <f t="shared" si="134"/>
        <v>4</v>
      </c>
      <c r="C1470">
        <v>2006</v>
      </c>
      <c r="D1470">
        <v>8</v>
      </c>
      <c r="E1470">
        <v>1</v>
      </c>
      <c r="F1470">
        <v>186</v>
      </c>
      <c r="G1470">
        <v>186</v>
      </c>
      <c r="I1470" s="1">
        <v>38725</v>
      </c>
      <c r="J1470">
        <v>186</v>
      </c>
      <c r="K1470">
        <f t="shared" si="132"/>
        <v>102</v>
      </c>
      <c r="L1470" s="7">
        <f t="shared" si="135"/>
        <v>2.0070838252656436</v>
      </c>
      <c r="M1470">
        <f t="shared" si="136"/>
        <v>268.42857142857144</v>
      </c>
      <c r="N1470">
        <f t="shared" si="137"/>
        <v>180.48000000000002</v>
      </c>
      <c r="O1470">
        <f>G1470/WatershedCalcs!$F$18</f>
        <v>11.574675308390608</v>
      </c>
    </row>
    <row r="1471" spans="1:15" x14ac:dyDescent="0.25">
      <c r="A1471">
        <f t="shared" si="133"/>
        <v>2006</v>
      </c>
      <c r="B1471">
        <f t="shared" si="134"/>
        <v>4</v>
      </c>
      <c r="C1471">
        <v>2006</v>
      </c>
      <c r="D1471">
        <v>9</v>
      </c>
      <c r="E1471">
        <v>1</v>
      </c>
      <c r="F1471">
        <v>190</v>
      </c>
      <c r="G1471">
        <v>190</v>
      </c>
      <c r="I1471" s="1">
        <v>38726</v>
      </c>
      <c r="J1471">
        <v>190</v>
      </c>
      <c r="K1471">
        <f t="shared" si="132"/>
        <v>96</v>
      </c>
      <c r="L1471" s="7">
        <f t="shared" si="135"/>
        <v>1.8890200708382525</v>
      </c>
      <c r="M1471">
        <f t="shared" si="136"/>
        <v>267.57142857142856</v>
      </c>
      <c r="N1471">
        <f t="shared" si="137"/>
        <v>176.83</v>
      </c>
      <c r="O1471">
        <f>G1471/WatershedCalcs!$F$18</f>
        <v>11.823593056958149</v>
      </c>
    </row>
    <row r="1472" spans="1:15" x14ac:dyDescent="0.25">
      <c r="A1472">
        <f t="shared" si="133"/>
        <v>2006</v>
      </c>
      <c r="B1472">
        <f t="shared" si="134"/>
        <v>4</v>
      </c>
      <c r="C1472">
        <v>2006</v>
      </c>
      <c r="D1472">
        <v>10</v>
      </c>
      <c r="E1472">
        <v>1</v>
      </c>
      <c r="F1472">
        <v>290</v>
      </c>
      <c r="G1472">
        <v>290</v>
      </c>
      <c r="I1472" s="1">
        <v>38727</v>
      </c>
      <c r="J1472">
        <v>290</v>
      </c>
      <c r="K1472">
        <f t="shared" si="132"/>
        <v>17</v>
      </c>
      <c r="L1472" s="7">
        <f t="shared" si="135"/>
        <v>0.33451397087760726</v>
      </c>
      <c r="M1472">
        <f t="shared" si="136"/>
        <v>264.71428571428572</v>
      </c>
      <c r="N1472">
        <f t="shared" si="137"/>
        <v>172.51333333333335</v>
      </c>
      <c r="O1472">
        <f>G1472/WatershedCalcs!$F$18</f>
        <v>18.046536771146648</v>
      </c>
    </row>
    <row r="1473" spans="1:15" x14ac:dyDescent="0.25">
      <c r="A1473">
        <f t="shared" si="133"/>
        <v>2006</v>
      </c>
      <c r="B1473">
        <f t="shared" si="134"/>
        <v>4</v>
      </c>
      <c r="C1473">
        <v>2006</v>
      </c>
      <c r="D1473">
        <v>11</v>
      </c>
      <c r="E1473">
        <v>1</v>
      </c>
      <c r="F1473">
        <v>349</v>
      </c>
      <c r="G1473">
        <v>349</v>
      </c>
      <c r="I1473" s="1">
        <v>38728</v>
      </c>
      <c r="J1473">
        <v>349</v>
      </c>
      <c r="K1473">
        <f t="shared" si="132"/>
        <v>6</v>
      </c>
      <c r="L1473" s="7">
        <f t="shared" si="135"/>
        <v>0.11806375442739078</v>
      </c>
      <c r="M1473">
        <f t="shared" si="136"/>
        <v>257.57142857142856</v>
      </c>
      <c r="N1473">
        <f t="shared" si="137"/>
        <v>164.5566666666667</v>
      </c>
      <c r="O1473">
        <f>G1473/WatershedCalcs!$F$18</f>
        <v>21.718073562517862</v>
      </c>
    </row>
    <row r="1474" spans="1:15" x14ac:dyDescent="0.25">
      <c r="A1474">
        <f t="shared" si="133"/>
        <v>2006</v>
      </c>
      <c r="B1474">
        <f t="shared" si="134"/>
        <v>4</v>
      </c>
      <c r="C1474">
        <v>2006</v>
      </c>
      <c r="D1474">
        <v>12</v>
      </c>
      <c r="E1474">
        <v>1</v>
      </c>
      <c r="F1474">
        <v>314</v>
      </c>
      <c r="G1474">
        <v>314</v>
      </c>
      <c r="I1474" s="1">
        <v>38729</v>
      </c>
      <c r="J1474">
        <v>314</v>
      </c>
      <c r="K1474">
        <f t="shared" ref="K1474:K1537" si="138">RANK(J1474,$J$2:$J$5114,0)</f>
        <v>11</v>
      </c>
      <c r="L1474" s="7">
        <f t="shared" si="135"/>
        <v>0.21645021645021645</v>
      </c>
      <c r="M1474">
        <f t="shared" si="136"/>
        <v>235</v>
      </c>
      <c r="N1474">
        <f t="shared" si="137"/>
        <v>154.42000000000002</v>
      </c>
      <c r="O1474">
        <f>G1474/WatershedCalcs!$F$18</f>
        <v>19.540043262551887</v>
      </c>
    </row>
    <row r="1475" spans="1:15" x14ac:dyDescent="0.25">
      <c r="A1475">
        <f t="shared" ref="A1475:A1538" si="139">IF(E1475&gt;9,C1475+1,C1475)</f>
        <v>2006</v>
      </c>
      <c r="B1475">
        <f t="shared" ref="B1475:B1538" si="140">IF(E1475&gt;9,(E1475-9),(E1475+3))</f>
        <v>4</v>
      </c>
      <c r="C1475">
        <v>2006</v>
      </c>
      <c r="D1475">
        <v>13</v>
      </c>
      <c r="E1475">
        <v>1</v>
      </c>
      <c r="F1475">
        <v>310</v>
      </c>
      <c r="G1475">
        <v>310</v>
      </c>
      <c r="I1475" s="1">
        <v>38730</v>
      </c>
      <c r="J1475">
        <v>310</v>
      </c>
      <c r="K1475">
        <f t="shared" si="138"/>
        <v>13</v>
      </c>
      <c r="L1475" s="7">
        <f t="shared" ref="L1475:L1538" si="141">100*(K1475/(COUNT($K$2:$K$5114)+1))</f>
        <v>0.25580480125934674</v>
      </c>
      <c r="M1475">
        <f t="shared" ref="M1475:M1538" si="142">AVERAGE(J1475:J1481)</f>
        <v>215.42857142857142</v>
      </c>
      <c r="N1475">
        <f t="shared" ref="N1475:N1538" si="143">AVERAGE(J1475:J1504)</f>
        <v>145.27666666666664</v>
      </c>
      <c r="O1475">
        <f>G1475/WatershedCalcs!$F$18</f>
        <v>19.291125513984348</v>
      </c>
    </row>
    <row r="1476" spans="1:15" x14ac:dyDescent="0.25">
      <c r="A1476">
        <f t="shared" si="139"/>
        <v>2006</v>
      </c>
      <c r="B1476">
        <f t="shared" si="140"/>
        <v>4</v>
      </c>
      <c r="C1476">
        <v>2006</v>
      </c>
      <c r="D1476">
        <v>14</v>
      </c>
      <c r="E1476">
        <v>1</v>
      </c>
      <c r="F1476">
        <v>240</v>
      </c>
      <c r="G1476">
        <v>240</v>
      </c>
      <c r="I1476" s="1">
        <v>38731</v>
      </c>
      <c r="J1476">
        <v>240</v>
      </c>
      <c r="K1476">
        <f t="shared" si="138"/>
        <v>42</v>
      </c>
      <c r="L1476" s="7">
        <f t="shared" si="141"/>
        <v>0.82644628099173556</v>
      </c>
      <c r="M1476">
        <f t="shared" si="142"/>
        <v>200.71428571428572</v>
      </c>
      <c r="N1476">
        <f t="shared" si="143"/>
        <v>136.12333333333333</v>
      </c>
      <c r="O1476">
        <f>G1476/WatershedCalcs!$F$18</f>
        <v>14.935064914052399</v>
      </c>
    </row>
    <row r="1477" spans="1:15" x14ac:dyDescent="0.25">
      <c r="A1477">
        <f t="shared" si="139"/>
        <v>2006</v>
      </c>
      <c r="B1477">
        <f t="shared" si="140"/>
        <v>4</v>
      </c>
      <c r="C1477">
        <v>2006</v>
      </c>
      <c r="D1477">
        <v>15</v>
      </c>
      <c r="E1477">
        <v>1</v>
      </c>
      <c r="F1477">
        <v>180</v>
      </c>
      <c r="G1477">
        <v>180</v>
      </c>
      <c r="I1477" s="1">
        <v>38732</v>
      </c>
      <c r="J1477">
        <v>180</v>
      </c>
      <c r="K1477">
        <f t="shared" si="138"/>
        <v>114</v>
      </c>
      <c r="L1477" s="7">
        <f t="shared" si="141"/>
        <v>2.2432113341204247</v>
      </c>
      <c r="M1477">
        <f t="shared" si="142"/>
        <v>187.57142857142858</v>
      </c>
      <c r="N1477">
        <f t="shared" si="143"/>
        <v>129.20333333333335</v>
      </c>
      <c r="O1477">
        <f>G1477/WatershedCalcs!$F$18</f>
        <v>11.2012986855393</v>
      </c>
    </row>
    <row r="1478" spans="1:15" x14ac:dyDescent="0.25">
      <c r="A1478">
        <f t="shared" si="139"/>
        <v>2006</v>
      </c>
      <c r="B1478">
        <f t="shared" si="140"/>
        <v>4</v>
      </c>
      <c r="C1478">
        <v>2006</v>
      </c>
      <c r="D1478">
        <v>16</v>
      </c>
      <c r="E1478">
        <v>1</v>
      </c>
      <c r="F1478">
        <v>170</v>
      </c>
      <c r="G1478">
        <v>170</v>
      </c>
      <c r="I1478" s="1">
        <v>38733</v>
      </c>
      <c r="J1478">
        <v>170</v>
      </c>
      <c r="K1478">
        <f t="shared" si="138"/>
        <v>132</v>
      </c>
      <c r="L1478" s="7">
        <f t="shared" si="141"/>
        <v>2.5974025974025974</v>
      </c>
      <c r="M1478">
        <f t="shared" si="142"/>
        <v>175.98571428571429</v>
      </c>
      <c r="N1478">
        <f t="shared" si="143"/>
        <v>124.20333333333335</v>
      </c>
      <c r="O1478">
        <f>G1478/WatershedCalcs!$F$18</f>
        <v>10.579004314120448</v>
      </c>
    </row>
    <row r="1479" spans="1:15" x14ac:dyDescent="0.25">
      <c r="A1479">
        <f t="shared" si="139"/>
        <v>2006</v>
      </c>
      <c r="B1479">
        <f t="shared" si="140"/>
        <v>4</v>
      </c>
      <c r="C1479">
        <v>2006</v>
      </c>
      <c r="D1479">
        <v>17</v>
      </c>
      <c r="E1479">
        <v>1</v>
      </c>
      <c r="F1479">
        <v>240</v>
      </c>
      <c r="G1479">
        <v>240</v>
      </c>
      <c r="I1479" s="1">
        <v>38734</v>
      </c>
      <c r="J1479">
        <v>240</v>
      </c>
      <c r="K1479">
        <f t="shared" si="138"/>
        <v>42</v>
      </c>
      <c r="L1479" s="7">
        <f t="shared" si="141"/>
        <v>0.82644628099173556</v>
      </c>
      <c r="M1479">
        <f t="shared" si="142"/>
        <v>161.81428571428572</v>
      </c>
      <c r="N1479">
        <f t="shared" si="143"/>
        <v>119.46666666666668</v>
      </c>
      <c r="O1479">
        <f>G1479/WatershedCalcs!$F$18</f>
        <v>14.935064914052399</v>
      </c>
    </row>
    <row r="1480" spans="1:15" x14ac:dyDescent="0.25">
      <c r="A1480">
        <f t="shared" si="139"/>
        <v>2006</v>
      </c>
      <c r="B1480">
        <f t="shared" si="140"/>
        <v>4</v>
      </c>
      <c r="C1480">
        <v>2006</v>
      </c>
      <c r="D1480">
        <v>18</v>
      </c>
      <c r="E1480">
        <v>1</v>
      </c>
      <c r="F1480">
        <v>191</v>
      </c>
      <c r="G1480">
        <v>191</v>
      </c>
      <c r="I1480" s="1">
        <v>38735</v>
      </c>
      <c r="J1480">
        <v>191</v>
      </c>
      <c r="K1480">
        <f t="shared" si="138"/>
        <v>95</v>
      </c>
      <c r="L1480" s="7">
        <f t="shared" si="141"/>
        <v>1.8693427784336876</v>
      </c>
      <c r="M1480">
        <f t="shared" si="142"/>
        <v>136.08571428571426</v>
      </c>
      <c r="N1480">
        <f t="shared" si="143"/>
        <v>112.32</v>
      </c>
      <c r="O1480">
        <f>G1480/WatershedCalcs!$F$18</f>
        <v>11.885822494100033</v>
      </c>
    </row>
    <row r="1481" spans="1:15" x14ac:dyDescent="0.25">
      <c r="A1481">
        <f t="shared" si="139"/>
        <v>2006</v>
      </c>
      <c r="B1481">
        <f t="shared" si="140"/>
        <v>4</v>
      </c>
      <c r="C1481">
        <v>2006</v>
      </c>
      <c r="D1481">
        <v>19</v>
      </c>
      <c r="E1481">
        <v>1</v>
      </c>
      <c r="F1481">
        <v>177</v>
      </c>
      <c r="G1481">
        <v>177</v>
      </c>
      <c r="I1481" s="1">
        <v>38736</v>
      </c>
      <c r="J1481">
        <v>177</v>
      </c>
      <c r="K1481">
        <f t="shared" si="138"/>
        <v>120</v>
      </c>
      <c r="L1481" s="7">
        <f t="shared" si="141"/>
        <v>2.3612750885478158</v>
      </c>
      <c r="M1481">
        <f t="shared" si="142"/>
        <v>116.64285714285712</v>
      </c>
      <c r="N1481">
        <f t="shared" si="143"/>
        <v>106.74333333333333</v>
      </c>
      <c r="O1481">
        <f>G1481/WatershedCalcs!$F$18</f>
        <v>11.014610374113644</v>
      </c>
    </row>
    <row r="1482" spans="1:15" x14ac:dyDescent="0.25">
      <c r="A1482">
        <f t="shared" si="139"/>
        <v>2006</v>
      </c>
      <c r="B1482">
        <f t="shared" si="140"/>
        <v>4</v>
      </c>
      <c r="C1482">
        <v>2006</v>
      </c>
      <c r="D1482">
        <v>20</v>
      </c>
      <c r="E1482">
        <v>1</v>
      </c>
      <c r="F1482">
        <v>207</v>
      </c>
      <c r="G1482">
        <v>207</v>
      </c>
      <c r="I1482" s="1">
        <v>38737</v>
      </c>
      <c r="J1482">
        <v>207</v>
      </c>
      <c r="K1482">
        <f t="shared" si="138"/>
        <v>71</v>
      </c>
      <c r="L1482" s="7">
        <f t="shared" si="141"/>
        <v>1.3970877607241243</v>
      </c>
      <c r="M1482">
        <f t="shared" si="142"/>
        <v>98.828571428571408</v>
      </c>
      <c r="N1482">
        <f t="shared" si="143"/>
        <v>101.55333333333333</v>
      </c>
      <c r="O1482">
        <f>G1482/WatershedCalcs!$F$18</f>
        <v>12.881493488370193</v>
      </c>
    </row>
    <row r="1483" spans="1:15" x14ac:dyDescent="0.25">
      <c r="A1483">
        <f t="shared" si="139"/>
        <v>2006</v>
      </c>
      <c r="B1483">
        <f t="shared" si="140"/>
        <v>4</v>
      </c>
      <c r="C1483">
        <v>2006</v>
      </c>
      <c r="D1483">
        <v>21</v>
      </c>
      <c r="E1483">
        <v>1</v>
      </c>
      <c r="F1483">
        <v>148</v>
      </c>
      <c r="G1483">
        <v>148</v>
      </c>
      <c r="I1483" s="1">
        <v>38738</v>
      </c>
      <c r="J1483">
        <v>148</v>
      </c>
      <c r="K1483">
        <f t="shared" si="138"/>
        <v>164</v>
      </c>
      <c r="L1483" s="7">
        <f t="shared" si="141"/>
        <v>3.2270759543486816</v>
      </c>
      <c r="M1483">
        <f t="shared" si="142"/>
        <v>76.771428571428572</v>
      </c>
      <c r="N1483">
        <f t="shared" si="143"/>
        <v>95.320000000000007</v>
      </c>
      <c r="O1483">
        <f>G1483/WatershedCalcs!$F$18</f>
        <v>9.2099566969989795</v>
      </c>
    </row>
    <row r="1484" spans="1:15" x14ac:dyDescent="0.25">
      <c r="A1484">
        <f t="shared" si="139"/>
        <v>2006</v>
      </c>
      <c r="B1484">
        <f t="shared" si="140"/>
        <v>4</v>
      </c>
      <c r="C1484">
        <v>2006</v>
      </c>
      <c r="D1484">
        <v>22</v>
      </c>
      <c r="E1484">
        <v>1</v>
      </c>
      <c r="F1484">
        <v>98.9</v>
      </c>
      <c r="G1484">
        <v>98.9</v>
      </c>
      <c r="I1484" s="1">
        <v>38739</v>
      </c>
      <c r="J1484">
        <v>98.9</v>
      </c>
      <c r="K1484">
        <f t="shared" si="138"/>
        <v>294</v>
      </c>
      <c r="L1484" s="7">
        <f t="shared" si="141"/>
        <v>5.785123966942149</v>
      </c>
      <c r="M1484">
        <f t="shared" si="142"/>
        <v>70.485714285714295</v>
      </c>
      <c r="N1484">
        <f t="shared" si="143"/>
        <v>91.01666666666668</v>
      </c>
      <c r="O1484">
        <f>G1484/WatershedCalcs!$F$18</f>
        <v>6.1544913333324258</v>
      </c>
    </row>
    <row r="1485" spans="1:15" x14ac:dyDescent="0.25">
      <c r="A1485">
        <f t="shared" si="139"/>
        <v>2006</v>
      </c>
      <c r="B1485">
        <f t="shared" si="140"/>
        <v>4</v>
      </c>
      <c r="C1485">
        <v>2006</v>
      </c>
      <c r="D1485">
        <v>23</v>
      </c>
      <c r="E1485">
        <v>1</v>
      </c>
      <c r="F1485">
        <v>70.8</v>
      </c>
      <c r="G1485">
        <v>70.8</v>
      </c>
      <c r="I1485" s="1">
        <v>38740</v>
      </c>
      <c r="J1485">
        <v>70.8</v>
      </c>
      <c r="K1485">
        <f t="shared" si="138"/>
        <v>427</v>
      </c>
      <c r="L1485" s="7">
        <f t="shared" si="141"/>
        <v>8.4022038567493116</v>
      </c>
      <c r="M1485">
        <f t="shared" si="142"/>
        <v>78.928571428571431</v>
      </c>
      <c r="N1485">
        <f t="shared" si="143"/>
        <v>88.356666666666669</v>
      </c>
      <c r="O1485">
        <f>G1485/WatershedCalcs!$F$18</f>
        <v>4.405844149645457</v>
      </c>
    </row>
    <row r="1486" spans="1:15" x14ac:dyDescent="0.25">
      <c r="A1486">
        <f t="shared" si="139"/>
        <v>2006</v>
      </c>
      <c r="B1486">
        <f t="shared" si="140"/>
        <v>4</v>
      </c>
      <c r="C1486">
        <v>2006</v>
      </c>
      <c r="D1486">
        <v>24</v>
      </c>
      <c r="E1486">
        <v>1</v>
      </c>
      <c r="F1486">
        <v>59.9</v>
      </c>
      <c r="G1486">
        <v>59.9</v>
      </c>
      <c r="I1486" s="1">
        <v>38741</v>
      </c>
      <c r="J1486">
        <v>59.9</v>
      </c>
      <c r="K1486">
        <f t="shared" si="138"/>
        <v>517</v>
      </c>
      <c r="L1486" s="7">
        <f t="shared" si="141"/>
        <v>10.173160173160174</v>
      </c>
      <c r="M1486">
        <f t="shared" si="142"/>
        <v>107.38571428571429</v>
      </c>
      <c r="N1486">
        <f t="shared" si="143"/>
        <v>86.61</v>
      </c>
      <c r="O1486">
        <f>G1486/WatershedCalcs!$F$18</f>
        <v>3.7275432847989109</v>
      </c>
    </row>
    <row r="1487" spans="1:15" x14ac:dyDescent="0.25">
      <c r="A1487">
        <f t="shared" si="139"/>
        <v>2006</v>
      </c>
      <c r="B1487">
        <f t="shared" si="140"/>
        <v>4</v>
      </c>
      <c r="C1487">
        <v>2006</v>
      </c>
      <c r="D1487">
        <v>25</v>
      </c>
      <c r="E1487">
        <v>1</v>
      </c>
      <c r="F1487">
        <v>54.9</v>
      </c>
      <c r="G1487">
        <v>54.9</v>
      </c>
      <c r="I1487" s="1">
        <v>38742</v>
      </c>
      <c r="J1487">
        <v>54.9</v>
      </c>
      <c r="K1487">
        <f t="shared" si="138"/>
        <v>582</v>
      </c>
      <c r="L1487" s="7">
        <f t="shared" si="141"/>
        <v>11.452184179456907</v>
      </c>
      <c r="M1487">
        <f t="shared" si="142"/>
        <v>131.1142857142857</v>
      </c>
      <c r="N1487">
        <f t="shared" si="143"/>
        <v>85.220000000000013</v>
      </c>
      <c r="O1487">
        <f>G1487/WatershedCalcs!$F$18</f>
        <v>3.4163960990894862</v>
      </c>
    </row>
    <row r="1488" spans="1:15" x14ac:dyDescent="0.25">
      <c r="A1488">
        <f t="shared" si="139"/>
        <v>2006</v>
      </c>
      <c r="B1488">
        <f t="shared" si="140"/>
        <v>4</v>
      </c>
      <c r="C1488">
        <v>2006</v>
      </c>
      <c r="D1488">
        <v>26</v>
      </c>
      <c r="E1488">
        <v>1</v>
      </c>
      <c r="F1488">
        <v>52.3</v>
      </c>
      <c r="G1488">
        <v>52.3</v>
      </c>
      <c r="I1488" s="1">
        <v>38743</v>
      </c>
      <c r="J1488">
        <v>52.3</v>
      </c>
      <c r="K1488">
        <f t="shared" si="138"/>
        <v>609</v>
      </c>
      <c r="L1488" s="7">
        <f t="shared" si="141"/>
        <v>11.983471074380166</v>
      </c>
      <c r="M1488">
        <f t="shared" si="142"/>
        <v>150.84285714285716</v>
      </c>
      <c r="N1488">
        <f t="shared" si="143"/>
        <v>83.983333333333348</v>
      </c>
      <c r="O1488">
        <f>G1488/WatershedCalcs!$F$18</f>
        <v>3.254599562520585</v>
      </c>
    </row>
    <row r="1489" spans="1:15" x14ac:dyDescent="0.25">
      <c r="A1489">
        <f t="shared" si="139"/>
        <v>2006</v>
      </c>
      <c r="B1489">
        <f t="shared" si="140"/>
        <v>4</v>
      </c>
      <c r="C1489">
        <v>2006</v>
      </c>
      <c r="D1489">
        <v>27</v>
      </c>
      <c r="E1489">
        <v>1</v>
      </c>
      <c r="F1489">
        <v>52.6</v>
      </c>
      <c r="G1489">
        <v>52.6</v>
      </c>
      <c r="I1489" s="1">
        <v>38744</v>
      </c>
      <c r="J1489">
        <v>52.6</v>
      </c>
      <c r="K1489">
        <f t="shared" si="138"/>
        <v>607</v>
      </c>
      <c r="L1489" s="7">
        <f t="shared" si="141"/>
        <v>11.944116489571035</v>
      </c>
      <c r="M1489">
        <f t="shared" si="142"/>
        <v>173.51428571428571</v>
      </c>
      <c r="N1489">
        <f t="shared" si="143"/>
        <v>82.786666666666676</v>
      </c>
      <c r="O1489">
        <f>G1489/WatershedCalcs!$F$18</f>
        <v>3.2732683936631508</v>
      </c>
    </row>
    <row r="1490" spans="1:15" x14ac:dyDescent="0.25">
      <c r="A1490">
        <f t="shared" si="139"/>
        <v>2006</v>
      </c>
      <c r="B1490">
        <f t="shared" si="140"/>
        <v>4</v>
      </c>
      <c r="C1490">
        <v>2006</v>
      </c>
      <c r="D1490">
        <v>28</v>
      </c>
      <c r="E1490">
        <v>1</v>
      </c>
      <c r="F1490">
        <v>104</v>
      </c>
      <c r="G1490">
        <v>104</v>
      </c>
      <c r="I1490" s="1">
        <v>38745</v>
      </c>
      <c r="J1490">
        <v>104</v>
      </c>
      <c r="K1490">
        <f t="shared" si="138"/>
        <v>271</v>
      </c>
      <c r="L1490" s="7">
        <f t="shared" si="141"/>
        <v>5.332546241637151</v>
      </c>
      <c r="M1490">
        <f t="shared" si="142"/>
        <v>192.42857142857142</v>
      </c>
      <c r="N1490">
        <f t="shared" si="143"/>
        <v>81.589999999999989</v>
      </c>
      <c r="O1490">
        <f>G1490/WatershedCalcs!$F$18</f>
        <v>6.4718614627560394</v>
      </c>
    </row>
    <row r="1491" spans="1:15" x14ac:dyDescent="0.25">
      <c r="A1491">
        <f t="shared" si="139"/>
        <v>2006</v>
      </c>
      <c r="B1491">
        <f t="shared" si="140"/>
        <v>4</v>
      </c>
      <c r="C1491">
        <v>2006</v>
      </c>
      <c r="D1491">
        <v>29</v>
      </c>
      <c r="E1491">
        <v>1</v>
      </c>
      <c r="F1491">
        <v>158</v>
      </c>
      <c r="G1491">
        <v>158</v>
      </c>
      <c r="I1491" s="1">
        <v>38746</v>
      </c>
      <c r="J1491">
        <v>158</v>
      </c>
      <c r="K1491">
        <f t="shared" si="138"/>
        <v>150</v>
      </c>
      <c r="L1491" s="7">
        <f t="shared" si="141"/>
        <v>2.95159386068477</v>
      </c>
      <c r="M1491">
        <f t="shared" si="142"/>
        <v>207.71428571428572</v>
      </c>
      <c r="N1491">
        <f t="shared" si="143"/>
        <v>78.883333333333354</v>
      </c>
      <c r="O1491">
        <f>G1491/WatershedCalcs!$F$18</f>
        <v>9.832251068417829</v>
      </c>
    </row>
    <row r="1492" spans="1:15" x14ac:dyDescent="0.25">
      <c r="A1492">
        <f t="shared" si="139"/>
        <v>2006</v>
      </c>
      <c r="B1492">
        <f t="shared" si="140"/>
        <v>4</v>
      </c>
      <c r="C1492">
        <v>2006</v>
      </c>
      <c r="D1492">
        <v>30</v>
      </c>
      <c r="E1492">
        <v>1</v>
      </c>
      <c r="F1492">
        <v>270</v>
      </c>
      <c r="G1492">
        <v>270</v>
      </c>
      <c r="I1492" s="1">
        <v>38747</v>
      </c>
      <c r="J1492">
        <v>270</v>
      </c>
      <c r="K1492">
        <f t="shared" si="138"/>
        <v>27</v>
      </c>
      <c r="L1492" s="7">
        <f t="shared" si="141"/>
        <v>0.53128689492325853</v>
      </c>
      <c r="M1492">
        <f t="shared" si="142"/>
        <v>208.28571428571428</v>
      </c>
      <c r="N1492">
        <f t="shared" si="143"/>
        <v>74.890000000000015</v>
      </c>
      <c r="O1492">
        <f>G1492/WatershedCalcs!$F$18</f>
        <v>16.801948028308949</v>
      </c>
    </row>
    <row r="1493" spans="1:15" x14ac:dyDescent="0.25">
      <c r="A1493">
        <f t="shared" si="139"/>
        <v>2006</v>
      </c>
      <c r="B1493">
        <f t="shared" si="140"/>
        <v>4</v>
      </c>
      <c r="C1493">
        <v>2006</v>
      </c>
      <c r="D1493">
        <v>31</v>
      </c>
      <c r="E1493">
        <v>1</v>
      </c>
      <c r="F1493">
        <v>226</v>
      </c>
      <c r="G1493">
        <v>226</v>
      </c>
      <c r="I1493" s="1">
        <v>38748</v>
      </c>
      <c r="J1493">
        <v>226</v>
      </c>
      <c r="K1493">
        <f t="shared" si="138"/>
        <v>55</v>
      </c>
      <c r="L1493" s="7">
        <f t="shared" si="141"/>
        <v>1.0822510822510822</v>
      </c>
      <c r="M1493">
        <f t="shared" si="142"/>
        <v>185.85714285714286</v>
      </c>
      <c r="N1493">
        <f t="shared" si="143"/>
        <v>66.76666666666668</v>
      </c>
      <c r="O1493">
        <f>G1493/WatershedCalcs!$F$18</f>
        <v>14.063852794066008</v>
      </c>
    </row>
    <row r="1494" spans="1:15" x14ac:dyDescent="0.25">
      <c r="A1494">
        <f t="shared" si="139"/>
        <v>2006</v>
      </c>
      <c r="B1494">
        <f t="shared" si="140"/>
        <v>5</v>
      </c>
      <c r="C1494">
        <v>2006</v>
      </c>
      <c r="D1494">
        <v>1</v>
      </c>
      <c r="E1494">
        <v>2</v>
      </c>
      <c r="F1494">
        <v>193</v>
      </c>
      <c r="G1494">
        <v>193</v>
      </c>
      <c r="I1494" s="1">
        <v>38749</v>
      </c>
      <c r="J1494">
        <v>193</v>
      </c>
      <c r="K1494">
        <f t="shared" si="138"/>
        <v>93</v>
      </c>
      <c r="L1494" s="7">
        <f t="shared" si="141"/>
        <v>1.829988193624557</v>
      </c>
      <c r="M1494">
        <f t="shared" si="142"/>
        <v>164.5</v>
      </c>
      <c r="N1494">
        <f t="shared" si="143"/>
        <v>60.006666666666682</v>
      </c>
      <c r="O1494">
        <f>G1494/WatershedCalcs!$F$18</f>
        <v>12.010281368383804</v>
      </c>
    </row>
    <row r="1495" spans="1:15" x14ac:dyDescent="0.25">
      <c r="A1495">
        <f t="shared" si="139"/>
        <v>2006</v>
      </c>
      <c r="B1495">
        <f t="shared" si="140"/>
        <v>5</v>
      </c>
      <c r="C1495">
        <v>2006</v>
      </c>
      <c r="D1495">
        <v>2</v>
      </c>
      <c r="E1495">
        <v>2</v>
      </c>
      <c r="F1495">
        <v>211</v>
      </c>
      <c r="G1495">
        <v>211</v>
      </c>
      <c r="I1495" s="1">
        <v>38750</v>
      </c>
      <c r="J1495">
        <v>211</v>
      </c>
      <c r="K1495">
        <f t="shared" si="138"/>
        <v>68</v>
      </c>
      <c r="L1495" s="7">
        <f t="shared" si="141"/>
        <v>1.338055883510429</v>
      </c>
      <c r="M1495">
        <f t="shared" si="142"/>
        <v>145.57142857142858</v>
      </c>
      <c r="N1495">
        <f t="shared" si="143"/>
        <v>54.270000000000017</v>
      </c>
      <c r="O1495">
        <f>G1495/WatershedCalcs!$F$18</f>
        <v>13.130411236937734</v>
      </c>
    </row>
    <row r="1496" spans="1:15" x14ac:dyDescent="0.25">
      <c r="A1496">
        <f t="shared" si="139"/>
        <v>2006</v>
      </c>
      <c r="B1496">
        <f t="shared" si="140"/>
        <v>5</v>
      </c>
      <c r="C1496">
        <v>2006</v>
      </c>
      <c r="D1496">
        <v>3</v>
      </c>
      <c r="E1496">
        <v>2</v>
      </c>
      <c r="F1496">
        <v>185</v>
      </c>
      <c r="G1496">
        <v>185</v>
      </c>
      <c r="I1496" s="1">
        <v>38751</v>
      </c>
      <c r="J1496">
        <v>185</v>
      </c>
      <c r="K1496">
        <f t="shared" si="138"/>
        <v>104</v>
      </c>
      <c r="L1496" s="7">
        <f t="shared" si="141"/>
        <v>2.0464384100747739</v>
      </c>
      <c r="M1496">
        <f t="shared" si="142"/>
        <v>122.75714285714285</v>
      </c>
      <c r="N1496">
        <f t="shared" si="143"/>
        <v>47.876666666666672</v>
      </c>
      <c r="O1496">
        <f>G1496/WatershedCalcs!$F$18</f>
        <v>11.512445871248724</v>
      </c>
    </row>
    <row r="1497" spans="1:15" x14ac:dyDescent="0.25">
      <c r="A1497">
        <f t="shared" si="139"/>
        <v>2006</v>
      </c>
      <c r="B1497">
        <f t="shared" si="140"/>
        <v>5</v>
      </c>
      <c r="C1497">
        <v>2006</v>
      </c>
      <c r="D1497">
        <v>4</v>
      </c>
      <c r="E1497">
        <v>2</v>
      </c>
      <c r="F1497">
        <v>211</v>
      </c>
      <c r="G1497">
        <v>211</v>
      </c>
      <c r="I1497" s="1">
        <v>38752</v>
      </c>
      <c r="J1497">
        <v>211</v>
      </c>
      <c r="K1497">
        <f t="shared" si="138"/>
        <v>68</v>
      </c>
      <c r="L1497" s="7">
        <f t="shared" si="141"/>
        <v>1.338055883510429</v>
      </c>
      <c r="M1497">
        <f t="shared" si="142"/>
        <v>102.74285714285713</v>
      </c>
      <c r="N1497">
        <f t="shared" si="143"/>
        <v>42.473333333333343</v>
      </c>
      <c r="O1497">
        <f>G1497/WatershedCalcs!$F$18</f>
        <v>13.130411236937734</v>
      </c>
    </row>
    <row r="1498" spans="1:15" x14ac:dyDescent="0.25">
      <c r="A1498">
        <f t="shared" si="139"/>
        <v>2006</v>
      </c>
      <c r="B1498">
        <f t="shared" si="140"/>
        <v>5</v>
      </c>
      <c r="C1498">
        <v>2006</v>
      </c>
      <c r="D1498">
        <v>5</v>
      </c>
      <c r="E1498">
        <v>2</v>
      </c>
      <c r="F1498">
        <v>162</v>
      </c>
      <c r="G1498">
        <v>162</v>
      </c>
      <c r="I1498" s="1">
        <v>38753</v>
      </c>
      <c r="J1498">
        <v>162</v>
      </c>
      <c r="K1498">
        <f t="shared" si="138"/>
        <v>146</v>
      </c>
      <c r="L1498" s="7">
        <f t="shared" si="141"/>
        <v>2.8728846910665089</v>
      </c>
      <c r="M1498">
        <f t="shared" si="142"/>
        <v>78.271428571428572</v>
      </c>
      <c r="N1498">
        <f t="shared" si="143"/>
        <v>36.096666666666671</v>
      </c>
      <c r="O1498">
        <f>G1498/WatershedCalcs!$F$18</f>
        <v>10.081168816985368</v>
      </c>
    </row>
    <row r="1499" spans="1:15" x14ac:dyDescent="0.25">
      <c r="A1499">
        <f t="shared" si="139"/>
        <v>2006</v>
      </c>
      <c r="B1499">
        <f t="shared" si="140"/>
        <v>5</v>
      </c>
      <c r="C1499">
        <v>2006</v>
      </c>
      <c r="D1499">
        <v>6</v>
      </c>
      <c r="E1499">
        <v>2</v>
      </c>
      <c r="F1499">
        <v>113</v>
      </c>
      <c r="G1499">
        <v>113</v>
      </c>
      <c r="I1499" s="1">
        <v>38754</v>
      </c>
      <c r="J1499">
        <v>113</v>
      </c>
      <c r="K1499">
        <f t="shared" si="138"/>
        <v>244</v>
      </c>
      <c r="L1499" s="7">
        <f t="shared" si="141"/>
        <v>4.8012593467138922</v>
      </c>
      <c r="M1499">
        <f t="shared" si="142"/>
        <v>60.185714285714276</v>
      </c>
      <c r="N1499">
        <f t="shared" si="143"/>
        <v>31.38</v>
      </c>
      <c r="O1499">
        <f>G1499/WatershedCalcs!$F$18</f>
        <v>7.0319263970330042</v>
      </c>
    </row>
    <row r="1500" spans="1:15" x14ac:dyDescent="0.25">
      <c r="A1500">
        <f t="shared" si="139"/>
        <v>2006</v>
      </c>
      <c r="B1500">
        <f t="shared" si="140"/>
        <v>5</v>
      </c>
      <c r="C1500">
        <v>2006</v>
      </c>
      <c r="D1500">
        <v>7</v>
      </c>
      <c r="E1500">
        <v>2</v>
      </c>
      <c r="F1500">
        <v>76.5</v>
      </c>
      <c r="G1500">
        <v>76.5</v>
      </c>
      <c r="I1500" s="1">
        <v>38755</v>
      </c>
      <c r="J1500">
        <v>76.5</v>
      </c>
      <c r="K1500">
        <f t="shared" si="138"/>
        <v>391</v>
      </c>
      <c r="L1500" s="7">
        <f t="shared" si="141"/>
        <v>7.6938213301849663</v>
      </c>
      <c r="M1500">
        <f t="shared" si="142"/>
        <v>48.671428571428571</v>
      </c>
      <c r="N1500">
        <f t="shared" si="143"/>
        <v>29.223333333333333</v>
      </c>
      <c r="O1500">
        <f>G1500/WatershedCalcs!$F$18</f>
        <v>4.7605519413542021</v>
      </c>
    </row>
    <row r="1501" spans="1:15" x14ac:dyDescent="0.25">
      <c r="A1501">
        <f t="shared" si="139"/>
        <v>2006</v>
      </c>
      <c r="B1501">
        <f t="shared" si="140"/>
        <v>5</v>
      </c>
      <c r="C1501">
        <v>2006</v>
      </c>
      <c r="D1501">
        <v>8</v>
      </c>
      <c r="E1501">
        <v>2</v>
      </c>
      <c r="F1501">
        <v>60.5</v>
      </c>
      <c r="G1501">
        <v>60.5</v>
      </c>
      <c r="I1501" s="1">
        <v>38756</v>
      </c>
      <c r="J1501">
        <v>60.5</v>
      </c>
      <c r="K1501">
        <f t="shared" si="138"/>
        <v>512</v>
      </c>
      <c r="L1501" s="7">
        <f t="shared" si="141"/>
        <v>10.074773711137347</v>
      </c>
      <c r="M1501">
        <f t="shared" si="142"/>
        <v>42.028571428571425</v>
      </c>
      <c r="N1501">
        <f t="shared" si="143"/>
        <v>29.066666666666666</v>
      </c>
      <c r="O1501">
        <f>G1501/WatershedCalcs!$F$18</f>
        <v>3.7648809470840421</v>
      </c>
    </row>
    <row r="1502" spans="1:15" x14ac:dyDescent="0.25">
      <c r="A1502">
        <f t="shared" si="139"/>
        <v>2006</v>
      </c>
      <c r="B1502">
        <f t="shared" si="140"/>
        <v>5</v>
      </c>
      <c r="C1502">
        <v>2006</v>
      </c>
      <c r="D1502">
        <v>9</v>
      </c>
      <c r="E1502">
        <v>2</v>
      </c>
      <c r="F1502">
        <v>51.3</v>
      </c>
      <c r="G1502">
        <v>51.3</v>
      </c>
      <c r="I1502" s="1">
        <v>38757</v>
      </c>
      <c r="J1502">
        <v>51.3</v>
      </c>
      <c r="K1502">
        <f t="shared" si="138"/>
        <v>622</v>
      </c>
      <c r="L1502" s="7">
        <f t="shared" si="141"/>
        <v>12.239275875639512</v>
      </c>
      <c r="M1502">
        <f t="shared" si="142"/>
        <v>37.371428571428567</v>
      </c>
      <c r="N1502">
        <f t="shared" si="143"/>
        <v>29.669999999999998</v>
      </c>
      <c r="O1502">
        <f>G1502/WatershedCalcs!$F$18</f>
        <v>3.1923701253786998</v>
      </c>
    </row>
    <row r="1503" spans="1:15" x14ac:dyDescent="0.25">
      <c r="A1503">
        <f t="shared" si="139"/>
        <v>2006</v>
      </c>
      <c r="B1503">
        <f t="shared" si="140"/>
        <v>5</v>
      </c>
      <c r="C1503">
        <v>2006</v>
      </c>
      <c r="D1503">
        <v>10</v>
      </c>
      <c r="E1503">
        <v>2</v>
      </c>
      <c r="F1503">
        <v>44.9</v>
      </c>
      <c r="G1503">
        <v>44.9</v>
      </c>
      <c r="I1503" s="1">
        <v>38758</v>
      </c>
      <c r="J1503">
        <v>44.9</v>
      </c>
      <c r="K1503">
        <f t="shared" si="138"/>
        <v>761</v>
      </c>
      <c r="L1503" s="7">
        <f t="shared" si="141"/>
        <v>14.974419519874067</v>
      </c>
      <c r="M1503">
        <f t="shared" si="142"/>
        <v>33.700000000000003</v>
      </c>
      <c r="N1503">
        <f t="shared" si="143"/>
        <v>30.053333333333331</v>
      </c>
      <c r="O1503">
        <f>G1503/WatershedCalcs!$F$18</f>
        <v>2.7941017276706361</v>
      </c>
    </row>
    <row r="1504" spans="1:15" x14ac:dyDescent="0.25">
      <c r="A1504">
        <f t="shared" si="139"/>
        <v>2006</v>
      </c>
      <c r="B1504">
        <f t="shared" si="140"/>
        <v>5</v>
      </c>
      <c r="C1504">
        <v>2006</v>
      </c>
      <c r="D1504">
        <v>11</v>
      </c>
      <c r="E1504">
        <v>2</v>
      </c>
      <c r="F1504">
        <v>39.700000000000003</v>
      </c>
      <c r="G1504">
        <v>39.700000000000003</v>
      </c>
      <c r="I1504" s="1">
        <v>38759</v>
      </c>
      <c r="J1504">
        <v>39.700000000000003</v>
      </c>
      <c r="K1504">
        <f t="shared" si="138"/>
        <v>921</v>
      </c>
      <c r="L1504" s="7">
        <f t="shared" si="141"/>
        <v>18.122786304604485</v>
      </c>
      <c r="M1504">
        <f t="shared" si="142"/>
        <v>30.671428571428571</v>
      </c>
      <c r="N1504">
        <f t="shared" si="143"/>
        <v>30.339999999999996</v>
      </c>
      <c r="O1504">
        <f>G1504/WatershedCalcs!$F$18</f>
        <v>2.4705086545328343</v>
      </c>
    </row>
    <row r="1505" spans="1:15" x14ac:dyDescent="0.25">
      <c r="A1505">
        <f t="shared" si="139"/>
        <v>2006</v>
      </c>
      <c r="B1505">
        <f t="shared" si="140"/>
        <v>5</v>
      </c>
      <c r="C1505">
        <v>2006</v>
      </c>
      <c r="D1505">
        <v>12</v>
      </c>
      <c r="E1505">
        <v>2</v>
      </c>
      <c r="F1505">
        <v>35.4</v>
      </c>
      <c r="G1505">
        <v>35.4</v>
      </c>
      <c r="I1505" s="1">
        <v>38760</v>
      </c>
      <c r="J1505">
        <v>35.4</v>
      </c>
      <c r="K1505">
        <f t="shared" si="138"/>
        <v>1047</v>
      </c>
      <c r="L1505" s="7">
        <f t="shared" si="141"/>
        <v>20.602125147579692</v>
      </c>
      <c r="M1505">
        <f t="shared" si="142"/>
        <v>28.042857142857141</v>
      </c>
      <c r="N1505">
        <f t="shared" si="143"/>
        <v>30.553333333333331</v>
      </c>
      <c r="O1505">
        <f>G1505/WatershedCalcs!$F$18</f>
        <v>2.2029220748227285</v>
      </c>
    </row>
    <row r="1506" spans="1:15" x14ac:dyDescent="0.25">
      <c r="A1506">
        <f t="shared" si="139"/>
        <v>2006</v>
      </c>
      <c r="B1506">
        <f t="shared" si="140"/>
        <v>5</v>
      </c>
      <c r="C1506">
        <v>2006</v>
      </c>
      <c r="D1506">
        <v>13</v>
      </c>
      <c r="E1506">
        <v>2</v>
      </c>
      <c r="F1506">
        <v>32.4</v>
      </c>
      <c r="G1506">
        <v>32.4</v>
      </c>
      <c r="I1506" s="1">
        <v>38761</v>
      </c>
      <c r="J1506">
        <v>32.4</v>
      </c>
      <c r="K1506">
        <f t="shared" si="138"/>
        <v>1182</v>
      </c>
      <c r="L1506" s="7">
        <f t="shared" si="141"/>
        <v>23.258559622195985</v>
      </c>
      <c r="M1506">
        <f t="shared" si="142"/>
        <v>25.842857142857145</v>
      </c>
      <c r="N1506">
        <f t="shared" si="143"/>
        <v>30.786666666666658</v>
      </c>
      <c r="O1506">
        <f>G1506/WatershedCalcs!$F$18</f>
        <v>2.0162337633970737</v>
      </c>
    </row>
    <row r="1507" spans="1:15" x14ac:dyDescent="0.25">
      <c r="A1507">
        <f t="shared" si="139"/>
        <v>2006</v>
      </c>
      <c r="B1507">
        <f t="shared" si="140"/>
        <v>5</v>
      </c>
      <c r="C1507">
        <v>2006</v>
      </c>
      <c r="D1507">
        <v>14</v>
      </c>
      <c r="E1507">
        <v>2</v>
      </c>
      <c r="F1507">
        <v>30</v>
      </c>
      <c r="G1507">
        <v>30</v>
      </c>
      <c r="I1507" s="1">
        <v>38762</v>
      </c>
      <c r="J1507">
        <v>30</v>
      </c>
      <c r="K1507">
        <f t="shared" si="138"/>
        <v>1276</v>
      </c>
      <c r="L1507" s="7">
        <f t="shared" si="141"/>
        <v>25.108225108225106</v>
      </c>
      <c r="M1507">
        <f t="shared" si="142"/>
        <v>23.914285714285715</v>
      </c>
      <c r="N1507">
        <f t="shared" si="143"/>
        <v>30.939999999999994</v>
      </c>
      <c r="O1507">
        <f>G1507/WatershedCalcs!$F$18</f>
        <v>1.8668831142565498</v>
      </c>
    </row>
    <row r="1508" spans="1:15" x14ac:dyDescent="0.25">
      <c r="A1508">
        <f t="shared" si="139"/>
        <v>2006</v>
      </c>
      <c r="B1508">
        <f t="shared" si="140"/>
        <v>5</v>
      </c>
      <c r="C1508">
        <v>2006</v>
      </c>
      <c r="D1508">
        <v>15</v>
      </c>
      <c r="E1508">
        <v>2</v>
      </c>
      <c r="F1508">
        <v>27.9</v>
      </c>
      <c r="G1508">
        <v>27.9</v>
      </c>
      <c r="I1508" s="1">
        <v>38763</v>
      </c>
      <c r="J1508">
        <v>27.9</v>
      </c>
      <c r="K1508">
        <f t="shared" si="138"/>
        <v>1388</v>
      </c>
      <c r="L1508" s="7">
        <f t="shared" si="141"/>
        <v>27.312081857536402</v>
      </c>
      <c r="M1508">
        <f t="shared" si="142"/>
        <v>22.357142857142858</v>
      </c>
      <c r="N1508">
        <f t="shared" si="143"/>
        <v>31.416666666666664</v>
      </c>
      <c r="O1508">
        <f>G1508/WatershedCalcs!$F$18</f>
        <v>1.7362012962585913</v>
      </c>
    </row>
    <row r="1509" spans="1:15" x14ac:dyDescent="0.25">
      <c r="A1509">
        <f t="shared" si="139"/>
        <v>2006</v>
      </c>
      <c r="B1509">
        <f t="shared" si="140"/>
        <v>5</v>
      </c>
      <c r="C1509">
        <v>2006</v>
      </c>
      <c r="D1509">
        <v>16</v>
      </c>
      <c r="E1509">
        <v>2</v>
      </c>
      <c r="F1509">
        <v>25.6</v>
      </c>
      <c r="G1509">
        <v>25.6</v>
      </c>
      <c r="I1509" s="1">
        <v>38764</v>
      </c>
      <c r="J1509">
        <v>25.6</v>
      </c>
      <c r="K1509">
        <f t="shared" si="138"/>
        <v>1492</v>
      </c>
      <c r="L1509" s="7">
        <f t="shared" si="141"/>
        <v>29.358520267611176</v>
      </c>
      <c r="M1509">
        <f t="shared" si="142"/>
        <v>21</v>
      </c>
      <c r="N1509">
        <f t="shared" si="143"/>
        <v>31.819999999999997</v>
      </c>
      <c r="O1509">
        <f>G1509/WatershedCalcs!$F$18</f>
        <v>1.593073590832256</v>
      </c>
    </row>
    <row r="1510" spans="1:15" x14ac:dyDescent="0.25">
      <c r="A1510">
        <f t="shared" si="139"/>
        <v>2006</v>
      </c>
      <c r="B1510">
        <f t="shared" si="140"/>
        <v>5</v>
      </c>
      <c r="C1510">
        <v>2006</v>
      </c>
      <c r="D1510">
        <v>17</v>
      </c>
      <c r="E1510">
        <v>2</v>
      </c>
      <c r="F1510">
        <v>23.7</v>
      </c>
      <c r="G1510">
        <v>23.7</v>
      </c>
      <c r="I1510" s="1">
        <v>38765</v>
      </c>
      <c r="J1510">
        <v>23.7</v>
      </c>
      <c r="K1510">
        <f t="shared" si="138"/>
        <v>1599</v>
      </c>
      <c r="L1510" s="7">
        <f t="shared" si="141"/>
        <v>31.463990554899645</v>
      </c>
      <c r="M1510">
        <f t="shared" si="142"/>
        <v>19.942857142857143</v>
      </c>
      <c r="N1510">
        <f t="shared" si="143"/>
        <v>32.143333333333331</v>
      </c>
      <c r="O1510">
        <f>G1510/WatershedCalcs!$F$18</f>
        <v>1.4748376602626743</v>
      </c>
    </row>
    <row r="1511" spans="1:15" x14ac:dyDescent="0.25">
      <c r="A1511">
        <f t="shared" si="139"/>
        <v>2006</v>
      </c>
      <c r="B1511">
        <f t="shared" si="140"/>
        <v>5</v>
      </c>
      <c r="C1511">
        <v>2006</v>
      </c>
      <c r="D1511">
        <v>18</v>
      </c>
      <c r="E1511">
        <v>2</v>
      </c>
      <c r="F1511">
        <v>21.3</v>
      </c>
      <c r="G1511">
        <v>21.3</v>
      </c>
      <c r="I1511" s="1">
        <v>38766</v>
      </c>
      <c r="J1511">
        <v>21.3</v>
      </c>
      <c r="K1511">
        <f t="shared" si="138"/>
        <v>1740</v>
      </c>
      <c r="L1511" s="7">
        <f t="shared" si="141"/>
        <v>34.238488783943325</v>
      </c>
      <c r="M1511">
        <f t="shared" si="142"/>
        <v>19.099999999999998</v>
      </c>
      <c r="N1511">
        <f t="shared" si="143"/>
        <v>32.476666666666659</v>
      </c>
      <c r="O1511">
        <f>G1511/WatershedCalcs!$F$18</f>
        <v>1.3254870111221504</v>
      </c>
    </row>
    <row r="1512" spans="1:15" x14ac:dyDescent="0.25">
      <c r="A1512">
        <f t="shared" si="139"/>
        <v>2006</v>
      </c>
      <c r="B1512">
        <f t="shared" si="140"/>
        <v>5</v>
      </c>
      <c r="C1512">
        <v>2006</v>
      </c>
      <c r="D1512">
        <v>19</v>
      </c>
      <c r="E1512">
        <v>2</v>
      </c>
      <c r="F1512">
        <v>20</v>
      </c>
      <c r="G1512">
        <v>20</v>
      </c>
      <c r="I1512" s="1">
        <v>38767</v>
      </c>
      <c r="J1512">
        <v>20</v>
      </c>
      <c r="K1512">
        <f t="shared" si="138"/>
        <v>1826</v>
      </c>
      <c r="L1512" s="7">
        <f t="shared" si="141"/>
        <v>35.930735930735928</v>
      </c>
      <c r="M1512">
        <f t="shared" si="142"/>
        <v>18.400000000000002</v>
      </c>
      <c r="N1512">
        <f t="shared" si="143"/>
        <v>32.856666666666662</v>
      </c>
      <c r="O1512">
        <f>G1512/WatershedCalcs!$F$18</f>
        <v>1.2445887428376998</v>
      </c>
    </row>
    <row r="1513" spans="1:15" x14ac:dyDescent="0.25">
      <c r="A1513">
        <f t="shared" si="139"/>
        <v>2006</v>
      </c>
      <c r="B1513">
        <f t="shared" si="140"/>
        <v>5</v>
      </c>
      <c r="C1513">
        <v>2006</v>
      </c>
      <c r="D1513">
        <v>20</v>
      </c>
      <c r="E1513">
        <v>2</v>
      </c>
      <c r="F1513">
        <v>18.899999999999999</v>
      </c>
      <c r="G1513">
        <v>18.899999999999999</v>
      </c>
      <c r="I1513" s="1">
        <v>38768</v>
      </c>
      <c r="J1513">
        <v>18.899999999999999</v>
      </c>
      <c r="K1513">
        <f t="shared" si="138"/>
        <v>1947</v>
      </c>
      <c r="L1513" s="7">
        <f t="shared" si="141"/>
        <v>38.311688311688314</v>
      </c>
      <c r="M1513">
        <f t="shared" si="142"/>
        <v>17.928571428571427</v>
      </c>
      <c r="N1513">
        <f t="shared" si="143"/>
        <v>33.263333333333335</v>
      </c>
      <c r="O1513">
        <f>G1513/WatershedCalcs!$F$18</f>
        <v>1.1761363619816263</v>
      </c>
    </row>
    <row r="1514" spans="1:15" x14ac:dyDescent="0.25">
      <c r="A1514">
        <f t="shared" si="139"/>
        <v>2006</v>
      </c>
      <c r="B1514">
        <f t="shared" si="140"/>
        <v>5</v>
      </c>
      <c r="C1514">
        <v>2006</v>
      </c>
      <c r="D1514">
        <v>21</v>
      </c>
      <c r="E1514">
        <v>2</v>
      </c>
      <c r="F1514">
        <v>19.100000000000001</v>
      </c>
      <c r="G1514">
        <v>19.100000000000001</v>
      </c>
      <c r="I1514" s="1">
        <v>38769</v>
      </c>
      <c r="J1514">
        <v>19.100000000000001</v>
      </c>
      <c r="K1514">
        <f t="shared" si="138"/>
        <v>1894</v>
      </c>
      <c r="L1514" s="7">
        <f t="shared" si="141"/>
        <v>37.268791814246363</v>
      </c>
      <c r="M1514">
        <f t="shared" si="142"/>
        <v>18.485714285714288</v>
      </c>
      <c r="N1514">
        <f t="shared" si="143"/>
        <v>33.556666666666665</v>
      </c>
      <c r="O1514">
        <f>G1514/WatershedCalcs!$F$18</f>
        <v>1.1885822494100036</v>
      </c>
    </row>
    <row r="1515" spans="1:15" x14ac:dyDescent="0.25">
      <c r="A1515">
        <f t="shared" si="139"/>
        <v>2006</v>
      </c>
      <c r="B1515">
        <f t="shared" si="140"/>
        <v>5</v>
      </c>
      <c r="C1515">
        <v>2006</v>
      </c>
      <c r="D1515">
        <v>22</v>
      </c>
      <c r="E1515">
        <v>2</v>
      </c>
      <c r="F1515">
        <v>18.399999999999999</v>
      </c>
      <c r="G1515">
        <v>18.399999999999999</v>
      </c>
      <c r="I1515" s="1">
        <v>38770</v>
      </c>
      <c r="J1515">
        <v>18.399999999999999</v>
      </c>
      <c r="K1515">
        <f t="shared" si="138"/>
        <v>1957</v>
      </c>
      <c r="L1515" s="7">
        <f t="shared" si="141"/>
        <v>38.508461235733968</v>
      </c>
      <c r="M1515">
        <f t="shared" si="142"/>
        <v>21.214285714285715</v>
      </c>
      <c r="N1515">
        <f t="shared" si="143"/>
        <v>33.723333333333336</v>
      </c>
      <c r="O1515">
        <f>G1515/WatershedCalcs!$F$18</f>
        <v>1.1450216434106837</v>
      </c>
    </row>
    <row r="1516" spans="1:15" x14ac:dyDescent="0.25">
      <c r="A1516">
        <f t="shared" si="139"/>
        <v>2006</v>
      </c>
      <c r="B1516">
        <f t="shared" si="140"/>
        <v>5</v>
      </c>
      <c r="C1516">
        <v>2006</v>
      </c>
      <c r="D1516">
        <v>23</v>
      </c>
      <c r="E1516">
        <v>2</v>
      </c>
      <c r="F1516">
        <v>18.2</v>
      </c>
      <c r="G1516">
        <v>18.2</v>
      </c>
      <c r="I1516" s="1">
        <v>38771</v>
      </c>
      <c r="J1516">
        <v>18.2</v>
      </c>
      <c r="K1516">
        <f t="shared" si="138"/>
        <v>1963</v>
      </c>
      <c r="L1516" s="7">
        <f t="shared" si="141"/>
        <v>38.626524990161357</v>
      </c>
      <c r="M1516">
        <f t="shared" si="142"/>
        <v>22.342857142857145</v>
      </c>
      <c r="N1516">
        <f t="shared" si="143"/>
        <v>34.243333333333339</v>
      </c>
      <c r="O1516">
        <f>G1516/WatershedCalcs!$F$18</f>
        <v>1.1325757559823069</v>
      </c>
    </row>
    <row r="1517" spans="1:15" x14ac:dyDescent="0.25">
      <c r="A1517">
        <f t="shared" si="139"/>
        <v>2006</v>
      </c>
      <c r="B1517">
        <f t="shared" si="140"/>
        <v>5</v>
      </c>
      <c r="C1517">
        <v>2006</v>
      </c>
      <c r="D1517">
        <v>24</v>
      </c>
      <c r="E1517">
        <v>2</v>
      </c>
      <c r="F1517">
        <v>17.8</v>
      </c>
      <c r="G1517">
        <v>17.8</v>
      </c>
      <c r="I1517" s="1">
        <v>38772</v>
      </c>
      <c r="J1517">
        <v>17.8</v>
      </c>
      <c r="K1517">
        <f t="shared" si="138"/>
        <v>2046</v>
      </c>
      <c r="L1517" s="7">
        <f t="shared" si="141"/>
        <v>40.259740259740262</v>
      </c>
      <c r="M1517">
        <f t="shared" si="142"/>
        <v>23.057142857142857</v>
      </c>
      <c r="N1517">
        <f t="shared" si="143"/>
        <v>34.643333333333338</v>
      </c>
      <c r="O1517">
        <f>G1517/WatershedCalcs!$F$18</f>
        <v>1.107683981125553</v>
      </c>
    </row>
    <row r="1518" spans="1:15" x14ac:dyDescent="0.25">
      <c r="A1518">
        <f t="shared" si="139"/>
        <v>2006</v>
      </c>
      <c r="B1518">
        <f t="shared" si="140"/>
        <v>5</v>
      </c>
      <c r="C1518">
        <v>2006</v>
      </c>
      <c r="D1518">
        <v>25</v>
      </c>
      <c r="E1518">
        <v>2</v>
      </c>
      <c r="F1518">
        <v>16.399999999999999</v>
      </c>
      <c r="G1518">
        <v>16.399999999999999</v>
      </c>
      <c r="I1518" s="1">
        <v>38773</v>
      </c>
      <c r="J1518">
        <v>16.399999999999999</v>
      </c>
      <c r="K1518">
        <f t="shared" si="138"/>
        <v>2126</v>
      </c>
      <c r="L1518" s="7">
        <f t="shared" si="141"/>
        <v>41.833923652105469</v>
      </c>
      <c r="M1518">
        <f t="shared" si="142"/>
        <v>23.5</v>
      </c>
      <c r="N1518">
        <f t="shared" si="143"/>
        <v>35.016666666666666</v>
      </c>
      <c r="O1518">
        <f>G1518/WatershedCalcs!$F$18</f>
        <v>1.0205627691269139</v>
      </c>
    </row>
    <row r="1519" spans="1:15" x14ac:dyDescent="0.25">
      <c r="A1519">
        <f t="shared" si="139"/>
        <v>2006</v>
      </c>
      <c r="B1519">
        <f t="shared" si="140"/>
        <v>5</v>
      </c>
      <c r="C1519">
        <v>2006</v>
      </c>
      <c r="D1519">
        <v>26</v>
      </c>
      <c r="E1519">
        <v>2</v>
      </c>
      <c r="F1519">
        <v>16.7</v>
      </c>
      <c r="G1519">
        <v>16.7</v>
      </c>
      <c r="I1519" s="1">
        <v>38774</v>
      </c>
      <c r="J1519">
        <v>16.7</v>
      </c>
      <c r="K1519">
        <f t="shared" si="138"/>
        <v>2120</v>
      </c>
      <c r="L1519" s="7">
        <f t="shared" si="141"/>
        <v>41.715859897678079</v>
      </c>
      <c r="M1519">
        <f t="shared" si="142"/>
        <v>23.9</v>
      </c>
      <c r="N1519">
        <f t="shared" si="143"/>
        <v>35.443333333333349</v>
      </c>
      <c r="O1519">
        <f>G1519/WatershedCalcs!$F$18</f>
        <v>1.0392316002694792</v>
      </c>
    </row>
    <row r="1520" spans="1:15" x14ac:dyDescent="0.25">
      <c r="A1520">
        <f t="shared" si="139"/>
        <v>2006</v>
      </c>
      <c r="B1520">
        <f t="shared" si="140"/>
        <v>5</v>
      </c>
      <c r="C1520">
        <v>2006</v>
      </c>
      <c r="D1520">
        <v>27</v>
      </c>
      <c r="E1520">
        <v>2</v>
      </c>
      <c r="F1520">
        <v>22.8</v>
      </c>
      <c r="G1520">
        <v>22.8</v>
      </c>
      <c r="I1520" s="1">
        <v>38775</v>
      </c>
      <c r="J1520">
        <v>22.8</v>
      </c>
      <c r="K1520">
        <f t="shared" si="138"/>
        <v>1659</v>
      </c>
      <c r="L1520" s="7">
        <f t="shared" si="141"/>
        <v>32.644628099173559</v>
      </c>
      <c r="M1520">
        <f t="shared" si="142"/>
        <v>24.785714285714285</v>
      </c>
      <c r="N1520">
        <f t="shared" si="143"/>
        <v>35.866666666666674</v>
      </c>
      <c r="O1520">
        <f>G1520/WatershedCalcs!$F$18</f>
        <v>1.418831166834978</v>
      </c>
    </row>
    <row r="1521" spans="1:15" x14ac:dyDescent="0.25">
      <c r="A1521">
        <f t="shared" si="139"/>
        <v>2006</v>
      </c>
      <c r="B1521">
        <f t="shared" si="140"/>
        <v>5</v>
      </c>
      <c r="C1521">
        <v>2006</v>
      </c>
      <c r="D1521">
        <v>28</v>
      </c>
      <c r="E1521">
        <v>2</v>
      </c>
      <c r="F1521">
        <v>38.200000000000003</v>
      </c>
      <c r="G1521">
        <v>38.200000000000003</v>
      </c>
      <c r="I1521" s="1">
        <v>38776</v>
      </c>
      <c r="J1521">
        <v>38.200000000000003</v>
      </c>
      <c r="K1521">
        <f t="shared" si="138"/>
        <v>959</v>
      </c>
      <c r="L1521" s="7">
        <f t="shared" si="141"/>
        <v>18.87052341597796</v>
      </c>
      <c r="M1521">
        <f t="shared" si="142"/>
        <v>24.342857142857138</v>
      </c>
      <c r="N1521">
        <f t="shared" si="143"/>
        <v>36.010000000000005</v>
      </c>
      <c r="O1521">
        <f>G1521/WatershedCalcs!$F$18</f>
        <v>2.3771644988200071</v>
      </c>
    </row>
    <row r="1522" spans="1:15" x14ac:dyDescent="0.25">
      <c r="A1522">
        <f t="shared" si="139"/>
        <v>2006</v>
      </c>
      <c r="B1522">
        <f t="shared" si="140"/>
        <v>6</v>
      </c>
      <c r="C1522">
        <v>2006</v>
      </c>
      <c r="D1522">
        <v>1</v>
      </c>
      <c r="E1522">
        <v>3</v>
      </c>
      <c r="F1522">
        <v>26.3</v>
      </c>
      <c r="G1522">
        <v>26.3</v>
      </c>
      <c r="I1522" s="1">
        <v>38777</v>
      </c>
      <c r="J1522">
        <v>26.3</v>
      </c>
      <c r="K1522">
        <f t="shared" si="138"/>
        <v>1441</v>
      </c>
      <c r="L1522" s="7">
        <f t="shared" si="141"/>
        <v>28.354978354978357</v>
      </c>
      <c r="M1522">
        <f t="shared" si="142"/>
        <v>21.814285714285713</v>
      </c>
      <c r="N1522">
        <f t="shared" si="143"/>
        <v>35.546666666666667</v>
      </c>
      <c r="O1522">
        <f>G1522/WatershedCalcs!$F$18</f>
        <v>1.6366341968315754</v>
      </c>
    </row>
    <row r="1523" spans="1:15" x14ac:dyDescent="0.25">
      <c r="A1523">
        <f t="shared" si="139"/>
        <v>2006</v>
      </c>
      <c r="B1523">
        <f t="shared" si="140"/>
        <v>6</v>
      </c>
      <c r="C1523">
        <v>2006</v>
      </c>
      <c r="D1523">
        <v>2</v>
      </c>
      <c r="E1523">
        <v>3</v>
      </c>
      <c r="F1523">
        <v>23.2</v>
      </c>
      <c r="G1523">
        <v>23.2</v>
      </c>
      <c r="I1523" s="1">
        <v>38778</v>
      </c>
      <c r="J1523">
        <v>23.2</v>
      </c>
      <c r="K1523">
        <f t="shared" si="138"/>
        <v>1609</v>
      </c>
      <c r="L1523" s="7">
        <f t="shared" si="141"/>
        <v>31.660763478945299</v>
      </c>
      <c r="M1523">
        <f t="shared" si="142"/>
        <v>24.957142857142856</v>
      </c>
      <c r="N1523">
        <f t="shared" si="143"/>
        <v>35.466666666666683</v>
      </c>
      <c r="O1523">
        <f>G1523/WatershedCalcs!$F$18</f>
        <v>1.4437229416917319</v>
      </c>
    </row>
    <row r="1524" spans="1:15" x14ac:dyDescent="0.25">
      <c r="A1524">
        <f t="shared" si="139"/>
        <v>2006</v>
      </c>
      <c r="B1524">
        <f t="shared" si="140"/>
        <v>6</v>
      </c>
      <c r="C1524">
        <v>2006</v>
      </c>
      <c r="D1524">
        <v>3</v>
      </c>
      <c r="E1524">
        <v>3</v>
      </c>
      <c r="F1524">
        <v>20.9</v>
      </c>
      <c r="G1524">
        <v>20.9</v>
      </c>
      <c r="I1524" s="1">
        <v>38779</v>
      </c>
      <c r="J1524">
        <v>20.9</v>
      </c>
      <c r="K1524">
        <f t="shared" si="138"/>
        <v>1810</v>
      </c>
      <c r="L1524" s="7">
        <f t="shared" si="141"/>
        <v>35.615899252262892</v>
      </c>
      <c r="M1524">
        <f t="shared" si="142"/>
        <v>31.900000000000002</v>
      </c>
      <c r="N1524">
        <f t="shared" si="143"/>
        <v>35.626666666666672</v>
      </c>
      <c r="O1524">
        <f>G1524/WatershedCalcs!$F$18</f>
        <v>1.3005952362653963</v>
      </c>
    </row>
    <row r="1525" spans="1:15" x14ac:dyDescent="0.25">
      <c r="A1525">
        <f t="shared" si="139"/>
        <v>2006</v>
      </c>
      <c r="B1525">
        <f t="shared" si="140"/>
        <v>6</v>
      </c>
      <c r="C1525">
        <v>2006</v>
      </c>
      <c r="D1525">
        <v>4</v>
      </c>
      <c r="E1525">
        <v>3</v>
      </c>
      <c r="F1525">
        <v>19.2</v>
      </c>
      <c r="G1525">
        <v>19.2</v>
      </c>
      <c r="I1525" s="1">
        <v>38780</v>
      </c>
      <c r="J1525">
        <v>19.2</v>
      </c>
      <c r="K1525">
        <f t="shared" si="138"/>
        <v>1892</v>
      </c>
      <c r="L1525" s="7">
        <f t="shared" si="141"/>
        <v>37.229437229437231</v>
      </c>
      <c r="M1525">
        <f t="shared" si="142"/>
        <v>40.142857142857146</v>
      </c>
      <c r="N1525">
        <f t="shared" si="143"/>
        <v>35.726666666666674</v>
      </c>
      <c r="O1525">
        <f>G1525/WatershedCalcs!$F$18</f>
        <v>1.1948051931241919</v>
      </c>
    </row>
    <row r="1526" spans="1:15" x14ac:dyDescent="0.25">
      <c r="A1526">
        <f t="shared" si="139"/>
        <v>2006</v>
      </c>
      <c r="B1526">
        <f t="shared" si="140"/>
        <v>6</v>
      </c>
      <c r="C1526">
        <v>2006</v>
      </c>
      <c r="D1526">
        <v>5</v>
      </c>
      <c r="E1526">
        <v>3</v>
      </c>
      <c r="F1526">
        <v>22.9</v>
      </c>
      <c r="G1526">
        <v>22.9</v>
      </c>
      <c r="I1526" s="1">
        <v>38781</v>
      </c>
      <c r="J1526">
        <v>22.9</v>
      </c>
      <c r="K1526">
        <f t="shared" si="138"/>
        <v>1658</v>
      </c>
      <c r="L1526" s="7">
        <f t="shared" si="141"/>
        <v>32.624950806768986</v>
      </c>
      <c r="M1526">
        <f t="shared" si="142"/>
        <v>46.371428571428567</v>
      </c>
      <c r="N1526">
        <f t="shared" si="143"/>
        <v>35.856666666666676</v>
      </c>
      <c r="O1526">
        <f>G1526/WatershedCalcs!$F$18</f>
        <v>1.4250541105491663</v>
      </c>
    </row>
    <row r="1527" spans="1:15" x14ac:dyDescent="0.25">
      <c r="A1527">
        <f t="shared" si="139"/>
        <v>2006</v>
      </c>
      <c r="B1527">
        <f t="shared" si="140"/>
        <v>6</v>
      </c>
      <c r="C1527">
        <v>2006</v>
      </c>
      <c r="D1527">
        <v>6</v>
      </c>
      <c r="E1527">
        <v>3</v>
      </c>
      <c r="F1527">
        <v>19.7</v>
      </c>
      <c r="G1527">
        <v>19.7</v>
      </c>
      <c r="I1527" s="1">
        <v>38782</v>
      </c>
      <c r="J1527">
        <v>19.7</v>
      </c>
      <c r="K1527">
        <f t="shared" si="138"/>
        <v>1886</v>
      </c>
      <c r="L1527" s="7">
        <f t="shared" si="141"/>
        <v>37.111373475009842</v>
      </c>
      <c r="M1527">
        <f t="shared" si="142"/>
        <v>50.74285714285714</v>
      </c>
      <c r="N1527">
        <f t="shared" si="143"/>
        <v>35.790000000000006</v>
      </c>
      <c r="O1527">
        <f>G1527/WatershedCalcs!$F$18</f>
        <v>1.2259199116951343</v>
      </c>
    </row>
    <row r="1528" spans="1:15" x14ac:dyDescent="0.25">
      <c r="A1528">
        <f t="shared" si="139"/>
        <v>2006</v>
      </c>
      <c r="B1528">
        <f t="shared" si="140"/>
        <v>6</v>
      </c>
      <c r="C1528">
        <v>2006</v>
      </c>
      <c r="D1528">
        <v>7</v>
      </c>
      <c r="E1528">
        <v>3</v>
      </c>
      <c r="F1528">
        <v>20.5</v>
      </c>
      <c r="G1528">
        <v>20.5</v>
      </c>
      <c r="I1528" s="1">
        <v>38783</v>
      </c>
      <c r="J1528">
        <v>20.5</v>
      </c>
      <c r="K1528">
        <f t="shared" si="138"/>
        <v>1819</v>
      </c>
      <c r="L1528" s="7">
        <f t="shared" si="141"/>
        <v>35.792994883903972</v>
      </c>
      <c r="M1528">
        <f t="shared" si="142"/>
        <v>54.51428571428572</v>
      </c>
      <c r="N1528">
        <f t="shared" si="143"/>
        <v>35.906666666666673</v>
      </c>
      <c r="O1528">
        <f>G1528/WatershedCalcs!$F$18</f>
        <v>1.2757034614086424</v>
      </c>
    </row>
    <row r="1529" spans="1:15" x14ac:dyDescent="0.25">
      <c r="A1529">
        <f t="shared" si="139"/>
        <v>2006</v>
      </c>
      <c r="B1529">
        <f t="shared" si="140"/>
        <v>6</v>
      </c>
      <c r="C1529">
        <v>2006</v>
      </c>
      <c r="D1529">
        <v>8</v>
      </c>
      <c r="E1529">
        <v>3</v>
      </c>
      <c r="F1529">
        <v>48.3</v>
      </c>
      <c r="G1529">
        <v>48.3</v>
      </c>
      <c r="I1529" s="1">
        <v>38784</v>
      </c>
      <c r="J1529">
        <v>48.3</v>
      </c>
      <c r="K1529">
        <f t="shared" si="138"/>
        <v>672</v>
      </c>
      <c r="L1529" s="7">
        <f t="shared" si="141"/>
        <v>13.223140495867769</v>
      </c>
      <c r="M1529">
        <f t="shared" si="142"/>
        <v>57.642857142857146</v>
      </c>
      <c r="N1529">
        <f t="shared" si="143"/>
        <v>35.913333333333341</v>
      </c>
      <c r="O1529">
        <f>G1529/WatershedCalcs!$F$18</f>
        <v>3.005681813953045</v>
      </c>
    </row>
    <row r="1530" spans="1:15" x14ac:dyDescent="0.25">
      <c r="A1530">
        <f t="shared" si="139"/>
        <v>2006</v>
      </c>
      <c r="B1530">
        <f t="shared" si="140"/>
        <v>6</v>
      </c>
      <c r="C1530">
        <v>2006</v>
      </c>
      <c r="D1530">
        <v>9</v>
      </c>
      <c r="E1530">
        <v>3</v>
      </c>
      <c r="F1530">
        <v>71.8</v>
      </c>
      <c r="G1530">
        <v>71.8</v>
      </c>
      <c r="I1530" s="1">
        <v>38785</v>
      </c>
      <c r="J1530">
        <v>71.8</v>
      </c>
      <c r="K1530">
        <f t="shared" si="138"/>
        <v>419</v>
      </c>
      <c r="L1530" s="7">
        <f t="shared" si="141"/>
        <v>8.2447855175127902</v>
      </c>
      <c r="M1530">
        <f t="shared" si="142"/>
        <v>56.028571428571425</v>
      </c>
      <c r="N1530">
        <f t="shared" si="143"/>
        <v>34.93</v>
      </c>
      <c r="O1530">
        <f>G1530/WatershedCalcs!$F$18</f>
        <v>4.4680735867873427</v>
      </c>
    </row>
    <row r="1531" spans="1:15" x14ac:dyDescent="0.25">
      <c r="A1531">
        <f t="shared" si="139"/>
        <v>2006</v>
      </c>
      <c r="B1531">
        <f t="shared" si="140"/>
        <v>6</v>
      </c>
      <c r="C1531">
        <v>2006</v>
      </c>
      <c r="D1531">
        <v>10</v>
      </c>
      <c r="E1531">
        <v>3</v>
      </c>
      <c r="F1531">
        <v>78.599999999999994</v>
      </c>
      <c r="G1531">
        <v>78.599999999999994</v>
      </c>
      <c r="I1531" s="1">
        <v>38786</v>
      </c>
      <c r="J1531">
        <v>78.599999999999994</v>
      </c>
      <c r="K1531">
        <f t="shared" si="138"/>
        <v>378</v>
      </c>
      <c r="L1531" s="7">
        <f t="shared" si="141"/>
        <v>7.4380165289256199</v>
      </c>
      <c r="M1531">
        <f t="shared" si="142"/>
        <v>52.1</v>
      </c>
      <c r="N1531">
        <f t="shared" si="143"/>
        <v>33.330000000000005</v>
      </c>
      <c r="O1531">
        <f>G1531/WatershedCalcs!$F$18</f>
        <v>4.8912337593521604</v>
      </c>
    </row>
    <row r="1532" spans="1:15" x14ac:dyDescent="0.25">
      <c r="A1532">
        <f t="shared" si="139"/>
        <v>2006</v>
      </c>
      <c r="B1532">
        <f t="shared" si="140"/>
        <v>6</v>
      </c>
      <c r="C1532">
        <v>2006</v>
      </c>
      <c r="D1532">
        <v>11</v>
      </c>
      <c r="E1532">
        <v>3</v>
      </c>
      <c r="F1532">
        <v>62.8</v>
      </c>
      <c r="G1532">
        <v>62.8</v>
      </c>
      <c r="I1532" s="1">
        <v>38787</v>
      </c>
      <c r="J1532">
        <v>62.8</v>
      </c>
      <c r="K1532">
        <f t="shared" si="138"/>
        <v>484</v>
      </c>
      <c r="L1532" s="7">
        <f t="shared" si="141"/>
        <v>9.5238095238095237</v>
      </c>
      <c r="M1532">
        <f t="shared" si="142"/>
        <v>46.585714285714289</v>
      </c>
      <c r="N1532">
        <f t="shared" si="143"/>
        <v>31.373333333333331</v>
      </c>
      <c r="O1532">
        <f>G1532/WatershedCalcs!$F$18</f>
        <v>3.9080086525103774</v>
      </c>
    </row>
    <row r="1533" spans="1:15" x14ac:dyDescent="0.25">
      <c r="A1533">
        <f t="shared" si="139"/>
        <v>2006</v>
      </c>
      <c r="B1533">
        <f t="shared" si="140"/>
        <v>6</v>
      </c>
      <c r="C1533">
        <v>2006</v>
      </c>
      <c r="D1533">
        <v>12</v>
      </c>
      <c r="E1533">
        <v>3</v>
      </c>
      <c r="F1533">
        <v>53.5</v>
      </c>
      <c r="G1533">
        <v>53.5</v>
      </c>
      <c r="I1533" s="1">
        <v>38788</v>
      </c>
      <c r="J1533">
        <v>53.5</v>
      </c>
      <c r="K1533">
        <f t="shared" si="138"/>
        <v>592</v>
      </c>
      <c r="L1533" s="7">
        <f t="shared" si="141"/>
        <v>11.648957103502559</v>
      </c>
      <c r="M1533">
        <f t="shared" si="142"/>
        <v>42.657142857142858</v>
      </c>
      <c r="N1533">
        <f t="shared" si="143"/>
        <v>29.963333333333331</v>
      </c>
      <c r="O1533">
        <f>G1533/WatershedCalcs!$F$18</f>
        <v>3.3292748870908473</v>
      </c>
    </row>
    <row r="1534" spans="1:15" x14ac:dyDescent="0.25">
      <c r="A1534">
        <f t="shared" si="139"/>
        <v>2006</v>
      </c>
      <c r="B1534">
        <f t="shared" si="140"/>
        <v>6</v>
      </c>
      <c r="C1534">
        <v>2006</v>
      </c>
      <c r="D1534">
        <v>13</v>
      </c>
      <c r="E1534">
        <v>3</v>
      </c>
      <c r="F1534">
        <v>46.1</v>
      </c>
      <c r="G1534">
        <v>46.1</v>
      </c>
      <c r="I1534" s="1">
        <v>38789</v>
      </c>
      <c r="J1534">
        <v>46.1</v>
      </c>
      <c r="K1534">
        <f t="shared" si="138"/>
        <v>714</v>
      </c>
      <c r="L1534" s="7">
        <f t="shared" si="141"/>
        <v>14.049586776859504</v>
      </c>
      <c r="M1534">
        <f t="shared" si="142"/>
        <v>39.828571428571429</v>
      </c>
      <c r="N1534">
        <f t="shared" si="143"/>
        <v>28.783333333333328</v>
      </c>
      <c r="O1534">
        <f>G1534/WatershedCalcs!$F$18</f>
        <v>2.8687770522408984</v>
      </c>
    </row>
    <row r="1535" spans="1:15" x14ac:dyDescent="0.25">
      <c r="A1535">
        <f t="shared" si="139"/>
        <v>2006</v>
      </c>
      <c r="B1535">
        <f t="shared" si="140"/>
        <v>6</v>
      </c>
      <c r="C1535">
        <v>2006</v>
      </c>
      <c r="D1535">
        <v>14</v>
      </c>
      <c r="E1535">
        <v>3</v>
      </c>
      <c r="F1535">
        <v>42.4</v>
      </c>
      <c r="G1535">
        <v>42.4</v>
      </c>
      <c r="I1535" s="1">
        <v>38790</v>
      </c>
      <c r="J1535">
        <v>42.4</v>
      </c>
      <c r="K1535">
        <f t="shared" si="138"/>
        <v>834</v>
      </c>
      <c r="L1535" s="7">
        <f t="shared" si="141"/>
        <v>16.41086186540732</v>
      </c>
      <c r="M1535">
        <f t="shared" si="142"/>
        <v>37.914285714285711</v>
      </c>
      <c r="N1535">
        <f t="shared" si="143"/>
        <v>27.806666666666661</v>
      </c>
      <c r="O1535">
        <f>G1535/WatershedCalcs!$F$18</f>
        <v>2.6385281348159237</v>
      </c>
    </row>
    <row r="1536" spans="1:15" x14ac:dyDescent="0.25">
      <c r="A1536">
        <f t="shared" si="139"/>
        <v>2006</v>
      </c>
      <c r="B1536">
        <f t="shared" si="140"/>
        <v>6</v>
      </c>
      <c r="C1536">
        <v>2006</v>
      </c>
      <c r="D1536">
        <v>15</v>
      </c>
      <c r="E1536">
        <v>3</v>
      </c>
      <c r="F1536">
        <v>37</v>
      </c>
      <c r="G1536">
        <v>37</v>
      </c>
      <c r="I1536" s="1">
        <v>38791</v>
      </c>
      <c r="J1536">
        <v>37</v>
      </c>
      <c r="K1536">
        <f t="shared" si="138"/>
        <v>988</v>
      </c>
      <c r="L1536" s="7">
        <f t="shared" si="141"/>
        <v>19.441164895710351</v>
      </c>
      <c r="M1536">
        <f t="shared" si="142"/>
        <v>36.457142857142856</v>
      </c>
      <c r="N1536">
        <f t="shared" si="143"/>
        <v>26.916666666666668</v>
      </c>
      <c r="O1536">
        <f>G1536/WatershedCalcs!$F$18</f>
        <v>2.3024891742497449</v>
      </c>
    </row>
    <row r="1537" spans="1:15" x14ac:dyDescent="0.25">
      <c r="A1537">
        <f t="shared" si="139"/>
        <v>2006</v>
      </c>
      <c r="B1537">
        <f t="shared" si="140"/>
        <v>6</v>
      </c>
      <c r="C1537">
        <v>2006</v>
      </c>
      <c r="D1537">
        <v>16</v>
      </c>
      <c r="E1537">
        <v>3</v>
      </c>
      <c r="F1537">
        <v>44.3</v>
      </c>
      <c r="G1537">
        <v>44.3</v>
      </c>
      <c r="I1537" s="1">
        <v>38792</v>
      </c>
      <c r="J1537">
        <v>44.3</v>
      </c>
      <c r="K1537">
        <f t="shared" si="138"/>
        <v>774</v>
      </c>
      <c r="L1537" s="7">
        <f t="shared" si="141"/>
        <v>15.230224321133413</v>
      </c>
      <c r="M1537">
        <f t="shared" si="142"/>
        <v>35.128571428571426</v>
      </c>
      <c r="N1537">
        <f t="shared" si="143"/>
        <v>26.493333333333329</v>
      </c>
      <c r="O1537">
        <f>G1537/WatershedCalcs!$F$18</f>
        <v>2.756764065385505</v>
      </c>
    </row>
    <row r="1538" spans="1:15" x14ac:dyDescent="0.25">
      <c r="A1538">
        <f t="shared" si="139"/>
        <v>2006</v>
      </c>
      <c r="B1538">
        <f t="shared" si="140"/>
        <v>6</v>
      </c>
      <c r="C1538">
        <v>2006</v>
      </c>
      <c r="D1538">
        <v>17</v>
      </c>
      <c r="E1538">
        <v>3</v>
      </c>
      <c r="F1538">
        <v>40</v>
      </c>
      <c r="G1538">
        <v>40</v>
      </c>
      <c r="I1538" s="1">
        <v>38793</v>
      </c>
      <c r="J1538">
        <v>40</v>
      </c>
      <c r="K1538">
        <f t="shared" ref="K1538:K1601" si="144">RANK(J1538,$J$2:$J$5114,0)</f>
        <v>894</v>
      </c>
      <c r="L1538" s="7">
        <f t="shared" si="141"/>
        <v>17.591499409681226</v>
      </c>
      <c r="M1538">
        <f t="shared" si="142"/>
        <v>32.24285714285714</v>
      </c>
      <c r="N1538">
        <f t="shared" si="143"/>
        <v>26.146666666666658</v>
      </c>
      <c r="O1538">
        <f>G1538/WatershedCalcs!$F$18</f>
        <v>2.4891774856753996</v>
      </c>
    </row>
    <row r="1539" spans="1:15" x14ac:dyDescent="0.25">
      <c r="A1539">
        <f t="shared" ref="A1539:A1602" si="145">IF(E1539&gt;9,C1539+1,C1539)</f>
        <v>2006</v>
      </c>
      <c r="B1539">
        <f t="shared" ref="B1539:B1602" si="146">IF(E1539&gt;9,(E1539-9),(E1539+3))</f>
        <v>6</v>
      </c>
      <c r="C1539">
        <v>2006</v>
      </c>
      <c r="D1539">
        <v>18</v>
      </c>
      <c r="E1539">
        <v>3</v>
      </c>
      <c r="F1539">
        <v>35.299999999999997</v>
      </c>
      <c r="G1539">
        <v>35.299999999999997</v>
      </c>
      <c r="I1539" s="1">
        <v>38794</v>
      </c>
      <c r="J1539">
        <v>35.299999999999997</v>
      </c>
      <c r="K1539">
        <f t="shared" si="144"/>
        <v>1048</v>
      </c>
      <c r="L1539" s="7">
        <f t="shared" ref="L1539:L1602" si="147">100*(K1539/(COUNT($K$2:$K$5114)+1))</f>
        <v>20.621802439984258</v>
      </c>
      <c r="M1539">
        <f t="shared" ref="M1539:M1602" si="148">AVERAGE(J1539:J1545)</f>
        <v>31.385714285714283</v>
      </c>
      <c r="N1539">
        <f t="shared" ref="N1539:N1602" si="149">AVERAGE(J1539:J1568)</f>
        <v>25.986666666666665</v>
      </c>
      <c r="O1539">
        <f>G1539/WatershedCalcs!$F$18</f>
        <v>2.1966991311085402</v>
      </c>
    </row>
    <row r="1540" spans="1:15" x14ac:dyDescent="0.25">
      <c r="A1540">
        <f t="shared" si="145"/>
        <v>2006</v>
      </c>
      <c r="B1540">
        <f t="shared" si="146"/>
        <v>6</v>
      </c>
      <c r="C1540">
        <v>2006</v>
      </c>
      <c r="D1540">
        <v>19</v>
      </c>
      <c r="E1540">
        <v>3</v>
      </c>
      <c r="F1540">
        <v>33.700000000000003</v>
      </c>
      <c r="G1540">
        <v>33.700000000000003</v>
      </c>
      <c r="I1540" s="1">
        <v>38795</v>
      </c>
      <c r="J1540">
        <v>33.700000000000003</v>
      </c>
      <c r="K1540">
        <f t="shared" si="144"/>
        <v>1138</v>
      </c>
      <c r="L1540" s="7">
        <f t="shared" si="147"/>
        <v>22.392758756395121</v>
      </c>
      <c r="M1540">
        <f t="shared" si="148"/>
        <v>30.657142857142855</v>
      </c>
      <c r="N1540">
        <f t="shared" si="149"/>
        <v>25.896666666666661</v>
      </c>
      <c r="O1540">
        <f>G1540/WatershedCalcs!$F$18</f>
        <v>2.0971320316815243</v>
      </c>
    </row>
    <row r="1541" spans="1:15" x14ac:dyDescent="0.25">
      <c r="A1541">
        <f t="shared" si="145"/>
        <v>2006</v>
      </c>
      <c r="B1541">
        <f t="shared" si="146"/>
        <v>6</v>
      </c>
      <c r="C1541">
        <v>2006</v>
      </c>
      <c r="D1541">
        <v>20</v>
      </c>
      <c r="E1541">
        <v>3</v>
      </c>
      <c r="F1541">
        <v>32.700000000000003</v>
      </c>
      <c r="G1541">
        <v>32.700000000000003</v>
      </c>
      <c r="I1541" s="1">
        <v>38796</v>
      </c>
      <c r="J1541">
        <v>32.700000000000003</v>
      </c>
      <c r="K1541">
        <f t="shared" si="144"/>
        <v>1176</v>
      </c>
      <c r="L1541" s="7">
        <f t="shared" si="147"/>
        <v>23.140495867768596</v>
      </c>
      <c r="M1541">
        <f t="shared" si="148"/>
        <v>29.985714285714288</v>
      </c>
      <c r="N1541">
        <f t="shared" si="149"/>
        <v>25.763333333333332</v>
      </c>
      <c r="O1541">
        <f>G1541/WatershedCalcs!$F$18</f>
        <v>2.0349025945396395</v>
      </c>
    </row>
    <row r="1542" spans="1:15" x14ac:dyDescent="0.25">
      <c r="A1542">
        <f t="shared" si="145"/>
        <v>2006</v>
      </c>
      <c r="B1542">
        <f t="shared" si="146"/>
        <v>6</v>
      </c>
      <c r="C1542">
        <v>2006</v>
      </c>
      <c r="D1542">
        <v>21</v>
      </c>
      <c r="E1542">
        <v>3</v>
      </c>
      <c r="F1542">
        <v>32.200000000000003</v>
      </c>
      <c r="G1542">
        <v>32.200000000000003</v>
      </c>
      <c r="I1542" s="1">
        <v>38797</v>
      </c>
      <c r="J1542">
        <v>32.200000000000003</v>
      </c>
      <c r="K1542">
        <f t="shared" si="144"/>
        <v>1183</v>
      </c>
      <c r="L1542" s="7">
        <f t="shared" si="147"/>
        <v>23.278236914600551</v>
      </c>
      <c r="M1542">
        <f t="shared" si="148"/>
        <v>29.485714285714284</v>
      </c>
      <c r="N1542">
        <f t="shared" si="149"/>
        <v>25.606666666666669</v>
      </c>
      <c r="O1542">
        <f>G1542/WatershedCalcs!$F$18</f>
        <v>2.0037878759686971</v>
      </c>
    </row>
    <row r="1543" spans="1:15" x14ac:dyDescent="0.25">
      <c r="A1543">
        <f t="shared" si="145"/>
        <v>2006</v>
      </c>
      <c r="B1543">
        <f t="shared" si="146"/>
        <v>6</v>
      </c>
      <c r="C1543">
        <v>2006</v>
      </c>
      <c r="D1543">
        <v>22</v>
      </c>
      <c r="E1543">
        <v>3</v>
      </c>
      <c r="F1543">
        <v>27.7</v>
      </c>
      <c r="G1543">
        <v>27.7</v>
      </c>
      <c r="I1543" s="1">
        <v>38798</v>
      </c>
      <c r="J1543">
        <v>27.7</v>
      </c>
      <c r="K1543">
        <f t="shared" si="144"/>
        <v>1390</v>
      </c>
      <c r="L1543" s="7">
        <f t="shared" si="147"/>
        <v>27.351436442345534</v>
      </c>
      <c r="M1543">
        <f t="shared" si="148"/>
        <v>29.085714285714285</v>
      </c>
      <c r="N1543">
        <f t="shared" si="149"/>
        <v>25.413333333333334</v>
      </c>
      <c r="O1543">
        <f>G1543/WatershedCalcs!$F$18</f>
        <v>1.7237554088302143</v>
      </c>
    </row>
    <row r="1544" spans="1:15" x14ac:dyDescent="0.25">
      <c r="A1544">
        <f t="shared" si="145"/>
        <v>2006</v>
      </c>
      <c r="B1544">
        <f t="shared" si="146"/>
        <v>6</v>
      </c>
      <c r="C1544">
        <v>2006</v>
      </c>
      <c r="D1544">
        <v>23</v>
      </c>
      <c r="E1544">
        <v>3</v>
      </c>
      <c r="F1544">
        <v>24.1</v>
      </c>
      <c r="G1544">
        <v>24.1</v>
      </c>
      <c r="I1544" s="1">
        <v>38799</v>
      </c>
      <c r="J1544">
        <v>24.1</v>
      </c>
      <c r="K1544">
        <f t="shared" si="144"/>
        <v>1547</v>
      </c>
      <c r="L1544" s="7">
        <f t="shared" si="147"/>
        <v>30.44077134986226</v>
      </c>
      <c r="M1544">
        <f t="shared" si="148"/>
        <v>29</v>
      </c>
      <c r="N1544">
        <f t="shared" si="149"/>
        <v>25.293333333333337</v>
      </c>
      <c r="O1544">
        <f>G1544/WatershedCalcs!$F$18</f>
        <v>1.4997294351194284</v>
      </c>
    </row>
    <row r="1545" spans="1:15" x14ac:dyDescent="0.25">
      <c r="A1545">
        <f t="shared" si="145"/>
        <v>2006</v>
      </c>
      <c r="B1545">
        <f t="shared" si="146"/>
        <v>6</v>
      </c>
      <c r="C1545">
        <v>2006</v>
      </c>
      <c r="D1545">
        <v>24</v>
      </c>
      <c r="E1545">
        <v>3</v>
      </c>
      <c r="F1545">
        <v>34</v>
      </c>
      <c r="G1545">
        <v>34</v>
      </c>
      <c r="I1545" s="1">
        <v>38800</v>
      </c>
      <c r="J1545">
        <v>34</v>
      </c>
      <c r="K1545">
        <f t="shared" si="144"/>
        <v>1098</v>
      </c>
      <c r="L1545" s="7">
        <f t="shared" si="147"/>
        <v>21.605667060212514</v>
      </c>
      <c r="M1545">
        <f t="shared" si="148"/>
        <v>29.028571428571432</v>
      </c>
      <c r="N1545">
        <f t="shared" si="149"/>
        <v>25.193333333333335</v>
      </c>
      <c r="O1545">
        <f>G1545/WatershedCalcs!$F$18</f>
        <v>2.1158008628240896</v>
      </c>
    </row>
    <row r="1546" spans="1:15" x14ac:dyDescent="0.25">
      <c r="A1546">
        <f t="shared" si="145"/>
        <v>2006</v>
      </c>
      <c r="B1546">
        <f t="shared" si="146"/>
        <v>6</v>
      </c>
      <c r="C1546">
        <v>2006</v>
      </c>
      <c r="D1546">
        <v>25</v>
      </c>
      <c r="E1546">
        <v>3</v>
      </c>
      <c r="F1546">
        <v>30.2</v>
      </c>
      <c r="G1546">
        <v>30.2</v>
      </c>
      <c r="I1546" s="1">
        <v>38801</v>
      </c>
      <c r="J1546">
        <v>30.2</v>
      </c>
      <c r="K1546">
        <f t="shared" si="144"/>
        <v>1268</v>
      </c>
      <c r="L1546" s="7">
        <f t="shared" si="147"/>
        <v>24.950806768988588</v>
      </c>
      <c r="M1546">
        <f t="shared" si="148"/>
        <v>27.585714285714289</v>
      </c>
      <c r="N1546">
        <f t="shared" si="149"/>
        <v>24.690000000000005</v>
      </c>
      <c r="O1546">
        <f>G1546/WatershedCalcs!$F$18</f>
        <v>1.8793290016849267</v>
      </c>
    </row>
    <row r="1547" spans="1:15" x14ac:dyDescent="0.25">
      <c r="A1547">
        <f t="shared" si="145"/>
        <v>2006</v>
      </c>
      <c r="B1547">
        <f t="shared" si="146"/>
        <v>6</v>
      </c>
      <c r="C1547">
        <v>2006</v>
      </c>
      <c r="D1547">
        <v>26</v>
      </c>
      <c r="E1547">
        <v>3</v>
      </c>
      <c r="F1547">
        <v>29</v>
      </c>
      <c r="G1547">
        <v>29</v>
      </c>
      <c r="I1547" s="1">
        <v>38802</v>
      </c>
      <c r="J1547">
        <v>29</v>
      </c>
      <c r="K1547">
        <f t="shared" si="144"/>
        <v>1319</v>
      </c>
      <c r="L1547" s="7">
        <f t="shared" si="147"/>
        <v>25.954348681621408</v>
      </c>
      <c r="M1547">
        <f t="shared" si="148"/>
        <v>27.271428571428572</v>
      </c>
      <c r="N1547">
        <f t="shared" si="149"/>
        <v>24.273333333333337</v>
      </c>
      <c r="O1547">
        <f>G1547/WatershedCalcs!$F$18</f>
        <v>1.8046536771146648</v>
      </c>
    </row>
    <row r="1548" spans="1:15" x14ac:dyDescent="0.25">
      <c r="A1548">
        <f t="shared" si="145"/>
        <v>2006</v>
      </c>
      <c r="B1548">
        <f t="shared" si="146"/>
        <v>6</v>
      </c>
      <c r="C1548">
        <v>2006</v>
      </c>
      <c r="D1548">
        <v>27</v>
      </c>
      <c r="E1548">
        <v>3</v>
      </c>
      <c r="F1548">
        <v>29.2</v>
      </c>
      <c r="G1548">
        <v>29.2</v>
      </c>
      <c r="I1548" s="1">
        <v>38803</v>
      </c>
      <c r="J1548">
        <v>29.2</v>
      </c>
      <c r="K1548">
        <f t="shared" si="144"/>
        <v>1315</v>
      </c>
      <c r="L1548" s="7">
        <f t="shared" si="147"/>
        <v>25.875639512003147</v>
      </c>
      <c r="M1548">
        <f t="shared" si="148"/>
        <v>26.542857142857141</v>
      </c>
      <c r="N1548">
        <f t="shared" si="149"/>
        <v>23.860000000000003</v>
      </c>
      <c r="O1548">
        <f>G1548/WatershedCalcs!$F$18</f>
        <v>1.8170995645430417</v>
      </c>
    </row>
    <row r="1549" spans="1:15" x14ac:dyDescent="0.25">
      <c r="A1549">
        <f t="shared" si="145"/>
        <v>2006</v>
      </c>
      <c r="B1549">
        <f t="shared" si="146"/>
        <v>6</v>
      </c>
      <c r="C1549">
        <v>2006</v>
      </c>
      <c r="D1549">
        <v>28</v>
      </c>
      <c r="E1549">
        <v>3</v>
      </c>
      <c r="F1549">
        <v>29.4</v>
      </c>
      <c r="G1549">
        <v>29.4</v>
      </c>
      <c r="I1549" s="1">
        <v>38804</v>
      </c>
      <c r="J1549">
        <v>29.4</v>
      </c>
      <c r="K1549">
        <f t="shared" si="144"/>
        <v>1312</v>
      </c>
      <c r="L1549" s="7">
        <f t="shared" si="147"/>
        <v>25.816607634789452</v>
      </c>
      <c r="M1549">
        <f t="shared" si="148"/>
        <v>25.671428571428571</v>
      </c>
      <c r="N1549">
        <f t="shared" si="149"/>
        <v>23.413333333333334</v>
      </c>
      <c r="O1549">
        <f>G1549/WatershedCalcs!$F$18</f>
        <v>1.8295454519714187</v>
      </c>
    </row>
    <row r="1550" spans="1:15" x14ac:dyDescent="0.25">
      <c r="A1550">
        <f t="shared" si="145"/>
        <v>2006</v>
      </c>
      <c r="B1550">
        <f t="shared" si="146"/>
        <v>6</v>
      </c>
      <c r="C1550">
        <v>2006</v>
      </c>
      <c r="D1550">
        <v>29</v>
      </c>
      <c r="E1550">
        <v>3</v>
      </c>
      <c r="F1550">
        <v>27.1</v>
      </c>
      <c r="G1550">
        <v>27.1</v>
      </c>
      <c r="I1550" s="1">
        <v>38805</v>
      </c>
      <c r="J1550">
        <v>27.1</v>
      </c>
      <c r="K1550">
        <f t="shared" si="144"/>
        <v>1396</v>
      </c>
      <c r="L1550" s="7">
        <f t="shared" si="147"/>
        <v>27.469500196772923</v>
      </c>
      <c r="M1550">
        <f t="shared" si="148"/>
        <v>24.457142857142859</v>
      </c>
      <c r="N1550">
        <f t="shared" si="149"/>
        <v>22.933333333333334</v>
      </c>
      <c r="O1550">
        <f>G1550/WatershedCalcs!$F$18</f>
        <v>1.6864177465450834</v>
      </c>
    </row>
    <row r="1551" spans="1:15" x14ac:dyDescent="0.25">
      <c r="A1551">
        <f t="shared" si="145"/>
        <v>2006</v>
      </c>
      <c r="B1551">
        <f t="shared" si="146"/>
        <v>6</v>
      </c>
      <c r="C1551">
        <v>2006</v>
      </c>
      <c r="D1551">
        <v>30</v>
      </c>
      <c r="E1551">
        <v>3</v>
      </c>
      <c r="F1551">
        <v>24.3</v>
      </c>
      <c r="G1551">
        <v>24.3</v>
      </c>
      <c r="I1551" s="1">
        <v>38806</v>
      </c>
      <c r="J1551">
        <v>24.3</v>
      </c>
      <c r="K1551">
        <f t="shared" si="144"/>
        <v>1541</v>
      </c>
      <c r="L1551" s="7">
        <f t="shared" si="147"/>
        <v>30.322707595434867</v>
      </c>
      <c r="M1551">
        <f t="shared" si="148"/>
        <v>23.9</v>
      </c>
      <c r="N1551">
        <f t="shared" si="149"/>
        <v>22.493333333333336</v>
      </c>
      <c r="O1551">
        <f>G1551/WatershedCalcs!$F$18</f>
        <v>1.5121753225478054</v>
      </c>
    </row>
    <row r="1552" spans="1:15" x14ac:dyDescent="0.25">
      <c r="A1552">
        <f t="shared" si="145"/>
        <v>2006</v>
      </c>
      <c r="B1552">
        <f t="shared" si="146"/>
        <v>6</v>
      </c>
      <c r="C1552">
        <v>2006</v>
      </c>
      <c r="D1552">
        <v>31</v>
      </c>
      <c r="E1552">
        <v>3</v>
      </c>
      <c r="F1552">
        <v>23.9</v>
      </c>
      <c r="G1552">
        <v>23.9</v>
      </c>
      <c r="I1552" s="1">
        <v>38807</v>
      </c>
      <c r="J1552">
        <v>23.9</v>
      </c>
      <c r="K1552">
        <f t="shared" si="144"/>
        <v>1592</v>
      </c>
      <c r="L1552" s="7">
        <f t="shared" si="147"/>
        <v>31.32624950806769</v>
      </c>
      <c r="M1552">
        <f t="shared" si="148"/>
        <v>23.385714285714283</v>
      </c>
      <c r="N1552">
        <f t="shared" si="149"/>
        <v>22.17</v>
      </c>
      <c r="O1552">
        <f>G1552/WatershedCalcs!$F$18</f>
        <v>1.4872835476910513</v>
      </c>
    </row>
    <row r="1553" spans="1:15" x14ac:dyDescent="0.25">
      <c r="A1553">
        <f t="shared" si="145"/>
        <v>2006</v>
      </c>
      <c r="B1553">
        <f t="shared" si="146"/>
        <v>7</v>
      </c>
      <c r="C1553">
        <v>2006</v>
      </c>
      <c r="D1553">
        <v>1</v>
      </c>
      <c r="E1553">
        <v>4</v>
      </c>
      <c r="F1553">
        <v>28</v>
      </c>
      <c r="G1553">
        <v>28</v>
      </c>
      <c r="I1553" s="1">
        <v>38808</v>
      </c>
      <c r="J1553">
        <v>28</v>
      </c>
      <c r="K1553">
        <f t="shared" si="144"/>
        <v>1357</v>
      </c>
      <c r="L1553" s="7">
        <f t="shared" si="147"/>
        <v>26.702085792994882</v>
      </c>
      <c r="M1553">
        <f t="shared" si="148"/>
        <v>22.657142857142862</v>
      </c>
      <c r="N1553">
        <f t="shared" si="149"/>
        <v>21.84</v>
      </c>
      <c r="O1553">
        <f>G1553/WatershedCalcs!$F$18</f>
        <v>1.7424242399727798</v>
      </c>
    </row>
    <row r="1554" spans="1:15" x14ac:dyDescent="0.25">
      <c r="A1554">
        <f t="shared" si="145"/>
        <v>2006</v>
      </c>
      <c r="B1554">
        <f t="shared" si="146"/>
        <v>7</v>
      </c>
      <c r="C1554">
        <v>2006</v>
      </c>
      <c r="D1554">
        <v>2</v>
      </c>
      <c r="E1554">
        <v>4</v>
      </c>
      <c r="F1554">
        <v>23.9</v>
      </c>
      <c r="G1554">
        <v>23.9</v>
      </c>
      <c r="I1554" s="1">
        <v>38809</v>
      </c>
      <c r="J1554">
        <v>23.9</v>
      </c>
      <c r="K1554">
        <f t="shared" si="144"/>
        <v>1592</v>
      </c>
      <c r="L1554" s="7">
        <f t="shared" si="147"/>
        <v>31.32624950806769</v>
      </c>
      <c r="M1554">
        <f t="shared" si="148"/>
        <v>22.05714285714286</v>
      </c>
      <c r="N1554">
        <f t="shared" si="149"/>
        <v>21.316666666666666</v>
      </c>
      <c r="O1554">
        <f>G1554/WatershedCalcs!$F$18</f>
        <v>1.4872835476910513</v>
      </c>
    </row>
    <row r="1555" spans="1:15" x14ac:dyDescent="0.25">
      <c r="A1555">
        <f t="shared" si="145"/>
        <v>2006</v>
      </c>
      <c r="B1555">
        <f t="shared" si="146"/>
        <v>7</v>
      </c>
      <c r="C1555">
        <v>2006</v>
      </c>
      <c r="D1555">
        <v>3</v>
      </c>
      <c r="E1555">
        <v>4</v>
      </c>
      <c r="F1555">
        <v>23.1</v>
      </c>
      <c r="G1555">
        <v>23.1</v>
      </c>
      <c r="I1555" s="1">
        <v>38810</v>
      </c>
      <c r="J1555">
        <v>23.1</v>
      </c>
      <c r="K1555">
        <f t="shared" si="144"/>
        <v>1612</v>
      </c>
      <c r="L1555" s="7">
        <f t="shared" si="147"/>
        <v>31.719795356158993</v>
      </c>
      <c r="M1555">
        <f t="shared" si="148"/>
        <v>21.485714285714288</v>
      </c>
      <c r="N1555">
        <f t="shared" si="149"/>
        <v>20.893333333333331</v>
      </c>
      <c r="O1555">
        <f>G1555/WatershedCalcs!$F$18</f>
        <v>1.4374999979775434</v>
      </c>
    </row>
    <row r="1556" spans="1:15" x14ac:dyDescent="0.25">
      <c r="A1556">
        <f t="shared" si="145"/>
        <v>2006</v>
      </c>
      <c r="B1556">
        <f t="shared" si="146"/>
        <v>7</v>
      </c>
      <c r="C1556">
        <v>2006</v>
      </c>
      <c r="D1556">
        <v>4</v>
      </c>
      <c r="E1556">
        <v>4</v>
      </c>
      <c r="F1556">
        <v>20.9</v>
      </c>
      <c r="G1556">
        <v>20.9</v>
      </c>
      <c r="I1556" s="1">
        <v>38811</v>
      </c>
      <c r="J1556">
        <v>20.9</v>
      </c>
      <c r="K1556">
        <f t="shared" si="144"/>
        <v>1810</v>
      </c>
      <c r="L1556" s="7">
        <f t="shared" si="147"/>
        <v>35.615899252262892</v>
      </c>
      <c r="M1556">
        <f t="shared" si="148"/>
        <v>21.11428571428571</v>
      </c>
      <c r="N1556">
        <f t="shared" si="149"/>
        <v>20.48</v>
      </c>
      <c r="O1556">
        <f>G1556/WatershedCalcs!$F$18</f>
        <v>1.3005952362653963</v>
      </c>
    </row>
    <row r="1557" spans="1:15" x14ac:dyDescent="0.25">
      <c r="A1557">
        <f t="shared" si="145"/>
        <v>2006</v>
      </c>
      <c r="B1557">
        <f t="shared" si="146"/>
        <v>7</v>
      </c>
      <c r="C1557">
        <v>2006</v>
      </c>
      <c r="D1557">
        <v>5</v>
      </c>
      <c r="E1557">
        <v>4</v>
      </c>
      <c r="F1557">
        <v>23.2</v>
      </c>
      <c r="G1557">
        <v>23.2</v>
      </c>
      <c r="I1557" s="1">
        <v>38812</v>
      </c>
      <c r="J1557">
        <v>23.2</v>
      </c>
      <c r="K1557">
        <f t="shared" si="144"/>
        <v>1609</v>
      </c>
      <c r="L1557" s="7">
        <f t="shared" si="147"/>
        <v>31.660763478945299</v>
      </c>
      <c r="M1557">
        <f t="shared" si="148"/>
        <v>20.714285714285715</v>
      </c>
      <c r="N1557">
        <f t="shared" si="149"/>
        <v>20.130000000000003</v>
      </c>
      <c r="O1557">
        <f>G1557/WatershedCalcs!$F$18</f>
        <v>1.4437229416917319</v>
      </c>
    </row>
    <row r="1558" spans="1:15" x14ac:dyDescent="0.25">
      <c r="A1558">
        <f t="shared" si="145"/>
        <v>2006</v>
      </c>
      <c r="B1558">
        <f t="shared" si="146"/>
        <v>7</v>
      </c>
      <c r="C1558">
        <v>2006</v>
      </c>
      <c r="D1558">
        <v>6</v>
      </c>
      <c r="E1558">
        <v>4</v>
      </c>
      <c r="F1558">
        <v>20.7</v>
      </c>
      <c r="G1558">
        <v>20.7</v>
      </c>
      <c r="I1558" s="1">
        <v>38813</v>
      </c>
      <c r="J1558">
        <v>20.7</v>
      </c>
      <c r="K1558">
        <f t="shared" si="144"/>
        <v>1816</v>
      </c>
      <c r="L1558" s="7">
        <f t="shared" si="147"/>
        <v>35.733963006690281</v>
      </c>
      <c r="M1558">
        <f t="shared" si="148"/>
        <v>19.8</v>
      </c>
      <c r="N1558">
        <f t="shared" si="149"/>
        <v>19.67966666666667</v>
      </c>
      <c r="O1558">
        <f>G1558/WatershedCalcs!$F$18</f>
        <v>1.2881493488370193</v>
      </c>
    </row>
    <row r="1559" spans="1:15" x14ac:dyDescent="0.25">
      <c r="A1559">
        <f t="shared" si="145"/>
        <v>2006</v>
      </c>
      <c r="B1559">
        <f t="shared" si="146"/>
        <v>7</v>
      </c>
      <c r="C1559">
        <v>2006</v>
      </c>
      <c r="D1559">
        <v>7</v>
      </c>
      <c r="E1559">
        <v>4</v>
      </c>
      <c r="F1559">
        <v>18.8</v>
      </c>
      <c r="G1559">
        <v>18.8</v>
      </c>
      <c r="I1559" s="1">
        <v>38814</v>
      </c>
      <c r="J1559">
        <v>18.8</v>
      </c>
      <c r="K1559">
        <f t="shared" si="144"/>
        <v>1949</v>
      </c>
      <c r="L1559" s="7">
        <f t="shared" si="147"/>
        <v>38.351042896497439</v>
      </c>
      <c r="M1559">
        <f t="shared" si="148"/>
        <v>19.085714285714285</v>
      </c>
      <c r="N1559">
        <f t="shared" si="149"/>
        <v>19.291666666666671</v>
      </c>
      <c r="O1559">
        <f>G1559/WatershedCalcs!$F$18</f>
        <v>1.169913418267438</v>
      </c>
    </row>
    <row r="1560" spans="1:15" x14ac:dyDescent="0.25">
      <c r="A1560">
        <f t="shared" si="145"/>
        <v>2006</v>
      </c>
      <c r="B1560">
        <f t="shared" si="146"/>
        <v>7</v>
      </c>
      <c r="C1560">
        <v>2006</v>
      </c>
      <c r="D1560">
        <v>8</v>
      </c>
      <c r="E1560">
        <v>4</v>
      </c>
      <c r="F1560">
        <v>23.8</v>
      </c>
      <c r="G1560">
        <v>23.8</v>
      </c>
      <c r="I1560" s="1">
        <v>38815</v>
      </c>
      <c r="J1560">
        <v>23.8</v>
      </c>
      <c r="K1560">
        <f t="shared" si="144"/>
        <v>1595</v>
      </c>
      <c r="L1560" s="7">
        <f t="shared" si="147"/>
        <v>31.385281385281381</v>
      </c>
      <c r="M1560">
        <f t="shared" si="148"/>
        <v>19.871428571428574</v>
      </c>
      <c r="N1560">
        <f t="shared" si="149"/>
        <v>19.015000000000004</v>
      </c>
      <c r="O1560">
        <f>G1560/WatershedCalcs!$F$18</f>
        <v>1.4810606039768628</v>
      </c>
    </row>
    <row r="1561" spans="1:15" x14ac:dyDescent="0.25">
      <c r="A1561">
        <f t="shared" si="145"/>
        <v>2006</v>
      </c>
      <c r="B1561">
        <f t="shared" si="146"/>
        <v>7</v>
      </c>
      <c r="C1561">
        <v>2006</v>
      </c>
      <c r="D1561">
        <v>9</v>
      </c>
      <c r="E1561">
        <v>4</v>
      </c>
      <c r="F1561">
        <v>19.899999999999999</v>
      </c>
      <c r="G1561">
        <v>19.899999999999999</v>
      </c>
      <c r="I1561" s="1">
        <v>38816</v>
      </c>
      <c r="J1561">
        <v>19.899999999999999</v>
      </c>
      <c r="K1561">
        <f t="shared" si="144"/>
        <v>1880</v>
      </c>
      <c r="L1561" s="7">
        <f t="shared" si="147"/>
        <v>36.993309720582445</v>
      </c>
      <c r="M1561">
        <f t="shared" si="148"/>
        <v>21.314285714285713</v>
      </c>
      <c r="N1561">
        <f t="shared" si="149"/>
        <v>18.574999999999999</v>
      </c>
      <c r="O1561">
        <f>G1561/WatershedCalcs!$F$18</f>
        <v>1.2383657991235113</v>
      </c>
    </row>
    <row r="1562" spans="1:15" x14ac:dyDescent="0.25">
      <c r="A1562">
        <f t="shared" si="145"/>
        <v>2006</v>
      </c>
      <c r="B1562">
        <f t="shared" si="146"/>
        <v>7</v>
      </c>
      <c r="C1562">
        <v>2006</v>
      </c>
      <c r="D1562">
        <v>10</v>
      </c>
      <c r="E1562">
        <v>4</v>
      </c>
      <c r="F1562">
        <v>20.5</v>
      </c>
      <c r="G1562">
        <v>20.5</v>
      </c>
      <c r="I1562" s="1">
        <v>38817</v>
      </c>
      <c r="J1562">
        <v>20.5</v>
      </c>
      <c r="K1562">
        <f t="shared" si="144"/>
        <v>1819</v>
      </c>
      <c r="L1562" s="7">
        <f t="shared" si="147"/>
        <v>35.792994883903972</v>
      </c>
      <c r="M1562">
        <f t="shared" si="148"/>
        <v>23.5</v>
      </c>
      <c r="N1562">
        <f t="shared" si="149"/>
        <v>18.194666666666667</v>
      </c>
      <c r="O1562">
        <f>G1562/WatershedCalcs!$F$18</f>
        <v>1.2757034614086424</v>
      </c>
    </row>
    <row r="1563" spans="1:15" x14ac:dyDescent="0.25">
      <c r="A1563">
        <f t="shared" si="145"/>
        <v>2006</v>
      </c>
      <c r="B1563">
        <f t="shared" si="146"/>
        <v>7</v>
      </c>
      <c r="C1563">
        <v>2006</v>
      </c>
      <c r="D1563">
        <v>11</v>
      </c>
      <c r="E1563">
        <v>4</v>
      </c>
      <c r="F1563">
        <v>18.100000000000001</v>
      </c>
      <c r="G1563">
        <v>18.100000000000001</v>
      </c>
      <c r="I1563" s="1">
        <v>38818</v>
      </c>
      <c r="J1563">
        <v>18.100000000000001</v>
      </c>
      <c r="K1563">
        <f t="shared" si="144"/>
        <v>1966</v>
      </c>
      <c r="L1563" s="7">
        <f t="shared" si="147"/>
        <v>38.685556867375048</v>
      </c>
      <c r="M1563">
        <f t="shared" si="148"/>
        <v>25.228571428571428</v>
      </c>
      <c r="N1563">
        <f t="shared" si="149"/>
        <v>17.765000000000001</v>
      </c>
      <c r="O1563">
        <f>G1563/WatershedCalcs!$F$18</f>
        <v>1.1263528122681186</v>
      </c>
    </row>
    <row r="1564" spans="1:15" x14ac:dyDescent="0.25">
      <c r="A1564">
        <f t="shared" si="145"/>
        <v>2006</v>
      </c>
      <c r="B1564">
        <f t="shared" si="146"/>
        <v>7</v>
      </c>
      <c r="C1564">
        <v>2006</v>
      </c>
      <c r="D1564">
        <v>12</v>
      </c>
      <c r="E1564">
        <v>4</v>
      </c>
      <c r="F1564">
        <v>16.8</v>
      </c>
      <c r="G1564">
        <v>16.8</v>
      </c>
      <c r="I1564" s="1">
        <v>38819</v>
      </c>
      <c r="J1564">
        <v>16.8</v>
      </c>
      <c r="K1564">
        <f t="shared" si="144"/>
        <v>2117</v>
      </c>
      <c r="L1564" s="7">
        <f t="shared" si="147"/>
        <v>41.656828020464381</v>
      </c>
      <c r="M1564">
        <f t="shared" si="148"/>
        <v>26.885714285714283</v>
      </c>
      <c r="N1564">
        <f t="shared" si="149"/>
        <v>17.410333333333334</v>
      </c>
      <c r="O1564">
        <f>G1564/WatershedCalcs!$F$18</f>
        <v>1.045454543983668</v>
      </c>
    </row>
    <row r="1565" spans="1:15" x14ac:dyDescent="0.25">
      <c r="A1565">
        <f t="shared" si="145"/>
        <v>2006</v>
      </c>
      <c r="B1565">
        <f t="shared" si="146"/>
        <v>7</v>
      </c>
      <c r="C1565">
        <v>2006</v>
      </c>
      <c r="D1565">
        <v>13</v>
      </c>
      <c r="E1565">
        <v>4</v>
      </c>
      <c r="F1565">
        <v>15.7</v>
      </c>
      <c r="G1565">
        <v>15.7</v>
      </c>
      <c r="I1565" s="1">
        <v>38820</v>
      </c>
      <c r="J1565">
        <v>15.7</v>
      </c>
      <c r="K1565">
        <f t="shared" si="144"/>
        <v>2195</v>
      </c>
      <c r="L1565" s="7">
        <f t="shared" si="147"/>
        <v>43.191656828020463</v>
      </c>
      <c r="M1565">
        <f t="shared" si="148"/>
        <v>28.485714285714288</v>
      </c>
      <c r="N1565">
        <f t="shared" si="149"/>
        <v>17.082000000000001</v>
      </c>
      <c r="O1565">
        <f>G1565/WatershedCalcs!$F$18</f>
        <v>0.97700216312759436</v>
      </c>
    </row>
    <row r="1566" spans="1:15" x14ac:dyDescent="0.25">
      <c r="A1566">
        <f t="shared" si="145"/>
        <v>2006</v>
      </c>
      <c r="B1566">
        <f t="shared" si="146"/>
        <v>7</v>
      </c>
      <c r="C1566">
        <v>2006</v>
      </c>
      <c r="D1566">
        <v>14</v>
      </c>
      <c r="E1566">
        <v>4</v>
      </c>
      <c r="F1566">
        <v>24.3</v>
      </c>
      <c r="G1566">
        <v>24.3</v>
      </c>
      <c r="I1566" s="1">
        <v>38821</v>
      </c>
      <c r="J1566">
        <v>24.3</v>
      </c>
      <c r="K1566">
        <f t="shared" si="144"/>
        <v>1541</v>
      </c>
      <c r="L1566" s="7">
        <f t="shared" si="147"/>
        <v>30.322707595434867</v>
      </c>
      <c r="M1566">
        <f t="shared" si="148"/>
        <v>30.014285714285712</v>
      </c>
      <c r="N1566">
        <f t="shared" si="149"/>
        <v>16.772666666666666</v>
      </c>
      <c r="O1566">
        <f>G1566/WatershedCalcs!$F$18</f>
        <v>1.5121753225478054</v>
      </c>
    </row>
    <row r="1567" spans="1:15" x14ac:dyDescent="0.25">
      <c r="A1567">
        <f t="shared" si="145"/>
        <v>2006</v>
      </c>
      <c r="B1567">
        <f t="shared" si="146"/>
        <v>7</v>
      </c>
      <c r="C1567">
        <v>2006</v>
      </c>
      <c r="D1567">
        <v>15</v>
      </c>
      <c r="E1567">
        <v>4</v>
      </c>
      <c r="F1567">
        <v>33.9</v>
      </c>
      <c r="G1567">
        <v>33.9</v>
      </c>
      <c r="I1567" s="1">
        <v>38822</v>
      </c>
      <c r="J1567">
        <v>33.9</v>
      </c>
      <c r="K1567">
        <f t="shared" si="144"/>
        <v>1135</v>
      </c>
      <c r="L1567" s="7">
        <f t="shared" si="147"/>
        <v>22.333726879181427</v>
      </c>
      <c r="M1567">
        <f t="shared" si="148"/>
        <v>29.985714285714284</v>
      </c>
      <c r="N1567">
        <f t="shared" si="149"/>
        <v>16.161666666666669</v>
      </c>
      <c r="O1567">
        <f>G1567/WatershedCalcs!$F$18</f>
        <v>2.1095779191099013</v>
      </c>
    </row>
    <row r="1568" spans="1:15" x14ac:dyDescent="0.25">
      <c r="A1568">
        <f t="shared" si="145"/>
        <v>2006</v>
      </c>
      <c r="B1568">
        <f t="shared" si="146"/>
        <v>7</v>
      </c>
      <c r="C1568">
        <v>2006</v>
      </c>
      <c r="D1568">
        <v>16</v>
      </c>
      <c r="E1568">
        <v>4</v>
      </c>
      <c r="F1568">
        <v>35.200000000000003</v>
      </c>
      <c r="G1568">
        <v>35.200000000000003</v>
      </c>
      <c r="I1568" s="1">
        <v>38823</v>
      </c>
      <c r="J1568">
        <v>35.200000000000003</v>
      </c>
      <c r="K1568">
        <f t="shared" si="144"/>
        <v>1050</v>
      </c>
      <c r="L1568" s="7">
        <f t="shared" si="147"/>
        <v>20.66115702479339</v>
      </c>
      <c r="M1568">
        <f t="shared" si="148"/>
        <v>28.157142857142855</v>
      </c>
      <c r="N1568">
        <f t="shared" si="149"/>
        <v>15.225999999999999</v>
      </c>
      <c r="O1568">
        <f>G1568/WatershedCalcs!$F$18</f>
        <v>2.1904761873943519</v>
      </c>
    </row>
    <row r="1569" spans="1:15" x14ac:dyDescent="0.25">
      <c r="A1569">
        <f t="shared" si="145"/>
        <v>2006</v>
      </c>
      <c r="B1569">
        <f t="shared" si="146"/>
        <v>7</v>
      </c>
      <c r="C1569">
        <v>2006</v>
      </c>
      <c r="D1569">
        <v>17</v>
      </c>
      <c r="E1569">
        <v>4</v>
      </c>
      <c r="F1569">
        <v>32.6</v>
      </c>
      <c r="G1569">
        <v>32.6</v>
      </c>
      <c r="I1569" s="1">
        <v>38824</v>
      </c>
      <c r="J1569">
        <v>32.6</v>
      </c>
      <c r="K1569">
        <f t="shared" si="144"/>
        <v>1177</v>
      </c>
      <c r="L1569" s="7">
        <f t="shared" si="147"/>
        <v>23.160173160173162</v>
      </c>
      <c r="M1569">
        <f t="shared" si="148"/>
        <v>25.828571428571426</v>
      </c>
      <c r="N1569">
        <f t="shared" si="149"/>
        <v>14.225666666666665</v>
      </c>
      <c r="O1569">
        <f>G1569/WatershedCalcs!$F$18</f>
        <v>2.0286796508254508</v>
      </c>
    </row>
    <row r="1570" spans="1:15" x14ac:dyDescent="0.25">
      <c r="A1570">
        <f t="shared" si="145"/>
        <v>2006</v>
      </c>
      <c r="B1570">
        <f t="shared" si="146"/>
        <v>7</v>
      </c>
      <c r="C1570">
        <v>2006</v>
      </c>
      <c r="D1570">
        <v>18</v>
      </c>
      <c r="E1570">
        <v>4</v>
      </c>
      <c r="F1570">
        <v>29.7</v>
      </c>
      <c r="G1570">
        <v>29.7</v>
      </c>
      <c r="I1570" s="1">
        <v>38825</v>
      </c>
      <c r="J1570">
        <v>29.7</v>
      </c>
      <c r="K1570">
        <f t="shared" si="144"/>
        <v>1310</v>
      </c>
      <c r="L1570" s="7">
        <f t="shared" si="147"/>
        <v>25.777253049980324</v>
      </c>
      <c r="M1570">
        <f t="shared" si="148"/>
        <v>23.699999999999996</v>
      </c>
      <c r="N1570">
        <f t="shared" si="149"/>
        <v>13.294666666666666</v>
      </c>
      <c r="O1570">
        <f>G1570/WatershedCalcs!$F$18</f>
        <v>1.8482142831139843</v>
      </c>
    </row>
    <row r="1571" spans="1:15" x14ac:dyDescent="0.25">
      <c r="A1571">
        <f t="shared" si="145"/>
        <v>2006</v>
      </c>
      <c r="B1571">
        <f t="shared" si="146"/>
        <v>7</v>
      </c>
      <c r="C1571">
        <v>2006</v>
      </c>
      <c r="D1571">
        <v>19</v>
      </c>
      <c r="E1571">
        <v>4</v>
      </c>
      <c r="F1571">
        <v>28</v>
      </c>
      <c r="G1571">
        <v>28</v>
      </c>
      <c r="I1571" s="1">
        <v>38826</v>
      </c>
      <c r="J1571">
        <v>28</v>
      </c>
      <c r="K1571">
        <f t="shared" si="144"/>
        <v>1357</v>
      </c>
      <c r="L1571" s="7">
        <f t="shared" si="147"/>
        <v>26.702085792994882</v>
      </c>
      <c r="M1571">
        <f t="shared" si="148"/>
        <v>21.828571428571426</v>
      </c>
      <c r="N1571">
        <f t="shared" si="149"/>
        <v>12.456333333333335</v>
      </c>
      <c r="O1571">
        <f>G1571/WatershedCalcs!$F$18</f>
        <v>1.7424242399727798</v>
      </c>
    </row>
    <row r="1572" spans="1:15" x14ac:dyDescent="0.25">
      <c r="A1572">
        <f t="shared" si="145"/>
        <v>2006</v>
      </c>
      <c r="B1572">
        <f t="shared" si="146"/>
        <v>7</v>
      </c>
      <c r="C1572">
        <v>2006</v>
      </c>
      <c r="D1572">
        <v>20</v>
      </c>
      <c r="E1572">
        <v>4</v>
      </c>
      <c r="F1572">
        <v>26.4</v>
      </c>
      <c r="G1572">
        <v>26.4</v>
      </c>
      <c r="I1572" s="1">
        <v>38827</v>
      </c>
      <c r="J1572">
        <v>26.4</v>
      </c>
      <c r="K1572">
        <f t="shared" si="144"/>
        <v>1440</v>
      </c>
      <c r="L1572" s="7">
        <f t="shared" si="147"/>
        <v>28.335301062573791</v>
      </c>
      <c r="M1572">
        <f t="shared" si="148"/>
        <v>20.085714285714289</v>
      </c>
      <c r="N1572">
        <f t="shared" si="149"/>
        <v>11.684000000000001</v>
      </c>
      <c r="O1572">
        <f>G1572/WatershedCalcs!$F$18</f>
        <v>1.6428571405457637</v>
      </c>
    </row>
    <row r="1573" spans="1:15" x14ac:dyDescent="0.25">
      <c r="A1573">
        <f t="shared" si="145"/>
        <v>2006</v>
      </c>
      <c r="B1573">
        <f t="shared" si="146"/>
        <v>7</v>
      </c>
      <c r="C1573">
        <v>2006</v>
      </c>
      <c r="D1573">
        <v>21</v>
      </c>
      <c r="E1573">
        <v>4</v>
      </c>
      <c r="F1573">
        <v>24.1</v>
      </c>
      <c r="G1573">
        <v>24.1</v>
      </c>
      <c r="I1573" s="1">
        <v>38828</v>
      </c>
      <c r="J1573">
        <v>24.1</v>
      </c>
      <c r="K1573">
        <f t="shared" si="144"/>
        <v>1547</v>
      </c>
      <c r="L1573" s="7">
        <f t="shared" si="147"/>
        <v>30.44077134986226</v>
      </c>
      <c r="M1573">
        <f t="shared" si="148"/>
        <v>18.457142857142856</v>
      </c>
      <c r="N1573">
        <f t="shared" si="149"/>
        <v>10.99</v>
      </c>
      <c r="O1573">
        <f>G1573/WatershedCalcs!$F$18</f>
        <v>1.4997294351194284</v>
      </c>
    </row>
    <row r="1574" spans="1:15" x14ac:dyDescent="0.25">
      <c r="A1574">
        <f t="shared" si="145"/>
        <v>2006</v>
      </c>
      <c r="B1574">
        <f t="shared" si="146"/>
        <v>7</v>
      </c>
      <c r="C1574">
        <v>2006</v>
      </c>
      <c r="D1574">
        <v>22</v>
      </c>
      <c r="E1574">
        <v>4</v>
      </c>
      <c r="F1574">
        <v>21.1</v>
      </c>
      <c r="G1574">
        <v>21.1</v>
      </c>
      <c r="I1574" s="1">
        <v>38829</v>
      </c>
      <c r="J1574">
        <v>21.1</v>
      </c>
      <c r="K1574">
        <f t="shared" si="144"/>
        <v>1741</v>
      </c>
      <c r="L1574" s="7">
        <f t="shared" si="147"/>
        <v>34.258166076347898</v>
      </c>
      <c r="M1574">
        <f t="shared" si="148"/>
        <v>17.000000000000004</v>
      </c>
      <c r="N1574">
        <f t="shared" si="149"/>
        <v>10.405000000000003</v>
      </c>
      <c r="O1574">
        <f>G1574/WatershedCalcs!$F$18</f>
        <v>1.3130411236937733</v>
      </c>
    </row>
    <row r="1575" spans="1:15" x14ac:dyDescent="0.25">
      <c r="A1575">
        <f t="shared" si="145"/>
        <v>2006</v>
      </c>
      <c r="B1575">
        <f t="shared" si="146"/>
        <v>7</v>
      </c>
      <c r="C1575">
        <v>2006</v>
      </c>
      <c r="D1575">
        <v>23</v>
      </c>
      <c r="E1575">
        <v>4</v>
      </c>
      <c r="F1575">
        <v>18.899999999999999</v>
      </c>
      <c r="G1575">
        <v>18.899999999999999</v>
      </c>
      <c r="I1575" s="1">
        <v>38830</v>
      </c>
      <c r="J1575">
        <v>18.899999999999999</v>
      </c>
      <c r="K1575">
        <f t="shared" si="144"/>
        <v>1947</v>
      </c>
      <c r="L1575" s="7">
        <f t="shared" si="147"/>
        <v>38.311688311688314</v>
      </c>
      <c r="M1575">
        <f t="shared" si="148"/>
        <v>16.071428571428573</v>
      </c>
      <c r="N1575">
        <f t="shared" si="149"/>
        <v>10.255000000000001</v>
      </c>
      <c r="O1575">
        <f>G1575/WatershedCalcs!$F$18</f>
        <v>1.1761363619816263</v>
      </c>
    </row>
    <row r="1576" spans="1:15" x14ac:dyDescent="0.25">
      <c r="A1576">
        <f t="shared" si="145"/>
        <v>2006</v>
      </c>
      <c r="B1576">
        <f t="shared" si="146"/>
        <v>7</v>
      </c>
      <c r="C1576">
        <v>2006</v>
      </c>
      <c r="D1576">
        <v>24</v>
      </c>
      <c r="E1576">
        <v>4</v>
      </c>
      <c r="F1576">
        <v>17.7</v>
      </c>
      <c r="G1576">
        <v>17.7</v>
      </c>
      <c r="I1576" s="1">
        <v>38831</v>
      </c>
      <c r="J1576">
        <v>17.7</v>
      </c>
      <c r="K1576">
        <f t="shared" si="144"/>
        <v>2049</v>
      </c>
      <c r="L1576" s="7">
        <f t="shared" si="147"/>
        <v>40.318772136953953</v>
      </c>
      <c r="M1576">
        <f t="shared" si="148"/>
        <v>15.37142857142857</v>
      </c>
      <c r="N1576">
        <f t="shared" si="149"/>
        <v>10.221666666666666</v>
      </c>
      <c r="O1576">
        <f>G1576/WatershedCalcs!$F$18</f>
        <v>1.1014610374113643</v>
      </c>
    </row>
    <row r="1577" spans="1:15" x14ac:dyDescent="0.25">
      <c r="A1577">
        <f t="shared" si="145"/>
        <v>2006</v>
      </c>
      <c r="B1577">
        <f t="shared" si="146"/>
        <v>7</v>
      </c>
      <c r="C1577">
        <v>2006</v>
      </c>
      <c r="D1577">
        <v>25</v>
      </c>
      <c r="E1577">
        <v>4</v>
      </c>
      <c r="F1577">
        <v>16.600000000000001</v>
      </c>
      <c r="G1577">
        <v>16.600000000000001</v>
      </c>
      <c r="I1577" s="1">
        <v>38832</v>
      </c>
      <c r="J1577">
        <v>16.600000000000001</v>
      </c>
      <c r="K1577">
        <f t="shared" si="144"/>
        <v>2123</v>
      </c>
      <c r="L1577" s="7">
        <f t="shared" si="147"/>
        <v>41.774891774891778</v>
      </c>
      <c r="M1577">
        <f t="shared" si="148"/>
        <v>14.6</v>
      </c>
      <c r="N1577">
        <f t="shared" si="149"/>
        <v>10.228333333333333</v>
      </c>
      <c r="O1577">
        <f>G1577/WatershedCalcs!$F$18</f>
        <v>1.0330086565552909</v>
      </c>
    </row>
    <row r="1578" spans="1:15" x14ac:dyDescent="0.25">
      <c r="A1578">
        <f t="shared" si="145"/>
        <v>2006</v>
      </c>
      <c r="B1578">
        <f t="shared" si="146"/>
        <v>7</v>
      </c>
      <c r="C1578">
        <v>2006</v>
      </c>
      <c r="D1578">
        <v>26</v>
      </c>
      <c r="E1578">
        <v>4</v>
      </c>
      <c r="F1578">
        <v>15.8</v>
      </c>
      <c r="G1578">
        <v>15.8</v>
      </c>
      <c r="I1578" s="1">
        <v>38833</v>
      </c>
      <c r="J1578">
        <v>15.8</v>
      </c>
      <c r="K1578">
        <f t="shared" si="144"/>
        <v>2190</v>
      </c>
      <c r="L1578" s="7">
        <f t="shared" si="147"/>
        <v>43.09327036599764</v>
      </c>
      <c r="M1578">
        <f t="shared" si="148"/>
        <v>13.828571428571431</v>
      </c>
      <c r="N1578">
        <f t="shared" si="149"/>
        <v>10.088333333333333</v>
      </c>
      <c r="O1578">
        <f>G1578/WatershedCalcs!$F$18</f>
        <v>0.98322510684178299</v>
      </c>
    </row>
    <row r="1579" spans="1:15" x14ac:dyDescent="0.25">
      <c r="A1579">
        <f t="shared" si="145"/>
        <v>2006</v>
      </c>
      <c r="B1579">
        <f t="shared" si="146"/>
        <v>7</v>
      </c>
      <c r="C1579">
        <v>2006</v>
      </c>
      <c r="D1579">
        <v>27</v>
      </c>
      <c r="E1579">
        <v>4</v>
      </c>
      <c r="F1579">
        <v>15</v>
      </c>
      <c r="G1579">
        <v>15</v>
      </c>
      <c r="I1579" s="1">
        <v>38834</v>
      </c>
      <c r="J1579">
        <v>15</v>
      </c>
      <c r="K1579">
        <f t="shared" si="144"/>
        <v>2213</v>
      </c>
      <c r="L1579" s="7">
        <f t="shared" si="147"/>
        <v>43.545848091302638</v>
      </c>
      <c r="M1579">
        <f t="shared" si="148"/>
        <v>13.1</v>
      </c>
      <c r="N1579">
        <f t="shared" si="149"/>
        <v>9.995000000000001</v>
      </c>
      <c r="O1579">
        <f>G1579/WatershedCalcs!$F$18</f>
        <v>0.93344155712827492</v>
      </c>
    </row>
    <row r="1580" spans="1:15" x14ac:dyDescent="0.25">
      <c r="A1580">
        <f t="shared" si="145"/>
        <v>2006</v>
      </c>
      <c r="B1580">
        <f t="shared" si="146"/>
        <v>7</v>
      </c>
      <c r="C1580">
        <v>2006</v>
      </c>
      <c r="D1580">
        <v>28</v>
      </c>
      <c r="E1580">
        <v>4</v>
      </c>
      <c r="F1580">
        <v>13.9</v>
      </c>
      <c r="G1580">
        <v>13.9</v>
      </c>
      <c r="I1580" s="1">
        <v>38835</v>
      </c>
      <c r="J1580">
        <v>13.9</v>
      </c>
      <c r="K1580">
        <f t="shared" si="144"/>
        <v>2380</v>
      </c>
      <c r="L1580" s="7">
        <f t="shared" si="147"/>
        <v>46.831955922865014</v>
      </c>
      <c r="M1580">
        <f t="shared" si="148"/>
        <v>12.442857142857145</v>
      </c>
      <c r="N1580">
        <f t="shared" si="149"/>
        <v>10.021666666666668</v>
      </c>
      <c r="O1580">
        <f>G1580/WatershedCalcs!$F$18</f>
        <v>0.8649891762722014</v>
      </c>
    </row>
    <row r="1581" spans="1:15" x14ac:dyDescent="0.25">
      <c r="A1581">
        <f t="shared" si="145"/>
        <v>2006</v>
      </c>
      <c r="B1581">
        <f t="shared" si="146"/>
        <v>7</v>
      </c>
      <c r="C1581">
        <v>2006</v>
      </c>
      <c r="D1581">
        <v>29</v>
      </c>
      <c r="E1581">
        <v>4</v>
      </c>
      <c r="F1581">
        <v>14.6</v>
      </c>
      <c r="G1581">
        <v>14.6</v>
      </c>
      <c r="I1581" s="1">
        <v>38836</v>
      </c>
      <c r="J1581">
        <v>14.6</v>
      </c>
      <c r="K1581">
        <f t="shared" si="144"/>
        <v>2293</v>
      </c>
      <c r="L1581" s="7">
        <f t="shared" si="147"/>
        <v>45.120031483667852</v>
      </c>
      <c r="M1581">
        <f t="shared" si="148"/>
        <v>11.841428571428574</v>
      </c>
      <c r="N1581">
        <f t="shared" si="149"/>
        <v>10.078333333333337</v>
      </c>
      <c r="O1581">
        <f>G1581/WatershedCalcs!$F$18</f>
        <v>0.90854978227152083</v>
      </c>
    </row>
    <row r="1582" spans="1:15" x14ac:dyDescent="0.25">
      <c r="A1582">
        <f t="shared" si="145"/>
        <v>2006</v>
      </c>
      <c r="B1582">
        <f t="shared" si="146"/>
        <v>7</v>
      </c>
      <c r="C1582">
        <v>2006</v>
      </c>
      <c r="D1582">
        <v>30</v>
      </c>
      <c r="E1582">
        <v>4</v>
      </c>
      <c r="F1582">
        <v>14</v>
      </c>
      <c r="G1582">
        <v>14</v>
      </c>
      <c r="I1582" s="1">
        <v>38837</v>
      </c>
      <c r="J1582">
        <v>14</v>
      </c>
      <c r="K1582">
        <f t="shared" si="144"/>
        <v>2302</v>
      </c>
      <c r="L1582" s="7">
        <f t="shared" si="147"/>
        <v>45.297127115308932</v>
      </c>
      <c r="M1582">
        <f t="shared" si="148"/>
        <v>11.05</v>
      </c>
      <c r="N1582">
        <f t="shared" si="149"/>
        <v>9.9750000000000014</v>
      </c>
      <c r="O1582">
        <f>G1582/WatershedCalcs!$F$18</f>
        <v>0.87121211998638992</v>
      </c>
    </row>
    <row r="1583" spans="1:15" x14ac:dyDescent="0.25">
      <c r="A1583">
        <f t="shared" si="145"/>
        <v>2006</v>
      </c>
      <c r="B1583">
        <f t="shared" si="146"/>
        <v>8</v>
      </c>
      <c r="C1583">
        <v>2006</v>
      </c>
      <c r="D1583">
        <v>1</v>
      </c>
      <c r="E1583">
        <v>5</v>
      </c>
      <c r="F1583">
        <v>12.3</v>
      </c>
      <c r="G1583">
        <v>12.3</v>
      </c>
      <c r="I1583" s="1">
        <v>38838</v>
      </c>
      <c r="J1583">
        <v>12.3</v>
      </c>
      <c r="K1583">
        <f t="shared" si="144"/>
        <v>2491</v>
      </c>
      <c r="L1583" s="7">
        <f t="shared" si="147"/>
        <v>49.01613537977174</v>
      </c>
      <c r="M1583">
        <f t="shared" si="148"/>
        <v>10.549999999999999</v>
      </c>
      <c r="N1583">
        <f t="shared" si="149"/>
        <v>9.8246666666666691</v>
      </c>
      <c r="O1583">
        <f>G1583/WatershedCalcs!$F$18</f>
        <v>0.76542207684518548</v>
      </c>
    </row>
    <row r="1584" spans="1:15" x14ac:dyDescent="0.25">
      <c r="A1584">
        <f t="shared" si="145"/>
        <v>2006</v>
      </c>
      <c r="B1584">
        <f t="shared" si="146"/>
        <v>8</v>
      </c>
      <c r="C1584">
        <v>2006</v>
      </c>
      <c r="D1584">
        <v>2</v>
      </c>
      <c r="E1584">
        <v>5</v>
      </c>
      <c r="F1584">
        <v>11.2</v>
      </c>
      <c r="G1584">
        <v>11.2</v>
      </c>
      <c r="I1584" s="1">
        <v>38839</v>
      </c>
      <c r="J1584">
        <v>11.2</v>
      </c>
      <c r="K1584">
        <f t="shared" si="144"/>
        <v>2591</v>
      </c>
      <c r="L1584" s="7">
        <f t="shared" si="147"/>
        <v>50.98386462022826</v>
      </c>
      <c r="M1584">
        <f t="shared" si="148"/>
        <v>10.307142857142855</v>
      </c>
      <c r="N1584">
        <f t="shared" si="149"/>
        <v>9.7010000000000005</v>
      </c>
      <c r="O1584">
        <f>G1584/WatershedCalcs!$F$18</f>
        <v>0.69696969598911185</v>
      </c>
    </row>
    <row r="1585" spans="1:15" x14ac:dyDescent="0.25">
      <c r="A1585">
        <f t="shared" si="145"/>
        <v>2006</v>
      </c>
      <c r="B1585">
        <f t="shared" si="146"/>
        <v>8</v>
      </c>
      <c r="C1585">
        <v>2006</v>
      </c>
      <c r="D1585">
        <v>3</v>
      </c>
      <c r="E1585">
        <v>5</v>
      </c>
      <c r="F1585">
        <v>10.7</v>
      </c>
      <c r="G1585">
        <v>10.7</v>
      </c>
      <c r="I1585" s="1">
        <v>38840</v>
      </c>
      <c r="J1585">
        <v>10.7</v>
      </c>
      <c r="K1585">
        <f t="shared" si="144"/>
        <v>2696</v>
      </c>
      <c r="L1585" s="7">
        <f t="shared" si="147"/>
        <v>53.04998032270759</v>
      </c>
      <c r="M1585">
        <f t="shared" si="148"/>
        <v>9.92</v>
      </c>
      <c r="N1585">
        <f t="shared" si="149"/>
        <v>9.770999999999999</v>
      </c>
      <c r="O1585">
        <f>G1585/WatershedCalcs!$F$18</f>
        <v>0.66585497741816935</v>
      </c>
    </row>
    <row r="1586" spans="1:15" x14ac:dyDescent="0.25">
      <c r="A1586">
        <f t="shared" si="145"/>
        <v>2006</v>
      </c>
      <c r="B1586">
        <f t="shared" si="146"/>
        <v>8</v>
      </c>
      <c r="C1586">
        <v>2006</v>
      </c>
      <c r="D1586">
        <v>4</v>
      </c>
      <c r="E1586">
        <v>5</v>
      </c>
      <c r="F1586">
        <v>10.4</v>
      </c>
      <c r="G1586">
        <v>10.4</v>
      </c>
      <c r="I1586" s="1">
        <v>38841</v>
      </c>
      <c r="J1586">
        <v>10.4</v>
      </c>
      <c r="K1586">
        <f t="shared" si="144"/>
        <v>2711</v>
      </c>
      <c r="L1586" s="7">
        <f t="shared" si="147"/>
        <v>53.345139708776067</v>
      </c>
      <c r="M1586">
        <f t="shared" si="148"/>
        <v>9.4785714285714295</v>
      </c>
      <c r="N1586">
        <f t="shared" si="149"/>
        <v>9.9276666666666653</v>
      </c>
      <c r="O1586">
        <f>G1586/WatershedCalcs!$F$18</f>
        <v>0.647186146275604</v>
      </c>
    </row>
    <row r="1587" spans="1:15" x14ac:dyDescent="0.25">
      <c r="A1587">
        <f t="shared" si="145"/>
        <v>2006</v>
      </c>
      <c r="B1587">
        <f t="shared" si="146"/>
        <v>8</v>
      </c>
      <c r="C1587">
        <v>2006</v>
      </c>
      <c r="D1587">
        <v>5</v>
      </c>
      <c r="E1587">
        <v>5</v>
      </c>
      <c r="F1587">
        <v>9.69</v>
      </c>
      <c r="G1587">
        <v>9.69</v>
      </c>
      <c r="I1587" s="1">
        <v>38842</v>
      </c>
      <c r="J1587">
        <v>9.69</v>
      </c>
      <c r="K1587">
        <f t="shared" si="144"/>
        <v>2793</v>
      </c>
      <c r="L1587" s="7">
        <f t="shared" si="147"/>
        <v>54.958677685950406</v>
      </c>
      <c r="M1587">
        <f t="shared" si="148"/>
        <v>9.0585714285714296</v>
      </c>
      <c r="N1587">
        <f t="shared" si="149"/>
        <v>9.8953333333333333</v>
      </c>
      <c r="O1587">
        <f>G1587/WatershedCalcs!$F$18</f>
        <v>0.60300324590486554</v>
      </c>
    </row>
    <row r="1588" spans="1:15" x14ac:dyDescent="0.25">
      <c r="A1588">
        <f t="shared" si="145"/>
        <v>2006</v>
      </c>
      <c r="B1588">
        <f t="shared" si="146"/>
        <v>8</v>
      </c>
      <c r="C1588">
        <v>2006</v>
      </c>
      <c r="D1588">
        <v>6</v>
      </c>
      <c r="E1588">
        <v>5</v>
      </c>
      <c r="F1588">
        <v>9.06</v>
      </c>
      <c r="G1588">
        <v>9.06</v>
      </c>
      <c r="I1588" s="1">
        <v>38843</v>
      </c>
      <c r="J1588">
        <v>9.06</v>
      </c>
      <c r="K1588">
        <f t="shared" si="144"/>
        <v>2859</v>
      </c>
      <c r="L1588" s="7">
        <f t="shared" si="147"/>
        <v>56.257378984651709</v>
      </c>
      <c r="M1588">
        <f t="shared" si="148"/>
        <v>8.6671428571428581</v>
      </c>
      <c r="N1588">
        <f t="shared" si="149"/>
        <v>9.9956666666666667</v>
      </c>
      <c r="O1588">
        <f>G1588/WatershedCalcs!$F$18</f>
        <v>0.56379870050547809</v>
      </c>
    </row>
    <row r="1589" spans="1:15" x14ac:dyDescent="0.25">
      <c r="A1589">
        <f t="shared" si="145"/>
        <v>2006</v>
      </c>
      <c r="B1589">
        <f t="shared" si="146"/>
        <v>8</v>
      </c>
      <c r="C1589">
        <v>2006</v>
      </c>
      <c r="D1589">
        <v>7</v>
      </c>
      <c r="E1589">
        <v>5</v>
      </c>
      <c r="F1589">
        <v>10.5</v>
      </c>
      <c r="G1589">
        <v>10.5</v>
      </c>
      <c r="I1589" s="1">
        <v>38844</v>
      </c>
      <c r="J1589">
        <v>10.5</v>
      </c>
      <c r="K1589">
        <f t="shared" si="144"/>
        <v>2710</v>
      </c>
      <c r="L1589" s="7">
        <f t="shared" si="147"/>
        <v>53.325462416371508</v>
      </c>
      <c r="M1589">
        <f t="shared" si="148"/>
        <v>8.2900000000000009</v>
      </c>
      <c r="N1589">
        <f t="shared" si="149"/>
        <v>10.006666666666668</v>
      </c>
      <c r="O1589">
        <f>G1589/WatershedCalcs!$F$18</f>
        <v>0.65340908998979241</v>
      </c>
    </row>
    <row r="1590" spans="1:15" x14ac:dyDescent="0.25">
      <c r="A1590">
        <f t="shared" si="145"/>
        <v>2006</v>
      </c>
      <c r="B1590">
        <f t="shared" si="146"/>
        <v>8</v>
      </c>
      <c r="C1590">
        <v>2006</v>
      </c>
      <c r="D1590">
        <v>8</v>
      </c>
      <c r="E1590">
        <v>5</v>
      </c>
      <c r="F1590">
        <v>10.6</v>
      </c>
      <c r="G1590">
        <v>10.6</v>
      </c>
      <c r="I1590" s="1">
        <v>38845</v>
      </c>
      <c r="J1590">
        <v>10.6</v>
      </c>
      <c r="K1590">
        <f t="shared" si="144"/>
        <v>2703</v>
      </c>
      <c r="L1590" s="7">
        <f t="shared" si="147"/>
        <v>53.187721369539553</v>
      </c>
      <c r="M1590">
        <f t="shared" si="148"/>
        <v>7.6428571428571432</v>
      </c>
      <c r="N1590">
        <f t="shared" si="149"/>
        <v>9.908666666666667</v>
      </c>
      <c r="O1590">
        <f>G1590/WatershedCalcs!$F$18</f>
        <v>0.65963203370398094</v>
      </c>
    </row>
    <row r="1591" spans="1:15" x14ac:dyDescent="0.25">
      <c r="A1591">
        <f t="shared" si="145"/>
        <v>2006</v>
      </c>
      <c r="B1591">
        <f t="shared" si="146"/>
        <v>8</v>
      </c>
      <c r="C1591">
        <v>2006</v>
      </c>
      <c r="D1591">
        <v>9</v>
      </c>
      <c r="E1591">
        <v>5</v>
      </c>
      <c r="F1591">
        <v>8.49</v>
      </c>
      <c r="G1591">
        <v>8.49</v>
      </c>
      <c r="I1591" s="1">
        <v>38846</v>
      </c>
      <c r="J1591">
        <v>8.49</v>
      </c>
      <c r="K1591">
        <f t="shared" si="144"/>
        <v>2916</v>
      </c>
      <c r="L1591" s="7">
        <f t="shared" si="147"/>
        <v>57.378984651711932</v>
      </c>
      <c r="M1591">
        <f t="shared" si="148"/>
        <v>6.9614285714285709</v>
      </c>
      <c r="N1591">
        <f t="shared" si="149"/>
        <v>9.7766666666666673</v>
      </c>
      <c r="O1591">
        <f>G1591/WatershedCalcs!$F$18</f>
        <v>0.5283279213346036</v>
      </c>
    </row>
    <row r="1592" spans="1:15" x14ac:dyDescent="0.25">
      <c r="A1592">
        <f t="shared" si="145"/>
        <v>2006</v>
      </c>
      <c r="B1592">
        <f t="shared" si="146"/>
        <v>8</v>
      </c>
      <c r="C1592">
        <v>2006</v>
      </c>
      <c r="D1592">
        <v>10</v>
      </c>
      <c r="E1592">
        <v>5</v>
      </c>
      <c r="F1592">
        <v>7.61</v>
      </c>
      <c r="G1592">
        <v>7.61</v>
      </c>
      <c r="I1592" s="1">
        <v>38847</v>
      </c>
      <c r="J1592">
        <v>7.61</v>
      </c>
      <c r="K1592">
        <f t="shared" si="144"/>
        <v>3014</v>
      </c>
      <c r="L1592" s="7">
        <f t="shared" si="147"/>
        <v>59.307359307359306</v>
      </c>
      <c r="M1592">
        <f t="shared" si="148"/>
        <v>6.4899999999999993</v>
      </c>
      <c r="N1592">
        <f t="shared" si="149"/>
        <v>9.7006666666666668</v>
      </c>
      <c r="O1592">
        <f>G1592/WatershedCalcs!$F$18</f>
        <v>0.47356601664974485</v>
      </c>
    </row>
    <row r="1593" spans="1:15" x14ac:dyDescent="0.25">
      <c r="A1593">
        <f t="shared" si="145"/>
        <v>2006</v>
      </c>
      <c r="B1593">
        <f t="shared" si="146"/>
        <v>8</v>
      </c>
      <c r="C1593">
        <v>2006</v>
      </c>
      <c r="D1593">
        <v>11</v>
      </c>
      <c r="E1593">
        <v>5</v>
      </c>
      <c r="F1593">
        <v>7.46</v>
      </c>
      <c r="G1593">
        <v>7.46</v>
      </c>
      <c r="I1593" s="1">
        <v>38848</v>
      </c>
      <c r="J1593">
        <v>7.46</v>
      </c>
      <c r="K1593">
        <f t="shared" si="144"/>
        <v>3035</v>
      </c>
      <c r="L1593" s="7">
        <f t="shared" si="147"/>
        <v>59.720582447855172</v>
      </c>
      <c r="M1593">
        <f t="shared" si="148"/>
        <v>6.0699999999999994</v>
      </c>
      <c r="N1593">
        <f t="shared" si="149"/>
        <v>9.6466666666666683</v>
      </c>
      <c r="O1593">
        <f>G1593/WatershedCalcs!$F$18</f>
        <v>0.46423160107846206</v>
      </c>
    </row>
    <row r="1594" spans="1:15" x14ac:dyDescent="0.25">
      <c r="A1594">
        <f t="shared" si="145"/>
        <v>2006</v>
      </c>
      <c r="B1594">
        <f t="shared" si="146"/>
        <v>8</v>
      </c>
      <c r="C1594">
        <v>2006</v>
      </c>
      <c r="D1594">
        <v>12</v>
      </c>
      <c r="E1594">
        <v>5</v>
      </c>
      <c r="F1594">
        <v>6.95</v>
      </c>
      <c r="G1594">
        <v>6.95</v>
      </c>
      <c r="I1594" s="1">
        <v>38849</v>
      </c>
      <c r="J1594">
        <v>6.95</v>
      </c>
      <c r="K1594">
        <f t="shared" si="144"/>
        <v>3102</v>
      </c>
      <c r="L1594" s="7">
        <f t="shared" si="147"/>
        <v>61.038961038961034</v>
      </c>
      <c r="M1594">
        <f t="shared" si="148"/>
        <v>5.6542857142857139</v>
      </c>
      <c r="N1594">
        <f t="shared" si="149"/>
        <v>9.6009999999999991</v>
      </c>
      <c r="O1594">
        <f>G1594/WatershedCalcs!$F$18</f>
        <v>0.4324945881361007</v>
      </c>
    </row>
    <row r="1595" spans="1:15" x14ac:dyDescent="0.25">
      <c r="A1595">
        <f t="shared" si="145"/>
        <v>2006</v>
      </c>
      <c r="B1595">
        <f t="shared" si="146"/>
        <v>8</v>
      </c>
      <c r="C1595">
        <v>2006</v>
      </c>
      <c r="D1595">
        <v>13</v>
      </c>
      <c r="E1595">
        <v>5</v>
      </c>
      <c r="F1595">
        <v>6.42</v>
      </c>
      <c r="G1595">
        <v>6.42</v>
      </c>
      <c r="I1595" s="1">
        <v>38850</v>
      </c>
      <c r="J1595">
        <v>6.42</v>
      </c>
      <c r="K1595">
        <f t="shared" si="144"/>
        <v>3179</v>
      </c>
      <c r="L1595" s="7">
        <f t="shared" si="147"/>
        <v>62.55411255411255</v>
      </c>
      <c r="M1595">
        <f t="shared" si="148"/>
        <v>5.3514285714285705</v>
      </c>
      <c r="N1595">
        <f t="shared" si="149"/>
        <v>9.5573333333333323</v>
      </c>
      <c r="O1595">
        <f>G1595/WatershedCalcs!$F$18</f>
        <v>0.39951298645090166</v>
      </c>
    </row>
    <row r="1596" spans="1:15" x14ac:dyDescent="0.25">
      <c r="A1596">
        <f t="shared" si="145"/>
        <v>2006</v>
      </c>
      <c r="B1596">
        <f t="shared" si="146"/>
        <v>8</v>
      </c>
      <c r="C1596">
        <v>2006</v>
      </c>
      <c r="D1596">
        <v>14</v>
      </c>
      <c r="E1596">
        <v>5</v>
      </c>
      <c r="F1596">
        <v>5.97</v>
      </c>
      <c r="G1596">
        <v>5.97</v>
      </c>
      <c r="I1596" s="1">
        <v>38851</v>
      </c>
      <c r="J1596">
        <v>5.97</v>
      </c>
      <c r="K1596">
        <f t="shared" si="144"/>
        <v>3269</v>
      </c>
      <c r="L1596" s="7">
        <f t="shared" si="147"/>
        <v>64.32506887052341</v>
      </c>
      <c r="M1596">
        <f t="shared" si="148"/>
        <v>5.2314285714285722</v>
      </c>
      <c r="N1596">
        <f t="shared" si="149"/>
        <v>9.5396666666666654</v>
      </c>
      <c r="O1596">
        <f>G1596/WatershedCalcs!$F$18</f>
        <v>0.37150973973705342</v>
      </c>
    </row>
    <row r="1597" spans="1:15" x14ac:dyDescent="0.25">
      <c r="A1597">
        <f t="shared" si="145"/>
        <v>2006</v>
      </c>
      <c r="B1597">
        <f t="shared" si="146"/>
        <v>8</v>
      </c>
      <c r="C1597">
        <v>2006</v>
      </c>
      <c r="D1597">
        <v>15</v>
      </c>
      <c r="E1597">
        <v>5</v>
      </c>
      <c r="F1597">
        <v>5.83</v>
      </c>
      <c r="G1597">
        <v>5.83</v>
      </c>
      <c r="I1597" s="1">
        <v>38852</v>
      </c>
      <c r="J1597">
        <v>5.83</v>
      </c>
      <c r="K1597">
        <f t="shared" si="144"/>
        <v>3292</v>
      </c>
      <c r="L1597" s="7">
        <f t="shared" si="147"/>
        <v>64.777646595828415</v>
      </c>
      <c r="M1597">
        <f t="shared" si="148"/>
        <v>5.3142857142857141</v>
      </c>
      <c r="N1597">
        <f t="shared" si="149"/>
        <v>9.5416666666666643</v>
      </c>
      <c r="O1597">
        <f>G1597/WatershedCalcs!$F$18</f>
        <v>0.3627976185371895</v>
      </c>
    </row>
    <row r="1598" spans="1:15" x14ac:dyDescent="0.25">
      <c r="A1598">
        <f t="shared" si="145"/>
        <v>2006</v>
      </c>
      <c r="B1598">
        <f t="shared" si="146"/>
        <v>8</v>
      </c>
      <c r="C1598">
        <v>2006</v>
      </c>
      <c r="D1598">
        <v>16</v>
      </c>
      <c r="E1598">
        <v>5</v>
      </c>
      <c r="F1598">
        <v>5.19</v>
      </c>
      <c r="G1598">
        <v>5.19</v>
      </c>
      <c r="I1598" s="1">
        <v>38853</v>
      </c>
      <c r="J1598">
        <v>5.19</v>
      </c>
      <c r="K1598">
        <f t="shared" si="144"/>
        <v>3437</v>
      </c>
      <c r="L1598" s="7">
        <f t="shared" si="147"/>
        <v>67.630853994490366</v>
      </c>
      <c r="M1598">
        <f t="shared" si="148"/>
        <v>6.8528571428571423</v>
      </c>
      <c r="N1598">
        <f t="shared" si="149"/>
        <v>9.5423333333333336</v>
      </c>
      <c r="O1598">
        <f>G1598/WatershedCalcs!$F$18</f>
        <v>0.32297077876638314</v>
      </c>
    </row>
    <row r="1599" spans="1:15" x14ac:dyDescent="0.25">
      <c r="A1599">
        <f t="shared" si="145"/>
        <v>2006</v>
      </c>
      <c r="B1599">
        <f t="shared" si="146"/>
        <v>8</v>
      </c>
      <c r="C1599">
        <v>2006</v>
      </c>
      <c r="D1599">
        <v>17</v>
      </c>
      <c r="E1599">
        <v>5</v>
      </c>
      <c r="F1599">
        <v>4.67</v>
      </c>
      <c r="G1599">
        <v>4.67</v>
      </c>
      <c r="I1599" s="1">
        <v>38854</v>
      </c>
      <c r="J1599">
        <v>4.67</v>
      </c>
      <c r="K1599">
        <f t="shared" si="144"/>
        <v>3540</v>
      </c>
      <c r="L1599" s="7">
        <f t="shared" si="147"/>
        <v>69.65761511216057</v>
      </c>
      <c r="M1599">
        <f t="shared" si="148"/>
        <v>8.668571428571429</v>
      </c>
      <c r="N1599">
        <f t="shared" si="149"/>
        <v>9.5493333333333315</v>
      </c>
      <c r="O1599">
        <f>G1599/WatershedCalcs!$F$18</f>
        <v>0.29061147145260291</v>
      </c>
    </row>
    <row r="1600" spans="1:15" x14ac:dyDescent="0.25">
      <c r="A1600">
        <f t="shared" si="145"/>
        <v>2006</v>
      </c>
      <c r="B1600">
        <f t="shared" si="146"/>
        <v>8</v>
      </c>
      <c r="C1600">
        <v>2006</v>
      </c>
      <c r="D1600">
        <v>18</v>
      </c>
      <c r="E1600">
        <v>5</v>
      </c>
      <c r="F1600">
        <v>4.55</v>
      </c>
      <c r="G1600">
        <v>4.55</v>
      </c>
      <c r="I1600" s="1">
        <v>38855</v>
      </c>
      <c r="J1600">
        <v>4.55</v>
      </c>
      <c r="K1600">
        <f t="shared" si="144"/>
        <v>3566</v>
      </c>
      <c r="L1600" s="7">
        <f t="shared" si="147"/>
        <v>70.16922471467926</v>
      </c>
      <c r="M1600">
        <f t="shared" si="148"/>
        <v>10.558571428571428</v>
      </c>
      <c r="N1600">
        <f t="shared" si="149"/>
        <v>9.5713333333333335</v>
      </c>
      <c r="O1600">
        <f>G1600/WatershedCalcs!$F$18</f>
        <v>0.28314393899557672</v>
      </c>
    </row>
    <row r="1601" spans="1:15" x14ac:dyDescent="0.25">
      <c r="A1601">
        <f t="shared" si="145"/>
        <v>2006</v>
      </c>
      <c r="B1601">
        <f t="shared" si="146"/>
        <v>8</v>
      </c>
      <c r="C1601">
        <v>2006</v>
      </c>
      <c r="D1601">
        <v>19</v>
      </c>
      <c r="E1601">
        <v>5</v>
      </c>
      <c r="F1601">
        <v>4.83</v>
      </c>
      <c r="G1601">
        <v>4.83</v>
      </c>
      <c r="I1601" s="1">
        <v>38856</v>
      </c>
      <c r="J1601">
        <v>4.83</v>
      </c>
      <c r="K1601">
        <f t="shared" si="144"/>
        <v>3493</v>
      </c>
      <c r="L1601" s="7">
        <f t="shared" si="147"/>
        <v>68.732782369146008</v>
      </c>
      <c r="M1601">
        <f t="shared" si="148"/>
        <v>11.680000000000001</v>
      </c>
      <c r="N1601">
        <f t="shared" si="149"/>
        <v>9.5973333333333315</v>
      </c>
      <c r="O1601">
        <f>G1601/WatershedCalcs!$F$18</f>
        <v>0.3005681813953045</v>
      </c>
    </row>
    <row r="1602" spans="1:15" x14ac:dyDescent="0.25">
      <c r="A1602">
        <f t="shared" si="145"/>
        <v>2006</v>
      </c>
      <c r="B1602">
        <f t="shared" si="146"/>
        <v>8</v>
      </c>
      <c r="C1602">
        <v>2006</v>
      </c>
      <c r="D1602">
        <v>20</v>
      </c>
      <c r="E1602">
        <v>5</v>
      </c>
      <c r="F1602">
        <v>5.58</v>
      </c>
      <c r="G1602">
        <v>5.58</v>
      </c>
      <c r="I1602" s="1">
        <v>38857</v>
      </c>
      <c r="J1602">
        <v>5.58</v>
      </c>
      <c r="K1602">
        <f t="shared" ref="K1602:K1665" si="150">RANK(J1602,$J$2:$J$5114,0)</f>
        <v>3350</v>
      </c>
      <c r="L1602" s="7">
        <f t="shared" si="147"/>
        <v>65.91892955529319</v>
      </c>
      <c r="M1602">
        <f t="shared" si="148"/>
        <v>12.847142857142858</v>
      </c>
      <c r="N1602">
        <f t="shared" si="149"/>
        <v>9.5956666666666628</v>
      </c>
      <c r="O1602">
        <f>G1602/WatershedCalcs!$F$18</f>
        <v>0.34724025925171825</v>
      </c>
    </row>
    <row r="1603" spans="1:15" x14ac:dyDescent="0.25">
      <c r="A1603">
        <f t="shared" ref="A1603:A1666" si="151">IF(E1603&gt;9,C1603+1,C1603)</f>
        <v>2006</v>
      </c>
      <c r="B1603">
        <f t="shared" ref="B1603:B1666" si="152">IF(E1603&gt;9,(E1603-9),(E1603+3))</f>
        <v>8</v>
      </c>
      <c r="C1603">
        <v>2006</v>
      </c>
      <c r="D1603">
        <v>21</v>
      </c>
      <c r="E1603">
        <v>5</v>
      </c>
      <c r="F1603">
        <v>6.55</v>
      </c>
      <c r="G1603">
        <v>6.55</v>
      </c>
      <c r="I1603" s="1">
        <v>38858</v>
      </c>
      <c r="J1603">
        <v>6.55</v>
      </c>
      <c r="K1603">
        <f t="shared" si="150"/>
        <v>3161</v>
      </c>
      <c r="L1603" s="7">
        <f t="shared" ref="L1603:L1666" si="153">100*(K1603/(COUNT($K$2:$K$5114)+1))</f>
        <v>62.199921290830382</v>
      </c>
      <c r="M1603">
        <f t="shared" ref="M1603:M1666" si="154">AVERAGE(J1603:J1609)</f>
        <v>14.307142857142855</v>
      </c>
      <c r="N1603">
        <f t="shared" ref="N1603:N1666" si="155">AVERAGE(J1603:J1632)</f>
        <v>9.5559999999999956</v>
      </c>
      <c r="O1603">
        <f>G1603/WatershedCalcs!$F$18</f>
        <v>0.40760281327934672</v>
      </c>
    </row>
    <row r="1604" spans="1:15" x14ac:dyDescent="0.25">
      <c r="A1604">
        <f t="shared" si="151"/>
        <v>2006</v>
      </c>
      <c r="B1604">
        <f t="shared" si="152"/>
        <v>8</v>
      </c>
      <c r="C1604">
        <v>2006</v>
      </c>
      <c r="D1604">
        <v>22</v>
      </c>
      <c r="E1604">
        <v>5</v>
      </c>
      <c r="F1604">
        <v>16.600000000000001</v>
      </c>
      <c r="G1604">
        <v>16.600000000000001</v>
      </c>
      <c r="I1604" s="1">
        <v>38859</v>
      </c>
      <c r="J1604">
        <v>16.600000000000001</v>
      </c>
      <c r="K1604">
        <f t="shared" si="150"/>
        <v>2123</v>
      </c>
      <c r="L1604" s="7">
        <f t="shared" si="153"/>
        <v>41.774891774891778</v>
      </c>
      <c r="M1604">
        <f t="shared" si="154"/>
        <v>15.599999999999998</v>
      </c>
      <c r="N1604">
        <f t="shared" si="155"/>
        <v>9.4733333333333292</v>
      </c>
      <c r="O1604">
        <f>G1604/WatershedCalcs!$F$18</f>
        <v>1.0330086565552909</v>
      </c>
    </row>
    <row r="1605" spans="1:15" x14ac:dyDescent="0.25">
      <c r="A1605">
        <f t="shared" si="151"/>
        <v>2006</v>
      </c>
      <c r="B1605">
        <f t="shared" si="152"/>
        <v>8</v>
      </c>
      <c r="C1605">
        <v>2006</v>
      </c>
      <c r="D1605">
        <v>23</v>
      </c>
      <c r="E1605">
        <v>5</v>
      </c>
      <c r="F1605">
        <v>17.899999999999999</v>
      </c>
      <c r="G1605">
        <v>17.899999999999999</v>
      </c>
      <c r="I1605" s="1">
        <v>38860</v>
      </c>
      <c r="J1605">
        <v>17.899999999999999</v>
      </c>
      <c r="K1605">
        <f t="shared" si="150"/>
        <v>2040</v>
      </c>
      <c r="L1605" s="7">
        <f t="shared" si="153"/>
        <v>40.141676505312866</v>
      </c>
      <c r="M1605">
        <f t="shared" si="154"/>
        <v>14.87142857142857</v>
      </c>
      <c r="N1605">
        <f t="shared" si="155"/>
        <v>9.0483333333333338</v>
      </c>
      <c r="O1605">
        <f>G1605/WatershedCalcs!$F$18</f>
        <v>1.1139069248397413</v>
      </c>
    </row>
    <row r="1606" spans="1:15" x14ac:dyDescent="0.25">
      <c r="A1606">
        <f t="shared" si="151"/>
        <v>2006</v>
      </c>
      <c r="B1606">
        <f t="shared" si="152"/>
        <v>8</v>
      </c>
      <c r="C1606">
        <v>2006</v>
      </c>
      <c r="D1606">
        <v>24</v>
      </c>
      <c r="E1606">
        <v>5</v>
      </c>
      <c r="F1606">
        <v>17.899999999999999</v>
      </c>
      <c r="G1606">
        <v>17.899999999999999</v>
      </c>
      <c r="I1606" s="1">
        <v>38861</v>
      </c>
      <c r="J1606">
        <v>17.899999999999999</v>
      </c>
      <c r="K1606">
        <f t="shared" si="150"/>
        <v>2040</v>
      </c>
      <c r="L1606" s="7">
        <f t="shared" si="153"/>
        <v>40.141676505312866</v>
      </c>
      <c r="M1606">
        <f t="shared" si="154"/>
        <v>13.669999999999998</v>
      </c>
      <c r="N1606">
        <f t="shared" si="155"/>
        <v>8.5699999999999985</v>
      </c>
      <c r="O1606">
        <f>G1606/WatershedCalcs!$F$18</f>
        <v>1.1139069248397413</v>
      </c>
    </row>
    <row r="1607" spans="1:15" x14ac:dyDescent="0.25">
      <c r="A1607">
        <f t="shared" si="151"/>
        <v>2006</v>
      </c>
      <c r="B1607">
        <f t="shared" si="152"/>
        <v>8</v>
      </c>
      <c r="C1607">
        <v>2006</v>
      </c>
      <c r="D1607">
        <v>25</v>
      </c>
      <c r="E1607">
        <v>5</v>
      </c>
      <c r="F1607">
        <v>12.4</v>
      </c>
      <c r="G1607">
        <v>12.4</v>
      </c>
      <c r="I1607" s="1">
        <v>38862</v>
      </c>
      <c r="J1607">
        <v>12.4</v>
      </c>
      <c r="K1607">
        <f t="shared" si="150"/>
        <v>2488</v>
      </c>
      <c r="L1607" s="7">
        <f t="shared" si="153"/>
        <v>48.957103502558049</v>
      </c>
      <c r="M1607">
        <f t="shared" si="154"/>
        <v>12.340000000000002</v>
      </c>
      <c r="N1607">
        <f t="shared" si="155"/>
        <v>8.0806666666666676</v>
      </c>
      <c r="O1607">
        <f>G1607/WatershedCalcs!$F$18</f>
        <v>0.7716450205593739</v>
      </c>
    </row>
    <row r="1608" spans="1:15" x14ac:dyDescent="0.25">
      <c r="A1608">
        <f t="shared" si="151"/>
        <v>2006</v>
      </c>
      <c r="B1608">
        <f t="shared" si="152"/>
        <v>8</v>
      </c>
      <c r="C1608">
        <v>2006</v>
      </c>
      <c r="D1608">
        <v>26</v>
      </c>
      <c r="E1608">
        <v>5</v>
      </c>
      <c r="F1608">
        <v>13</v>
      </c>
      <c r="G1608">
        <v>13</v>
      </c>
      <c r="I1608" s="1">
        <v>38863</v>
      </c>
      <c r="J1608">
        <v>13</v>
      </c>
      <c r="K1608">
        <f t="shared" si="150"/>
        <v>2405</v>
      </c>
      <c r="L1608" s="7">
        <f t="shared" si="153"/>
        <v>47.323888232979144</v>
      </c>
      <c r="M1608">
        <f t="shared" si="154"/>
        <v>12.468571428571428</v>
      </c>
      <c r="N1608">
        <f t="shared" si="155"/>
        <v>7.7773333333333339</v>
      </c>
      <c r="O1608">
        <f>G1608/WatershedCalcs!$F$18</f>
        <v>0.80898268284450492</v>
      </c>
    </row>
    <row r="1609" spans="1:15" x14ac:dyDescent="0.25">
      <c r="A1609">
        <f t="shared" si="151"/>
        <v>2006</v>
      </c>
      <c r="B1609">
        <f t="shared" si="152"/>
        <v>8</v>
      </c>
      <c r="C1609">
        <v>2006</v>
      </c>
      <c r="D1609">
        <v>27</v>
      </c>
      <c r="E1609">
        <v>5</v>
      </c>
      <c r="F1609">
        <v>15.8</v>
      </c>
      <c r="G1609">
        <v>15.8</v>
      </c>
      <c r="I1609" s="1">
        <v>38864</v>
      </c>
      <c r="J1609">
        <v>15.8</v>
      </c>
      <c r="K1609">
        <f t="shared" si="150"/>
        <v>2190</v>
      </c>
      <c r="L1609" s="7">
        <f t="shared" si="153"/>
        <v>43.09327036599764</v>
      </c>
      <c r="M1609">
        <f t="shared" si="154"/>
        <v>12.811428571428573</v>
      </c>
      <c r="N1609">
        <f t="shared" si="155"/>
        <v>7.4569999999999999</v>
      </c>
      <c r="O1609">
        <f>G1609/WatershedCalcs!$F$18</f>
        <v>0.98322510684178299</v>
      </c>
    </row>
    <row r="1610" spans="1:15" x14ac:dyDescent="0.25">
      <c r="A1610">
        <f t="shared" si="151"/>
        <v>2006</v>
      </c>
      <c r="B1610">
        <f t="shared" si="152"/>
        <v>8</v>
      </c>
      <c r="C1610">
        <v>2006</v>
      </c>
      <c r="D1610">
        <v>28</v>
      </c>
      <c r="E1610">
        <v>5</v>
      </c>
      <c r="F1610">
        <v>15.6</v>
      </c>
      <c r="G1610">
        <v>15.6</v>
      </c>
      <c r="I1610" s="1">
        <v>38865</v>
      </c>
      <c r="J1610">
        <v>15.6</v>
      </c>
      <c r="K1610">
        <f t="shared" si="150"/>
        <v>2199</v>
      </c>
      <c r="L1610" s="7">
        <f t="shared" si="153"/>
        <v>43.270365997638727</v>
      </c>
      <c r="M1610">
        <f t="shared" si="154"/>
        <v>11.901428571428571</v>
      </c>
      <c r="N1610">
        <f t="shared" si="155"/>
        <v>7.0409999999999995</v>
      </c>
      <c r="O1610">
        <f>G1610/WatershedCalcs!$F$18</f>
        <v>0.97077921941340584</v>
      </c>
    </row>
    <row r="1611" spans="1:15" x14ac:dyDescent="0.25">
      <c r="A1611">
        <f t="shared" si="151"/>
        <v>2006</v>
      </c>
      <c r="B1611">
        <f t="shared" si="152"/>
        <v>8</v>
      </c>
      <c r="C1611">
        <v>2006</v>
      </c>
      <c r="D1611">
        <v>29</v>
      </c>
      <c r="E1611">
        <v>5</v>
      </c>
      <c r="F1611">
        <v>11.5</v>
      </c>
      <c r="G1611">
        <v>11.5</v>
      </c>
      <c r="I1611" s="1">
        <v>38866</v>
      </c>
      <c r="J1611">
        <v>11.5</v>
      </c>
      <c r="K1611">
        <f t="shared" si="150"/>
        <v>2583</v>
      </c>
      <c r="L1611" s="7">
        <f t="shared" si="153"/>
        <v>50.826446280991732</v>
      </c>
      <c r="M1611">
        <f t="shared" si="154"/>
        <v>11.487142857142858</v>
      </c>
      <c r="N1611">
        <f t="shared" si="155"/>
        <v>6.6193333333333326</v>
      </c>
      <c r="O1611">
        <f>G1611/WatershedCalcs!$F$18</f>
        <v>0.71563852713167742</v>
      </c>
    </row>
    <row r="1612" spans="1:15" x14ac:dyDescent="0.25">
      <c r="A1612">
        <f t="shared" si="151"/>
        <v>2006</v>
      </c>
      <c r="B1612">
        <f t="shared" si="152"/>
        <v>8</v>
      </c>
      <c r="C1612">
        <v>2006</v>
      </c>
      <c r="D1612">
        <v>30</v>
      </c>
      <c r="E1612">
        <v>5</v>
      </c>
      <c r="F1612">
        <v>9.49</v>
      </c>
      <c r="G1612">
        <v>9.49</v>
      </c>
      <c r="I1612" s="1">
        <v>38867</v>
      </c>
      <c r="J1612">
        <v>9.49</v>
      </c>
      <c r="K1612">
        <f t="shared" si="150"/>
        <v>2813</v>
      </c>
      <c r="L1612" s="7">
        <f t="shared" si="153"/>
        <v>55.352223534041713</v>
      </c>
      <c r="M1612">
        <f t="shared" si="154"/>
        <v>11.185714285714285</v>
      </c>
      <c r="N1612">
        <f t="shared" si="155"/>
        <v>6.3193333333333328</v>
      </c>
      <c r="O1612">
        <f>G1612/WatershedCalcs!$F$18</f>
        <v>0.5905573584764886</v>
      </c>
    </row>
    <row r="1613" spans="1:15" x14ac:dyDescent="0.25">
      <c r="A1613">
        <f t="shared" si="151"/>
        <v>2006</v>
      </c>
      <c r="B1613">
        <f t="shared" si="152"/>
        <v>8</v>
      </c>
      <c r="C1613">
        <v>2006</v>
      </c>
      <c r="D1613">
        <v>31</v>
      </c>
      <c r="E1613">
        <v>5</v>
      </c>
      <c r="F1613">
        <v>8.59</v>
      </c>
      <c r="G1613">
        <v>8.59</v>
      </c>
      <c r="I1613" s="1">
        <v>38868</v>
      </c>
      <c r="J1613">
        <v>8.59</v>
      </c>
      <c r="K1613">
        <f t="shared" si="150"/>
        <v>2904</v>
      </c>
      <c r="L1613" s="7">
        <f t="shared" si="153"/>
        <v>57.142857142857139</v>
      </c>
      <c r="M1613">
        <f t="shared" si="154"/>
        <v>10.91</v>
      </c>
      <c r="N1613">
        <f t="shared" si="155"/>
        <v>6.0859999999999994</v>
      </c>
      <c r="O1613">
        <f>G1613/WatershedCalcs!$F$18</f>
        <v>0.53455086504879212</v>
      </c>
    </row>
    <row r="1614" spans="1:15" x14ac:dyDescent="0.25">
      <c r="A1614">
        <f t="shared" si="151"/>
        <v>2006</v>
      </c>
      <c r="B1614">
        <f t="shared" si="152"/>
        <v>9</v>
      </c>
      <c r="C1614">
        <v>2006</v>
      </c>
      <c r="D1614">
        <v>1</v>
      </c>
      <c r="E1614">
        <v>6</v>
      </c>
      <c r="F1614">
        <v>13.3</v>
      </c>
      <c r="G1614">
        <v>13.3</v>
      </c>
      <c r="I1614" s="1">
        <v>38869</v>
      </c>
      <c r="J1614">
        <v>13.3</v>
      </c>
      <c r="K1614">
        <f t="shared" si="150"/>
        <v>2394</v>
      </c>
      <c r="L1614" s="7">
        <f t="shared" si="153"/>
        <v>47.107438016528924</v>
      </c>
      <c r="M1614">
        <f t="shared" si="154"/>
        <v>10.631428571428572</v>
      </c>
      <c r="N1614">
        <f t="shared" si="155"/>
        <v>5.8936666666666655</v>
      </c>
      <c r="O1614">
        <f>G1614/WatershedCalcs!$F$18</f>
        <v>0.82765151398707049</v>
      </c>
    </row>
    <row r="1615" spans="1:15" x14ac:dyDescent="0.25">
      <c r="A1615">
        <f t="shared" si="151"/>
        <v>2006</v>
      </c>
      <c r="B1615">
        <f t="shared" si="152"/>
        <v>9</v>
      </c>
      <c r="C1615">
        <v>2006</v>
      </c>
      <c r="D1615">
        <v>2</v>
      </c>
      <c r="E1615">
        <v>6</v>
      </c>
      <c r="F1615">
        <v>15.4</v>
      </c>
      <c r="G1615">
        <v>15.4</v>
      </c>
      <c r="I1615" s="1">
        <v>38870</v>
      </c>
      <c r="J1615">
        <v>15.4</v>
      </c>
      <c r="K1615">
        <f t="shared" si="150"/>
        <v>2206</v>
      </c>
      <c r="L1615" s="7">
        <f t="shared" si="153"/>
        <v>43.408107044470675</v>
      </c>
      <c r="M1615">
        <f t="shared" si="154"/>
        <v>9.6185714285714283</v>
      </c>
      <c r="N1615">
        <f t="shared" si="155"/>
        <v>5.5256666666666652</v>
      </c>
      <c r="O1615">
        <f>G1615/WatershedCalcs!$F$18</f>
        <v>0.9583333319850289</v>
      </c>
    </row>
    <row r="1616" spans="1:15" x14ac:dyDescent="0.25">
      <c r="A1616">
        <f t="shared" si="151"/>
        <v>2006</v>
      </c>
      <c r="B1616">
        <f t="shared" si="152"/>
        <v>9</v>
      </c>
      <c r="C1616">
        <v>2006</v>
      </c>
      <c r="D1616">
        <v>3</v>
      </c>
      <c r="E1616">
        <v>6</v>
      </c>
      <c r="F1616">
        <v>9.43</v>
      </c>
      <c r="G1616">
        <v>9.43</v>
      </c>
      <c r="I1616" s="1">
        <v>38871</v>
      </c>
      <c r="J1616">
        <v>9.43</v>
      </c>
      <c r="K1616">
        <f t="shared" si="150"/>
        <v>2815</v>
      </c>
      <c r="L1616" s="7">
        <f t="shared" si="153"/>
        <v>55.391578118850845</v>
      </c>
      <c r="M1616">
        <f t="shared" si="154"/>
        <v>8.274285714285714</v>
      </c>
      <c r="N1616">
        <f t="shared" si="155"/>
        <v>5.089999999999999</v>
      </c>
      <c r="O1616">
        <f>G1616/WatershedCalcs!$F$18</f>
        <v>0.58682359224797542</v>
      </c>
    </row>
    <row r="1617" spans="1:15" x14ac:dyDescent="0.25">
      <c r="A1617">
        <f t="shared" si="151"/>
        <v>2006</v>
      </c>
      <c r="B1617">
        <f t="shared" si="152"/>
        <v>9</v>
      </c>
      <c r="C1617">
        <v>2006</v>
      </c>
      <c r="D1617">
        <v>4</v>
      </c>
      <c r="E1617">
        <v>6</v>
      </c>
      <c r="F1617">
        <v>12.7</v>
      </c>
      <c r="G1617">
        <v>12.7</v>
      </c>
      <c r="I1617" s="1">
        <v>38872</v>
      </c>
      <c r="J1617">
        <v>12.7</v>
      </c>
      <c r="K1617">
        <f t="shared" si="150"/>
        <v>2480</v>
      </c>
      <c r="L1617" s="7">
        <f t="shared" si="153"/>
        <v>48.799685163321527</v>
      </c>
      <c r="M1617">
        <f t="shared" si="154"/>
        <v>7.7971428571428572</v>
      </c>
      <c r="N1617">
        <f t="shared" si="155"/>
        <v>4.8536666666666664</v>
      </c>
      <c r="O1617">
        <f>G1617/WatershedCalcs!$F$18</f>
        <v>0.79031385170193935</v>
      </c>
    </row>
    <row r="1618" spans="1:15" x14ac:dyDescent="0.25">
      <c r="A1618">
        <f t="shared" si="151"/>
        <v>2006</v>
      </c>
      <c r="B1618">
        <f t="shared" si="152"/>
        <v>9</v>
      </c>
      <c r="C1618">
        <v>2006</v>
      </c>
      <c r="D1618">
        <v>5</v>
      </c>
      <c r="E1618">
        <v>6</v>
      </c>
      <c r="F1618">
        <v>9.39</v>
      </c>
      <c r="G1618">
        <v>9.39</v>
      </c>
      <c r="I1618" s="1">
        <v>38873</v>
      </c>
      <c r="J1618">
        <v>9.39</v>
      </c>
      <c r="K1618">
        <f t="shared" si="150"/>
        <v>2825</v>
      </c>
      <c r="L1618" s="7">
        <f t="shared" si="153"/>
        <v>55.588351042896498</v>
      </c>
      <c r="M1618">
        <f t="shared" si="154"/>
        <v>6.7885714285714283</v>
      </c>
      <c r="N1618">
        <f t="shared" si="155"/>
        <v>4.5153333333333334</v>
      </c>
      <c r="O1618">
        <f>G1618/WatershedCalcs!$F$18</f>
        <v>0.58433441476230008</v>
      </c>
    </row>
    <row r="1619" spans="1:15" x14ac:dyDescent="0.25">
      <c r="A1619">
        <f t="shared" si="151"/>
        <v>2006</v>
      </c>
      <c r="B1619">
        <f t="shared" si="152"/>
        <v>9</v>
      </c>
      <c r="C1619">
        <v>2006</v>
      </c>
      <c r="D1619">
        <v>6</v>
      </c>
      <c r="E1619">
        <v>6</v>
      </c>
      <c r="F1619">
        <v>7.56</v>
      </c>
      <c r="G1619">
        <v>7.56</v>
      </c>
      <c r="I1619" s="1">
        <v>38874</v>
      </c>
      <c r="J1619">
        <v>7.56</v>
      </c>
      <c r="K1619">
        <f t="shared" si="150"/>
        <v>3025</v>
      </c>
      <c r="L1619" s="7">
        <f t="shared" si="153"/>
        <v>59.523809523809526</v>
      </c>
      <c r="M1619">
        <f t="shared" si="154"/>
        <v>6.2885714285714283</v>
      </c>
      <c r="N1619">
        <f t="shared" si="155"/>
        <v>4.2863333333333324</v>
      </c>
      <c r="O1619">
        <f>G1619/WatershedCalcs!$F$18</f>
        <v>0.47045454479265053</v>
      </c>
    </row>
    <row r="1620" spans="1:15" x14ac:dyDescent="0.25">
      <c r="A1620">
        <f t="shared" si="151"/>
        <v>2006</v>
      </c>
      <c r="B1620">
        <f t="shared" si="152"/>
        <v>9</v>
      </c>
      <c r="C1620">
        <v>2006</v>
      </c>
      <c r="D1620">
        <v>7</v>
      </c>
      <c r="E1620">
        <v>6</v>
      </c>
      <c r="F1620">
        <v>6.64</v>
      </c>
      <c r="G1620">
        <v>6.64</v>
      </c>
      <c r="I1620" s="1">
        <v>38875</v>
      </c>
      <c r="J1620">
        <v>6.64</v>
      </c>
      <c r="K1620">
        <f t="shared" si="150"/>
        <v>3147</v>
      </c>
      <c r="L1620" s="7">
        <f t="shared" si="153"/>
        <v>61.924439197166471</v>
      </c>
      <c r="M1620">
        <f t="shared" si="154"/>
        <v>6.07</v>
      </c>
      <c r="N1620">
        <f t="shared" si="155"/>
        <v>4.1359999999999992</v>
      </c>
      <c r="O1620">
        <f>G1620/WatershedCalcs!$F$18</f>
        <v>0.41320346262211632</v>
      </c>
    </row>
    <row r="1621" spans="1:15" x14ac:dyDescent="0.25">
      <c r="A1621">
        <f t="shared" si="151"/>
        <v>2006</v>
      </c>
      <c r="B1621">
        <f t="shared" si="152"/>
        <v>9</v>
      </c>
      <c r="C1621">
        <v>2006</v>
      </c>
      <c r="D1621">
        <v>8</v>
      </c>
      <c r="E1621">
        <v>6</v>
      </c>
      <c r="F1621">
        <v>6.21</v>
      </c>
      <c r="G1621">
        <v>6.21</v>
      </c>
      <c r="I1621" s="1">
        <v>38876</v>
      </c>
      <c r="J1621">
        <v>6.21</v>
      </c>
      <c r="K1621">
        <f t="shared" si="150"/>
        <v>3218</v>
      </c>
      <c r="L1621" s="7">
        <f t="shared" si="153"/>
        <v>63.321526957890597</v>
      </c>
      <c r="M1621">
        <f t="shared" si="154"/>
        <v>5.9571428571428573</v>
      </c>
      <c r="N1621">
        <f t="shared" si="155"/>
        <v>4.0089999999999986</v>
      </c>
      <c r="O1621">
        <f>G1621/WatershedCalcs!$F$18</f>
        <v>0.38644480465110581</v>
      </c>
    </row>
    <row r="1622" spans="1:15" x14ac:dyDescent="0.25">
      <c r="A1622">
        <f t="shared" si="151"/>
        <v>2006</v>
      </c>
      <c r="B1622">
        <f t="shared" si="152"/>
        <v>9</v>
      </c>
      <c r="C1622">
        <v>2006</v>
      </c>
      <c r="D1622">
        <v>9</v>
      </c>
      <c r="E1622">
        <v>6</v>
      </c>
      <c r="F1622">
        <v>5.99</v>
      </c>
      <c r="G1622">
        <v>5.99</v>
      </c>
      <c r="I1622" s="1">
        <v>38877</v>
      </c>
      <c r="J1622">
        <v>5.99</v>
      </c>
      <c r="K1622">
        <f t="shared" si="150"/>
        <v>3267</v>
      </c>
      <c r="L1622" s="7">
        <f t="shared" si="153"/>
        <v>64.285714285714292</v>
      </c>
      <c r="M1622">
        <f t="shared" si="154"/>
        <v>5.8414285714285716</v>
      </c>
      <c r="N1622">
        <f t="shared" si="155"/>
        <v>3.8926666666666652</v>
      </c>
      <c r="O1622">
        <f>G1622/WatershedCalcs!$F$18</f>
        <v>0.37275432847989115</v>
      </c>
    </row>
    <row r="1623" spans="1:15" x14ac:dyDescent="0.25">
      <c r="A1623">
        <f t="shared" si="151"/>
        <v>2006</v>
      </c>
      <c r="B1623">
        <f t="shared" si="152"/>
        <v>9</v>
      </c>
      <c r="C1623">
        <v>2006</v>
      </c>
      <c r="D1623">
        <v>10</v>
      </c>
      <c r="E1623">
        <v>6</v>
      </c>
      <c r="F1623">
        <v>6.09</v>
      </c>
      <c r="G1623">
        <v>6.09</v>
      </c>
      <c r="I1623" s="1">
        <v>38878</v>
      </c>
      <c r="J1623">
        <v>6.09</v>
      </c>
      <c r="K1623">
        <f t="shared" si="150"/>
        <v>3246</v>
      </c>
      <c r="L1623" s="7">
        <f t="shared" si="153"/>
        <v>63.872491145218412</v>
      </c>
      <c r="M1623">
        <f t="shared" si="154"/>
        <v>5.7471428571428564</v>
      </c>
      <c r="N1623">
        <f t="shared" si="155"/>
        <v>3.7866666666666662</v>
      </c>
      <c r="O1623">
        <f>G1623/WatershedCalcs!$F$18</f>
        <v>0.37897727219407962</v>
      </c>
    </row>
    <row r="1624" spans="1:15" x14ac:dyDescent="0.25">
      <c r="A1624">
        <f t="shared" si="151"/>
        <v>2006</v>
      </c>
      <c r="B1624">
        <f t="shared" si="152"/>
        <v>9</v>
      </c>
      <c r="C1624">
        <v>2006</v>
      </c>
      <c r="D1624">
        <v>11</v>
      </c>
      <c r="E1624">
        <v>6</v>
      </c>
      <c r="F1624">
        <v>5.64</v>
      </c>
      <c r="G1624">
        <v>5.64</v>
      </c>
      <c r="I1624" s="1">
        <v>38879</v>
      </c>
      <c r="J1624">
        <v>5.64</v>
      </c>
      <c r="K1624">
        <f t="shared" si="150"/>
        <v>3328</v>
      </c>
      <c r="L1624" s="7">
        <f t="shared" si="153"/>
        <v>65.486029122392765</v>
      </c>
      <c r="M1624">
        <f t="shared" si="154"/>
        <v>5.638571428571427</v>
      </c>
      <c r="N1624">
        <f t="shared" si="155"/>
        <v>3.6759999999999993</v>
      </c>
      <c r="O1624">
        <f>G1624/WatershedCalcs!$F$18</f>
        <v>0.35097402548023132</v>
      </c>
    </row>
    <row r="1625" spans="1:15" x14ac:dyDescent="0.25">
      <c r="A1625">
        <f t="shared" si="151"/>
        <v>2006</v>
      </c>
      <c r="B1625">
        <f t="shared" si="152"/>
        <v>9</v>
      </c>
      <c r="C1625">
        <v>2006</v>
      </c>
      <c r="D1625">
        <v>12</v>
      </c>
      <c r="E1625">
        <v>6</v>
      </c>
      <c r="F1625">
        <v>5.89</v>
      </c>
      <c r="G1625">
        <v>5.89</v>
      </c>
      <c r="I1625" s="1">
        <v>38880</v>
      </c>
      <c r="J1625">
        <v>5.89</v>
      </c>
      <c r="K1625">
        <f t="shared" si="150"/>
        <v>3286</v>
      </c>
      <c r="L1625" s="7">
        <f t="shared" si="153"/>
        <v>64.659582841401019</v>
      </c>
      <c r="M1625">
        <f t="shared" si="154"/>
        <v>5.515714285714286</v>
      </c>
      <c r="N1625">
        <f t="shared" si="155"/>
        <v>3.577999999999999</v>
      </c>
      <c r="O1625">
        <f>G1625/WatershedCalcs!$F$18</f>
        <v>0.36653138476570257</v>
      </c>
    </row>
    <row r="1626" spans="1:15" x14ac:dyDescent="0.25">
      <c r="A1626">
        <f t="shared" si="151"/>
        <v>2006</v>
      </c>
      <c r="B1626">
        <f t="shared" si="152"/>
        <v>9</v>
      </c>
      <c r="C1626">
        <v>2006</v>
      </c>
      <c r="D1626">
        <v>13</v>
      </c>
      <c r="E1626">
        <v>6</v>
      </c>
      <c r="F1626">
        <v>6.03</v>
      </c>
      <c r="G1626">
        <v>6.03</v>
      </c>
      <c r="I1626" s="1">
        <v>38881</v>
      </c>
      <c r="J1626">
        <v>6.03</v>
      </c>
      <c r="K1626">
        <f t="shared" si="150"/>
        <v>3251</v>
      </c>
      <c r="L1626" s="7">
        <f t="shared" si="153"/>
        <v>63.970877607241242</v>
      </c>
      <c r="M1626">
        <f t="shared" si="154"/>
        <v>5.3014285714285716</v>
      </c>
      <c r="N1626">
        <f t="shared" si="155"/>
        <v>3.4913333333333325</v>
      </c>
      <c r="O1626">
        <f>G1626/WatershedCalcs!$F$18</f>
        <v>0.37524350596556655</v>
      </c>
    </row>
    <row r="1627" spans="1:15" x14ac:dyDescent="0.25">
      <c r="A1627">
        <f t="shared" si="151"/>
        <v>2006</v>
      </c>
      <c r="B1627">
        <f t="shared" si="152"/>
        <v>9</v>
      </c>
      <c r="C1627">
        <v>2006</v>
      </c>
      <c r="D1627">
        <v>14</v>
      </c>
      <c r="E1627">
        <v>6</v>
      </c>
      <c r="F1627">
        <v>5.85</v>
      </c>
      <c r="G1627">
        <v>5.85</v>
      </c>
      <c r="I1627" s="1">
        <v>38882</v>
      </c>
      <c r="J1627">
        <v>5.85</v>
      </c>
      <c r="K1627">
        <f t="shared" si="150"/>
        <v>3290</v>
      </c>
      <c r="L1627" s="7">
        <f t="shared" si="153"/>
        <v>64.738292011019283</v>
      </c>
      <c r="M1627">
        <f t="shared" si="154"/>
        <v>5.0214285714285714</v>
      </c>
      <c r="N1627">
        <f t="shared" si="155"/>
        <v>3.3996666666666666</v>
      </c>
      <c r="O1627">
        <f>G1627/WatershedCalcs!$F$18</f>
        <v>0.36404220728002717</v>
      </c>
    </row>
    <row r="1628" spans="1:15" x14ac:dyDescent="0.25">
      <c r="A1628">
        <f t="shared" si="151"/>
        <v>2006</v>
      </c>
      <c r="B1628">
        <f t="shared" si="152"/>
        <v>9</v>
      </c>
      <c r="C1628">
        <v>2006</v>
      </c>
      <c r="D1628">
        <v>15</v>
      </c>
      <c r="E1628">
        <v>6</v>
      </c>
      <c r="F1628">
        <v>5.4</v>
      </c>
      <c r="G1628">
        <v>5.4</v>
      </c>
      <c r="I1628" s="1">
        <v>38883</v>
      </c>
      <c r="J1628">
        <v>5.4</v>
      </c>
      <c r="K1628">
        <f t="shared" si="150"/>
        <v>3380</v>
      </c>
      <c r="L1628" s="7">
        <f t="shared" si="153"/>
        <v>66.509248327430143</v>
      </c>
      <c r="M1628">
        <f t="shared" si="154"/>
        <v>4.7357142857142867</v>
      </c>
      <c r="N1628">
        <f t="shared" si="155"/>
        <v>3.2949999999999999</v>
      </c>
      <c r="O1628">
        <f>G1628/WatershedCalcs!$F$18</f>
        <v>0.33603896056617899</v>
      </c>
    </row>
    <row r="1629" spans="1:15" x14ac:dyDescent="0.25">
      <c r="A1629">
        <f t="shared" si="151"/>
        <v>2006</v>
      </c>
      <c r="B1629">
        <f t="shared" si="152"/>
        <v>9</v>
      </c>
      <c r="C1629">
        <v>2006</v>
      </c>
      <c r="D1629">
        <v>16</v>
      </c>
      <c r="E1629">
        <v>6</v>
      </c>
      <c r="F1629">
        <v>5.33</v>
      </c>
      <c r="G1629">
        <v>5.33</v>
      </c>
      <c r="I1629" s="1">
        <v>38884</v>
      </c>
      <c r="J1629">
        <v>5.33</v>
      </c>
      <c r="K1629">
        <f t="shared" si="150"/>
        <v>3399</v>
      </c>
      <c r="L1629" s="7">
        <f t="shared" si="153"/>
        <v>66.883116883116884</v>
      </c>
      <c r="M1629">
        <f t="shared" si="154"/>
        <v>4.4714285714285724</v>
      </c>
      <c r="N1629">
        <f t="shared" si="155"/>
        <v>3.1979999999999995</v>
      </c>
      <c r="O1629">
        <f>G1629/WatershedCalcs!$F$18</f>
        <v>0.331682899966247</v>
      </c>
    </row>
    <row r="1630" spans="1:15" x14ac:dyDescent="0.25">
      <c r="A1630">
        <f t="shared" si="151"/>
        <v>2006</v>
      </c>
      <c r="B1630">
        <f t="shared" si="152"/>
        <v>9</v>
      </c>
      <c r="C1630">
        <v>2006</v>
      </c>
      <c r="D1630">
        <v>17</v>
      </c>
      <c r="E1630">
        <v>6</v>
      </c>
      <c r="F1630">
        <v>5.33</v>
      </c>
      <c r="G1630">
        <v>5.33</v>
      </c>
      <c r="I1630" s="1">
        <v>38885</v>
      </c>
      <c r="J1630">
        <v>5.33</v>
      </c>
      <c r="K1630">
        <f t="shared" si="150"/>
        <v>3399</v>
      </c>
      <c r="L1630" s="7">
        <f t="shared" si="153"/>
        <v>66.883116883116884</v>
      </c>
      <c r="M1630">
        <f t="shared" si="154"/>
        <v>4.17</v>
      </c>
      <c r="N1630">
        <f t="shared" si="155"/>
        <v>3.0989999999999998</v>
      </c>
      <c r="O1630">
        <f>G1630/WatershedCalcs!$F$18</f>
        <v>0.331682899966247</v>
      </c>
    </row>
    <row r="1631" spans="1:15" x14ac:dyDescent="0.25">
      <c r="A1631">
        <f t="shared" si="151"/>
        <v>2006</v>
      </c>
      <c r="B1631">
        <f t="shared" si="152"/>
        <v>9</v>
      </c>
      <c r="C1631">
        <v>2006</v>
      </c>
      <c r="D1631">
        <v>18</v>
      </c>
      <c r="E1631">
        <v>6</v>
      </c>
      <c r="F1631">
        <v>4.78</v>
      </c>
      <c r="G1631">
        <v>4.78</v>
      </c>
      <c r="I1631" s="1">
        <v>38886</v>
      </c>
      <c r="J1631">
        <v>4.78</v>
      </c>
      <c r="K1631">
        <f t="shared" si="150"/>
        <v>3517</v>
      </c>
      <c r="L1631" s="7">
        <f t="shared" si="153"/>
        <v>69.205037386855565</v>
      </c>
      <c r="M1631">
        <f t="shared" si="154"/>
        <v>3.88</v>
      </c>
      <c r="N1631">
        <f t="shared" si="155"/>
        <v>2.9963333333333333</v>
      </c>
      <c r="O1631">
        <f>G1631/WatershedCalcs!$F$18</f>
        <v>0.2974567095382103</v>
      </c>
    </row>
    <row r="1632" spans="1:15" x14ac:dyDescent="0.25">
      <c r="A1632">
        <f t="shared" si="151"/>
        <v>2006</v>
      </c>
      <c r="B1632">
        <f t="shared" si="152"/>
        <v>9</v>
      </c>
      <c r="C1632">
        <v>2006</v>
      </c>
      <c r="D1632">
        <v>19</v>
      </c>
      <c r="E1632">
        <v>6</v>
      </c>
      <c r="F1632">
        <v>4.3899999999999997</v>
      </c>
      <c r="G1632">
        <v>4.3899999999999997</v>
      </c>
      <c r="I1632" s="1">
        <v>38887</v>
      </c>
      <c r="J1632">
        <v>4.3899999999999997</v>
      </c>
      <c r="K1632">
        <f t="shared" si="150"/>
        <v>3605</v>
      </c>
      <c r="L1632" s="7">
        <f t="shared" si="153"/>
        <v>70.936639118457308</v>
      </c>
      <c r="M1632">
        <f t="shared" si="154"/>
        <v>3.6814285714285715</v>
      </c>
      <c r="N1632">
        <f t="shared" si="155"/>
        <v>2.9066666666666667</v>
      </c>
      <c r="O1632">
        <f>G1632/WatershedCalcs!$F$18</f>
        <v>0.27318722905287512</v>
      </c>
    </row>
    <row r="1633" spans="1:15" x14ac:dyDescent="0.25">
      <c r="A1633">
        <f t="shared" si="151"/>
        <v>2006</v>
      </c>
      <c r="B1633">
        <f t="shared" si="152"/>
        <v>9</v>
      </c>
      <c r="C1633">
        <v>2006</v>
      </c>
      <c r="D1633">
        <v>20</v>
      </c>
      <c r="E1633">
        <v>6</v>
      </c>
      <c r="F1633">
        <v>4.07</v>
      </c>
      <c r="G1633">
        <v>4.07</v>
      </c>
      <c r="I1633" s="1">
        <v>38888</v>
      </c>
      <c r="J1633">
        <v>4.07</v>
      </c>
      <c r="K1633">
        <f t="shared" si="150"/>
        <v>3671</v>
      </c>
      <c r="L1633" s="7">
        <f t="shared" si="153"/>
        <v>72.235340417158596</v>
      </c>
      <c r="M1633">
        <f t="shared" si="154"/>
        <v>3.5285714285714285</v>
      </c>
      <c r="N1633">
        <f t="shared" si="155"/>
        <v>2.8276666666666666</v>
      </c>
      <c r="O1633">
        <f>G1633/WatershedCalcs!$F$18</f>
        <v>0.25327380916747194</v>
      </c>
    </row>
    <row r="1634" spans="1:15" x14ac:dyDescent="0.25">
      <c r="A1634">
        <f t="shared" si="151"/>
        <v>2006</v>
      </c>
      <c r="B1634">
        <f t="shared" si="152"/>
        <v>9</v>
      </c>
      <c r="C1634">
        <v>2006</v>
      </c>
      <c r="D1634">
        <v>21</v>
      </c>
      <c r="E1634">
        <v>6</v>
      </c>
      <c r="F1634">
        <v>3.85</v>
      </c>
      <c r="G1634">
        <v>3.85</v>
      </c>
      <c r="I1634" s="1">
        <v>38889</v>
      </c>
      <c r="J1634">
        <v>3.85</v>
      </c>
      <c r="K1634">
        <f t="shared" si="150"/>
        <v>3709</v>
      </c>
      <c r="L1634" s="7">
        <f t="shared" si="153"/>
        <v>72.983077528532064</v>
      </c>
      <c r="M1634">
        <f t="shared" si="154"/>
        <v>3.3685714285714288</v>
      </c>
      <c r="N1634">
        <f t="shared" si="155"/>
        <v>2.7626666666666662</v>
      </c>
      <c r="O1634">
        <f>G1634/WatershedCalcs!$F$18</f>
        <v>0.23958333299625723</v>
      </c>
    </row>
    <row r="1635" spans="1:15" x14ac:dyDescent="0.25">
      <c r="A1635">
        <f t="shared" si="151"/>
        <v>2006</v>
      </c>
      <c r="B1635">
        <f t="shared" si="152"/>
        <v>9</v>
      </c>
      <c r="C1635">
        <v>2006</v>
      </c>
      <c r="D1635">
        <v>22</v>
      </c>
      <c r="E1635">
        <v>6</v>
      </c>
      <c r="F1635">
        <v>3.55</v>
      </c>
      <c r="G1635">
        <v>3.55</v>
      </c>
      <c r="I1635" s="1">
        <v>38890</v>
      </c>
      <c r="J1635">
        <v>3.55</v>
      </c>
      <c r="K1635">
        <f t="shared" si="150"/>
        <v>3785</v>
      </c>
      <c r="L1635" s="7">
        <f t="shared" si="153"/>
        <v>74.478551751279014</v>
      </c>
      <c r="M1635">
        <f t="shared" si="154"/>
        <v>3.1757142857142857</v>
      </c>
      <c r="N1635">
        <f t="shared" si="155"/>
        <v>2.7063333333333333</v>
      </c>
      <c r="O1635">
        <f>G1635/WatershedCalcs!$F$18</f>
        <v>0.22091450185369171</v>
      </c>
    </row>
    <row r="1636" spans="1:15" x14ac:dyDescent="0.25">
      <c r="A1636">
        <f t="shared" si="151"/>
        <v>2006</v>
      </c>
      <c r="B1636">
        <f t="shared" si="152"/>
        <v>9</v>
      </c>
      <c r="C1636">
        <v>2006</v>
      </c>
      <c r="D1636">
        <v>23</v>
      </c>
      <c r="E1636">
        <v>6</v>
      </c>
      <c r="F1636">
        <v>3.22</v>
      </c>
      <c r="G1636">
        <v>3.22</v>
      </c>
      <c r="I1636" s="1">
        <v>38891</v>
      </c>
      <c r="J1636">
        <v>3.22</v>
      </c>
      <c r="K1636">
        <f t="shared" si="150"/>
        <v>3884</v>
      </c>
      <c r="L1636" s="7">
        <f t="shared" si="153"/>
        <v>76.426603699330968</v>
      </c>
      <c r="M1636">
        <f t="shared" si="154"/>
        <v>3.0242857142857145</v>
      </c>
      <c r="N1636">
        <f t="shared" si="155"/>
        <v>2.6629999999999998</v>
      </c>
      <c r="O1636">
        <f>G1636/WatershedCalcs!$F$18</f>
        <v>0.2003787875968697</v>
      </c>
    </row>
    <row r="1637" spans="1:15" x14ac:dyDescent="0.25">
      <c r="A1637">
        <f t="shared" si="151"/>
        <v>2006</v>
      </c>
      <c r="B1637">
        <f t="shared" si="152"/>
        <v>9</v>
      </c>
      <c r="C1637">
        <v>2006</v>
      </c>
      <c r="D1637">
        <v>24</v>
      </c>
      <c r="E1637">
        <v>6</v>
      </c>
      <c r="F1637">
        <v>3.3</v>
      </c>
      <c r="G1637">
        <v>3.3</v>
      </c>
      <c r="I1637" s="1">
        <v>38892</v>
      </c>
      <c r="J1637">
        <v>3.3</v>
      </c>
      <c r="K1637">
        <f t="shared" si="150"/>
        <v>3852</v>
      </c>
      <c r="L1637" s="7">
        <f t="shared" si="153"/>
        <v>75.796930342384883</v>
      </c>
      <c r="M1637">
        <f t="shared" si="154"/>
        <v>2.9671428571428575</v>
      </c>
      <c r="N1637">
        <f t="shared" si="155"/>
        <v>2.6356666666666668</v>
      </c>
      <c r="O1637">
        <f>G1637/WatershedCalcs!$F$18</f>
        <v>0.20535714256822046</v>
      </c>
    </row>
    <row r="1638" spans="1:15" x14ac:dyDescent="0.25">
      <c r="A1638">
        <f t="shared" si="151"/>
        <v>2006</v>
      </c>
      <c r="B1638">
        <f t="shared" si="152"/>
        <v>9</v>
      </c>
      <c r="C1638">
        <v>2006</v>
      </c>
      <c r="D1638">
        <v>25</v>
      </c>
      <c r="E1638">
        <v>6</v>
      </c>
      <c r="F1638">
        <v>3.39</v>
      </c>
      <c r="G1638">
        <v>3.39</v>
      </c>
      <c r="I1638" s="1">
        <v>38893</v>
      </c>
      <c r="J1638">
        <v>3.39</v>
      </c>
      <c r="K1638">
        <f t="shared" si="150"/>
        <v>3841</v>
      </c>
      <c r="L1638" s="7">
        <f t="shared" si="153"/>
        <v>75.58048012593467</v>
      </c>
      <c r="M1638">
        <f t="shared" si="154"/>
        <v>2.8185714285714281</v>
      </c>
      <c r="N1638">
        <f t="shared" si="155"/>
        <v>2.5930000000000004</v>
      </c>
      <c r="O1638">
        <f>G1638/WatershedCalcs!$F$18</f>
        <v>0.21095779191099015</v>
      </c>
    </row>
    <row r="1639" spans="1:15" x14ac:dyDescent="0.25">
      <c r="A1639">
        <f t="shared" si="151"/>
        <v>2006</v>
      </c>
      <c r="B1639">
        <f t="shared" si="152"/>
        <v>9</v>
      </c>
      <c r="C1639">
        <v>2006</v>
      </c>
      <c r="D1639">
        <v>26</v>
      </c>
      <c r="E1639">
        <v>6</v>
      </c>
      <c r="F1639">
        <v>3.32</v>
      </c>
      <c r="G1639">
        <v>3.32</v>
      </c>
      <c r="I1639" s="1">
        <v>38894</v>
      </c>
      <c r="J1639">
        <v>3.32</v>
      </c>
      <c r="K1639">
        <f t="shared" si="150"/>
        <v>3851</v>
      </c>
      <c r="L1639" s="7">
        <f t="shared" si="153"/>
        <v>75.777253049980317</v>
      </c>
      <c r="M1639">
        <f t="shared" si="154"/>
        <v>2.6671428571428573</v>
      </c>
      <c r="N1639">
        <f t="shared" si="155"/>
        <v>2.5373333333333337</v>
      </c>
      <c r="O1639">
        <f>G1639/WatershedCalcs!$F$18</f>
        <v>0.20660173131105816</v>
      </c>
    </row>
    <row r="1640" spans="1:15" x14ac:dyDescent="0.25">
      <c r="A1640">
        <f t="shared" si="151"/>
        <v>2006</v>
      </c>
      <c r="B1640">
        <f t="shared" si="152"/>
        <v>9</v>
      </c>
      <c r="C1640">
        <v>2006</v>
      </c>
      <c r="D1640">
        <v>27</v>
      </c>
      <c r="E1640">
        <v>6</v>
      </c>
      <c r="F1640">
        <v>2.95</v>
      </c>
      <c r="G1640">
        <v>2.95</v>
      </c>
      <c r="I1640" s="1">
        <v>38895</v>
      </c>
      <c r="J1640">
        <v>2.95</v>
      </c>
      <c r="K1640">
        <f t="shared" si="150"/>
        <v>3977</v>
      </c>
      <c r="L1640" s="7">
        <f t="shared" si="153"/>
        <v>78.256591892955527</v>
      </c>
      <c r="M1640">
        <f t="shared" si="154"/>
        <v>2.5271428571428567</v>
      </c>
      <c r="N1640">
        <f t="shared" si="155"/>
        <v>2.4830000000000001</v>
      </c>
      <c r="O1640">
        <f>G1640/WatershedCalcs!$F$18</f>
        <v>0.18357683956856075</v>
      </c>
    </row>
    <row r="1641" spans="1:15" x14ac:dyDescent="0.25">
      <c r="A1641">
        <f t="shared" si="151"/>
        <v>2006</v>
      </c>
      <c r="B1641">
        <f t="shared" si="152"/>
        <v>9</v>
      </c>
      <c r="C1641">
        <v>2006</v>
      </c>
      <c r="D1641">
        <v>28</v>
      </c>
      <c r="E1641">
        <v>6</v>
      </c>
      <c r="F1641">
        <v>2.5</v>
      </c>
      <c r="G1641">
        <v>2.5</v>
      </c>
      <c r="I1641" s="1">
        <v>38896</v>
      </c>
      <c r="J1641">
        <v>2.5</v>
      </c>
      <c r="K1641">
        <f t="shared" si="150"/>
        <v>4136</v>
      </c>
      <c r="L1641" s="7">
        <f t="shared" si="153"/>
        <v>81.385281385281388</v>
      </c>
      <c r="M1641">
        <f t="shared" si="154"/>
        <v>2.4699999999999998</v>
      </c>
      <c r="N1641">
        <f t="shared" si="155"/>
        <v>2.4399999999999995</v>
      </c>
      <c r="O1641">
        <f>G1641/WatershedCalcs!$F$18</f>
        <v>0.15557359285471248</v>
      </c>
    </row>
    <row r="1642" spans="1:15" x14ac:dyDescent="0.25">
      <c r="A1642">
        <f t="shared" si="151"/>
        <v>2006</v>
      </c>
      <c r="B1642">
        <f t="shared" si="152"/>
        <v>9</v>
      </c>
      <c r="C1642">
        <v>2006</v>
      </c>
      <c r="D1642">
        <v>29</v>
      </c>
      <c r="E1642">
        <v>6</v>
      </c>
      <c r="F1642">
        <v>2.4900000000000002</v>
      </c>
      <c r="G1642">
        <v>2.4900000000000002</v>
      </c>
      <c r="I1642" s="1">
        <v>38897</v>
      </c>
      <c r="J1642">
        <v>2.4900000000000002</v>
      </c>
      <c r="K1642">
        <f t="shared" si="150"/>
        <v>4170</v>
      </c>
      <c r="L1642" s="7">
        <f t="shared" si="153"/>
        <v>82.054309327036606</v>
      </c>
      <c r="M1642">
        <f t="shared" si="154"/>
        <v>2.4728571428571429</v>
      </c>
      <c r="N1642">
        <f t="shared" si="155"/>
        <v>2.4086666666666665</v>
      </c>
      <c r="O1642">
        <f>G1642/WatershedCalcs!$F$18</f>
        <v>0.15495129848329364</v>
      </c>
    </row>
    <row r="1643" spans="1:15" x14ac:dyDescent="0.25">
      <c r="A1643">
        <f t="shared" si="151"/>
        <v>2006</v>
      </c>
      <c r="B1643">
        <f t="shared" si="152"/>
        <v>9</v>
      </c>
      <c r="C1643">
        <v>2006</v>
      </c>
      <c r="D1643">
        <v>30</v>
      </c>
      <c r="E1643">
        <v>6</v>
      </c>
      <c r="F1643">
        <v>2.82</v>
      </c>
      <c r="G1643">
        <v>2.82</v>
      </c>
      <c r="I1643" s="1">
        <v>38898</v>
      </c>
      <c r="J1643">
        <v>2.82</v>
      </c>
      <c r="K1643">
        <f t="shared" si="150"/>
        <v>4014</v>
      </c>
      <c r="L1643" s="7">
        <f t="shared" si="153"/>
        <v>78.984651711924442</v>
      </c>
      <c r="M1643">
        <f t="shared" si="154"/>
        <v>2.5528571428571429</v>
      </c>
      <c r="N1643">
        <f t="shared" si="155"/>
        <v>2.3759999999999999</v>
      </c>
      <c r="O1643">
        <f>G1643/WatershedCalcs!$F$18</f>
        <v>0.17548701274011566</v>
      </c>
    </row>
    <row r="1644" spans="1:15" x14ac:dyDescent="0.25">
      <c r="A1644">
        <f t="shared" si="151"/>
        <v>2006</v>
      </c>
      <c r="B1644">
        <f t="shared" si="152"/>
        <v>10</v>
      </c>
      <c r="C1644">
        <v>2006</v>
      </c>
      <c r="D1644">
        <v>1</v>
      </c>
      <c r="E1644">
        <v>7</v>
      </c>
      <c r="F1644">
        <v>2.2599999999999998</v>
      </c>
      <c r="G1644">
        <v>2.2599999999999998</v>
      </c>
      <c r="I1644" s="1">
        <v>38899</v>
      </c>
      <c r="J1644">
        <v>2.2599999999999998</v>
      </c>
      <c r="K1644">
        <f t="shared" si="150"/>
        <v>4266</v>
      </c>
      <c r="L1644" s="7">
        <f t="shared" si="153"/>
        <v>83.943329397874862</v>
      </c>
      <c r="M1644">
        <f t="shared" si="154"/>
        <v>2.5542857142857147</v>
      </c>
      <c r="N1644">
        <f t="shared" si="155"/>
        <v>2.3463333333333338</v>
      </c>
      <c r="O1644">
        <f>G1644/WatershedCalcs!$F$18</f>
        <v>0.14063852794066006</v>
      </c>
    </row>
    <row r="1645" spans="1:15" x14ac:dyDescent="0.25">
      <c r="A1645">
        <f t="shared" si="151"/>
        <v>2006</v>
      </c>
      <c r="B1645">
        <f t="shared" si="152"/>
        <v>10</v>
      </c>
      <c r="C1645">
        <v>2006</v>
      </c>
      <c r="D1645">
        <v>2</v>
      </c>
      <c r="E1645">
        <v>7</v>
      </c>
      <c r="F1645">
        <v>2.33</v>
      </c>
      <c r="G1645">
        <v>2.33</v>
      </c>
      <c r="I1645" s="1">
        <v>38900</v>
      </c>
      <c r="J1645">
        <v>2.33</v>
      </c>
      <c r="K1645">
        <f t="shared" si="150"/>
        <v>4221</v>
      </c>
      <c r="L1645" s="7">
        <f t="shared" si="153"/>
        <v>83.057851239669418</v>
      </c>
      <c r="M1645">
        <f t="shared" si="154"/>
        <v>2.62</v>
      </c>
      <c r="N1645">
        <f t="shared" si="155"/>
        <v>2.3346666666666667</v>
      </c>
      <c r="O1645">
        <f>G1645/WatershedCalcs!$F$18</f>
        <v>0.14499458854059205</v>
      </c>
    </row>
    <row r="1646" spans="1:15" x14ac:dyDescent="0.25">
      <c r="A1646">
        <f t="shared" si="151"/>
        <v>2006</v>
      </c>
      <c r="B1646">
        <f t="shared" si="152"/>
        <v>10</v>
      </c>
      <c r="C1646">
        <v>2006</v>
      </c>
      <c r="D1646">
        <v>3</v>
      </c>
      <c r="E1646">
        <v>7</v>
      </c>
      <c r="F1646">
        <v>2.34</v>
      </c>
      <c r="G1646">
        <v>2.34</v>
      </c>
      <c r="I1646" s="1">
        <v>38901</v>
      </c>
      <c r="J1646">
        <v>2.34</v>
      </c>
      <c r="K1646">
        <f t="shared" si="150"/>
        <v>4218</v>
      </c>
      <c r="L1646" s="7">
        <f t="shared" si="153"/>
        <v>82.99881936245572</v>
      </c>
      <c r="M1646">
        <f t="shared" si="154"/>
        <v>2.6885714285714286</v>
      </c>
      <c r="N1646">
        <f t="shared" si="155"/>
        <v>2.3156666666666665</v>
      </c>
      <c r="O1646">
        <f>G1646/WatershedCalcs!$F$18</f>
        <v>0.14561688291201089</v>
      </c>
    </row>
    <row r="1647" spans="1:15" x14ac:dyDescent="0.25">
      <c r="A1647">
        <f t="shared" si="151"/>
        <v>2006</v>
      </c>
      <c r="B1647">
        <f t="shared" si="152"/>
        <v>10</v>
      </c>
      <c r="C1647">
        <v>2006</v>
      </c>
      <c r="D1647">
        <v>4</v>
      </c>
      <c r="E1647">
        <v>7</v>
      </c>
      <c r="F1647">
        <v>2.5499999999999998</v>
      </c>
      <c r="G1647">
        <v>2.5499999999999998</v>
      </c>
      <c r="I1647" s="1">
        <v>38902</v>
      </c>
      <c r="J1647">
        <v>2.5499999999999998</v>
      </c>
      <c r="K1647">
        <f t="shared" si="150"/>
        <v>4129</v>
      </c>
      <c r="L1647" s="7">
        <f t="shared" si="153"/>
        <v>81.247540338449426</v>
      </c>
      <c r="M1647">
        <f t="shared" si="154"/>
        <v>2.75</v>
      </c>
      <c r="N1647">
        <f t="shared" si="155"/>
        <v>2.2926666666666669</v>
      </c>
      <c r="O1647">
        <f>G1647/WatershedCalcs!$F$18</f>
        <v>0.15868506471180671</v>
      </c>
    </row>
    <row r="1648" spans="1:15" x14ac:dyDescent="0.25">
      <c r="A1648">
        <f t="shared" si="151"/>
        <v>2006</v>
      </c>
      <c r="B1648">
        <f t="shared" si="152"/>
        <v>10</v>
      </c>
      <c r="C1648">
        <v>2006</v>
      </c>
      <c r="D1648">
        <v>5</v>
      </c>
      <c r="E1648">
        <v>7</v>
      </c>
      <c r="F1648">
        <v>2.52</v>
      </c>
      <c r="G1648">
        <v>2.52</v>
      </c>
      <c r="I1648" s="1">
        <v>38903</v>
      </c>
      <c r="J1648">
        <v>2.52</v>
      </c>
      <c r="K1648">
        <f t="shared" si="150"/>
        <v>4132</v>
      </c>
      <c r="L1648" s="7">
        <f t="shared" si="153"/>
        <v>81.306572215663124</v>
      </c>
      <c r="M1648">
        <f t="shared" si="154"/>
        <v>2.7714285714285718</v>
      </c>
      <c r="N1648">
        <f t="shared" si="155"/>
        <v>2.2670000000000003</v>
      </c>
      <c r="O1648">
        <f>G1648/WatershedCalcs!$F$18</f>
        <v>0.15681818159755018</v>
      </c>
    </row>
    <row r="1649" spans="1:15" x14ac:dyDescent="0.25">
      <c r="A1649">
        <f t="shared" si="151"/>
        <v>2006</v>
      </c>
      <c r="B1649">
        <f t="shared" si="152"/>
        <v>10</v>
      </c>
      <c r="C1649">
        <v>2006</v>
      </c>
      <c r="D1649">
        <v>6</v>
      </c>
      <c r="E1649">
        <v>7</v>
      </c>
      <c r="F1649">
        <v>3.05</v>
      </c>
      <c r="G1649">
        <v>3.05</v>
      </c>
      <c r="I1649" s="1">
        <v>38904</v>
      </c>
      <c r="J1649">
        <v>3.05</v>
      </c>
      <c r="K1649">
        <f t="shared" si="150"/>
        <v>3937</v>
      </c>
      <c r="L1649" s="7">
        <f t="shared" si="153"/>
        <v>77.469500196772927</v>
      </c>
      <c r="M1649">
        <f t="shared" si="154"/>
        <v>2.8814285714285712</v>
      </c>
      <c r="N1649">
        <f t="shared" si="155"/>
        <v>2.2359999999999993</v>
      </c>
      <c r="O1649">
        <f>G1649/WatershedCalcs!$F$18</f>
        <v>0.18979978328274921</v>
      </c>
    </row>
    <row r="1650" spans="1:15" x14ac:dyDescent="0.25">
      <c r="A1650">
        <f t="shared" si="151"/>
        <v>2006</v>
      </c>
      <c r="B1650">
        <f t="shared" si="152"/>
        <v>10</v>
      </c>
      <c r="C1650">
        <v>2006</v>
      </c>
      <c r="D1650">
        <v>7</v>
      </c>
      <c r="E1650">
        <v>7</v>
      </c>
      <c r="F1650">
        <v>2.83</v>
      </c>
      <c r="G1650">
        <v>2.83</v>
      </c>
      <c r="I1650" s="1">
        <v>38905</v>
      </c>
      <c r="J1650">
        <v>2.83</v>
      </c>
      <c r="K1650">
        <f t="shared" si="150"/>
        <v>4013</v>
      </c>
      <c r="L1650" s="7">
        <f t="shared" si="153"/>
        <v>78.964974419519876</v>
      </c>
      <c r="M1650">
        <f t="shared" si="154"/>
        <v>2.9142857142857146</v>
      </c>
      <c r="N1650">
        <f t="shared" si="155"/>
        <v>2.1879999999999997</v>
      </c>
      <c r="O1650">
        <f>G1650/WatershedCalcs!$F$18</f>
        <v>0.17610930711153452</v>
      </c>
    </row>
    <row r="1651" spans="1:15" x14ac:dyDescent="0.25">
      <c r="A1651">
        <f t="shared" si="151"/>
        <v>2006</v>
      </c>
      <c r="B1651">
        <f t="shared" si="152"/>
        <v>10</v>
      </c>
      <c r="C1651">
        <v>2006</v>
      </c>
      <c r="D1651">
        <v>8</v>
      </c>
      <c r="E1651">
        <v>7</v>
      </c>
      <c r="F1651">
        <v>2.72</v>
      </c>
      <c r="G1651">
        <v>2.72</v>
      </c>
      <c r="I1651" s="1">
        <v>38906</v>
      </c>
      <c r="J1651">
        <v>2.72</v>
      </c>
      <c r="K1651">
        <f t="shared" si="150"/>
        <v>4052</v>
      </c>
      <c r="L1651" s="7">
        <f t="shared" si="153"/>
        <v>79.732388823297924</v>
      </c>
      <c r="M1651">
        <f t="shared" si="154"/>
        <v>2.8971428571428572</v>
      </c>
      <c r="N1651">
        <f t="shared" si="155"/>
        <v>2.1533333333333333</v>
      </c>
      <c r="O1651">
        <f>G1651/WatershedCalcs!$F$18</f>
        <v>0.16926406902592719</v>
      </c>
    </row>
    <row r="1652" spans="1:15" x14ac:dyDescent="0.25">
      <c r="A1652">
        <f t="shared" si="151"/>
        <v>2006</v>
      </c>
      <c r="B1652">
        <f t="shared" si="152"/>
        <v>10</v>
      </c>
      <c r="C1652">
        <v>2006</v>
      </c>
      <c r="D1652">
        <v>9</v>
      </c>
      <c r="E1652">
        <v>7</v>
      </c>
      <c r="F1652">
        <v>2.81</v>
      </c>
      <c r="G1652">
        <v>2.81</v>
      </c>
      <c r="I1652" s="1">
        <v>38907</v>
      </c>
      <c r="J1652">
        <v>2.81</v>
      </c>
      <c r="K1652">
        <f t="shared" si="150"/>
        <v>4015</v>
      </c>
      <c r="L1652" s="7">
        <f t="shared" si="153"/>
        <v>79.004329004328994</v>
      </c>
      <c r="M1652">
        <f t="shared" si="154"/>
        <v>2.8642857142857139</v>
      </c>
      <c r="N1652">
        <f t="shared" si="155"/>
        <v>2.1186666666666665</v>
      </c>
      <c r="O1652">
        <f>G1652/WatershedCalcs!$F$18</f>
        <v>0.17486471836869683</v>
      </c>
    </row>
    <row r="1653" spans="1:15" x14ac:dyDescent="0.25">
      <c r="A1653">
        <f t="shared" si="151"/>
        <v>2006</v>
      </c>
      <c r="B1653">
        <f t="shared" si="152"/>
        <v>10</v>
      </c>
      <c r="C1653">
        <v>2006</v>
      </c>
      <c r="D1653">
        <v>10</v>
      </c>
      <c r="E1653">
        <v>7</v>
      </c>
      <c r="F1653">
        <v>2.77</v>
      </c>
      <c r="G1653">
        <v>2.77</v>
      </c>
      <c r="I1653" s="1">
        <v>38908</v>
      </c>
      <c r="J1653">
        <v>2.77</v>
      </c>
      <c r="K1653">
        <f t="shared" si="150"/>
        <v>4047</v>
      </c>
      <c r="L1653" s="7">
        <f t="shared" si="153"/>
        <v>79.634002361275094</v>
      </c>
      <c r="M1653">
        <f t="shared" si="154"/>
        <v>2.8000000000000003</v>
      </c>
      <c r="N1653">
        <f t="shared" si="155"/>
        <v>2.0773333333333333</v>
      </c>
      <c r="O1653">
        <f>G1653/WatershedCalcs!$F$18</f>
        <v>0.17237554088302143</v>
      </c>
    </row>
    <row r="1654" spans="1:15" x14ac:dyDescent="0.25">
      <c r="A1654">
        <f t="shared" si="151"/>
        <v>2006</v>
      </c>
      <c r="B1654">
        <f t="shared" si="152"/>
        <v>10</v>
      </c>
      <c r="C1654">
        <v>2006</v>
      </c>
      <c r="D1654">
        <v>11</v>
      </c>
      <c r="E1654">
        <v>7</v>
      </c>
      <c r="F1654">
        <v>2.7</v>
      </c>
      <c r="G1654">
        <v>2.7</v>
      </c>
      <c r="I1654" s="1">
        <v>38909</v>
      </c>
      <c r="J1654">
        <v>2.7</v>
      </c>
      <c r="K1654">
        <f t="shared" si="150"/>
        <v>4058</v>
      </c>
      <c r="L1654" s="7">
        <f t="shared" si="153"/>
        <v>79.850452577725306</v>
      </c>
      <c r="M1654">
        <f t="shared" si="154"/>
        <v>2.725714285714286</v>
      </c>
      <c r="N1654">
        <f t="shared" si="155"/>
        <v>2.0389999999999997</v>
      </c>
      <c r="O1654">
        <f>G1654/WatershedCalcs!$F$18</f>
        <v>0.1680194802830895</v>
      </c>
    </row>
    <row r="1655" spans="1:15" x14ac:dyDescent="0.25">
      <c r="A1655">
        <f t="shared" si="151"/>
        <v>2006</v>
      </c>
      <c r="B1655">
        <f t="shared" si="152"/>
        <v>10</v>
      </c>
      <c r="C1655">
        <v>2006</v>
      </c>
      <c r="D1655">
        <v>12</v>
      </c>
      <c r="E1655">
        <v>7</v>
      </c>
      <c r="F1655">
        <v>3.29</v>
      </c>
      <c r="G1655">
        <v>3.29</v>
      </c>
      <c r="I1655" s="1">
        <v>38910</v>
      </c>
      <c r="J1655">
        <v>3.29</v>
      </c>
      <c r="K1655">
        <f t="shared" si="150"/>
        <v>3877</v>
      </c>
      <c r="L1655" s="7">
        <f t="shared" si="153"/>
        <v>76.288862652499006</v>
      </c>
      <c r="M1655">
        <f t="shared" si="154"/>
        <v>2.6385714285714288</v>
      </c>
      <c r="N1655">
        <f t="shared" si="155"/>
        <v>2.0049999999999999</v>
      </c>
      <c r="O1655">
        <f>G1655/WatershedCalcs!$F$18</f>
        <v>0.20473484819680163</v>
      </c>
    </row>
    <row r="1656" spans="1:15" x14ac:dyDescent="0.25">
      <c r="A1656">
        <f t="shared" si="151"/>
        <v>2006</v>
      </c>
      <c r="B1656">
        <f t="shared" si="152"/>
        <v>10</v>
      </c>
      <c r="C1656">
        <v>2006</v>
      </c>
      <c r="D1656">
        <v>13</v>
      </c>
      <c r="E1656">
        <v>7</v>
      </c>
      <c r="F1656">
        <v>3.28</v>
      </c>
      <c r="G1656">
        <v>3.28</v>
      </c>
      <c r="I1656" s="1">
        <v>38911</v>
      </c>
      <c r="J1656">
        <v>3.28</v>
      </c>
      <c r="K1656">
        <f t="shared" si="150"/>
        <v>3880</v>
      </c>
      <c r="L1656" s="7">
        <f t="shared" si="153"/>
        <v>76.347894529712718</v>
      </c>
      <c r="M1656">
        <f t="shared" si="154"/>
        <v>2.4571428571428569</v>
      </c>
      <c r="N1656">
        <f t="shared" si="155"/>
        <v>1.9469999999999996</v>
      </c>
      <c r="O1656">
        <f>G1656/WatershedCalcs!$F$18</f>
        <v>0.20411255382538276</v>
      </c>
    </row>
    <row r="1657" spans="1:15" x14ac:dyDescent="0.25">
      <c r="A1657">
        <f t="shared" si="151"/>
        <v>2006</v>
      </c>
      <c r="B1657">
        <f t="shared" si="152"/>
        <v>10</v>
      </c>
      <c r="C1657">
        <v>2006</v>
      </c>
      <c r="D1657">
        <v>14</v>
      </c>
      <c r="E1657">
        <v>7</v>
      </c>
      <c r="F1657">
        <v>2.71</v>
      </c>
      <c r="G1657">
        <v>2.71</v>
      </c>
      <c r="I1657" s="1">
        <v>38912</v>
      </c>
      <c r="J1657">
        <v>2.71</v>
      </c>
      <c r="K1657">
        <f t="shared" si="150"/>
        <v>4056</v>
      </c>
      <c r="L1657" s="7">
        <f t="shared" si="153"/>
        <v>79.811097992916174</v>
      </c>
      <c r="M1657">
        <f t="shared" si="154"/>
        <v>2.2914285714285714</v>
      </c>
      <c r="N1657">
        <f t="shared" si="155"/>
        <v>1.892333333333333</v>
      </c>
      <c r="O1657">
        <f>G1657/WatershedCalcs!$F$18</f>
        <v>0.16864177465450833</v>
      </c>
    </row>
    <row r="1658" spans="1:15" x14ac:dyDescent="0.25">
      <c r="A1658">
        <f t="shared" si="151"/>
        <v>2006</v>
      </c>
      <c r="B1658">
        <f t="shared" si="152"/>
        <v>10</v>
      </c>
      <c r="C1658">
        <v>2006</v>
      </c>
      <c r="D1658">
        <v>15</v>
      </c>
      <c r="E1658">
        <v>7</v>
      </c>
      <c r="F1658">
        <v>2.4900000000000002</v>
      </c>
      <c r="G1658">
        <v>2.4900000000000002</v>
      </c>
      <c r="I1658" s="1">
        <v>38913</v>
      </c>
      <c r="J1658">
        <v>2.4900000000000002</v>
      </c>
      <c r="K1658">
        <f t="shared" si="150"/>
        <v>4170</v>
      </c>
      <c r="L1658" s="7">
        <f t="shared" si="153"/>
        <v>82.054309327036606</v>
      </c>
      <c r="M1658">
        <f t="shared" si="154"/>
        <v>2.2128571428571426</v>
      </c>
      <c r="N1658">
        <f t="shared" si="155"/>
        <v>1.8586666666666665</v>
      </c>
      <c r="O1658">
        <f>G1658/WatershedCalcs!$F$18</f>
        <v>0.15495129848329364</v>
      </c>
    </row>
    <row r="1659" spans="1:15" x14ac:dyDescent="0.25">
      <c r="A1659">
        <f t="shared" si="151"/>
        <v>2006</v>
      </c>
      <c r="B1659">
        <f t="shared" si="152"/>
        <v>10</v>
      </c>
      <c r="C1659">
        <v>2006</v>
      </c>
      <c r="D1659">
        <v>16</v>
      </c>
      <c r="E1659">
        <v>7</v>
      </c>
      <c r="F1659">
        <v>2.36</v>
      </c>
      <c r="G1659">
        <v>2.36</v>
      </c>
      <c r="I1659" s="1">
        <v>38914</v>
      </c>
      <c r="J1659">
        <v>2.36</v>
      </c>
      <c r="K1659">
        <f t="shared" si="150"/>
        <v>4217</v>
      </c>
      <c r="L1659" s="7">
        <f t="shared" si="153"/>
        <v>82.979142070051154</v>
      </c>
      <c r="M1659">
        <f t="shared" si="154"/>
        <v>2.1785714285714284</v>
      </c>
      <c r="N1659">
        <f t="shared" si="155"/>
        <v>1.827333333333333</v>
      </c>
      <c r="O1659">
        <f>G1659/WatershedCalcs!$F$18</f>
        <v>0.14686147165484859</v>
      </c>
    </row>
    <row r="1660" spans="1:15" x14ac:dyDescent="0.25">
      <c r="A1660">
        <f t="shared" si="151"/>
        <v>2006</v>
      </c>
      <c r="B1660">
        <f t="shared" si="152"/>
        <v>10</v>
      </c>
      <c r="C1660">
        <v>2006</v>
      </c>
      <c r="D1660">
        <v>17</v>
      </c>
      <c r="E1660">
        <v>7</v>
      </c>
      <c r="F1660">
        <v>2.25</v>
      </c>
      <c r="G1660">
        <v>2.25</v>
      </c>
      <c r="I1660" s="1">
        <v>38915</v>
      </c>
      <c r="J1660">
        <v>2.25</v>
      </c>
      <c r="K1660">
        <f t="shared" si="150"/>
        <v>4273</v>
      </c>
      <c r="L1660" s="7">
        <f t="shared" si="153"/>
        <v>84.08107044470681</v>
      </c>
      <c r="M1660">
        <f t="shared" si="154"/>
        <v>2.1842857142857146</v>
      </c>
      <c r="N1660">
        <f t="shared" si="155"/>
        <v>1.7886666666666668</v>
      </c>
      <c r="O1660">
        <f>G1660/WatershedCalcs!$F$18</f>
        <v>0.14001623356924123</v>
      </c>
    </row>
    <row r="1661" spans="1:15" x14ac:dyDescent="0.25">
      <c r="A1661">
        <f t="shared" si="151"/>
        <v>2006</v>
      </c>
      <c r="B1661">
        <f t="shared" si="152"/>
        <v>10</v>
      </c>
      <c r="C1661">
        <v>2006</v>
      </c>
      <c r="D1661">
        <v>18</v>
      </c>
      <c r="E1661">
        <v>7</v>
      </c>
      <c r="F1661">
        <v>2.09</v>
      </c>
      <c r="G1661">
        <v>2.09</v>
      </c>
      <c r="I1661" s="1">
        <v>38916</v>
      </c>
      <c r="J1661">
        <v>2.09</v>
      </c>
      <c r="K1661">
        <f t="shared" si="150"/>
        <v>4401</v>
      </c>
      <c r="L1661" s="7">
        <f t="shared" si="153"/>
        <v>86.599763872491138</v>
      </c>
      <c r="M1661">
        <f t="shared" si="154"/>
        <v>2.1514285714285717</v>
      </c>
      <c r="N1661">
        <f t="shared" si="155"/>
        <v>1.7480000000000002</v>
      </c>
      <c r="O1661">
        <f>G1661/WatershedCalcs!$F$18</f>
        <v>0.13005952362653964</v>
      </c>
    </row>
    <row r="1662" spans="1:15" x14ac:dyDescent="0.25">
      <c r="A1662">
        <f t="shared" si="151"/>
        <v>2006</v>
      </c>
      <c r="B1662">
        <f t="shared" si="152"/>
        <v>10</v>
      </c>
      <c r="C1662">
        <v>2006</v>
      </c>
      <c r="D1662">
        <v>19</v>
      </c>
      <c r="E1662">
        <v>7</v>
      </c>
      <c r="F1662">
        <v>2.02</v>
      </c>
      <c r="G1662">
        <v>2.02</v>
      </c>
      <c r="I1662" s="1">
        <v>38917</v>
      </c>
      <c r="J1662">
        <v>2.02</v>
      </c>
      <c r="K1662">
        <f t="shared" si="150"/>
        <v>4412</v>
      </c>
      <c r="L1662" s="7">
        <f t="shared" si="153"/>
        <v>86.816214088941351</v>
      </c>
      <c r="M1662">
        <f t="shared" si="154"/>
        <v>2.0985714285714288</v>
      </c>
      <c r="N1662">
        <f t="shared" si="155"/>
        <v>1.7169999999999999</v>
      </c>
      <c r="O1662">
        <f>G1662/WatershedCalcs!$F$18</f>
        <v>0.12570346302660768</v>
      </c>
    </row>
    <row r="1663" spans="1:15" x14ac:dyDescent="0.25">
      <c r="A1663">
        <f t="shared" si="151"/>
        <v>2006</v>
      </c>
      <c r="B1663">
        <f t="shared" si="152"/>
        <v>10</v>
      </c>
      <c r="C1663">
        <v>2006</v>
      </c>
      <c r="D1663">
        <v>20</v>
      </c>
      <c r="E1663">
        <v>7</v>
      </c>
      <c r="F1663">
        <v>2.12</v>
      </c>
      <c r="G1663">
        <v>2.12</v>
      </c>
      <c r="I1663" s="1">
        <v>38918</v>
      </c>
      <c r="J1663">
        <v>2.12</v>
      </c>
      <c r="K1663">
        <f t="shared" si="150"/>
        <v>4349</v>
      </c>
      <c r="L1663" s="7">
        <f t="shared" si="153"/>
        <v>85.57654466745376</v>
      </c>
      <c r="M1663">
        <f t="shared" si="154"/>
        <v>2.0514285714285712</v>
      </c>
      <c r="N1663">
        <f t="shared" si="155"/>
        <v>1.6949999999999998</v>
      </c>
      <c r="O1663">
        <f>G1663/WatershedCalcs!$F$18</f>
        <v>0.1319264067407962</v>
      </c>
    </row>
    <row r="1664" spans="1:15" x14ac:dyDescent="0.25">
      <c r="A1664">
        <f t="shared" si="151"/>
        <v>2006</v>
      </c>
      <c r="B1664">
        <f t="shared" si="152"/>
        <v>10</v>
      </c>
      <c r="C1664">
        <v>2006</v>
      </c>
      <c r="D1664">
        <v>21</v>
      </c>
      <c r="E1664">
        <v>7</v>
      </c>
      <c r="F1664">
        <v>2.16</v>
      </c>
      <c r="G1664">
        <v>2.16</v>
      </c>
      <c r="I1664" s="1">
        <v>38919</v>
      </c>
      <c r="J1664">
        <v>2.16</v>
      </c>
      <c r="K1664">
        <f t="shared" si="150"/>
        <v>4341</v>
      </c>
      <c r="L1664" s="7">
        <f t="shared" si="153"/>
        <v>85.419126328217232</v>
      </c>
      <c r="M1664">
        <f t="shared" si="154"/>
        <v>1.9857142857142858</v>
      </c>
      <c r="N1664">
        <f t="shared" si="155"/>
        <v>1.6663333333333332</v>
      </c>
      <c r="O1664">
        <f>G1664/WatershedCalcs!$F$18</f>
        <v>0.1344155842264716</v>
      </c>
    </row>
    <row r="1665" spans="1:15" x14ac:dyDescent="0.25">
      <c r="A1665">
        <f t="shared" si="151"/>
        <v>2006</v>
      </c>
      <c r="B1665">
        <f t="shared" si="152"/>
        <v>10</v>
      </c>
      <c r="C1665">
        <v>2006</v>
      </c>
      <c r="D1665">
        <v>22</v>
      </c>
      <c r="E1665">
        <v>7</v>
      </c>
      <c r="F1665">
        <v>2.25</v>
      </c>
      <c r="G1665">
        <v>2.25</v>
      </c>
      <c r="I1665" s="1">
        <v>38920</v>
      </c>
      <c r="J1665">
        <v>2.25</v>
      </c>
      <c r="K1665">
        <f t="shared" si="150"/>
        <v>4273</v>
      </c>
      <c r="L1665" s="7">
        <f t="shared" si="153"/>
        <v>84.08107044470681</v>
      </c>
      <c r="M1665">
        <f t="shared" si="154"/>
        <v>1.9000000000000001</v>
      </c>
      <c r="N1665">
        <f t="shared" si="155"/>
        <v>1.6346666666666665</v>
      </c>
      <c r="O1665">
        <f>G1665/WatershedCalcs!$F$18</f>
        <v>0.14001623356924123</v>
      </c>
    </row>
    <row r="1666" spans="1:15" x14ac:dyDescent="0.25">
      <c r="A1666">
        <f t="shared" si="151"/>
        <v>2006</v>
      </c>
      <c r="B1666">
        <f t="shared" si="152"/>
        <v>10</v>
      </c>
      <c r="C1666">
        <v>2006</v>
      </c>
      <c r="D1666">
        <v>23</v>
      </c>
      <c r="E1666">
        <v>7</v>
      </c>
      <c r="F1666">
        <v>2.4</v>
      </c>
      <c r="G1666">
        <v>2.4</v>
      </c>
      <c r="I1666" s="1">
        <v>38921</v>
      </c>
      <c r="J1666">
        <v>2.4</v>
      </c>
      <c r="K1666">
        <f t="shared" ref="K1666:K1729" si="156">RANK(J1666,$J$2:$J$5114,0)</f>
        <v>4180</v>
      </c>
      <c r="L1666" s="7">
        <f t="shared" si="153"/>
        <v>82.251082251082252</v>
      </c>
      <c r="M1666">
        <f t="shared" si="154"/>
        <v>1.7942857142857143</v>
      </c>
      <c r="N1666">
        <f t="shared" si="155"/>
        <v>1.595</v>
      </c>
      <c r="O1666">
        <f>G1666/WatershedCalcs!$F$18</f>
        <v>0.14935064914052398</v>
      </c>
    </row>
    <row r="1667" spans="1:15" x14ac:dyDescent="0.25">
      <c r="A1667">
        <f t="shared" ref="A1667:A1730" si="157">IF(E1667&gt;9,C1667+1,C1667)</f>
        <v>2006</v>
      </c>
      <c r="B1667">
        <f t="shared" ref="B1667:B1730" si="158">IF(E1667&gt;9,(E1667-9),(E1667+3))</f>
        <v>10</v>
      </c>
      <c r="C1667">
        <v>2006</v>
      </c>
      <c r="D1667">
        <v>24</v>
      </c>
      <c r="E1667">
        <v>7</v>
      </c>
      <c r="F1667">
        <v>2.02</v>
      </c>
      <c r="G1667">
        <v>2.02</v>
      </c>
      <c r="I1667" s="1">
        <v>38922</v>
      </c>
      <c r="J1667">
        <v>2.02</v>
      </c>
      <c r="K1667">
        <f t="shared" si="156"/>
        <v>4412</v>
      </c>
      <c r="L1667" s="7">
        <f t="shared" ref="L1667:L1730" si="159">100*(K1667/(COUNT($K$2:$K$5114)+1))</f>
        <v>86.816214088941351</v>
      </c>
      <c r="M1667">
        <f t="shared" ref="M1667:M1730" si="160">AVERAGE(J1667:J1673)</f>
        <v>1.7271428571428571</v>
      </c>
      <c r="N1667">
        <f t="shared" ref="N1667:N1730" si="161">AVERAGE(J1667:J1696)</f>
        <v>1.554</v>
      </c>
      <c r="O1667">
        <f>G1667/WatershedCalcs!$F$18</f>
        <v>0.12570346302660768</v>
      </c>
    </row>
    <row r="1668" spans="1:15" x14ac:dyDescent="0.25">
      <c r="A1668">
        <f t="shared" si="157"/>
        <v>2006</v>
      </c>
      <c r="B1668">
        <f t="shared" si="158"/>
        <v>10</v>
      </c>
      <c r="C1668">
        <v>2006</v>
      </c>
      <c r="D1668">
        <v>25</v>
      </c>
      <c r="E1668">
        <v>7</v>
      </c>
      <c r="F1668">
        <v>1.72</v>
      </c>
      <c r="G1668">
        <v>1.72</v>
      </c>
      <c r="I1668" s="1">
        <v>38923</v>
      </c>
      <c r="J1668">
        <v>1.72</v>
      </c>
      <c r="K1668">
        <f t="shared" si="156"/>
        <v>4662</v>
      </c>
      <c r="L1668" s="7">
        <f t="shared" si="159"/>
        <v>91.735537190082653</v>
      </c>
      <c r="M1668">
        <f t="shared" si="160"/>
        <v>1.7114285714285715</v>
      </c>
      <c r="N1668">
        <f t="shared" si="161"/>
        <v>1.5236666666666667</v>
      </c>
      <c r="O1668">
        <f>G1668/WatershedCalcs!$F$18</f>
        <v>0.10703463188404219</v>
      </c>
    </row>
    <row r="1669" spans="1:15" x14ac:dyDescent="0.25">
      <c r="A1669">
        <f t="shared" si="157"/>
        <v>2006</v>
      </c>
      <c r="B1669">
        <f t="shared" si="158"/>
        <v>10</v>
      </c>
      <c r="C1669">
        <v>2006</v>
      </c>
      <c r="D1669">
        <v>26</v>
      </c>
      <c r="E1669">
        <v>7</v>
      </c>
      <c r="F1669">
        <v>1.69</v>
      </c>
      <c r="G1669">
        <v>1.69</v>
      </c>
      <c r="I1669" s="1">
        <v>38924</v>
      </c>
      <c r="J1669">
        <v>1.69</v>
      </c>
      <c r="K1669">
        <f t="shared" si="156"/>
        <v>4739</v>
      </c>
      <c r="L1669" s="7">
        <f t="shared" si="159"/>
        <v>93.250688705234168</v>
      </c>
      <c r="M1669">
        <f t="shared" si="160"/>
        <v>1.7171428571428571</v>
      </c>
      <c r="N1669">
        <f t="shared" si="161"/>
        <v>1.5076666666666667</v>
      </c>
      <c r="O1669">
        <f>G1669/WatershedCalcs!$F$18</f>
        <v>0.10516774876978563</v>
      </c>
    </row>
    <row r="1670" spans="1:15" x14ac:dyDescent="0.25">
      <c r="A1670">
        <f t="shared" si="157"/>
        <v>2006</v>
      </c>
      <c r="B1670">
        <f t="shared" si="158"/>
        <v>10</v>
      </c>
      <c r="C1670">
        <v>2006</v>
      </c>
      <c r="D1670">
        <v>27</v>
      </c>
      <c r="E1670">
        <v>7</v>
      </c>
      <c r="F1670">
        <v>1.66</v>
      </c>
      <c r="G1670">
        <v>1.66</v>
      </c>
      <c r="I1670" s="1">
        <v>38925</v>
      </c>
      <c r="J1670">
        <v>1.66</v>
      </c>
      <c r="K1670">
        <f t="shared" si="156"/>
        <v>4751</v>
      </c>
      <c r="L1670" s="7">
        <f t="shared" si="159"/>
        <v>93.486816214088947</v>
      </c>
      <c r="M1670">
        <f t="shared" si="160"/>
        <v>1.7114285714285713</v>
      </c>
      <c r="N1670">
        <f t="shared" si="161"/>
        <v>1.4966666666666666</v>
      </c>
      <c r="O1670">
        <f>G1670/WatershedCalcs!$F$18</f>
        <v>0.10330086565552908</v>
      </c>
    </row>
    <row r="1671" spans="1:15" x14ac:dyDescent="0.25">
      <c r="A1671">
        <f t="shared" si="157"/>
        <v>2006</v>
      </c>
      <c r="B1671">
        <f t="shared" si="158"/>
        <v>10</v>
      </c>
      <c r="C1671">
        <v>2006</v>
      </c>
      <c r="D1671">
        <v>28</v>
      </c>
      <c r="E1671">
        <v>7</v>
      </c>
      <c r="F1671">
        <v>1.56</v>
      </c>
      <c r="G1671">
        <v>1.56</v>
      </c>
      <c r="I1671" s="1">
        <v>38926</v>
      </c>
      <c r="J1671">
        <v>1.56</v>
      </c>
      <c r="K1671">
        <f t="shared" si="156"/>
        <v>4825</v>
      </c>
      <c r="L1671" s="7">
        <f t="shared" si="159"/>
        <v>94.942935852026764</v>
      </c>
      <c r="M1671">
        <f t="shared" si="160"/>
        <v>1.7285714285714284</v>
      </c>
      <c r="N1671">
        <f t="shared" si="161"/>
        <v>1.4903333333333333</v>
      </c>
      <c r="O1671">
        <f>G1671/WatershedCalcs!$F$18</f>
        <v>9.70779219413406E-2</v>
      </c>
    </row>
    <row r="1672" spans="1:15" x14ac:dyDescent="0.25">
      <c r="A1672">
        <f t="shared" si="157"/>
        <v>2006</v>
      </c>
      <c r="B1672">
        <f t="shared" si="158"/>
        <v>10</v>
      </c>
      <c r="C1672">
        <v>2006</v>
      </c>
      <c r="D1672">
        <v>29</v>
      </c>
      <c r="E1672">
        <v>7</v>
      </c>
      <c r="F1672">
        <v>1.51</v>
      </c>
      <c r="G1672">
        <v>1.51</v>
      </c>
      <c r="I1672" s="1">
        <v>38927</v>
      </c>
      <c r="J1672">
        <v>1.51</v>
      </c>
      <c r="K1672">
        <f t="shared" si="156"/>
        <v>4842</v>
      </c>
      <c r="L1672" s="7">
        <f t="shared" si="159"/>
        <v>95.277449822904373</v>
      </c>
      <c r="M1672">
        <f t="shared" si="160"/>
        <v>1.7328571428571427</v>
      </c>
      <c r="N1672">
        <f t="shared" si="161"/>
        <v>1.4853333333333334</v>
      </c>
      <c r="O1672">
        <f>G1672/WatershedCalcs!$F$18</f>
        <v>9.3966450084246339E-2</v>
      </c>
    </row>
    <row r="1673" spans="1:15" x14ac:dyDescent="0.25">
      <c r="A1673">
        <f t="shared" si="157"/>
        <v>2006</v>
      </c>
      <c r="B1673">
        <f t="shared" si="158"/>
        <v>10</v>
      </c>
      <c r="C1673">
        <v>2006</v>
      </c>
      <c r="D1673">
        <v>30</v>
      </c>
      <c r="E1673">
        <v>7</v>
      </c>
      <c r="F1673">
        <v>1.93</v>
      </c>
      <c r="G1673">
        <v>1.93</v>
      </c>
      <c r="I1673" s="1">
        <v>38928</v>
      </c>
      <c r="J1673">
        <v>1.93</v>
      </c>
      <c r="K1673">
        <f t="shared" si="156"/>
        <v>4469</v>
      </c>
      <c r="L1673" s="7">
        <f t="shared" si="159"/>
        <v>87.937819756001574</v>
      </c>
      <c r="M1673">
        <f t="shared" si="160"/>
        <v>1.7471428571428569</v>
      </c>
      <c r="N1673">
        <f t="shared" si="161"/>
        <v>1.4803333333333335</v>
      </c>
      <c r="O1673">
        <f>G1673/WatershedCalcs!$F$18</f>
        <v>0.12010281368383803</v>
      </c>
    </row>
    <row r="1674" spans="1:15" x14ac:dyDescent="0.25">
      <c r="A1674">
        <f t="shared" si="157"/>
        <v>2006</v>
      </c>
      <c r="B1674">
        <f t="shared" si="158"/>
        <v>10</v>
      </c>
      <c r="C1674">
        <v>2006</v>
      </c>
      <c r="D1674">
        <v>31</v>
      </c>
      <c r="E1674">
        <v>7</v>
      </c>
      <c r="F1674">
        <v>1.91</v>
      </c>
      <c r="G1674">
        <v>1.91</v>
      </c>
      <c r="I1674" s="1">
        <v>38929</v>
      </c>
      <c r="J1674">
        <v>1.91</v>
      </c>
      <c r="K1674">
        <f t="shared" si="156"/>
        <v>4475</v>
      </c>
      <c r="L1674" s="7">
        <f t="shared" si="159"/>
        <v>88.05588351042897</v>
      </c>
      <c r="M1674">
        <f t="shared" si="160"/>
        <v>1.7271428571428571</v>
      </c>
      <c r="N1674">
        <f t="shared" si="161"/>
        <v>1.4506666666666668</v>
      </c>
      <c r="O1674">
        <f>G1674/WatershedCalcs!$F$18</f>
        <v>0.11885822494100033</v>
      </c>
    </row>
    <row r="1675" spans="1:15" x14ac:dyDescent="0.25">
      <c r="A1675">
        <f t="shared" si="157"/>
        <v>2006</v>
      </c>
      <c r="B1675">
        <f t="shared" si="158"/>
        <v>11</v>
      </c>
      <c r="C1675">
        <v>2006</v>
      </c>
      <c r="D1675">
        <v>1</v>
      </c>
      <c r="E1675">
        <v>8</v>
      </c>
      <c r="F1675">
        <v>1.76</v>
      </c>
      <c r="G1675">
        <v>1.76</v>
      </c>
      <c r="I1675" s="1">
        <v>38930</v>
      </c>
      <c r="J1675">
        <v>1.76</v>
      </c>
      <c r="K1675">
        <f t="shared" si="156"/>
        <v>4651</v>
      </c>
      <c r="L1675" s="7">
        <f t="shared" si="159"/>
        <v>91.519086973632426</v>
      </c>
      <c r="M1675">
        <f t="shared" si="160"/>
        <v>1.6942857142857142</v>
      </c>
      <c r="N1675">
        <f t="shared" si="161"/>
        <v>1.4393333333333334</v>
      </c>
      <c r="O1675">
        <f>G1675/WatershedCalcs!$F$18</f>
        <v>0.10952380936971759</v>
      </c>
    </row>
    <row r="1676" spans="1:15" x14ac:dyDescent="0.25">
      <c r="A1676">
        <f t="shared" si="157"/>
        <v>2006</v>
      </c>
      <c r="B1676">
        <f t="shared" si="158"/>
        <v>11</v>
      </c>
      <c r="C1676">
        <v>2006</v>
      </c>
      <c r="D1676">
        <v>2</v>
      </c>
      <c r="E1676">
        <v>8</v>
      </c>
      <c r="F1676">
        <v>1.65</v>
      </c>
      <c r="G1676">
        <v>1.65</v>
      </c>
      <c r="I1676" s="1">
        <v>38931</v>
      </c>
      <c r="J1676">
        <v>1.65</v>
      </c>
      <c r="K1676">
        <f t="shared" si="156"/>
        <v>4756</v>
      </c>
      <c r="L1676" s="7">
        <f t="shared" si="159"/>
        <v>93.585202676111763</v>
      </c>
      <c r="M1676">
        <f t="shared" si="160"/>
        <v>1.667142857142857</v>
      </c>
      <c r="N1676">
        <f t="shared" si="161"/>
        <v>1.4279999999999999</v>
      </c>
      <c r="O1676">
        <f>G1676/WatershedCalcs!$F$18</f>
        <v>0.10267857128411023</v>
      </c>
    </row>
    <row r="1677" spans="1:15" x14ac:dyDescent="0.25">
      <c r="A1677">
        <f t="shared" si="157"/>
        <v>2006</v>
      </c>
      <c r="B1677">
        <f t="shared" si="158"/>
        <v>11</v>
      </c>
      <c r="C1677">
        <v>2006</v>
      </c>
      <c r="D1677">
        <v>3</v>
      </c>
      <c r="E1677">
        <v>8</v>
      </c>
      <c r="F1677">
        <v>1.78</v>
      </c>
      <c r="G1677">
        <v>1.78</v>
      </c>
      <c r="I1677" s="1">
        <v>38932</v>
      </c>
      <c r="J1677">
        <v>1.78</v>
      </c>
      <c r="K1677">
        <f t="shared" si="156"/>
        <v>4644</v>
      </c>
      <c r="L1677" s="7">
        <f t="shared" si="159"/>
        <v>91.381345926800478</v>
      </c>
      <c r="M1677">
        <f t="shared" si="160"/>
        <v>1.662857142857143</v>
      </c>
      <c r="N1677">
        <f t="shared" si="161"/>
        <v>1.413</v>
      </c>
      <c r="O1677">
        <f>G1677/WatershedCalcs!$F$18</f>
        <v>0.11076839811255529</v>
      </c>
    </row>
    <row r="1678" spans="1:15" x14ac:dyDescent="0.25">
      <c r="A1678">
        <f t="shared" si="157"/>
        <v>2006</v>
      </c>
      <c r="B1678">
        <f t="shared" si="158"/>
        <v>11</v>
      </c>
      <c r="C1678">
        <v>2006</v>
      </c>
      <c r="D1678">
        <v>4</v>
      </c>
      <c r="E1678">
        <v>8</v>
      </c>
      <c r="F1678">
        <v>1.59</v>
      </c>
      <c r="G1678">
        <v>1.59</v>
      </c>
      <c r="I1678" s="1">
        <v>38933</v>
      </c>
      <c r="J1678">
        <v>1.59</v>
      </c>
      <c r="K1678">
        <f t="shared" si="156"/>
        <v>4813</v>
      </c>
      <c r="L1678" s="7">
        <f t="shared" si="159"/>
        <v>94.706808343171971</v>
      </c>
      <c r="M1678">
        <f t="shared" si="160"/>
        <v>1.6485714285714284</v>
      </c>
      <c r="N1678">
        <f t="shared" si="161"/>
        <v>1.3923333333333332</v>
      </c>
      <c r="O1678">
        <f>G1678/WatershedCalcs!$F$18</f>
        <v>9.8944805055597149E-2</v>
      </c>
    </row>
    <row r="1679" spans="1:15" x14ac:dyDescent="0.25">
      <c r="A1679">
        <f t="shared" si="157"/>
        <v>2006</v>
      </c>
      <c r="B1679">
        <f t="shared" si="158"/>
        <v>11</v>
      </c>
      <c r="C1679">
        <v>2006</v>
      </c>
      <c r="D1679">
        <v>5</v>
      </c>
      <c r="E1679">
        <v>8</v>
      </c>
      <c r="F1679">
        <v>1.61</v>
      </c>
      <c r="G1679">
        <v>1.61</v>
      </c>
      <c r="I1679" s="1">
        <v>38934</v>
      </c>
      <c r="J1679">
        <v>1.61</v>
      </c>
      <c r="K1679">
        <f t="shared" si="156"/>
        <v>4771</v>
      </c>
      <c r="L1679" s="7">
        <f t="shared" si="159"/>
        <v>93.880362062180239</v>
      </c>
      <c r="M1679">
        <f t="shared" si="160"/>
        <v>1.6428571428571428</v>
      </c>
      <c r="N1679">
        <f t="shared" si="161"/>
        <v>1.3846666666666667</v>
      </c>
      <c r="O1679">
        <f>G1679/WatershedCalcs!$F$18</f>
        <v>0.10018939379843485</v>
      </c>
    </row>
    <row r="1680" spans="1:15" x14ac:dyDescent="0.25">
      <c r="A1680">
        <f t="shared" si="157"/>
        <v>2006</v>
      </c>
      <c r="B1680">
        <f t="shared" si="158"/>
        <v>11</v>
      </c>
      <c r="C1680">
        <v>2006</v>
      </c>
      <c r="D1680">
        <v>6</v>
      </c>
      <c r="E1680">
        <v>8</v>
      </c>
      <c r="F1680">
        <v>1.79</v>
      </c>
      <c r="G1680">
        <v>1.79</v>
      </c>
      <c r="I1680" s="1">
        <v>38935</v>
      </c>
      <c r="J1680">
        <v>1.79</v>
      </c>
      <c r="K1680">
        <f t="shared" si="156"/>
        <v>4640</v>
      </c>
      <c r="L1680" s="7">
        <f t="shared" si="159"/>
        <v>91.302636757182214</v>
      </c>
      <c r="M1680">
        <f t="shared" si="160"/>
        <v>1.6471428571428572</v>
      </c>
      <c r="N1680">
        <f t="shared" si="161"/>
        <v>1.3756666666666668</v>
      </c>
      <c r="O1680">
        <f>G1680/WatershedCalcs!$F$18</f>
        <v>0.11139069248397414</v>
      </c>
    </row>
    <row r="1681" spans="1:15" x14ac:dyDescent="0.25">
      <c r="A1681">
        <f t="shared" si="157"/>
        <v>2006</v>
      </c>
      <c r="B1681">
        <f t="shared" si="158"/>
        <v>11</v>
      </c>
      <c r="C1681">
        <v>2006</v>
      </c>
      <c r="D1681">
        <v>7</v>
      </c>
      <c r="E1681">
        <v>8</v>
      </c>
      <c r="F1681">
        <v>1.68</v>
      </c>
      <c r="G1681">
        <v>1.68</v>
      </c>
      <c r="I1681" s="1">
        <v>38936</v>
      </c>
      <c r="J1681">
        <v>1.68</v>
      </c>
      <c r="K1681">
        <f t="shared" si="156"/>
        <v>4743</v>
      </c>
      <c r="L1681" s="7">
        <f t="shared" si="159"/>
        <v>93.329397874852418</v>
      </c>
      <c r="M1681">
        <f t="shared" si="160"/>
        <v>1.6342857142857141</v>
      </c>
      <c r="N1681">
        <f t="shared" si="161"/>
        <v>1.361</v>
      </c>
      <c r="O1681">
        <f>G1681/WatershedCalcs!$F$18</f>
        <v>0.10454545439836678</v>
      </c>
    </row>
    <row r="1682" spans="1:15" x14ac:dyDescent="0.25">
      <c r="A1682">
        <f t="shared" si="157"/>
        <v>2006</v>
      </c>
      <c r="B1682">
        <f t="shared" si="158"/>
        <v>11</v>
      </c>
      <c r="C1682">
        <v>2006</v>
      </c>
      <c r="D1682">
        <v>8</v>
      </c>
      <c r="E1682">
        <v>8</v>
      </c>
      <c r="F1682">
        <v>1.57</v>
      </c>
      <c r="G1682">
        <v>1.57</v>
      </c>
      <c r="I1682" s="1">
        <v>38937</v>
      </c>
      <c r="J1682">
        <v>1.57</v>
      </c>
      <c r="K1682">
        <f t="shared" si="156"/>
        <v>4819</v>
      </c>
      <c r="L1682" s="7">
        <f t="shared" si="159"/>
        <v>94.824872097599368</v>
      </c>
      <c r="M1682">
        <f t="shared" si="160"/>
        <v>1.6157142857142859</v>
      </c>
      <c r="N1682">
        <f t="shared" si="161"/>
        <v>1.3486666666666667</v>
      </c>
      <c r="O1682">
        <f>G1682/WatershedCalcs!$F$18</f>
        <v>9.770021631275945E-2</v>
      </c>
    </row>
    <row r="1683" spans="1:15" x14ac:dyDescent="0.25">
      <c r="A1683">
        <f t="shared" si="157"/>
        <v>2006</v>
      </c>
      <c r="B1683">
        <f t="shared" si="158"/>
        <v>11</v>
      </c>
      <c r="C1683">
        <v>2006</v>
      </c>
      <c r="D1683">
        <v>9</v>
      </c>
      <c r="E1683">
        <v>8</v>
      </c>
      <c r="F1683">
        <v>1.62</v>
      </c>
      <c r="G1683">
        <v>1.62</v>
      </c>
      <c r="I1683" s="1">
        <v>38938</v>
      </c>
      <c r="J1683">
        <v>1.62</v>
      </c>
      <c r="K1683">
        <f t="shared" si="156"/>
        <v>4766</v>
      </c>
      <c r="L1683" s="7">
        <f t="shared" si="159"/>
        <v>93.781975600157423</v>
      </c>
      <c r="M1683">
        <f t="shared" si="160"/>
        <v>1.5628571428571427</v>
      </c>
      <c r="N1683">
        <f t="shared" si="161"/>
        <v>1.3346666666666667</v>
      </c>
      <c r="O1683">
        <f>G1683/WatershedCalcs!$F$18</f>
        <v>0.1008116881698537</v>
      </c>
    </row>
    <row r="1684" spans="1:15" x14ac:dyDescent="0.25">
      <c r="A1684">
        <f t="shared" si="157"/>
        <v>2006</v>
      </c>
      <c r="B1684">
        <f t="shared" si="158"/>
        <v>11</v>
      </c>
      <c r="C1684">
        <v>2006</v>
      </c>
      <c r="D1684">
        <v>10</v>
      </c>
      <c r="E1684">
        <v>8</v>
      </c>
      <c r="F1684">
        <v>1.68</v>
      </c>
      <c r="G1684">
        <v>1.68</v>
      </c>
      <c r="I1684" s="1">
        <v>38939</v>
      </c>
      <c r="J1684">
        <v>1.68</v>
      </c>
      <c r="K1684">
        <f t="shared" si="156"/>
        <v>4743</v>
      </c>
      <c r="L1684" s="7">
        <f t="shared" si="159"/>
        <v>93.329397874852418</v>
      </c>
      <c r="M1684">
        <f t="shared" si="160"/>
        <v>1.4785714285714284</v>
      </c>
      <c r="N1684">
        <f t="shared" si="161"/>
        <v>1.3380000000000001</v>
      </c>
      <c r="O1684">
        <f>G1684/WatershedCalcs!$F$18</f>
        <v>0.10454545439836678</v>
      </c>
    </row>
    <row r="1685" spans="1:15" x14ac:dyDescent="0.25">
      <c r="A1685">
        <f t="shared" si="157"/>
        <v>2006</v>
      </c>
      <c r="B1685">
        <f t="shared" si="158"/>
        <v>11</v>
      </c>
      <c r="C1685">
        <v>2006</v>
      </c>
      <c r="D1685">
        <v>11</v>
      </c>
      <c r="E1685">
        <v>8</v>
      </c>
      <c r="F1685">
        <v>1.55</v>
      </c>
      <c r="G1685">
        <v>1.55</v>
      </c>
      <c r="I1685" s="1">
        <v>38940</v>
      </c>
      <c r="J1685">
        <v>1.55</v>
      </c>
      <c r="K1685">
        <f t="shared" si="156"/>
        <v>4827</v>
      </c>
      <c r="L1685" s="7">
        <f t="shared" si="159"/>
        <v>94.982290436835896</v>
      </c>
      <c r="M1685">
        <f t="shared" si="160"/>
        <v>1.4042857142857144</v>
      </c>
      <c r="N1685">
        <f t="shared" si="161"/>
        <v>1.3220000000000001</v>
      </c>
      <c r="O1685">
        <f>G1685/WatershedCalcs!$F$18</f>
        <v>9.6455627569921737E-2</v>
      </c>
    </row>
    <row r="1686" spans="1:15" x14ac:dyDescent="0.25">
      <c r="A1686">
        <f t="shared" si="157"/>
        <v>2006</v>
      </c>
      <c r="B1686">
        <f t="shared" si="158"/>
        <v>11</v>
      </c>
      <c r="C1686">
        <v>2006</v>
      </c>
      <c r="D1686">
        <v>12</v>
      </c>
      <c r="E1686">
        <v>8</v>
      </c>
      <c r="F1686">
        <v>1.64</v>
      </c>
      <c r="G1686">
        <v>1.64</v>
      </c>
      <c r="I1686" s="1">
        <v>38941</v>
      </c>
      <c r="J1686">
        <v>1.64</v>
      </c>
      <c r="K1686">
        <f t="shared" si="156"/>
        <v>4759</v>
      </c>
      <c r="L1686" s="7">
        <f t="shared" si="159"/>
        <v>93.644234553325461</v>
      </c>
      <c r="M1686">
        <f t="shared" si="160"/>
        <v>1.377142857142857</v>
      </c>
      <c r="N1686">
        <f t="shared" si="161"/>
        <v>1.3226666666666664</v>
      </c>
      <c r="O1686">
        <f>G1686/WatershedCalcs!$F$18</f>
        <v>0.10205627691269138</v>
      </c>
    </row>
    <row r="1687" spans="1:15" x14ac:dyDescent="0.25">
      <c r="A1687">
        <f t="shared" si="157"/>
        <v>2006</v>
      </c>
      <c r="B1687">
        <f t="shared" si="158"/>
        <v>11</v>
      </c>
      <c r="C1687">
        <v>2006</v>
      </c>
      <c r="D1687">
        <v>13</v>
      </c>
      <c r="E1687">
        <v>8</v>
      </c>
      <c r="F1687">
        <v>1.7</v>
      </c>
      <c r="G1687">
        <v>1.7</v>
      </c>
      <c r="I1687" s="1">
        <v>38942</v>
      </c>
      <c r="J1687">
        <v>1.7</v>
      </c>
      <c r="K1687">
        <f t="shared" si="156"/>
        <v>4673</v>
      </c>
      <c r="L1687" s="7">
        <f t="shared" si="159"/>
        <v>91.951987406532865</v>
      </c>
      <c r="M1687">
        <f t="shared" si="160"/>
        <v>1.3228571428571427</v>
      </c>
      <c r="N1687">
        <f t="shared" si="161"/>
        <v>1.306</v>
      </c>
      <c r="O1687">
        <f>G1687/WatershedCalcs!$F$18</f>
        <v>0.10579004314120449</v>
      </c>
    </row>
    <row r="1688" spans="1:15" x14ac:dyDescent="0.25">
      <c r="A1688">
        <f t="shared" si="157"/>
        <v>2006</v>
      </c>
      <c r="B1688">
        <f t="shared" si="158"/>
        <v>11</v>
      </c>
      <c r="C1688">
        <v>2006</v>
      </c>
      <c r="D1688">
        <v>14</v>
      </c>
      <c r="E1688">
        <v>8</v>
      </c>
      <c r="F1688">
        <v>1.55</v>
      </c>
      <c r="G1688">
        <v>1.55</v>
      </c>
      <c r="I1688" s="1">
        <v>38943</v>
      </c>
      <c r="J1688">
        <v>1.55</v>
      </c>
      <c r="K1688">
        <f t="shared" si="156"/>
        <v>4827</v>
      </c>
      <c r="L1688" s="7">
        <f t="shared" si="159"/>
        <v>94.982290436835896</v>
      </c>
      <c r="M1688">
        <f t="shared" si="160"/>
        <v>1.2528571428571429</v>
      </c>
      <c r="N1688">
        <f t="shared" si="161"/>
        <v>1.2836666666666665</v>
      </c>
      <c r="O1688">
        <f>G1688/WatershedCalcs!$F$18</f>
        <v>9.6455627569921737E-2</v>
      </c>
    </row>
    <row r="1689" spans="1:15" x14ac:dyDescent="0.25">
      <c r="A1689">
        <f t="shared" si="157"/>
        <v>2006</v>
      </c>
      <c r="B1689">
        <f t="shared" si="158"/>
        <v>11</v>
      </c>
      <c r="C1689">
        <v>2006</v>
      </c>
      <c r="D1689">
        <v>15</v>
      </c>
      <c r="E1689">
        <v>8</v>
      </c>
      <c r="F1689">
        <v>1.2</v>
      </c>
      <c r="G1689">
        <v>1.2</v>
      </c>
      <c r="I1689" s="1">
        <v>38944</v>
      </c>
      <c r="J1689">
        <v>1.2</v>
      </c>
      <c r="K1689">
        <f t="shared" si="156"/>
        <v>4963</v>
      </c>
      <c r="L1689" s="7">
        <f t="shared" si="159"/>
        <v>97.658402203856753</v>
      </c>
      <c r="M1689">
        <f t="shared" si="160"/>
        <v>1.1828571428571428</v>
      </c>
      <c r="N1689">
        <f t="shared" si="161"/>
        <v>1.2650000000000001</v>
      </c>
      <c r="O1689">
        <f>G1689/WatershedCalcs!$F$18</f>
        <v>7.4675324570261992E-2</v>
      </c>
    </row>
    <row r="1690" spans="1:15" x14ac:dyDescent="0.25">
      <c r="A1690">
        <f t="shared" si="157"/>
        <v>2006</v>
      </c>
      <c r="B1690">
        <f t="shared" si="158"/>
        <v>11</v>
      </c>
      <c r="C1690">
        <v>2006</v>
      </c>
      <c r="D1690">
        <v>16</v>
      </c>
      <c r="E1690">
        <v>8</v>
      </c>
      <c r="F1690">
        <v>1.03</v>
      </c>
      <c r="G1690">
        <v>1.03</v>
      </c>
      <c r="I1690" s="1">
        <v>38945</v>
      </c>
      <c r="J1690">
        <v>1.03</v>
      </c>
      <c r="K1690">
        <f t="shared" si="156"/>
        <v>5010</v>
      </c>
      <c r="L1690" s="7">
        <f t="shared" si="159"/>
        <v>98.583234946871315</v>
      </c>
      <c r="M1690">
        <f t="shared" si="160"/>
        <v>1.1785714285714286</v>
      </c>
      <c r="N1690">
        <f t="shared" si="161"/>
        <v>1.2996666666666667</v>
      </c>
      <c r="O1690">
        <f>G1690/WatershedCalcs!$F$18</f>
        <v>6.4096320256141551E-2</v>
      </c>
    </row>
    <row r="1691" spans="1:15" x14ac:dyDescent="0.25">
      <c r="A1691">
        <f t="shared" si="157"/>
        <v>2006</v>
      </c>
      <c r="B1691">
        <f t="shared" si="158"/>
        <v>11</v>
      </c>
      <c r="C1691">
        <v>2006</v>
      </c>
      <c r="D1691">
        <v>17</v>
      </c>
      <c r="E1691">
        <v>8</v>
      </c>
      <c r="F1691">
        <v>1.1599999999999999</v>
      </c>
      <c r="G1691">
        <v>1.1599999999999999</v>
      </c>
      <c r="I1691" s="1">
        <v>38946</v>
      </c>
      <c r="J1691">
        <v>1.1599999999999999</v>
      </c>
      <c r="K1691">
        <f t="shared" si="156"/>
        <v>4979</v>
      </c>
      <c r="L1691" s="7">
        <f t="shared" si="159"/>
        <v>97.973238882329795</v>
      </c>
      <c r="M1691">
        <f t="shared" si="160"/>
        <v>1.19</v>
      </c>
      <c r="N1691">
        <f t="shared" si="161"/>
        <v>1.3196666666666668</v>
      </c>
      <c r="O1691">
        <f>G1691/WatershedCalcs!$F$18</f>
        <v>7.2186147084586594E-2</v>
      </c>
    </row>
    <row r="1692" spans="1:15" x14ac:dyDescent="0.25">
      <c r="A1692">
        <f t="shared" si="157"/>
        <v>2006</v>
      </c>
      <c r="B1692">
        <f t="shared" si="158"/>
        <v>11</v>
      </c>
      <c r="C1692">
        <v>2006</v>
      </c>
      <c r="D1692">
        <v>18</v>
      </c>
      <c r="E1692">
        <v>8</v>
      </c>
      <c r="F1692">
        <v>1.36</v>
      </c>
      <c r="G1692">
        <v>1.36</v>
      </c>
      <c r="I1692" s="1">
        <v>38947</v>
      </c>
      <c r="J1692">
        <v>1.36</v>
      </c>
      <c r="K1692">
        <f t="shared" si="156"/>
        <v>4925</v>
      </c>
      <c r="L1692" s="7">
        <f t="shared" si="159"/>
        <v>96.910665092483271</v>
      </c>
      <c r="M1692">
        <f t="shared" si="160"/>
        <v>1.2014285714285715</v>
      </c>
      <c r="N1692">
        <f t="shared" si="161"/>
        <v>1.3303333333333331</v>
      </c>
      <c r="O1692">
        <f>G1692/WatershedCalcs!$F$18</f>
        <v>8.4632034512963597E-2</v>
      </c>
    </row>
    <row r="1693" spans="1:15" x14ac:dyDescent="0.25">
      <c r="A1693">
        <f t="shared" si="157"/>
        <v>2006</v>
      </c>
      <c r="B1693">
        <f t="shared" si="158"/>
        <v>11</v>
      </c>
      <c r="C1693">
        <v>2006</v>
      </c>
      <c r="D1693">
        <v>19</v>
      </c>
      <c r="E1693">
        <v>8</v>
      </c>
      <c r="F1693">
        <v>1.26</v>
      </c>
      <c r="G1693">
        <v>1.26</v>
      </c>
      <c r="I1693" s="1">
        <v>38948</v>
      </c>
      <c r="J1693">
        <v>1.26</v>
      </c>
      <c r="K1693">
        <f t="shared" si="156"/>
        <v>4954</v>
      </c>
      <c r="L1693" s="7">
        <f t="shared" si="159"/>
        <v>97.481306572215658</v>
      </c>
      <c r="M1693">
        <f t="shared" si="160"/>
        <v>1.2014285714285715</v>
      </c>
      <c r="N1693">
        <f t="shared" si="161"/>
        <v>1.3279999999999998</v>
      </c>
      <c r="O1693">
        <f>G1693/WatershedCalcs!$F$18</f>
        <v>7.8409090798775088E-2</v>
      </c>
    </row>
    <row r="1694" spans="1:15" x14ac:dyDescent="0.25">
      <c r="A1694">
        <f t="shared" si="157"/>
        <v>2006</v>
      </c>
      <c r="B1694">
        <f t="shared" si="158"/>
        <v>11</v>
      </c>
      <c r="C1694">
        <v>2006</v>
      </c>
      <c r="D1694">
        <v>20</v>
      </c>
      <c r="E1694">
        <v>8</v>
      </c>
      <c r="F1694">
        <v>1.21</v>
      </c>
      <c r="G1694">
        <v>1.21</v>
      </c>
      <c r="I1694" s="1">
        <v>38949</v>
      </c>
      <c r="J1694">
        <v>1.21</v>
      </c>
      <c r="K1694">
        <f t="shared" si="156"/>
        <v>4962</v>
      </c>
      <c r="L1694" s="7">
        <f t="shared" si="159"/>
        <v>97.638724911452186</v>
      </c>
      <c r="M1694">
        <f t="shared" si="160"/>
        <v>1.2314285714285715</v>
      </c>
      <c r="N1694">
        <f t="shared" si="161"/>
        <v>1.3573333333333333</v>
      </c>
      <c r="O1694">
        <f>G1694/WatershedCalcs!$F$18</f>
        <v>7.5297618941680841E-2</v>
      </c>
    </row>
    <row r="1695" spans="1:15" x14ac:dyDescent="0.25">
      <c r="A1695">
        <f t="shared" si="157"/>
        <v>2006</v>
      </c>
      <c r="B1695">
        <f t="shared" si="158"/>
        <v>11</v>
      </c>
      <c r="C1695">
        <v>2006</v>
      </c>
      <c r="D1695">
        <v>21</v>
      </c>
      <c r="E1695">
        <v>8</v>
      </c>
      <c r="F1695">
        <v>1.06</v>
      </c>
      <c r="G1695">
        <v>1.06</v>
      </c>
      <c r="I1695" s="1">
        <v>38950</v>
      </c>
      <c r="J1695">
        <v>1.06</v>
      </c>
      <c r="K1695">
        <f t="shared" si="156"/>
        <v>5003</v>
      </c>
      <c r="L1695" s="7">
        <f t="shared" si="159"/>
        <v>98.445493900039352</v>
      </c>
      <c r="M1695">
        <f t="shared" si="160"/>
        <v>1.26</v>
      </c>
      <c r="N1695">
        <f t="shared" si="161"/>
        <v>1.380333333333333</v>
      </c>
      <c r="O1695">
        <f>G1695/WatershedCalcs!$F$18</f>
        <v>6.5963203370398099E-2</v>
      </c>
    </row>
    <row r="1696" spans="1:15" x14ac:dyDescent="0.25">
      <c r="A1696">
        <f t="shared" si="157"/>
        <v>2006</v>
      </c>
      <c r="B1696">
        <f t="shared" si="158"/>
        <v>11</v>
      </c>
      <c r="C1696">
        <v>2006</v>
      </c>
      <c r="D1696">
        <v>22</v>
      </c>
      <c r="E1696">
        <v>8</v>
      </c>
      <c r="F1696">
        <v>1.17</v>
      </c>
      <c r="G1696">
        <v>1.17</v>
      </c>
      <c r="I1696" s="1">
        <v>38951</v>
      </c>
      <c r="J1696">
        <v>1.17</v>
      </c>
      <c r="K1696">
        <f t="shared" si="156"/>
        <v>4973</v>
      </c>
      <c r="L1696" s="7">
        <f t="shared" si="159"/>
        <v>97.855175127902399</v>
      </c>
      <c r="M1696">
        <f t="shared" si="160"/>
        <v>1.3028571428571429</v>
      </c>
      <c r="N1696">
        <f t="shared" si="161"/>
        <v>1.3939999999999997</v>
      </c>
      <c r="O1696">
        <f>G1696/WatershedCalcs!$F$18</f>
        <v>7.2808441456005443E-2</v>
      </c>
    </row>
    <row r="1697" spans="1:15" x14ac:dyDescent="0.25">
      <c r="A1697">
        <f t="shared" si="157"/>
        <v>2006</v>
      </c>
      <c r="B1697">
        <f t="shared" si="158"/>
        <v>11</v>
      </c>
      <c r="C1697">
        <v>2006</v>
      </c>
      <c r="D1697">
        <v>23</v>
      </c>
      <c r="E1697">
        <v>8</v>
      </c>
      <c r="F1697">
        <v>1.1100000000000001</v>
      </c>
      <c r="G1697">
        <v>1.1100000000000001</v>
      </c>
      <c r="I1697" s="1">
        <v>38952</v>
      </c>
      <c r="J1697">
        <v>1.1100000000000001</v>
      </c>
      <c r="K1697">
        <f t="shared" si="156"/>
        <v>4991</v>
      </c>
      <c r="L1697" s="7">
        <f t="shared" si="159"/>
        <v>98.209366391184574</v>
      </c>
      <c r="M1697">
        <f t="shared" si="160"/>
        <v>1.2842857142857143</v>
      </c>
      <c r="N1697">
        <f t="shared" si="161"/>
        <v>1.4129999999999998</v>
      </c>
      <c r="O1697">
        <f>G1697/WatershedCalcs!$F$18</f>
        <v>6.9074675227492346E-2</v>
      </c>
    </row>
    <row r="1698" spans="1:15" x14ac:dyDescent="0.25">
      <c r="A1698">
        <f t="shared" si="157"/>
        <v>2006</v>
      </c>
      <c r="B1698">
        <f t="shared" si="158"/>
        <v>11</v>
      </c>
      <c r="C1698">
        <v>2006</v>
      </c>
      <c r="D1698">
        <v>24</v>
      </c>
      <c r="E1698">
        <v>8</v>
      </c>
      <c r="F1698">
        <v>1.24</v>
      </c>
      <c r="G1698">
        <v>1.24</v>
      </c>
      <c r="I1698" s="1">
        <v>38953</v>
      </c>
      <c r="J1698">
        <v>1.24</v>
      </c>
      <c r="K1698">
        <f t="shared" si="156"/>
        <v>4956</v>
      </c>
      <c r="L1698" s="7">
        <f t="shared" si="159"/>
        <v>97.52066115702479</v>
      </c>
      <c r="M1698">
        <f t="shared" si="160"/>
        <v>1.35</v>
      </c>
      <c r="N1698">
        <f t="shared" si="161"/>
        <v>1.4226666666666665</v>
      </c>
      <c r="O1698">
        <f>G1698/WatershedCalcs!$F$18</f>
        <v>7.716450205593739E-2</v>
      </c>
    </row>
    <row r="1699" spans="1:15" x14ac:dyDescent="0.25">
      <c r="A1699">
        <f t="shared" si="157"/>
        <v>2006</v>
      </c>
      <c r="B1699">
        <f t="shared" si="158"/>
        <v>11</v>
      </c>
      <c r="C1699">
        <v>2006</v>
      </c>
      <c r="D1699">
        <v>25</v>
      </c>
      <c r="E1699">
        <v>8</v>
      </c>
      <c r="F1699">
        <v>1.36</v>
      </c>
      <c r="G1699">
        <v>1.36</v>
      </c>
      <c r="I1699" s="1">
        <v>38954</v>
      </c>
      <c r="J1699">
        <v>1.36</v>
      </c>
      <c r="K1699">
        <f t="shared" si="156"/>
        <v>4925</v>
      </c>
      <c r="L1699" s="7">
        <f t="shared" si="159"/>
        <v>96.910665092483271</v>
      </c>
      <c r="M1699">
        <f t="shared" si="160"/>
        <v>1.3757142857142859</v>
      </c>
      <c r="N1699">
        <f t="shared" si="161"/>
        <v>1.4219999999999997</v>
      </c>
      <c r="O1699">
        <f>G1699/WatershedCalcs!$F$18</f>
        <v>8.4632034512963597E-2</v>
      </c>
    </row>
    <row r="1700" spans="1:15" x14ac:dyDescent="0.25">
      <c r="A1700">
        <f t="shared" si="157"/>
        <v>2006</v>
      </c>
      <c r="B1700">
        <f t="shared" si="158"/>
        <v>11</v>
      </c>
      <c r="C1700">
        <v>2006</v>
      </c>
      <c r="D1700">
        <v>26</v>
      </c>
      <c r="E1700">
        <v>8</v>
      </c>
      <c r="F1700">
        <v>1.47</v>
      </c>
      <c r="G1700">
        <v>1.47</v>
      </c>
      <c r="I1700" s="1">
        <v>38955</v>
      </c>
      <c r="J1700">
        <v>1.47</v>
      </c>
      <c r="K1700">
        <f t="shared" si="156"/>
        <v>4876</v>
      </c>
      <c r="L1700" s="7">
        <f t="shared" si="159"/>
        <v>95.946477764659591</v>
      </c>
      <c r="M1700">
        <f t="shared" si="160"/>
        <v>1.3528571428571428</v>
      </c>
      <c r="N1700">
        <f t="shared" si="161"/>
        <v>1.4176666666666662</v>
      </c>
      <c r="O1700">
        <f>G1700/WatershedCalcs!$F$18</f>
        <v>9.1477272598570941E-2</v>
      </c>
    </row>
    <row r="1701" spans="1:15" x14ac:dyDescent="0.25">
      <c r="A1701">
        <f t="shared" si="157"/>
        <v>2006</v>
      </c>
      <c r="B1701">
        <f t="shared" si="158"/>
        <v>11</v>
      </c>
      <c r="C1701">
        <v>2006</v>
      </c>
      <c r="D1701">
        <v>27</v>
      </c>
      <c r="E1701">
        <v>8</v>
      </c>
      <c r="F1701">
        <v>1.41</v>
      </c>
      <c r="G1701">
        <v>1.41</v>
      </c>
      <c r="I1701" s="1">
        <v>38956</v>
      </c>
      <c r="J1701">
        <v>1.41</v>
      </c>
      <c r="K1701">
        <f t="shared" si="156"/>
        <v>4896</v>
      </c>
      <c r="L1701" s="7">
        <f t="shared" si="159"/>
        <v>96.340023612750883</v>
      </c>
      <c r="M1701">
        <f t="shared" si="160"/>
        <v>1.3085714285714285</v>
      </c>
      <c r="N1701">
        <f t="shared" si="161"/>
        <v>1.4053333333333333</v>
      </c>
      <c r="O1701">
        <f>G1701/WatershedCalcs!$F$18</f>
        <v>8.774350637005783E-2</v>
      </c>
    </row>
    <row r="1702" spans="1:15" x14ac:dyDescent="0.25">
      <c r="A1702">
        <f t="shared" si="157"/>
        <v>2006</v>
      </c>
      <c r="B1702">
        <f t="shared" si="158"/>
        <v>11</v>
      </c>
      <c r="C1702">
        <v>2006</v>
      </c>
      <c r="D1702">
        <v>28</v>
      </c>
      <c r="E1702">
        <v>8</v>
      </c>
      <c r="F1702">
        <v>1.36</v>
      </c>
      <c r="G1702">
        <v>1.36</v>
      </c>
      <c r="I1702" s="1">
        <v>38957</v>
      </c>
      <c r="J1702">
        <v>1.36</v>
      </c>
      <c r="K1702">
        <f t="shared" si="156"/>
        <v>4925</v>
      </c>
      <c r="L1702" s="7">
        <f t="shared" si="159"/>
        <v>96.910665092483271</v>
      </c>
      <c r="M1702">
        <f t="shared" si="160"/>
        <v>1.3014285714285716</v>
      </c>
      <c r="N1702">
        <f t="shared" si="161"/>
        <v>1.3919999999999999</v>
      </c>
      <c r="O1702">
        <f>G1702/WatershedCalcs!$F$18</f>
        <v>8.4632034512963597E-2</v>
      </c>
    </row>
    <row r="1703" spans="1:15" x14ac:dyDescent="0.25">
      <c r="A1703">
        <f t="shared" si="157"/>
        <v>2006</v>
      </c>
      <c r="B1703">
        <f t="shared" si="158"/>
        <v>11</v>
      </c>
      <c r="C1703">
        <v>2006</v>
      </c>
      <c r="D1703">
        <v>29</v>
      </c>
      <c r="E1703">
        <v>8</v>
      </c>
      <c r="F1703">
        <v>1.04</v>
      </c>
      <c r="G1703">
        <v>1.04</v>
      </c>
      <c r="I1703" s="1">
        <v>38958</v>
      </c>
      <c r="J1703">
        <v>1.04</v>
      </c>
      <c r="K1703">
        <f t="shared" si="156"/>
        <v>5007</v>
      </c>
      <c r="L1703" s="7">
        <f t="shared" si="159"/>
        <v>98.524203069657617</v>
      </c>
      <c r="M1703">
        <f t="shared" si="160"/>
        <v>1.2985714285714287</v>
      </c>
      <c r="N1703">
        <f t="shared" si="161"/>
        <v>1.3773333333333331</v>
      </c>
      <c r="O1703">
        <f>G1703/WatershedCalcs!$F$18</f>
        <v>6.47186146275604E-2</v>
      </c>
    </row>
    <row r="1704" spans="1:15" x14ac:dyDescent="0.25">
      <c r="A1704">
        <f t="shared" si="157"/>
        <v>2006</v>
      </c>
      <c r="B1704">
        <f t="shared" si="158"/>
        <v>11</v>
      </c>
      <c r="C1704">
        <v>2006</v>
      </c>
      <c r="D1704">
        <v>30</v>
      </c>
      <c r="E1704">
        <v>8</v>
      </c>
      <c r="F1704">
        <v>1.57</v>
      </c>
      <c r="G1704">
        <v>1.57</v>
      </c>
      <c r="I1704" s="1">
        <v>38959</v>
      </c>
      <c r="J1704">
        <v>1.57</v>
      </c>
      <c r="K1704">
        <f t="shared" si="156"/>
        <v>4819</v>
      </c>
      <c r="L1704" s="7">
        <f t="shared" si="159"/>
        <v>94.824872097599368</v>
      </c>
      <c r="M1704">
        <f t="shared" si="160"/>
        <v>1.342857142857143</v>
      </c>
      <c r="N1704">
        <f t="shared" si="161"/>
        <v>1.3729999999999998</v>
      </c>
      <c r="O1704">
        <f>G1704/WatershedCalcs!$F$18</f>
        <v>9.770021631275945E-2</v>
      </c>
    </row>
    <row r="1705" spans="1:15" x14ac:dyDescent="0.25">
      <c r="A1705">
        <f t="shared" si="157"/>
        <v>2006</v>
      </c>
      <c r="B1705">
        <f t="shared" si="158"/>
        <v>11</v>
      </c>
      <c r="C1705">
        <v>2006</v>
      </c>
      <c r="D1705">
        <v>31</v>
      </c>
      <c r="E1705">
        <v>8</v>
      </c>
      <c r="F1705">
        <v>1.42</v>
      </c>
      <c r="G1705">
        <v>1.42</v>
      </c>
      <c r="I1705" s="1">
        <v>38960</v>
      </c>
      <c r="J1705">
        <v>1.42</v>
      </c>
      <c r="K1705">
        <f t="shared" si="156"/>
        <v>4893</v>
      </c>
      <c r="L1705" s="7">
        <f t="shared" si="159"/>
        <v>96.280991735537185</v>
      </c>
      <c r="M1705">
        <f t="shared" si="160"/>
        <v>1.3057142857142858</v>
      </c>
      <c r="N1705">
        <f t="shared" si="161"/>
        <v>1.3526666666666665</v>
      </c>
      <c r="O1705">
        <f>G1705/WatershedCalcs!$F$18</f>
        <v>8.836580074147668E-2</v>
      </c>
    </row>
    <row r="1706" spans="1:15" x14ac:dyDescent="0.25">
      <c r="A1706">
        <f t="shared" si="157"/>
        <v>2006</v>
      </c>
      <c r="B1706">
        <f t="shared" si="158"/>
        <v>12</v>
      </c>
      <c r="C1706">
        <v>2006</v>
      </c>
      <c r="D1706">
        <v>1</v>
      </c>
      <c r="E1706">
        <v>9</v>
      </c>
      <c r="F1706">
        <v>1.2</v>
      </c>
      <c r="G1706">
        <v>1.2</v>
      </c>
      <c r="I1706" s="1">
        <v>38961</v>
      </c>
      <c r="J1706">
        <v>1.2</v>
      </c>
      <c r="K1706">
        <f t="shared" si="156"/>
        <v>4963</v>
      </c>
      <c r="L1706" s="7">
        <f t="shared" si="159"/>
        <v>97.658402203856753</v>
      </c>
      <c r="M1706">
        <f t="shared" si="160"/>
        <v>1.2671428571428573</v>
      </c>
      <c r="N1706">
        <f t="shared" si="161"/>
        <v>1.3343333333333329</v>
      </c>
      <c r="O1706">
        <f>G1706/WatershedCalcs!$F$18</f>
        <v>7.4675324570261992E-2</v>
      </c>
    </row>
    <row r="1707" spans="1:15" x14ac:dyDescent="0.25">
      <c r="A1707">
        <f t="shared" si="157"/>
        <v>2006</v>
      </c>
      <c r="B1707">
        <f t="shared" si="158"/>
        <v>12</v>
      </c>
      <c r="C1707">
        <v>2006</v>
      </c>
      <c r="D1707">
        <v>2</v>
      </c>
      <c r="E1707">
        <v>9</v>
      </c>
      <c r="F1707">
        <v>1.1599999999999999</v>
      </c>
      <c r="G1707">
        <v>1.1599999999999999</v>
      </c>
      <c r="I1707" s="1">
        <v>38962</v>
      </c>
      <c r="J1707">
        <v>1.1599999999999999</v>
      </c>
      <c r="K1707">
        <f t="shared" si="156"/>
        <v>4979</v>
      </c>
      <c r="L1707" s="7">
        <f t="shared" si="159"/>
        <v>97.973238882329795</v>
      </c>
      <c r="M1707">
        <f t="shared" si="160"/>
        <v>1.3414285714285719</v>
      </c>
      <c r="N1707">
        <f t="shared" si="161"/>
        <v>1.329333333333333</v>
      </c>
      <c r="O1707">
        <f>G1707/WatershedCalcs!$F$18</f>
        <v>7.2186147084586594E-2</v>
      </c>
    </row>
    <row r="1708" spans="1:15" x14ac:dyDescent="0.25">
      <c r="A1708">
        <f t="shared" si="157"/>
        <v>2006</v>
      </c>
      <c r="B1708">
        <f t="shared" si="158"/>
        <v>12</v>
      </c>
      <c r="C1708">
        <v>2006</v>
      </c>
      <c r="D1708">
        <v>3</v>
      </c>
      <c r="E1708">
        <v>9</v>
      </c>
      <c r="F1708">
        <v>1.36</v>
      </c>
      <c r="G1708">
        <v>1.36</v>
      </c>
      <c r="I1708" s="1">
        <v>38963</v>
      </c>
      <c r="J1708">
        <v>1.36</v>
      </c>
      <c r="K1708">
        <f t="shared" si="156"/>
        <v>4925</v>
      </c>
      <c r="L1708" s="7">
        <f t="shared" si="159"/>
        <v>96.910665092483271</v>
      </c>
      <c r="M1708">
        <f t="shared" si="160"/>
        <v>1.3471428571428574</v>
      </c>
      <c r="N1708">
        <f t="shared" si="161"/>
        <v>1.3233333333333328</v>
      </c>
      <c r="O1708">
        <f>G1708/WatershedCalcs!$F$18</f>
        <v>8.4632034512963597E-2</v>
      </c>
    </row>
    <row r="1709" spans="1:15" x14ac:dyDescent="0.25">
      <c r="A1709">
        <f t="shared" si="157"/>
        <v>2006</v>
      </c>
      <c r="B1709">
        <f t="shared" si="158"/>
        <v>12</v>
      </c>
      <c r="C1709">
        <v>2006</v>
      </c>
      <c r="D1709">
        <v>4</v>
      </c>
      <c r="E1709">
        <v>9</v>
      </c>
      <c r="F1709">
        <v>1.34</v>
      </c>
      <c r="G1709">
        <v>1.34</v>
      </c>
      <c r="I1709" s="1">
        <v>38964</v>
      </c>
      <c r="J1709">
        <v>1.34</v>
      </c>
      <c r="K1709">
        <f t="shared" si="156"/>
        <v>4935</v>
      </c>
      <c r="L1709" s="7">
        <f t="shared" si="159"/>
        <v>97.107438016528931</v>
      </c>
      <c r="M1709">
        <f t="shared" si="160"/>
        <v>1.3771428571428572</v>
      </c>
      <c r="N1709">
        <f t="shared" si="161"/>
        <v>1.3146666666666664</v>
      </c>
      <c r="O1709">
        <f>G1709/WatershedCalcs!$F$18</f>
        <v>8.3387445770125898E-2</v>
      </c>
    </row>
    <row r="1710" spans="1:15" x14ac:dyDescent="0.25">
      <c r="A1710">
        <f t="shared" si="157"/>
        <v>2006</v>
      </c>
      <c r="B1710">
        <f t="shared" si="158"/>
        <v>12</v>
      </c>
      <c r="C1710">
        <v>2006</v>
      </c>
      <c r="D1710">
        <v>5</v>
      </c>
      <c r="E1710">
        <v>9</v>
      </c>
      <c r="F1710">
        <v>1.35</v>
      </c>
      <c r="G1710">
        <v>1.35</v>
      </c>
      <c r="I1710" s="1">
        <v>38965</v>
      </c>
      <c r="J1710">
        <v>1.35</v>
      </c>
      <c r="K1710">
        <f t="shared" si="156"/>
        <v>4931</v>
      </c>
      <c r="L1710" s="7">
        <f t="shared" si="159"/>
        <v>97.028728846910667</v>
      </c>
      <c r="M1710">
        <f t="shared" si="160"/>
        <v>1.3485714285714288</v>
      </c>
      <c r="N1710">
        <f t="shared" si="161"/>
        <v>1.3136666666666663</v>
      </c>
      <c r="O1710">
        <f>G1710/WatershedCalcs!$F$18</f>
        <v>8.4009740141544748E-2</v>
      </c>
    </row>
    <row r="1711" spans="1:15" x14ac:dyDescent="0.25">
      <c r="A1711">
        <f t="shared" si="157"/>
        <v>2006</v>
      </c>
      <c r="B1711">
        <f t="shared" si="158"/>
        <v>12</v>
      </c>
      <c r="C1711">
        <v>2006</v>
      </c>
      <c r="D1711">
        <v>6</v>
      </c>
      <c r="E1711">
        <v>9</v>
      </c>
      <c r="F1711">
        <v>1.31</v>
      </c>
      <c r="G1711">
        <v>1.31</v>
      </c>
      <c r="I1711" s="1">
        <v>38966</v>
      </c>
      <c r="J1711">
        <v>1.31</v>
      </c>
      <c r="K1711">
        <f t="shared" si="156"/>
        <v>4939</v>
      </c>
      <c r="L1711" s="7">
        <f t="shared" si="159"/>
        <v>97.186147186147181</v>
      </c>
      <c r="M1711">
        <f t="shared" si="160"/>
        <v>1.3028571428571427</v>
      </c>
      <c r="N1711">
        <f t="shared" si="161"/>
        <v>1.315333333333333</v>
      </c>
      <c r="O1711">
        <f>G1711/WatershedCalcs!$F$18</f>
        <v>8.152056265586935E-2</v>
      </c>
    </row>
    <row r="1712" spans="1:15" x14ac:dyDescent="0.25">
      <c r="A1712">
        <f t="shared" si="157"/>
        <v>2006</v>
      </c>
      <c r="B1712">
        <f t="shared" si="158"/>
        <v>12</v>
      </c>
      <c r="C1712">
        <v>2006</v>
      </c>
      <c r="D1712">
        <v>7</v>
      </c>
      <c r="E1712">
        <v>9</v>
      </c>
      <c r="F1712">
        <v>1.1499999999999999</v>
      </c>
      <c r="G1712">
        <v>1.1499999999999999</v>
      </c>
      <c r="I1712" s="1">
        <v>38967</v>
      </c>
      <c r="J1712">
        <v>1.1499999999999999</v>
      </c>
      <c r="K1712">
        <f t="shared" si="156"/>
        <v>4982</v>
      </c>
      <c r="L1712" s="7">
        <f t="shared" si="159"/>
        <v>98.032270759543479</v>
      </c>
      <c r="M1712">
        <f t="shared" si="160"/>
        <v>1.2571428571428573</v>
      </c>
      <c r="N1712">
        <f t="shared" si="161"/>
        <v>1.323</v>
      </c>
      <c r="O1712">
        <f>G1712/WatershedCalcs!$F$18</f>
        <v>7.156385271316773E-2</v>
      </c>
    </row>
    <row r="1713" spans="1:15" x14ac:dyDescent="0.25">
      <c r="A1713">
        <f t="shared" si="157"/>
        <v>2006</v>
      </c>
      <c r="B1713">
        <f t="shared" si="158"/>
        <v>12</v>
      </c>
      <c r="C1713">
        <v>2006</v>
      </c>
      <c r="D1713">
        <v>8</v>
      </c>
      <c r="E1713">
        <v>9</v>
      </c>
      <c r="F1713">
        <v>1.72</v>
      </c>
      <c r="G1713">
        <v>1.72</v>
      </c>
      <c r="I1713" s="1">
        <v>38968</v>
      </c>
      <c r="J1713">
        <v>1.72</v>
      </c>
      <c r="K1713">
        <f t="shared" si="156"/>
        <v>4662</v>
      </c>
      <c r="L1713" s="7">
        <f t="shared" si="159"/>
        <v>91.735537190082653</v>
      </c>
      <c r="M1713">
        <f t="shared" si="160"/>
        <v>1.412857142857143</v>
      </c>
      <c r="N1713">
        <f t="shared" si="161"/>
        <v>1.3336666666666666</v>
      </c>
      <c r="O1713">
        <f>G1713/WatershedCalcs!$F$18</f>
        <v>0.10703463188404219</v>
      </c>
    </row>
    <row r="1714" spans="1:15" x14ac:dyDescent="0.25">
      <c r="A1714">
        <f t="shared" si="157"/>
        <v>2006</v>
      </c>
      <c r="B1714">
        <f t="shared" si="158"/>
        <v>12</v>
      </c>
      <c r="C1714">
        <v>2006</v>
      </c>
      <c r="D1714">
        <v>9</v>
      </c>
      <c r="E1714">
        <v>9</v>
      </c>
      <c r="F1714">
        <v>1.2</v>
      </c>
      <c r="G1714">
        <v>1.2</v>
      </c>
      <c r="I1714" s="1">
        <v>38969</v>
      </c>
      <c r="J1714">
        <v>1.2</v>
      </c>
      <c r="K1714">
        <f t="shared" si="156"/>
        <v>4963</v>
      </c>
      <c r="L1714" s="7">
        <f t="shared" si="159"/>
        <v>97.658402203856753</v>
      </c>
      <c r="M1714">
        <f t="shared" si="160"/>
        <v>1.4000000000000001</v>
      </c>
      <c r="N1714">
        <f t="shared" si="161"/>
        <v>1.3246666666666667</v>
      </c>
      <c r="O1714">
        <f>G1714/WatershedCalcs!$F$18</f>
        <v>7.4675324570261992E-2</v>
      </c>
    </row>
    <row r="1715" spans="1:15" x14ac:dyDescent="0.25">
      <c r="A1715">
        <f t="shared" si="157"/>
        <v>2006</v>
      </c>
      <c r="B1715">
        <f t="shared" si="158"/>
        <v>12</v>
      </c>
      <c r="C1715">
        <v>2006</v>
      </c>
      <c r="D1715">
        <v>10</v>
      </c>
      <c r="E1715">
        <v>9</v>
      </c>
      <c r="F1715">
        <v>1.57</v>
      </c>
      <c r="G1715">
        <v>1.57</v>
      </c>
      <c r="I1715" s="1">
        <v>38970</v>
      </c>
      <c r="J1715">
        <v>1.57</v>
      </c>
      <c r="K1715">
        <f t="shared" si="156"/>
        <v>4819</v>
      </c>
      <c r="L1715" s="7">
        <f t="shared" si="159"/>
        <v>94.824872097599368</v>
      </c>
      <c r="M1715">
        <f t="shared" si="160"/>
        <v>1.4400000000000002</v>
      </c>
      <c r="N1715">
        <f t="shared" si="161"/>
        <v>1.3440000000000003</v>
      </c>
      <c r="O1715">
        <f>G1715/WatershedCalcs!$F$18</f>
        <v>9.770021631275945E-2</v>
      </c>
    </row>
    <row r="1716" spans="1:15" x14ac:dyDescent="0.25">
      <c r="A1716">
        <f t="shared" si="157"/>
        <v>2006</v>
      </c>
      <c r="B1716">
        <f t="shared" si="158"/>
        <v>12</v>
      </c>
      <c r="C1716">
        <v>2006</v>
      </c>
      <c r="D1716">
        <v>11</v>
      </c>
      <c r="E1716">
        <v>9</v>
      </c>
      <c r="F1716">
        <v>1.1399999999999999</v>
      </c>
      <c r="G1716">
        <v>1.1399999999999999</v>
      </c>
      <c r="I1716" s="1">
        <v>38971</v>
      </c>
      <c r="J1716">
        <v>1.1399999999999999</v>
      </c>
      <c r="K1716">
        <f t="shared" si="156"/>
        <v>4985</v>
      </c>
      <c r="L1716" s="7">
        <f t="shared" si="159"/>
        <v>98.091302636757177</v>
      </c>
      <c r="M1716">
        <f t="shared" si="160"/>
        <v>1.4000000000000001</v>
      </c>
      <c r="N1716">
        <f t="shared" si="161"/>
        <v>1.381666666666667</v>
      </c>
      <c r="O1716">
        <f>G1716/WatershedCalcs!$F$18</f>
        <v>7.0941558341748881E-2</v>
      </c>
    </row>
    <row r="1717" spans="1:15" x14ac:dyDescent="0.25">
      <c r="A1717">
        <f t="shared" si="157"/>
        <v>2006</v>
      </c>
      <c r="B1717">
        <f t="shared" si="158"/>
        <v>12</v>
      </c>
      <c r="C1717">
        <v>2006</v>
      </c>
      <c r="D1717">
        <v>12</v>
      </c>
      <c r="E1717">
        <v>9</v>
      </c>
      <c r="F1717">
        <v>1.03</v>
      </c>
      <c r="G1717">
        <v>1.03</v>
      </c>
      <c r="I1717" s="1">
        <v>38972</v>
      </c>
      <c r="J1717">
        <v>1.03</v>
      </c>
      <c r="K1717">
        <f t="shared" si="156"/>
        <v>5010</v>
      </c>
      <c r="L1717" s="7">
        <f t="shared" si="159"/>
        <v>98.583234946871315</v>
      </c>
      <c r="M1717">
        <f t="shared" si="160"/>
        <v>1.5428571428571429</v>
      </c>
      <c r="N1717">
        <f t="shared" si="161"/>
        <v>1.4390000000000005</v>
      </c>
      <c r="O1717">
        <f>G1717/WatershedCalcs!$F$18</f>
        <v>6.4096320256141551E-2</v>
      </c>
    </row>
    <row r="1718" spans="1:15" x14ac:dyDescent="0.25">
      <c r="A1718">
        <f t="shared" si="157"/>
        <v>2006</v>
      </c>
      <c r="B1718">
        <f t="shared" si="158"/>
        <v>12</v>
      </c>
      <c r="C1718">
        <v>2006</v>
      </c>
      <c r="D1718">
        <v>13</v>
      </c>
      <c r="E1718">
        <v>9</v>
      </c>
      <c r="F1718">
        <v>0.99</v>
      </c>
      <c r="G1718">
        <v>0.99</v>
      </c>
      <c r="I1718" s="1">
        <v>38973</v>
      </c>
      <c r="J1718">
        <v>0.99</v>
      </c>
      <c r="K1718">
        <f t="shared" si="156"/>
        <v>5022</v>
      </c>
      <c r="L1718" s="7">
        <f t="shared" si="159"/>
        <v>98.819362455726093</v>
      </c>
      <c r="M1718">
        <f t="shared" si="160"/>
        <v>1.667142857142857</v>
      </c>
      <c r="N1718">
        <f t="shared" si="161"/>
        <v>1.4953333333333338</v>
      </c>
      <c r="O1718">
        <f>G1718/WatershedCalcs!$F$18</f>
        <v>6.1607142770466146E-2</v>
      </c>
    </row>
    <row r="1719" spans="1:15" x14ac:dyDescent="0.25">
      <c r="A1719">
        <f t="shared" si="157"/>
        <v>2006</v>
      </c>
      <c r="B1719">
        <f t="shared" si="158"/>
        <v>12</v>
      </c>
      <c r="C1719">
        <v>2006</v>
      </c>
      <c r="D1719">
        <v>14</v>
      </c>
      <c r="E1719">
        <v>9</v>
      </c>
      <c r="F1719">
        <v>2.2400000000000002</v>
      </c>
      <c r="G1719">
        <v>2.2400000000000002</v>
      </c>
      <c r="I1719" s="1">
        <v>38974</v>
      </c>
      <c r="J1719">
        <v>2.2400000000000002</v>
      </c>
      <c r="K1719">
        <f t="shared" si="156"/>
        <v>4275</v>
      </c>
      <c r="L1719" s="7">
        <f t="shared" si="159"/>
        <v>84.120425029515943</v>
      </c>
      <c r="M1719">
        <f t="shared" si="160"/>
        <v>1.7357142857142858</v>
      </c>
      <c r="N1719">
        <f t="shared" si="161"/>
        <v>1.5570000000000002</v>
      </c>
      <c r="O1719">
        <f>G1719/WatershedCalcs!$F$18</f>
        <v>0.13939393919782239</v>
      </c>
    </row>
    <row r="1720" spans="1:15" x14ac:dyDescent="0.25">
      <c r="A1720">
        <f t="shared" si="157"/>
        <v>2006</v>
      </c>
      <c r="B1720">
        <f t="shared" si="158"/>
        <v>12</v>
      </c>
      <c r="C1720">
        <v>2006</v>
      </c>
      <c r="D1720">
        <v>15</v>
      </c>
      <c r="E1720">
        <v>9</v>
      </c>
      <c r="F1720">
        <v>1.63</v>
      </c>
      <c r="G1720">
        <v>1.63</v>
      </c>
      <c r="I1720" s="1">
        <v>38975</v>
      </c>
      <c r="J1720">
        <v>1.63</v>
      </c>
      <c r="K1720">
        <f t="shared" si="156"/>
        <v>4764</v>
      </c>
      <c r="L1720" s="7">
        <f t="shared" si="159"/>
        <v>93.742621015348291</v>
      </c>
      <c r="M1720">
        <f t="shared" si="160"/>
        <v>1.6642857142857146</v>
      </c>
      <c r="N1720">
        <f t="shared" si="161"/>
        <v>1.5493333333333337</v>
      </c>
      <c r="O1720">
        <f>G1720/WatershedCalcs!$F$18</f>
        <v>0.10143398254127253</v>
      </c>
    </row>
    <row r="1721" spans="1:15" x14ac:dyDescent="0.25">
      <c r="A1721">
        <f t="shared" si="157"/>
        <v>2006</v>
      </c>
      <c r="B1721">
        <f t="shared" si="158"/>
        <v>12</v>
      </c>
      <c r="C1721">
        <v>2006</v>
      </c>
      <c r="D1721">
        <v>16</v>
      </c>
      <c r="E1721">
        <v>9</v>
      </c>
      <c r="F1721">
        <v>1.48</v>
      </c>
      <c r="G1721">
        <v>1.48</v>
      </c>
      <c r="I1721" s="1">
        <v>38976</v>
      </c>
      <c r="J1721">
        <v>1.48</v>
      </c>
      <c r="K1721">
        <f t="shared" si="156"/>
        <v>4874</v>
      </c>
      <c r="L1721" s="7">
        <f t="shared" si="159"/>
        <v>95.907123179850444</v>
      </c>
      <c r="M1721">
        <f t="shared" si="160"/>
        <v>1.6314285714285717</v>
      </c>
      <c r="N1721">
        <f t="shared" si="161"/>
        <v>1.6726666666666667</v>
      </c>
      <c r="O1721">
        <f>G1721/WatershedCalcs!$F$18</f>
        <v>9.2099566969989791E-2</v>
      </c>
    </row>
    <row r="1722" spans="1:15" x14ac:dyDescent="0.25">
      <c r="A1722">
        <f t="shared" si="157"/>
        <v>2006</v>
      </c>
      <c r="B1722">
        <f t="shared" si="158"/>
        <v>12</v>
      </c>
      <c r="C1722">
        <v>2006</v>
      </c>
      <c r="D1722">
        <v>17</v>
      </c>
      <c r="E1722">
        <v>9</v>
      </c>
      <c r="F1722">
        <v>1.29</v>
      </c>
      <c r="G1722">
        <v>1.29</v>
      </c>
      <c r="I1722" s="1">
        <v>38977</v>
      </c>
      <c r="J1722">
        <v>1.29</v>
      </c>
      <c r="K1722">
        <f t="shared" si="156"/>
        <v>4950</v>
      </c>
      <c r="L1722" s="7">
        <f t="shared" si="159"/>
        <v>97.402597402597408</v>
      </c>
      <c r="M1722">
        <f t="shared" si="160"/>
        <v>1.5942857142857143</v>
      </c>
      <c r="N1722">
        <f t="shared" si="161"/>
        <v>1.8486666666666665</v>
      </c>
      <c r="O1722">
        <f>G1722/WatershedCalcs!$F$18</f>
        <v>8.0275973913031651E-2</v>
      </c>
    </row>
    <row r="1723" spans="1:15" x14ac:dyDescent="0.25">
      <c r="A1723">
        <f t="shared" si="157"/>
        <v>2006</v>
      </c>
      <c r="B1723">
        <f t="shared" si="158"/>
        <v>12</v>
      </c>
      <c r="C1723">
        <v>2006</v>
      </c>
      <c r="D1723">
        <v>18</v>
      </c>
      <c r="E1723">
        <v>9</v>
      </c>
      <c r="F1723">
        <v>2.14</v>
      </c>
      <c r="G1723">
        <v>2.14</v>
      </c>
      <c r="I1723" s="1">
        <v>38978</v>
      </c>
      <c r="J1723">
        <v>2.14</v>
      </c>
      <c r="K1723">
        <f t="shared" si="156"/>
        <v>4344</v>
      </c>
      <c r="L1723" s="7">
        <f t="shared" si="159"/>
        <v>85.47815820543093</v>
      </c>
      <c r="M1723">
        <f t="shared" si="160"/>
        <v>1.5857142857142859</v>
      </c>
      <c r="N1723">
        <f t="shared" si="161"/>
        <v>1.8889999999999996</v>
      </c>
      <c r="O1723">
        <f>G1723/WatershedCalcs!$F$18</f>
        <v>0.1331709954836339</v>
      </c>
    </row>
    <row r="1724" spans="1:15" x14ac:dyDescent="0.25">
      <c r="A1724">
        <f t="shared" si="157"/>
        <v>2006</v>
      </c>
      <c r="B1724">
        <f t="shared" si="158"/>
        <v>12</v>
      </c>
      <c r="C1724">
        <v>2006</v>
      </c>
      <c r="D1724">
        <v>19</v>
      </c>
      <c r="E1724">
        <v>9</v>
      </c>
      <c r="F1724">
        <v>1.9</v>
      </c>
      <c r="G1724">
        <v>1.9</v>
      </c>
      <c r="I1724" s="1">
        <v>38979</v>
      </c>
      <c r="J1724">
        <v>1.9</v>
      </c>
      <c r="K1724">
        <f t="shared" si="156"/>
        <v>4479</v>
      </c>
      <c r="L1724" s="7">
        <f t="shared" si="159"/>
        <v>88.134592680047234</v>
      </c>
      <c r="M1724">
        <f t="shared" si="160"/>
        <v>1.4371428571428571</v>
      </c>
      <c r="N1724">
        <f t="shared" si="161"/>
        <v>1.878333333333333</v>
      </c>
      <c r="O1724">
        <f>G1724/WatershedCalcs!$F$18</f>
        <v>0.11823593056958148</v>
      </c>
    </row>
    <row r="1725" spans="1:15" x14ac:dyDescent="0.25">
      <c r="A1725">
        <f t="shared" si="157"/>
        <v>2006</v>
      </c>
      <c r="B1725">
        <f t="shared" si="158"/>
        <v>12</v>
      </c>
      <c r="C1725">
        <v>2006</v>
      </c>
      <c r="D1725">
        <v>20</v>
      </c>
      <c r="E1725">
        <v>9</v>
      </c>
      <c r="F1725">
        <v>1.47</v>
      </c>
      <c r="G1725">
        <v>1.47</v>
      </c>
      <c r="I1725" s="1">
        <v>38980</v>
      </c>
      <c r="J1725">
        <v>1.47</v>
      </c>
      <c r="K1725">
        <f t="shared" si="156"/>
        <v>4876</v>
      </c>
      <c r="L1725" s="7">
        <f t="shared" si="159"/>
        <v>95.946477764659591</v>
      </c>
      <c r="M1725">
        <f t="shared" si="160"/>
        <v>1.3099999999999998</v>
      </c>
      <c r="N1725">
        <f t="shared" si="161"/>
        <v>1.9803333333333328</v>
      </c>
      <c r="O1725">
        <f>G1725/WatershedCalcs!$F$18</f>
        <v>9.1477272598570941E-2</v>
      </c>
    </row>
    <row r="1726" spans="1:15" x14ac:dyDescent="0.25">
      <c r="A1726">
        <f t="shared" si="157"/>
        <v>2006</v>
      </c>
      <c r="B1726">
        <f t="shared" si="158"/>
        <v>12</v>
      </c>
      <c r="C1726">
        <v>2006</v>
      </c>
      <c r="D1726">
        <v>21</v>
      </c>
      <c r="E1726">
        <v>9</v>
      </c>
      <c r="F1726">
        <v>1.74</v>
      </c>
      <c r="G1726">
        <v>1.74</v>
      </c>
      <c r="I1726" s="1">
        <v>38981</v>
      </c>
      <c r="J1726">
        <v>1.74</v>
      </c>
      <c r="K1726">
        <f t="shared" si="156"/>
        <v>4658</v>
      </c>
      <c r="L1726" s="7">
        <f t="shared" si="159"/>
        <v>91.656828020464388</v>
      </c>
      <c r="M1726">
        <f t="shared" si="160"/>
        <v>1.2314285714285713</v>
      </c>
      <c r="N1726">
        <f t="shared" si="161"/>
        <v>2.0176666666666661</v>
      </c>
      <c r="O1726">
        <f>G1726/WatershedCalcs!$F$18</f>
        <v>0.10827922062687989</v>
      </c>
    </row>
    <row r="1727" spans="1:15" x14ac:dyDescent="0.25">
      <c r="A1727">
        <f t="shared" si="157"/>
        <v>2006</v>
      </c>
      <c r="B1727">
        <f t="shared" si="158"/>
        <v>12</v>
      </c>
      <c r="C1727">
        <v>2006</v>
      </c>
      <c r="D1727">
        <v>22</v>
      </c>
      <c r="E1727">
        <v>9</v>
      </c>
      <c r="F1727">
        <v>1.4</v>
      </c>
      <c r="G1727">
        <v>1.4</v>
      </c>
      <c r="I1727" s="1">
        <v>38982</v>
      </c>
      <c r="J1727">
        <v>1.4</v>
      </c>
      <c r="K1727">
        <f t="shared" si="156"/>
        <v>4899</v>
      </c>
      <c r="L1727" s="7">
        <f t="shared" si="159"/>
        <v>96.399055489964582</v>
      </c>
      <c r="M1727">
        <f t="shared" si="160"/>
        <v>1.1128571428571428</v>
      </c>
      <c r="N1727">
        <f t="shared" si="161"/>
        <v>2.0326666666666662</v>
      </c>
      <c r="O1727">
        <f>G1727/WatershedCalcs!$F$18</f>
        <v>8.7121211998638981E-2</v>
      </c>
    </row>
    <row r="1728" spans="1:15" x14ac:dyDescent="0.25">
      <c r="A1728">
        <f t="shared" si="157"/>
        <v>2006</v>
      </c>
      <c r="B1728">
        <f t="shared" si="158"/>
        <v>12</v>
      </c>
      <c r="C1728">
        <v>2006</v>
      </c>
      <c r="D1728">
        <v>23</v>
      </c>
      <c r="E1728">
        <v>9</v>
      </c>
      <c r="F1728">
        <v>1.22</v>
      </c>
      <c r="G1728">
        <v>1.22</v>
      </c>
      <c r="I1728" s="1">
        <v>38983</v>
      </c>
      <c r="J1728">
        <v>1.22</v>
      </c>
      <c r="K1728">
        <f t="shared" si="156"/>
        <v>4960</v>
      </c>
      <c r="L1728" s="7">
        <f t="shared" si="159"/>
        <v>97.599370326643054</v>
      </c>
      <c r="M1728">
        <f t="shared" si="160"/>
        <v>1.05</v>
      </c>
      <c r="N1728">
        <f t="shared" si="161"/>
        <v>2.0786666666666664</v>
      </c>
      <c r="O1728">
        <f>G1728/WatershedCalcs!$F$18</f>
        <v>7.5919913313099691E-2</v>
      </c>
    </row>
    <row r="1729" spans="1:15" x14ac:dyDescent="0.25">
      <c r="A1729">
        <f t="shared" si="157"/>
        <v>2006</v>
      </c>
      <c r="B1729">
        <f t="shared" si="158"/>
        <v>12</v>
      </c>
      <c r="C1729">
        <v>2006</v>
      </c>
      <c r="D1729">
        <v>24</v>
      </c>
      <c r="E1729">
        <v>9</v>
      </c>
      <c r="F1729">
        <v>1.23</v>
      </c>
      <c r="G1729">
        <v>1.23</v>
      </c>
      <c r="I1729" s="1">
        <v>38984</v>
      </c>
      <c r="J1729">
        <v>1.23</v>
      </c>
      <c r="K1729">
        <f t="shared" si="156"/>
        <v>4958</v>
      </c>
      <c r="L1729" s="7">
        <f t="shared" si="159"/>
        <v>97.560015741833922</v>
      </c>
      <c r="M1729">
        <f t="shared" si="160"/>
        <v>1</v>
      </c>
      <c r="N1729">
        <f t="shared" si="161"/>
        <v>2.129</v>
      </c>
      <c r="O1729">
        <f>G1729/WatershedCalcs!$F$18</f>
        <v>7.654220768451854E-2</v>
      </c>
    </row>
    <row r="1730" spans="1:15" x14ac:dyDescent="0.25">
      <c r="A1730">
        <f t="shared" si="157"/>
        <v>2006</v>
      </c>
      <c r="B1730">
        <f t="shared" si="158"/>
        <v>12</v>
      </c>
      <c r="C1730">
        <v>2006</v>
      </c>
      <c r="D1730">
        <v>25</v>
      </c>
      <c r="E1730">
        <v>9</v>
      </c>
      <c r="F1730">
        <v>1.1000000000000001</v>
      </c>
      <c r="G1730">
        <v>1.1000000000000001</v>
      </c>
      <c r="I1730" s="1">
        <v>38985</v>
      </c>
      <c r="J1730">
        <v>1.1000000000000001</v>
      </c>
      <c r="K1730">
        <f t="shared" ref="K1730:K1793" si="162">RANK(J1730,$J$2:$J$5114,0)</f>
        <v>4992</v>
      </c>
      <c r="L1730" s="7">
        <f t="shared" si="159"/>
        <v>98.22904368358914</v>
      </c>
      <c r="M1730">
        <f t="shared" si="160"/>
        <v>0.97428571428571431</v>
      </c>
      <c r="N1730">
        <f t="shared" si="161"/>
        <v>2.2063333333333333</v>
      </c>
      <c r="O1730">
        <f>G1730/WatershedCalcs!$F$18</f>
        <v>6.8452380856073497E-2</v>
      </c>
    </row>
    <row r="1731" spans="1:15" x14ac:dyDescent="0.25">
      <c r="A1731">
        <f t="shared" ref="A1731:A1794" si="163">IF(E1731&gt;9,C1731+1,C1731)</f>
        <v>2006</v>
      </c>
      <c r="B1731">
        <f t="shared" ref="B1731:B1794" si="164">IF(E1731&gt;9,(E1731-9),(E1731+3))</f>
        <v>12</v>
      </c>
      <c r="C1731">
        <v>2006</v>
      </c>
      <c r="D1731">
        <v>26</v>
      </c>
      <c r="E1731">
        <v>9</v>
      </c>
      <c r="F1731">
        <v>1.01</v>
      </c>
      <c r="G1731">
        <v>1.01</v>
      </c>
      <c r="I1731" s="1">
        <v>38986</v>
      </c>
      <c r="J1731">
        <v>1.01</v>
      </c>
      <c r="K1731">
        <f t="shared" si="162"/>
        <v>5015</v>
      </c>
      <c r="L1731" s="7">
        <f t="shared" ref="L1731:L1794" si="165">100*(K1731/(COUNT($K$2:$K$5114)+1))</f>
        <v>98.681621408894131</v>
      </c>
      <c r="M1731">
        <f t="shared" ref="M1731:M1794" si="166">AVERAGE(J1731:J1737)</f>
        <v>0.95714285714285707</v>
      </c>
      <c r="N1731">
        <f t="shared" ref="N1731:N1794" si="167">AVERAGE(J1731:J1760)</f>
        <v>2.281333333333333</v>
      </c>
      <c r="O1731">
        <f>G1731/WatershedCalcs!$F$18</f>
        <v>6.2851731513303838E-2</v>
      </c>
    </row>
    <row r="1732" spans="1:15" x14ac:dyDescent="0.25">
      <c r="A1732">
        <f t="shared" si="163"/>
        <v>2006</v>
      </c>
      <c r="B1732">
        <f t="shared" si="164"/>
        <v>12</v>
      </c>
      <c r="C1732">
        <v>2006</v>
      </c>
      <c r="D1732">
        <v>27</v>
      </c>
      <c r="E1732">
        <v>9</v>
      </c>
      <c r="F1732">
        <v>0.92</v>
      </c>
      <c r="G1732">
        <v>0.92</v>
      </c>
      <c r="I1732" s="1">
        <v>38987</v>
      </c>
      <c r="J1732">
        <v>0.92</v>
      </c>
      <c r="K1732">
        <f t="shared" si="162"/>
        <v>5044</v>
      </c>
      <c r="L1732" s="7">
        <f t="shared" si="165"/>
        <v>99.252262888626532</v>
      </c>
      <c r="M1732">
        <f t="shared" si="166"/>
        <v>0.96999999999999986</v>
      </c>
      <c r="N1732">
        <f t="shared" si="167"/>
        <v>2.3966666666666665</v>
      </c>
      <c r="O1732">
        <f>G1732/WatershedCalcs!$F$18</f>
        <v>5.72510821705342E-2</v>
      </c>
    </row>
    <row r="1733" spans="1:15" x14ac:dyDescent="0.25">
      <c r="A1733">
        <f t="shared" si="163"/>
        <v>2006</v>
      </c>
      <c r="B1733">
        <f t="shared" si="164"/>
        <v>12</v>
      </c>
      <c r="C1733">
        <v>2006</v>
      </c>
      <c r="D1733">
        <v>28</v>
      </c>
      <c r="E1733">
        <v>9</v>
      </c>
      <c r="F1733">
        <v>0.91</v>
      </c>
      <c r="G1733">
        <v>0.91</v>
      </c>
      <c r="I1733" s="1">
        <v>38988</v>
      </c>
      <c r="J1733">
        <v>0.91</v>
      </c>
      <c r="K1733">
        <f t="shared" si="162"/>
        <v>5045</v>
      </c>
      <c r="L1733" s="7">
        <f t="shared" si="165"/>
        <v>99.271940181031098</v>
      </c>
      <c r="M1733">
        <f t="shared" si="166"/>
        <v>1.0257142857142856</v>
      </c>
      <c r="N1733">
        <f t="shared" si="167"/>
        <v>2.4243333333333328</v>
      </c>
      <c r="O1733">
        <f>G1733/WatershedCalcs!$F$18</f>
        <v>5.6628787799115343E-2</v>
      </c>
    </row>
    <row r="1734" spans="1:15" x14ac:dyDescent="0.25">
      <c r="A1734">
        <f t="shared" si="163"/>
        <v>2006</v>
      </c>
      <c r="B1734">
        <f t="shared" si="164"/>
        <v>12</v>
      </c>
      <c r="C1734">
        <v>2006</v>
      </c>
      <c r="D1734">
        <v>29</v>
      </c>
      <c r="E1734">
        <v>9</v>
      </c>
      <c r="F1734">
        <v>0.96</v>
      </c>
      <c r="G1734">
        <v>0.96</v>
      </c>
      <c r="I1734" s="1">
        <v>38989</v>
      </c>
      <c r="J1734">
        <v>0.96</v>
      </c>
      <c r="K1734">
        <f t="shared" si="162"/>
        <v>5032</v>
      </c>
      <c r="L1734" s="7">
        <f t="shared" si="165"/>
        <v>99.01613537977174</v>
      </c>
      <c r="M1734">
        <f t="shared" si="166"/>
        <v>1.0957142857142856</v>
      </c>
      <c r="N1734">
        <f t="shared" si="167"/>
        <v>2.4549999999999996</v>
      </c>
      <c r="O1734">
        <f>G1734/WatershedCalcs!$F$18</f>
        <v>5.9740259656209591E-2</v>
      </c>
    </row>
    <row r="1735" spans="1:15" x14ac:dyDescent="0.25">
      <c r="A1735">
        <f t="shared" si="163"/>
        <v>2006</v>
      </c>
      <c r="B1735">
        <f t="shared" si="164"/>
        <v>12</v>
      </c>
      <c r="C1735">
        <v>2006</v>
      </c>
      <c r="D1735">
        <v>30</v>
      </c>
      <c r="E1735">
        <v>9</v>
      </c>
      <c r="F1735">
        <v>0.87</v>
      </c>
      <c r="G1735">
        <v>0.87</v>
      </c>
      <c r="I1735" s="1">
        <v>38990</v>
      </c>
      <c r="J1735">
        <v>0.87</v>
      </c>
      <c r="K1735">
        <f t="shared" si="162"/>
        <v>5056</v>
      </c>
      <c r="L1735" s="7">
        <f t="shared" si="165"/>
        <v>99.488390397481311</v>
      </c>
      <c r="M1735">
        <f t="shared" si="166"/>
        <v>1.1785714285714286</v>
      </c>
      <c r="N1735">
        <f t="shared" si="167"/>
        <v>2.5053333333333327</v>
      </c>
      <c r="O1735">
        <f>G1735/WatershedCalcs!$F$18</f>
        <v>5.4139610313439945E-2</v>
      </c>
    </row>
    <row r="1736" spans="1:15" x14ac:dyDescent="0.25">
      <c r="A1736">
        <f t="shared" si="163"/>
        <v>2007</v>
      </c>
      <c r="B1736">
        <f t="shared" si="164"/>
        <v>1</v>
      </c>
      <c r="C1736">
        <v>2006</v>
      </c>
      <c r="D1736">
        <v>1</v>
      </c>
      <c r="E1736">
        <v>10</v>
      </c>
      <c r="F1736">
        <v>1.05</v>
      </c>
      <c r="G1736">
        <v>1.05</v>
      </c>
      <c r="I1736" s="1">
        <v>38991</v>
      </c>
      <c r="J1736">
        <v>1.05</v>
      </c>
      <c r="K1736">
        <f t="shared" si="162"/>
        <v>5005</v>
      </c>
      <c r="L1736" s="7">
        <f t="shared" si="165"/>
        <v>98.484848484848484</v>
      </c>
      <c r="M1736">
        <f t="shared" si="166"/>
        <v>1.2642857142857142</v>
      </c>
      <c r="N1736">
        <f t="shared" si="167"/>
        <v>2.5876666666666659</v>
      </c>
      <c r="O1736">
        <f>G1736/WatershedCalcs!$F$18</f>
        <v>6.534090899897925E-2</v>
      </c>
    </row>
    <row r="1737" spans="1:15" x14ac:dyDescent="0.25">
      <c r="A1737">
        <f t="shared" si="163"/>
        <v>2007</v>
      </c>
      <c r="B1737">
        <f t="shared" si="164"/>
        <v>1</v>
      </c>
      <c r="C1737">
        <v>2006</v>
      </c>
      <c r="D1737">
        <v>2</v>
      </c>
      <c r="E1737">
        <v>10</v>
      </c>
      <c r="F1737">
        <v>0.98</v>
      </c>
      <c r="G1737">
        <v>0.98</v>
      </c>
      <c r="I1737" s="1">
        <v>38992</v>
      </c>
      <c r="J1737">
        <v>0.98</v>
      </c>
      <c r="K1737">
        <f t="shared" si="162"/>
        <v>5024</v>
      </c>
      <c r="L1737" s="7">
        <f t="shared" si="165"/>
        <v>98.858717040535225</v>
      </c>
      <c r="M1737">
        <f t="shared" si="166"/>
        <v>1.3214285714285714</v>
      </c>
      <c r="N1737">
        <f t="shared" si="167"/>
        <v>2.6929999999999992</v>
      </c>
      <c r="O1737">
        <f>G1737/WatershedCalcs!$F$18</f>
        <v>6.0984848399047289E-2</v>
      </c>
    </row>
    <row r="1738" spans="1:15" x14ac:dyDescent="0.25">
      <c r="A1738">
        <f t="shared" si="163"/>
        <v>2007</v>
      </c>
      <c r="B1738">
        <f t="shared" si="164"/>
        <v>1</v>
      </c>
      <c r="C1738">
        <v>2006</v>
      </c>
      <c r="D1738">
        <v>3</v>
      </c>
      <c r="E1738">
        <v>10</v>
      </c>
      <c r="F1738">
        <v>1.1000000000000001</v>
      </c>
      <c r="G1738">
        <v>1.1000000000000001</v>
      </c>
      <c r="I1738" s="1">
        <v>38993</v>
      </c>
      <c r="J1738">
        <v>1.1000000000000001</v>
      </c>
      <c r="K1738">
        <f t="shared" si="162"/>
        <v>4992</v>
      </c>
      <c r="L1738" s="7">
        <f t="shared" si="165"/>
        <v>98.22904368358914</v>
      </c>
      <c r="M1738">
        <f t="shared" si="166"/>
        <v>1.4357142857142855</v>
      </c>
      <c r="N1738">
        <f t="shared" si="167"/>
        <v>2.8129999999999997</v>
      </c>
      <c r="O1738">
        <f>G1738/WatershedCalcs!$F$18</f>
        <v>6.8452380856073497E-2</v>
      </c>
    </row>
    <row r="1739" spans="1:15" x14ac:dyDescent="0.25">
      <c r="A1739">
        <f t="shared" si="163"/>
        <v>2007</v>
      </c>
      <c r="B1739">
        <f t="shared" si="164"/>
        <v>1</v>
      </c>
      <c r="C1739">
        <v>2006</v>
      </c>
      <c r="D1739">
        <v>4</v>
      </c>
      <c r="E1739">
        <v>10</v>
      </c>
      <c r="F1739">
        <v>1.31</v>
      </c>
      <c r="G1739">
        <v>1.31</v>
      </c>
      <c r="I1739" s="1">
        <v>38994</v>
      </c>
      <c r="J1739">
        <v>1.31</v>
      </c>
      <c r="K1739">
        <f t="shared" si="162"/>
        <v>4939</v>
      </c>
      <c r="L1739" s="7">
        <f t="shared" si="165"/>
        <v>97.186147186147181</v>
      </c>
      <c r="M1739">
        <f t="shared" si="166"/>
        <v>1.6642857142857141</v>
      </c>
      <c r="N1739">
        <f t="shared" si="167"/>
        <v>3.469666666666666</v>
      </c>
      <c r="O1739">
        <f>G1739/WatershedCalcs!$F$18</f>
        <v>8.152056265586935E-2</v>
      </c>
    </row>
    <row r="1740" spans="1:15" x14ac:dyDescent="0.25">
      <c r="A1740">
        <f t="shared" si="163"/>
        <v>2007</v>
      </c>
      <c r="B1740">
        <f t="shared" si="164"/>
        <v>1</v>
      </c>
      <c r="C1740">
        <v>2006</v>
      </c>
      <c r="D1740">
        <v>5</v>
      </c>
      <c r="E1740">
        <v>10</v>
      </c>
      <c r="F1740">
        <v>1.4</v>
      </c>
      <c r="G1740">
        <v>1.4</v>
      </c>
      <c r="I1740" s="1">
        <v>38995</v>
      </c>
      <c r="J1740">
        <v>1.4</v>
      </c>
      <c r="K1740">
        <f t="shared" si="162"/>
        <v>4899</v>
      </c>
      <c r="L1740" s="7">
        <f t="shared" si="165"/>
        <v>96.399055489964582</v>
      </c>
      <c r="M1740">
        <f t="shared" si="166"/>
        <v>1.8857142857142857</v>
      </c>
      <c r="N1740">
        <f t="shared" si="167"/>
        <v>4.1393333333333322</v>
      </c>
      <c r="O1740">
        <f>G1740/WatershedCalcs!$F$18</f>
        <v>8.7121211998638981E-2</v>
      </c>
    </row>
    <row r="1741" spans="1:15" x14ac:dyDescent="0.25">
      <c r="A1741">
        <f t="shared" si="163"/>
        <v>2007</v>
      </c>
      <c r="B1741">
        <f t="shared" si="164"/>
        <v>1</v>
      </c>
      <c r="C1741">
        <v>2006</v>
      </c>
      <c r="D1741">
        <v>6</v>
      </c>
      <c r="E1741">
        <v>10</v>
      </c>
      <c r="F1741">
        <v>1.54</v>
      </c>
      <c r="G1741">
        <v>1.54</v>
      </c>
      <c r="I1741" s="1">
        <v>38996</v>
      </c>
      <c r="J1741">
        <v>1.54</v>
      </c>
      <c r="K1741">
        <f t="shared" si="162"/>
        <v>4831</v>
      </c>
      <c r="L1741" s="7">
        <f t="shared" si="165"/>
        <v>95.06099960645416</v>
      </c>
      <c r="M1741">
        <f t="shared" si="166"/>
        <v>2.0742857142857143</v>
      </c>
      <c r="N1741">
        <f t="shared" si="167"/>
        <v>4.852666666666666</v>
      </c>
      <c r="O1741">
        <f>G1741/WatershedCalcs!$F$18</f>
        <v>9.5833333198502887E-2</v>
      </c>
    </row>
    <row r="1742" spans="1:15" x14ac:dyDescent="0.25">
      <c r="A1742">
        <f t="shared" si="163"/>
        <v>2007</v>
      </c>
      <c r="B1742">
        <f t="shared" si="164"/>
        <v>1</v>
      </c>
      <c r="C1742">
        <v>2006</v>
      </c>
      <c r="D1742">
        <v>7</v>
      </c>
      <c r="E1742">
        <v>10</v>
      </c>
      <c r="F1742">
        <v>1.47</v>
      </c>
      <c r="G1742">
        <v>1.47</v>
      </c>
      <c r="I1742" s="1">
        <v>38997</v>
      </c>
      <c r="J1742">
        <v>1.47</v>
      </c>
      <c r="K1742">
        <f t="shared" si="162"/>
        <v>4876</v>
      </c>
      <c r="L1742" s="7">
        <f t="shared" si="165"/>
        <v>95.946477764659591</v>
      </c>
      <c r="M1742">
        <f t="shared" si="166"/>
        <v>2.2600000000000002</v>
      </c>
      <c r="N1742">
        <f t="shared" si="167"/>
        <v>5.9146666666666663</v>
      </c>
      <c r="O1742">
        <f>G1742/WatershedCalcs!$F$18</f>
        <v>9.1477272598570941E-2</v>
      </c>
    </row>
    <row r="1743" spans="1:15" x14ac:dyDescent="0.25">
      <c r="A1743">
        <f t="shared" si="163"/>
        <v>2007</v>
      </c>
      <c r="B1743">
        <f t="shared" si="164"/>
        <v>1</v>
      </c>
      <c r="C1743">
        <v>2006</v>
      </c>
      <c r="D1743">
        <v>8</v>
      </c>
      <c r="E1743">
        <v>10</v>
      </c>
      <c r="F1743">
        <v>1.45</v>
      </c>
      <c r="G1743">
        <v>1.45</v>
      </c>
      <c r="I1743" s="1">
        <v>38998</v>
      </c>
      <c r="J1743">
        <v>1.45</v>
      </c>
      <c r="K1743">
        <f t="shared" si="162"/>
        <v>4886</v>
      </c>
      <c r="L1743" s="7">
        <f t="shared" si="165"/>
        <v>96.143250688705237</v>
      </c>
      <c r="M1743">
        <f t="shared" si="166"/>
        <v>2.3371428571428572</v>
      </c>
      <c r="N1743">
        <f t="shared" si="167"/>
        <v>8.8089999999999993</v>
      </c>
      <c r="O1743">
        <f>G1743/WatershedCalcs!$F$18</f>
        <v>9.0232683855733242E-2</v>
      </c>
    </row>
    <row r="1744" spans="1:15" x14ac:dyDescent="0.25">
      <c r="A1744">
        <f t="shared" si="163"/>
        <v>2007</v>
      </c>
      <c r="B1744">
        <f t="shared" si="164"/>
        <v>1</v>
      </c>
      <c r="C1744">
        <v>2006</v>
      </c>
      <c r="D1744">
        <v>9</v>
      </c>
      <c r="E1744">
        <v>10</v>
      </c>
      <c r="F1744">
        <v>1.78</v>
      </c>
      <c r="G1744">
        <v>1.78</v>
      </c>
      <c r="I1744" s="1">
        <v>38999</v>
      </c>
      <c r="J1744">
        <v>1.78</v>
      </c>
      <c r="K1744">
        <f t="shared" si="162"/>
        <v>4644</v>
      </c>
      <c r="L1744" s="7">
        <f t="shared" si="165"/>
        <v>91.381345926800478</v>
      </c>
      <c r="M1744">
        <f t="shared" si="166"/>
        <v>2.8914285714285719</v>
      </c>
      <c r="N1744">
        <f t="shared" si="167"/>
        <v>18.42733333333333</v>
      </c>
      <c r="O1744">
        <f>G1744/WatershedCalcs!$F$18</f>
        <v>0.11076839811255529</v>
      </c>
    </row>
    <row r="1745" spans="1:15" x14ac:dyDescent="0.25">
      <c r="A1745">
        <f t="shared" si="163"/>
        <v>2007</v>
      </c>
      <c r="B1745">
        <f t="shared" si="164"/>
        <v>1</v>
      </c>
      <c r="C1745">
        <v>2006</v>
      </c>
      <c r="D1745">
        <v>10</v>
      </c>
      <c r="E1745">
        <v>10</v>
      </c>
      <c r="F1745">
        <v>2.7</v>
      </c>
      <c r="G1745">
        <v>2.7</v>
      </c>
      <c r="I1745" s="1">
        <v>39000</v>
      </c>
      <c r="J1745">
        <v>2.7</v>
      </c>
      <c r="K1745">
        <f t="shared" si="162"/>
        <v>4058</v>
      </c>
      <c r="L1745" s="7">
        <f t="shared" si="165"/>
        <v>79.850452577725306</v>
      </c>
      <c r="M1745">
        <f t="shared" si="166"/>
        <v>3.6028571428571428</v>
      </c>
      <c r="N1745">
        <f t="shared" si="167"/>
        <v>20.097999999999999</v>
      </c>
      <c r="O1745">
        <f>G1745/WatershedCalcs!$F$18</f>
        <v>0.1680194802830895</v>
      </c>
    </row>
    <row r="1746" spans="1:15" x14ac:dyDescent="0.25">
      <c r="A1746">
        <f t="shared" si="163"/>
        <v>2007</v>
      </c>
      <c r="B1746">
        <f t="shared" si="164"/>
        <v>1</v>
      </c>
      <c r="C1746">
        <v>2006</v>
      </c>
      <c r="D1746">
        <v>11</v>
      </c>
      <c r="E1746">
        <v>10</v>
      </c>
      <c r="F1746">
        <v>2.86</v>
      </c>
      <c r="G1746">
        <v>2.86</v>
      </c>
      <c r="I1746" s="1">
        <v>39001</v>
      </c>
      <c r="J1746">
        <v>2.86</v>
      </c>
      <c r="K1746">
        <f t="shared" si="162"/>
        <v>4009</v>
      </c>
      <c r="L1746" s="7">
        <f t="shared" si="165"/>
        <v>78.886265249901612</v>
      </c>
      <c r="M1746">
        <f t="shared" si="166"/>
        <v>3.5742857142857143</v>
      </c>
      <c r="N1746">
        <f t="shared" si="167"/>
        <v>21.441333333333329</v>
      </c>
      <c r="O1746">
        <f>G1746/WatershedCalcs!$F$18</f>
        <v>0.17797619022579109</v>
      </c>
    </row>
    <row r="1747" spans="1:15" x14ac:dyDescent="0.25">
      <c r="A1747">
        <f t="shared" si="163"/>
        <v>2007</v>
      </c>
      <c r="B1747">
        <f t="shared" si="164"/>
        <v>1</v>
      </c>
      <c r="C1747">
        <v>2006</v>
      </c>
      <c r="D1747">
        <v>12</v>
      </c>
      <c r="E1747">
        <v>10</v>
      </c>
      <c r="F1747">
        <v>2.72</v>
      </c>
      <c r="G1747">
        <v>2.72</v>
      </c>
      <c r="I1747" s="1">
        <v>39002</v>
      </c>
      <c r="J1747">
        <v>2.72</v>
      </c>
      <c r="K1747">
        <f t="shared" si="162"/>
        <v>4052</v>
      </c>
      <c r="L1747" s="7">
        <f t="shared" si="165"/>
        <v>79.732388823297924</v>
      </c>
      <c r="M1747">
        <f t="shared" si="166"/>
        <v>3.4257142857142857</v>
      </c>
      <c r="N1747">
        <f t="shared" si="167"/>
        <v>22.896000000000001</v>
      </c>
      <c r="O1747">
        <f>G1747/WatershedCalcs!$F$18</f>
        <v>0.16926406902592719</v>
      </c>
    </row>
    <row r="1748" spans="1:15" x14ac:dyDescent="0.25">
      <c r="A1748">
        <f t="shared" si="163"/>
        <v>2007</v>
      </c>
      <c r="B1748">
        <f t="shared" si="164"/>
        <v>1</v>
      </c>
      <c r="C1748">
        <v>2006</v>
      </c>
      <c r="D1748">
        <v>13</v>
      </c>
      <c r="E1748">
        <v>10</v>
      </c>
      <c r="F1748">
        <v>2.84</v>
      </c>
      <c r="G1748">
        <v>2.84</v>
      </c>
      <c r="I1748" s="1">
        <v>39003</v>
      </c>
      <c r="J1748">
        <v>2.84</v>
      </c>
      <c r="K1748">
        <f t="shared" si="162"/>
        <v>4012</v>
      </c>
      <c r="L1748" s="7">
        <f t="shared" si="165"/>
        <v>78.94529712711531</v>
      </c>
      <c r="M1748">
        <f t="shared" si="166"/>
        <v>3.7457142857142856</v>
      </c>
      <c r="N1748">
        <f t="shared" si="167"/>
        <v>24.881999999999998</v>
      </c>
      <c r="O1748">
        <f>G1748/WatershedCalcs!$F$18</f>
        <v>0.17673160148295336</v>
      </c>
    </row>
    <row r="1749" spans="1:15" x14ac:dyDescent="0.25">
      <c r="A1749">
        <f t="shared" si="163"/>
        <v>2007</v>
      </c>
      <c r="B1749">
        <f t="shared" si="164"/>
        <v>1</v>
      </c>
      <c r="C1749">
        <v>2006</v>
      </c>
      <c r="D1749">
        <v>14</v>
      </c>
      <c r="E1749">
        <v>10</v>
      </c>
      <c r="F1749">
        <v>2.0099999999999998</v>
      </c>
      <c r="G1749">
        <v>2.0099999999999998</v>
      </c>
      <c r="I1749" s="1">
        <v>39004</v>
      </c>
      <c r="J1749">
        <v>2.0099999999999998</v>
      </c>
      <c r="K1749">
        <f t="shared" si="162"/>
        <v>4414</v>
      </c>
      <c r="L1749" s="7">
        <f t="shared" si="165"/>
        <v>86.855568673750497</v>
      </c>
      <c r="M1749">
        <f t="shared" si="166"/>
        <v>3.7100000000000004</v>
      </c>
      <c r="N1749">
        <f t="shared" si="167"/>
        <v>26.657333333333334</v>
      </c>
      <c r="O1749">
        <f>G1749/WatershedCalcs!$F$18</f>
        <v>0.12508116865518881</v>
      </c>
    </row>
    <row r="1750" spans="1:15" x14ac:dyDescent="0.25">
      <c r="A1750">
        <f t="shared" si="163"/>
        <v>2007</v>
      </c>
      <c r="B1750">
        <f t="shared" si="164"/>
        <v>1</v>
      </c>
      <c r="C1750">
        <v>2006</v>
      </c>
      <c r="D1750">
        <v>15</v>
      </c>
      <c r="E1750">
        <v>10</v>
      </c>
      <c r="F1750">
        <v>5.33</v>
      </c>
      <c r="G1750">
        <v>5.33</v>
      </c>
      <c r="I1750" s="1">
        <v>39005</v>
      </c>
      <c r="J1750">
        <v>5.33</v>
      </c>
      <c r="K1750">
        <f t="shared" si="162"/>
        <v>3399</v>
      </c>
      <c r="L1750" s="7">
        <f t="shared" si="165"/>
        <v>66.883116883116884</v>
      </c>
      <c r="M1750">
        <f t="shared" si="166"/>
        <v>3.7357142857142862</v>
      </c>
      <c r="N1750">
        <f t="shared" si="167"/>
        <v>29.456999999999997</v>
      </c>
      <c r="O1750">
        <f>G1750/WatershedCalcs!$F$18</f>
        <v>0.331682899966247</v>
      </c>
    </row>
    <row r="1751" spans="1:15" x14ac:dyDescent="0.25">
      <c r="A1751">
        <f t="shared" si="163"/>
        <v>2007</v>
      </c>
      <c r="B1751">
        <f t="shared" si="164"/>
        <v>1</v>
      </c>
      <c r="C1751">
        <v>2006</v>
      </c>
      <c r="D1751">
        <v>16</v>
      </c>
      <c r="E1751">
        <v>10</v>
      </c>
      <c r="F1751">
        <v>6.76</v>
      </c>
      <c r="G1751">
        <v>6.76</v>
      </c>
      <c r="I1751" s="1">
        <v>39006</v>
      </c>
      <c r="J1751">
        <v>6.76</v>
      </c>
      <c r="K1751">
        <f t="shared" si="162"/>
        <v>3129</v>
      </c>
      <c r="L1751" s="7">
        <f t="shared" si="165"/>
        <v>61.570247933884289</v>
      </c>
      <c r="M1751">
        <f t="shared" si="166"/>
        <v>3.3714285714285714</v>
      </c>
      <c r="N1751">
        <f t="shared" si="167"/>
        <v>30.835999999999999</v>
      </c>
      <c r="O1751">
        <f>G1751/WatershedCalcs!$F$18</f>
        <v>0.42067099507914252</v>
      </c>
    </row>
    <row r="1752" spans="1:15" x14ac:dyDescent="0.25">
      <c r="A1752">
        <f t="shared" si="163"/>
        <v>2007</v>
      </c>
      <c r="B1752">
        <f t="shared" si="164"/>
        <v>1</v>
      </c>
      <c r="C1752">
        <v>2006</v>
      </c>
      <c r="D1752">
        <v>17</v>
      </c>
      <c r="E1752">
        <v>10</v>
      </c>
      <c r="F1752">
        <v>2.5</v>
      </c>
      <c r="G1752">
        <v>2.5</v>
      </c>
      <c r="I1752" s="1">
        <v>39007</v>
      </c>
      <c r="J1752">
        <v>2.5</v>
      </c>
      <c r="K1752">
        <f t="shared" si="162"/>
        <v>4136</v>
      </c>
      <c r="L1752" s="7">
        <f t="shared" si="165"/>
        <v>81.385281385281388</v>
      </c>
      <c r="M1752">
        <f t="shared" si="166"/>
        <v>2.7957142857142858</v>
      </c>
      <c r="N1752">
        <f t="shared" si="167"/>
        <v>32.200666666666663</v>
      </c>
      <c r="O1752">
        <f>G1752/WatershedCalcs!$F$18</f>
        <v>0.15557359285471248</v>
      </c>
    </row>
    <row r="1753" spans="1:15" x14ac:dyDescent="0.25">
      <c r="A1753">
        <f t="shared" si="163"/>
        <v>2007</v>
      </c>
      <c r="B1753">
        <f t="shared" si="164"/>
        <v>1</v>
      </c>
      <c r="C1753">
        <v>2006</v>
      </c>
      <c r="D1753">
        <v>18</v>
      </c>
      <c r="E1753">
        <v>10</v>
      </c>
      <c r="F1753">
        <v>1.82</v>
      </c>
      <c r="G1753">
        <v>1.82</v>
      </c>
      <c r="I1753" s="1">
        <v>39008</v>
      </c>
      <c r="J1753">
        <v>1.82</v>
      </c>
      <c r="K1753">
        <f t="shared" si="162"/>
        <v>4560</v>
      </c>
      <c r="L1753" s="7">
        <f t="shared" si="165"/>
        <v>89.728453364817</v>
      </c>
      <c r="M1753">
        <f t="shared" si="166"/>
        <v>2.9457142857142857</v>
      </c>
      <c r="N1753">
        <f t="shared" si="167"/>
        <v>34.393999999999998</v>
      </c>
      <c r="O1753">
        <f>G1753/WatershedCalcs!$F$18</f>
        <v>0.11325757559823069</v>
      </c>
    </row>
    <row r="1754" spans="1:15" x14ac:dyDescent="0.25">
      <c r="A1754">
        <f t="shared" si="163"/>
        <v>2007</v>
      </c>
      <c r="B1754">
        <f t="shared" si="164"/>
        <v>1</v>
      </c>
      <c r="C1754">
        <v>2006</v>
      </c>
      <c r="D1754">
        <v>19</v>
      </c>
      <c r="E1754">
        <v>10</v>
      </c>
      <c r="F1754">
        <v>4.96</v>
      </c>
      <c r="G1754">
        <v>4.96</v>
      </c>
      <c r="I1754" s="1">
        <v>39009</v>
      </c>
      <c r="J1754">
        <v>4.96</v>
      </c>
      <c r="K1754">
        <f t="shared" si="162"/>
        <v>3477</v>
      </c>
      <c r="L1754" s="7">
        <f t="shared" si="165"/>
        <v>68.417945690672965</v>
      </c>
      <c r="M1754">
        <f t="shared" si="166"/>
        <v>3.1642857142857146</v>
      </c>
      <c r="N1754">
        <f t="shared" si="167"/>
        <v>35.68</v>
      </c>
      <c r="O1754">
        <f>G1754/WatershedCalcs!$F$18</f>
        <v>0.30865800822374956</v>
      </c>
    </row>
    <row r="1755" spans="1:15" x14ac:dyDescent="0.25">
      <c r="A1755">
        <f t="shared" si="163"/>
        <v>2007</v>
      </c>
      <c r="B1755">
        <f t="shared" si="164"/>
        <v>1</v>
      </c>
      <c r="C1755">
        <v>2006</v>
      </c>
      <c r="D1755">
        <v>20</v>
      </c>
      <c r="E1755">
        <v>10</v>
      </c>
      <c r="F1755">
        <v>2.59</v>
      </c>
      <c r="G1755">
        <v>2.59</v>
      </c>
      <c r="I1755" s="1">
        <v>39010</v>
      </c>
      <c r="J1755">
        <v>2.59</v>
      </c>
      <c r="K1755">
        <f t="shared" si="162"/>
        <v>4124</v>
      </c>
      <c r="L1755" s="7">
        <f t="shared" si="165"/>
        <v>81.14915387642661</v>
      </c>
      <c r="M1755">
        <f t="shared" si="166"/>
        <v>3.0942857142857143</v>
      </c>
      <c r="N1755">
        <f t="shared" si="167"/>
        <v>36.601333333333329</v>
      </c>
      <c r="O1755">
        <f>G1755/WatershedCalcs!$F$18</f>
        <v>0.16117424219748214</v>
      </c>
    </row>
    <row r="1756" spans="1:15" x14ac:dyDescent="0.25">
      <c r="A1756">
        <f t="shared" si="163"/>
        <v>2007</v>
      </c>
      <c r="B1756">
        <f t="shared" si="164"/>
        <v>1</v>
      </c>
      <c r="C1756">
        <v>2006</v>
      </c>
      <c r="D1756">
        <v>21</v>
      </c>
      <c r="E1756">
        <v>10</v>
      </c>
      <c r="F1756">
        <v>2.19</v>
      </c>
      <c r="G1756">
        <v>2.19</v>
      </c>
      <c r="I1756" s="1">
        <v>39011</v>
      </c>
      <c r="J1756">
        <v>2.19</v>
      </c>
      <c r="K1756">
        <f t="shared" si="162"/>
        <v>4335</v>
      </c>
      <c r="L1756" s="7">
        <f t="shared" si="165"/>
        <v>85.301062573789849</v>
      </c>
      <c r="M1756">
        <f t="shared" si="166"/>
        <v>2.9742857142857142</v>
      </c>
      <c r="N1756">
        <f t="shared" si="167"/>
        <v>37.875</v>
      </c>
      <c r="O1756">
        <f>G1756/WatershedCalcs!$F$18</f>
        <v>0.13628246734072813</v>
      </c>
    </row>
    <row r="1757" spans="1:15" x14ac:dyDescent="0.25">
      <c r="A1757">
        <f t="shared" si="163"/>
        <v>2007</v>
      </c>
      <c r="B1757">
        <f t="shared" si="164"/>
        <v>1</v>
      </c>
      <c r="C1757">
        <v>2006</v>
      </c>
      <c r="D1757">
        <v>22</v>
      </c>
      <c r="E1757">
        <v>10</v>
      </c>
      <c r="F1757">
        <v>2.78</v>
      </c>
      <c r="G1757">
        <v>2.78</v>
      </c>
      <c r="I1757" s="1">
        <v>39012</v>
      </c>
      <c r="J1757">
        <v>2.78</v>
      </c>
      <c r="K1757">
        <f t="shared" si="162"/>
        <v>4046</v>
      </c>
      <c r="L1757" s="7">
        <f t="shared" si="165"/>
        <v>79.614325068870528</v>
      </c>
      <c r="M1757">
        <f t="shared" si="166"/>
        <v>2.922857142857143</v>
      </c>
      <c r="N1757">
        <f t="shared" si="167"/>
        <v>39.091999999999999</v>
      </c>
      <c r="O1757">
        <f>G1757/WatershedCalcs!$F$18</f>
        <v>0.17299783525444026</v>
      </c>
    </row>
    <row r="1758" spans="1:15" x14ac:dyDescent="0.25">
      <c r="A1758">
        <f t="shared" si="163"/>
        <v>2007</v>
      </c>
      <c r="B1758">
        <f t="shared" si="164"/>
        <v>1</v>
      </c>
      <c r="C1758">
        <v>2006</v>
      </c>
      <c r="D1758">
        <v>23</v>
      </c>
      <c r="E1758">
        <v>10</v>
      </c>
      <c r="F1758">
        <v>2.73</v>
      </c>
      <c r="G1758">
        <v>2.73</v>
      </c>
      <c r="I1758" s="1">
        <v>39013</v>
      </c>
      <c r="J1758">
        <v>2.73</v>
      </c>
      <c r="K1758">
        <f t="shared" si="162"/>
        <v>4049</v>
      </c>
      <c r="L1758" s="7">
        <f t="shared" si="165"/>
        <v>79.673356946084212</v>
      </c>
      <c r="M1758">
        <f t="shared" si="166"/>
        <v>2.8785714285714286</v>
      </c>
      <c r="N1758">
        <f t="shared" si="167"/>
        <v>40.412666666666674</v>
      </c>
      <c r="O1758">
        <f>G1758/WatershedCalcs!$F$18</f>
        <v>0.16988636339734603</v>
      </c>
    </row>
    <row r="1759" spans="1:15" x14ac:dyDescent="0.25">
      <c r="A1759">
        <f t="shared" si="163"/>
        <v>2007</v>
      </c>
      <c r="B1759">
        <f t="shared" si="164"/>
        <v>1</v>
      </c>
      <c r="C1759">
        <v>2006</v>
      </c>
      <c r="D1759">
        <v>24</v>
      </c>
      <c r="E1759">
        <v>10</v>
      </c>
      <c r="F1759">
        <v>3.55</v>
      </c>
      <c r="G1759">
        <v>3.55</v>
      </c>
      <c r="I1759" s="1">
        <v>39014</v>
      </c>
      <c r="J1759">
        <v>3.55</v>
      </c>
      <c r="K1759">
        <f t="shared" si="162"/>
        <v>3785</v>
      </c>
      <c r="L1759" s="7">
        <f t="shared" si="165"/>
        <v>74.478551751279014</v>
      </c>
      <c r="M1759">
        <f t="shared" si="166"/>
        <v>2.9657142857142857</v>
      </c>
      <c r="N1759">
        <f t="shared" si="167"/>
        <v>45.18833333333334</v>
      </c>
      <c r="O1759">
        <f>G1759/WatershedCalcs!$F$18</f>
        <v>0.22091450185369171</v>
      </c>
    </row>
    <row r="1760" spans="1:15" x14ac:dyDescent="0.25">
      <c r="A1760">
        <f t="shared" si="163"/>
        <v>2007</v>
      </c>
      <c r="B1760">
        <f t="shared" si="164"/>
        <v>1</v>
      </c>
      <c r="C1760">
        <v>2006</v>
      </c>
      <c r="D1760">
        <v>25</v>
      </c>
      <c r="E1760">
        <v>10</v>
      </c>
      <c r="F1760">
        <v>3.35</v>
      </c>
      <c r="G1760">
        <v>3.35</v>
      </c>
      <c r="I1760" s="1">
        <v>39015</v>
      </c>
      <c r="J1760">
        <v>3.35</v>
      </c>
      <c r="K1760">
        <f t="shared" si="162"/>
        <v>3845</v>
      </c>
      <c r="L1760" s="7">
        <f t="shared" si="165"/>
        <v>75.659189295552935</v>
      </c>
      <c r="M1760">
        <f t="shared" si="166"/>
        <v>3.06</v>
      </c>
      <c r="N1760">
        <f t="shared" si="167"/>
        <v>50.17</v>
      </c>
      <c r="O1760">
        <f>G1760/WatershedCalcs!$F$18</f>
        <v>0.20846861442531472</v>
      </c>
    </row>
    <row r="1761" spans="1:15" x14ac:dyDescent="0.25">
      <c r="A1761">
        <f t="shared" si="163"/>
        <v>2007</v>
      </c>
      <c r="B1761">
        <f t="shared" si="164"/>
        <v>1</v>
      </c>
      <c r="C1761">
        <v>2006</v>
      </c>
      <c r="D1761">
        <v>26</v>
      </c>
      <c r="E1761">
        <v>10</v>
      </c>
      <c r="F1761">
        <v>4.47</v>
      </c>
      <c r="G1761">
        <v>4.47</v>
      </c>
      <c r="I1761" s="1">
        <v>39016</v>
      </c>
      <c r="J1761">
        <v>4.47</v>
      </c>
      <c r="K1761">
        <f t="shared" si="162"/>
        <v>3586</v>
      </c>
      <c r="L1761" s="7">
        <f t="shared" si="165"/>
        <v>70.562770562770567</v>
      </c>
      <c r="M1761">
        <f t="shared" si="166"/>
        <v>3.2357142857142853</v>
      </c>
      <c r="N1761">
        <f t="shared" si="167"/>
        <v>55.891666666666666</v>
      </c>
      <c r="O1761">
        <f>G1761/WatershedCalcs!$F$18</f>
        <v>0.27816558402422592</v>
      </c>
    </row>
    <row r="1762" spans="1:15" x14ac:dyDescent="0.25">
      <c r="A1762">
        <f t="shared" si="163"/>
        <v>2007</v>
      </c>
      <c r="B1762">
        <f t="shared" si="164"/>
        <v>1</v>
      </c>
      <c r="C1762">
        <v>2006</v>
      </c>
      <c r="D1762">
        <v>27</v>
      </c>
      <c r="E1762">
        <v>10</v>
      </c>
      <c r="F1762">
        <v>1.75</v>
      </c>
      <c r="G1762">
        <v>1.75</v>
      </c>
      <c r="I1762" s="1">
        <v>39017</v>
      </c>
      <c r="J1762">
        <v>1.75</v>
      </c>
      <c r="K1762">
        <f t="shared" si="162"/>
        <v>4657</v>
      </c>
      <c r="L1762" s="7">
        <f t="shared" si="165"/>
        <v>91.637150728059822</v>
      </c>
      <c r="M1762">
        <f t="shared" si="166"/>
        <v>5.5685714285714294</v>
      </c>
      <c r="N1762">
        <f t="shared" si="167"/>
        <v>60.775999999999996</v>
      </c>
      <c r="O1762">
        <f>G1762/WatershedCalcs!$F$18</f>
        <v>0.10890151499829874</v>
      </c>
    </row>
    <row r="1763" spans="1:15" x14ac:dyDescent="0.25">
      <c r="A1763">
        <f t="shared" si="163"/>
        <v>2007</v>
      </c>
      <c r="B1763">
        <f t="shared" si="164"/>
        <v>1</v>
      </c>
      <c r="C1763">
        <v>2006</v>
      </c>
      <c r="D1763">
        <v>28</v>
      </c>
      <c r="E1763">
        <v>10</v>
      </c>
      <c r="F1763">
        <v>1.83</v>
      </c>
      <c r="G1763">
        <v>1.83</v>
      </c>
      <c r="I1763" s="1">
        <v>39018</v>
      </c>
      <c r="J1763">
        <v>1.83</v>
      </c>
      <c r="K1763">
        <f t="shared" si="162"/>
        <v>4556</v>
      </c>
      <c r="L1763" s="7">
        <f t="shared" si="165"/>
        <v>89.64974419519875</v>
      </c>
      <c r="M1763">
        <f t="shared" si="166"/>
        <v>8.3757142857142863</v>
      </c>
      <c r="N1763">
        <f t="shared" si="167"/>
        <v>66.384333333333331</v>
      </c>
      <c r="O1763">
        <f>G1763/WatershedCalcs!$F$18</f>
        <v>0.11387986996964955</v>
      </c>
    </row>
    <row r="1764" spans="1:15" x14ac:dyDescent="0.25">
      <c r="A1764">
        <f t="shared" si="163"/>
        <v>2007</v>
      </c>
      <c r="B1764">
        <f t="shared" si="164"/>
        <v>1</v>
      </c>
      <c r="C1764">
        <v>2006</v>
      </c>
      <c r="D1764">
        <v>29</v>
      </c>
      <c r="E1764">
        <v>10</v>
      </c>
      <c r="F1764">
        <v>2.4700000000000002</v>
      </c>
      <c r="G1764">
        <v>2.4700000000000002</v>
      </c>
      <c r="I1764" s="1">
        <v>39019</v>
      </c>
      <c r="J1764">
        <v>2.4700000000000002</v>
      </c>
      <c r="K1764">
        <f t="shared" si="162"/>
        <v>4174</v>
      </c>
      <c r="L1764" s="7">
        <f t="shared" si="165"/>
        <v>82.13301849665487</v>
      </c>
      <c r="M1764">
        <f t="shared" si="166"/>
        <v>11.37142857142857</v>
      </c>
      <c r="N1764">
        <f t="shared" si="167"/>
        <v>70.89</v>
      </c>
      <c r="O1764">
        <f>G1764/WatershedCalcs!$F$18</f>
        <v>0.15370670974045594</v>
      </c>
    </row>
    <row r="1765" spans="1:15" x14ac:dyDescent="0.25">
      <c r="A1765">
        <f t="shared" si="163"/>
        <v>2007</v>
      </c>
      <c r="B1765">
        <f t="shared" si="164"/>
        <v>1</v>
      </c>
      <c r="C1765">
        <v>2006</v>
      </c>
      <c r="D1765">
        <v>30</v>
      </c>
      <c r="E1765">
        <v>10</v>
      </c>
      <c r="F1765">
        <v>3.34</v>
      </c>
      <c r="G1765">
        <v>3.34</v>
      </c>
      <c r="I1765" s="1">
        <v>39020</v>
      </c>
      <c r="J1765">
        <v>3.34</v>
      </c>
      <c r="K1765">
        <f t="shared" si="162"/>
        <v>3847</v>
      </c>
      <c r="L1765" s="7">
        <f t="shared" si="165"/>
        <v>75.698543880362053</v>
      </c>
      <c r="M1765">
        <f t="shared" si="166"/>
        <v>15.790000000000001</v>
      </c>
      <c r="N1765">
        <f t="shared" si="167"/>
        <v>73.587666666666664</v>
      </c>
      <c r="O1765">
        <f>G1765/WatershedCalcs!$F$18</f>
        <v>0.20784632005389586</v>
      </c>
    </row>
    <row r="1766" spans="1:15" x14ac:dyDescent="0.25">
      <c r="A1766">
        <f t="shared" si="163"/>
        <v>2007</v>
      </c>
      <c r="B1766">
        <f t="shared" si="164"/>
        <v>1</v>
      </c>
      <c r="C1766">
        <v>2006</v>
      </c>
      <c r="D1766">
        <v>31</v>
      </c>
      <c r="E1766">
        <v>10</v>
      </c>
      <c r="F1766">
        <v>4.21</v>
      </c>
      <c r="G1766">
        <v>4.21</v>
      </c>
      <c r="I1766" s="1">
        <v>39021</v>
      </c>
      <c r="J1766">
        <v>4.21</v>
      </c>
      <c r="K1766">
        <f t="shared" si="162"/>
        <v>3632</v>
      </c>
      <c r="L1766" s="7">
        <f t="shared" si="165"/>
        <v>71.467926013380563</v>
      </c>
      <c r="M1766">
        <f t="shared" si="166"/>
        <v>27.927142857142858</v>
      </c>
      <c r="N1766">
        <f t="shared" si="167"/>
        <v>75.40300000000002</v>
      </c>
      <c r="O1766">
        <f>G1766/WatershedCalcs!$F$18</f>
        <v>0.26198593036733581</v>
      </c>
    </row>
    <row r="1767" spans="1:15" x14ac:dyDescent="0.25">
      <c r="A1767">
        <f t="shared" si="163"/>
        <v>2007</v>
      </c>
      <c r="B1767">
        <f t="shared" si="164"/>
        <v>2</v>
      </c>
      <c r="C1767">
        <v>2006</v>
      </c>
      <c r="D1767">
        <v>1</v>
      </c>
      <c r="E1767">
        <v>11</v>
      </c>
      <c r="F1767">
        <v>4.58</v>
      </c>
      <c r="G1767">
        <v>4.58</v>
      </c>
      <c r="I1767" s="1">
        <v>39022</v>
      </c>
      <c r="J1767">
        <v>4.58</v>
      </c>
      <c r="K1767">
        <f t="shared" si="162"/>
        <v>3561</v>
      </c>
      <c r="L1767" s="7">
        <f t="shared" si="165"/>
        <v>70.070838252656429</v>
      </c>
      <c r="M1767">
        <f t="shared" si="166"/>
        <v>68.754285714285714</v>
      </c>
      <c r="N1767">
        <f t="shared" si="167"/>
        <v>77.172666666666686</v>
      </c>
      <c r="O1767">
        <f>G1767/WatershedCalcs!$F$18</f>
        <v>0.28501082210983325</v>
      </c>
    </row>
    <row r="1768" spans="1:15" x14ac:dyDescent="0.25">
      <c r="A1768">
        <f t="shared" si="163"/>
        <v>2007</v>
      </c>
      <c r="B1768">
        <f t="shared" si="164"/>
        <v>2</v>
      </c>
      <c r="C1768">
        <v>2006</v>
      </c>
      <c r="D1768">
        <v>2</v>
      </c>
      <c r="E1768">
        <v>11</v>
      </c>
      <c r="F1768">
        <v>20.8</v>
      </c>
      <c r="G1768">
        <v>20.8</v>
      </c>
      <c r="I1768" s="1">
        <v>39023</v>
      </c>
      <c r="J1768">
        <v>20.8</v>
      </c>
      <c r="K1768">
        <f t="shared" si="162"/>
        <v>1812</v>
      </c>
      <c r="L1768" s="7">
        <f t="shared" si="165"/>
        <v>35.655253837072024</v>
      </c>
      <c r="M1768">
        <f t="shared" si="166"/>
        <v>75.51428571428572</v>
      </c>
      <c r="N1768">
        <f t="shared" si="167"/>
        <v>78.500000000000028</v>
      </c>
      <c r="O1768">
        <f>G1768/WatershedCalcs!$F$18</f>
        <v>1.294372292551208</v>
      </c>
    </row>
    <row r="1769" spans="1:15" x14ac:dyDescent="0.25">
      <c r="A1769">
        <f t="shared" si="163"/>
        <v>2007</v>
      </c>
      <c r="B1769">
        <f t="shared" si="164"/>
        <v>2</v>
      </c>
      <c r="C1769">
        <v>2006</v>
      </c>
      <c r="D1769">
        <v>3</v>
      </c>
      <c r="E1769">
        <v>11</v>
      </c>
      <c r="F1769">
        <v>21.4</v>
      </c>
      <c r="G1769">
        <v>21.4</v>
      </c>
      <c r="I1769" s="1">
        <v>39024</v>
      </c>
      <c r="J1769">
        <v>21.4</v>
      </c>
      <c r="K1769">
        <f t="shared" si="162"/>
        <v>1739</v>
      </c>
      <c r="L1769" s="7">
        <f t="shared" si="165"/>
        <v>34.218811491538766</v>
      </c>
      <c r="M1769">
        <f t="shared" si="166"/>
        <v>78.685714285714283</v>
      </c>
      <c r="N1769">
        <f t="shared" si="167"/>
        <v>79.093333333333348</v>
      </c>
      <c r="O1769">
        <f>G1769/WatershedCalcs!$F$18</f>
        <v>1.3317099548363387</v>
      </c>
    </row>
    <row r="1770" spans="1:15" x14ac:dyDescent="0.25">
      <c r="A1770">
        <f t="shared" si="163"/>
        <v>2007</v>
      </c>
      <c r="B1770">
        <f t="shared" si="164"/>
        <v>2</v>
      </c>
      <c r="C1770">
        <v>2006</v>
      </c>
      <c r="D1770">
        <v>4</v>
      </c>
      <c r="E1770">
        <v>11</v>
      </c>
      <c r="F1770">
        <v>22.8</v>
      </c>
      <c r="G1770">
        <v>22.8</v>
      </c>
      <c r="I1770" s="1">
        <v>39025</v>
      </c>
      <c r="J1770">
        <v>22.8</v>
      </c>
      <c r="K1770">
        <f t="shared" si="162"/>
        <v>1659</v>
      </c>
      <c r="L1770" s="7">
        <f t="shared" si="165"/>
        <v>32.644628099173559</v>
      </c>
      <c r="M1770">
        <f t="shared" si="166"/>
        <v>82.271428571428572</v>
      </c>
      <c r="N1770">
        <f t="shared" si="167"/>
        <v>79.546666666666681</v>
      </c>
      <c r="O1770">
        <f>G1770/WatershedCalcs!$F$18</f>
        <v>1.418831166834978</v>
      </c>
    </row>
    <row r="1771" spans="1:15" x14ac:dyDescent="0.25">
      <c r="A1771">
        <f t="shared" si="163"/>
        <v>2007</v>
      </c>
      <c r="B1771">
        <f t="shared" si="164"/>
        <v>2</v>
      </c>
      <c r="C1771">
        <v>2006</v>
      </c>
      <c r="D1771">
        <v>5</v>
      </c>
      <c r="E1771">
        <v>11</v>
      </c>
      <c r="F1771">
        <v>33.4</v>
      </c>
      <c r="G1771">
        <v>33.4</v>
      </c>
      <c r="I1771" s="1">
        <v>39026</v>
      </c>
      <c r="J1771">
        <v>33.4</v>
      </c>
      <c r="K1771">
        <f t="shared" si="162"/>
        <v>1142</v>
      </c>
      <c r="L1771" s="7">
        <f t="shared" si="165"/>
        <v>22.471467926013382</v>
      </c>
      <c r="M1771">
        <f t="shared" si="166"/>
        <v>87.914285714285697</v>
      </c>
      <c r="N1771">
        <f t="shared" si="167"/>
        <v>79.830000000000013</v>
      </c>
      <c r="O1771">
        <f>G1771/WatershedCalcs!$F$18</f>
        <v>2.0784632005389585</v>
      </c>
    </row>
    <row r="1772" spans="1:15" x14ac:dyDescent="0.25">
      <c r="A1772">
        <f t="shared" si="163"/>
        <v>2007</v>
      </c>
      <c r="B1772">
        <f t="shared" si="164"/>
        <v>2</v>
      </c>
      <c r="C1772">
        <v>2006</v>
      </c>
      <c r="D1772">
        <v>6</v>
      </c>
      <c r="E1772">
        <v>11</v>
      </c>
      <c r="F1772">
        <v>88.3</v>
      </c>
      <c r="G1772">
        <v>88.3</v>
      </c>
      <c r="I1772" s="1">
        <v>39027</v>
      </c>
      <c r="J1772">
        <v>88.3</v>
      </c>
      <c r="K1772">
        <f t="shared" si="162"/>
        <v>336</v>
      </c>
      <c r="L1772" s="7">
        <f t="shared" si="165"/>
        <v>6.6115702479338845</v>
      </c>
      <c r="M1772">
        <f t="shared" si="166"/>
        <v>91.157142857142858</v>
      </c>
      <c r="N1772">
        <f t="shared" si="167"/>
        <v>79.65000000000002</v>
      </c>
      <c r="O1772">
        <f>G1772/WatershedCalcs!$F$18</f>
        <v>5.4948592996284447</v>
      </c>
    </row>
    <row r="1773" spans="1:15" x14ac:dyDescent="0.25">
      <c r="A1773">
        <f t="shared" si="163"/>
        <v>2007</v>
      </c>
      <c r="B1773">
        <f t="shared" si="164"/>
        <v>2</v>
      </c>
      <c r="C1773">
        <v>2006</v>
      </c>
      <c r="D1773">
        <v>7</v>
      </c>
      <c r="E1773">
        <v>11</v>
      </c>
      <c r="F1773">
        <v>290</v>
      </c>
      <c r="G1773">
        <v>290</v>
      </c>
      <c r="I1773" s="1">
        <v>39028</v>
      </c>
      <c r="J1773">
        <v>290</v>
      </c>
      <c r="K1773">
        <f t="shared" si="162"/>
        <v>17</v>
      </c>
      <c r="L1773" s="7">
        <f t="shared" si="165"/>
        <v>0.33451397087760726</v>
      </c>
      <c r="M1773">
        <f t="shared" si="166"/>
        <v>90.828571428571422</v>
      </c>
      <c r="N1773">
        <f t="shared" si="167"/>
        <v>77.54000000000002</v>
      </c>
      <c r="O1773">
        <f>G1773/WatershedCalcs!$F$18</f>
        <v>18.046536771146648</v>
      </c>
    </row>
    <row r="1774" spans="1:15" x14ac:dyDescent="0.25">
      <c r="A1774">
        <f t="shared" si="163"/>
        <v>2007</v>
      </c>
      <c r="B1774">
        <f t="shared" si="164"/>
        <v>2</v>
      </c>
      <c r="C1774">
        <v>2006</v>
      </c>
      <c r="D1774">
        <v>8</v>
      </c>
      <c r="E1774">
        <v>11</v>
      </c>
      <c r="F1774">
        <v>51.9</v>
      </c>
      <c r="G1774">
        <v>51.9</v>
      </c>
      <c r="I1774" s="1">
        <v>39029</v>
      </c>
      <c r="J1774">
        <v>51.9</v>
      </c>
      <c r="K1774">
        <f t="shared" si="162"/>
        <v>617</v>
      </c>
      <c r="L1774" s="7">
        <f t="shared" si="165"/>
        <v>12.140889413616685</v>
      </c>
      <c r="M1774">
        <f t="shared" si="166"/>
        <v>56.071428571428569</v>
      </c>
      <c r="N1774">
        <f t="shared" si="167"/>
        <v>68.623333333333321</v>
      </c>
      <c r="O1774">
        <f>G1774/WatershedCalcs!$F$18</f>
        <v>3.2297077876638309</v>
      </c>
    </row>
    <row r="1775" spans="1:15" x14ac:dyDescent="0.25">
      <c r="A1775">
        <f t="shared" si="163"/>
        <v>2007</v>
      </c>
      <c r="B1775">
        <f t="shared" si="164"/>
        <v>2</v>
      </c>
      <c r="C1775">
        <v>2006</v>
      </c>
      <c r="D1775">
        <v>9</v>
      </c>
      <c r="E1775">
        <v>11</v>
      </c>
      <c r="F1775">
        <v>43</v>
      </c>
      <c r="G1775">
        <v>43</v>
      </c>
      <c r="I1775" s="1">
        <v>39030</v>
      </c>
      <c r="J1775">
        <v>43</v>
      </c>
      <c r="K1775">
        <f t="shared" si="162"/>
        <v>809</v>
      </c>
      <c r="L1775" s="7">
        <f t="shared" si="165"/>
        <v>15.91892955529319</v>
      </c>
      <c r="M1775">
        <f t="shared" si="166"/>
        <v>55.471428571428568</v>
      </c>
      <c r="N1775">
        <f t="shared" si="167"/>
        <v>67.596666666666664</v>
      </c>
      <c r="O1775">
        <f>G1775/WatershedCalcs!$F$18</f>
        <v>2.6758657971010549</v>
      </c>
    </row>
    <row r="1776" spans="1:15" x14ac:dyDescent="0.25">
      <c r="A1776">
        <f t="shared" si="163"/>
        <v>2007</v>
      </c>
      <c r="B1776">
        <f t="shared" si="164"/>
        <v>2</v>
      </c>
      <c r="C1776">
        <v>2006</v>
      </c>
      <c r="D1776">
        <v>10</v>
      </c>
      <c r="E1776">
        <v>11</v>
      </c>
      <c r="F1776">
        <v>46.5</v>
      </c>
      <c r="G1776">
        <v>46.5</v>
      </c>
      <c r="I1776" s="1">
        <v>39031</v>
      </c>
      <c r="J1776">
        <v>46.5</v>
      </c>
      <c r="K1776">
        <f t="shared" si="162"/>
        <v>711</v>
      </c>
      <c r="L1776" s="7">
        <f t="shared" si="165"/>
        <v>13.99055489964581</v>
      </c>
      <c r="M1776">
        <f t="shared" si="166"/>
        <v>59.085714285714289</v>
      </c>
      <c r="N1776">
        <f t="shared" si="167"/>
        <v>66.98333333333332</v>
      </c>
      <c r="O1776">
        <f>G1776/WatershedCalcs!$F$18</f>
        <v>2.8936688270976521</v>
      </c>
    </row>
    <row r="1777" spans="1:15" x14ac:dyDescent="0.25">
      <c r="A1777">
        <f t="shared" si="163"/>
        <v>2007</v>
      </c>
      <c r="B1777">
        <f t="shared" si="164"/>
        <v>2</v>
      </c>
      <c r="C1777">
        <v>2006</v>
      </c>
      <c r="D1777">
        <v>11</v>
      </c>
      <c r="E1777">
        <v>11</v>
      </c>
      <c r="F1777">
        <v>62.3</v>
      </c>
      <c r="G1777">
        <v>62.3</v>
      </c>
      <c r="I1777" s="1">
        <v>39032</v>
      </c>
      <c r="J1777">
        <v>62.3</v>
      </c>
      <c r="K1777">
        <f t="shared" si="162"/>
        <v>489</v>
      </c>
      <c r="L1777" s="7">
        <f t="shared" si="165"/>
        <v>9.6221959858323487</v>
      </c>
      <c r="M1777">
        <f t="shared" si="166"/>
        <v>58.214285714285715</v>
      </c>
      <c r="N1777">
        <f t="shared" si="167"/>
        <v>66.136666666666656</v>
      </c>
      <c r="O1777">
        <f>G1777/WatershedCalcs!$F$18</f>
        <v>3.876893933939435</v>
      </c>
    </row>
    <row r="1778" spans="1:15" x14ac:dyDescent="0.25">
      <c r="A1778">
        <f t="shared" si="163"/>
        <v>2007</v>
      </c>
      <c r="B1778">
        <f t="shared" si="164"/>
        <v>2</v>
      </c>
      <c r="C1778">
        <v>2006</v>
      </c>
      <c r="D1778">
        <v>12</v>
      </c>
      <c r="E1778">
        <v>11</v>
      </c>
      <c r="F1778">
        <v>56.1</v>
      </c>
      <c r="G1778">
        <v>56.1</v>
      </c>
      <c r="I1778" s="1">
        <v>39033</v>
      </c>
      <c r="J1778">
        <v>56.1</v>
      </c>
      <c r="K1778">
        <f t="shared" si="162"/>
        <v>551</v>
      </c>
      <c r="L1778" s="7">
        <f t="shared" si="165"/>
        <v>10.842188114915388</v>
      </c>
      <c r="M1778">
        <f t="shared" si="166"/>
        <v>53.971428571428575</v>
      </c>
      <c r="N1778">
        <f t="shared" si="167"/>
        <v>65.416666666666657</v>
      </c>
      <c r="O1778">
        <f>G1778/WatershedCalcs!$F$18</f>
        <v>3.4910714236597484</v>
      </c>
    </row>
    <row r="1779" spans="1:15" x14ac:dyDescent="0.25">
      <c r="A1779">
        <f t="shared" si="163"/>
        <v>2007</v>
      </c>
      <c r="B1779">
        <f t="shared" si="164"/>
        <v>2</v>
      </c>
      <c r="C1779">
        <v>2006</v>
      </c>
      <c r="D1779">
        <v>13</v>
      </c>
      <c r="E1779">
        <v>11</v>
      </c>
      <c r="F1779">
        <v>86</v>
      </c>
      <c r="G1779">
        <v>86</v>
      </c>
      <c r="I1779" s="1">
        <v>39034</v>
      </c>
      <c r="J1779">
        <v>86</v>
      </c>
      <c r="K1779">
        <f t="shared" si="162"/>
        <v>340</v>
      </c>
      <c r="L1779" s="7">
        <f t="shared" si="165"/>
        <v>6.6902794175521443</v>
      </c>
      <c r="M1779">
        <f t="shared" si="166"/>
        <v>51.785714285714285</v>
      </c>
      <c r="N1779">
        <f t="shared" si="167"/>
        <v>65.386666666666656</v>
      </c>
      <c r="O1779">
        <f>G1779/WatershedCalcs!$F$18</f>
        <v>5.3517315942021098</v>
      </c>
    </row>
    <row r="1780" spans="1:15" x14ac:dyDescent="0.25">
      <c r="A1780">
        <f t="shared" si="163"/>
        <v>2007</v>
      </c>
      <c r="B1780">
        <f t="shared" si="164"/>
        <v>2</v>
      </c>
      <c r="C1780">
        <v>2006</v>
      </c>
      <c r="D1780">
        <v>14</v>
      </c>
      <c r="E1780">
        <v>11</v>
      </c>
      <c r="F1780">
        <v>46.7</v>
      </c>
      <c r="G1780">
        <v>46.7</v>
      </c>
      <c r="I1780" s="1">
        <v>39035</v>
      </c>
      <c r="J1780">
        <v>46.7</v>
      </c>
      <c r="K1780">
        <f t="shared" si="162"/>
        <v>710</v>
      </c>
      <c r="L1780" s="7">
        <f t="shared" si="165"/>
        <v>13.970877607241244</v>
      </c>
      <c r="M1780">
        <f t="shared" si="166"/>
        <v>45.028571428571425</v>
      </c>
      <c r="N1780">
        <f t="shared" si="167"/>
        <v>67.586666666666659</v>
      </c>
      <c r="O1780">
        <f>G1780/WatershedCalcs!$F$18</f>
        <v>2.9061147145260295</v>
      </c>
    </row>
    <row r="1781" spans="1:15" x14ac:dyDescent="0.25">
      <c r="A1781">
        <f t="shared" si="163"/>
        <v>2007</v>
      </c>
      <c r="B1781">
        <f t="shared" si="164"/>
        <v>2</v>
      </c>
      <c r="C1781">
        <v>2006</v>
      </c>
      <c r="D1781">
        <v>15</v>
      </c>
      <c r="E1781">
        <v>11</v>
      </c>
      <c r="F1781">
        <v>47.7</v>
      </c>
      <c r="G1781">
        <v>47.7</v>
      </c>
      <c r="I1781" s="1">
        <v>39036</v>
      </c>
      <c r="J1781">
        <v>47.7</v>
      </c>
      <c r="K1781">
        <f t="shared" si="162"/>
        <v>699</v>
      </c>
      <c r="L1781" s="7">
        <f t="shared" si="165"/>
        <v>13.754427390791028</v>
      </c>
      <c r="M1781">
        <f t="shared" si="166"/>
        <v>44.414285714285711</v>
      </c>
      <c r="N1781">
        <f t="shared" si="167"/>
        <v>75.429999999999993</v>
      </c>
      <c r="O1781">
        <f>G1781/WatershedCalcs!$F$18</f>
        <v>2.9683441516679143</v>
      </c>
    </row>
    <row r="1782" spans="1:15" x14ac:dyDescent="0.25">
      <c r="A1782">
        <f t="shared" si="163"/>
        <v>2007</v>
      </c>
      <c r="B1782">
        <f t="shared" si="164"/>
        <v>2</v>
      </c>
      <c r="C1782">
        <v>2006</v>
      </c>
      <c r="D1782">
        <v>16</v>
      </c>
      <c r="E1782">
        <v>11</v>
      </c>
      <c r="F1782">
        <v>68.3</v>
      </c>
      <c r="G1782">
        <v>68.3</v>
      </c>
      <c r="I1782" s="1">
        <v>39037</v>
      </c>
      <c r="J1782">
        <v>68.3</v>
      </c>
      <c r="K1782">
        <f t="shared" si="162"/>
        <v>440</v>
      </c>
      <c r="L1782" s="7">
        <f t="shared" si="165"/>
        <v>8.6580086580086579</v>
      </c>
      <c r="M1782">
        <f t="shared" si="166"/>
        <v>58.457142857142848</v>
      </c>
      <c r="N1782">
        <f t="shared" si="167"/>
        <v>81.039999999999992</v>
      </c>
      <c r="O1782">
        <f>G1782/WatershedCalcs!$F$18</f>
        <v>4.2502705567907446</v>
      </c>
    </row>
    <row r="1783" spans="1:15" x14ac:dyDescent="0.25">
      <c r="A1783">
        <f t="shared" si="163"/>
        <v>2007</v>
      </c>
      <c r="B1783">
        <f t="shared" si="164"/>
        <v>2</v>
      </c>
      <c r="C1783">
        <v>2006</v>
      </c>
      <c r="D1783">
        <v>17</v>
      </c>
      <c r="E1783">
        <v>11</v>
      </c>
      <c r="F1783">
        <v>40.4</v>
      </c>
      <c r="G1783">
        <v>40.4</v>
      </c>
      <c r="I1783" s="1">
        <v>39038</v>
      </c>
      <c r="J1783">
        <v>40.4</v>
      </c>
      <c r="K1783">
        <f t="shared" si="162"/>
        <v>886</v>
      </c>
      <c r="L1783" s="7">
        <f t="shared" si="165"/>
        <v>17.434081070444705</v>
      </c>
      <c r="M1783">
        <f t="shared" si="166"/>
        <v>70.55714285714285</v>
      </c>
      <c r="N1783">
        <f t="shared" si="167"/>
        <v>84.563333333333318</v>
      </c>
      <c r="O1783">
        <f>G1783/WatershedCalcs!$F$18</f>
        <v>2.5140692605321537</v>
      </c>
    </row>
    <row r="1784" spans="1:15" x14ac:dyDescent="0.25">
      <c r="A1784">
        <f t="shared" si="163"/>
        <v>2007</v>
      </c>
      <c r="B1784">
        <f t="shared" si="164"/>
        <v>2</v>
      </c>
      <c r="C1784">
        <v>2006</v>
      </c>
      <c r="D1784">
        <v>18</v>
      </c>
      <c r="E1784">
        <v>11</v>
      </c>
      <c r="F1784">
        <v>32.6</v>
      </c>
      <c r="G1784">
        <v>32.6</v>
      </c>
      <c r="I1784" s="1">
        <v>39039</v>
      </c>
      <c r="J1784">
        <v>32.6</v>
      </c>
      <c r="K1784">
        <f t="shared" si="162"/>
        <v>1177</v>
      </c>
      <c r="L1784" s="7">
        <f t="shared" si="165"/>
        <v>23.160173160173162</v>
      </c>
      <c r="M1784">
        <f t="shared" si="166"/>
        <v>89.785714285714292</v>
      </c>
      <c r="N1784">
        <f t="shared" si="167"/>
        <v>87.55</v>
      </c>
      <c r="O1784">
        <f>G1784/WatershedCalcs!$F$18</f>
        <v>2.0286796508254508</v>
      </c>
    </row>
    <row r="1785" spans="1:15" x14ac:dyDescent="0.25">
      <c r="A1785">
        <f t="shared" si="163"/>
        <v>2007</v>
      </c>
      <c r="B1785">
        <f t="shared" si="164"/>
        <v>2</v>
      </c>
      <c r="C1785">
        <v>2006</v>
      </c>
      <c r="D1785">
        <v>19</v>
      </c>
      <c r="E1785">
        <v>11</v>
      </c>
      <c r="F1785">
        <v>40.799999999999997</v>
      </c>
      <c r="G1785">
        <v>40.799999999999997</v>
      </c>
      <c r="I1785" s="1">
        <v>39040</v>
      </c>
      <c r="J1785">
        <v>40.799999999999997</v>
      </c>
      <c r="K1785">
        <f t="shared" si="162"/>
        <v>880</v>
      </c>
      <c r="L1785" s="7">
        <f t="shared" si="165"/>
        <v>17.316017316017316</v>
      </c>
      <c r="M1785">
        <f t="shared" si="166"/>
        <v>106.7</v>
      </c>
      <c r="N1785">
        <f t="shared" si="167"/>
        <v>89.149999999999991</v>
      </c>
      <c r="O1785">
        <f>G1785/WatershedCalcs!$F$18</f>
        <v>2.5389610353889074</v>
      </c>
    </row>
    <row r="1786" spans="1:15" x14ac:dyDescent="0.25">
      <c r="A1786">
        <f t="shared" si="163"/>
        <v>2007</v>
      </c>
      <c r="B1786">
        <f t="shared" si="164"/>
        <v>2</v>
      </c>
      <c r="C1786">
        <v>2006</v>
      </c>
      <c r="D1786">
        <v>20</v>
      </c>
      <c r="E1786">
        <v>11</v>
      </c>
      <c r="F1786">
        <v>38.700000000000003</v>
      </c>
      <c r="G1786">
        <v>38.700000000000003</v>
      </c>
      <c r="I1786" s="1">
        <v>39041</v>
      </c>
      <c r="J1786">
        <v>38.700000000000003</v>
      </c>
      <c r="K1786">
        <f t="shared" si="162"/>
        <v>954</v>
      </c>
      <c r="L1786" s="7">
        <f t="shared" si="165"/>
        <v>18.772136953955133</v>
      </c>
      <c r="M1786">
        <f t="shared" si="166"/>
        <v>125.15714285714286</v>
      </c>
      <c r="N1786">
        <f t="shared" si="167"/>
        <v>89.869999999999976</v>
      </c>
      <c r="O1786">
        <f>G1786/WatershedCalcs!$F$18</f>
        <v>2.4082792173909495</v>
      </c>
    </row>
    <row r="1787" spans="1:15" x14ac:dyDescent="0.25">
      <c r="A1787">
        <f t="shared" si="163"/>
        <v>2007</v>
      </c>
      <c r="B1787">
        <f t="shared" si="164"/>
        <v>2</v>
      </c>
      <c r="C1787">
        <v>2006</v>
      </c>
      <c r="D1787">
        <v>21</v>
      </c>
      <c r="E1787">
        <v>11</v>
      </c>
      <c r="F1787">
        <v>42.4</v>
      </c>
      <c r="G1787">
        <v>42.4</v>
      </c>
      <c r="I1787" s="1">
        <v>39042</v>
      </c>
      <c r="J1787">
        <v>42.4</v>
      </c>
      <c r="K1787">
        <f t="shared" si="162"/>
        <v>834</v>
      </c>
      <c r="L1787" s="7">
        <f t="shared" si="165"/>
        <v>16.41086186540732</v>
      </c>
      <c r="M1787">
        <f t="shared" si="166"/>
        <v>139.19999999999999</v>
      </c>
      <c r="N1787">
        <f t="shared" si="167"/>
        <v>90.386666666666642</v>
      </c>
      <c r="O1787">
        <f>G1787/WatershedCalcs!$F$18</f>
        <v>2.6385281348159237</v>
      </c>
    </row>
    <row r="1788" spans="1:15" x14ac:dyDescent="0.25">
      <c r="A1788">
        <f t="shared" si="163"/>
        <v>2007</v>
      </c>
      <c r="B1788">
        <f t="shared" si="164"/>
        <v>2</v>
      </c>
      <c r="C1788">
        <v>2006</v>
      </c>
      <c r="D1788">
        <v>22</v>
      </c>
      <c r="E1788">
        <v>11</v>
      </c>
      <c r="F1788">
        <v>146</v>
      </c>
      <c r="G1788">
        <v>146</v>
      </c>
      <c r="I1788" s="1">
        <v>39043</v>
      </c>
      <c r="J1788">
        <v>146</v>
      </c>
      <c r="K1788">
        <f t="shared" si="162"/>
        <v>167</v>
      </c>
      <c r="L1788" s="7">
        <f t="shared" si="165"/>
        <v>3.2861078315623771</v>
      </c>
      <c r="M1788">
        <f t="shared" si="166"/>
        <v>145.05714285714285</v>
      </c>
      <c r="N1788">
        <f t="shared" si="167"/>
        <v>91.283333333333331</v>
      </c>
      <c r="O1788">
        <f>G1788/WatershedCalcs!$F$18</f>
        <v>9.0854978227152099</v>
      </c>
    </row>
    <row r="1789" spans="1:15" x14ac:dyDescent="0.25">
      <c r="A1789">
        <f t="shared" si="163"/>
        <v>2007</v>
      </c>
      <c r="B1789">
        <f t="shared" si="164"/>
        <v>2</v>
      </c>
      <c r="C1789">
        <v>2006</v>
      </c>
      <c r="D1789">
        <v>23</v>
      </c>
      <c r="E1789">
        <v>11</v>
      </c>
      <c r="F1789">
        <v>153</v>
      </c>
      <c r="G1789">
        <v>153</v>
      </c>
      <c r="I1789" s="1">
        <v>39044</v>
      </c>
      <c r="J1789">
        <v>153</v>
      </c>
      <c r="K1789">
        <f t="shared" si="162"/>
        <v>154</v>
      </c>
      <c r="L1789" s="7">
        <f t="shared" si="165"/>
        <v>3.0303030303030303</v>
      </c>
      <c r="M1789">
        <f t="shared" si="166"/>
        <v>132.45714285714286</v>
      </c>
      <c r="N1789">
        <f t="shared" si="167"/>
        <v>88.143333333333331</v>
      </c>
      <c r="O1789">
        <f>G1789/WatershedCalcs!$F$18</f>
        <v>9.5211038827084042</v>
      </c>
    </row>
    <row r="1790" spans="1:15" x14ac:dyDescent="0.25">
      <c r="A1790">
        <f t="shared" si="163"/>
        <v>2007</v>
      </c>
      <c r="B1790">
        <f t="shared" si="164"/>
        <v>2</v>
      </c>
      <c r="C1790">
        <v>2006</v>
      </c>
      <c r="D1790">
        <v>24</v>
      </c>
      <c r="E1790">
        <v>11</v>
      </c>
      <c r="F1790">
        <v>175</v>
      </c>
      <c r="G1790">
        <v>175</v>
      </c>
      <c r="I1790" s="1">
        <v>39045</v>
      </c>
      <c r="J1790">
        <v>175</v>
      </c>
      <c r="K1790">
        <f t="shared" si="162"/>
        <v>126</v>
      </c>
      <c r="L1790" s="7">
        <f t="shared" si="165"/>
        <v>2.4793388429752068</v>
      </c>
      <c r="M1790">
        <f t="shared" si="166"/>
        <v>118.78571428571426</v>
      </c>
      <c r="N1790">
        <f t="shared" si="167"/>
        <v>85.986666666666665</v>
      </c>
      <c r="O1790">
        <f>G1790/WatershedCalcs!$F$18</f>
        <v>10.890151499829875</v>
      </c>
    </row>
    <row r="1791" spans="1:15" x14ac:dyDescent="0.25">
      <c r="A1791">
        <f t="shared" si="163"/>
        <v>2007</v>
      </c>
      <c r="B1791">
        <f t="shared" si="164"/>
        <v>2</v>
      </c>
      <c r="C1791">
        <v>2006</v>
      </c>
      <c r="D1791">
        <v>25</v>
      </c>
      <c r="E1791">
        <v>11</v>
      </c>
      <c r="F1791">
        <v>151</v>
      </c>
      <c r="G1791">
        <v>151</v>
      </c>
      <c r="I1791" s="1">
        <v>39046</v>
      </c>
      <c r="J1791">
        <v>151</v>
      </c>
      <c r="K1791">
        <f t="shared" si="162"/>
        <v>158</v>
      </c>
      <c r="L1791" s="7">
        <f t="shared" si="165"/>
        <v>3.109012199921291</v>
      </c>
      <c r="M1791">
        <f t="shared" si="166"/>
        <v>100.12857142857141</v>
      </c>
      <c r="N1791">
        <f t="shared" si="167"/>
        <v>82.836666666666673</v>
      </c>
      <c r="O1791">
        <f>G1791/WatershedCalcs!$F$18</f>
        <v>9.3966450084246347</v>
      </c>
    </row>
    <row r="1792" spans="1:15" x14ac:dyDescent="0.25">
      <c r="A1792">
        <f t="shared" si="163"/>
        <v>2007</v>
      </c>
      <c r="B1792">
        <f t="shared" si="164"/>
        <v>2</v>
      </c>
      <c r="C1792">
        <v>2006</v>
      </c>
      <c r="D1792">
        <v>26</v>
      </c>
      <c r="E1792">
        <v>11</v>
      </c>
      <c r="F1792">
        <v>170</v>
      </c>
      <c r="G1792">
        <v>170</v>
      </c>
      <c r="I1792" s="1">
        <v>39047</v>
      </c>
      <c r="J1792">
        <v>170</v>
      </c>
      <c r="K1792">
        <f t="shared" si="162"/>
        <v>132</v>
      </c>
      <c r="L1792" s="7">
        <f t="shared" si="165"/>
        <v>2.5974025974025974</v>
      </c>
      <c r="M1792">
        <f t="shared" si="166"/>
        <v>84.071428571428569</v>
      </c>
      <c r="N1792">
        <f t="shared" si="167"/>
        <v>81.136666666666684</v>
      </c>
      <c r="O1792">
        <f>G1792/WatershedCalcs!$F$18</f>
        <v>10.579004314120448</v>
      </c>
    </row>
    <row r="1793" spans="1:15" x14ac:dyDescent="0.25">
      <c r="A1793">
        <f t="shared" si="163"/>
        <v>2007</v>
      </c>
      <c r="B1793">
        <f t="shared" si="164"/>
        <v>2</v>
      </c>
      <c r="C1793">
        <v>2006</v>
      </c>
      <c r="D1793">
        <v>27</v>
      </c>
      <c r="E1793">
        <v>11</v>
      </c>
      <c r="F1793">
        <v>137</v>
      </c>
      <c r="G1793">
        <v>137</v>
      </c>
      <c r="I1793" s="1">
        <v>39048</v>
      </c>
      <c r="J1793">
        <v>137</v>
      </c>
      <c r="K1793">
        <f t="shared" si="162"/>
        <v>185</v>
      </c>
      <c r="L1793" s="7">
        <f t="shared" si="165"/>
        <v>3.6402990948445493</v>
      </c>
      <c r="M1793">
        <f t="shared" si="166"/>
        <v>64.785714285714292</v>
      </c>
      <c r="N1793">
        <f t="shared" si="167"/>
        <v>81.50333333333333</v>
      </c>
      <c r="O1793">
        <f>G1793/WatershedCalcs!$F$18</f>
        <v>8.5254328884382442</v>
      </c>
    </row>
    <row r="1794" spans="1:15" x14ac:dyDescent="0.25">
      <c r="A1794">
        <f t="shared" si="163"/>
        <v>2007</v>
      </c>
      <c r="B1794">
        <f t="shared" si="164"/>
        <v>2</v>
      </c>
      <c r="C1794">
        <v>2006</v>
      </c>
      <c r="D1794">
        <v>28</v>
      </c>
      <c r="E1794">
        <v>11</v>
      </c>
      <c r="F1794">
        <v>83.4</v>
      </c>
      <c r="G1794">
        <v>83.4</v>
      </c>
      <c r="I1794" s="1">
        <v>39049</v>
      </c>
      <c r="J1794">
        <v>83.4</v>
      </c>
      <c r="K1794">
        <f t="shared" ref="K1794:K1857" si="168">RANK(J1794,$J$2:$J$5114,0)</f>
        <v>349</v>
      </c>
      <c r="L1794" s="7">
        <f t="shared" si="165"/>
        <v>6.8673750491932308</v>
      </c>
      <c r="M1794">
        <f t="shared" si="166"/>
        <v>49.68571428571429</v>
      </c>
      <c r="N1794">
        <f t="shared" si="167"/>
        <v>81.603333333333325</v>
      </c>
      <c r="O1794">
        <f>G1794/WatershedCalcs!$F$18</f>
        <v>5.1899350576332086</v>
      </c>
    </row>
    <row r="1795" spans="1:15" x14ac:dyDescent="0.25">
      <c r="A1795">
        <f t="shared" ref="A1795:A1858" si="169">IF(E1795&gt;9,C1795+1,C1795)</f>
        <v>2007</v>
      </c>
      <c r="B1795">
        <f t="shared" ref="B1795:B1858" si="170">IF(E1795&gt;9,(E1795-9),(E1795+3))</f>
        <v>2</v>
      </c>
      <c r="C1795">
        <v>2006</v>
      </c>
      <c r="D1795">
        <v>29</v>
      </c>
      <c r="E1795">
        <v>11</v>
      </c>
      <c r="F1795">
        <v>57.8</v>
      </c>
      <c r="G1795">
        <v>57.8</v>
      </c>
      <c r="I1795" s="1">
        <v>39050</v>
      </c>
      <c r="J1795">
        <v>57.8</v>
      </c>
      <c r="K1795">
        <f t="shared" si="168"/>
        <v>539</v>
      </c>
      <c r="L1795" s="7">
        <f t="shared" ref="L1795:L1858" si="171">100*(K1795/(COUNT($K$2:$K$5114)+1))</f>
        <v>10.606060606060606</v>
      </c>
      <c r="M1795">
        <f t="shared" ref="M1795:M1858" si="172">AVERAGE(J1795:J1801)</f>
        <v>41.771428571428565</v>
      </c>
      <c r="N1795">
        <f t="shared" ref="N1795:N1858" si="173">AVERAGE(J1795:J1824)</f>
        <v>83.423333333333332</v>
      </c>
      <c r="O1795">
        <f>G1795/WatershedCalcs!$F$18</f>
        <v>3.5968614668009526</v>
      </c>
    </row>
    <row r="1796" spans="1:15" x14ac:dyDescent="0.25">
      <c r="A1796">
        <f t="shared" si="169"/>
        <v>2007</v>
      </c>
      <c r="B1796">
        <f t="shared" si="170"/>
        <v>2</v>
      </c>
      <c r="C1796">
        <v>2006</v>
      </c>
      <c r="D1796">
        <v>30</v>
      </c>
      <c r="E1796">
        <v>11</v>
      </c>
      <c r="F1796">
        <v>57.3</v>
      </c>
      <c r="G1796">
        <v>57.3</v>
      </c>
      <c r="I1796" s="1">
        <v>39051</v>
      </c>
      <c r="J1796">
        <v>57.3</v>
      </c>
      <c r="K1796">
        <f t="shared" si="168"/>
        <v>540</v>
      </c>
      <c r="L1796" s="7">
        <f t="shared" si="171"/>
        <v>10.625737898465172</v>
      </c>
      <c r="M1796">
        <f t="shared" si="172"/>
        <v>37.085714285714289</v>
      </c>
      <c r="N1796">
        <f t="shared" si="173"/>
        <v>84.593333333333334</v>
      </c>
      <c r="O1796">
        <f>G1796/WatershedCalcs!$F$18</f>
        <v>3.5657467482300098</v>
      </c>
    </row>
    <row r="1797" spans="1:15" x14ac:dyDescent="0.25">
      <c r="A1797">
        <f t="shared" si="169"/>
        <v>2007</v>
      </c>
      <c r="B1797">
        <f t="shared" si="170"/>
        <v>3</v>
      </c>
      <c r="C1797">
        <v>2006</v>
      </c>
      <c r="D1797">
        <v>1</v>
      </c>
      <c r="E1797">
        <v>12</v>
      </c>
      <c r="F1797">
        <v>44.4</v>
      </c>
      <c r="G1797">
        <v>44.4</v>
      </c>
      <c r="I1797" s="1">
        <v>39052</v>
      </c>
      <c r="J1797">
        <v>44.4</v>
      </c>
      <c r="K1797">
        <f t="shared" si="168"/>
        <v>771</v>
      </c>
      <c r="L1797" s="7">
        <f t="shared" si="171"/>
        <v>15.171192443919718</v>
      </c>
      <c r="M1797">
        <f t="shared" si="172"/>
        <v>32.114285714285714</v>
      </c>
      <c r="N1797">
        <f t="shared" si="173"/>
        <v>84.960000000000008</v>
      </c>
      <c r="O1797">
        <f>G1797/WatershedCalcs!$F$18</f>
        <v>2.7629870090996937</v>
      </c>
    </row>
    <row r="1798" spans="1:15" x14ac:dyDescent="0.25">
      <c r="A1798">
        <f t="shared" si="169"/>
        <v>2007</v>
      </c>
      <c r="B1798">
        <f t="shared" si="170"/>
        <v>3</v>
      </c>
      <c r="C1798">
        <v>2006</v>
      </c>
      <c r="D1798">
        <v>2</v>
      </c>
      <c r="E1798">
        <v>12</v>
      </c>
      <c r="F1798">
        <v>38.6</v>
      </c>
      <c r="G1798">
        <v>38.6</v>
      </c>
      <c r="I1798" s="1">
        <v>39053</v>
      </c>
      <c r="J1798">
        <v>38.6</v>
      </c>
      <c r="K1798">
        <f t="shared" si="168"/>
        <v>955</v>
      </c>
      <c r="L1798" s="7">
        <f t="shared" si="171"/>
        <v>18.791814246359699</v>
      </c>
      <c r="M1798">
        <f t="shared" si="172"/>
        <v>28.785714285714281</v>
      </c>
      <c r="N1798">
        <f t="shared" si="173"/>
        <v>85.373333333333349</v>
      </c>
      <c r="O1798">
        <f>G1798/WatershedCalcs!$F$18</f>
        <v>2.4020562736767608</v>
      </c>
    </row>
    <row r="1799" spans="1:15" x14ac:dyDescent="0.25">
      <c r="A1799">
        <f t="shared" si="169"/>
        <v>2007</v>
      </c>
      <c r="B1799">
        <f t="shared" si="170"/>
        <v>3</v>
      </c>
      <c r="C1799">
        <v>2006</v>
      </c>
      <c r="D1799">
        <v>3</v>
      </c>
      <c r="E1799">
        <v>12</v>
      </c>
      <c r="F1799">
        <v>35</v>
      </c>
      <c r="G1799">
        <v>35</v>
      </c>
      <c r="I1799" s="1">
        <v>39054</v>
      </c>
      <c r="J1799">
        <v>35</v>
      </c>
      <c r="K1799">
        <f t="shared" si="168"/>
        <v>1053</v>
      </c>
      <c r="L1799" s="7">
        <f t="shared" si="171"/>
        <v>20.720188902007084</v>
      </c>
      <c r="M1799">
        <f t="shared" si="172"/>
        <v>26.785714285714285</v>
      </c>
      <c r="N1799">
        <f t="shared" si="173"/>
        <v>85.786666666666676</v>
      </c>
      <c r="O1799">
        <f>G1799/WatershedCalcs!$F$18</f>
        <v>2.1780302999659749</v>
      </c>
    </row>
    <row r="1800" spans="1:15" x14ac:dyDescent="0.25">
      <c r="A1800">
        <f t="shared" si="169"/>
        <v>2007</v>
      </c>
      <c r="B1800">
        <f t="shared" si="170"/>
        <v>3</v>
      </c>
      <c r="C1800">
        <v>2006</v>
      </c>
      <c r="D1800">
        <v>4</v>
      </c>
      <c r="E1800">
        <v>12</v>
      </c>
      <c r="F1800">
        <v>31.3</v>
      </c>
      <c r="G1800">
        <v>31.3</v>
      </c>
      <c r="I1800" s="1">
        <v>39055</v>
      </c>
      <c r="J1800">
        <v>31.3</v>
      </c>
      <c r="K1800">
        <f t="shared" si="168"/>
        <v>1213</v>
      </c>
      <c r="L1800" s="7">
        <f t="shared" si="171"/>
        <v>23.868555686737505</v>
      </c>
      <c r="M1800">
        <f t="shared" si="172"/>
        <v>24.8</v>
      </c>
      <c r="N1800">
        <f t="shared" si="173"/>
        <v>87.386666666666684</v>
      </c>
      <c r="O1800">
        <f>G1800/WatershedCalcs!$F$18</f>
        <v>1.9477813825410004</v>
      </c>
    </row>
    <row r="1801" spans="1:15" x14ac:dyDescent="0.25">
      <c r="A1801">
        <f t="shared" si="169"/>
        <v>2007</v>
      </c>
      <c r="B1801">
        <f t="shared" si="170"/>
        <v>3</v>
      </c>
      <c r="C1801">
        <v>2006</v>
      </c>
      <c r="D1801">
        <v>5</v>
      </c>
      <c r="E1801">
        <v>12</v>
      </c>
      <c r="F1801">
        <v>28</v>
      </c>
      <c r="G1801">
        <v>28</v>
      </c>
      <c r="I1801" s="1">
        <v>39056</v>
      </c>
      <c r="J1801">
        <v>28</v>
      </c>
      <c r="K1801">
        <f t="shared" si="168"/>
        <v>1357</v>
      </c>
      <c r="L1801" s="7">
        <f t="shared" si="171"/>
        <v>26.702085792994882</v>
      </c>
      <c r="M1801">
        <f t="shared" si="172"/>
        <v>26.142857142857142</v>
      </c>
      <c r="N1801">
        <f t="shared" si="173"/>
        <v>96.776666666666685</v>
      </c>
      <c r="O1801">
        <f>G1801/WatershedCalcs!$F$18</f>
        <v>1.7424242399727798</v>
      </c>
    </row>
    <row r="1802" spans="1:15" x14ac:dyDescent="0.25">
      <c r="A1802">
        <f t="shared" si="169"/>
        <v>2007</v>
      </c>
      <c r="B1802">
        <f t="shared" si="170"/>
        <v>3</v>
      </c>
      <c r="C1802">
        <v>2006</v>
      </c>
      <c r="D1802">
        <v>6</v>
      </c>
      <c r="E1802">
        <v>12</v>
      </c>
      <c r="F1802">
        <v>25</v>
      </c>
      <c r="G1802">
        <v>25</v>
      </c>
      <c r="I1802" s="1">
        <v>39057</v>
      </c>
      <c r="J1802">
        <v>25</v>
      </c>
      <c r="K1802">
        <f t="shared" si="168"/>
        <v>1500</v>
      </c>
      <c r="L1802" s="7">
        <f t="shared" si="171"/>
        <v>29.515938606847698</v>
      </c>
      <c r="M1802">
        <f t="shared" si="172"/>
        <v>30.028571428571428</v>
      </c>
      <c r="N1802">
        <f t="shared" si="173"/>
        <v>102.11000000000003</v>
      </c>
      <c r="O1802">
        <f>G1802/WatershedCalcs!$F$18</f>
        <v>1.5557359285471248</v>
      </c>
    </row>
    <row r="1803" spans="1:15" x14ac:dyDescent="0.25">
      <c r="A1803">
        <f t="shared" si="169"/>
        <v>2007</v>
      </c>
      <c r="B1803">
        <f t="shared" si="170"/>
        <v>3</v>
      </c>
      <c r="C1803">
        <v>2006</v>
      </c>
      <c r="D1803">
        <v>7</v>
      </c>
      <c r="E1803">
        <v>12</v>
      </c>
      <c r="F1803">
        <v>22.5</v>
      </c>
      <c r="G1803">
        <v>22.5</v>
      </c>
      <c r="I1803" s="1">
        <v>39058</v>
      </c>
      <c r="J1803">
        <v>22.5</v>
      </c>
      <c r="K1803">
        <f t="shared" si="168"/>
        <v>1664</v>
      </c>
      <c r="L1803" s="7">
        <f t="shared" si="171"/>
        <v>32.743014561196382</v>
      </c>
      <c r="M1803">
        <f t="shared" si="172"/>
        <v>48.171428571428571</v>
      </c>
      <c r="N1803">
        <f t="shared" si="173"/>
        <v>107.14333333333336</v>
      </c>
      <c r="O1803">
        <f>G1803/WatershedCalcs!$F$18</f>
        <v>1.4001623356924124</v>
      </c>
    </row>
    <row r="1804" spans="1:15" x14ac:dyDescent="0.25">
      <c r="A1804">
        <f t="shared" si="169"/>
        <v>2007</v>
      </c>
      <c r="B1804">
        <f t="shared" si="170"/>
        <v>3</v>
      </c>
      <c r="C1804">
        <v>2006</v>
      </c>
      <c r="D1804">
        <v>8</v>
      </c>
      <c r="E1804">
        <v>12</v>
      </c>
      <c r="F1804">
        <v>21.1</v>
      </c>
      <c r="G1804">
        <v>21.1</v>
      </c>
      <c r="I1804" s="1">
        <v>39059</v>
      </c>
      <c r="J1804">
        <v>21.1</v>
      </c>
      <c r="K1804">
        <f t="shared" si="168"/>
        <v>1741</v>
      </c>
      <c r="L1804" s="7">
        <f t="shared" si="171"/>
        <v>34.258166076347898</v>
      </c>
      <c r="M1804">
        <f t="shared" si="172"/>
        <v>85.242857142857147</v>
      </c>
      <c r="N1804">
        <f t="shared" si="173"/>
        <v>115.06000000000002</v>
      </c>
      <c r="O1804">
        <f>G1804/WatershedCalcs!$F$18</f>
        <v>1.3130411236937733</v>
      </c>
    </row>
    <row r="1805" spans="1:15" x14ac:dyDescent="0.25">
      <c r="A1805">
        <f t="shared" si="169"/>
        <v>2007</v>
      </c>
      <c r="B1805">
        <f t="shared" si="170"/>
        <v>3</v>
      </c>
      <c r="C1805">
        <v>2006</v>
      </c>
      <c r="D1805">
        <v>9</v>
      </c>
      <c r="E1805">
        <v>12</v>
      </c>
      <c r="F1805">
        <v>24.6</v>
      </c>
      <c r="G1805">
        <v>24.6</v>
      </c>
      <c r="I1805" s="1">
        <v>39060</v>
      </c>
      <c r="J1805">
        <v>24.6</v>
      </c>
      <c r="K1805">
        <f t="shared" si="168"/>
        <v>1536</v>
      </c>
      <c r="L1805" s="7">
        <f t="shared" si="171"/>
        <v>30.22432113341204</v>
      </c>
      <c r="M1805">
        <f t="shared" si="172"/>
        <v>113.08571428571429</v>
      </c>
      <c r="N1805">
        <f t="shared" si="173"/>
        <v>121.45666666666668</v>
      </c>
      <c r="O1805">
        <f>G1805/WatershedCalcs!$F$18</f>
        <v>1.530844153690371</v>
      </c>
    </row>
    <row r="1806" spans="1:15" x14ac:dyDescent="0.25">
      <c r="A1806">
        <f t="shared" si="169"/>
        <v>2007</v>
      </c>
      <c r="B1806">
        <f t="shared" si="170"/>
        <v>3</v>
      </c>
      <c r="C1806">
        <v>2006</v>
      </c>
      <c r="D1806">
        <v>10</v>
      </c>
      <c r="E1806">
        <v>12</v>
      </c>
      <c r="F1806">
        <v>21.1</v>
      </c>
      <c r="G1806">
        <v>21.1</v>
      </c>
      <c r="I1806" s="1">
        <v>39061</v>
      </c>
      <c r="J1806">
        <v>21.1</v>
      </c>
      <c r="K1806">
        <f t="shared" si="168"/>
        <v>1741</v>
      </c>
      <c r="L1806" s="7">
        <f t="shared" si="171"/>
        <v>34.258166076347898</v>
      </c>
      <c r="M1806">
        <f t="shared" si="172"/>
        <v>134.42857142857142</v>
      </c>
      <c r="N1806">
        <f t="shared" si="173"/>
        <v>126.23666666666668</v>
      </c>
      <c r="O1806">
        <f>G1806/WatershedCalcs!$F$18</f>
        <v>1.3130411236937733</v>
      </c>
    </row>
    <row r="1807" spans="1:15" x14ac:dyDescent="0.25">
      <c r="A1807">
        <f t="shared" si="169"/>
        <v>2007</v>
      </c>
      <c r="B1807">
        <f t="shared" si="170"/>
        <v>3</v>
      </c>
      <c r="C1807">
        <v>2006</v>
      </c>
      <c r="D1807">
        <v>11</v>
      </c>
      <c r="E1807">
        <v>12</v>
      </c>
      <c r="F1807">
        <v>40.700000000000003</v>
      </c>
      <c r="G1807">
        <v>40.700000000000003</v>
      </c>
      <c r="I1807" s="1">
        <v>39062</v>
      </c>
      <c r="J1807">
        <v>40.700000000000003</v>
      </c>
      <c r="K1807">
        <f t="shared" si="168"/>
        <v>881</v>
      </c>
      <c r="L1807" s="7">
        <f t="shared" si="171"/>
        <v>17.335694608421882</v>
      </c>
      <c r="M1807">
        <f t="shared" si="172"/>
        <v>149.98571428571429</v>
      </c>
      <c r="N1807">
        <f t="shared" si="173"/>
        <v>129.76666666666668</v>
      </c>
      <c r="O1807">
        <f>G1807/WatershedCalcs!$F$18</f>
        <v>2.5327380916747195</v>
      </c>
    </row>
    <row r="1808" spans="1:15" x14ac:dyDescent="0.25">
      <c r="A1808">
        <f t="shared" si="169"/>
        <v>2007</v>
      </c>
      <c r="B1808">
        <f t="shared" si="170"/>
        <v>3</v>
      </c>
      <c r="C1808">
        <v>2006</v>
      </c>
      <c r="D1808">
        <v>12</v>
      </c>
      <c r="E1808">
        <v>12</v>
      </c>
      <c r="F1808">
        <v>55.2</v>
      </c>
      <c r="G1808">
        <v>55.2</v>
      </c>
      <c r="I1808" s="1">
        <v>39063</v>
      </c>
      <c r="J1808">
        <v>55.2</v>
      </c>
      <c r="K1808">
        <f t="shared" si="168"/>
        <v>569</v>
      </c>
      <c r="L1808" s="7">
        <f t="shared" si="171"/>
        <v>11.196379378197561</v>
      </c>
      <c r="M1808">
        <f t="shared" si="172"/>
        <v>155.68571428571428</v>
      </c>
      <c r="N1808">
        <f t="shared" si="173"/>
        <v>131.74333333333337</v>
      </c>
      <c r="O1808">
        <f>G1808/WatershedCalcs!$F$18</f>
        <v>3.4350649302320519</v>
      </c>
    </row>
    <row r="1809" spans="1:15" x14ac:dyDescent="0.25">
      <c r="A1809">
        <f t="shared" si="169"/>
        <v>2007</v>
      </c>
      <c r="B1809">
        <f t="shared" si="170"/>
        <v>3</v>
      </c>
      <c r="C1809">
        <v>2006</v>
      </c>
      <c r="D1809">
        <v>13</v>
      </c>
      <c r="E1809">
        <v>12</v>
      </c>
      <c r="F1809">
        <v>152</v>
      </c>
      <c r="G1809">
        <v>152</v>
      </c>
      <c r="I1809" s="1">
        <v>39064</v>
      </c>
      <c r="J1809">
        <v>152</v>
      </c>
      <c r="K1809">
        <f t="shared" si="168"/>
        <v>156</v>
      </c>
      <c r="L1809" s="7">
        <f t="shared" si="171"/>
        <v>3.0696576151121606</v>
      </c>
      <c r="M1809">
        <f t="shared" si="172"/>
        <v>156.71428571428572</v>
      </c>
      <c r="N1809">
        <f t="shared" si="173"/>
        <v>132.27000000000001</v>
      </c>
      <c r="O1809">
        <f>G1809/WatershedCalcs!$F$18</f>
        <v>9.4588744455665186</v>
      </c>
    </row>
    <row r="1810" spans="1:15" x14ac:dyDescent="0.25">
      <c r="A1810">
        <f t="shared" si="169"/>
        <v>2007</v>
      </c>
      <c r="B1810">
        <f t="shared" si="170"/>
        <v>3</v>
      </c>
      <c r="C1810">
        <v>2006</v>
      </c>
      <c r="D1810">
        <v>14</v>
      </c>
      <c r="E1810">
        <v>12</v>
      </c>
      <c r="F1810">
        <v>282</v>
      </c>
      <c r="G1810">
        <v>282</v>
      </c>
      <c r="I1810" s="1">
        <v>39065</v>
      </c>
      <c r="J1810">
        <v>282</v>
      </c>
      <c r="K1810">
        <f t="shared" si="168"/>
        <v>21</v>
      </c>
      <c r="L1810" s="7">
        <f t="shared" si="171"/>
        <v>0.41322314049586778</v>
      </c>
      <c r="M1810">
        <f t="shared" si="172"/>
        <v>142.74285714285716</v>
      </c>
      <c r="N1810">
        <f t="shared" si="173"/>
        <v>129.07</v>
      </c>
      <c r="O1810">
        <f>G1810/WatershedCalcs!$F$18</f>
        <v>17.548701274011567</v>
      </c>
    </row>
    <row r="1811" spans="1:15" x14ac:dyDescent="0.25">
      <c r="A1811">
        <f t="shared" si="169"/>
        <v>2007</v>
      </c>
      <c r="B1811">
        <f t="shared" si="170"/>
        <v>3</v>
      </c>
      <c r="C1811">
        <v>2006</v>
      </c>
      <c r="D1811">
        <v>15</v>
      </c>
      <c r="E1811">
        <v>12</v>
      </c>
      <c r="F1811">
        <v>216</v>
      </c>
      <c r="G1811">
        <v>216</v>
      </c>
      <c r="I1811" s="1">
        <v>39066</v>
      </c>
      <c r="J1811">
        <v>216</v>
      </c>
      <c r="K1811">
        <f t="shared" si="168"/>
        <v>64</v>
      </c>
      <c r="L1811" s="7">
        <f t="shared" si="171"/>
        <v>1.2593467138921683</v>
      </c>
      <c r="M1811">
        <f t="shared" si="172"/>
        <v>112.35714285714286</v>
      </c>
      <c r="N1811">
        <f t="shared" si="173"/>
        <v>121.30333333333333</v>
      </c>
      <c r="O1811">
        <f>G1811/WatershedCalcs!$F$18</f>
        <v>13.441558422647159</v>
      </c>
    </row>
    <row r="1812" spans="1:15" x14ac:dyDescent="0.25">
      <c r="A1812">
        <f t="shared" si="169"/>
        <v>2007</v>
      </c>
      <c r="B1812">
        <f t="shared" si="170"/>
        <v>3</v>
      </c>
      <c r="C1812">
        <v>2006</v>
      </c>
      <c r="D1812">
        <v>16</v>
      </c>
      <c r="E1812">
        <v>12</v>
      </c>
      <c r="F1812">
        <v>174</v>
      </c>
      <c r="G1812">
        <v>174</v>
      </c>
      <c r="I1812" s="1">
        <v>39067</v>
      </c>
      <c r="J1812">
        <v>174</v>
      </c>
      <c r="K1812">
        <f t="shared" si="168"/>
        <v>129</v>
      </c>
      <c r="L1812" s="7">
        <f t="shared" si="171"/>
        <v>2.5383707201889023</v>
      </c>
      <c r="M1812">
        <f t="shared" si="172"/>
        <v>88.899999999999991</v>
      </c>
      <c r="N1812">
        <f t="shared" si="173"/>
        <v>115.57</v>
      </c>
      <c r="O1812">
        <f>G1812/WatershedCalcs!$F$18</f>
        <v>10.827922062687989</v>
      </c>
    </row>
    <row r="1813" spans="1:15" x14ac:dyDescent="0.25">
      <c r="A1813">
        <f t="shared" si="169"/>
        <v>2007</v>
      </c>
      <c r="B1813">
        <f t="shared" si="170"/>
        <v>3</v>
      </c>
      <c r="C1813">
        <v>2006</v>
      </c>
      <c r="D1813">
        <v>17</v>
      </c>
      <c r="E1813">
        <v>12</v>
      </c>
      <c r="F1813">
        <v>130</v>
      </c>
      <c r="G1813">
        <v>130</v>
      </c>
      <c r="I1813" s="1">
        <v>39068</v>
      </c>
      <c r="J1813">
        <v>130</v>
      </c>
      <c r="K1813">
        <f t="shared" si="168"/>
        <v>199</v>
      </c>
      <c r="L1813" s="7">
        <f t="shared" si="171"/>
        <v>3.9157811885084612</v>
      </c>
      <c r="M1813">
        <f t="shared" si="172"/>
        <v>76.657142857142858</v>
      </c>
      <c r="N1813">
        <f t="shared" si="173"/>
        <v>111.10333333333332</v>
      </c>
      <c r="O1813">
        <f>G1813/WatershedCalcs!$F$18</f>
        <v>8.0898268284450499</v>
      </c>
    </row>
    <row r="1814" spans="1:15" x14ac:dyDescent="0.25">
      <c r="A1814">
        <f t="shared" si="169"/>
        <v>2007</v>
      </c>
      <c r="B1814">
        <f t="shared" si="170"/>
        <v>3</v>
      </c>
      <c r="C1814">
        <v>2006</v>
      </c>
      <c r="D1814">
        <v>18</v>
      </c>
      <c r="E1814">
        <v>12</v>
      </c>
      <c r="F1814">
        <v>80.599999999999994</v>
      </c>
      <c r="G1814">
        <v>80.599999999999994</v>
      </c>
      <c r="I1814" s="1">
        <v>39069</v>
      </c>
      <c r="J1814">
        <v>80.599999999999994</v>
      </c>
      <c r="K1814">
        <f t="shared" si="168"/>
        <v>364</v>
      </c>
      <c r="L1814" s="7">
        <f t="shared" si="171"/>
        <v>7.1625344352617084</v>
      </c>
      <c r="M1814">
        <f t="shared" si="172"/>
        <v>69.585714285714289</v>
      </c>
      <c r="N1814">
        <f t="shared" si="173"/>
        <v>108.03666666666666</v>
      </c>
      <c r="O1814">
        <f>G1814/WatershedCalcs!$F$18</f>
        <v>5.01569263363593</v>
      </c>
    </row>
    <row r="1815" spans="1:15" x14ac:dyDescent="0.25">
      <c r="A1815">
        <f t="shared" si="169"/>
        <v>2007</v>
      </c>
      <c r="B1815">
        <f t="shared" si="170"/>
        <v>3</v>
      </c>
      <c r="C1815">
        <v>2006</v>
      </c>
      <c r="D1815">
        <v>19</v>
      </c>
      <c r="E1815">
        <v>12</v>
      </c>
      <c r="F1815">
        <v>62.4</v>
      </c>
      <c r="G1815">
        <v>62.4</v>
      </c>
      <c r="I1815" s="1">
        <v>39070</v>
      </c>
      <c r="J1815">
        <v>62.4</v>
      </c>
      <c r="K1815">
        <f t="shared" si="168"/>
        <v>488</v>
      </c>
      <c r="L1815" s="7">
        <f t="shared" si="171"/>
        <v>9.6025186934277844</v>
      </c>
      <c r="M1815">
        <f t="shared" si="172"/>
        <v>72.357142857142861</v>
      </c>
      <c r="N1815">
        <f t="shared" si="173"/>
        <v>106.51666666666667</v>
      </c>
      <c r="O1815">
        <f>G1815/WatershedCalcs!$F$18</f>
        <v>3.8831168776536233</v>
      </c>
    </row>
    <row r="1816" spans="1:15" x14ac:dyDescent="0.25">
      <c r="A1816">
        <f t="shared" si="169"/>
        <v>2007</v>
      </c>
      <c r="B1816">
        <f t="shared" si="170"/>
        <v>3</v>
      </c>
      <c r="C1816">
        <v>2006</v>
      </c>
      <c r="D1816">
        <v>20</v>
      </c>
      <c r="E1816">
        <v>12</v>
      </c>
      <c r="F1816">
        <v>54.2</v>
      </c>
      <c r="G1816">
        <v>54.2</v>
      </c>
      <c r="I1816" s="1">
        <v>39071</v>
      </c>
      <c r="J1816">
        <v>54.2</v>
      </c>
      <c r="K1816">
        <f t="shared" si="168"/>
        <v>586</v>
      </c>
      <c r="L1816" s="7">
        <f t="shared" si="171"/>
        <v>11.530893349075168</v>
      </c>
      <c r="M1816">
        <f t="shared" si="172"/>
        <v>89.3</v>
      </c>
      <c r="N1816">
        <f t="shared" si="173"/>
        <v>105.57</v>
      </c>
      <c r="O1816">
        <f>G1816/WatershedCalcs!$F$18</f>
        <v>3.3728354930901667</v>
      </c>
    </row>
    <row r="1817" spans="1:15" x14ac:dyDescent="0.25">
      <c r="A1817">
        <f t="shared" si="169"/>
        <v>2007</v>
      </c>
      <c r="B1817">
        <f t="shared" si="170"/>
        <v>3</v>
      </c>
      <c r="C1817">
        <v>2006</v>
      </c>
      <c r="D1817">
        <v>21</v>
      </c>
      <c r="E1817">
        <v>12</v>
      </c>
      <c r="F1817">
        <v>69.3</v>
      </c>
      <c r="G1817">
        <v>69.3</v>
      </c>
      <c r="I1817" s="1">
        <v>39072</v>
      </c>
      <c r="J1817">
        <v>69.3</v>
      </c>
      <c r="K1817">
        <f t="shared" si="168"/>
        <v>436</v>
      </c>
      <c r="L1817" s="7">
        <f t="shared" si="171"/>
        <v>8.5792994883903972</v>
      </c>
      <c r="M1817">
        <f t="shared" si="172"/>
        <v>101.55714285714285</v>
      </c>
      <c r="N1817">
        <f t="shared" si="173"/>
        <v>104.92999999999999</v>
      </c>
      <c r="O1817">
        <f>G1817/WatershedCalcs!$F$18</f>
        <v>4.3124999939326303</v>
      </c>
    </row>
    <row r="1818" spans="1:15" x14ac:dyDescent="0.25">
      <c r="A1818">
        <f t="shared" si="169"/>
        <v>2007</v>
      </c>
      <c r="B1818">
        <f t="shared" si="170"/>
        <v>3</v>
      </c>
      <c r="C1818">
        <v>2006</v>
      </c>
      <c r="D1818">
        <v>22</v>
      </c>
      <c r="E1818">
        <v>12</v>
      </c>
      <c r="F1818">
        <v>51.8</v>
      </c>
      <c r="G1818">
        <v>51.8</v>
      </c>
      <c r="I1818" s="1">
        <v>39073</v>
      </c>
      <c r="J1818">
        <v>51.8</v>
      </c>
      <c r="K1818">
        <f t="shared" si="168"/>
        <v>618</v>
      </c>
      <c r="L1818" s="7">
        <f t="shared" si="171"/>
        <v>12.160566706021251</v>
      </c>
      <c r="M1818">
        <f t="shared" si="172"/>
        <v>111.37142857142858</v>
      </c>
      <c r="N1818">
        <f t="shared" si="173"/>
        <v>103.78666666666666</v>
      </c>
      <c r="O1818">
        <f>G1818/WatershedCalcs!$F$18</f>
        <v>3.2234848439496426</v>
      </c>
    </row>
    <row r="1819" spans="1:15" x14ac:dyDescent="0.25">
      <c r="A1819">
        <f t="shared" si="169"/>
        <v>2007</v>
      </c>
      <c r="B1819">
        <f t="shared" si="170"/>
        <v>3</v>
      </c>
      <c r="C1819">
        <v>2006</v>
      </c>
      <c r="D1819">
        <v>23</v>
      </c>
      <c r="E1819">
        <v>12</v>
      </c>
      <c r="F1819">
        <v>88.3</v>
      </c>
      <c r="G1819">
        <v>88.3</v>
      </c>
      <c r="I1819" s="1">
        <v>39074</v>
      </c>
      <c r="J1819">
        <v>88.3</v>
      </c>
      <c r="K1819">
        <f t="shared" si="168"/>
        <v>336</v>
      </c>
      <c r="L1819" s="7">
        <f t="shared" si="171"/>
        <v>6.6115702479338845</v>
      </c>
      <c r="M1819">
        <f t="shared" si="172"/>
        <v>117.24285714285713</v>
      </c>
      <c r="N1819">
        <f t="shared" si="173"/>
        <v>103.09333333333332</v>
      </c>
      <c r="O1819">
        <f>G1819/WatershedCalcs!$F$18</f>
        <v>5.4948592996284447</v>
      </c>
    </row>
    <row r="1820" spans="1:15" x14ac:dyDescent="0.25">
      <c r="A1820">
        <f t="shared" si="169"/>
        <v>2007</v>
      </c>
      <c r="B1820">
        <f t="shared" si="170"/>
        <v>3</v>
      </c>
      <c r="C1820">
        <v>2006</v>
      </c>
      <c r="D1820">
        <v>24</v>
      </c>
      <c r="E1820">
        <v>12</v>
      </c>
      <c r="F1820">
        <v>80.5</v>
      </c>
      <c r="G1820">
        <v>80.5</v>
      </c>
      <c r="I1820" s="1">
        <v>39075</v>
      </c>
      <c r="J1820">
        <v>80.5</v>
      </c>
      <c r="K1820">
        <f t="shared" si="168"/>
        <v>365</v>
      </c>
      <c r="L1820" s="7">
        <f t="shared" si="171"/>
        <v>7.1822117276662727</v>
      </c>
      <c r="M1820">
        <f t="shared" si="172"/>
        <v>114.38571428571427</v>
      </c>
      <c r="N1820">
        <f t="shared" si="173"/>
        <v>101.15</v>
      </c>
      <c r="O1820">
        <f>G1820/WatershedCalcs!$F$18</f>
        <v>5.0094696899217421</v>
      </c>
    </row>
    <row r="1821" spans="1:15" x14ac:dyDescent="0.25">
      <c r="A1821">
        <f t="shared" si="169"/>
        <v>2007</v>
      </c>
      <c r="B1821">
        <f t="shared" si="170"/>
        <v>3</v>
      </c>
      <c r="C1821">
        <v>2006</v>
      </c>
      <c r="D1821">
        <v>25</v>
      </c>
      <c r="E1821">
        <v>12</v>
      </c>
      <c r="F1821">
        <v>100</v>
      </c>
      <c r="G1821">
        <v>100</v>
      </c>
      <c r="I1821" s="1">
        <v>39076</v>
      </c>
      <c r="J1821">
        <v>100</v>
      </c>
      <c r="K1821">
        <f t="shared" si="168"/>
        <v>284</v>
      </c>
      <c r="L1821" s="7">
        <f t="shared" si="171"/>
        <v>5.5883510428964973</v>
      </c>
      <c r="M1821">
        <f t="shared" si="172"/>
        <v>110.99999999999999</v>
      </c>
      <c r="N1821">
        <f t="shared" si="173"/>
        <v>99.433333333333337</v>
      </c>
      <c r="O1821">
        <f>G1821/WatershedCalcs!$F$18</f>
        <v>6.2229437141884993</v>
      </c>
    </row>
    <row r="1822" spans="1:15" x14ac:dyDescent="0.25">
      <c r="A1822">
        <f t="shared" si="169"/>
        <v>2007</v>
      </c>
      <c r="B1822">
        <f t="shared" si="170"/>
        <v>3</v>
      </c>
      <c r="C1822">
        <v>2006</v>
      </c>
      <c r="D1822">
        <v>26</v>
      </c>
      <c r="E1822">
        <v>12</v>
      </c>
      <c r="F1822">
        <v>181</v>
      </c>
      <c r="G1822">
        <v>181</v>
      </c>
      <c r="I1822" s="1">
        <v>39077</v>
      </c>
      <c r="J1822">
        <v>181</v>
      </c>
      <c r="K1822">
        <f t="shared" si="168"/>
        <v>112</v>
      </c>
      <c r="L1822" s="7">
        <f t="shared" si="171"/>
        <v>2.2038567493112948</v>
      </c>
      <c r="M1822">
        <f t="shared" si="172"/>
        <v>103.99999999999999</v>
      </c>
      <c r="N1822">
        <f t="shared" si="173"/>
        <v>97.066666666666663</v>
      </c>
      <c r="O1822">
        <f>G1822/WatershedCalcs!$F$18</f>
        <v>11.263528122681183</v>
      </c>
    </row>
    <row r="1823" spans="1:15" x14ac:dyDescent="0.25">
      <c r="A1823">
        <f t="shared" si="169"/>
        <v>2007</v>
      </c>
      <c r="B1823">
        <f t="shared" si="170"/>
        <v>3</v>
      </c>
      <c r="C1823">
        <v>2006</v>
      </c>
      <c r="D1823">
        <v>27</v>
      </c>
      <c r="E1823">
        <v>12</v>
      </c>
      <c r="F1823">
        <v>140</v>
      </c>
      <c r="G1823">
        <v>140</v>
      </c>
      <c r="I1823" s="1">
        <v>39078</v>
      </c>
      <c r="J1823">
        <v>140</v>
      </c>
      <c r="K1823">
        <f t="shared" si="168"/>
        <v>179</v>
      </c>
      <c r="L1823" s="7">
        <f t="shared" si="171"/>
        <v>3.5222353404171582</v>
      </c>
      <c r="M1823">
        <f t="shared" si="172"/>
        <v>90</v>
      </c>
      <c r="N1823">
        <f t="shared" si="173"/>
        <v>91.966666666666669</v>
      </c>
      <c r="O1823">
        <f>G1823/WatershedCalcs!$F$18</f>
        <v>8.7121211998638994</v>
      </c>
    </row>
    <row r="1824" spans="1:15" x14ac:dyDescent="0.25">
      <c r="A1824">
        <f t="shared" si="169"/>
        <v>2007</v>
      </c>
      <c r="B1824">
        <f t="shared" si="170"/>
        <v>3</v>
      </c>
      <c r="C1824">
        <v>2006</v>
      </c>
      <c r="D1824">
        <v>28</v>
      </c>
      <c r="E1824">
        <v>12</v>
      </c>
      <c r="F1824">
        <v>138</v>
      </c>
      <c r="G1824">
        <v>138</v>
      </c>
      <c r="I1824" s="1">
        <v>39079</v>
      </c>
      <c r="J1824">
        <v>138</v>
      </c>
      <c r="K1824">
        <f t="shared" si="168"/>
        <v>183</v>
      </c>
      <c r="L1824" s="7">
        <f t="shared" si="171"/>
        <v>3.6009445100354189</v>
      </c>
      <c r="M1824">
        <f t="shared" si="172"/>
        <v>114.71428571428571</v>
      </c>
      <c r="N1824">
        <f t="shared" si="173"/>
        <v>88.2</v>
      </c>
      <c r="O1824">
        <f>G1824/WatershedCalcs!$F$18</f>
        <v>8.5876623255801299</v>
      </c>
    </row>
    <row r="1825" spans="1:15" x14ac:dyDescent="0.25">
      <c r="A1825">
        <f t="shared" si="169"/>
        <v>2007</v>
      </c>
      <c r="B1825">
        <f t="shared" si="170"/>
        <v>3</v>
      </c>
      <c r="C1825">
        <v>2006</v>
      </c>
      <c r="D1825">
        <v>29</v>
      </c>
      <c r="E1825">
        <v>12</v>
      </c>
      <c r="F1825">
        <v>92.9</v>
      </c>
      <c r="G1825">
        <v>92.9</v>
      </c>
      <c r="I1825" s="1">
        <v>39080</v>
      </c>
      <c r="J1825">
        <v>92.9</v>
      </c>
      <c r="K1825">
        <f t="shared" si="168"/>
        <v>313</v>
      </c>
      <c r="L1825" s="7">
        <f t="shared" si="171"/>
        <v>6.1589925226288855</v>
      </c>
      <c r="M1825">
        <f t="shared" si="172"/>
        <v>121.85714285714286</v>
      </c>
      <c r="N1825">
        <f t="shared" si="173"/>
        <v>84.466666666666669</v>
      </c>
      <c r="O1825">
        <f>G1825/WatershedCalcs!$F$18</f>
        <v>5.7811147104811162</v>
      </c>
    </row>
    <row r="1826" spans="1:15" x14ac:dyDescent="0.25">
      <c r="A1826">
        <f t="shared" si="169"/>
        <v>2007</v>
      </c>
      <c r="B1826">
        <f t="shared" si="170"/>
        <v>3</v>
      </c>
      <c r="C1826">
        <v>2006</v>
      </c>
      <c r="D1826">
        <v>30</v>
      </c>
      <c r="E1826">
        <v>12</v>
      </c>
      <c r="F1826">
        <v>68.3</v>
      </c>
      <c r="G1826">
        <v>68.3</v>
      </c>
      <c r="I1826" s="1">
        <v>39081</v>
      </c>
      <c r="J1826">
        <v>68.3</v>
      </c>
      <c r="K1826">
        <f t="shared" si="168"/>
        <v>440</v>
      </c>
      <c r="L1826" s="7">
        <f t="shared" si="171"/>
        <v>8.6580086580086579</v>
      </c>
      <c r="M1826">
        <f t="shared" si="172"/>
        <v>133.72857142857143</v>
      </c>
      <c r="N1826">
        <f t="shared" si="173"/>
        <v>82.17</v>
      </c>
      <c r="O1826">
        <f>G1826/WatershedCalcs!$F$18</f>
        <v>4.2502705567907446</v>
      </c>
    </row>
    <row r="1827" spans="1:15" x14ac:dyDescent="0.25">
      <c r="A1827">
        <f t="shared" si="169"/>
        <v>2007</v>
      </c>
      <c r="B1827">
        <f t="shared" si="170"/>
        <v>3</v>
      </c>
      <c r="C1827">
        <v>2006</v>
      </c>
      <c r="D1827">
        <v>31</v>
      </c>
      <c r="E1827">
        <v>12</v>
      </c>
      <c r="F1827">
        <v>56.8</v>
      </c>
      <c r="G1827">
        <v>56.8</v>
      </c>
      <c r="I1827" s="1">
        <v>39082</v>
      </c>
      <c r="J1827">
        <v>56.8</v>
      </c>
      <c r="K1827">
        <f t="shared" si="168"/>
        <v>550</v>
      </c>
      <c r="L1827" s="7">
        <f t="shared" si="171"/>
        <v>10.822510822510822</v>
      </c>
      <c r="M1827">
        <f t="shared" si="172"/>
        <v>161.1142857142857</v>
      </c>
      <c r="N1827">
        <f t="shared" si="173"/>
        <v>80.660000000000011</v>
      </c>
      <c r="O1827">
        <f>G1827/WatershedCalcs!$F$18</f>
        <v>3.5346320296590674</v>
      </c>
    </row>
    <row r="1828" spans="1:15" x14ac:dyDescent="0.25">
      <c r="A1828">
        <f t="shared" si="169"/>
        <v>2007</v>
      </c>
      <c r="B1828">
        <f t="shared" si="170"/>
        <v>4</v>
      </c>
      <c r="C1828">
        <v>2007</v>
      </c>
      <c r="D1828">
        <v>1</v>
      </c>
      <c r="E1828">
        <v>1</v>
      </c>
      <c r="F1828">
        <v>51</v>
      </c>
      <c r="G1828">
        <v>51</v>
      </c>
      <c r="I1828" s="1">
        <v>39083</v>
      </c>
      <c r="J1828">
        <v>51</v>
      </c>
      <c r="K1828">
        <f t="shared" si="168"/>
        <v>623</v>
      </c>
      <c r="L1828" s="7">
        <f t="shared" si="171"/>
        <v>12.258953168044078</v>
      </c>
      <c r="M1828">
        <f t="shared" si="172"/>
        <v>183.42857142857142</v>
      </c>
      <c r="N1828">
        <f t="shared" si="173"/>
        <v>79.5</v>
      </c>
      <c r="O1828">
        <f>G1828/WatershedCalcs!$F$18</f>
        <v>3.1737012942361349</v>
      </c>
    </row>
    <row r="1829" spans="1:15" x14ac:dyDescent="0.25">
      <c r="A1829">
        <f t="shared" si="169"/>
        <v>2007</v>
      </c>
      <c r="B1829">
        <f t="shared" si="170"/>
        <v>4</v>
      </c>
      <c r="C1829">
        <v>2007</v>
      </c>
      <c r="D1829">
        <v>2</v>
      </c>
      <c r="E1829">
        <v>1</v>
      </c>
      <c r="F1829" t="s">
        <v>9</v>
      </c>
      <c r="G1829">
        <v>83</v>
      </c>
      <c r="H1829" t="s">
        <v>10</v>
      </c>
      <c r="I1829" s="1">
        <v>39084</v>
      </c>
      <c r="J1829">
        <v>83</v>
      </c>
      <c r="K1829">
        <f t="shared" si="168"/>
        <v>350</v>
      </c>
      <c r="L1829" s="7">
        <f t="shared" si="171"/>
        <v>6.887052341597796</v>
      </c>
      <c r="M1829">
        <f t="shared" si="172"/>
        <v>200.14285714285714</v>
      </c>
      <c r="N1829">
        <f t="shared" si="173"/>
        <v>78.5</v>
      </c>
      <c r="O1829">
        <f>G1829/WatershedCalcs!$F$18</f>
        <v>5.1650432827764545</v>
      </c>
    </row>
    <row r="1830" spans="1:15" x14ac:dyDescent="0.25">
      <c r="A1830">
        <f t="shared" si="169"/>
        <v>2007</v>
      </c>
      <c r="B1830">
        <f t="shared" si="170"/>
        <v>4</v>
      </c>
      <c r="C1830">
        <v>2007</v>
      </c>
      <c r="D1830">
        <v>3</v>
      </c>
      <c r="E1830">
        <v>1</v>
      </c>
      <c r="F1830" t="s">
        <v>11</v>
      </c>
      <c r="G1830">
        <v>313</v>
      </c>
      <c r="H1830" t="s">
        <v>10</v>
      </c>
      <c r="I1830" s="1">
        <v>39085</v>
      </c>
      <c r="J1830">
        <v>313</v>
      </c>
      <c r="K1830">
        <f t="shared" si="168"/>
        <v>12</v>
      </c>
      <c r="L1830" s="7">
        <f t="shared" si="171"/>
        <v>0.23612750885478156</v>
      </c>
      <c r="M1830">
        <f t="shared" si="172"/>
        <v>206.42857142857142</v>
      </c>
      <c r="N1830">
        <f t="shared" si="173"/>
        <v>76.400000000000006</v>
      </c>
      <c r="O1830">
        <f>G1830/WatershedCalcs!$F$18</f>
        <v>19.477813825410003</v>
      </c>
    </row>
    <row r="1831" spans="1:15" x14ac:dyDescent="0.25">
      <c r="A1831">
        <f t="shared" si="169"/>
        <v>2007</v>
      </c>
      <c r="B1831">
        <f t="shared" si="170"/>
        <v>4</v>
      </c>
      <c r="C1831">
        <v>2007</v>
      </c>
      <c r="D1831">
        <v>4</v>
      </c>
      <c r="E1831">
        <v>1</v>
      </c>
      <c r="F1831" t="s">
        <v>12</v>
      </c>
      <c r="G1831">
        <v>188</v>
      </c>
      <c r="H1831" t="s">
        <v>10</v>
      </c>
      <c r="I1831" s="1">
        <v>39086</v>
      </c>
      <c r="J1831">
        <v>188</v>
      </c>
      <c r="K1831">
        <f t="shared" si="168"/>
        <v>99</v>
      </c>
      <c r="L1831" s="7">
        <f t="shared" si="171"/>
        <v>1.948051948051948</v>
      </c>
      <c r="M1831">
        <f t="shared" si="172"/>
        <v>176</v>
      </c>
      <c r="N1831">
        <f t="shared" si="173"/>
        <v>66.599999999999994</v>
      </c>
      <c r="O1831">
        <f>G1831/WatershedCalcs!$F$18</f>
        <v>11.69913418267438</v>
      </c>
    </row>
    <row r="1832" spans="1:15" x14ac:dyDescent="0.25">
      <c r="A1832">
        <f t="shared" si="169"/>
        <v>2007</v>
      </c>
      <c r="B1832">
        <f t="shared" si="170"/>
        <v>4</v>
      </c>
      <c r="C1832">
        <v>2007</v>
      </c>
      <c r="D1832">
        <v>5</v>
      </c>
      <c r="E1832">
        <v>1</v>
      </c>
      <c r="F1832" t="s">
        <v>13</v>
      </c>
      <c r="G1832">
        <v>176</v>
      </c>
      <c r="H1832" t="s">
        <v>10</v>
      </c>
      <c r="I1832" s="1">
        <v>39087</v>
      </c>
      <c r="J1832">
        <v>176</v>
      </c>
      <c r="K1832">
        <f t="shared" si="168"/>
        <v>122</v>
      </c>
      <c r="L1832" s="7">
        <f t="shared" si="171"/>
        <v>2.4006296733569461</v>
      </c>
      <c r="M1832">
        <f t="shared" si="172"/>
        <v>159.28571428571428</v>
      </c>
      <c r="N1832">
        <f t="shared" si="173"/>
        <v>60.93333333333333</v>
      </c>
      <c r="O1832">
        <f>G1832/WatershedCalcs!$F$18</f>
        <v>10.952380936971759</v>
      </c>
    </row>
    <row r="1833" spans="1:15" x14ac:dyDescent="0.25">
      <c r="A1833">
        <f t="shared" si="169"/>
        <v>2007</v>
      </c>
      <c r="B1833">
        <f t="shared" si="170"/>
        <v>4</v>
      </c>
      <c r="C1833">
        <v>2007</v>
      </c>
      <c r="D1833">
        <v>6</v>
      </c>
      <c r="E1833">
        <v>1</v>
      </c>
      <c r="F1833" t="s">
        <v>14</v>
      </c>
      <c r="G1833">
        <v>260</v>
      </c>
      <c r="H1833" t="s">
        <v>10</v>
      </c>
      <c r="I1833" s="1">
        <v>39088</v>
      </c>
      <c r="J1833">
        <v>260</v>
      </c>
      <c r="K1833">
        <f t="shared" si="168"/>
        <v>30</v>
      </c>
      <c r="L1833" s="7">
        <f t="shared" si="171"/>
        <v>0.59031877213695394</v>
      </c>
      <c r="M1833">
        <f t="shared" si="172"/>
        <v>142.14285714285714</v>
      </c>
      <c r="N1833">
        <f t="shared" si="173"/>
        <v>55.666666666666664</v>
      </c>
      <c r="O1833">
        <f>G1833/WatershedCalcs!$F$18</f>
        <v>16.1796536568901</v>
      </c>
    </row>
    <row r="1834" spans="1:15" x14ac:dyDescent="0.25">
      <c r="A1834">
        <f t="shared" si="169"/>
        <v>2007</v>
      </c>
      <c r="B1834">
        <f t="shared" si="170"/>
        <v>4</v>
      </c>
      <c r="C1834">
        <v>2007</v>
      </c>
      <c r="D1834">
        <v>7</v>
      </c>
      <c r="E1834">
        <v>1</v>
      </c>
      <c r="F1834" t="s">
        <v>15</v>
      </c>
      <c r="G1834">
        <v>213</v>
      </c>
      <c r="H1834" t="s">
        <v>10</v>
      </c>
      <c r="I1834" s="1">
        <v>39089</v>
      </c>
      <c r="J1834">
        <v>213</v>
      </c>
      <c r="K1834">
        <f t="shared" si="168"/>
        <v>67</v>
      </c>
      <c r="L1834" s="7">
        <f t="shared" si="171"/>
        <v>1.3183785911058639</v>
      </c>
      <c r="M1834">
        <f t="shared" si="172"/>
        <v>112</v>
      </c>
      <c r="N1834">
        <f t="shared" si="173"/>
        <v>47.56666666666667</v>
      </c>
      <c r="O1834">
        <f>G1834/WatershedCalcs!$F$18</f>
        <v>13.254870111221503</v>
      </c>
    </row>
    <row r="1835" spans="1:15" x14ac:dyDescent="0.25">
      <c r="A1835">
        <f t="shared" si="169"/>
        <v>2007</v>
      </c>
      <c r="B1835">
        <f t="shared" si="170"/>
        <v>4</v>
      </c>
      <c r="C1835">
        <v>2007</v>
      </c>
      <c r="D1835">
        <v>8</v>
      </c>
      <c r="E1835">
        <v>1</v>
      </c>
      <c r="F1835" t="s">
        <v>16</v>
      </c>
      <c r="G1835">
        <v>168</v>
      </c>
      <c r="H1835" t="s">
        <v>10</v>
      </c>
      <c r="I1835" s="1">
        <v>39090</v>
      </c>
      <c r="J1835">
        <v>168</v>
      </c>
      <c r="K1835">
        <f t="shared" si="168"/>
        <v>138</v>
      </c>
      <c r="L1835" s="7">
        <f t="shared" si="171"/>
        <v>2.715466351829988</v>
      </c>
      <c r="M1835">
        <f t="shared" si="172"/>
        <v>87.857142857142861</v>
      </c>
      <c r="N1835">
        <f t="shared" si="173"/>
        <v>41.033333333333331</v>
      </c>
      <c r="O1835">
        <f>G1835/WatershedCalcs!$F$18</f>
        <v>10.454545439836679</v>
      </c>
    </row>
    <row r="1836" spans="1:15" x14ac:dyDescent="0.25">
      <c r="A1836">
        <f t="shared" si="169"/>
        <v>2007</v>
      </c>
      <c r="B1836">
        <f t="shared" si="170"/>
        <v>4</v>
      </c>
      <c r="C1836">
        <v>2007</v>
      </c>
      <c r="D1836">
        <v>9</v>
      </c>
      <c r="E1836">
        <v>1</v>
      </c>
      <c r="F1836">
        <v>127</v>
      </c>
      <c r="G1836">
        <v>127</v>
      </c>
      <c r="I1836" s="1">
        <v>39091</v>
      </c>
      <c r="J1836">
        <v>127</v>
      </c>
      <c r="K1836">
        <f t="shared" si="168"/>
        <v>204</v>
      </c>
      <c r="L1836" s="7">
        <f t="shared" si="171"/>
        <v>4.0141676505312871</v>
      </c>
      <c r="M1836">
        <f t="shared" si="172"/>
        <v>69.571428571428569</v>
      </c>
      <c r="N1836">
        <f t="shared" si="173"/>
        <v>36</v>
      </c>
      <c r="O1836">
        <f>G1836/WatershedCalcs!$F$18</f>
        <v>7.9031385170193946</v>
      </c>
    </row>
    <row r="1837" spans="1:15" x14ac:dyDescent="0.25">
      <c r="A1837">
        <f t="shared" si="169"/>
        <v>2007</v>
      </c>
      <c r="B1837">
        <f t="shared" si="170"/>
        <v>4</v>
      </c>
      <c r="C1837">
        <v>2007</v>
      </c>
      <c r="D1837">
        <v>10</v>
      </c>
      <c r="E1837">
        <v>1</v>
      </c>
      <c r="F1837">
        <v>100</v>
      </c>
      <c r="G1837">
        <v>100</v>
      </c>
      <c r="I1837" s="1">
        <v>39092</v>
      </c>
      <c r="J1837">
        <v>100</v>
      </c>
      <c r="K1837">
        <f t="shared" si="168"/>
        <v>284</v>
      </c>
      <c r="L1837" s="7">
        <f t="shared" si="171"/>
        <v>5.5883510428964973</v>
      </c>
      <c r="M1837">
        <f t="shared" si="172"/>
        <v>56.857142857142854</v>
      </c>
      <c r="N1837">
        <f t="shared" si="173"/>
        <v>32.4</v>
      </c>
      <c r="O1837">
        <f>G1837/WatershedCalcs!$F$18</f>
        <v>6.2229437141884993</v>
      </c>
    </row>
    <row r="1838" spans="1:15" x14ac:dyDescent="0.25">
      <c r="A1838">
        <f t="shared" si="169"/>
        <v>2007</v>
      </c>
      <c r="B1838">
        <f t="shared" si="170"/>
        <v>4</v>
      </c>
      <c r="C1838">
        <v>2007</v>
      </c>
      <c r="D1838">
        <v>11</v>
      </c>
      <c r="E1838">
        <v>1</v>
      </c>
      <c r="F1838">
        <v>71</v>
      </c>
      <c r="G1838">
        <v>71</v>
      </c>
      <c r="I1838" s="1">
        <v>39093</v>
      </c>
      <c r="J1838">
        <v>71</v>
      </c>
      <c r="K1838">
        <f t="shared" si="168"/>
        <v>422</v>
      </c>
      <c r="L1838" s="7">
        <f t="shared" si="171"/>
        <v>8.3038173947264848</v>
      </c>
      <c r="M1838">
        <f t="shared" si="172"/>
        <v>47.571428571428569</v>
      </c>
      <c r="N1838">
        <f t="shared" si="173"/>
        <v>29.833333333333332</v>
      </c>
      <c r="O1838">
        <f>G1838/WatershedCalcs!$F$18</f>
        <v>4.4182900370738345</v>
      </c>
    </row>
    <row r="1839" spans="1:15" x14ac:dyDescent="0.25">
      <c r="A1839">
        <f t="shared" si="169"/>
        <v>2007</v>
      </c>
      <c r="B1839">
        <f t="shared" si="170"/>
        <v>4</v>
      </c>
      <c r="C1839">
        <v>2007</v>
      </c>
      <c r="D1839">
        <v>12</v>
      </c>
      <c r="E1839">
        <v>1</v>
      </c>
      <c r="F1839">
        <v>56</v>
      </c>
      <c r="G1839">
        <v>56</v>
      </c>
      <c r="I1839" s="1">
        <v>39094</v>
      </c>
      <c r="J1839">
        <v>56</v>
      </c>
      <c r="K1839">
        <f t="shared" si="168"/>
        <v>552</v>
      </c>
      <c r="L1839" s="7">
        <f t="shared" si="171"/>
        <v>10.861865407319952</v>
      </c>
      <c r="M1839">
        <f t="shared" si="172"/>
        <v>42.285714285714285</v>
      </c>
      <c r="N1839">
        <f t="shared" si="173"/>
        <v>28.133333333333333</v>
      </c>
      <c r="O1839">
        <f>G1839/WatershedCalcs!$F$18</f>
        <v>3.4848484799455597</v>
      </c>
    </row>
    <row r="1840" spans="1:15" x14ac:dyDescent="0.25">
      <c r="A1840">
        <f t="shared" si="169"/>
        <v>2007</v>
      </c>
      <c r="B1840">
        <f t="shared" si="170"/>
        <v>4</v>
      </c>
      <c r="C1840">
        <v>2007</v>
      </c>
      <c r="D1840">
        <v>13</v>
      </c>
      <c r="E1840">
        <v>1</v>
      </c>
      <c r="F1840">
        <v>49</v>
      </c>
      <c r="G1840">
        <v>49</v>
      </c>
      <c r="I1840" s="1">
        <v>39095</v>
      </c>
      <c r="J1840">
        <v>49</v>
      </c>
      <c r="K1840">
        <f t="shared" si="168"/>
        <v>655</v>
      </c>
      <c r="L1840" s="7">
        <f t="shared" si="171"/>
        <v>12.888626524990162</v>
      </c>
      <c r="M1840">
        <f t="shared" si="172"/>
        <v>39.285714285714285</v>
      </c>
      <c r="N1840">
        <f t="shared" si="173"/>
        <v>27.133333333333333</v>
      </c>
      <c r="O1840">
        <f>G1840/WatershedCalcs!$F$18</f>
        <v>3.0492424199523649</v>
      </c>
    </row>
    <row r="1841" spans="1:15" x14ac:dyDescent="0.25">
      <c r="A1841">
        <f t="shared" si="169"/>
        <v>2007</v>
      </c>
      <c r="B1841">
        <f t="shared" si="170"/>
        <v>4</v>
      </c>
      <c r="C1841">
        <v>2007</v>
      </c>
      <c r="D1841">
        <v>14</v>
      </c>
      <c r="E1841">
        <v>1</v>
      </c>
      <c r="F1841">
        <v>44</v>
      </c>
      <c r="G1841">
        <v>44</v>
      </c>
      <c r="I1841" s="1">
        <v>39096</v>
      </c>
      <c r="J1841">
        <v>44</v>
      </c>
      <c r="K1841">
        <f t="shared" si="168"/>
        <v>777</v>
      </c>
      <c r="L1841" s="7">
        <f t="shared" si="171"/>
        <v>15.289256198347106</v>
      </c>
      <c r="M1841">
        <f t="shared" si="172"/>
        <v>37.285714285714285</v>
      </c>
      <c r="N1841">
        <f t="shared" si="173"/>
        <v>26.233333333333334</v>
      </c>
      <c r="O1841">
        <f>G1841/WatershedCalcs!$F$18</f>
        <v>2.7380952342429397</v>
      </c>
    </row>
    <row r="1842" spans="1:15" x14ac:dyDescent="0.25">
      <c r="A1842">
        <f t="shared" si="169"/>
        <v>2007</v>
      </c>
      <c r="B1842">
        <f t="shared" si="170"/>
        <v>4</v>
      </c>
      <c r="C1842">
        <v>2007</v>
      </c>
      <c r="D1842">
        <v>15</v>
      </c>
      <c r="E1842">
        <v>1</v>
      </c>
      <c r="F1842">
        <v>40</v>
      </c>
      <c r="G1842">
        <v>40</v>
      </c>
      <c r="I1842" s="1">
        <v>39097</v>
      </c>
      <c r="J1842">
        <v>40</v>
      </c>
      <c r="K1842">
        <f t="shared" si="168"/>
        <v>894</v>
      </c>
      <c r="L1842" s="7">
        <f t="shared" si="171"/>
        <v>17.591499409681226</v>
      </c>
      <c r="M1842">
        <f t="shared" si="172"/>
        <v>35.428571428571431</v>
      </c>
      <c r="N1842">
        <f t="shared" si="173"/>
        <v>25.466666666666665</v>
      </c>
      <c r="O1842">
        <f>G1842/WatershedCalcs!$F$18</f>
        <v>2.4891774856753996</v>
      </c>
    </row>
    <row r="1843" spans="1:15" x14ac:dyDescent="0.25">
      <c r="A1843">
        <f t="shared" si="169"/>
        <v>2007</v>
      </c>
      <c r="B1843">
        <f t="shared" si="170"/>
        <v>4</v>
      </c>
      <c r="C1843">
        <v>2007</v>
      </c>
      <c r="D1843">
        <v>16</v>
      </c>
      <c r="E1843">
        <v>1</v>
      </c>
      <c r="F1843">
        <v>38</v>
      </c>
      <c r="G1843">
        <v>38</v>
      </c>
      <c r="I1843" s="1">
        <v>39098</v>
      </c>
      <c r="J1843">
        <v>38</v>
      </c>
      <c r="K1843">
        <f t="shared" si="168"/>
        <v>963</v>
      </c>
      <c r="L1843" s="7">
        <f t="shared" si="171"/>
        <v>18.949232585596221</v>
      </c>
      <c r="M1843">
        <f t="shared" si="172"/>
        <v>34</v>
      </c>
      <c r="N1843">
        <f t="shared" si="173"/>
        <v>24.9</v>
      </c>
      <c r="O1843">
        <f>G1843/WatershedCalcs!$F$18</f>
        <v>2.3647186113916296</v>
      </c>
    </row>
    <row r="1844" spans="1:15" x14ac:dyDescent="0.25">
      <c r="A1844">
        <f t="shared" si="169"/>
        <v>2007</v>
      </c>
      <c r="B1844">
        <f t="shared" si="170"/>
        <v>4</v>
      </c>
      <c r="C1844">
        <v>2007</v>
      </c>
      <c r="D1844">
        <v>17</v>
      </c>
      <c r="E1844">
        <v>1</v>
      </c>
      <c r="F1844">
        <v>35</v>
      </c>
      <c r="G1844">
        <v>35</v>
      </c>
      <c r="I1844" s="1">
        <v>39099</v>
      </c>
      <c r="J1844">
        <v>35</v>
      </c>
      <c r="K1844">
        <f t="shared" si="168"/>
        <v>1053</v>
      </c>
      <c r="L1844" s="7">
        <f t="shared" si="171"/>
        <v>20.720188902007084</v>
      </c>
      <c r="M1844">
        <f t="shared" si="172"/>
        <v>32.714285714285715</v>
      </c>
      <c r="N1844">
        <f t="shared" si="173"/>
        <v>25.3</v>
      </c>
      <c r="O1844">
        <f>G1844/WatershedCalcs!$F$18</f>
        <v>2.1780302999659749</v>
      </c>
    </row>
    <row r="1845" spans="1:15" x14ac:dyDescent="0.25">
      <c r="A1845">
        <f t="shared" si="169"/>
        <v>2007</v>
      </c>
      <c r="B1845">
        <f t="shared" si="170"/>
        <v>4</v>
      </c>
      <c r="C1845">
        <v>2007</v>
      </c>
      <c r="D1845">
        <v>18</v>
      </c>
      <c r="E1845">
        <v>1</v>
      </c>
      <c r="F1845">
        <v>34</v>
      </c>
      <c r="G1845">
        <v>34</v>
      </c>
      <c r="I1845" s="1">
        <v>39100</v>
      </c>
      <c r="J1845">
        <v>34</v>
      </c>
      <c r="K1845">
        <f t="shared" si="168"/>
        <v>1098</v>
      </c>
      <c r="L1845" s="7">
        <f t="shared" si="171"/>
        <v>21.605667060212514</v>
      </c>
      <c r="M1845">
        <f t="shared" si="172"/>
        <v>31.857142857142858</v>
      </c>
      <c r="N1845">
        <f t="shared" si="173"/>
        <v>26.7</v>
      </c>
      <c r="O1845">
        <f>G1845/WatershedCalcs!$F$18</f>
        <v>2.1158008628240896</v>
      </c>
    </row>
    <row r="1846" spans="1:15" x14ac:dyDescent="0.25">
      <c r="A1846">
        <f t="shared" si="169"/>
        <v>2007</v>
      </c>
      <c r="B1846">
        <f t="shared" si="170"/>
        <v>4</v>
      </c>
      <c r="C1846">
        <v>2007</v>
      </c>
      <c r="D1846">
        <v>19</v>
      </c>
      <c r="E1846">
        <v>1</v>
      </c>
      <c r="F1846">
        <v>35</v>
      </c>
      <c r="G1846">
        <v>35</v>
      </c>
      <c r="I1846" s="1">
        <v>39101</v>
      </c>
      <c r="J1846">
        <v>35</v>
      </c>
      <c r="K1846">
        <f t="shared" si="168"/>
        <v>1053</v>
      </c>
      <c r="L1846" s="7">
        <f t="shared" si="171"/>
        <v>20.720188902007084</v>
      </c>
      <c r="M1846">
        <f t="shared" si="172"/>
        <v>31</v>
      </c>
      <c r="N1846">
        <f t="shared" si="173"/>
        <v>27.966666666666665</v>
      </c>
      <c r="O1846">
        <f>G1846/WatershedCalcs!$F$18</f>
        <v>2.1780302999659749</v>
      </c>
    </row>
    <row r="1847" spans="1:15" x14ac:dyDescent="0.25">
      <c r="A1847">
        <f t="shared" si="169"/>
        <v>2007</v>
      </c>
      <c r="B1847">
        <f t="shared" si="170"/>
        <v>4</v>
      </c>
      <c r="C1847">
        <v>2007</v>
      </c>
      <c r="D1847">
        <v>20</v>
      </c>
      <c r="E1847">
        <v>1</v>
      </c>
      <c r="F1847">
        <v>35</v>
      </c>
      <c r="G1847">
        <v>35</v>
      </c>
      <c r="I1847" s="1">
        <v>39102</v>
      </c>
      <c r="J1847">
        <v>35</v>
      </c>
      <c r="K1847">
        <f t="shared" si="168"/>
        <v>1053</v>
      </c>
      <c r="L1847" s="7">
        <f t="shared" si="171"/>
        <v>20.720188902007084</v>
      </c>
      <c r="M1847">
        <f t="shared" si="172"/>
        <v>29.857142857142858</v>
      </c>
      <c r="N1847">
        <f t="shared" si="173"/>
        <v>28.9</v>
      </c>
      <c r="O1847">
        <f>G1847/WatershedCalcs!$F$18</f>
        <v>2.1780302999659749</v>
      </c>
    </row>
    <row r="1848" spans="1:15" x14ac:dyDescent="0.25">
      <c r="A1848">
        <f t="shared" si="169"/>
        <v>2007</v>
      </c>
      <c r="B1848">
        <f t="shared" si="170"/>
        <v>4</v>
      </c>
      <c r="C1848">
        <v>2007</v>
      </c>
      <c r="D1848">
        <v>21</v>
      </c>
      <c r="E1848">
        <v>1</v>
      </c>
      <c r="F1848">
        <v>31</v>
      </c>
      <c r="G1848">
        <v>31</v>
      </c>
      <c r="I1848" s="1">
        <v>39103</v>
      </c>
      <c r="J1848">
        <v>31</v>
      </c>
      <c r="K1848">
        <f t="shared" si="168"/>
        <v>1219</v>
      </c>
      <c r="L1848" s="7">
        <f t="shared" si="171"/>
        <v>23.986619441164898</v>
      </c>
      <c r="M1848">
        <f t="shared" si="172"/>
        <v>28.571428571428573</v>
      </c>
      <c r="N1848">
        <f t="shared" si="173"/>
        <v>29.666666666666668</v>
      </c>
      <c r="O1848">
        <f>G1848/WatershedCalcs!$F$18</f>
        <v>1.9291125513984348</v>
      </c>
    </row>
    <row r="1849" spans="1:15" x14ac:dyDescent="0.25">
      <c r="A1849">
        <f t="shared" si="169"/>
        <v>2007</v>
      </c>
      <c r="B1849">
        <f t="shared" si="170"/>
        <v>4</v>
      </c>
      <c r="C1849">
        <v>2007</v>
      </c>
      <c r="D1849">
        <v>22</v>
      </c>
      <c r="E1849">
        <v>1</v>
      </c>
      <c r="F1849">
        <v>30</v>
      </c>
      <c r="G1849">
        <v>30</v>
      </c>
      <c r="I1849" s="1">
        <v>39104</v>
      </c>
      <c r="J1849">
        <v>30</v>
      </c>
      <c r="K1849">
        <f t="shared" si="168"/>
        <v>1276</v>
      </c>
      <c r="L1849" s="7">
        <f t="shared" si="171"/>
        <v>25.108225108225106</v>
      </c>
      <c r="M1849">
        <f t="shared" si="172"/>
        <v>27.571428571428573</v>
      </c>
      <c r="N1849">
        <f t="shared" si="173"/>
        <v>33</v>
      </c>
      <c r="O1849">
        <f>G1849/WatershedCalcs!$F$18</f>
        <v>1.8668831142565498</v>
      </c>
    </row>
    <row r="1850" spans="1:15" x14ac:dyDescent="0.25">
      <c r="A1850">
        <f t="shared" si="169"/>
        <v>2007</v>
      </c>
      <c r="B1850">
        <f t="shared" si="170"/>
        <v>4</v>
      </c>
      <c r="C1850">
        <v>2007</v>
      </c>
      <c r="D1850">
        <v>23</v>
      </c>
      <c r="E1850">
        <v>1</v>
      </c>
      <c r="F1850">
        <v>29</v>
      </c>
      <c r="G1850">
        <v>29</v>
      </c>
      <c r="I1850" s="1">
        <v>39105</v>
      </c>
      <c r="J1850">
        <v>29</v>
      </c>
      <c r="K1850">
        <f t="shared" si="168"/>
        <v>1319</v>
      </c>
      <c r="L1850" s="7">
        <f t="shared" si="171"/>
        <v>25.954348681621408</v>
      </c>
      <c r="M1850">
        <f t="shared" si="172"/>
        <v>26.571428571428573</v>
      </c>
      <c r="N1850">
        <f t="shared" si="173"/>
        <v>35.166666666666664</v>
      </c>
      <c r="O1850">
        <f>G1850/WatershedCalcs!$F$18</f>
        <v>1.8046536771146648</v>
      </c>
    </row>
    <row r="1851" spans="1:15" x14ac:dyDescent="0.25">
      <c r="A1851">
        <f t="shared" si="169"/>
        <v>2007</v>
      </c>
      <c r="B1851">
        <f t="shared" si="170"/>
        <v>4</v>
      </c>
      <c r="C1851">
        <v>2007</v>
      </c>
      <c r="D1851">
        <v>24</v>
      </c>
      <c r="E1851">
        <v>1</v>
      </c>
      <c r="F1851">
        <v>29</v>
      </c>
      <c r="G1851">
        <v>29</v>
      </c>
      <c r="I1851" s="1">
        <v>39106</v>
      </c>
      <c r="J1851">
        <v>29</v>
      </c>
      <c r="K1851">
        <f t="shared" si="168"/>
        <v>1319</v>
      </c>
      <c r="L1851" s="7">
        <f t="shared" si="171"/>
        <v>25.954348681621408</v>
      </c>
      <c r="M1851">
        <f t="shared" si="172"/>
        <v>25.571428571428573</v>
      </c>
      <c r="N1851">
        <f t="shared" si="173"/>
        <v>37.266666666666666</v>
      </c>
      <c r="O1851">
        <f>G1851/WatershedCalcs!$F$18</f>
        <v>1.8046536771146648</v>
      </c>
    </row>
    <row r="1852" spans="1:15" x14ac:dyDescent="0.25">
      <c r="A1852">
        <f t="shared" si="169"/>
        <v>2007</v>
      </c>
      <c r="B1852">
        <f t="shared" si="170"/>
        <v>4</v>
      </c>
      <c r="C1852">
        <v>2007</v>
      </c>
      <c r="D1852">
        <v>25</v>
      </c>
      <c r="E1852">
        <v>1</v>
      </c>
      <c r="F1852">
        <v>28</v>
      </c>
      <c r="G1852">
        <v>28</v>
      </c>
      <c r="I1852" s="1">
        <v>39107</v>
      </c>
      <c r="J1852">
        <v>28</v>
      </c>
      <c r="K1852">
        <f t="shared" si="168"/>
        <v>1357</v>
      </c>
      <c r="L1852" s="7">
        <f t="shared" si="171"/>
        <v>26.702085792994882</v>
      </c>
      <c r="M1852">
        <f t="shared" si="172"/>
        <v>24.428571428571427</v>
      </c>
      <c r="N1852">
        <f t="shared" si="173"/>
        <v>38.799999999999997</v>
      </c>
      <c r="O1852">
        <f>G1852/WatershedCalcs!$F$18</f>
        <v>1.7424242399727798</v>
      </c>
    </row>
    <row r="1853" spans="1:15" x14ac:dyDescent="0.25">
      <c r="A1853">
        <f t="shared" si="169"/>
        <v>2007</v>
      </c>
      <c r="B1853">
        <f t="shared" si="170"/>
        <v>4</v>
      </c>
      <c r="C1853">
        <v>2007</v>
      </c>
      <c r="D1853">
        <v>26</v>
      </c>
      <c r="E1853">
        <v>1</v>
      </c>
      <c r="F1853">
        <v>27</v>
      </c>
      <c r="G1853">
        <v>27</v>
      </c>
      <c r="I1853" s="1">
        <v>39108</v>
      </c>
      <c r="J1853">
        <v>27</v>
      </c>
      <c r="K1853">
        <f t="shared" si="168"/>
        <v>1397</v>
      </c>
      <c r="L1853" s="7">
        <f t="shared" si="171"/>
        <v>27.489177489177489</v>
      </c>
      <c r="M1853">
        <f t="shared" si="172"/>
        <v>23.285714285714285</v>
      </c>
      <c r="N1853">
        <f t="shared" si="173"/>
        <v>42.1</v>
      </c>
      <c r="O1853">
        <f>G1853/WatershedCalcs!$F$18</f>
        <v>1.6801948028308948</v>
      </c>
    </row>
    <row r="1854" spans="1:15" x14ac:dyDescent="0.25">
      <c r="A1854">
        <f t="shared" si="169"/>
        <v>2007</v>
      </c>
      <c r="B1854">
        <f t="shared" si="170"/>
        <v>4</v>
      </c>
      <c r="C1854">
        <v>2007</v>
      </c>
      <c r="D1854">
        <v>27</v>
      </c>
      <c r="E1854">
        <v>1</v>
      </c>
      <c r="F1854">
        <v>26</v>
      </c>
      <c r="G1854">
        <v>26</v>
      </c>
      <c r="I1854" s="1">
        <v>39109</v>
      </c>
      <c r="J1854">
        <v>26</v>
      </c>
      <c r="K1854">
        <f t="shared" si="168"/>
        <v>1449</v>
      </c>
      <c r="L1854" s="7">
        <f t="shared" si="171"/>
        <v>28.512396694214875</v>
      </c>
      <c r="M1854">
        <f t="shared" si="172"/>
        <v>22.142857142857142</v>
      </c>
      <c r="N1854">
        <f t="shared" si="173"/>
        <v>47.766666666666666</v>
      </c>
      <c r="O1854">
        <f>G1854/WatershedCalcs!$F$18</f>
        <v>1.6179653656890098</v>
      </c>
    </row>
    <row r="1855" spans="1:15" x14ac:dyDescent="0.25">
      <c r="A1855">
        <f t="shared" si="169"/>
        <v>2007</v>
      </c>
      <c r="B1855">
        <f t="shared" si="170"/>
        <v>4</v>
      </c>
      <c r="C1855">
        <v>2007</v>
      </c>
      <c r="D1855">
        <v>28</v>
      </c>
      <c r="E1855">
        <v>1</v>
      </c>
      <c r="F1855">
        <v>24</v>
      </c>
      <c r="G1855">
        <v>24</v>
      </c>
      <c r="I1855" s="1">
        <v>39110</v>
      </c>
      <c r="J1855">
        <v>24</v>
      </c>
      <c r="K1855">
        <f t="shared" si="168"/>
        <v>1550</v>
      </c>
      <c r="L1855" s="7">
        <f t="shared" si="171"/>
        <v>30.499803227075954</v>
      </c>
      <c r="M1855">
        <f t="shared" si="172"/>
        <v>21</v>
      </c>
      <c r="N1855">
        <f t="shared" si="173"/>
        <v>53.56666666666667</v>
      </c>
      <c r="O1855">
        <f>G1855/WatershedCalcs!$F$18</f>
        <v>1.4935064914052398</v>
      </c>
    </row>
    <row r="1856" spans="1:15" x14ac:dyDescent="0.25">
      <c r="A1856">
        <f t="shared" si="169"/>
        <v>2007</v>
      </c>
      <c r="B1856">
        <f t="shared" si="170"/>
        <v>4</v>
      </c>
      <c r="C1856">
        <v>2007</v>
      </c>
      <c r="D1856">
        <v>29</v>
      </c>
      <c r="E1856">
        <v>1</v>
      </c>
      <c r="F1856">
        <v>23</v>
      </c>
      <c r="G1856">
        <v>23</v>
      </c>
      <c r="I1856" s="1">
        <v>39111</v>
      </c>
      <c r="J1856">
        <v>23</v>
      </c>
      <c r="K1856">
        <f t="shared" si="168"/>
        <v>1613</v>
      </c>
      <c r="L1856" s="7">
        <f t="shared" si="171"/>
        <v>31.739472648563559</v>
      </c>
      <c r="M1856">
        <f t="shared" si="172"/>
        <v>20.142857142857142</v>
      </c>
      <c r="N1856">
        <f t="shared" si="173"/>
        <v>60.366666666666667</v>
      </c>
      <c r="O1856">
        <f>G1856/WatershedCalcs!$F$18</f>
        <v>1.4312770542633548</v>
      </c>
    </row>
    <row r="1857" spans="1:15" x14ac:dyDescent="0.25">
      <c r="A1857">
        <f t="shared" si="169"/>
        <v>2007</v>
      </c>
      <c r="B1857">
        <f t="shared" si="170"/>
        <v>4</v>
      </c>
      <c r="C1857">
        <v>2007</v>
      </c>
      <c r="D1857">
        <v>30</v>
      </c>
      <c r="E1857">
        <v>1</v>
      </c>
      <c r="F1857">
        <v>22</v>
      </c>
      <c r="G1857">
        <v>22</v>
      </c>
      <c r="I1857" s="1">
        <v>39112</v>
      </c>
      <c r="J1857">
        <v>22</v>
      </c>
      <c r="K1857">
        <f t="shared" si="168"/>
        <v>1676</v>
      </c>
      <c r="L1857" s="7">
        <f t="shared" si="171"/>
        <v>32.979142070051161</v>
      </c>
      <c r="M1857">
        <f t="shared" si="172"/>
        <v>19.285714285714285</v>
      </c>
      <c r="N1857">
        <f t="shared" si="173"/>
        <v>65.7</v>
      </c>
      <c r="O1857">
        <f>G1857/WatershedCalcs!$F$18</f>
        <v>1.3690476171214698</v>
      </c>
    </row>
    <row r="1858" spans="1:15" x14ac:dyDescent="0.25">
      <c r="A1858">
        <f t="shared" si="169"/>
        <v>2007</v>
      </c>
      <c r="B1858">
        <f t="shared" si="170"/>
        <v>4</v>
      </c>
      <c r="C1858">
        <v>2007</v>
      </c>
      <c r="D1858">
        <v>31</v>
      </c>
      <c r="E1858">
        <v>1</v>
      </c>
      <c r="F1858">
        <v>21</v>
      </c>
      <c r="G1858">
        <v>21</v>
      </c>
      <c r="I1858" s="1">
        <v>39113</v>
      </c>
      <c r="J1858">
        <v>21</v>
      </c>
      <c r="K1858">
        <f t="shared" ref="K1858:K1921" si="174">RANK(J1858,$J$2:$J$5114,0)</f>
        <v>1744</v>
      </c>
      <c r="L1858" s="7">
        <f t="shared" si="171"/>
        <v>34.317197953561589</v>
      </c>
      <c r="M1858">
        <f t="shared" si="172"/>
        <v>18.571428571428573</v>
      </c>
      <c r="N1858">
        <f t="shared" si="173"/>
        <v>69.2</v>
      </c>
      <c r="O1858">
        <f>G1858/WatershedCalcs!$F$18</f>
        <v>1.3068181799795848</v>
      </c>
    </row>
    <row r="1859" spans="1:15" x14ac:dyDescent="0.25">
      <c r="A1859">
        <f t="shared" ref="A1859:A1922" si="175">IF(E1859&gt;9,C1859+1,C1859)</f>
        <v>2007</v>
      </c>
      <c r="B1859">
        <f t="shared" ref="B1859:B1922" si="176">IF(E1859&gt;9,(E1859-9),(E1859+3))</f>
        <v>5</v>
      </c>
      <c r="C1859">
        <v>2007</v>
      </c>
      <c r="D1859">
        <v>1</v>
      </c>
      <c r="E1859">
        <v>2</v>
      </c>
      <c r="F1859">
        <v>20</v>
      </c>
      <c r="G1859">
        <v>20</v>
      </c>
      <c r="I1859" s="1">
        <v>39114</v>
      </c>
      <c r="J1859">
        <v>20</v>
      </c>
      <c r="K1859">
        <f t="shared" si="174"/>
        <v>1826</v>
      </c>
      <c r="L1859" s="7">
        <f t="shared" ref="L1859:L1922" si="177">100*(K1859/(COUNT($K$2:$K$5114)+1))</f>
        <v>35.930735930735928</v>
      </c>
      <c r="M1859">
        <f t="shared" ref="M1859:M1922" si="178">AVERAGE(J1859:J1865)</f>
        <v>18</v>
      </c>
      <c r="N1859">
        <f t="shared" ref="N1859:N1922" si="179">AVERAGE(J1859:J1888)</f>
        <v>72.900000000000006</v>
      </c>
      <c r="O1859">
        <f>G1859/WatershedCalcs!$F$18</f>
        <v>1.2445887428376998</v>
      </c>
    </row>
    <row r="1860" spans="1:15" x14ac:dyDescent="0.25">
      <c r="A1860">
        <f t="shared" si="175"/>
        <v>2007</v>
      </c>
      <c r="B1860">
        <f t="shared" si="176"/>
        <v>5</v>
      </c>
      <c r="C1860">
        <v>2007</v>
      </c>
      <c r="D1860">
        <v>2</v>
      </c>
      <c r="E1860">
        <v>2</v>
      </c>
      <c r="F1860">
        <v>19</v>
      </c>
      <c r="G1860">
        <v>19</v>
      </c>
      <c r="I1860" s="1">
        <v>39115</v>
      </c>
      <c r="J1860">
        <v>19</v>
      </c>
      <c r="K1860">
        <f t="shared" si="174"/>
        <v>1898</v>
      </c>
      <c r="L1860" s="7">
        <f t="shared" si="177"/>
        <v>37.34750098386462</v>
      </c>
      <c r="M1860">
        <f t="shared" si="178"/>
        <v>17.857142857142858</v>
      </c>
      <c r="N1860">
        <f t="shared" si="179"/>
        <v>76.3</v>
      </c>
      <c r="O1860">
        <f>G1860/WatershedCalcs!$F$18</f>
        <v>1.1823593056958148</v>
      </c>
    </row>
    <row r="1861" spans="1:15" x14ac:dyDescent="0.25">
      <c r="A1861">
        <f t="shared" si="175"/>
        <v>2007</v>
      </c>
      <c r="B1861">
        <f t="shared" si="176"/>
        <v>5</v>
      </c>
      <c r="C1861">
        <v>2007</v>
      </c>
      <c r="D1861">
        <v>3</v>
      </c>
      <c r="E1861">
        <v>2</v>
      </c>
      <c r="F1861">
        <v>18</v>
      </c>
      <c r="G1861">
        <v>18</v>
      </c>
      <c r="I1861" s="1">
        <v>39116</v>
      </c>
      <c r="J1861">
        <v>18</v>
      </c>
      <c r="K1861">
        <f t="shared" si="174"/>
        <v>1969</v>
      </c>
      <c r="L1861" s="7">
        <f t="shared" si="177"/>
        <v>38.744588744588739</v>
      </c>
      <c r="M1861">
        <f t="shared" si="178"/>
        <v>18.428571428571427</v>
      </c>
      <c r="N1861">
        <f t="shared" si="179"/>
        <v>78.966666666666669</v>
      </c>
      <c r="O1861">
        <f>G1861/WatershedCalcs!$F$18</f>
        <v>1.1201298685539298</v>
      </c>
    </row>
    <row r="1862" spans="1:15" x14ac:dyDescent="0.25">
      <c r="A1862">
        <f t="shared" si="175"/>
        <v>2007</v>
      </c>
      <c r="B1862">
        <f t="shared" si="176"/>
        <v>5</v>
      </c>
      <c r="C1862">
        <v>2007</v>
      </c>
      <c r="D1862">
        <v>4</v>
      </c>
      <c r="E1862">
        <v>2</v>
      </c>
      <c r="F1862">
        <v>18</v>
      </c>
      <c r="G1862">
        <v>18</v>
      </c>
      <c r="I1862" s="1">
        <v>39117</v>
      </c>
      <c r="J1862">
        <v>18</v>
      </c>
      <c r="K1862">
        <f t="shared" si="174"/>
        <v>1969</v>
      </c>
      <c r="L1862" s="7">
        <f t="shared" si="177"/>
        <v>38.744588744588739</v>
      </c>
      <c r="M1862">
        <f t="shared" si="178"/>
        <v>18.714285714285715</v>
      </c>
      <c r="N1862">
        <f t="shared" si="179"/>
        <v>81</v>
      </c>
      <c r="O1862">
        <f>G1862/WatershedCalcs!$F$18</f>
        <v>1.1201298685539298</v>
      </c>
    </row>
    <row r="1863" spans="1:15" x14ac:dyDescent="0.25">
      <c r="A1863">
        <f t="shared" si="175"/>
        <v>2007</v>
      </c>
      <c r="B1863">
        <f t="shared" si="176"/>
        <v>5</v>
      </c>
      <c r="C1863">
        <v>2007</v>
      </c>
      <c r="D1863">
        <v>5</v>
      </c>
      <c r="E1863">
        <v>2</v>
      </c>
      <c r="F1863">
        <v>17</v>
      </c>
      <c r="G1863">
        <v>17</v>
      </c>
      <c r="I1863" s="1">
        <v>39118</v>
      </c>
      <c r="J1863">
        <v>17</v>
      </c>
      <c r="K1863">
        <f t="shared" si="174"/>
        <v>2056</v>
      </c>
      <c r="L1863" s="7">
        <f t="shared" si="177"/>
        <v>40.456513183785916</v>
      </c>
      <c r="M1863">
        <f t="shared" si="178"/>
        <v>19.857142857142858</v>
      </c>
      <c r="N1863">
        <f t="shared" si="179"/>
        <v>82.6</v>
      </c>
      <c r="O1863">
        <f>G1863/WatershedCalcs!$F$18</f>
        <v>1.0579004314120448</v>
      </c>
    </row>
    <row r="1864" spans="1:15" x14ac:dyDescent="0.25">
      <c r="A1864">
        <f t="shared" si="175"/>
        <v>2007</v>
      </c>
      <c r="B1864">
        <f t="shared" si="176"/>
        <v>5</v>
      </c>
      <c r="C1864">
        <v>2007</v>
      </c>
      <c r="D1864">
        <v>6</v>
      </c>
      <c r="E1864">
        <v>2</v>
      </c>
      <c r="F1864">
        <v>17</v>
      </c>
      <c r="G1864">
        <v>17</v>
      </c>
      <c r="I1864" s="1">
        <v>39119</v>
      </c>
      <c r="J1864">
        <v>17</v>
      </c>
      <c r="K1864">
        <f t="shared" si="174"/>
        <v>2056</v>
      </c>
      <c r="L1864" s="7">
        <f t="shared" si="177"/>
        <v>40.456513183785916</v>
      </c>
      <c r="M1864">
        <f t="shared" si="178"/>
        <v>20.571428571428573</v>
      </c>
      <c r="N1864">
        <f t="shared" si="179"/>
        <v>84.13333333333334</v>
      </c>
      <c r="O1864">
        <f>G1864/WatershedCalcs!$F$18</f>
        <v>1.0579004314120448</v>
      </c>
    </row>
    <row r="1865" spans="1:15" x14ac:dyDescent="0.25">
      <c r="A1865">
        <f t="shared" si="175"/>
        <v>2007</v>
      </c>
      <c r="B1865">
        <f t="shared" si="176"/>
        <v>5</v>
      </c>
      <c r="C1865">
        <v>2007</v>
      </c>
      <c r="D1865">
        <v>7</v>
      </c>
      <c r="E1865">
        <v>2</v>
      </c>
      <c r="F1865">
        <v>17</v>
      </c>
      <c r="G1865">
        <v>17</v>
      </c>
      <c r="I1865" s="1">
        <v>39120</v>
      </c>
      <c r="J1865">
        <v>17</v>
      </c>
      <c r="K1865">
        <f t="shared" si="174"/>
        <v>2056</v>
      </c>
      <c r="L1865" s="7">
        <f t="shared" si="177"/>
        <v>40.456513183785916</v>
      </c>
      <c r="M1865">
        <f t="shared" si="178"/>
        <v>21.142857142857142</v>
      </c>
      <c r="N1865">
        <f t="shared" si="179"/>
        <v>85.333333333333329</v>
      </c>
      <c r="O1865">
        <f>G1865/WatershedCalcs!$F$18</f>
        <v>1.0579004314120448</v>
      </c>
    </row>
    <row r="1866" spans="1:15" x14ac:dyDescent="0.25">
      <c r="A1866">
        <f t="shared" si="175"/>
        <v>2007</v>
      </c>
      <c r="B1866">
        <f t="shared" si="176"/>
        <v>5</v>
      </c>
      <c r="C1866">
        <v>2007</v>
      </c>
      <c r="D1866">
        <v>8</v>
      </c>
      <c r="E1866">
        <v>2</v>
      </c>
      <c r="F1866">
        <v>19</v>
      </c>
      <c r="G1866">
        <v>19</v>
      </c>
      <c r="I1866" s="1">
        <v>39121</v>
      </c>
      <c r="J1866">
        <v>19</v>
      </c>
      <c r="K1866">
        <f t="shared" si="174"/>
        <v>1898</v>
      </c>
      <c r="L1866" s="7">
        <f t="shared" si="177"/>
        <v>37.34750098386462</v>
      </c>
      <c r="M1866">
        <f t="shared" si="178"/>
        <v>22</v>
      </c>
      <c r="N1866">
        <f t="shared" si="179"/>
        <v>86.36666666666666</v>
      </c>
      <c r="O1866">
        <f>G1866/WatershedCalcs!$F$18</f>
        <v>1.1823593056958148</v>
      </c>
    </row>
    <row r="1867" spans="1:15" x14ac:dyDescent="0.25">
      <c r="A1867">
        <f t="shared" si="175"/>
        <v>2007</v>
      </c>
      <c r="B1867">
        <f t="shared" si="176"/>
        <v>5</v>
      </c>
      <c r="C1867">
        <v>2007</v>
      </c>
      <c r="D1867">
        <v>9</v>
      </c>
      <c r="E1867">
        <v>2</v>
      </c>
      <c r="F1867">
        <v>23</v>
      </c>
      <c r="G1867">
        <v>23</v>
      </c>
      <c r="I1867" s="1">
        <v>39122</v>
      </c>
      <c r="J1867">
        <v>23</v>
      </c>
      <c r="K1867">
        <f t="shared" si="174"/>
        <v>1613</v>
      </c>
      <c r="L1867" s="7">
        <f t="shared" si="177"/>
        <v>31.739472648563559</v>
      </c>
      <c r="M1867">
        <f t="shared" si="178"/>
        <v>26.428571428571427</v>
      </c>
      <c r="N1867">
        <f t="shared" si="179"/>
        <v>87.2</v>
      </c>
      <c r="O1867">
        <f>G1867/WatershedCalcs!$F$18</f>
        <v>1.4312770542633548</v>
      </c>
    </row>
    <row r="1868" spans="1:15" x14ac:dyDescent="0.25">
      <c r="A1868">
        <f t="shared" si="175"/>
        <v>2007</v>
      </c>
      <c r="B1868">
        <f t="shared" si="176"/>
        <v>5</v>
      </c>
      <c r="C1868">
        <v>2007</v>
      </c>
      <c r="D1868">
        <v>10</v>
      </c>
      <c r="E1868">
        <v>2</v>
      </c>
      <c r="F1868">
        <v>20</v>
      </c>
      <c r="G1868">
        <v>20</v>
      </c>
      <c r="I1868" s="1">
        <v>39123</v>
      </c>
      <c r="J1868">
        <v>20</v>
      </c>
      <c r="K1868">
        <f t="shared" si="174"/>
        <v>1826</v>
      </c>
      <c r="L1868" s="7">
        <f t="shared" si="177"/>
        <v>35.930735930735928</v>
      </c>
      <c r="M1868">
        <f t="shared" si="178"/>
        <v>34.142857142857146</v>
      </c>
      <c r="N1868">
        <f t="shared" si="179"/>
        <v>87.8</v>
      </c>
      <c r="O1868">
        <f>G1868/WatershedCalcs!$F$18</f>
        <v>1.2445887428376998</v>
      </c>
    </row>
    <row r="1869" spans="1:15" x14ac:dyDescent="0.25">
      <c r="A1869">
        <f t="shared" si="175"/>
        <v>2007</v>
      </c>
      <c r="B1869">
        <f t="shared" si="176"/>
        <v>5</v>
      </c>
      <c r="C1869">
        <v>2007</v>
      </c>
      <c r="D1869">
        <v>11</v>
      </c>
      <c r="E1869">
        <v>2</v>
      </c>
      <c r="F1869">
        <v>26</v>
      </c>
      <c r="G1869">
        <v>26</v>
      </c>
      <c r="I1869" s="1">
        <v>39124</v>
      </c>
      <c r="J1869">
        <v>26</v>
      </c>
      <c r="K1869">
        <f t="shared" si="174"/>
        <v>1449</v>
      </c>
      <c r="L1869" s="7">
        <f t="shared" si="177"/>
        <v>28.512396694214875</v>
      </c>
      <c r="M1869">
        <f t="shared" si="178"/>
        <v>41.571428571428569</v>
      </c>
      <c r="N1869">
        <f t="shared" si="179"/>
        <v>88.533333333333331</v>
      </c>
      <c r="O1869">
        <f>G1869/WatershedCalcs!$F$18</f>
        <v>1.6179653656890098</v>
      </c>
    </row>
    <row r="1870" spans="1:15" x14ac:dyDescent="0.25">
      <c r="A1870">
        <f t="shared" si="175"/>
        <v>2007</v>
      </c>
      <c r="B1870">
        <f t="shared" si="176"/>
        <v>5</v>
      </c>
      <c r="C1870">
        <v>2007</v>
      </c>
      <c r="D1870">
        <v>12</v>
      </c>
      <c r="E1870">
        <v>2</v>
      </c>
      <c r="F1870">
        <v>22</v>
      </c>
      <c r="G1870">
        <v>22</v>
      </c>
      <c r="I1870" s="1">
        <v>39125</v>
      </c>
      <c r="J1870">
        <v>22</v>
      </c>
      <c r="K1870">
        <f t="shared" si="174"/>
        <v>1676</v>
      </c>
      <c r="L1870" s="7">
        <f t="shared" si="177"/>
        <v>32.979142070051161</v>
      </c>
      <c r="M1870">
        <f t="shared" si="178"/>
        <v>46.857142857142854</v>
      </c>
      <c r="N1870">
        <f t="shared" si="179"/>
        <v>88.86666666666666</v>
      </c>
      <c r="O1870">
        <f>G1870/WatershedCalcs!$F$18</f>
        <v>1.3690476171214698</v>
      </c>
    </row>
    <row r="1871" spans="1:15" x14ac:dyDescent="0.25">
      <c r="A1871">
        <f t="shared" si="175"/>
        <v>2007</v>
      </c>
      <c r="B1871">
        <f t="shared" si="176"/>
        <v>5</v>
      </c>
      <c r="C1871">
        <v>2007</v>
      </c>
      <c r="D1871">
        <v>13</v>
      </c>
      <c r="E1871">
        <v>2</v>
      </c>
      <c r="F1871">
        <v>21</v>
      </c>
      <c r="G1871">
        <v>21</v>
      </c>
      <c r="I1871" s="1">
        <v>39126</v>
      </c>
      <c r="J1871">
        <v>21</v>
      </c>
      <c r="K1871">
        <f t="shared" si="174"/>
        <v>1744</v>
      </c>
      <c r="L1871" s="7">
        <f t="shared" si="177"/>
        <v>34.317197953561589</v>
      </c>
      <c r="M1871">
        <f t="shared" si="178"/>
        <v>52</v>
      </c>
      <c r="N1871">
        <f t="shared" si="179"/>
        <v>89.266666666666666</v>
      </c>
      <c r="O1871">
        <f>G1871/WatershedCalcs!$F$18</f>
        <v>1.3068181799795848</v>
      </c>
    </row>
    <row r="1872" spans="1:15" x14ac:dyDescent="0.25">
      <c r="A1872">
        <f t="shared" si="175"/>
        <v>2007</v>
      </c>
      <c r="B1872">
        <f t="shared" si="176"/>
        <v>5</v>
      </c>
      <c r="C1872">
        <v>2007</v>
      </c>
      <c r="D1872">
        <v>14</v>
      </c>
      <c r="E1872">
        <v>2</v>
      </c>
      <c r="F1872">
        <v>23</v>
      </c>
      <c r="G1872">
        <v>23</v>
      </c>
      <c r="I1872" s="1">
        <v>39127</v>
      </c>
      <c r="J1872">
        <v>23</v>
      </c>
      <c r="K1872">
        <f t="shared" si="174"/>
        <v>1613</v>
      </c>
      <c r="L1872" s="7">
        <f t="shared" si="177"/>
        <v>31.739472648563559</v>
      </c>
      <c r="M1872">
        <f t="shared" si="178"/>
        <v>67.714285714285708</v>
      </c>
      <c r="N1872">
        <f t="shared" si="179"/>
        <v>89.6</v>
      </c>
      <c r="O1872">
        <f>G1872/WatershedCalcs!$F$18</f>
        <v>1.4312770542633548</v>
      </c>
    </row>
    <row r="1873" spans="1:15" x14ac:dyDescent="0.25">
      <c r="A1873">
        <f t="shared" si="175"/>
        <v>2007</v>
      </c>
      <c r="B1873">
        <f t="shared" si="176"/>
        <v>5</v>
      </c>
      <c r="C1873">
        <v>2007</v>
      </c>
      <c r="D1873">
        <v>15</v>
      </c>
      <c r="E1873">
        <v>2</v>
      </c>
      <c r="F1873">
        <v>50</v>
      </c>
      <c r="G1873">
        <v>50</v>
      </c>
      <c r="I1873" s="1">
        <v>39128</v>
      </c>
      <c r="J1873">
        <v>50</v>
      </c>
      <c r="K1873">
        <f t="shared" si="174"/>
        <v>640</v>
      </c>
      <c r="L1873" s="7">
        <f t="shared" si="177"/>
        <v>12.593467138921685</v>
      </c>
      <c r="M1873">
        <f t="shared" si="178"/>
        <v>78</v>
      </c>
      <c r="N1873">
        <f t="shared" si="179"/>
        <v>89.833333333333329</v>
      </c>
      <c r="O1873">
        <f>G1873/WatershedCalcs!$F$18</f>
        <v>3.1114718570942497</v>
      </c>
    </row>
    <row r="1874" spans="1:15" x14ac:dyDescent="0.25">
      <c r="A1874">
        <f t="shared" si="175"/>
        <v>2007</v>
      </c>
      <c r="B1874">
        <f t="shared" si="176"/>
        <v>5</v>
      </c>
      <c r="C1874">
        <v>2007</v>
      </c>
      <c r="D1874">
        <v>16</v>
      </c>
      <c r="E1874">
        <v>2</v>
      </c>
      <c r="F1874">
        <v>77</v>
      </c>
      <c r="G1874">
        <v>77</v>
      </c>
      <c r="I1874" s="1">
        <v>39129</v>
      </c>
      <c r="J1874">
        <v>77</v>
      </c>
      <c r="K1874">
        <f t="shared" si="174"/>
        <v>383</v>
      </c>
      <c r="L1874" s="7">
        <f t="shared" si="177"/>
        <v>7.5364029909484458</v>
      </c>
      <c r="M1874">
        <f t="shared" si="178"/>
        <v>84</v>
      </c>
      <c r="N1874">
        <f t="shared" si="179"/>
        <v>89.166666666666671</v>
      </c>
      <c r="O1874">
        <f>G1874/WatershedCalcs!$F$18</f>
        <v>4.791666659925145</v>
      </c>
    </row>
    <row r="1875" spans="1:15" x14ac:dyDescent="0.25">
      <c r="A1875">
        <f t="shared" si="175"/>
        <v>2007</v>
      </c>
      <c r="B1875">
        <f t="shared" si="176"/>
        <v>5</v>
      </c>
      <c r="C1875">
        <v>2007</v>
      </c>
      <c r="D1875">
        <v>17</v>
      </c>
      <c r="E1875">
        <v>2</v>
      </c>
      <c r="F1875">
        <v>72</v>
      </c>
      <c r="G1875">
        <v>72</v>
      </c>
      <c r="I1875" s="1">
        <v>39130</v>
      </c>
      <c r="J1875">
        <v>72</v>
      </c>
      <c r="K1875">
        <f t="shared" si="174"/>
        <v>413</v>
      </c>
      <c r="L1875" s="7">
        <f t="shared" si="177"/>
        <v>8.1267217630853992</v>
      </c>
      <c r="M1875">
        <f t="shared" si="178"/>
        <v>83.714285714285708</v>
      </c>
      <c r="N1875">
        <f t="shared" si="179"/>
        <v>87.533333333333331</v>
      </c>
      <c r="O1875">
        <f>G1875/WatershedCalcs!$F$18</f>
        <v>4.4805194742157193</v>
      </c>
    </row>
    <row r="1876" spans="1:15" x14ac:dyDescent="0.25">
      <c r="A1876">
        <f t="shared" si="175"/>
        <v>2007</v>
      </c>
      <c r="B1876">
        <f t="shared" si="176"/>
        <v>5</v>
      </c>
      <c r="C1876">
        <v>2007</v>
      </c>
      <c r="D1876">
        <v>18</v>
      </c>
      <c r="E1876">
        <v>2</v>
      </c>
      <c r="F1876">
        <v>63</v>
      </c>
      <c r="G1876">
        <v>63</v>
      </c>
      <c r="I1876" s="1">
        <v>39131</v>
      </c>
      <c r="J1876">
        <v>63</v>
      </c>
      <c r="K1876">
        <f t="shared" si="174"/>
        <v>478</v>
      </c>
      <c r="L1876" s="7">
        <f t="shared" si="177"/>
        <v>9.4057457693821327</v>
      </c>
      <c r="M1876">
        <f t="shared" si="178"/>
        <v>91.571428571428569</v>
      </c>
      <c r="N1876">
        <f t="shared" si="179"/>
        <v>86.166666666666671</v>
      </c>
      <c r="O1876">
        <f>G1876/WatershedCalcs!$F$18</f>
        <v>3.9204545399387545</v>
      </c>
    </row>
    <row r="1877" spans="1:15" x14ac:dyDescent="0.25">
      <c r="A1877">
        <f t="shared" si="175"/>
        <v>2007</v>
      </c>
      <c r="B1877">
        <f t="shared" si="176"/>
        <v>5</v>
      </c>
      <c r="C1877">
        <v>2007</v>
      </c>
      <c r="D1877">
        <v>19</v>
      </c>
      <c r="E1877">
        <v>2</v>
      </c>
      <c r="F1877">
        <v>58</v>
      </c>
      <c r="G1877">
        <v>58</v>
      </c>
      <c r="I1877" s="1">
        <v>39132</v>
      </c>
      <c r="J1877">
        <v>58</v>
      </c>
      <c r="K1877">
        <f t="shared" si="174"/>
        <v>531</v>
      </c>
      <c r="L1877" s="7">
        <f t="shared" si="177"/>
        <v>10.448642266824084</v>
      </c>
      <c r="M1877">
        <f t="shared" si="178"/>
        <v>110.71428571428571</v>
      </c>
      <c r="N1877">
        <f t="shared" si="179"/>
        <v>85.2</v>
      </c>
      <c r="O1877">
        <f>G1877/WatershedCalcs!$F$18</f>
        <v>3.6093073542293297</v>
      </c>
    </row>
    <row r="1878" spans="1:15" x14ac:dyDescent="0.25">
      <c r="A1878">
        <f t="shared" si="175"/>
        <v>2007</v>
      </c>
      <c r="B1878">
        <f t="shared" si="176"/>
        <v>5</v>
      </c>
      <c r="C1878">
        <v>2007</v>
      </c>
      <c r="D1878">
        <v>20</v>
      </c>
      <c r="E1878">
        <v>2</v>
      </c>
      <c r="F1878" t="s">
        <v>17</v>
      </c>
      <c r="G1878">
        <v>131</v>
      </c>
      <c r="H1878" t="s">
        <v>10</v>
      </c>
      <c r="I1878" s="1">
        <v>39133</v>
      </c>
      <c r="J1878">
        <v>131</v>
      </c>
      <c r="K1878">
        <f t="shared" si="174"/>
        <v>197</v>
      </c>
      <c r="L1878" s="7">
        <f t="shared" si="177"/>
        <v>3.8764266036993309</v>
      </c>
      <c r="M1878">
        <f t="shared" si="178"/>
        <v>131</v>
      </c>
      <c r="N1878">
        <f t="shared" si="179"/>
        <v>84.13333333333334</v>
      </c>
      <c r="O1878">
        <f>G1878/WatershedCalcs!$F$18</f>
        <v>8.1520562655869337</v>
      </c>
    </row>
    <row r="1879" spans="1:15" x14ac:dyDescent="0.25">
      <c r="A1879">
        <f t="shared" si="175"/>
        <v>2007</v>
      </c>
      <c r="B1879">
        <f t="shared" si="176"/>
        <v>5</v>
      </c>
      <c r="C1879">
        <v>2007</v>
      </c>
      <c r="D1879">
        <v>21</v>
      </c>
      <c r="E1879">
        <v>2</v>
      </c>
      <c r="F1879">
        <v>95</v>
      </c>
      <c r="G1879">
        <v>95</v>
      </c>
      <c r="I1879" s="1">
        <v>39134</v>
      </c>
      <c r="J1879">
        <v>95</v>
      </c>
      <c r="K1879">
        <f t="shared" si="174"/>
        <v>306</v>
      </c>
      <c r="L1879" s="7">
        <f t="shared" si="177"/>
        <v>6.0212514757969302</v>
      </c>
      <c r="M1879">
        <f t="shared" si="178"/>
        <v>144.85714285714286</v>
      </c>
      <c r="N1879">
        <f t="shared" si="179"/>
        <v>80.566666666666663</v>
      </c>
      <c r="O1879">
        <f>G1879/WatershedCalcs!$F$18</f>
        <v>5.9117965284790746</v>
      </c>
    </row>
    <row r="1880" spans="1:15" x14ac:dyDescent="0.25">
      <c r="A1880">
        <f t="shared" si="175"/>
        <v>2007</v>
      </c>
      <c r="B1880">
        <f t="shared" si="176"/>
        <v>5</v>
      </c>
      <c r="C1880">
        <v>2007</v>
      </c>
      <c r="D1880">
        <v>22</v>
      </c>
      <c r="E1880">
        <v>2</v>
      </c>
      <c r="F1880">
        <v>92</v>
      </c>
      <c r="G1880">
        <v>92</v>
      </c>
      <c r="I1880" s="1">
        <v>39135</v>
      </c>
      <c r="J1880">
        <v>92</v>
      </c>
      <c r="K1880">
        <f t="shared" si="174"/>
        <v>316</v>
      </c>
      <c r="L1880" s="7">
        <f t="shared" si="177"/>
        <v>6.2180243998425819</v>
      </c>
      <c r="M1880">
        <f t="shared" si="178"/>
        <v>157.42857142857142</v>
      </c>
      <c r="N1880">
        <f t="shared" si="179"/>
        <v>78.13333333333334</v>
      </c>
      <c r="O1880">
        <f>G1880/WatershedCalcs!$F$18</f>
        <v>5.7251082170534193</v>
      </c>
    </row>
    <row r="1881" spans="1:15" x14ac:dyDescent="0.25">
      <c r="A1881">
        <f t="shared" si="175"/>
        <v>2007</v>
      </c>
      <c r="B1881">
        <f t="shared" si="176"/>
        <v>5</v>
      </c>
      <c r="C1881">
        <v>2007</v>
      </c>
      <c r="D1881">
        <v>23</v>
      </c>
      <c r="E1881">
        <v>2</v>
      </c>
      <c r="F1881">
        <v>75</v>
      </c>
      <c r="G1881">
        <v>75</v>
      </c>
      <c r="I1881" s="1">
        <v>39136</v>
      </c>
      <c r="J1881">
        <v>75</v>
      </c>
      <c r="K1881">
        <f t="shared" si="174"/>
        <v>396</v>
      </c>
      <c r="L1881" s="7">
        <f t="shared" si="177"/>
        <v>7.7922077922077921</v>
      </c>
      <c r="M1881">
        <f t="shared" si="178"/>
        <v>162.42857142857142</v>
      </c>
      <c r="N1881">
        <f t="shared" si="179"/>
        <v>76.099999999999994</v>
      </c>
      <c r="O1881">
        <f>G1881/WatershedCalcs!$F$18</f>
        <v>4.6672077856413745</v>
      </c>
    </row>
    <row r="1882" spans="1:15" x14ac:dyDescent="0.25">
      <c r="A1882">
        <f t="shared" si="175"/>
        <v>2007</v>
      </c>
      <c r="B1882">
        <f t="shared" si="176"/>
        <v>5</v>
      </c>
      <c r="C1882">
        <v>2007</v>
      </c>
      <c r="D1882">
        <v>24</v>
      </c>
      <c r="E1882">
        <v>2</v>
      </c>
      <c r="F1882" t="s">
        <v>18</v>
      </c>
      <c r="G1882">
        <v>127</v>
      </c>
      <c r="H1882" t="s">
        <v>10</v>
      </c>
      <c r="I1882" s="1">
        <v>39137</v>
      </c>
      <c r="J1882">
        <v>127</v>
      </c>
      <c r="K1882">
        <f t="shared" si="174"/>
        <v>204</v>
      </c>
      <c r="L1882" s="7">
        <f t="shared" si="177"/>
        <v>4.0141676505312871</v>
      </c>
      <c r="M1882">
        <f t="shared" si="178"/>
        <v>170.57142857142858</v>
      </c>
      <c r="N1882">
        <f t="shared" si="179"/>
        <v>75.2</v>
      </c>
      <c r="O1882">
        <f>G1882/WatershedCalcs!$F$18</f>
        <v>7.9031385170193946</v>
      </c>
    </row>
    <row r="1883" spans="1:15" x14ac:dyDescent="0.25">
      <c r="A1883">
        <f t="shared" si="175"/>
        <v>2007</v>
      </c>
      <c r="B1883">
        <f t="shared" si="176"/>
        <v>5</v>
      </c>
      <c r="C1883">
        <v>2007</v>
      </c>
      <c r="D1883">
        <v>25</v>
      </c>
      <c r="E1883">
        <v>2</v>
      </c>
      <c r="F1883" t="s">
        <v>19</v>
      </c>
      <c r="G1883">
        <v>197</v>
      </c>
      <c r="H1883" t="s">
        <v>10</v>
      </c>
      <c r="I1883" s="1">
        <v>39138</v>
      </c>
      <c r="J1883">
        <v>197</v>
      </c>
      <c r="K1883">
        <f t="shared" si="174"/>
        <v>87</v>
      </c>
      <c r="L1883" s="7">
        <f t="shared" si="177"/>
        <v>1.7119244391971666</v>
      </c>
      <c r="M1883">
        <f t="shared" si="178"/>
        <v>169.85714285714286</v>
      </c>
      <c r="N1883">
        <f t="shared" si="179"/>
        <v>72.13333333333334</v>
      </c>
      <c r="O1883">
        <f>G1883/WatershedCalcs!$F$18</f>
        <v>12.259199116951343</v>
      </c>
    </row>
    <row r="1884" spans="1:15" x14ac:dyDescent="0.25">
      <c r="A1884">
        <f t="shared" si="175"/>
        <v>2007</v>
      </c>
      <c r="B1884">
        <f t="shared" si="176"/>
        <v>5</v>
      </c>
      <c r="C1884">
        <v>2007</v>
      </c>
      <c r="D1884">
        <v>26</v>
      </c>
      <c r="E1884">
        <v>2</v>
      </c>
      <c r="F1884" t="s">
        <v>20</v>
      </c>
      <c r="G1884">
        <v>200</v>
      </c>
      <c r="H1884" t="s">
        <v>10</v>
      </c>
      <c r="I1884" s="1">
        <v>39139</v>
      </c>
      <c r="J1884">
        <v>200</v>
      </c>
      <c r="K1884">
        <f t="shared" si="174"/>
        <v>82</v>
      </c>
      <c r="L1884" s="7">
        <f t="shared" si="177"/>
        <v>1.6135379771743408</v>
      </c>
      <c r="M1884">
        <f t="shared" si="178"/>
        <v>155.85714285714286</v>
      </c>
      <c r="N1884">
        <f t="shared" si="179"/>
        <v>66.7</v>
      </c>
      <c r="O1884">
        <f>G1884/WatershedCalcs!$F$18</f>
        <v>12.445887428376999</v>
      </c>
    </row>
    <row r="1885" spans="1:15" x14ac:dyDescent="0.25">
      <c r="A1885">
        <f t="shared" si="175"/>
        <v>2007</v>
      </c>
      <c r="B1885">
        <f t="shared" si="176"/>
        <v>5</v>
      </c>
      <c r="C1885">
        <v>2007</v>
      </c>
      <c r="D1885">
        <v>27</v>
      </c>
      <c r="E1885">
        <v>2</v>
      </c>
      <c r="F1885" t="s">
        <v>21</v>
      </c>
      <c r="G1885">
        <v>228</v>
      </c>
      <c r="H1885" t="s">
        <v>10</v>
      </c>
      <c r="I1885" s="1">
        <v>39140</v>
      </c>
      <c r="J1885">
        <v>228</v>
      </c>
      <c r="K1885">
        <f t="shared" si="174"/>
        <v>53</v>
      </c>
      <c r="L1885" s="7">
        <f t="shared" si="177"/>
        <v>1.0428964974419519</v>
      </c>
      <c r="M1885">
        <f t="shared" si="178"/>
        <v>138.57142857142858</v>
      </c>
      <c r="N1885">
        <f t="shared" si="179"/>
        <v>61.033333333333331</v>
      </c>
      <c r="O1885">
        <f>G1885/WatershedCalcs!$F$18</f>
        <v>14.188311668349778</v>
      </c>
    </row>
    <row r="1886" spans="1:15" x14ac:dyDescent="0.25">
      <c r="A1886">
        <f t="shared" si="175"/>
        <v>2007</v>
      </c>
      <c r="B1886">
        <f t="shared" si="176"/>
        <v>5</v>
      </c>
      <c r="C1886">
        <v>2007</v>
      </c>
      <c r="D1886">
        <v>28</v>
      </c>
      <c r="E1886">
        <v>2</v>
      </c>
      <c r="F1886" t="s">
        <v>22</v>
      </c>
      <c r="G1886">
        <v>183</v>
      </c>
      <c r="H1886" t="s">
        <v>10</v>
      </c>
      <c r="I1886" s="1">
        <v>39141</v>
      </c>
      <c r="J1886">
        <v>183</v>
      </c>
      <c r="K1886">
        <f t="shared" si="174"/>
        <v>107</v>
      </c>
      <c r="L1886" s="7">
        <f t="shared" si="177"/>
        <v>2.105470287288469</v>
      </c>
      <c r="M1886">
        <f t="shared" si="178"/>
        <v>115.42857142857143</v>
      </c>
      <c r="N1886">
        <f t="shared" si="179"/>
        <v>54.333333333333336</v>
      </c>
      <c r="O1886">
        <f>G1886/WatershedCalcs!$F$18</f>
        <v>11.387986996964953</v>
      </c>
    </row>
    <row r="1887" spans="1:15" x14ac:dyDescent="0.25">
      <c r="A1887">
        <f t="shared" si="175"/>
        <v>2007</v>
      </c>
      <c r="B1887">
        <f t="shared" si="176"/>
        <v>6</v>
      </c>
      <c r="C1887">
        <v>2007</v>
      </c>
      <c r="D1887">
        <v>1</v>
      </c>
      <c r="E1887">
        <v>3</v>
      </c>
      <c r="F1887">
        <v>127</v>
      </c>
      <c r="G1887">
        <v>127</v>
      </c>
      <c r="I1887" s="1">
        <v>39142</v>
      </c>
      <c r="J1887">
        <v>127</v>
      </c>
      <c r="K1887">
        <f t="shared" si="174"/>
        <v>204</v>
      </c>
      <c r="L1887" s="7">
        <f t="shared" si="177"/>
        <v>4.0141676505312871</v>
      </c>
      <c r="M1887">
        <f t="shared" si="178"/>
        <v>98.285714285714292</v>
      </c>
      <c r="N1887">
        <f t="shared" si="179"/>
        <v>49.1</v>
      </c>
      <c r="O1887">
        <f>G1887/WatershedCalcs!$F$18</f>
        <v>7.9031385170193946</v>
      </c>
    </row>
    <row r="1888" spans="1:15" x14ac:dyDescent="0.25">
      <c r="A1888">
        <f t="shared" si="175"/>
        <v>2007</v>
      </c>
      <c r="B1888">
        <f t="shared" si="176"/>
        <v>6</v>
      </c>
      <c r="C1888">
        <v>2007</v>
      </c>
      <c r="D1888">
        <v>2</v>
      </c>
      <c r="E1888">
        <v>3</v>
      </c>
      <c r="F1888">
        <v>132</v>
      </c>
      <c r="G1888">
        <v>132</v>
      </c>
      <c r="I1888" s="1">
        <v>39143</v>
      </c>
      <c r="J1888">
        <v>132</v>
      </c>
      <c r="K1888">
        <f t="shared" si="174"/>
        <v>195</v>
      </c>
      <c r="L1888" s="7">
        <f t="shared" si="177"/>
        <v>3.837072018890201</v>
      </c>
      <c r="M1888">
        <f t="shared" si="178"/>
        <v>87.714285714285708</v>
      </c>
      <c r="N1888">
        <f t="shared" si="179"/>
        <v>45.833333333333336</v>
      </c>
      <c r="O1888">
        <f>G1888/WatershedCalcs!$F$18</f>
        <v>8.2142857027288194</v>
      </c>
    </row>
    <row r="1889" spans="1:15" x14ac:dyDescent="0.25">
      <c r="A1889">
        <f t="shared" si="175"/>
        <v>2007</v>
      </c>
      <c r="B1889">
        <f t="shared" si="176"/>
        <v>6</v>
      </c>
      <c r="C1889">
        <v>2007</v>
      </c>
      <c r="D1889">
        <v>3</v>
      </c>
      <c r="E1889">
        <v>3</v>
      </c>
      <c r="F1889">
        <v>122</v>
      </c>
      <c r="G1889">
        <v>122</v>
      </c>
      <c r="I1889" s="1">
        <v>39144</v>
      </c>
      <c r="J1889">
        <v>122</v>
      </c>
      <c r="K1889">
        <f t="shared" si="174"/>
        <v>217</v>
      </c>
      <c r="L1889" s="7">
        <f t="shared" si="177"/>
        <v>4.2699724517906334</v>
      </c>
      <c r="M1889">
        <f t="shared" si="178"/>
        <v>75.714285714285708</v>
      </c>
      <c r="N1889">
        <f t="shared" si="179"/>
        <v>42.3</v>
      </c>
      <c r="O1889">
        <f>G1889/WatershedCalcs!$F$18</f>
        <v>7.5919913313099689</v>
      </c>
    </row>
    <row r="1890" spans="1:15" x14ac:dyDescent="0.25">
      <c r="A1890">
        <f t="shared" si="175"/>
        <v>2007</v>
      </c>
      <c r="B1890">
        <f t="shared" si="176"/>
        <v>6</v>
      </c>
      <c r="C1890">
        <v>2007</v>
      </c>
      <c r="D1890">
        <v>4</v>
      </c>
      <c r="E1890">
        <v>3</v>
      </c>
      <c r="F1890">
        <v>99</v>
      </c>
      <c r="G1890">
        <v>99</v>
      </c>
      <c r="I1890" s="1">
        <v>39145</v>
      </c>
      <c r="J1890">
        <v>99</v>
      </c>
      <c r="K1890">
        <f t="shared" si="174"/>
        <v>292</v>
      </c>
      <c r="L1890" s="7">
        <f t="shared" si="177"/>
        <v>5.7457693821330178</v>
      </c>
      <c r="M1890">
        <f t="shared" si="178"/>
        <v>64.571428571428569</v>
      </c>
      <c r="N1890">
        <f t="shared" si="179"/>
        <v>39</v>
      </c>
      <c r="O1890">
        <f>G1890/WatershedCalcs!$F$18</f>
        <v>6.1607142770466146</v>
      </c>
    </row>
    <row r="1891" spans="1:15" x14ac:dyDescent="0.25">
      <c r="A1891">
        <f t="shared" si="175"/>
        <v>2007</v>
      </c>
      <c r="B1891">
        <f t="shared" si="176"/>
        <v>6</v>
      </c>
      <c r="C1891">
        <v>2007</v>
      </c>
      <c r="D1891">
        <v>5</v>
      </c>
      <c r="E1891">
        <v>3</v>
      </c>
      <c r="F1891">
        <v>79</v>
      </c>
      <c r="G1891">
        <v>79</v>
      </c>
      <c r="I1891" s="1">
        <v>39146</v>
      </c>
      <c r="J1891">
        <v>79</v>
      </c>
      <c r="K1891">
        <f t="shared" si="174"/>
        <v>375</v>
      </c>
      <c r="L1891" s="7">
        <f t="shared" si="177"/>
        <v>7.3789846517119244</v>
      </c>
      <c r="M1891">
        <f t="shared" si="178"/>
        <v>56.285714285714285</v>
      </c>
      <c r="N1891">
        <f t="shared" si="179"/>
        <v>36.4</v>
      </c>
      <c r="O1891">
        <f>G1891/WatershedCalcs!$F$18</f>
        <v>4.9161255342089145</v>
      </c>
    </row>
    <row r="1892" spans="1:15" x14ac:dyDescent="0.25">
      <c r="A1892">
        <f t="shared" si="175"/>
        <v>2007</v>
      </c>
      <c r="B1892">
        <f t="shared" si="176"/>
        <v>6</v>
      </c>
      <c r="C1892">
        <v>2007</v>
      </c>
      <c r="D1892">
        <v>6</v>
      </c>
      <c r="E1892">
        <v>3</v>
      </c>
      <c r="F1892">
        <v>66</v>
      </c>
      <c r="G1892">
        <v>66</v>
      </c>
      <c r="I1892" s="1">
        <v>39147</v>
      </c>
      <c r="J1892">
        <v>66</v>
      </c>
      <c r="K1892">
        <f t="shared" si="174"/>
        <v>453</v>
      </c>
      <c r="L1892" s="7">
        <f t="shared" si="177"/>
        <v>8.9138134592680061</v>
      </c>
      <c r="M1892">
        <f t="shared" si="178"/>
        <v>51</v>
      </c>
      <c r="N1892">
        <f t="shared" si="179"/>
        <v>34.466666666666669</v>
      </c>
      <c r="O1892">
        <f>G1892/WatershedCalcs!$F$18</f>
        <v>4.1071428513644097</v>
      </c>
    </row>
    <row r="1893" spans="1:15" x14ac:dyDescent="0.25">
      <c r="A1893">
        <f t="shared" si="175"/>
        <v>2007</v>
      </c>
      <c r="B1893">
        <f t="shared" si="176"/>
        <v>6</v>
      </c>
      <c r="C1893">
        <v>2007</v>
      </c>
      <c r="D1893">
        <v>7</v>
      </c>
      <c r="E1893">
        <v>3</v>
      </c>
      <c r="F1893">
        <v>63</v>
      </c>
      <c r="G1893">
        <v>63</v>
      </c>
      <c r="I1893" s="1">
        <v>39148</v>
      </c>
      <c r="J1893">
        <v>63</v>
      </c>
      <c r="K1893">
        <f t="shared" si="174"/>
        <v>478</v>
      </c>
      <c r="L1893" s="7">
        <f t="shared" si="177"/>
        <v>9.4057457693821327</v>
      </c>
      <c r="M1893">
        <f t="shared" si="178"/>
        <v>46.714285714285715</v>
      </c>
      <c r="N1893">
        <f t="shared" si="179"/>
        <v>32.93333333333333</v>
      </c>
      <c r="O1893">
        <f>G1893/WatershedCalcs!$F$18</f>
        <v>3.9204545399387545</v>
      </c>
    </row>
    <row r="1894" spans="1:15" x14ac:dyDescent="0.25">
      <c r="A1894">
        <f t="shared" si="175"/>
        <v>2007</v>
      </c>
      <c r="B1894">
        <f t="shared" si="176"/>
        <v>6</v>
      </c>
      <c r="C1894">
        <v>2007</v>
      </c>
      <c r="D1894">
        <v>8</v>
      </c>
      <c r="E1894">
        <v>3</v>
      </c>
      <c r="F1894">
        <v>53</v>
      </c>
      <c r="G1894">
        <v>53</v>
      </c>
      <c r="I1894" s="1">
        <v>39149</v>
      </c>
      <c r="J1894">
        <v>53</v>
      </c>
      <c r="K1894">
        <f t="shared" si="174"/>
        <v>595</v>
      </c>
      <c r="L1894" s="7">
        <f t="shared" si="177"/>
        <v>11.707988980716253</v>
      </c>
      <c r="M1894">
        <f t="shared" si="178"/>
        <v>42.571428571428569</v>
      </c>
      <c r="N1894">
        <f t="shared" si="179"/>
        <v>31.466666666666665</v>
      </c>
      <c r="O1894">
        <f>G1894/WatershedCalcs!$F$18</f>
        <v>3.2981601685199045</v>
      </c>
    </row>
    <row r="1895" spans="1:15" x14ac:dyDescent="0.25">
      <c r="A1895">
        <f t="shared" si="175"/>
        <v>2007</v>
      </c>
      <c r="B1895">
        <f t="shared" si="176"/>
        <v>6</v>
      </c>
      <c r="C1895">
        <v>2007</v>
      </c>
      <c r="D1895">
        <v>9</v>
      </c>
      <c r="E1895">
        <v>3</v>
      </c>
      <c r="F1895">
        <v>48</v>
      </c>
      <c r="G1895">
        <v>48</v>
      </c>
      <c r="I1895" s="1">
        <v>39150</v>
      </c>
      <c r="J1895">
        <v>48</v>
      </c>
      <c r="K1895">
        <f t="shared" si="174"/>
        <v>675</v>
      </c>
      <c r="L1895" s="7">
        <f t="shared" si="177"/>
        <v>13.282172373081464</v>
      </c>
      <c r="M1895">
        <f t="shared" si="178"/>
        <v>39.428571428571431</v>
      </c>
      <c r="N1895">
        <f t="shared" si="179"/>
        <v>30.833333333333332</v>
      </c>
      <c r="O1895">
        <f>G1895/WatershedCalcs!$F$18</f>
        <v>2.9870129828104797</v>
      </c>
    </row>
    <row r="1896" spans="1:15" x14ac:dyDescent="0.25">
      <c r="A1896">
        <f t="shared" si="175"/>
        <v>2007</v>
      </c>
      <c r="B1896">
        <f t="shared" si="176"/>
        <v>6</v>
      </c>
      <c r="C1896">
        <v>2007</v>
      </c>
      <c r="D1896">
        <v>10</v>
      </c>
      <c r="E1896">
        <v>3</v>
      </c>
      <c r="F1896">
        <v>44</v>
      </c>
      <c r="G1896">
        <v>44</v>
      </c>
      <c r="I1896" s="1">
        <v>39151</v>
      </c>
      <c r="J1896">
        <v>44</v>
      </c>
      <c r="K1896">
        <f t="shared" si="174"/>
        <v>777</v>
      </c>
      <c r="L1896" s="7">
        <f t="shared" si="177"/>
        <v>15.289256198347106</v>
      </c>
      <c r="M1896">
        <f t="shared" si="178"/>
        <v>36.857142857142854</v>
      </c>
      <c r="N1896">
        <f t="shared" si="179"/>
        <v>30.233333333333334</v>
      </c>
      <c r="O1896">
        <f>G1896/WatershedCalcs!$F$18</f>
        <v>2.7380952342429397</v>
      </c>
    </row>
    <row r="1897" spans="1:15" x14ac:dyDescent="0.25">
      <c r="A1897">
        <f t="shared" si="175"/>
        <v>2007</v>
      </c>
      <c r="B1897">
        <f t="shared" si="176"/>
        <v>6</v>
      </c>
      <c r="C1897">
        <v>2007</v>
      </c>
      <c r="D1897">
        <v>11</v>
      </c>
      <c r="E1897">
        <v>3</v>
      </c>
      <c r="F1897">
        <v>41</v>
      </c>
      <c r="G1897">
        <v>41</v>
      </c>
      <c r="I1897" s="1">
        <v>39152</v>
      </c>
      <c r="J1897">
        <v>41</v>
      </c>
      <c r="K1897">
        <f t="shared" si="174"/>
        <v>861</v>
      </c>
      <c r="L1897" s="7">
        <f t="shared" si="177"/>
        <v>16.942148760330578</v>
      </c>
      <c r="M1897">
        <f t="shared" si="178"/>
        <v>34.857142857142854</v>
      </c>
      <c r="N1897">
        <f t="shared" si="179"/>
        <v>30.166666666666668</v>
      </c>
      <c r="O1897">
        <f>G1897/WatershedCalcs!$F$18</f>
        <v>2.5514069228172849</v>
      </c>
    </row>
    <row r="1898" spans="1:15" x14ac:dyDescent="0.25">
      <c r="A1898">
        <f t="shared" si="175"/>
        <v>2007</v>
      </c>
      <c r="B1898">
        <f t="shared" si="176"/>
        <v>6</v>
      </c>
      <c r="C1898">
        <v>2007</v>
      </c>
      <c r="D1898">
        <v>12</v>
      </c>
      <c r="E1898">
        <v>3</v>
      </c>
      <c r="F1898">
        <v>42</v>
      </c>
      <c r="G1898">
        <v>42</v>
      </c>
      <c r="I1898" s="1">
        <v>39153</v>
      </c>
      <c r="J1898">
        <v>42</v>
      </c>
      <c r="K1898">
        <f t="shared" si="174"/>
        <v>843</v>
      </c>
      <c r="L1898" s="7">
        <f t="shared" si="177"/>
        <v>16.587957497048407</v>
      </c>
      <c r="M1898">
        <f t="shared" si="178"/>
        <v>33</v>
      </c>
      <c r="N1898">
        <f t="shared" si="179"/>
        <v>30</v>
      </c>
      <c r="O1898">
        <f>G1898/WatershedCalcs!$F$18</f>
        <v>2.6136363599591697</v>
      </c>
    </row>
    <row r="1899" spans="1:15" x14ac:dyDescent="0.25">
      <c r="A1899">
        <f t="shared" si="175"/>
        <v>2007</v>
      </c>
      <c r="B1899">
        <f t="shared" si="176"/>
        <v>6</v>
      </c>
      <c r="C1899">
        <v>2007</v>
      </c>
      <c r="D1899">
        <v>13</v>
      </c>
      <c r="E1899">
        <v>3</v>
      </c>
      <c r="F1899">
        <v>36</v>
      </c>
      <c r="G1899">
        <v>36</v>
      </c>
      <c r="I1899" s="1">
        <v>39154</v>
      </c>
      <c r="J1899">
        <v>36</v>
      </c>
      <c r="K1899">
        <f t="shared" si="174"/>
        <v>1014</v>
      </c>
      <c r="L1899" s="7">
        <f t="shared" si="177"/>
        <v>19.952774498229044</v>
      </c>
      <c r="M1899">
        <f t="shared" si="178"/>
        <v>31.428571428571427</v>
      </c>
      <c r="N1899">
        <f t="shared" si="179"/>
        <v>29.8</v>
      </c>
      <c r="O1899">
        <f>G1899/WatershedCalcs!$F$18</f>
        <v>2.2402597371078596</v>
      </c>
    </row>
    <row r="1900" spans="1:15" x14ac:dyDescent="0.25">
      <c r="A1900">
        <f t="shared" si="175"/>
        <v>2007</v>
      </c>
      <c r="B1900">
        <f t="shared" si="176"/>
        <v>6</v>
      </c>
      <c r="C1900">
        <v>2007</v>
      </c>
      <c r="D1900">
        <v>14</v>
      </c>
      <c r="E1900">
        <v>3</v>
      </c>
      <c r="F1900">
        <v>34</v>
      </c>
      <c r="G1900">
        <v>34</v>
      </c>
      <c r="I1900" s="1">
        <v>39155</v>
      </c>
      <c r="J1900">
        <v>34</v>
      </c>
      <c r="K1900">
        <f t="shared" si="174"/>
        <v>1098</v>
      </c>
      <c r="L1900" s="7">
        <f t="shared" si="177"/>
        <v>21.605667060212514</v>
      </c>
      <c r="M1900">
        <f t="shared" si="178"/>
        <v>31.142857142857142</v>
      </c>
      <c r="N1900">
        <f t="shared" si="179"/>
        <v>29.733333333333334</v>
      </c>
      <c r="O1900">
        <f>G1900/WatershedCalcs!$F$18</f>
        <v>2.1158008628240896</v>
      </c>
    </row>
    <row r="1901" spans="1:15" x14ac:dyDescent="0.25">
      <c r="A1901">
        <f t="shared" si="175"/>
        <v>2007</v>
      </c>
      <c r="B1901">
        <f t="shared" si="176"/>
        <v>6</v>
      </c>
      <c r="C1901">
        <v>2007</v>
      </c>
      <c r="D1901">
        <v>15</v>
      </c>
      <c r="E1901">
        <v>3</v>
      </c>
      <c r="F1901">
        <v>31</v>
      </c>
      <c r="G1901">
        <v>31</v>
      </c>
      <c r="I1901" s="1">
        <v>39156</v>
      </c>
      <c r="J1901">
        <v>31</v>
      </c>
      <c r="K1901">
        <f t="shared" si="174"/>
        <v>1219</v>
      </c>
      <c r="L1901" s="7">
        <f t="shared" si="177"/>
        <v>23.986619441164898</v>
      </c>
      <c r="M1901">
        <f t="shared" si="178"/>
        <v>30</v>
      </c>
      <c r="N1901">
        <f t="shared" si="179"/>
        <v>29.633333333333333</v>
      </c>
      <c r="O1901">
        <f>G1901/WatershedCalcs!$F$18</f>
        <v>1.9291125513984348</v>
      </c>
    </row>
    <row r="1902" spans="1:15" x14ac:dyDescent="0.25">
      <c r="A1902">
        <f t="shared" si="175"/>
        <v>2007</v>
      </c>
      <c r="B1902">
        <f t="shared" si="176"/>
        <v>6</v>
      </c>
      <c r="C1902">
        <v>2007</v>
      </c>
      <c r="D1902">
        <v>16</v>
      </c>
      <c r="E1902">
        <v>3</v>
      </c>
      <c r="F1902">
        <v>30</v>
      </c>
      <c r="G1902">
        <v>30</v>
      </c>
      <c r="I1902" s="1">
        <v>39157</v>
      </c>
      <c r="J1902">
        <v>30</v>
      </c>
      <c r="K1902">
        <f t="shared" si="174"/>
        <v>1276</v>
      </c>
      <c r="L1902" s="7">
        <f t="shared" si="177"/>
        <v>25.108225108225106</v>
      </c>
      <c r="M1902">
        <f t="shared" si="178"/>
        <v>29</v>
      </c>
      <c r="N1902">
        <f t="shared" si="179"/>
        <v>29.6</v>
      </c>
      <c r="O1902">
        <f>G1902/WatershedCalcs!$F$18</f>
        <v>1.8668831142565498</v>
      </c>
    </row>
    <row r="1903" spans="1:15" x14ac:dyDescent="0.25">
      <c r="A1903">
        <f t="shared" si="175"/>
        <v>2007</v>
      </c>
      <c r="B1903">
        <f t="shared" si="176"/>
        <v>6</v>
      </c>
      <c r="C1903">
        <v>2007</v>
      </c>
      <c r="D1903">
        <v>17</v>
      </c>
      <c r="E1903">
        <v>3</v>
      </c>
      <c r="F1903">
        <v>30</v>
      </c>
      <c r="G1903">
        <v>30</v>
      </c>
      <c r="I1903" s="1">
        <v>39158</v>
      </c>
      <c r="J1903">
        <v>30</v>
      </c>
      <c r="K1903">
        <f t="shared" si="174"/>
        <v>1276</v>
      </c>
      <c r="L1903" s="7">
        <f t="shared" si="177"/>
        <v>25.108225108225106</v>
      </c>
      <c r="M1903">
        <f t="shared" si="178"/>
        <v>27.857142857142858</v>
      </c>
      <c r="N1903">
        <f t="shared" si="179"/>
        <v>29.466666666666665</v>
      </c>
      <c r="O1903">
        <f>G1903/WatershedCalcs!$F$18</f>
        <v>1.8668831142565498</v>
      </c>
    </row>
    <row r="1904" spans="1:15" x14ac:dyDescent="0.25">
      <c r="A1904">
        <f t="shared" si="175"/>
        <v>2007</v>
      </c>
      <c r="B1904">
        <f t="shared" si="176"/>
        <v>6</v>
      </c>
      <c r="C1904">
        <v>2007</v>
      </c>
      <c r="D1904">
        <v>18</v>
      </c>
      <c r="E1904">
        <v>3</v>
      </c>
      <c r="F1904">
        <v>28</v>
      </c>
      <c r="G1904">
        <v>28</v>
      </c>
      <c r="I1904" s="1">
        <v>39159</v>
      </c>
      <c r="J1904">
        <v>28</v>
      </c>
      <c r="K1904">
        <f t="shared" si="174"/>
        <v>1357</v>
      </c>
      <c r="L1904" s="7">
        <f t="shared" si="177"/>
        <v>26.702085792994882</v>
      </c>
      <c r="M1904">
        <f t="shared" si="178"/>
        <v>28</v>
      </c>
      <c r="N1904">
        <f t="shared" si="179"/>
        <v>29.266666666666666</v>
      </c>
      <c r="O1904">
        <f>G1904/WatershedCalcs!$F$18</f>
        <v>1.7424242399727798</v>
      </c>
    </row>
    <row r="1905" spans="1:15" x14ac:dyDescent="0.25">
      <c r="A1905">
        <f t="shared" si="175"/>
        <v>2007</v>
      </c>
      <c r="B1905">
        <f t="shared" si="176"/>
        <v>6</v>
      </c>
      <c r="C1905">
        <v>2007</v>
      </c>
      <c r="D1905">
        <v>19</v>
      </c>
      <c r="E1905">
        <v>3</v>
      </c>
      <c r="F1905">
        <v>31</v>
      </c>
      <c r="G1905">
        <v>31</v>
      </c>
      <c r="I1905" s="1">
        <v>39160</v>
      </c>
      <c r="J1905">
        <v>31</v>
      </c>
      <c r="K1905">
        <f t="shared" si="174"/>
        <v>1219</v>
      </c>
      <c r="L1905" s="7">
        <f t="shared" si="177"/>
        <v>23.986619441164898</v>
      </c>
      <c r="M1905">
        <f t="shared" si="178"/>
        <v>30.857142857142858</v>
      </c>
      <c r="N1905">
        <f t="shared" si="179"/>
        <v>29.366666666666667</v>
      </c>
      <c r="O1905">
        <f>G1905/WatershedCalcs!$F$18</f>
        <v>1.9291125513984348</v>
      </c>
    </row>
    <row r="1906" spans="1:15" x14ac:dyDescent="0.25">
      <c r="A1906">
        <f t="shared" si="175"/>
        <v>2007</v>
      </c>
      <c r="B1906">
        <f t="shared" si="176"/>
        <v>6</v>
      </c>
      <c r="C1906">
        <v>2007</v>
      </c>
      <c r="D1906">
        <v>20</v>
      </c>
      <c r="E1906">
        <v>3</v>
      </c>
      <c r="F1906">
        <v>34</v>
      </c>
      <c r="G1906">
        <v>34</v>
      </c>
      <c r="I1906" s="1">
        <v>39161</v>
      </c>
      <c r="J1906">
        <v>34</v>
      </c>
      <c r="K1906">
        <f t="shared" si="174"/>
        <v>1098</v>
      </c>
      <c r="L1906" s="7">
        <f t="shared" si="177"/>
        <v>21.605667060212514</v>
      </c>
      <c r="M1906">
        <f t="shared" si="178"/>
        <v>31.428571428571427</v>
      </c>
      <c r="N1906">
        <f t="shared" si="179"/>
        <v>29.5</v>
      </c>
      <c r="O1906">
        <f>G1906/WatershedCalcs!$F$18</f>
        <v>2.1158008628240896</v>
      </c>
    </row>
    <row r="1907" spans="1:15" x14ac:dyDescent="0.25">
      <c r="A1907">
        <f t="shared" si="175"/>
        <v>2007</v>
      </c>
      <c r="B1907">
        <f t="shared" si="176"/>
        <v>6</v>
      </c>
      <c r="C1907">
        <v>2007</v>
      </c>
      <c r="D1907">
        <v>21</v>
      </c>
      <c r="E1907">
        <v>3</v>
      </c>
      <c r="F1907">
        <v>26</v>
      </c>
      <c r="G1907">
        <v>26</v>
      </c>
      <c r="I1907" s="1">
        <v>39162</v>
      </c>
      <c r="J1907">
        <v>26</v>
      </c>
      <c r="K1907">
        <f t="shared" si="174"/>
        <v>1449</v>
      </c>
      <c r="L1907" s="7">
        <f t="shared" si="177"/>
        <v>28.512396694214875</v>
      </c>
      <c r="M1907">
        <f t="shared" si="178"/>
        <v>31.428571428571427</v>
      </c>
      <c r="N1907">
        <f t="shared" si="179"/>
        <v>29.4</v>
      </c>
      <c r="O1907">
        <f>G1907/WatershedCalcs!$F$18</f>
        <v>1.6179653656890098</v>
      </c>
    </row>
    <row r="1908" spans="1:15" x14ac:dyDescent="0.25">
      <c r="A1908">
        <f t="shared" si="175"/>
        <v>2007</v>
      </c>
      <c r="B1908">
        <f t="shared" si="176"/>
        <v>6</v>
      </c>
      <c r="C1908">
        <v>2007</v>
      </c>
      <c r="D1908">
        <v>22</v>
      </c>
      <c r="E1908">
        <v>3</v>
      </c>
      <c r="F1908">
        <v>24</v>
      </c>
      <c r="G1908">
        <v>24</v>
      </c>
      <c r="I1908" s="1">
        <v>39163</v>
      </c>
      <c r="J1908">
        <v>24</v>
      </c>
      <c r="K1908">
        <f t="shared" si="174"/>
        <v>1550</v>
      </c>
      <c r="L1908" s="7">
        <f t="shared" si="177"/>
        <v>30.499803227075954</v>
      </c>
      <c r="M1908">
        <f t="shared" si="178"/>
        <v>32</v>
      </c>
      <c r="N1908">
        <f t="shared" si="179"/>
        <v>29.533333333333335</v>
      </c>
      <c r="O1908">
        <f>G1908/WatershedCalcs!$F$18</f>
        <v>1.4935064914052398</v>
      </c>
    </row>
    <row r="1909" spans="1:15" x14ac:dyDescent="0.25">
      <c r="A1909">
        <f t="shared" si="175"/>
        <v>2007</v>
      </c>
      <c r="B1909">
        <f t="shared" si="176"/>
        <v>6</v>
      </c>
      <c r="C1909">
        <v>2007</v>
      </c>
      <c r="D1909">
        <v>23</v>
      </c>
      <c r="E1909">
        <v>3</v>
      </c>
      <c r="F1909">
        <v>22</v>
      </c>
      <c r="G1909">
        <v>22</v>
      </c>
      <c r="I1909" s="1">
        <v>39164</v>
      </c>
      <c r="J1909">
        <v>22</v>
      </c>
      <c r="K1909">
        <f t="shared" si="174"/>
        <v>1676</v>
      </c>
      <c r="L1909" s="7">
        <f t="shared" si="177"/>
        <v>32.979142070051161</v>
      </c>
      <c r="M1909">
        <f t="shared" si="178"/>
        <v>32.428571428571431</v>
      </c>
      <c r="N1909">
        <f t="shared" si="179"/>
        <v>29.866666666666667</v>
      </c>
      <c r="O1909">
        <f>G1909/WatershedCalcs!$F$18</f>
        <v>1.3690476171214698</v>
      </c>
    </row>
    <row r="1910" spans="1:15" x14ac:dyDescent="0.25">
      <c r="A1910">
        <f t="shared" si="175"/>
        <v>2007</v>
      </c>
      <c r="B1910">
        <f t="shared" si="176"/>
        <v>6</v>
      </c>
      <c r="C1910">
        <v>2007</v>
      </c>
      <c r="D1910">
        <v>24</v>
      </c>
      <c r="E1910">
        <v>3</v>
      </c>
      <c r="F1910">
        <v>31</v>
      </c>
      <c r="G1910">
        <v>31</v>
      </c>
      <c r="I1910" s="1">
        <v>39165</v>
      </c>
      <c r="J1910">
        <v>31</v>
      </c>
      <c r="K1910">
        <f t="shared" si="174"/>
        <v>1219</v>
      </c>
      <c r="L1910" s="7">
        <f t="shared" si="177"/>
        <v>23.986619441164898</v>
      </c>
      <c r="M1910">
        <f t="shared" si="178"/>
        <v>33</v>
      </c>
      <c r="N1910">
        <f t="shared" si="179"/>
        <v>30.233333333333334</v>
      </c>
      <c r="O1910">
        <f>G1910/WatershedCalcs!$F$18</f>
        <v>1.9291125513984348</v>
      </c>
    </row>
    <row r="1911" spans="1:15" x14ac:dyDescent="0.25">
      <c r="A1911">
        <f t="shared" si="175"/>
        <v>2007</v>
      </c>
      <c r="B1911">
        <f t="shared" si="176"/>
        <v>6</v>
      </c>
      <c r="C1911">
        <v>2007</v>
      </c>
      <c r="D1911">
        <v>25</v>
      </c>
      <c r="E1911">
        <v>3</v>
      </c>
      <c r="F1911">
        <v>48</v>
      </c>
      <c r="G1911">
        <v>48</v>
      </c>
      <c r="I1911" s="1">
        <v>39166</v>
      </c>
      <c r="J1911">
        <v>48</v>
      </c>
      <c r="K1911">
        <f t="shared" si="174"/>
        <v>675</v>
      </c>
      <c r="L1911" s="7">
        <f t="shared" si="177"/>
        <v>13.282172373081464</v>
      </c>
      <c r="M1911">
        <f t="shared" si="178"/>
        <v>32.714285714285715</v>
      </c>
      <c r="N1911">
        <f t="shared" si="179"/>
        <v>30.1</v>
      </c>
      <c r="O1911">
        <f>G1911/WatershedCalcs!$F$18</f>
        <v>2.9870129828104797</v>
      </c>
    </row>
    <row r="1912" spans="1:15" x14ac:dyDescent="0.25">
      <c r="A1912">
        <f t="shared" si="175"/>
        <v>2007</v>
      </c>
      <c r="B1912">
        <f t="shared" si="176"/>
        <v>6</v>
      </c>
      <c r="C1912">
        <v>2007</v>
      </c>
      <c r="D1912">
        <v>26</v>
      </c>
      <c r="E1912">
        <v>3</v>
      </c>
      <c r="F1912">
        <v>35</v>
      </c>
      <c r="G1912">
        <v>35</v>
      </c>
      <c r="I1912" s="1">
        <v>39167</v>
      </c>
      <c r="J1912">
        <v>35</v>
      </c>
      <c r="K1912">
        <f t="shared" si="174"/>
        <v>1053</v>
      </c>
      <c r="L1912" s="7">
        <f t="shared" si="177"/>
        <v>20.720188902007084</v>
      </c>
      <c r="M1912">
        <f t="shared" si="178"/>
        <v>29.571428571428573</v>
      </c>
      <c r="N1912">
        <f t="shared" si="179"/>
        <v>29.333333333333332</v>
      </c>
      <c r="O1912">
        <f>G1912/WatershedCalcs!$F$18</f>
        <v>2.1780302999659749</v>
      </c>
    </row>
    <row r="1913" spans="1:15" x14ac:dyDescent="0.25">
      <c r="A1913">
        <f t="shared" si="175"/>
        <v>2007</v>
      </c>
      <c r="B1913">
        <f t="shared" si="176"/>
        <v>6</v>
      </c>
      <c r="C1913">
        <v>2007</v>
      </c>
      <c r="D1913">
        <v>27</v>
      </c>
      <c r="E1913">
        <v>3</v>
      </c>
      <c r="F1913">
        <v>34</v>
      </c>
      <c r="G1913">
        <v>34</v>
      </c>
      <c r="I1913" s="1">
        <v>39168</v>
      </c>
      <c r="J1913">
        <v>34</v>
      </c>
      <c r="K1913">
        <f t="shared" si="174"/>
        <v>1098</v>
      </c>
      <c r="L1913" s="7">
        <f t="shared" si="177"/>
        <v>21.605667060212514</v>
      </c>
      <c r="M1913">
        <f t="shared" si="178"/>
        <v>27.857142857142858</v>
      </c>
      <c r="N1913">
        <f t="shared" si="179"/>
        <v>28.933333333333334</v>
      </c>
      <c r="O1913">
        <f>G1913/WatershedCalcs!$F$18</f>
        <v>2.1158008628240896</v>
      </c>
    </row>
    <row r="1914" spans="1:15" x14ac:dyDescent="0.25">
      <c r="A1914">
        <f t="shared" si="175"/>
        <v>2007</v>
      </c>
      <c r="B1914">
        <f t="shared" si="176"/>
        <v>6</v>
      </c>
      <c r="C1914">
        <v>2007</v>
      </c>
      <c r="D1914">
        <v>28</v>
      </c>
      <c r="E1914">
        <v>3</v>
      </c>
      <c r="F1914">
        <v>30</v>
      </c>
      <c r="G1914">
        <v>30</v>
      </c>
      <c r="I1914" s="1">
        <v>39169</v>
      </c>
      <c r="J1914">
        <v>30</v>
      </c>
      <c r="K1914">
        <f t="shared" si="174"/>
        <v>1276</v>
      </c>
      <c r="L1914" s="7">
        <f t="shared" si="177"/>
        <v>25.108225108225106</v>
      </c>
      <c r="M1914">
        <f t="shared" si="178"/>
        <v>26</v>
      </c>
      <c r="N1914">
        <f t="shared" si="179"/>
        <v>28.5</v>
      </c>
      <c r="O1914">
        <f>G1914/WatershedCalcs!$F$18</f>
        <v>1.8668831142565498</v>
      </c>
    </row>
    <row r="1915" spans="1:15" x14ac:dyDescent="0.25">
      <c r="A1915">
        <f t="shared" si="175"/>
        <v>2007</v>
      </c>
      <c r="B1915">
        <f t="shared" si="176"/>
        <v>6</v>
      </c>
      <c r="C1915">
        <v>2007</v>
      </c>
      <c r="D1915">
        <v>29</v>
      </c>
      <c r="E1915">
        <v>3</v>
      </c>
      <c r="F1915">
        <v>27</v>
      </c>
      <c r="G1915">
        <v>27</v>
      </c>
      <c r="I1915" s="1">
        <v>39170</v>
      </c>
      <c r="J1915">
        <v>27</v>
      </c>
      <c r="K1915">
        <f t="shared" si="174"/>
        <v>1397</v>
      </c>
      <c r="L1915" s="7">
        <f t="shared" si="177"/>
        <v>27.489177489177489</v>
      </c>
      <c r="M1915">
        <f t="shared" si="178"/>
        <v>24.714285714285715</v>
      </c>
      <c r="N1915">
        <f t="shared" si="179"/>
        <v>28.166666666666668</v>
      </c>
      <c r="O1915">
        <f>G1915/WatershedCalcs!$F$18</f>
        <v>1.6801948028308948</v>
      </c>
    </row>
    <row r="1916" spans="1:15" x14ac:dyDescent="0.25">
      <c r="A1916">
        <f t="shared" si="175"/>
        <v>2007</v>
      </c>
      <c r="B1916">
        <f t="shared" si="176"/>
        <v>6</v>
      </c>
      <c r="C1916">
        <v>2007</v>
      </c>
      <c r="D1916">
        <v>30</v>
      </c>
      <c r="E1916">
        <v>3</v>
      </c>
      <c r="F1916">
        <v>26</v>
      </c>
      <c r="G1916">
        <v>26</v>
      </c>
      <c r="I1916" s="1">
        <v>39171</v>
      </c>
      <c r="J1916">
        <v>26</v>
      </c>
      <c r="K1916">
        <f t="shared" si="174"/>
        <v>1449</v>
      </c>
      <c r="L1916" s="7">
        <f t="shared" si="177"/>
        <v>28.512396694214875</v>
      </c>
      <c r="M1916">
        <f t="shared" si="178"/>
        <v>23.714285714285715</v>
      </c>
      <c r="N1916">
        <f t="shared" si="179"/>
        <v>27.9</v>
      </c>
      <c r="O1916">
        <f>G1916/WatershedCalcs!$F$18</f>
        <v>1.6179653656890098</v>
      </c>
    </row>
    <row r="1917" spans="1:15" x14ac:dyDescent="0.25">
      <c r="A1917">
        <f t="shared" si="175"/>
        <v>2007</v>
      </c>
      <c r="B1917">
        <f t="shared" si="176"/>
        <v>6</v>
      </c>
      <c r="C1917">
        <v>2007</v>
      </c>
      <c r="D1917">
        <v>31</v>
      </c>
      <c r="E1917">
        <v>3</v>
      </c>
      <c r="F1917">
        <v>29</v>
      </c>
      <c r="G1917">
        <v>29</v>
      </c>
      <c r="I1917" s="1">
        <v>39172</v>
      </c>
      <c r="J1917">
        <v>29</v>
      </c>
      <c r="K1917">
        <f t="shared" si="174"/>
        <v>1319</v>
      </c>
      <c r="L1917" s="7">
        <f t="shared" si="177"/>
        <v>25.954348681621408</v>
      </c>
      <c r="M1917">
        <f t="shared" si="178"/>
        <v>22.714285714285715</v>
      </c>
      <c r="N1917">
        <f t="shared" si="179"/>
        <v>27.633333333333333</v>
      </c>
      <c r="O1917">
        <f>G1917/WatershedCalcs!$F$18</f>
        <v>1.8046536771146648</v>
      </c>
    </row>
    <row r="1918" spans="1:15" x14ac:dyDescent="0.25">
      <c r="A1918">
        <f t="shared" si="175"/>
        <v>2007</v>
      </c>
      <c r="B1918">
        <f t="shared" si="176"/>
        <v>7</v>
      </c>
      <c r="C1918">
        <v>2007</v>
      </c>
      <c r="D1918">
        <v>1</v>
      </c>
      <c r="E1918">
        <v>4</v>
      </c>
      <c r="F1918">
        <v>26</v>
      </c>
      <c r="G1918">
        <v>26</v>
      </c>
      <c r="I1918" s="1">
        <v>39173</v>
      </c>
      <c r="J1918">
        <v>26</v>
      </c>
      <c r="K1918">
        <f t="shared" si="174"/>
        <v>1449</v>
      </c>
      <c r="L1918" s="7">
        <f t="shared" si="177"/>
        <v>28.512396694214875</v>
      </c>
      <c r="M1918">
        <f t="shared" si="178"/>
        <v>23.428571428571427</v>
      </c>
      <c r="N1918">
        <f t="shared" si="179"/>
        <v>27.2</v>
      </c>
      <c r="O1918">
        <f>G1918/WatershedCalcs!$F$18</f>
        <v>1.6179653656890098</v>
      </c>
    </row>
    <row r="1919" spans="1:15" x14ac:dyDescent="0.25">
      <c r="A1919">
        <f t="shared" si="175"/>
        <v>2007</v>
      </c>
      <c r="B1919">
        <f t="shared" si="176"/>
        <v>7</v>
      </c>
      <c r="C1919">
        <v>2007</v>
      </c>
      <c r="D1919">
        <v>2</v>
      </c>
      <c r="E1919">
        <v>4</v>
      </c>
      <c r="F1919">
        <v>23</v>
      </c>
      <c r="G1919">
        <v>23</v>
      </c>
      <c r="I1919" s="1">
        <v>39174</v>
      </c>
      <c r="J1919">
        <v>23</v>
      </c>
      <c r="K1919">
        <f t="shared" si="174"/>
        <v>1613</v>
      </c>
      <c r="L1919" s="7">
        <f t="shared" si="177"/>
        <v>31.739472648563559</v>
      </c>
      <c r="M1919">
        <f t="shared" si="178"/>
        <v>24</v>
      </c>
      <c r="N1919">
        <f t="shared" si="179"/>
        <v>26.866666666666667</v>
      </c>
      <c r="O1919">
        <f>G1919/WatershedCalcs!$F$18</f>
        <v>1.4312770542633548</v>
      </c>
    </row>
    <row r="1920" spans="1:15" x14ac:dyDescent="0.25">
      <c r="A1920">
        <f t="shared" si="175"/>
        <v>2007</v>
      </c>
      <c r="B1920">
        <f t="shared" si="176"/>
        <v>7</v>
      </c>
      <c r="C1920">
        <v>2007</v>
      </c>
      <c r="D1920">
        <v>3</v>
      </c>
      <c r="E1920">
        <v>4</v>
      </c>
      <c r="F1920">
        <v>21</v>
      </c>
      <c r="G1920">
        <v>21</v>
      </c>
      <c r="I1920" s="1">
        <v>39175</v>
      </c>
      <c r="J1920">
        <v>21</v>
      </c>
      <c r="K1920">
        <f t="shared" si="174"/>
        <v>1744</v>
      </c>
      <c r="L1920" s="7">
        <f t="shared" si="177"/>
        <v>34.317197953561589</v>
      </c>
      <c r="M1920">
        <f t="shared" si="178"/>
        <v>26.714285714285715</v>
      </c>
      <c r="N1920">
        <f t="shared" si="179"/>
        <v>27</v>
      </c>
      <c r="O1920">
        <f>G1920/WatershedCalcs!$F$18</f>
        <v>1.3068181799795848</v>
      </c>
    </row>
    <row r="1921" spans="1:15" x14ac:dyDescent="0.25">
      <c r="A1921">
        <f t="shared" si="175"/>
        <v>2007</v>
      </c>
      <c r="B1921">
        <f t="shared" si="176"/>
        <v>7</v>
      </c>
      <c r="C1921">
        <v>2007</v>
      </c>
      <c r="D1921">
        <v>4</v>
      </c>
      <c r="E1921">
        <v>4</v>
      </c>
      <c r="F1921">
        <v>21</v>
      </c>
      <c r="G1921">
        <v>21</v>
      </c>
      <c r="I1921" s="1">
        <v>39176</v>
      </c>
      <c r="J1921">
        <v>21</v>
      </c>
      <c r="K1921">
        <f t="shared" si="174"/>
        <v>1744</v>
      </c>
      <c r="L1921" s="7">
        <f t="shared" si="177"/>
        <v>34.317197953561589</v>
      </c>
      <c r="M1921">
        <f t="shared" si="178"/>
        <v>28.857142857142858</v>
      </c>
      <c r="N1921">
        <f t="shared" si="179"/>
        <v>27.133333333333333</v>
      </c>
      <c r="O1921">
        <f>G1921/WatershedCalcs!$F$18</f>
        <v>1.3068181799795848</v>
      </c>
    </row>
    <row r="1922" spans="1:15" x14ac:dyDescent="0.25">
      <c r="A1922">
        <f t="shared" si="175"/>
        <v>2007</v>
      </c>
      <c r="B1922">
        <f t="shared" si="176"/>
        <v>7</v>
      </c>
      <c r="C1922">
        <v>2007</v>
      </c>
      <c r="D1922">
        <v>5</v>
      </c>
      <c r="E1922">
        <v>4</v>
      </c>
      <c r="F1922">
        <v>20</v>
      </c>
      <c r="G1922">
        <v>20</v>
      </c>
      <c r="I1922" s="1">
        <v>39177</v>
      </c>
      <c r="J1922">
        <v>20</v>
      </c>
      <c r="K1922">
        <f t="shared" ref="K1922:K1985" si="180">RANK(J1922,$J$2:$J$5114,0)</f>
        <v>1826</v>
      </c>
      <c r="L1922" s="7">
        <f t="shared" si="177"/>
        <v>35.930735930735928</v>
      </c>
      <c r="M1922">
        <f t="shared" si="178"/>
        <v>31</v>
      </c>
      <c r="N1922">
        <f t="shared" si="179"/>
        <v>27.5</v>
      </c>
      <c r="O1922">
        <f>G1922/WatershedCalcs!$F$18</f>
        <v>1.2445887428376998</v>
      </c>
    </row>
    <row r="1923" spans="1:15" x14ac:dyDescent="0.25">
      <c r="A1923">
        <f t="shared" ref="A1923:A1986" si="181">IF(E1923&gt;9,C1923+1,C1923)</f>
        <v>2007</v>
      </c>
      <c r="B1923">
        <f t="shared" ref="B1923:B1986" si="182">IF(E1923&gt;9,(E1923-9),(E1923+3))</f>
        <v>7</v>
      </c>
      <c r="C1923">
        <v>2007</v>
      </c>
      <c r="D1923">
        <v>6</v>
      </c>
      <c r="E1923">
        <v>4</v>
      </c>
      <c r="F1923">
        <v>19</v>
      </c>
      <c r="G1923">
        <v>19</v>
      </c>
      <c r="I1923" s="1">
        <v>39178</v>
      </c>
      <c r="J1923">
        <v>19</v>
      </c>
      <c r="K1923">
        <f t="shared" si="180"/>
        <v>1898</v>
      </c>
      <c r="L1923" s="7">
        <f t="shared" ref="L1923:L1986" si="183">100*(K1923/(COUNT($K$2:$K$5114)+1))</f>
        <v>37.34750098386462</v>
      </c>
      <c r="M1923">
        <f t="shared" ref="M1923:M1986" si="184">AVERAGE(J1923:J1929)</f>
        <v>33</v>
      </c>
      <c r="N1923">
        <f t="shared" ref="N1923:N1986" si="185">AVERAGE(J1923:J1952)</f>
        <v>27.633333333333333</v>
      </c>
      <c r="O1923">
        <f>G1923/WatershedCalcs!$F$18</f>
        <v>1.1823593056958148</v>
      </c>
    </row>
    <row r="1924" spans="1:15" x14ac:dyDescent="0.25">
      <c r="A1924">
        <f t="shared" si="181"/>
        <v>2007</v>
      </c>
      <c r="B1924">
        <f t="shared" si="182"/>
        <v>7</v>
      </c>
      <c r="C1924">
        <v>2007</v>
      </c>
      <c r="D1924">
        <v>7</v>
      </c>
      <c r="E1924">
        <v>4</v>
      </c>
      <c r="F1924">
        <v>34</v>
      </c>
      <c r="G1924">
        <v>34</v>
      </c>
      <c r="I1924" s="1">
        <v>39179</v>
      </c>
      <c r="J1924">
        <v>34</v>
      </c>
      <c r="K1924">
        <f t="shared" si="180"/>
        <v>1098</v>
      </c>
      <c r="L1924" s="7">
        <f t="shared" si="183"/>
        <v>21.605667060212514</v>
      </c>
      <c r="M1924">
        <f t="shared" si="184"/>
        <v>34.714285714285715</v>
      </c>
      <c r="N1924">
        <f t="shared" si="185"/>
        <v>27.666666666666668</v>
      </c>
      <c r="O1924">
        <f>G1924/WatershedCalcs!$F$18</f>
        <v>2.1158008628240896</v>
      </c>
    </row>
    <row r="1925" spans="1:15" x14ac:dyDescent="0.25">
      <c r="A1925">
        <f t="shared" si="181"/>
        <v>2007</v>
      </c>
      <c r="B1925">
        <f t="shared" si="182"/>
        <v>7</v>
      </c>
      <c r="C1925">
        <v>2007</v>
      </c>
      <c r="D1925">
        <v>8</v>
      </c>
      <c r="E1925">
        <v>4</v>
      </c>
      <c r="F1925">
        <v>30</v>
      </c>
      <c r="G1925">
        <v>30</v>
      </c>
      <c r="I1925" s="1">
        <v>39180</v>
      </c>
      <c r="J1925">
        <v>30</v>
      </c>
      <c r="K1925">
        <f t="shared" si="180"/>
        <v>1276</v>
      </c>
      <c r="L1925" s="7">
        <f t="shared" si="183"/>
        <v>25.108225108225106</v>
      </c>
      <c r="M1925">
        <f t="shared" si="184"/>
        <v>34.142857142857146</v>
      </c>
      <c r="N1925">
        <f t="shared" si="185"/>
        <v>27.133333333333333</v>
      </c>
      <c r="O1925">
        <f>G1925/WatershedCalcs!$F$18</f>
        <v>1.8668831142565498</v>
      </c>
    </row>
    <row r="1926" spans="1:15" x14ac:dyDescent="0.25">
      <c r="A1926">
        <f t="shared" si="181"/>
        <v>2007</v>
      </c>
      <c r="B1926">
        <f t="shared" si="182"/>
        <v>7</v>
      </c>
      <c r="C1926">
        <v>2007</v>
      </c>
      <c r="D1926">
        <v>9</v>
      </c>
      <c r="E1926">
        <v>4</v>
      </c>
      <c r="F1926">
        <v>42</v>
      </c>
      <c r="G1926">
        <v>42</v>
      </c>
      <c r="I1926" s="1">
        <v>39181</v>
      </c>
      <c r="J1926">
        <v>42</v>
      </c>
      <c r="K1926">
        <f t="shared" si="180"/>
        <v>843</v>
      </c>
      <c r="L1926" s="7">
        <f t="shared" si="183"/>
        <v>16.587957497048407</v>
      </c>
      <c r="M1926">
        <f t="shared" si="184"/>
        <v>33.571428571428569</v>
      </c>
      <c r="N1926">
        <f t="shared" si="185"/>
        <v>26.733333333333334</v>
      </c>
      <c r="O1926">
        <f>G1926/WatershedCalcs!$F$18</f>
        <v>2.6136363599591697</v>
      </c>
    </row>
    <row r="1927" spans="1:15" x14ac:dyDescent="0.25">
      <c r="A1927">
        <f t="shared" si="181"/>
        <v>2007</v>
      </c>
      <c r="B1927">
        <f t="shared" si="182"/>
        <v>7</v>
      </c>
      <c r="C1927">
        <v>2007</v>
      </c>
      <c r="D1927">
        <v>10</v>
      </c>
      <c r="E1927">
        <v>4</v>
      </c>
      <c r="F1927">
        <v>36</v>
      </c>
      <c r="G1927">
        <v>36</v>
      </c>
      <c r="I1927" s="1">
        <v>39182</v>
      </c>
      <c r="J1927">
        <v>36</v>
      </c>
      <c r="K1927">
        <f t="shared" si="180"/>
        <v>1014</v>
      </c>
      <c r="L1927" s="7">
        <f t="shared" si="183"/>
        <v>19.952774498229044</v>
      </c>
      <c r="M1927">
        <f t="shared" si="184"/>
        <v>31</v>
      </c>
      <c r="N1927">
        <f t="shared" si="185"/>
        <v>25.866666666666667</v>
      </c>
      <c r="O1927">
        <f>G1927/WatershedCalcs!$F$18</f>
        <v>2.2402597371078596</v>
      </c>
    </row>
    <row r="1928" spans="1:15" x14ac:dyDescent="0.25">
      <c r="A1928">
        <f t="shared" si="181"/>
        <v>2007</v>
      </c>
      <c r="B1928">
        <f t="shared" si="182"/>
        <v>7</v>
      </c>
      <c r="C1928">
        <v>2007</v>
      </c>
      <c r="D1928">
        <v>11</v>
      </c>
      <c r="E1928">
        <v>4</v>
      </c>
      <c r="F1928">
        <v>36</v>
      </c>
      <c r="G1928">
        <v>36</v>
      </c>
      <c r="I1928" s="1">
        <v>39183</v>
      </c>
      <c r="J1928">
        <v>36</v>
      </c>
      <c r="K1928">
        <f t="shared" si="180"/>
        <v>1014</v>
      </c>
      <c r="L1928" s="7">
        <f t="shared" si="183"/>
        <v>19.952774498229044</v>
      </c>
      <c r="M1928">
        <f t="shared" si="184"/>
        <v>30.285714285714285</v>
      </c>
      <c r="N1928">
        <f t="shared" si="185"/>
        <v>25.166666666666668</v>
      </c>
      <c r="O1928">
        <f>G1928/WatershedCalcs!$F$18</f>
        <v>2.2402597371078596</v>
      </c>
    </row>
    <row r="1929" spans="1:15" x14ac:dyDescent="0.25">
      <c r="A1929">
        <f t="shared" si="181"/>
        <v>2007</v>
      </c>
      <c r="B1929">
        <f t="shared" si="182"/>
        <v>7</v>
      </c>
      <c r="C1929">
        <v>2007</v>
      </c>
      <c r="D1929">
        <v>12</v>
      </c>
      <c r="E1929">
        <v>4</v>
      </c>
      <c r="F1929">
        <v>34</v>
      </c>
      <c r="G1929">
        <v>34</v>
      </c>
      <c r="I1929" s="1">
        <v>39184</v>
      </c>
      <c r="J1929">
        <v>34</v>
      </c>
      <c r="K1929">
        <f t="shared" si="180"/>
        <v>1098</v>
      </c>
      <c r="L1929" s="7">
        <f t="shared" si="183"/>
        <v>21.605667060212514</v>
      </c>
      <c r="M1929">
        <f t="shared" si="184"/>
        <v>30.142857142857142</v>
      </c>
      <c r="N1929">
        <f t="shared" si="185"/>
        <v>24.433333333333334</v>
      </c>
      <c r="O1929">
        <f>G1929/WatershedCalcs!$F$18</f>
        <v>2.1158008628240896</v>
      </c>
    </row>
    <row r="1930" spans="1:15" x14ac:dyDescent="0.25">
      <c r="A1930">
        <f t="shared" si="181"/>
        <v>2007</v>
      </c>
      <c r="B1930">
        <f t="shared" si="182"/>
        <v>7</v>
      </c>
      <c r="C1930">
        <v>2007</v>
      </c>
      <c r="D1930">
        <v>13</v>
      </c>
      <c r="E1930">
        <v>4</v>
      </c>
      <c r="F1930">
        <v>31</v>
      </c>
      <c r="G1930">
        <v>31</v>
      </c>
      <c r="I1930" s="1">
        <v>39185</v>
      </c>
      <c r="J1930">
        <v>31</v>
      </c>
      <c r="K1930">
        <f t="shared" si="180"/>
        <v>1219</v>
      </c>
      <c r="L1930" s="7">
        <f t="shared" si="183"/>
        <v>23.986619441164898</v>
      </c>
      <c r="M1930">
        <f t="shared" si="184"/>
        <v>29.714285714285715</v>
      </c>
      <c r="N1930">
        <f t="shared" si="185"/>
        <v>23.733333333333334</v>
      </c>
      <c r="O1930">
        <f>G1930/WatershedCalcs!$F$18</f>
        <v>1.9291125513984348</v>
      </c>
    </row>
    <row r="1931" spans="1:15" x14ac:dyDescent="0.25">
      <c r="A1931">
        <f t="shared" si="181"/>
        <v>2007</v>
      </c>
      <c r="B1931">
        <f t="shared" si="182"/>
        <v>7</v>
      </c>
      <c r="C1931">
        <v>2007</v>
      </c>
      <c r="D1931">
        <v>14</v>
      </c>
      <c r="E1931">
        <v>4</v>
      </c>
      <c r="F1931">
        <v>30</v>
      </c>
      <c r="G1931">
        <v>30</v>
      </c>
      <c r="I1931" s="1">
        <v>39186</v>
      </c>
      <c r="J1931">
        <v>30</v>
      </c>
      <c r="K1931">
        <f t="shared" si="180"/>
        <v>1276</v>
      </c>
      <c r="L1931" s="7">
        <f t="shared" si="183"/>
        <v>25.108225108225106</v>
      </c>
      <c r="M1931">
        <f t="shared" si="184"/>
        <v>29.571428571428573</v>
      </c>
      <c r="N1931">
        <f t="shared" si="185"/>
        <v>23.133333333333333</v>
      </c>
      <c r="O1931">
        <f>G1931/WatershedCalcs!$F$18</f>
        <v>1.8668831142565498</v>
      </c>
    </row>
    <row r="1932" spans="1:15" x14ac:dyDescent="0.25">
      <c r="A1932">
        <f t="shared" si="181"/>
        <v>2007</v>
      </c>
      <c r="B1932">
        <f t="shared" si="182"/>
        <v>7</v>
      </c>
      <c r="C1932">
        <v>2007</v>
      </c>
      <c r="D1932">
        <v>15</v>
      </c>
      <c r="E1932">
        <v>4</v>
      </c>
      <c r="F1932">
        <v>26</v>
      </c>
      <c r="G1932">
        <v>26</v>
      </c>
      <c r="I1932" s="1">
        <v>39187</v>
      </c>
      <c r="J1932">
        <v>26</v>
      </c>
      <c r="K1932">
        <f t="shared" si="180"/>
        <v>1449</v>
      </c>
      <c r="L1932" s="7">
        <f t="shared" si="183"/>
        <v>28.512396694214875</v>
      </c>
      <c r="M1932">
        <f t="shared" si="184"/>
        <v>30.142857142857142</v>
      </c>
      <c r="N1932">
        <f t="shared" si="185"/>
        <v>22.533333333333335</v>
      </c>
      <c r="O1932">
        <f>G1932/WatershedCalcs!$F$18</f>
        <v>1.6179653656890098</v>
      </c>
    </row>
    <row r="1933" spans="1:15" x14ac:dyDescent="0.25">
      <c r="A1933">
        <f t="shared" si="181"/>
        <v>2007</v>
      </c>
      <c r="B1933">
        <f t="shared" si="182"/>
        <v>7</v>
      </c>
      <c r="C1933">
        <v>2007</v>
      </c>
      <c r="D1933">
        <v>16</v>
      </c>
      <c r="E1933">
        <v>4</v>
      </c>
      <c r="F1933">
        <v>24</v>
      </c>
      <c r="G1933">
        <v>24</v>
      </c>
      <c r="I1933" s="1">
        <v>39188</v>
      </c>
      <c r="J1933">
        <v>24</v>
      </c>
      <c r="K1933">
        <f t="shared" si="180"/>
        <v>1550</v>
      </c>
      <c r="L1933" s="7">
        <f t="shared" si="183"/>
        <v>30.499803227075954</v>
      </c>
      <c r="M1933">
        <f t="shared" si="184"/>
        <v>31.142857142857142</v>
      </c>
      <c r="N1933">
        <f t="shared" si="185"/>
        <v>22.033333333333335</v>
      </c>
      <c r="O1933">
        <f>G1933/WatershedCalcs!$F$18</f>
        <v>1.4935064914052398</v>
      </c>
    </row>
    <row r="1934" spans="1:15" x14ac:dyDescent="0.25">
      <c r="A1934">
        <f t="shared" si="181"/>
        <v>2007</v>
      </c>
      <c r="B1934">
        <f t="shared" si="182"/>
        <v>7</v>
      </c>
      <c r="C1934">
        <v>2007</v>
      </c>
      <c r="D1934">
        <v>17</v>
      </c>
      <c r="E1934">
        <v>4</v>
      </c>
      <c r="F1934">
        <v>31</v>
      </c>
      <c r="G1934">
        <v>31</v>
      </c>
      <c r="I1934" s="1">
        <v>39189</v>
      </c>
      <c r="J1934">
        <v>31</v>
      </c>
      <c r="K1934">
        <f t="shared" si="180"/>
        <v>1219</v>
      </c>
      <c r="L1934" s="7">
        <f t="shared" si="183"/>
        <v>23.986619441164898</v>
      </c>
      <c r="M1934">
        <f t="shared" si="184"/>
        <v>31.571428571428573</v>
      </c>
      <c r="N1934">
        <f t="shared" si="185"/>
        <v>21.566666666666666</v>
      </c>
      <c r="O1934">
        <f>G1934/WatershedCalcs!$F$18</f>
        <v>1.9291125513984348</v>
      </c>
    </row>
    <row r="1935" spans="1:15" x14ac:dyDescent="0.25">
      <c r="A1935">
        <f t="shared" si="181"/>
        <v>2007</v>
      </c>
      <c r="B1935">
        <f t="shared" si="182"/>
        <v>7</v>
      </c>
      <c r="C1935">
        <v>2007</v>
      </c>
      <c r="D1935">
        <v>18</v>
      </c>
      <c r="E1935">
        <v>4</v>
      </c>
      <c r="F1935">
        <v>35</v>
      </c>
      <c r="G1935">
        <v>35</v>
      </c>
      <c r="I1935" s="1">
        <v>39190</v>
      </c>
      <c r="J1935">
        <v>35</v>
      </c>
      <c r="K1935">
        <f t="shared" si="180"/>
        <v>1053</v>
      </c>
      <c r="L1935" s="7">
        <f t="shared" si="183"/>
        <v>20.720188902007084</v>
      </c>
      <c r="M1935">
        <f t="shared" si="184"/>
        <v>30.714285714285715</v>
      </c>
      <c r="N1935">
        <f t="shared" si="185"/>
        <v>20.86</v>
      </c>
      <c r="O1935">
        <f>G1935/WatershedCalcs!$F$18</f>
        <v>2.1780302999659749</v>
      </c>
    </row>
    <row r="1936" spans="1:15" x14ac:dyDescent="0.25">
      <c r="A1936">
        <f t="shared" si="181"/>
        <v>2007</v>
      </c>
      <c r="B1936">
        <f t="shared" si="182"/>
        <v>7</v>
      </c>
      <c r="C1936">
        <v>2007</v>
      </c>
      <c r="D1936">
        <v>19</v>
      </c>
      <c r="E1936">
        <v>4</v>
      </c>
      <c r="F1936">
        <v>31</v>
      </c>
      <c r="G1936">
        <v>31</v>
      </c>
      <c r="I1936" s="1">
        <v>39191</v>
      </c>
      <c r="J1936">
        <v>31</v>
      </c>
      <c r="K1936">
        <f t="shared" si="180"/>
        <v>1219</v>
      </c>
      <c r="L1936" s="7">
        <f t="shared" si="183"/>
        <v>23.986619441164898</v>
      </c>
      <c r="M1936">
        <f t="shared" si="184"/>
        <v>29</v>
      </c>
      <c r="N1936">
        <f t="shared" si="185"/>
        <v>19.996666666666666</v>
      </c>
      <c r="O1936">
        <f>G1936/WatershedCalcs!$F$18</f>
        <v>1.9291125513984348</v>
      </c>
    </row>
    <row r="1937" spans="1:15" x14ac:dyDescent="0.25">
      <c r="A1937">
        <f t="shared" si="181"/>
        <v>2007</v>
      </c>
      <c r="B1937">
        <f t="shared" si="182"/>
        <v>7</v>
      </c>
      <c r="C1937">
        <v>2007</v>
      </c>
      <c r="D1937">
        <v>20</v>
      </c>
      <c r="E1937">
        <v>4</v>
      </c>
      <c r="F1937">
        <v>30</v>
      </c>
      <c r="G1937">
        <v>30</v>
      </c>
      <c r="I1937" s="1">
        <v>39192</v>
      </c>
      <c r="J1937">
        <v>30</v>
      </c>
      <c r="K1937">
        <f t="shared" si="180"/>
        <v>1276</v>
      </c>
      <c r="L1937" s="7">
        <f t="shared" si="183"/>
        <v>25.108225108225106</v>
      </c>
      <c r="M1937">
        <f t="shared" si="184"/>
        <v>27.571428571428573</v>
      </c>
      <c r="N1937">
        <f t="shared" si="185"/>
        <v>19.286666666666669</v>
      </c>
      <c r="O1937">
        <f>G1937/WatershedCalcs!$F$18</f>
        <v>1.8668831142565498</v>
      </c>
    </row>
    <row r="1938" spans="1:15" x14ac:dyDescent="0.25">
      <c r="A1938">
        <f t="shared" si="181"/>
        <v>2007</v>
      </c>
      <c r="B1938">
        <f t="shared" si="182"/>
        <v>7</v>
      </c>
      <c r="C1938">
        <v>2007</v>
      </c>
      <c r="D1938">
        <v>21</v>
      </c>
      <c r="E1938">
        <v>4</v>
      </c>
      <c r="F1938">
        <v>34</v>
      </c>
      <c r="G1938">
        <v>34</v>
      </c>
      <c r="I1938" s="1">
        <v>39193</v>
      </c>
      <c r="J1938">
        <v>34</v>
      </c>
      <c r="K1938">
        <f t="shared" si="180"/>
        <v>1098</v>
      </c>
      <c r="L1938" s="7">
        <f t="shared" si="183"/>
        <v>21.605667060212514</v>
      </c>
      <c r="M1938">
        <f t="shared" si="184"/>
        <v>26.142857142857142</v>
      </c>
      <c r="N1938">
        <f t="shared" si="185"/>
        <v>18.653333333333332</v>
      </c>
      <c r="O1938">
        <f>G1938/WatershedCalcs!$F$18</f>
        <v>2.1158008628240896</v>
      </c>
    </row>
    <row r="1939" spans="1:15" x14ac:dyDescent="0.25">
      <c r="A1939">
        <f t="shared" si="181"/>
        <v>2007</v>
      </c>
      <c r="B1939">
        <f t="shared" si="182"/>
        <v>7</v>
      </c>
      <c r="C1939">
        <v>2007</v>
      </c>
      <c r="D1939">
        <v>22</v>
      </c>
      <c r="E1939">
        <v>4</v>
      </c>
      <c r="F1939">
        <v>33</v>
      </c>
      <c r="G1939">
        <v>33</v>
      </c>
      <c r="I1939" s="1">
        <v>39194</v>
      </c>
      <c r="J1939">
        <v>33</v>
      </c>
      <c r="K1939">
        <f t="shared" si="180"/>
        <v>1148</v>
      </c>
      <c r="L1939" s="7">
        <f t="shared" si="183"/>
        <v>22.589531680440771</v>
      </c>
      <c r="M1939">
        <f t="shared" si="184"/>
        <v>24</v>
      </c>
      <c r="N1939">
        <f t="shared" si="185"/>
        <v>17.886666666666667</v>
      </c>
      <c r="O1939">
        <f>G1939/WatershedCalcs!$F$18</f>
        <v>2.0535714256822049</v>
      </c>
    </row>
    <row r="1940" spans="1:15" x14ac:dyDescent="0.25">
      <c r="A1940">
        <f t="shared" si="181"/>
        <v>2007</v>
      </c>
      <c r="B1940">
        <f t="shared" si="182"/>
        <v>7</v>
      </c>
      <c r="C1940">
        <v>2007</v>
      </c>
      <c r="D1940">
        <v>23</v>
      </c>
      <c r="E1940">
        <v>4</v>
      </c>
      <c r="F1940">
        <v>27</v>
      </c>
      <c r="G1940">
        <v>27</v>
      </c>
      <c r="I1940" s="1">
        <v>39195</v>
      </c>
      <c r="J1940">
        <v>27</v>
      </c>
      <c r="K1940">
        <f t="shared" si="180"/>
        <v>1397</v>
      </c>
      <c r="L1940" s="7">
        <f t="shared" si="183"/>
        <v>27.489177489177489</v>
      </c>
      <c r="M1940">
        <f t="shared" si="184"/>
        <v>21.857142857142858</v>
      </c>
      <c r="N1940">
        <f t="shared" si="185"/>
        <v>17.093333333333337</v>
      </c>
      <c r="O1940">
        <f>G1940/WatershedCalcs!$F$18</f>
        <v>1.6801948028308948</v>
      </c>
    </row>
    <row r="1941" spans="1:15" x14ac:dyDescent="0.25">
      <c r="A1941">
        <f t="shared" si="181"/>
        <v>2007</v>
      </c>
      <c r="B1941">
        <f t="shared" si="182"/>
        <v>7</v>
      </c>
      <c r="C1941">
        <v>2007</v>
      </c>
      <c r="D1941">
        <v>24</v>
      </c>
      <c r="E1941">
        <v>4</v>
      </c>
      <c r="F1941">
        <v>25</v>
      </c>
      <c r="G1941">
        <v>25</v>
      </c>
      <c r="I1941" s="1">
        <v>39196</v>
      </c>
      <c r="J1941">
        <v>25</v>
      </c>
      <c r="K1941">
        <f t="shared" si="180"/>
        <v>1500</v>
      </c>
      <c r="L1941" s="7">
        <f t="shared" si="183"/>
        <v>29.515938606847698</v>
      </c>
      <c r="M1941">
        <f t="shared" si="184"/>
        <v>20.285714285714285</v>
      </c>
      <c r="N1941">
        <f t="shared" si="185"/>
        <v>16.473333333333333</v>
      </c>
      <c r="O1941">
        <f>G1941/WatershedCalcs!$F$18</f>
        <v>1.5557359285471248</v>
      </c>
    </row>
    <row r="1942" spans="1:15" x14ac:dyDescent="0.25">
      <c r="A1942">
        <f t="shared" si="181"/>
        <v>2007</v>
      </c>
      <c r="B1942">
        <f t="shared" si="182"/>
        <v>7</v>
      </c>
      <c r="C1942">
        <v>2007</v>
      </c>
      <c r="D1942">
        <v>25</v>
      </c>
      <c r="E1942">
        <v>4</v>
      </c>
      <c r="F1942">
        <v>23</v>
      </c>
      <c r="G1942">
        <v>23</v>
      </c>
      <c r="I1942" s="1">
        <v>39197</v>
      </c>
      <c r="J1942">
        <v>23</v>
      </c>
      <c r="K1942">
        <f t="shared" si="180"/>
        <v>1613</v>
      </c>
      <c r="L1942" s="7">
        <f t="shared" si="183"/>
        <v>31.739472648563559</v>
      </c>
      <c r="M1942">
        <f t="shared" si="184"/>
        <v>19</v>
      </c>
      <c r="N1942">
        <f t="shared" si="185"/>
        <v>15.916666666666666</v>
      </c>
      <c r="O1942">
        <f>G1942/WatershedCalcs!$F$18</f>
        <v>1.4312770542633548</v>
      </c>
    </row>
    <row r="1943" spans="1:15" x14ac:dyDescent="0.25">
      <c r="A1943">
        <f t="shared" si="181"/>
        <v>2007</v>
      </c>
      <c r="B1943">
        <f t="shared" si="182"/>
        <v>7</v>
      </c>
      <c r="C1943">
        <v>2007</v>
      </c>
      <c r="D1943">
        <v>26</v>
      </c>
      <c r="E1943">
        <v>4</v>
      </c>
      <c r="F1943">
        <v>21</v>
      </c>
      <c r="G1943">
        <v>21</v>
      </c>
      <c r="I1943" s="1">
        <v>39198</v>
      </c>
      <c r="J1943">
        <v>21</v>
      </c>
      <c r="K1943">
        <f t="shared" si="180"/>
        <v>1744</v>
      </c>
      <c r="L1943" s="7">
        <f t="shared" si="183"/>
        <v>34.317197953561589</v>
      </c>
      <c r="M1943">
        <f t="shared" si="184"/>
        <v>19.571428571428573</v>
      </c>
      <c r="N1943">
        <f t="shared" si="185"/>
        <v>15.416666666666666</v>
      </c>
      <c r="O1943">
        <f>G1943/WatershedCalcs!$F$18</f>
        <v>1.3068181799795848</v>
      </c>
    </row>
    <row r="1944" spans="1:15" x14ac:dyDescent="0.25">
      <c r="A1944">
        <f t="shared" si="181"/>
        <v>2007</v>
      </c>
      <c r="B1944">
        <f t="shared" si="182"/>
        <v>7</v>
      </c>
      <c r="C1944">
        <v>2007</v>
      </c>
      <c r="D1944">
        <v>27</v>
      </c>
      <c r="E1944">
        <v>4</v>
      </c>
      <c r="F1944">
        <v>20</v>
      </c>
      <c r="G1944">
        <v>20</v>
      </c>
      <c r="I1944" s="1">
        <v>39199</v>
      </c>
      <c r="J1944">
        <v>20</v>
      </c>
      <c r="K1944">
        <f t="shared" si="180"/>
        <v>1826</v>
      </c>
      <c r="L1944" s="7">
        <f t="shared" si="183"/>
        <v>35.930735930735928</v>
      </c>
      <c r="M1944">
        <f t="shared" si="184"/>
        <v>20.142857142857142</v>
      </c>
      <c r="N1944">
        <f t="shared" si="185"/>
        <v>14.966666666666667</v>
      </c>
      <c r="O1944">
        <f>G1944/WatershedCalcs!$F$18</f>
        <v>1.2445887428376998</v>
      </c>
    </row>
    <row r="1945" spans="1:15" x14ac:dyDescent="0.25">
      <c r="A1945">
        <f t="shared" si="181"/>
        <v>2007</v>
      </c>
      <c r="B1945">
        <f t="shared" si="182"/>
        <v>7</v>
      </c>
      <c r="C1945">
        <v>2007</v>
      </c>
      <c r="D1945">
        <v>28</v>
      </c>
      <c r="E1945">
        <v>4</v>
      </c>
      <c r="F1945">
        <v>19</v>
      </c>
      <c r="G1945">
        <v>19</v>
      </c>
      <c r="I1945" s="1">
        <v>39200</v>
      </c>
      <c r="J1945">
        <v>19</v>
      </c>
      <c r="K1945">
        <f t="shared" si="180"/>
        <v>1898</v>
      </c>
      <c r="L1945" s="7">
        <f t="shared" si="183"/>
        <v>37.34750098386462</v>
      </c>
      <c r="M1945">
        <f t="shared" si="184"/>
        <v>21.857142857142858</v>
      </c>
      <c r="N1945">
        <f t="shared" si="185"/>
        <v>14.536666666666667</v>
      </c>
      <c r="O1945">
        <f>G1945/WatershedCalcs!$F$18</f>
        <v>1.1823593056958148</v>
      </c>
    </row>
    <row r="1946" spans="1:15" x14ac:dyDescent="0.25">
      <c r="A1946">
        <f t="shared" si="181"/>
        <v>2007</v>
      </c>
      <c r="B1946">
        <f t="shared" si="182"/>
        <v>7</v>
      </c>
      <c r="C1946">
        <v>2007</v>
      </c>
      <c r="D1946">
        <v>29</v>
      </c>
      <c r="E1946">
        <v>4</v>
      </c>
      <c r="F1946">
        <v>18</v>
      </c>
      <c r="G1946">
        <v>18</v>
      </c>
      <c r="I1946" s="1">
        <v>39201</v>
      </c>
      <c r="J1946">
        <v>18</v>
      </c>
      <c r="K1946">
        <f t="shared" si="180"/>
        <v>1969</v>
      </c>
      <c r="L1946" s="7">
        <f t="shared" si="183"/>
        <v>38.744588744588739</v>
      </c>
      <c r="M1946">
        <f t="shared" si="184"/>
        <v>22.571428571428573</v>
      </c>
      <c r="N1946">
        <f t="shared" si="185"/>
        <v>14.136666666666667</v>
      </c>
      <c r="O1946">
        <f>G1946/WatershedCalcs!$F$18</f>
        <v>1.1201298685539298</v>
      </c>
    </row>
    <row r="1947" spans="1:15" x14ac:dyDescent="0.25">
      <c r="A1947">
        <f t="shared" si="181"/>
        <v>2007</v>
      </c>
      <c r="B1947">
        <f t="shared" si="182"/>
        <v>7</v>
      </c>
      <c r="C1947">
        <v>2007</v>
      </c>
      <c r="D1947">
        <v>30</v>
      </c>
      <c r="E1947">
        <v>4</v>
      </c>
      <c r="F1947">
        <v>16</v>
      </c>
      <c r="G1947">
        <v>16</v>
      </c>
      <c r="I1947" s="1">
        <v>39202</v>
      </c>
      <c r="J1947">
        <v>16</v>
      </c>
      <c r="K1947">
        <f t="shared" si="180"/>
        <v>2135</v>
      </c>
      <c r="L1947" s="7">
        <f t="shared" si="183"/>
        <v>42.011019283746556</v>
      </c>
      <c r="M1947">
        <f t="shared" si="184"/>
        <v>22.857142857142858</v>
      </c>
      <c r="N1947">
        <f t="shared" si="185"/>
        <v>13.76</v>
      </c>
      <c r="O1947">
        <f>G1947/WatershedCalcs!$F$18</f>
        <v>0.99567099427015993</v>
      </c>
    </row>
    <row r="1948" spans="1:15" x14ac:dyDescent="0.25">
      <c r="A1948">
        <f t="shared" si="181"/>
        <v>2007</v>
      </c>
      <c r="B1948">
        <f t="shared" si="182"/>
        <v>8</v>
      </c>
      <c r="C1948">
        <v>2007</v>
      </c>
      <c r="D1948">
        <v>1</v>
      </c>
      <c r="E1948">
        <v>5</v>
      </c>
      <c r="F1948">
        <v>16</v>
      </c>
      <c r="G1948">
        <v>16</v>
      </c>
      <c r="I1948" s="1">
        <v>39203</v>
      </c>
      <c r="J1948">
        <v>16</v>
      </c>
      <c r="K1948">
        <f t="shared" si="180"/>
        <v>2135</v>
      </c>
      <c r="L1948" s="7">
        <f t="shared" si="183"/>
        <v>42.011019283746556</v>
      </c>
      <c r="M1948">
        <f t="shared" si="184"/>
        <v>23.142857142857142</v>
      </c>
      <c r="N1948">
        <f t="shared" si="185"/>
        <v>13.430000000000001</v>
      </c>
      <c r="O1948">
        <f>G1948/WatershedCalcs!$F$18</f>
        <v>0.99567099427015993</v>
      </c>
    </row>
    <row r="1949" spans="1:15" x14ac:dyDescent="0.25">
      <c r="A1949">
        <f t="shared" si="181"/>
        <v>2007</v>
      </c>
      <c r="B1949">
        <f t="shared" si="182"/>
        <v>8</v>
      </c>
      <c r="C1949">
        <v>2007</v>
      </c>
      <c r="D1949">
        <v>2</v>
      </c>
      <c r="E1949">
        <v>5</v>
      </c>
      <c r="F1949">
        <v>27</v>
      </c>
      <c r="G1949">
        <v>27</v>
      </c>
      <c r="I1949" s="1">
        <v>39204</v>
      </c>
      <c r="J1949">
        <v>27</v>
      </c>
      <c r="K1949">
        <f t="shared" si="180"/>
        <v>1397</v>
      </c>
      <c r="L1949" s="7">
        <f t="shared" si="183"/>
        <v>27.489177489177489</v>
      </c>
      <c r="M1949">
        <f t="shared" si="184"/>
        <v>23.428571428571427</v>
      </c>
      <c r="N1949">
        <f t="shared" si="185"/>
        <v>13.076666666666666</v>
      </c>
      <c r="O1949">
        <f>G1949/WatershedCalcs!$F$18</f>
        <v>1.6801948028308948</v>
      </c>
    </row>
    <row r="1950" spans="1:15" x14ac:dyDescent="0.25">
      <c r="A1950">
        <f t="shared" si="181"/>
        <v>2007</v>
      </c>
      <c r="B1950">
        <f t="shared" si="182"/>
        <v>8</v>
      </c>
      <c r="C1950">
        <v>2007</v>
      </c>
      <c r="D1950">
        <v>3</v>
      </c>
      <c r="E1950">
        <v>5</v>
      </c>
      <c r="F1950">
        <v>25</v>
      </c>
      <c r="G1950">
        <v>25</v>
      </c>
      <c r="I1950" s="1">
        <v>39205</v>
      </c>
      <c r="J1950">
        <v>25</v>
      </c>
      <c r="K1950">
        <f t="shared" si="180"/>
        <v>1500</v>
      </c>
      <c r="L1950" s="7">
        <f t="shared" si="183"/>
        <v>29.515938606847698</v>
      </c>
      <c r="M1950">
        <f t="shared" si="184"/>
        <v>21.857142857142858</v>
      </c>
      <c r="N1950">
        <f t="shared" si="185"/>
        <v>12.363333333333335</v>
      </c>
      <c r="O1950">
        <f>G1950/WatershedCalcs!$F$18</f>
        <v>1.5557359285471248</v>
      </c>
    </row>
    <row r="1951" spans="1:15" x14ac:dyDescent="0.25">
      <c r="A1951">
        <f t="shared" si="181"/>
        <v>2007</v>
      </c>
      <c r="B1951">
        <f t="shared" si="182"/>
        <v>8</v>
      </c>
      <c r="C1951">
        <v>2007</v>
      </c>
      <c r="D1951">
        <v>4</v>
      </c>
      <c r="E1951">
        <v>5</v>
      </c>
      <c r="F1951">
        <v>32</v>
      </c>
      <c r="G1951">
        <v>32</v>
      </c>
      <c r="I1951" s="1">
        <v>39206</v>
      </c>
      <c r="J1951">
        <v>32</v>
      </c>
      <c r="K1951">
        <f t="shared" si="180"/>
        <v>1185</v>
      </c>
      <c r="L1951" s="7">
        <f t="shared" si="183"/>
        <v>23.31759149940968</v>
      </c>
      <c r="M1951">
        <f t="shared" si="184"/>
        <v>20.428571428571427</v>
      </c>
      <c r="N1951">
        <f t="shared" si="185"/>
        <v>11.713333333333335</v>
      </c>
      <c r="O1951">
        <f>G1951/WatershedCalcs!$F$18</f>
        <v>1.9913419885403199</v>
      </c>
    </row>
    <row r="1952" spans="1:15" x14ac:dyDescent="0.25">
      <c r="A1952">
        <f t="shared" si="181"/>
        <v>2007</v>
      </c>
      <c r="B1952">
        <f t="shared" si="182"/>
        <v>8</v>
      </c>
      <c r="C1952">
        <v>2007</v>
      </c>
      <c r="D1952">
        <v>5</v>
      </c>
      <c r="E1952">
        <v>5</v>
      </c>
      <c r="F1952">
        <v>24</v>
      </c>
      <c r="G1952">
        <v>24</v>
      </c>
      <c r="I1952" s="1">
        <v>39207</v>
      </c>
      <c r="J1952">
        <v>24</v>
      </c>
      <c r="K1952">
        <f t="shared" si="180"/>
        <v>1550</v>
      </c>
      <c r="L1952" s="7">
        <f t="shared" si="183"/>
        <v>30.499803227075954</v>
      </c>
      <c r="M1952">
        <f t="shared" si="184"/>
        <v>17.857142857142858</v>
      </c>
      <c r="N1952">
        <f t="shared" si="185"/>
        <v>10.823333333333334</v>
      </c>
      <c r="O1952">
        <f>G1952/WatershedCalcs!$F$18</f>
        <v>1.4935064914052398</v>
      </c>
    </row>
    <row r="1953" spans="1:15" x14ac:dyDescent="0.25">
      <c r="A1953">
        <f t="shared" si="181"/>
        <v>2007</v>
      </c>
      <c r="B1953">
        <f t="shared" si="182"/>
        <v>8</v>
      </c>
      <c r="C1953">
        <v>2007</v>
      </c>
      <c r="D1953">
        <v>6</v>
      </c>
      <c r="E1953">
        <v>5</v>
      </c>
      <c r="F1953">
        <v>20</v>
      </c>
      <c r="G1953">
        <v>20</v>
      </c>
      <c r="I1953" s="1">
        <v>39208</v>
      </c>
      <c r="J1953">
        <v>20</v>
      </c>
      <c r="K1953">
        <f t="shared" si="180"/>
        <v>1826</v>
      </c>
      <c r="L1953" s="7">
        <f t="shared" si="183"/>
        <v>35.930735930735928</v>
      </c>
      <c r="M1953">
        <f t="shared" si="184"/>
        <v>16.285714285714285</v>
      </c>
      <c r="N1953">
        <f t="shared" si="185"/>
        <v>10.213333333333335</v>
      </c>
      <c r="O1953">
        <f>G1953/WatershedCalcs!$F$18</f>
        <v>1.2445887428376998</v>
      </c>
    </row>
    <row r="1954" spans="1:15" x14ac:dyDescent="0.25">
      <c r="A1954">
        <f t="shared" si="181"/>
        <v>2007</v>
      </c>
      <c r="B1954">
        <f t="shared" si="182"/>
        <v>8</v>
      </c>
      <c r="C1954">
        <v>2007</v>
      </c>
      <c r="D1954">
        <v>7</v>
      </c>
      <c r="E1954">
        <v>5</v>
      </c>
      <c r="F1954">
        <v>18</v>
      </c>
      <c r="G1954">
        <v>18</v>
      </c>
      <c r="I1954" s="1">
        <v>39209</v>
      </c>
      <c r="J1954">
        <v>18</v>
      </c>
      <c r="K1954">
        <f t="shared" si="180"/>
        <v>1969</v>
      </c>
      <c r="L1954" s="7">
        <f t="shared" si="183"/>
        <v>38.744588744588739</v>
      </c>
      <c r="M1954">
        <f t="shared" si="184"/>
        <v>15.285714285714286</v>
      </c>
      <c r="N1954">
        <f t="shared" si="185"/>
        <v>9.8099999999999987</v>
      </c>
      <c r="O1954">
        <f>G1954/WatershedCalcs!$F$18</f>
        <v>1.1201298685539298</v>
      </c>
    </row>
    <row r="1955" spans="1:15" x14ac:dyDescent="0.25">
      <c r="A1955">
        <f t="shared" si="181"/>
        <v>2007</v>
      </c>
      <c r="B1955">
        <f t="shared" si="182"/>
        <v>8</v>
      </c>
      <c r="C1955">
        <v>2007</v>
      </c>
      <c r="D1955">
        <v>8</v>
      </c>
      <c r="E1955">
        <v>5</v>
      </c>
      <c r="F1955">
        <v>18</v>
      </c>
      <c r="G1955">
        <v>18</v>
      </c>
      <c r="I1955" s="1">
        <v>39210</v>
      </c>
      <c r="J1955">
        <v>18</v>
      </c>
      <c r="K1955">
        <f t="shared" si="180"/>
        <v>1969</v>
      </c>
      <c r="L1955" s="7">
        <f t="shared" si="183"/>
        <v>38.744588744588739</v>
      </c>
      <c r="M1955">
        <f t="shared" si="184"/>
        <v>14.428571428571429</v>
      </c>
      <c r="N1955">
        <f t="shared" si="185"/>
        <v>9.4433333333333316</v>
      </c>
      <c r="O1955">
        <f>G1955/WatershedCalcs!$F$18</f>
        <v>1.1201298685539298</v>
      </c>
    </row>
    <row r="1956" spans="1:15" x14ac:dyDescent="0.25">
      <c r="A1956">
        <f t="shared" si="181"/>
        <v>2007</v>
      </c>
      <c r="B1956">
        <f t="shared" si="182"/>
        <v>8</v>
      </c>
      <c r="C1956">
        <v>2007</v>
      </c>
      <c r="D1956">
        <v>9</v>
      </c>
      <c r="E1956">
        <v>5</v>
      </c>
      <c r="F1956">
        <v>16</v>
      </c>
      <c r="G1956">
        <v>16</v>
      </c>
      <c r="I1956" s="1">
        <v>39211</v>
      </c>
      <c r="J1956">
        <v>16</v>
      </c>
      <c r="K1956">
        <f t="shared" si="180"/>
        <v>2135</v>
      </c>
      <c r="L1956" s="7">
        <f t="shared" si="183"/>
        <v>42.011019283746556</v>
      </c>
      <c r="M1956">
        <f t="shared" si="184"/>
        <v>13.428571428571429</v>
      </c>
      <c r="N1956">
        <f t="shared" si="185"/>
        <v>9.0599999999999987</v>
      </c>
      <c r="O1956">
        <f>G1956/WatershedCalcs!$F$18</f>
        <v>0.99567099427015993</v>
      </c>
    </row>
    <row r="1957" spans="1:15" x14ac:dyDescent="0.25">
      <c r="A1957">
        <f t="shared" si="181"/>
        <v>2007</v>
      </c>
      <c r="B1957">
        <f t="shared" si="182"/>
        <v>8</v>
      </c>
      <c r="C1957">
        <v>2007</v>
      </c>
      <c r="D1957">
        <v>10</v>
      </c>
      <c r="E1957">
        <v>5</v>
      </c>
      <c r="F1957">
        <v>15</v>
      </c>
      <c r="G1957">
        <v>15</v>
      </c>
      <c r="I1957" s="1">
        <v>39212</v>
      </c>
      <c r="J1957">
        <v>15</v>
      </c>
      <c r="K1957">
        <f t="shared" si="180"/>
        <v>2213</v>
      </c>
      <c r="L1957" s="7">
        <f t="shared" si="183"/>
        <v>43.545848091302638</v>
      </c>
      <c r="M1957">
        <f t="shared" si="184"/>
        <v>12.571428571428571</v>
      </c>
      <c r="N1957">
        <f t="shared" si="185"/>
        <v>8.7199999999999989</v>
      </c>
      <c r="O1957">
        <f>G1957/WatershedCalcs!$F$18</f>
        <v>0.93344155712827492</v>
      </c>
    </row>
    <row r="1958" spans="1:15" x14ac:dyDescent="0.25">
      <c r="A1958">
        <f t="shared" si="181"/>
        <v>2007</v>
      </c>
      <c r="B1958">
        <f t="shared" si="182"/>
        <v>8</v>
      </c>
      <c r="C1958">
        <v>2007</v>
      </c>
      <c r="D1958">
        <v>11</v>
      </c>
      <c r="E1958">
        <v>5</v>
      </c>
      <c r="F1958">
        <v>14</v>
      </c>
      <c r="G1958">
        <v>14</v>
      </c>
      <c r="I1958" s="1">
        <v>39213</v>
      </c>
      <c r="J1958">
        <v>14</v>
      </c>
      <c r="K1958">
        <f t="shared" si="180"/>
        <v>2302</v>
      </c>
      <c r="L1958" s="7">
        <f t="shared" si="183"/>
        <v>45.297127115308932</v>
      </c>
      <c r="M1958">
        <f t="shared" si="184"/>
        <v>11.828571428571427</v>
      </c>
      <c r="N1958">
        <f t="shared" si="185"/>
        <v>8.52</v>
      </c>
      <c r="O1958">
        <f>G1958/WatershedCalcs!$F$18</f>
        <v>0.87121211998638992</v>
      </c>
    </row>
    <row r="1959" spans="1:15" x14ac:dyDescent="0.25">
      <c r="A1959">
        <f t="shared" si="181"/>
        <v>2007</v>
      </c>
      <c r="B1959">
        <f t="shared" si="182"/>
        <v>8</v>
      </c>
      <c r="C1959">
        <v>2007</v>
      </c>
      <c r="D1959">
        <v>12</v>
      </c>
      <c r="E1959">
        <v>5</v>
      </c>
      <c r="F1959">
        <v>13</v>
      </c>
      <c r="G1959">
        <v>13</v>
      </c>
      <c r="I1959" s="1">
        <v>39214</v>
      </c>
      <c r="J1959">
        <v>13</v>
      </c>
      <c r="K1959">
        <f t="shared" si="180"/>
        <v>2405</v>
      </c>
      <c r="L1959" s="7">
        <f t="shared" si="183"/>
        <v>47.323888232979144</v>
      </c>
      <c r="M1959">
        <f t="shared" si="184"/>
        <v>11.128571428571428</v>
      </c>
      <c r="N1959">
        <f t="shared" si="185"/>
        <v>8.3733333333333331</v>
      </c>
      <c r="O1959">
        <f>G1959/WatershedCalcs!$F$18</f>
        <v>0.80898268284450492</v>
      </c>
    </row>
    <row r="1960" spans="1:15" x14ac:dyDescent="0.25">
      <c r="A1960">
        <f t="shared" si="181"/>
        <v>2007</v>
      </c>
      <c r="B1960">
        <f t="shared" si="182"/>
        <v>8</v>
      </c>
      <c r="C1960">
        <v>2007</v>
      </c>
      <c r="D1960">
        <v>13</v>
      </c>
      <c r="E1960">
        <v>5</v>
      </c>
      <c r="F1960">
        <v>13</v>
      </c>
      <c r="G1960">
        <v>13</v>
      </c>
      <c r="I1960" s="1">
        <v>39215</v>
      </c>
      <c r="J1960">
        <v>13</v>
      </c>
      <c r="K1960">
        <f t="shared" si="180"/>
        <v>2405</v>
      </c>
      <c r="L1960" s="7">
        <f t="shared" si="183"/>
        <v>47.323888232979144</v>
      </c>
      <c r="M1960">
        <f t="shared" si="184"/>
        <v>10.657142857142857</v>
      </c>
      <c r="N1960">
        <f t="shared" si="185"/>
        <v>8.16</v>
      </c>
      <c r="O1960">
        <f>G1960/WatershedCalcs!$F$18</f>
        <v>0.80898268284450492</v>
      </c>
    </row>
    <row r="1961" spans="1:15" x14ac:dyDescent="0.25">
      <c r="A1961">
        <f t="shared" si="181"/>
        <v>2007</v>
      </c>
      <c r="B1961">
        <f t="shared" si="182"/>
        <v>8</v>
      </c>
      <c r="C1961">
        <v>2007</v>
      </c>
      <c r="D1961">
        <v>14</v>
      </c>
      <c r="E1961">
        <v>5</v>
      </c>
      <c r="F1961">
        <v>12</v>
      </c>
      <c r="G1961">
        <v>12</v>
      </c>
      <c r="I1961" s="1">
        <v>39216</v>
      </c>
      <c r="J1961">
        <v>12</v>
      </c>
      <c r="K1961">
        <f t="shared" si="180"/>
        <v>2499</v>
      </c>
      <c r="L1961" s="7">
        <f t="shared" si="183"/>
        <v>49.173553719008268</v>
      </c>
      <c r="M1961">
        <f t="shared" si="184"/>
        <v>10.37142857142857</v>
      </c>
      <c r="N1961">
        <f t="shared" si="185"/>
        <v>7.9166666666666661</v>
      </c>
      <c r="O1961">
        <f>G1961/WatershedCalcs!$F$18</f>
        <v>0.74675324570261992</v>
      </c>
    </row>
    <row r="1962" spans="1:15" x14ac:dyDescent="0.25">
      <c r="A1962">
        <f t="shared" si="181"/>
        <v>2007</v>
      </c>
      <c r="B1962">
        <f t="shared" si="182"/>
        <v>8</v>
      </c>
      <c r="C1962">
        <v>2007</v>
      </c>
      <c r="D1962">
        <v>15</v>
      </c>
      <c r="E1962">
        <v>5</v>
      </c>
      <c r="F1962">
        <v>11</v>
      </c>
      <c r="G1962">
        <v>11</v>
      </c>
      <c r="I1962" s="1">
        <v>39217</v>
      </c>
      <c r="J1962">
        <v>11</v>
      </c>
      <c r="K1962">
        <f t="shared" si="180"/>
        <v>2599</v>
      </c>
      <c r="L1962" s="7">
        <f t="shared" si="183"/>
        <v>51.141282959464775</v>
      </c>
      <c r="M1962">
        <f t="shared" si="184"/>
        <v>10.228571428571428</v>
      </c>
      <c r="N1962">
        <f t="shared" si="185"/>
        <v>7.6833333333333327</v>
      </c>
      <c r="O1962">
        <f>G1962/WatershedCalcs!$F$18</f>
        <v>0.68452380856073491</v>
      </c>
    </row>
    <row r="1963" spans="1:15" x14ac:dyDescent="0.25">
      <c r="A1963">
        <f t="shared" si="181"/>
        <v>2007</v>
      </c>
      <c r="B1963">
        <f t="shared" si="182"/>
        <v>8</v>
      </c>
      <c r="C1963">
        <v>2007</v>
      </c>
      <c r="D1963">
        <v>16</v>
      </c>
      <c r="E1963">
        <v>5</v>
      </c>
      <c r="F1963">
        <v>10</v>
      </c>
      <c r="G1963">
        <v>10</v>
      </c>
      <c r="I1963" s="1">
        <v>39218</v>
      </c>
      <c r="J1963">
        <v>10</v>
      </c>
      <c r="K1963">
        <f t="shared" si="180"/>
        <v>2728</v>
      </c>
      <c r="L1963" s="7">
        <f t="shared" si="183"/>
        <v>53.679653679653683</v>
      </c>
      <c r="M1963">
        <f t="shared" si="184"/>
        <v>9.9714285714285715</v>
      </c>
      <c r="N1963">
        <f t="shared" si="185"/>
        <v>7.4833333333333334</v>
      </c>
      <c r="O1963">
        <f>G1963/WatershedCalcs!$F$18</f>
        <v>0.62229437141884991</v>
      </c>
    </row>
    <row r="1964" spans="1:15" x14ac:dyDescent="0.25">
      <c r="A1964">
        <f t="shared" si="181"/>
        <v>2007</v>
      </c>
      <c r="B1964">
        <f t="shared" si="182"/>
        <v>8</v>
      </c>
      <c r="C1964">
        <v>2007</v>
      </c>
      <c r="D1964">
        <v>17</v>
      </c>
      <c r="E1964">
        <v>5</v>
      </c>
      <c r="F1964">
        <v>9.8000000000000007</v>
      </c>
      <c r="G1964">
        <v>9.8000000000000007</v>
      </c>
      <c r="I1964" s="1">
        <v>39219</v>
      </c>
      <c r="J1964">
        <v>9.8000000000000007</v>
      </c>
      <c r="K1964">
        <f t="shared" si="180"/>
        <v>2771</v>
      </c>
      <c r="L1964" s="7">
        <f t="shared" si="183"/>
        <v>54.525777253049981</v>
      </c>
      <c r="M1964">
        <f t="shared" si="184"/>
        <v>9.7428571428571438</v>
      </c>
      <c r="N1964">
        <f t="shared" si="185"/>
        <v>7.3100000000000005</v>
      </c>
      <c r="O1964">
        <f>G1964/WatershedCalcs!$F$18</f>
        <v>0.60984848399047298</v>
      </c>
    </row>
    <row r="1965" spans="1:15" x14ac:dyDescent="0.25">
      <c r="A1965">
        <f t="shared" si="181"/>
        <v>2007</v>
      </c>
      <c r="B1965">
        <f t="shared" si="182"/>
        <v>8</v>
      </c>
      <c r="C1965">
        <v>2007</v>
      </c>
      <c r="D1965">
        <v>18</v>
      </c>
      <c r="E1965">
        <v>5</v>
      </c>
      <c r="F1965">
        <v>9.1</v>
      </c>
      <c r="G1965">
        <v>9.1</v>
      </c>
      <c r="I1965" s="1">
        <v>39220</v>
      </c>
      <c r="J1965">
        <v>9.1</v>
      </c>
      <c r="K1965">
        <f t="shared" si="180"/>
        <v>2847</v>
      </c>
      <c r="L1965" s="7">
        <f t="shared" si="183"/>
        <v>56.02125147579693</v>
      </c>
      <c r="M1965">
        <f t="shared" si="184"/>
        <v>9.5285714285714285</v>
      </c>
      <c r="N1965">
        <f t="shared" si="185"/>
        <v>7.1433333333333335</v>
      </c>
      <c r="O1965">
        <f>G1965/WatershedCalcs!$F$18</f>
        <v>0.56628787799115343</v>
      </c>
    </row>
    <row r="1966" spans="1:15" x14ac:dyDescent="0.25">
      <c r="A1966">
        <f t="shared" si="181"/>
        <v>2007</v>
      </c>
      <c r="B1966">
        <f t="shared" si="182"/>
        <v>8</v>
      </c>
      <c r="C1966">
        <v>2007</v>
      </c>
      <c r="D1966">
        <v>19</v>
      </c>
      <c r="E1966">
        <v>5</v>
      </c>
      <c r="F1966">
        <v>9.6999999999999993</v>
      </c>
      <c r="G1966">
        <v>9.6999999999999993</v>
      </c>
      <c r="I1966" s="1">
        <v>39221</v>
      </c>
      <c r="J1966">
        <v>9.6999999999999993</v>
      </c>
      <c r="K1966">
        <f t="shared" si="180"/>
        <v>2784</v>
      </c>
      <c r="L1966" s="7">
        <f t="shared" si="183"/>
        <v>54.781582054309332</v>
      </c>
      <c r="M1966">
        <f t="shared" si="184"/>
        <v>9.3714285714285701</v>
      </c>
      <c r="N1966">
        <f t="shared" si="185"/>
        <v>7</v>
      </c>
      <c r="O1966">
        <f>G1966/WatershedCalcs!$F$18</f>
        <v>0.60362554027628434</v>
      </c>
    </row>
    <row r="1967" spans="1:15" x14ac:dyDescent="0.25">
      <c r="A1967">
        <f t="shared" si="181"/>
        <v>2007</v>
      </c>
      <c r="B1967">
        <f t="shared" si="182"/>
        <v>8</v>
      </c>
      <c r="C1967">
        <v>2007</v>
      </c>
      <c r="D1967">
        <v>20</v>
      </c>
      <c r="E1967">
        <v>5</v>
      </c>
      <c r="F1967">
        <v>11</v>
      </c>
      <c r="G1967">
        <v>11</v>
      </c>
      <c r="I1967" s="1">
        <v>39222</v>
      </c>
      <c r="J1967">
        <v>11</v>
      </c>
      <c r="K1967">
        <f t="shared" si="180"/>
        <v>2599</v>
      </c>
      <c r="L1967" s="7">
        <f t="shared" si="183"/>
        <v>51.141282959464775</v>
      </c>
      <c r="M1967">
        <f t="shared" si="184"/>
        <v>9.0571428571428587</v>
      </c>
      <c r="N1967">
        <f t="shared" si="185"/>
        <v>6.8266666666666671</v>
      </c>
      <c r="O1967">
        <f>G1967/WatershedCalcs!$F$18</f>
        <v>0.68452380856073491</v>
      </c>
    </row>
    <row r="1968" spans="1:15" x14ac:dyDescent="0.25">
      <c r="A1968">
        <f t="shared" si="181"/>
        <v>2007</v>
      </c>
      <c r="B1968">
        <f t="shared" si="182"/>
        <v>8</v>
      </c>
      <c r="C1968">
        <v>2007</v>
      </c>
      <c r="D1968">
        <v>21</v>
      </c>
      <c r="E1968">
        <v>5</v>
      </c>
      <c r="F1968">
        <v>11</v>
      </c>
      <c r="G1968">
        <v>11</v>
      </c>
      <c r="I1968" s="1">
        <v>39223</v>
      </c>
      <c r="J1968">
        <v>11</v>
      </c>
      <c r="K1968">
        <f t="shared" si="180"/>
        <v>2599</v>
      </c>
      <c r="L1968" s="7">
        <f t="shared" si="183"/>
        <v>51.141282959464775</v>
      </c>
      <c r="M1968">
        <f t="shared" si="184"/>
        <v>8.5000000000000018</v>
      </c>
      <c r="N1968">
        <f t="shared" si="185"/>
        <v>6.5966666666666667</v>
      </c>
      <c r="O1968">
        <f>G1968/WatershedCalcs!$F$18</f>
        <v>0.68452380856073491</v>
      </c>
    </row>
    <row r="1969" spans="1:15" x14ac:dyDescent="0.25">
      <c r="A1969">
        <f t="shared" si="181"/>
        <v>2007</v>
      </c>
      <c r="B1969">
        <f t="shared" si="182"/>
        <v>8</v>
      </c>
      <c r="C1969">
        <v>2007</v>
      </c>
      <c r="D1969">
        <v>22</v>
      </c>
      <c r="E1969">
        <v>5</v>
      </c>
      <c r="F1969">
        <v>9.1999999999999993</v>
      </c>
      <c r="G1969">
        <v>9.1999999999999993</v>
      </c>
      <c r="I1969" s="1">
        <v>39224</v>
      </c>
      <c r="J1969">
        <v>9.1999999999999993</v>
      </c>
      <c r="K1969">
        <f t="shared" si="180"/>
        <v>2836</v>
      </c>
      <c r="L1969" s="7">
        <f t="shared" si="183"/>
        <v>55.804801259346718</v>
      </c>
      <c r="M1969">
        <f t="shared" si="184"/>
        <v>7.9285714285714297</v>
      </c>
      <c r="N1969">
        <f t="shared" si="185"/>
        <v>6.3533333333333335</v>
      </c>
      <c r="O1969">
        <f>G1969/WatershedCalcs!$F$18</f>
        <v>0.57251082170534184</v>
      </c>
    </row>
    <row r="1970" spans="1:15" x14ac:dyDescent="0.25">
      <c r="A1970">
        <f t="shared" si="181"/>
        <v>2007</v>
      </c>
      <c r="B1970">
        <f t="shared" si="182"/>
        <v>8</v>
      </c>
      <c r="C1970">
        <v>2007</v>
      </c>
      <c r="D1970">
        <v>23</v>
      </c>
      <c r="E1970">
        <v>5</v>
      </c>
      <c r="F1970">
        <v>8.4</v>
      </c>
      <c r="G1970">
        <v>8.4</v>
      </c>
      <c r="I1970" s="1">
        <v>39225</v>
      </c>
      <c r="J1970">
        <v>8.4</v>
      </c>
      <c r="K1970">
        <f t="shared" si="180"/>
        <v>2921</v>
      </c>
      <c r="L1970" s="7">
        <f t="shared" si="183"/>
        <v>57.477371113734755</v>
      </c>
      <c r="M1970">
        <f t="shared" si="184"/>
        <v>7.5714285714285721</v>
      </c>
      <c r="N1970">
        <f t="shared" si="185"/>
        <v>6.16</v>
      </c>
      <c r="O1970">
        <f>G1970/WatershedCalcs!$F$18</f>
        <v>0.522727271991834</v>
      </c>
    </row>
    <row r="1971" spans="1:15" x14ac:dyDescent="0.25">
      <c r="A1971">
        <f t="shared" si="181"/>
        <v>2007</v>
      </c>
      <c r="B1971">
        <f t="shared" si="182"/>
        <v>8</v>
      </c>
      <c r="C1971">
        <v>2007</v>
      </c>
      <c r="D1971">
        <v>24</v>
      </c>
      <c r="E1971">
        <v>5</v>
      </c>
      <c r="F1971">
        <v>8.3000000000000007</v>
      </c>
      <c r="G1971">
        <v>8.3000000000000007</v>
      </c>
      <c r="I1971" s="1">
        <v>39226</v>
      </c>
      <c r="J1971">
        <v>8.3000000000000007</v>
      </c>
      <c r="K1971">
        <f t="shared" si="180"/>
        <v>2933</v>
      </c>
      <c r="L1971" s="7">
        <f t="shared" si="183"/>
        <v>57.713498622589533</v>
      </c>
      <c r="M1971">
        <f t="shared" si="184"/>
        <v>7.2428571428571429</v>
      </c>
      <c r="N1971">
        <f t="shared" si="185"/>
        <v>5.996666666666667</v>
      </c>
      <c r="O1971">
        <f>G1971/WatershedCalcs!$F$18</f>
        <v>0.51650432827764547</v>
      </c>
    </row>
    <row r="1972" spans="1:15" x14ac:dyDescent="0.25">
      <c r="A1972">
        <f t="shared" si="181"/>
        <v>2007</v>
      </c>
      <c r="B1972">
        <f t="shared" si="182"/>
        <v>8</v>
      </c>
      <c r="C1972">
        <v>2007</v>
      </c>
      <c r="D1972">
        <v>25</v>
      </c>
      <c r="E1972">
        <v>5</v>
      </c>
      <c r="F1972">
        <v>8</v>
      </c>
      <c r="G1972">
        <v>8</v>
      </c>
      <c r="I1972" s="1">
        <v>39227</v>
      </c>
      <c r="J1972">
        <v>8</v>
      </c>
      <c r="K1972">
        <f t="shared" si="180"/>
        <v>2970</v>
      </c>
      <c r="L1972" s="7">
        <f t="shared" si="183"/>
        <v>58.441558441558442</v>
      </c>
      <c r="M1972">
        <f t="shared" si="184"/>
        <v>6.8285714285714292</v>
      </c>
      <c r="N1972">
        <f t="shared" si="185"/>
        <v>5.8266666666666671</v>
      </c>
      <c r="O1972">
        <f>G1972/WatershedCalcs!$F$18</f>
        <v>0.49783549713507996</v>
      </c>
    </row>
    <row r="1973" spans="1:15" x14ac:dyDescent="0.25">
      <c r="A1973">
        <f t="shared" si="181"/>
        <v>2007</v>
      </c>
      <c r="B1973">
        <f t="shared" si="182"/>
        <v>8</v>
      </c>
      <c r="C1973">
        <v>2007</v>
      </c>
      <c r="D1973">
        <v>26</v>
      </c>
      <c r="E1973">
        <v>5</v>
      </c>
      <c r="F1973">
        <v>7.5</v>
      </c>
      <c r="G1973">
        <v>7.5</v>
      </c>
      <c r="I1973" s="1">
        <v>39228</v>
      </c>
      <c r="J1973">
        <v>7.5</v>
      </c>
      <c r="K1973">
        <f t="shared" si="180"/>
        <v>3026</v>
      </c>
      <c r="L1973" s="7">
        <f t="shared" si="183"/>
        <v>59.543486816214084</v>
      </c>
      <c r="M1973">
        <f t="shared" si="184"/>
        <v>6.4857142857142858</v>
      </c>
      <c r="N1973">
        <f t="shared" si="185"/>
        <v>5.703333333333334</v>
      </c>
      <c r="O1973">
        <f>G1973/WatershedCalcs!$F$18</f>
        <v>0.46672077856413746</v>
      </c>
    </row>
    <row r="1974" spans="1:15" x14ac:dyDescent="0.25">
      <c r="A1974">
        <f t="shared" si="181"/>
        <v>2007</v>
      </c>
      <c r="B1974">
        <f t="shared" si="182"/>
        <v>8</v>
      </c>
      <c r="C1974">
        <v>2007</v>
      </c>
      <c r="D1974">
        <v>27</v>
      </c>
      <c r="E1974">
        <v>5</v>
      </c>
      <c r="F1974">
        <v>7.1</v>
      </c>
      <c r="G1974">
        <v>7.1</v>
      </c>
      <c r="I1974" s="1">
        <v>39229</v>
      </c>
      <c r="J1974">
        <v>7.1</v>
      </c>
      <c r="K1974">
        <f t="shared" si="180"/>
        <v>3074</v>
      </c>
      <c r="L1974" s="7">
        <f t="shared" si="183"/>
        <v>60.48799685163322</v>
      </c>
      <c r="M1974">
        <f t="shared" si="184"/>
        <v>6.2</v>
      </c>
      <c r="N1974">
        <f t="shared" si="185"/>
        <v>5.6</v>
      </c>
      <c r="O1974">
        <f>G1974/WatershedCalcs!$F$18</f>
        <v>0.44182900370738343</v>
      </c>
    </row>
    <row r="1975" spans="1:15" x14ac:dyDescent="0.25">
      <c r="A1975">
        <f t="shared" si="181"/>
        <v>2007</v>
      </c>
      <c r="B1975">
        <f t="shared" si="182"/>
        <v>8</v>
      </c>
      <c r="C1975">
        <v>2007</v>
      </c>
      <c r="D1975">
        <v>28</v>
      </c>
      <c r="E1975">
        <v>5</v>
      </c>
      <c r="F1975">
        <v>7</v>
      </c>
      <c r="G1975">
        <v>7</v>
      </c>
      <c r="I1975" s="1">
        <v>39230</v>
      </c>
      <c r="J1975">
        <v>7</v>
      </c>
      <c r="K1975">
        <f t="shared" si="180"/>
        <v>3088</v>
      </c>
      <c r="L1975" s="7">
        <f t="shared" si="183"/>
        <v>60.763478945297123</v>
      </c>
      <c r="M1975">
        <f t="shared" si="184"/>
        <v>5.9428571428571422</v>
      </c>
      <c r="N1975">
        <f t="shared" si="185"/>
        <v>5.4899999999999993</v>
      </c>
      <c r="O1975">
        <f>G1975/WatershedCalcs!$F$18</f>
        <v>0.43560605999319496</v>
      </c>
    </row>
    <row r="1976" spans="1:15" x14ac:dyDescent="0.25">
      <c r="A1976">
        <f t="shared" si="181"/>
        <v>2007</v>
      </c>
      <c r="B1976">
        <f t="shared" si="182"/>
        <v>8</v>
      </c>
      <c r="C1976">
        <v>2007</v>
      </c>
      <c r="D1976">
        <v>29</v>
      </c>
      <c r="E1976">
        <v>5</v>
      </c>
      <c r="F1976">
        <v>6.7</v>
      </c>
      <c r="G1976">
        <v>6.7</v>
      </c>
      <c r="I1976" s="1">
        <v>39231</v>
      </c>
      <c r="J1976">
        <v>6.7</v>
      </c>
      <c r="K1976">
        <f t="shared" si="180"/>
        <v>3132</v>
      </c>
      <c r="L1976" s="7">
        <f t="shared" si="183"/>
        <v>61.629279811097994</v>
      </c>
      <c r="M1976">
        <f t="shared" si="184"/>
        <v>5.757142857142858</v>
      </c>
      <c r="N1976">
        <f t="shared" si="185"/>
        <v>5.3666666666666663</v>
      </c>
      <c r="O1976">
        <f>G1976/WatershedCalcs!$F$18</f>
        <v>0.41693722885062945</v>
      </c>
    </row>
    <row r="1977" spans="1:15" x14ac:dyDescent="0.25">
      <c r="A1977">
        <f t="shared" si="181"/>
        <v>2007</v>
      </c>
      <c r="B1977">
        <f t="shared" si="182"/>
        <v>8</v>
      </c>
      <c r="C1977">
        <v>2007</v>
      </c>
      <c r="D1977">
        <v>30</v>
      </c>
      <c r="E1977">
        <v>5</v>
      </c>
      <c r="F1977">
        <v>6.1</v>
      </c>
      <c r="G1977">
        <v>6.1</v>
      </c>
      <c r="I1977" s="1">
        <v>39232</v>
      </c>
      <c r="J1977">
        <v>6.1</v>
      </c>
      <c r="K1977">
        <f t="shared" si="180"/>
        <v>3235</v>
      </c>
      <c r="L1977" s="7">
        <f t="shared" si="183"/>
        <v>63.656040928768199</v>
      </c>
      <c r="M1977">
        <f t="shared" si="184"/>
        <v>5.9285714285714288</v>
      </c>
      <c r="N1977">
        <f t="shared" si="185"/>
        <v>5.2733333333333343</v>
      </c>
      <c r="O1977">
        <f>G1977/WatershedCalcs!$F$18</f>
        <v>0.37959956656549843</v>
      </c>
    </row>
    <row r="1978" spans="1:15" x14ac:dyDescent="0.25">
      <c r="A1978">
        <f t="shared" si="181"/>
        <v>2007</v>
      </c>
      <c r="B1978">
        <f t="shared" si="182"/>
        <v>8</v>
      </c>
      <c r="C1978">
        <v>2007</v>
      </c>
      <c r="D1978">
        <v>31</v>
      </c>
      <c r="E1978">
        <v>5</v>
      </c>
      <c r="F1978">
        <v>5.4</v>
      </c>
      <c r="G1978">
        <v>5.4</v>
      </c>
      <c r="I1978" s="1">
        <v>39233</v>
      </c>
      <c r="J1978">
        <v>5.4</v>
      </c>
      <c r="K1978">
        <f t="shared" si="180"/>
        <v>3380</v>
      </c>
      <c r="L1978" s="7">
        <f t="shared" si="183"/>
        <v>66.509248327430143</v>
      </c>
      <c r="M1978">
        <f t="shared" si="184"/>
        <v>6.0571428571428569</v>
      </c>
      <c r="N1978">
        <f t="shared" si="185"/>
        <v>5.2200000000000006</v>
      </c>
      <c r="O1978">
        <f>G1978/WatershedCalcs!$F$18</f>
        <v>0.33603896056617899</v>
      </c>
    </row>
    <row r="1979" spans="1:15" x14ac:dyDescent="0.25">
      <c r="A1979">
        <f t="shared" si="181"/>
        <v>2007</v>
      </c>
      <c r="B1979">
        <f t="shared" si="182"/>
        <v>9</v>
      </c>
      <c r="C1979">
        <v>2007</v>
      </c>
      <c r="D1979">
        <v>1</v>
      </c>
      <c r="E1979">
        <v>6</v>
      </c>
      <c r="F1979">
        <v>5.6</v>
      </c>
      <c r="G1979">
        <v>5.6</v>
      </c>
      <c r="I1979" s="1">
        <v>39234</v>
      </c>
      <c r="J1979">
        <v>5.6</v>
      </c>
      <c r="K1979">
        <f t="shared" si="180"/>
        <v>3332</v>
      </c>
      <c r="L1979" s="7">
        <f t="shared" si="183"/>
        <v>65.564738292011015</v>
      </c>
      <c r="M1979">
        <f t="shared" si="184"/>
        <v>6.2142857142857144</v>
      </c>
      <c r="N1979">
        <f t="shared" si="185"/>
        <v>5.16</v>
      </c>
      <c r="O1979">
        <f>G1979/WatershedCalcs!$F$18</f>
        <v>0.34848484799455592</v>
      </c>
    </row>
    <row r="1980" spans="1:15" x14ac:dyDescent="0.25">
      <c r="A1980">
        <f t="shared" si="181"/>
        <v>2007</v>
      </c>
      <c r="B1980">
        <f t="shared" si="182"/>
        <v>9</v>
      </c>
      <c r="C1980">
        <v>2007</v>
      </c>
      <c r="D1980">
        <v>2</v>
      </c>
      <c r="E1980">
        <v>6</v>
      </c>
      <c r="F1980">
        <v>5.5</v>
      </c>
      <c r="G1980">
        <v>5.5</v>
      </c>
      <c r="I1980" s="1">
        <v>39235</v>
      </c>
      <c r="J1980">
        <v>5.5</v>
      </c>
      <c r="K1980">
        <f t="shared" si="180"/>
        <v>3357</v>
      </c>
      <c r="L1980" s="7">
        <f t="shared" si="183"/>
        <v>66.056670602125138</v>
      </c>
      <c r="M1980">
        <f t="shared" si="184"/>
        <v>6.242857142857142</v>
      </c>
      <c r="N1980">
        <f t="shared" si="185"/>
        <v>5.08</v>
      </c>
      <c r="O1980">
        <f>G1980/WatershedCalcs!$F$18</f>
        <v>0.34226190428036746</v>
      </c>
    </row>
    <row r="1981" spans="1:15" x14ac:dyDescent="0.25">
      <c r="A1981">
        <f t="shared" si="181"/>
        <v>2007</v>
      </c>
      <c r="B1981">
        <f t="shared" si="182"/>
        <v>9</v>
      </c>
      <c r="C1981">
        <v>2007</v>
      </c>
      <c r="D1981">
        <v>3</v>
      </c>
      <c r="E1981">
        <v>6</v>
      </c>
      <c r="F1981">
        <v>5.3</v>
      </c>
      <c r="G1981">
        <v>5.3</v>
      </c>
      <c r="I1981" s="1">
        <v>39236</v>
      </c>
      <c r="J1981">
        <v>5.3</v>
      </c>
      <c r="K1981">
        <f t="shared" si="180"/>
        <v>3406</v>
      </c>
      <c r="L1981" s="7">
        <f t="shared" si="183"/>
        <v>67.020857929948846</v>
      </c>
      <c r="M1981">
        <f t="shared" si="184"/>
        <v>6.742857142857142</v>
      </c>
      <c r="N1981">
        <f t="shared" si="185"/>
        <v>4.996666666666667</v>
      </c>
      <c r="O1981">
        <f>G1981/WatershedCalcs!$F$18</f>
        <v>0.32981601685199047</v>
      </c>
    </row>
    <row r="1982" spans="1:15" x14ac:dyDescent="0.25">
      <c r="A1982">
        <f t="shared" si="181"/>
        <v>2007</v>
      </c>
      <c r="B1982">
        <f t="shared" si="182"/>
        <v>9</v>
      </c>
      <c r="C1982">
        <v>2007</v>
      </c>
      <c r="D1982">
        <v>4</v>
      </c>
      <c r="E1982">
        <v>6</v>
      </c>
      <c r="F1982">
        <v>5.7</v>
      </c>
      <c r="G1982">
        <v>5.7</v>
      </c>
      <c r="I1982" s="1">
        <v>39237</v>
      </c>
      <c r="J1982">
        <v>5.7</v>
      </c>
      <c r="K1982">
        <f t="shared" si="180"/>
        <v>3307</v>
      </c>
      <c r="L1982" s="7">
        <f t="shared" si="183"/>
        <v>65.072805981896892</v>
      </c>
      <c r="M1982">
        <f t="shared" si="184"/>
        <v>7.3571428571428568</v>
      </c>
      <c r="N1982">
        <f t="shared" si="185"/>
        <v>4.9033333333333333</v>
      </c>
      <c r="O1982">
        <f>G1982/WatershedCalcs!$F$18</f>
        <v>0.3547077917087445</v>
      </c>
    </row>
    <row r="1983" spans="1:15" x14ac:dyDescent="0.25">
      <c r="A1983">
        <f t="shared" si="181"/>
        <v>2007</v>
      </c>
      <c r="B1983">
        <f t="shared" si="182"/>
        <v>9</v>
      </c>
      <c r="C1983">
        <v>2007</v>
      </c>
      <c r="D1983">
        <v>5</v>
      </c>
      <c r="E1983">
        <v>6</v>
      </c>
      <c r="F1983">
        <v>7.9</v>
      </c>
      <c r="G1983">
        <v>7.9</v>
      </c>
      <c r="I1983" s="1">
        <v>39238</v>
      </c>
      <c r="J1983">
        <v>7.9</v>
      </c>
      <c r="K1983">
        <f t="shared" si="180"/>
        <v>2985</v>
      </c>
      <c r="L1983" s="7">
        <f t="shared" si="183"/>
        <v>58.736717827626919</v>
      </c>
      <c r="M1983">
        <f t="shared" si="184"/>
        <v>7.4857142857142867</v>
      </c>
      <c r="N1983">
        <f t="shared" si="185"/>
        <v>4.7933333333333339</v>
      </c>
      <c r="O1983">
        <f>G1983/WatershedCalcs!$F$18</f>
        <v>0.4916125534208915</v>
      </c>
    </row>
    <row r="1984" spans="1:15" x14ac:dyDescent="0.25">
      <c r="A1984">
        <f t="shared" si="181"/>
        <v>2007</v>
      </c>
      <c r="B1984">
        <f t="shared" si="182"/>
        <v>9</v>
      </c>
      <c r="C1984">
        <v>2007</v>
      </c>
      <c r="D1984">
        <v>6</v>
      </c>
      <c r="E1984">
        <v>6</v>
      </c>
      <c r="F1984">
        <v>7</v>
      </c>
      <c r="G1984">
        <v>7</v>
      </c>
      <c r="I1984" s="1">
        <v>39239</v>
      </c>
      <c r="J1984">
        <v>7</v>
      </c>
      <c r="K1984">
        <f t="shared" si="180"/>
        <v>3088</v>
      </c>
      <c r="L1984" s="7">
        <f t="shared" si="183"/>
        <v>60.763478945297123</v>
      </c>
      <c r="M1984">
        <f t="shared" si="184"/>
        <v>7.1714285714285717</v>
      </c>
      <c r="N1984">
        <f t="shared" si="185"/>
        <v>4.6133333333333333</v>
      </c>
      <c r="O1984">
        <f>G1984/WatershedCalcs!$F$18</f>
        <v>0.43560605999319496</v>
      </c>
    </row>
    <row r="1985" spans="1:15" x14ac:dyDescent="0.25">
      <c r="A1985">
        <f t="shared" si="181"/>
        <v>2007</v>
      </c>
      <c r="B1985">
        <f t="shared" si="182"/>
        <v>9</v>
      </c>
      <c r="C1985">
        <v>2007</v>
      </c>
      <c r="D1985">
        <v>7</v>
      </c>
      <c r="E1985">
        <v>6</v>
      </c>
      <c r="F1985">
        <v>6.5</v>
      </c>
      <c r="G1985">
        <v>6.5</v>
      </c>
      <c r="I1985" s="1">
        <v>39240</v>
      </c>
      <c r="J1985">
        <v>6.5</v>
      </c>
      <c r="K1985">
        <f t="shared" si="180"/>
        <v>3162</v>
      </c>
      <c r="L1985" s="7">
        <f t="shared" si="183"/>
        <v>62.219598583234948</v>
      </c>
      <c r="M1985">
        <f t="shared" si="184"/>
        <v>6.8857142857142861</v>
      </c>
      <c r="N1985">
        <f t="shared" si="185"/>
        <v>4.45</v>
      </c>
      <c r="O1985">
        <f>G1985/WatershedCalcs!$F$18</f>
        <v>0.40449134142225246</v>
      </c>
    </row>
    <row r="1986" spans="1:15" x14ac:dyDescent="0.25">
      <c r="A1986">
        <f t="shared" si="181"/>
        <v>2007</v>
      </c>
      <c r="B1986">
        <f t="shared" si="182"/>
        <v>9</v>
      </c>
      <c r="C1986">
        <v>2007</v>
      </c>
      <c r="D1986">
        <v>8</v>
      </c>
      <c r="E1986">
        <v>6</v>
      </c>
      <c r="F1986">
        <v>5.8</v>
      </c>
      <c r="G1986">
        <v>5.8</v>
      </c>
      <c r="I1986" s="1">
        <v>39241</v>
      </c>
      <c r="J1986">
        <v>5.8</v>
      </c>
      <c r="K1986">
        <f t="shared" ref="K1986:K2049" si="186">RANK(J1986,$J$2:$J$5114,0)</f>
        <v>3295</v>
      </c>
      <c r="L1986" s="7">
        <f t="shared" si="183"/>
        <v>64.836678473042113</v>
      </c>
      <c r="M1986">
        <f t="shared" si="184"/>
        <v>6.6714285714285717</v>
      </c>
      <c r="N1986">
        <f t="shared" si="185"/>
        <v>4.3066666666666666</v>
      </c>
      <c r="O1986">
        <f>G1986/WatershedCalcs!$F$18</f>
        <v>0.36093073542293297</v>
      </c>
    </row>
    <row r="1987" spans="1:15" x14ac:dyDescent="0.25">
      <c r="A1987">
        <f t="shared" ref="A1987:A2050" si="187">IF(E1987&gt;9,C1987+1,C1987)</f>
        <v>2007</v>
      </c>
      <c r="B1987">
        <f t="shared" ref="B1987:B2050" si="188">IF(E1987&gt;9,(E1987-9),(E1987+3))</f>
        <v>9</v>
      </c>
      <c r="C1987">
        <v>2007</v>
      </c>
      <c r="D1987">
        <v>9</v>
      </c>
      <c r="E1987">
        <v>6</v>
      </c>
      <c r="F1987">
        <v>9</v>
      </c>
      <c r="G1987">
        <v>9</v>
      </c>
      <c r="I1987" s="1">
        <v>39242</v>
      </c>
      <c r="J1987">
        <v>9</v>
      </c>
      <c r="K1987">
        <f t="shared" si="186"/>
        <v>2862</v>
      </c>
      <c r="L1987" s="7">
        <f t="shared" ref="L1987:L2050" si="189">100*(K1987/(COUNT($K$2:$K$5114)+1))</f>
        <v>56.316410861865407</v>
      </c>
      <c r="M1987">
        <f t="shared" ref="M1987:M2050" si="190">AVERAGE(J1987:J1993)</f>
        <v>6.5285714285714294</v>
      </c>
      <c r="N1987">
        <f t="shared" ref="N1987:N2050" si="191">AVERAGE(J1987:J2016)</f>
        <v>4.1900000000000004</v>
      </c>
      <c r="O1987">
        <f>G1987/WatershedCalcs!$F$18</f>
        <v>0.56006493427696491</v>
      </c>
    </row>
    <row r="1988" spans="1:15" x14ac:dyDescent="0.25">
      <c r="A1988">
        <f t="shared" si="187"/>
        <v>2007</v>
      </c>
      <c r="B1988">
        <f t="shared" si="188"/>
        <v>9</v>
      </c>
      <c r="C1988">
        <v>2007</v>
      </c>
      <c r="D1988">
        <v>10</v>
      </c>
      <c r="E1988">
        <v>6</v>
      </c>
      <c r="F1988">
        <v>9.6</v>
      </c>
      <c r="G1988">
        <v>9.6</v>
      </c>
      <c r="I1988" s="1">
        <v>39243</v>
      </c>
      <c r="J1988">
        <v>9.6</v>
      </c>
      <c r="K1988">
        <f t="shared" si="186"/>
        <v>2797</v>
      </c>
      <c r="L1988" s="7">
        <f t="shared" si="189"/>
        <v>55.03738685556867</v>
      </c>
      <c r="M1988">
        <f t="shared" si="190"/>
        <v>5.9285714285714279</v>
      </c>
      <c r="N1988">
        <f t="shared" si="191"/>
        <v>3.9633333333333334</v>
      </c>
      <c r="O1988">
        <f>G1988/WatershedCalcs!$F$18</f>
        <v>0.59740259656209593</v>
      </c>
    </row>
    <row r="1989" spans="1:15" x14ac:dyDescent="0.25">
      <c r="A1989">
        <f t="shared" si="187"/>
        <v>2007</v>
      </c>
      <c r="B1989">
        <f t="shared" si="188"/>
        <v>9</v>
      </c>
      <c r="C1989">
        <v>2007</v>
      </c>
      <c r="D1989">
        <v>11</v>
      </c>
      <c r="E1989">
        <v>6</v>
      </c>
      <c r="F1989">
        <v>6.6</v>
      </c>
      <c r="G1989">
        <v>6.6</v>
      </c>
      <c r="I1989" s="1">
        <v>39244</v>
      </c>
      <c r="J1989">
        <v>6.6</v>
      </c>
      <c r="K1989">
        <f t="shared" si="186"/>
        <v>3150</v>
      </c>
      <c r="L1989" s="7">
        <f t="shared" si="189"/>
        <v>61.983471074380169</v>
      </c>
      <c r="M1989">
        <f t="shared" si="190"/>
        <v>5.2428571428571429</v>
      </c>
      <c r="N1989">
        <f t="shared" si="191"/>
        <v>3.7133333333333334</v>
      </c>
      <c r="O1989">
        <f>G1989/WatershedCalcs!$F$18</f>
        <v>0.41071428513644093</v>
      </c>
    </row>
    <row r="1990" spans="1:15" x14ac:dyDescent="0.25">
      <c r="A1990">
        <f t="shared" si="187"/>
        <v>2007</v>
      </c>
      <c r="B1990">
        <f t="shared" si="188"/>
        <v>9</v>
      </c>
      <c r="C1990">
        <v>2007</v>
      </c>
      <c r="D1990">
        <v>12</v>
      </c>
      <c r="E1990">
        <v>6</v>
      </c>
      <c r="F1990">
        <v>5.7</v>
      </c>
      <c r="G1990">
        <v>5.7</v>
      </c>
      <c r="I1990" s="1">
        <v>39245</v>
      </c>
      <c r="J1990">
        <v>5.7</v>
      </c>
      <c r="K1990">
        <f t="shared" si="186"/>
        <v>3307</v>
      </c>
      <c r="L1990" s="7">
        <f t="shared" si="189"/>
        <v>65.072805981896892</v>
      </c>
      <c r="M1990">
        <f t="shared" si="190"/>
        <v>4.9428571428571431</v>
      </c>
      <c r="N1990">
        <f t="shared" si="191"/>
        <v>3.563333333333333</v>
      </c>
      <c r="O1990">
        <f>G1990/WatershedCalcs!$F$18</f>
        <v>0.3547077917087445</v>
      </c>
    </row>
    <row r="1991" spans="1:15" x14ac:dyDescent="0.25">
      <c r="A1991">
        <f t="shared" si="187"/>
        <v>2007</v>
      </c>
      <c r="B1991">
        <f t="shared" si="188"/>
        <v>9</v>
      </c>
      <c r="C1991">
        <v>2007</v>
      </c>
      <c r="D1991">
        <v>13</v>
      </c>
      <c r="E1991">
        <v>6</v>
      </c>
      <c r="F1991">
        <v>5</v>
      </c>
      <c r="G1991">
        <v>5</v>
      </c>
      <c r="I1991" s="1">
        <v>39246</v>
      </c>
      <c r="J1991">
        <v>5</v>
      </c>
      <c r="K1991">
        <f t="shared" si="186"/>
        <v>3465</v>
      </c>
      <c r="L1991" s="7">
        <f t="shared" si="189"/>
        <v>68.181818181818173</v>
      </c>
      <c r="M1991">
        <f t="shared" si="190"/>
        <v>4.7142857142857144</v>
      </c>
      <c r="N1991">
        <f t="shared" si="191"/>
        <v>3.4466666666666663</v>
      </c>
      <c r="O1991">
        <f>G1991/WatershedCalcs!$F$18</f>
        <v>0.31114718570942496</v>
      </c>
    </row>
    <row r="1992" spans="1:15" x14ac:dyDescent="0.25">
      <c r="A1992">
        <f t="shared" si="187"/>
        <v>2007</v>
      </c>
      <c r="B1992">
        <f t="shared" si="188"/>
        <v>9</v>
      </c>
      <c r="C1992">
        <v>2007</v>
      </c>
      <c r="D1992">
        <v>14</v>
      </c>
      <c r="E1992">
        <v>6</v>
      </c>
      <c r="F1992">
        <v>5</v>
      </c>
      <c r="G1992">
        <v>5</v>
      </c>
      <c r="I1992" s="1">
        <v>39247</v>
      </c>
      <c r="J1992">
        <v>5</v>
      </c>
      <c r="K1992">
        <f t="shared" si="186"/>
        <v>3465</v>
      </c>
      <c r="L1992" s="7">
        <f t="shared" si="189"/>
        <v>68.181818181818173</v>
      </c>
      <c r="M1992">
        <f t="shared" si="190"/>
        <v>4.5285714285714285</v>
      </c>
      <c r="N1992">
        <f t="shared" si="191"/>
        <v>3.3766666666666665</v>
      </c>
      <c r="O1992">
        <f>G1992/WatershedCalcs!$F$18</f>
        <v>0.31114718570942496</v>
      </c>
    </row>
    <row r="1993" spans="1:15" x14ac:dyDescent="0.25">
      <c r="A1993">
        <f t="shared" si="187"/>
        <v>2007</v>
      </c>
      <c r="B1993">
        <f t="shared" si="188"/>
        <v>9</v>
      </c>
      <c r="C1993">
        <v>2007</v>
      </c>
      <c r="D1993">
        <v>15</v>
      </c>
      <c r="E1993">
        <v>6</v>
      </c>
      <c r="F1993">
        <v>4.8</v>
      </c>
      <c r="G1993">
        <v>4.8</v>
      </c>
      <c r="I1993" s="1">
        <v>39248</v>
      </c>
      <c r="J1993">
        <v>4.8</v>
      </c>
      <c r="K1993">
        <f t="shared" si="186"/>
        <v>3498</v>
      </c>
      <c r="L1993" s="7">
        <f t="shared" si="189"/>
        <v>68.831168831168839</v>
      </c>
      <c r="M1993">
        <f t="shared" si="190"/>
        <v>4.3</v>
      </c>
      <c r="N1993">
        <f t="shared" si="191"/>
        <v>3.2833333333333328</v>
      </c>
      <c r="O1993">
        <f>G1993/WatershedCalcs!$F$18</f>
        <v>0.29870129828104797</v>
      </c>
    </row>
    <row r="1994" spans="1:15" x14ac:dyDescent="0.25">
      <c r="A1994">
        <f t="shared" si="187"/>
        <v>2007</v>
      </c>
      <c r="B1994">
        <f t="shared" si="188"/>
        <v>9</v>
      </c>
      <c r="C1994">
        <v>2007</v>
      </c>
      <c r="D1994">
        <v>16</v>
      </c>
      <c r="E1994">
        <v>6</v>
      </c>
      <c r="F1994">
        <v>4.8</v>
      </c>
      <c r="G1994">
        <v>4.8</v>
      </c>
      <c r="I1994" s="1">
        <v>39249</v>
      </c>
      <c r="J1994">
        <v>4.8</v>
      </c>
      <c r="K1994">
        <f t="shared" si="186"/>
        <v>3498</v>
      </c>
      <c r="L1994" s="7">
        <f t="shared" si="189"/>
        <v>68.831168831168839</v>
      </c>
      <c r="M1994">
        <f t="shared" si="190"/>
        <v>4.1142857142857139</v>
      </c>
      <c r="N1994">
        <f t="shared" si="191"/>
        <v>3.1966666666666668</v>
      </c>
      <c r="O1994">
        <f>G1994/WatershedCalcs!$F$18</f>
        <v>0.29870129828104797</v>
      </c>
    </row>
    <row r="1995" spans="1:15" x14ac:dyDescent="0.25">
      <c r="A1995">
        <f t="shared" si="187"/>
        <v>2007</v>
      </c>
      <c r="B1995">
        <f t="shared" si="188"/>
        <v>9</v>
      </c>
      <c r="C1995">
        <v>2007</v>
      </c>
      <c r="D1995">
        <v>17</v>
      </c>
      <c r="E1995">
        <v>6</v>
      </c>
      <c r="F1995">
        <v>4.8</v>
      </c>
      <c r="G1995">
        <v>4.8</v>
      </c>
      <c r="I1995" s="1">
        <v>39250</v>
      </c>
      <c r="J1995">
        <v>4.8</v>
      </c>
      <c r="K1995">
        <f t="shared" si="186"/>
        <v>3498</v>
      </c>
      <c r="L1995" s="7">
        <f t="shared" si="189"/>
        <v>68.831168831168839</v>
      </c>
      <c r="M1995">
        <f t="shared" si="190"/>
        <v>3.8857142857142857</v>
      </c>
      <c r="N1995">
        <f t="shared" si="191"/>
        <v>3.1133333333333328</v>
      </c>
      <c r="O1995">
        <f>G1995/WatershedCalcs!$F$18</f>
        <v>0.29870129828104797</v>
      </c>
    </row>
    <row r="1996" spans="1:15" x14ac:dyDescent="0.25">
      <c r="A1996">
        <f t="shared" si="187"/>
        <v>2007</v>
      </c>
      <c r="B1996">
        <f t="shared" si="188"/>
        <v>9</v>
      </c>
      <c r="C1996">
        <v>2007</v>
      </c>
      <c r="D1996">
        <v>18</v>
      </c>
      <c r="E1996">
        <v>6</v>
      </c>
      <c r="F1996">
        <v>4.5</v>
      </c>
      <c r="G1996">
        <v>4.5</v>
      </c>
      <c r="I1996" s="1">
        <v>39251</v>
      </c>
      <c r="J1996">
        <v>4.5</v>
      </c>
      <c r="K1996">
        <f t="shared" si="186"/>
        <v>3571</v>
      </c>
      <c r="L1996" s="7">
        <f t="shared" si="189"/>
        <v>70.267611176702076</v>
      </c>
      <c r="M1996">
        <f t="shared" si="190"/>
        <v>3.8142857142857145</v>
      </c>
      <c r="N1996">
        <f t="shared" si="191"/>
        <v>3.0466666666666664</v>
      </c>
      <c r="O1996">
        <f>G1996/WatershedCalcs!$F$18</f>
        <v>0.28003246713848245</v>
      </c>
    </row>
    <row r="1997" spans="1:15" x14ac:dyDescent="0.25">
      <c r="A1997">
        <f t="shared" si="187"/>
        <v>2007</v>
      </c>
      <c r="B1997">
        <f t="shared" si="188"/>
        <v>9</v>
      </c>
      <c r="C1997">
        <v>2007</v>
      </c>
      <c r="D1997">
        <v>19</v>
      </c>
      <c r="E1997">
        <v>6</v>
      </c>
      <c r="F1997">
        <v>4.0999999999999996</v>
      </c>
      <c r="G1997">
        <v>4.0999999999999996</v>
      </c>
      <c r="I1997" s="1">
        <v>39252</v>
      </c>
      <c r="J1997">
        <v>4.0999999999999996</v>
      </c>
      <c r="K1997">
        <f t="shared" si="186"/>
        <v>3656</v>
      </c>
      <c r="L1997" s="7">
        <f t="shared" si="189"/>
        <v>71.94018103109012</v>
      </c>
      <c r="M1997">
        <f t="shared" si="190"/>
        <v>3.8000000000000003</v>
      </c>
      <c r="N1997">
        <f t="shared" si="191"/>
        <v>3.0600000000000005</v>
      </c>
      <c r="O1997">
        <f>G1997/WatershedCalcs!$F$18</f>
        <v>0.25514069228172848</v>
      </c>
    </row>
    <row r="1998" spans="1:15" x14ac:dyDescent="0.25">
      <c r="A1998">
        <f t="shared" si="187"/>
        <v>2007</v>
      </c>
      <c r="B1998">
        <f t="shared" si="188"/>
        <v>9</v>
      </c>
      <c r="C1998">
        <v>2007</v>
      </c>
      <c r="D1998">
        <v>20</v>
      </c>
      <c r="E1998">
        <v>6</v>
      </c>
      <c r="F1998">
        <v>3.7</v>
      </c>
      <c r="G1998">
        <v>3.7</v>
      </c>
      <c r="I1998" s="1">
        <v>39253</v>
      </c>
      <c r="J1998">
        <v>3.7</v>
      </c>
      <c r="K1998">
        <f t="shared" si="186"/>
        <v>3734</v>
      </c>
      <c r="L1998" s="7">
        <f t="shared" si="189"/>
        <v>73.475009838646201</v>
      </c>
      <c r="M1998">
        <f t="shared" si="190"/>
        <v>3.7571428571428571</v>
      </c>
      <c r="N1998">
        <f t="shared" si="191"/>
        <v>3.0200000000000005</v>
      </c>
      <c r="O1998">
        <f>G1998/WatershedCalcs!$F$18</f>
        <v>0.2302489174249745</v>
      </c>
    </row>
    <row r="1999" spans="1:15" x14ac:dyDescent="0.25">
      <c r="A1999">
        <f t="shared" si="187"/>
        <v>2007</v>
      </c>
      <c r="B1999">
        <f t="shared" si="188"/>
        <v>9</v>
      </c>
      <c r="C1999">
        <v>2007</v>
      </c>
      <c r="D1999">
        <v>21</v>
      </c>
      <c r="E1999">
        <v>6</v>
      </c>
      <c r="F1999">
        <v>3.4</v>
      </c>
      <c r="G1999">
        <v>3.4</v>
      </c>
      <c r="I1999" s="1">
        <v>39254</v>
      </c>
      <c r="J1999">
        <v>3.4</v>
      </c>
      <c r="K1999">
        <f t="shared" si="186"/>
        <v>3822</v>
      </c>
      <c r="L1999" s="7">
        <f t="shared" si="189"/>
        <v>75.206611570247944</v>
      </c>
      <c r="M1999">
        <f t="shared" si="190"/>
        <v>3.7000000000000006</v>
      </c>
      <c r="N1999">
        <f t="shared" si="191"/>
        <v>2.9800000000000013</v>
      </c>
      <c r="O1999">
        <f>G1999/WatershedCalcs!$F$18</f>
        <v>0.21158008628240899</v>
      </c>
    </row>
    <row r="2000" spans="1:15" x14ac:dyDescent="0.25">
      <c r="A2000">
        <f t="shared" si="187"/>
        <v>2007</v>
      </c>
      <c r="B2000">
        <f t="shared" si="188"/>
        <v>9</v>
      </c>
      <c r="C2000">
        <v>2007</v>
      </c>
      <c r="D2000">
        <v>22</v>
      </c>
      <c r="E2000">
        <v>6</v>
      </c>
      <c r="F2000">
        <v>3.5</v>
      </c>
      <c r="G2000">
        <v>3.5</v>
      </c>
      <c r="I2000" s="1">
        <v>39255</v>
      </c>
      <c r="J2000">
        <v>3.5</v>
      </c>
      <c r="K2000">
        <f t="shared" si="186"/>
        <v>3791</v>
      </c>
      <c r="L2000" s="7">
        <f t="shared" si="189"/>
        <v>74.59661550570641</v>
      </c>
      <c r="M2000">
        <f t="shared" si="190"/>
        <v>3.7714285714285714</v>
      </c>
      <c r="N2000">
        <f t="shared" si="191"/>
        <v>2.9633333333333343</v>
      </c>
      <c r="O2000">
        <f>G2000/WatershedCalcs!$F$18</f>
        <v>0.21780302999659748</v>
      </c>
    </row>
    <row r="2001" spans="1:15" x14ac:dyDescent="0.25">
      <c r="A2001">
        <f t="shared" si="187"/>
        <v>2007</v>
      </c>
      <c r="B2001">
        <f t="shared" si="188"/>
        <v>9</v>
      </c>
      <c r="C2001">
        <v>2007</v>
      </c>
      <c r="D2001">
        <v>23</v>
      </c>
      <c r="E2001">
        <v>6</v>
      </c>
      <c r="F2001">
        <v>3.2</v>
      </c>
      <c r="G2001">
        <v>3.2</v>
      </c>
      <c r="I2001" s="1">
        <v>39256</v>
      </c>
      <c r="J2001">
        <v>3.2</v>
      </c>
      <c r="K2001">
        <f t="shared" si="186"/>
        <v>3885</v>
      </c>
      <c r="L2001" s="7">
        <f t="shared" si="189"/>
        <v>76.446280991735534</v>
      </c>
      <c r="M2001">
        <f t="shared" si="190"/>
        <v>3.9142857142857141</v>
      </c>
      <c r="N2001">
        <f t="shared" si="191"/>
        <v>2.933333333333334</v>
      </c>
      <c r="O2001">
        <f>G2001/WatershedCalcs!$F$18</f>
        <v>0.199134198854032</v>
      </c>
    </row>
    <row r="2002" spans="1:15" x14ac:dyDescent="0.25">
      <c r="A2002">
        <f t="shared" si="187"/>
        <v>2007</v>
      </c>
      <c r="B2002">
        <f t="shared" si="188"/>
        <v>9</v>
      </c>
      <c r="C2002">
        <v>2007</v>
      </c>
      <c r="D2002">
        <v>24</v>
      </c>
      <c r="E2002">
        <v>6</v>
      </c>
      <c r="F2002">
        <v>4.3</v>
      </c>
      <c r="G2002">
        <v>4.3</v>
      </c>
      <c r="I2002" s="1">
        <v>39257</v>
      </c>
      <c r="J2002">
        <v>4.3</v>
      </c>
      <c r="K2002">
        <f t="shared" si="186"/>
        <v>3610</v>
      </c>
      <c r="L2002" s="7">
        <f t="shared" si="189"/>
        <v>71.035025580480124</v>
      </c>
      <c r="M2002">
        <f t="shared" si="190"/>
        <v>3.9714285714285715</v>
      </c>
      <c r="N2002">
        <f t="shared" si="191"/>
        <v>2.9033333333333342</v>
      </c>
      <c r="O2002">
        <f>G2002/WatershedCalcs!$F$18</f>
        <v>0.26758657971010547</v>
      </c>
    </row>
    <row r="2003" spans="1:15" x14ac:dyDescent="0.25">
      <c r="A2003">
        <f t="shared" si="187"/>
        <v>2007</v>
      </c>
      <c r="B2003">
        <f t="shared" si="188"/>
        <v>9</v>
      </c>
      <c r="C2003">
        <v>2007</v>
      </c>
      <c r="D2003">
        <v>25</v>
      </c>
      <c r="E2003">
        <v>6</v>
      </c>
      <c r="F2003">
        <v>4.4000000000000004</v>
      </c>
      <c r="G2003">
        <v>4.4000000000000004</v>
      </c>
      <c r="I2003" s="1">
        <v>39258</v>
      </c>
      <c r="J2003">
        <v>4.4000000000000004</v>
      </c>
      <c r="K2003">
        <f t="shared" si="186"/>
        <v>3593</v>
      </c>
      <c r="L2003" s="7">
        <f t="shared" si="189"/>
        <v>70.700511609602529</v>
      </c>
      <c r="M2003">
        <f t="shared" si="190"/>
        <v>3.8142857142857141</v>
      </c>
      <c r="N2003">
        <f t="shared" si="191"/>
        <v>2.8300000000000005</v>
      </c>
      <c r="O2003">
        <f>G2003/WatershedCalcs!$F$18</f>
        <v>0.27380952342429399</v>
      </c>
    </row>
    <row r="2004" spans="1:15" x14ac:dyDescent="0.25">
      <c r="A2004">
        <f t="shared" si="187"/>
        <v>2007</v>
      </c>
      <c r="B2004">
        <f t="shared" si="188"/>
        <v>9</v>
      </c>
      <c r="C2004">
        <v>2007</v>
      </c>
      <c r="D2004">
        <v>26</v>
      </c>
      <c r="E2004">
        <v>6</v>
      </c>
      <c r="F2004">
        <v>3.8</v>
      </c>
      <c r="G2004">
        <v>3.8</v>
      </c>
      <c r="I2004" s="1">
        <v>39259</v>
      </c>
      <c r="J2004">
        <v>3.8</v>
      </c>
      <c r="K2004">
        <f t="shared" si="186"/>
        <v>3716</v>
      </c>
      <c r="L2004" s="7">
        <f t="shared" si="189"/>
        <v>73.120818575364027</v>
      </c>
      <c r="M2004">
        <f t="shared" si="190"/>
        <v>3.6142857142857143</v>
      </c>
      <c r="N2004">
        <f t="shared" si="191"/>
        <v>2.7433333333333336</v>
      </c>
      <c r="O2004">
        <f>G2004/WatershedCalcs!$F$18</f>
        <v>0.23647186113916296</v>
      </c>
    </row>
    <row r="2005" spans="1:15" x14ac:dyDescent="0.25">
      <c r="A2005">
        <f t="shared" si="187"/>
        <v>2007</v>
      </c>
      <c r="B2005">
        <f t="shared" si="188"/>
        <v>9</v>
      </c>
      <c r="C2005">
        <v>2007</v>
      </c>
      <c r="D2005">
        <v>27</v>
      </c>
      <c r="E2005">
        <v>6</v>
      </c>
      <c r="F2005">
        <v>3.3</v>
      </c>
      <c r="G2005">
        <v>3.3</v>
      </c>
      <c r="I2005" s="1">
        <v>39260</v>
      </c>
      <c r="J2005">
        <v>3.3</v>
      </c>
      <c r="K2005">
        <f t="shared" si="186"/>
        <v>3852</v>
      </c>
      <c r="L2005" s="7">
        <f t="shared" si="189"/>
        <v>75.796930342384883</v>
      </c>
      <c r="M2005">
        <f t="shared" si="190"/>
        <v>3.4285714285714284</v>
      </c>
      <c r="N2005">
        <f t="shared" si="191"/>
        <v>2.6733333333333333</v>
      </c>
      <c r="O2005">
        <f>G2005/WatershedCalcs!$F$18</f>
        <v>0.20535714256822046</v>
      </c>
    </row>
    <row r="2006" spans="1:15" x14ac:dyDescent="0.25">
      <c r="A2006">
        <f t="shared" si="187"/>
        <v>2007</v>
      </c>
      <c r="B2006">
        <f t="shared" si="188"/>
        <v>9</v>
      </c>
      <c r="C2006">
        <v>2007</v>
      </c>
      <c r="D2006">
        <v>28</v>
      </c>
      <c r="E2006">
        <v>6</v>
      </c>
      <c r="F2006">
        <v>3.9</v>
      </c>
      <c r="G2006">
        <v>3.9</v>
      </c>
      <c r="I2006" s="1">
        <v>39261</v>
      </c>
      <c r="J2006">
        <v>3.9</v>
      </c>
      <c r="K2006">
        <f t="shared" si="186"/>
        <v>3691</v>
      </c>
      <c r="L2006" s="7">
        <f t="shared" si="189"/>
        <v>72.628886265249903</v>
      </c>
      <c r="M2006">
        <f t="shared" si="190"/>
        <v>3.3</v>
      </c>
      <c r="N2006">
        <f t="shared" si="191"/>
        <v>2.6199999999999997</v>
      </c>
      <c r="O2006">
        <f>G2006/WatershedCalcs!$F$18</f>
        <v>0.24269480485335146</v>
      </c>
    </row>
    <row r="2007" spans="1:15" x14ac:dyDescent="0.25">
      <c r="A2007">
        <f t="shared" si="187"/>
        <v>2007</v>
      </c>
      <c r="B2007">
        <f t="shared" si="188"/>
        <v>9</v>
      </c>
      <c r="C2007">
        <v>2007</v>
      </c>
      <c r="D2007">
        <v>29</v>
      </c>
      <c r="E2007">
        <v>6</v>
      </c>
      <c r="F2007">
        <v>4.5</v>
      </c>
      <c r="G2007">
        <v>4.5</v>
      </c>
      <c r="I2007" s="1">
        <v>39262</v>
      </c>
      <c r="J2007">
        <v>4.5</v>
      </c>
      <c r="K2007">
        <f t="shared" si="186"/>
        <v>3571</v>
      </c>
      <c r="L2007" s="7">
        <f t="shared" si="189"/>
        <v>70.267611176702076</v>
      </c>
      <c r="M2007">
        <f t="shared" si="190"/>
        <v>3.1</v>
      </c>
      <c r="N2007">
        <f t="shared" si="191"/>
        <v>2.5533333333333332</v>
      </c>
      <c r="O2007">
        <f>G2007/WatershedCalcs!$F$18</f>
        <v>0.28003246713848245</v>
      </c>
    </row>
    <row r="2008" spans="1:15" x14ac:dyDescent="0.25">
      <c r="A2008">
        <f t="shared" si="187"/>
        <v>2007</v>
      </c>
      <c r="B2008">
        <f t="shared" si="188"/>
        <v>9</v>
      </c>
      <c r="C2008">
        <v>2007</v>
      </c>
      <c r="D2008">
        <v>30</v>
      </c>
      <c r="E2008">
        <v>6</v>
      </c>
      <c r="F2008">
        <v>3.6</v>
      </c>
      <c r="G2008">
        <v>3.6</v>
      </c>
      <c r="I2008" s="1">
        <v>39263</v>
      </c>
      <c r="J2008">
        <v>3.6</v>
      </c>
      <c r="K2008">
        <f t="shared" si="186"/>
        <v>3764</v>
      </c>
      <c r="L2008" s="7">
        <f t="shared" si="189"/>
        <v>74.065328610783155</v>
      </c>
      <c r="M2008">
        <f t="shared" si="190"/>
        <v>2.7571428571428576</v>
      </c>
      <c r="N2008">
        <f t="shared" si="191"/>
        <v>2.4700000000000002</v>
      </c>
      <c r="O2008">
        <f>G2008/WatershedCalcs!$F$18</f>
        <v>0.22402597371078597</v>
      </c>
    </row>
    <row r="2009" spans="1:15" x14ac:dyDescent="0.25">
      <c r="A2009">
        <f t="shared" si="187"/>
        <v>2007</v>
      </c>
      <c r="B2009">
        <f t="shared" si="188"/>
        <v>10</v>
      </c>
      <c r="C2009">
        <v>2007</v>
      </c>
      <c r="D2009">
        <v>1</v>
      </c>
      <c r="E2009">
        <v>7</v>
      </c>
      <c r="F2009">
        <v>3.2</v>
      </c>
      <c r="G2009">
        <v>3.2</v>
      </c>
      <c r="I2009" s="1">
        <v>39264</v>
      </c>
      <c r="J2009">
        <v>3.2</v>
      </c>
      <c r="K2009">
        <f t="shared" si="186"/>
        <v>3885</v>
      </c>
      <c r="L2009" s="7">
        <f t="shared" si="189"/>
        <v>76.446280991735534</v>
      </c>
      <c r="M2009">
        <f t="shared" si="190"/>
        <v>2.5571428571428569</v>
      </c>
      <c r="N2009">
        <f t="shared" si="191"/>
        <v>2.4133333333333336</v>
      </c>
      <c r="O2009">
        <f>G2009/WatershedCalcs!$F$18</f>
        <v>0.199134198854032</v>
      </c>
    </row>
    <row r="2010" spans="1:15" x14ac:dyDescent="0.25">
      <c r="A2010">
        <f t="shared" si="187"/>
        <v>2007</v>
      </c>
      <c r="B2010">
        <f t="shared" si="188"/>
        <v>10</v>
      </c>
      <c r="C2010">
        <v>2007</v>
      </c>
      <c r="D2010">
        <v>2</v>
      </c>
      <c r="E2010">
        <v>7</v>
      </c>
      <c r="F2010">
        <v>3</v>
      </c>
      <c r="G2010">
        <v>3</v>
      </c>
      <c r="I2010" s="1">
        <v>39265</v>
      </c>
      <c r="J2010">
        <v>3</v>
      </c>
      <c r="K2010">
        <f t="shared" si="186"/>
        <v>3941</v>
      </c>
      <c r="L2010" s="7">
        <f t="shared" si="189"/>
        <v>77.548209366391191</v>
      </c>
      <c r="M2010">
        <f t="shared" si="190"/>
        <v>2.4285714285714284</v>
      </c>
      <c r="N2010">
        <f t="shared" si="191"/>
        <v>2.3533333333333335</v>
      </c>
      <c r="O2010">
        <f>G2010/WatershedCalcs!$F$18</f>
        <v>0.18668831142565498</v>
      </c>
    </row>
    <row r="2011" spans="1:15" x14ac:dyDescent="0.25">
      <c r="A2011">
        <f t="shared" si="187"/>
        <v>2007</v>
      </c>
      <c r="B2011">
        <f t="shared" si="188"/>
        <v>10</v>
      </c>
      <c r="C2011">
        <v>2007</v>
      </c>
      <c r="D2011">
        <v>3</v>
      </c>
      <c r="E2011">
        <v>7</v>
      </c>
      <c r="F2011">
        <v>2.5</v>
      </c>
      <c r="G2011">
        <v>2.5</v>
      </c>
      <c r="I2011" s="1">
        <v>39266</v>
      </c>
      <c r="J2011">
        <v>2.5</v>
      </c>
      <c r="K2011">
        <f t="shared" si="186"/>
        <v>4136</v>
      </c>
      <c r="L2011" s="7">
        <f t="shared" si="189"/>
        <v>81.385281385281388</v>
      </c>
      <c r="M2011">
        <f t="shared" si="190"/>
        <v>2.3142857142857141</v>
      </c>
      <c r="N2011">
        <f t="shared" si="191"/>
        <v>2.2966666666666664</v>
      </c>
      <c r="O2011">
        <f>G2011/WatershedCalcs!$F$18</f>
        <v>0.15557359285471248</v>
      </c>
    </row>
    <row r="2012" spans="1:15" x14ac:dyDescent="0.25">
      <c r="A2012">
        <f t="shared" si="187"/>
        <v>2007</v>
      </c>
      <c r="B2012">
        <f t="shared" si="188"/>
        <v>10</v>
      </c>
      <c r="C2012">
        <v>2007</v>
      </c>
      <c r="D2012">
        <v>4</v>
      </c>
      <c r="E2012">
        <v>7</v>
      </c>
      <c r="F2012">
        <v>2.4</v>
      </c>
      <c r="G2012">
        <v>2.4</v>
      </c>
      <c r="I2012" s="1">
        <v>39267</v>
      </c>
      <c r="J2012">
        <v>2.4</v>
      </c>
      <c r="K2012">
        <f t="shared" si="186"/>
        <v>4180</v>
      </c>
      <c r="L2012" s="7">
        <f t="shared" si="189"/>
        <v>82.251082251082252</v>
      </c>
      <c r="M2012">
        <f t="shared" si="190"/>
        <v>2.2571428571428571</v>
      </c>
      <c r="N2012">
        <f t="shared" si="191"/>
        <v>2.2566666666666664</v>
      </c>
      <c r="O2012">
        <f>G2012/WatershedCalcs!$F$18</f>
        <v>0.14935064914052398</v>
      </c>
    </row>
    <row r="2013" spans="1:15" x14ac:dyDescent="0.25">
      <c r="A2013">
        <f t="shared" si="187"/>
        <v>2007</v>
      </c>
      <c r="B2013">
        <f t="shared" si="188"/>
        <v>10</v>
      </c>
      <c r="C2013">
        <v>2007</v>
      </c>
      <c r="D2013">
        <v>5</v>
      </c>
      <c r="E2013">
        <v>7</v>
      </c>
      <c r="F2013">
        <v>2.5</v>
      </c>
      <c r="G2013">
        <v>2.5</v>
      </c>
      <c r="I2013" s="1">
        <v>39268</v>
      </c>
      <c r="J2013">
        <v>2.5</v>
      </c>
      <c r="K2013">
        <f t="shared" si="186"/>
        <v>4136</v>
      </c>
      <c r="L2013" s="7">
        <f t="shared" si="189"/>
        <v>81.385281385281388</v>
      </c>
      <c r="M2013">
        <f t="shared" si="190"/>
        <v>2.2142857142857144</v>
      </c>
      <c r="N2013">
        <f t="shared" si="191"/>
        <v>2.2233333333333336</v>
      </c>
      <c r="O2013">
        <f>G2013/WatershedCalcs!$F$18</f>
        <v>0.15557359285471248</v>
      </c>
    </row>
    <row r="2014" spans="1:15" x14ac:dyDescent="0.25">
      <c r="A2014">
        <f t="shared" si="187"/>
        <v>2007</v>
      </c>
      <c r="B2014">
        <f t="shared" si="188"/>
        <v>10</v>
      </c>
      <c r="C2014">
        <v>2007</v>
      </c>
      <c r="D2014">
        <v>6</v>
      </c>
      <c r="E2014">
        <v>7</v>
      </c>
      <c r="F2014">
        <v>2.1</v>
      </c>
      <c r="G2014">
        <v>2.1</v>
      </c>
      <c r="I2014" s="1">
        <v>39269</v>
      </c>
      <c r="J2014">
        <v>2.1</v>
      </c>
      <c r="K2014">
        <f t="shared" si="186"/>
        <v>4352</v>
      </c>
      <c r="L2014" s="7">
        <f t="shared" si="189"/>
        <v>85.635576544667458</v>
      </c>
      <c r="M2014">
        <f t="shared" si="190"/>
        <v>2.1714285714285713</v>
      </c>
      <c r="N2014">
        <f t="shared" si="191"/>
        <v>2.1933333333333329</v>
      </c>
      <c r="O2014">
        <f>G2014/WatershedCalcs!$F$18</f>
        <v>0.1306818179979585</v>
      </c>
    </row>
    <row r="2015" spans="1:15" x14ac:dyDescent="0.25">
      <c r="A2015">
        <f t="shared" si="187"/>
        <v>2007</v>
      </c>
      <c r="B2015">
        <f t="shared" si="188"/>
        <v>10</v>
      </c>
      <c r="C2015">
        <v>2007</v>
      </c>
      <c r="D2015">
        <v>7</v>
      </c>
      <c r="E2015">
        <v>7</v>
      </c>
      <c r="F2015">
        <v>2.2000000000000002</v>
      </c>
      <c r="G2015">
        <v>2.2000000000000002</v>
      </c>
      <c r="I2015" s="1">
        <v>39270</v>
      </c>
      <c r="J2015">
        <v>2.2000000000000002</v>
      </c>
      <c r="K2015">
        <f t="shared" si="186"/>
        <v>4282</v>
      </c>
      <c r="L2015" s="7">
        <f t="shared" si="189"/>
        <v>84.258166076347891</v>
      </c>
      <c r="M2015">
        <f t="shared" si="190"/>
        <v>2.2857142857142856</v>
      </c>
      <c r="N2015">
        <f t="shared" si="191"/>
        <v>2.1799999999999997</v>
      </c>
      <c r="O2015">
        <f>G2015/WatershedCalcs!$F$18</f>
        <v>0.13690476171214699</v>
      </c>
    </row>
    <row r="2016" spans="1:15" x14ac:dyDescent="0.25">
      <c r="A2016">
        <f t="shared" si="187"/>
        <v>2007</v>
      </c>
      <c r="B2016">
        <f t="shared" si="188"/>
        <v>10</v>
      </c>
      <c r="C2016">
        <v>2007</v>
      </c>
      <c r="D2016">
        <v>8</v>
      </c>
      <c r="E2016">
        <v>7</v>
      </c>
      <c r="F2016">
        <v>2.2999999999999998</v>
      </c>
      <c r="G2016">
        <v>2.2999999999999998</v>
      </c>
      <c r="I2016" s="1">
        <v>39271</v>
      </c>
      <c r="J2016">
        <v>2.2999999999999998</v>
      </c>
      <c r="K2016">
        <f t="shared" si="186"/>
        <v>4227</v>
      </c>
      <c r="L2016" s="7">
        <f t="shared" si="189"/>
        <v>83.175914994096814</v>
      </c>
      <c r="M2016">
        <f t="shared" si="190"/>
        <v>2.2857142857142856</v>
      </c>
      <c r="N2016">
        <f t="shared" si="191"/>
        <v>2.1733333333333329</v>
      </c>
      <c r="O2016">
        <f>G2016/WatershedCalcs!$F$18</f>
        <v>0.14312770542633546</v>
      </c>
    </row>
    <row r="2017" spans="1:15" x14ac:dyDescent="0.25">
      <c r="A2017">
        <f t="shared" si="187"/>
        <v>2007</v>
      </c>
      <c r="B2017">
        <f t="shared" si="188"/>
        <v>10</v>
      </c>
      <c r="C2017">
        <v>2007</v>
      </c>
      <c r="D2017">
        <v>9</v>
      </c>
      <c r="E2017">
        <v>7</v>
      </c>
      <c r="F2017">
        <v>2.2000000000000002</v>
      </c>
      <c r="G2017">
        <v>2.2000000000000002</v>
      </c>
      <c r="I2017" s="1">
        <v>39272</v>
      </c>
      <c r="J2017">
        <v>2.2000000000000002</v>
      </c>
      <c r="K2017">
        <f t="shared" si="186"/>
        <v>4282</v>
      </c>
      <c r="L2017" s="7">
        <f t="shared" si="189"/>
        <v>84.258166076347891</v>
      </c>
      <c r="M2017">
        <f t="shared" si="190"/>
        <v>2.2714285714285718</v>
      </c>
      <c r="N2017">
        <f t="shared" si="191"/>
        <v>2.1599999999999997</v>
      </c>
      <c r="O2017">
        <f>G2017/WatershedCalcs!$F$18</f>
        <v>0.13690476171214699</v>
      </c>
    </row>
    <row r="2018" spans="1:15" x14ac:dyDescent="0.25">
      <c r="A2018">
        <f t="shared" si="187"/>
        <v>2007</v>
      </c>
      <c r="B2018">
        <f t="shared" si="188"/>
        <v>10</v>
      </c>
      <c r="C2018">
        <v>2007</v>
      </c>
      <c r="D2018">
        <v>10</v>
      </c>
      <c r="E2018">
        <v>7</v>
      </c>
      <c r="F2018">
        <v>2.1</v>
      </c>
      <c r="G2018">
        <v>2.1</v>
      </c>
      <c r="I2018" s="1">
        <v>39273</v>
      </c>
      <c r="J2018">
        <v>2.1</v>
      </c>
      <c r="K2018">
        <f t="shared" si="186"/>
        <v>4352</v>
      </c>
      <c r="L2018" s="7">
        <f t="shared" si="189"/>
        <v>85.635576544667458</v>
      </c>
      <c r="M2018">
        <f t="shared" si="190"/>
        <v>2.2857142857142856</v>
      </c>
      <c r="N2018">
        <f t="shared" si="191"/>
        <v>2.1466666666666665</v>
      </c>
      <c r="O2018">
        <f>G2018/WatershedCalcs!$F$18</f>
        <v>0.1306818179979585</v>
      </c>
    </row>
    <row r="2019" spans="1:15" x14ac:dyDescent="0.25">
      <c r="A2019">
        <f t="shared" si="187"/>
        <v>2007</v>
      </c>
      <c r="B2019">
        <f t="shared" si="188"/>
        <v>10</v>
      </c>
      <c r="C2019">
        <v>2007</v>
      </c>
      <c r="D2019">
        <v>11</v>
      </c>
      <c r="E2019">
        <v>7</v>
      </c>
      <c r="F2019">
        <v>2.1</v>
      </c>
      <c r="G2019">
        <v>2.1</v>
      </c>
      <c r="I2019" s="1">
        <v>39274</v>
      </c>
      <c r="J2019">
        <v>2.1</v>
      </c>
      <c r="K2019">
        <f t="shared" si="186"/>
        <v>4352</v>
      </c>
      <c r="L2019" s="7">
        <f t="shared" si="189"/>
        <v>85.635576544667458</v>
      </c>
      <c r="M2019">
        <f t="shared" si="190"/>
        <v>2.3857142857142861</v>
      </c>
      <c r="N2019">
        <f t="shared" si="191"/>
        <v>2.1399999999999997</v>
      </c>
      <c r="O2019">
        <f>G2019/WatershedCalcs!$F$18</f>
        <v>0.1306818179979585</v>
      </c>
    </row>
    <row r="2020" spans="1:15" x14ac:dyDescent="0.25">
      <c r="A2020">
        <f t="shared" si="187"/>
        <v>2007</v>
      </c>
      <c r="B2020">
        <f t="shared" si="188"/>
        <v>10</v>
      </c>
      <c r="C2020">
        <v>2007</v>
      </c>
      <c r="D2020">
        <v>12</v>
      </c>
      <c r="E2020">
        <v>7</v>
      </c>
      <c r="F2020">
        <v>2.2000000000000002</v>
      </c>
      <c r="G2020">
        <v>2.2000000000000002</v>
      </c>
      <c r="I2020" s="1">
        <v>39275</v>
      </c>
      <c r="J2020">
        <v>2.2000000000000002</v>
      </c>
      <c r="K2020">
        <f t="shared" si="186"/>
        <v>4282</v>
      </c>
      <c r="L2020" s="7">
        <f t="shared" si="189"/>
        <v>84.258166076347891</v>
      </c>
      <c r="M2020">
        <f t="shared" si="190"/>
        <v>2.7857142857142856</v>
      </c>
      <c r="N2020">
        <f t="shared" si="191"/>
        <v>2.1233333333333331</v>
      </c>
      <c r="O2020">
        <f>G2020/WatershedCalcs!$F$18</f>
        <v>0.13690476171214699</v>
      </c>
    </row>
    <row r="2021" spans="1:15" x14ac:dyDescent="0.25">
      <c r="A2021">
        <f t="shared" si="187"/>
        <v>2007</v>
      </c>
      <c r="B2021">
        <f t="shared" si="188"/>
        <v>10</v>
      </c>
      <c r="C2021">
        <v>2007</v>
      </c>
      <c r="D2021">
        <v>13</v>
      </c>
      <c r="E2021">
        <v>7</v>
      </c>
      <c r="F2021">
        <v>2.9</v>
      </c>
      <c r="G2021">
        <v>2.9</v>
      </c>
      <c r="I2021" s="1">
        <v>39276</v>
      </c>
      <c r="J2021">
        <v>2.9</v>
      </c>
      <c r="K2021">
        <f t="shared" si="186"/>
        <v>3982</v>
      </c>
      <c r="L2021" s="7">
        <f t="shared" si="189"/>
        <v>78.354978354978357</v>
      </c>
      <c r="M2021">
        <f t="shared" si="190"/>
        <v>2.8857142857142852</v>
      </c>
      <c r="N2021">
        <f t="shared" si="191"/>
        <v>2.1033333333333331</v>
      </c>
      <c r="O2021">
        <f>G2021/WatershedCalcs!$F$18</f>
        <v>0.18046536771146648</v>
      </c>
    </row>
    <row r="2022" spans="1:15" x14ac:dyDescent="0.25">
      <c r="A2022">
        <f t="shared" si="187"/>
        <v>2007</v>
      </c>
      <c r="B2022">
        <f t="shared" si="188"/>
        <v>10</v>
      </c>
      <c r="C2022">
        <v>2007</v>
      </c>
      <c r="D2022">
        <v>14</v>
      </c>
      <c r="E2022">
        <v>7</v>
      </c>
      <c r="F2022">
        <v>2.2000000000000002</v>
      </c>
      <c r="G2022">
        <v>2.2000000000000002</v>
      </c>
      <c r="I2022" s="1">
        <v>39277</v>
      </c>
      <c r="J2022">
        <v>2.2000000000000002</v>
      </c>
      <c r="K2022">
        <f t="shared" si="186"/>
        <v>4282</v>
      </c>
      <c r="L2022" s="7">
        <f t="shared" si="189"/>
        <v>84.258166076347891</v>
      </c>
      <c r="M2022">
        <f t="shared" si="190"/>
        <v>2.8285714285714287</v>
      </c>
      <c r="N2022">
        <f t="shared" si="191"/>
        <v>2.0633333333333335</v>
      </c>
      <c r="O2022">
        <f>G2022/WatershedCalcs!$F$18</f>
        <v>0.13690476171214699</v>
      </c>
    </row>
    <row r="2023" spans="1:15" x14ac:dyDescent="0.25">
      <c r="A2023">
        <f t="shared" si="187"/>
        <v>2007</v>
      </c>
      <c r="B2023">
        <f t="shared" si="188"/>
        <v>10</v>
      </c>
      <c r="C2023">
        <v>2007</v>
      </c>
      <c r="D2023">
        <v>15</v>
      </c>
      <c r="E2023">
        <v>7</v>
      </c>
      <c r="F2023">
        <v>2.2000000000000002</v>
      </c>
      <c r="G2023">
        <v>2.2000000000000002</v>
      </c>
      <c r="I2023" s="1">
        <v>39278</v>
      </c>
      <c r="J2023">
        <v>2.2000000000000002</v>
      </c>
      <c r="K2023">
        <f t="shared" si="186"/>
        <v>4282</v>
      </c>
      <c r="L2023" s="7">
        <f t="shared" si="189"/>
        <v>84.258166076347891</v>
      </c>
      <c r="M2023">
        <f t="shared" si="190"/>
        <v>2.9285714285714284</v>
      </c>
      <c r="N2023">
        <f t="shared" si="191"/>
        <v>2.0466666666666664</v>
      </c>
      <c r="O2023">
        <f>G2023/WatershedCalcs!$F$18</f>
        <v>0.13690476171214699</v>
      </c>
    </row>
    <row r="2024" spans="1:15" x14ac:dyDescent="0.25">
      <c r="A2024">
        <f t="shared" si="187"/>
        <v>2007</v>
      </c>
      <c r="B2024">
        <f t="shared" si="188"/>
        <v>10</v>
      </c>
      <c r="C2024">
        <v>2007</v>
      </c>
      <c r="D2024">
        <v>16</v>
      </c>
      <c r="E2024">
        <v>7</v>
      </c>
      <c r="F2024">
        <v>2.2999999999999998</v>
      </c>
      <c r="G2024">
        <v>2.2999999999999998</v>
      </c>
      <c r="I2024" s="1">
        <v>39279</v>
      </c>
      <c r="J2024">
        <v>2.2999999999999998</v>
      </c>
      <c r="K2024">
        <f t="shared" si="186"/>
        <v>4227</v>
      </c>
      <c r="L2024" s="7">
        <f t="shared" si="189"/>
        <v>83.175914994096814</v>
      </c>
      <c r="M2024">
        <f t="shared" si="190"/>
        <v>2.9857142857142862</v>
      </c>
      <c r="N2024">
        <f t="shared" si="191"/>
        <v>2.0266666666666668</v>
      </c>
      <c r="O2024">
        <f>G2024/WatershedCalcs!$F$18</f>
        <v>0.14312770542633546</v>
      </c>
    </row>
    <row r="2025" spans="1:15" x14ac:dyDescent="0.25">
      <c r="A2025">
        <f t="shared" si="187"/>
        <v>2007</v>
      </c>
      <c r="B2025">
        <f t="shared" si="188"/>
        <v>10</v>
      </c>
      <c r="C2025">
        <v>2007</v>
      </c>
      <c r="D2025">
        <v>17</v>
      </c>
      <c r="E2025">
        <v>7</v>
      </c>
      <c r="F2025">
        <v>2.8</v>
      </c>
      <c r="G2025">
        <v>2.8</v>
      </c>
      <c r="I2025" s="1">
        <v>39280</v>
      </c>
      <c r="J2025">
        <v>2.8</v>
      </c>
      <c r="K2025">
        <f t="shared" si="186"/>
        <v>4018</v>
      </c>
      <c r="L2025" s="7">
        <f t="shared" si="189"/>
        <v>79.063360881542692</v>
      </c>
      <c r="M2025">
        <f t="shared" si="190"/>
        <v>2.9857142857142862</v>
      </c>
      <c r="N2025">
        <f t="shared" si="191"/>
        <v>2.0299999999999998</v>
      </c>
      <c r="O2025">
        <f>G2025/WatershedCalcs!$F$18</f>
        <v>0.17424242399727796</v>
      </c>
    </row>
    <row r="2026" spans="1:15" x14ac:dyDescent="0.25">
      <c r="A2026">
        <f t="shared" si="187"/>
        <v>2007</v>
      </c>
      <c r="B2026">
        <f t="shared" si="188"/>
        <v>10</v>
      </c>
      <c r="C2026">
        <v>2007</v>
      </c>
      <c r="D2026">
        <v>18</v>
      </c>
      <c r="E2026">
        <v>7</v>
      </c>
      <c r="F2026">
        <v>4.9000000000000004</v>
      </c>
      <c r="G2026">
        <v>4.9000000000000004</v>
      </c>
      <c r="I2026" s="1">
        <v>39281</v>
      </c>
      <c r="J2026">
        <v>4.9000000000000004</v>
      </c>
      <c r="K2026">
        <f t="shared" si="186"/>
        <v>3482</v>
      </c>
      <c r="L2026" s="7">
        <f t="shared" si="189"/>
        <v>68.516332152695796</v>
      </c>
      <c r="M2026">
        <f t="shared" si="190"/>
        <v>2.8857142857142861</v>
      </c>
      <c r="N2026">
        <f t="shared" si="191"/>
        <v>1.9866666666666668</v>
      </c>
      <c r="O2026">
        <f>G2026/WatershedCalcs!$F$18</f>
        <v>0.30492424199523649</v>
      </c>
    </row>
    <row r="2027" spans="1:15" x14ac:dyDescent="0.25">
      <c r="A2027">
        <f t="shared" si="187"/>
        <v>2007</v>
      </c>
      <c r="B2027">
        <f t="shared" si="188"/>
        <v>10</v>
      </c>
      <c r="C2027">
        <v>2007</v>
      </c>
      <c r="D2027">
        <v>19</v>
      </c>
      <c r="E2027">
        <v>7</v>
      </c>
      <c r="F2027">
        <v>2.9</v>
      </c>
      <c r="G2027">
        <v>2.9</v>
      </c>
      <c r="I2027" s="1">
        <v>39282</v>
      </c>
      <c r="J2027">
        <v>2.9</v>
      </c>
      <c r="K2027">
        <f t="shared" si="186"/>
        <v>3982</v>
      </c>
      <c r="L2027" s="7">
        <f t="shared" si="189"/>
        <v>78.354978354978357</v>
      </c>
      <c r="M2027">
        <f t="shared" si="190"/>
        <v>2.4428571428571426</v>
      </c>
      <c r="N2027">
        <f t="shared" si="191"/>
        <v>1.8699999999999999</v>
      </c>
      <c r="O2027">
        <f>G2027/WatershedCalcs!$F$18</f>
        <v>0.18046536771146648</v>
      </c>
    </row>
    <row r="2028" spans="1:15" x14ac:dyDescent="0.25">
      <c r="A2028">
        <f t="shared" si="187"/>
        <v>2007</v>
      </c>
      <c r="B2028">
        <f t="shared" si="188"/>
        <v>10</v>
      </c>
      <c r="C2028">
        <v>2007</v>
      </c>
      <c r="D2028">
        <v>20</v>
      </c>
      <c r="E2028">
        <v>7</v>
      </c>
      <c r="F2028">
        <v>2.5</v>
      </c>
      <c r="G2028">
        <v>2.5</v>
      </c>
      <c r="I2028" s="1">
        <v>39283</v>
      </c>
      <c r="J2028">
        <v>2.5</v>
      </c>
      <c r="K2028">
        <f t="shared" si="186"/>
        <v>4136</v>
      </c>
      <c r="L2028" s="7">
        <f t="shared" si="189"/>
        <v>81.385281385281388</v>
      </c>
      <c r="M2028">
        <f t="shared" si="190"/>
        <v>2.2714285714285714</v>
      </c>
      <c r="N2028">
        <f t="shared" si="191"/>
        <v>1.8233333333333335</v>
      </c>
      <c r="O2028">
        <f>G2028/WatershedCalcs!$F$18</f>
        <v>0.15557359285471248</v>
      </c>
    </row>
    <row r="2029" spans="1:15" x14ac:dyDescent="0.25">
      <c r="A2029">
        <f t="shared" si="187"/>
        <v>2007</v>
      </c>
      <c r="B2029">
        <f t="shared" si="188"/>
        <v>10</v>
      </c>
      <c r="C2029">
        <v>2007</v>
      </c>
      <c r="D2029">
        <v>21</v>
      </c>
      <c r="E2029">
        <v>7</v>
      </c>
      <c r="F2029">
        <v>2.9</v>
      </c>
      <c r="G2029">
        <v>2.9</v>
      </c>
      <c r="I2029" s="1">
        <v>39284</v>
      </c>
      <c r="J2029">
        <v>2.9</v>
      </c>
      <c r="K2029">
        <f t="shared" si="186"/>
        <v>3982</v>
      </c>
      <c r="L2029" s="7">
        <f t="shared" si="189"/>
        <v>78.354978354978357</v>
      </c>
      <c r="M2029">
        <f t="shared" si="190"/>
        <v>2.157142857142857</v>
      </c>
      <c r="N2029">
        <f t="shared" si="191"/>
        <v>1.9600000000000002</v>
      </c>
      <c r="O2029">
        <f>G2029/WatershedCalcs!$F$18</f>
        <v>0.18046536771146648</v>
      </c>
    </row>
    <row r="2030" spans="1:15" x14ac:dyDescent="0.25">
      <c r="A2030">
        <f t="shared" si="187"/>
        <v>2007</v>
      </c>
      <c r="B2030">
        <f t="shared" si="188"/>
        <v>10</v>
      </c>
      <c r="C2030">
        <v>2007</v>
      </c>
      <c r="D2030">
        <v>22</v>
      </c>
      <c r="E2030">
        <v>7</v>
      </c>
      <c r="F2030">
        <v>2.6</v>
      </c>
      <c r="G2030">
        <v>2.6</v>
      </c>
      <c r="I2030" s="1">
        <v>39285</v>
      </c>
      <c r="J2030">
        <v>2.6</v>
      </c>
      <c r="K2030">
        <f t="shared" si="186"/>
        <v>4098</v>
      </c>
      <c r="L2030" s="7">
        <f t="shared" si="189"/>
        <v>80.637544273907906</v>
      </c>
      <c r="M2030">
        <f t="shared" si="190"/>
        <v>2.0142857142857142</v>
      </c>
      <c r="N2030">
        <f t="shared" si="191"/>
        <v>2.1100000000000003</v>
      </c>
      <c r="O2030">
        <f>G2030/WatershedCalcs!$F$18</f>
        <v>0.161796536568901</v>
      </c>
    </row>
    <row r="2031" spans="1:15" x14ac:dyDescent="0.25">
      <c r="A2031">
        <f t="shared" si="187"/>
        <v>2007</v>
      </c>
      <c r="B2031">
        <f t="shared" si="188"/>
        <v>10</v>
      </c>
      <c r="C2031">
        <v>2007</v>
      </c>
      <c r="D2031">
        <v>23</v>
      </c>
      <c r="E2031">
        <v>7</v>
      </c>
      <c r="F2031">
        <v>2.2999999999999998</v>
      </c>
      <c r="G2031">
        <v>2.2999999999999998</v>
      </c>
      <c r="I2031" s="1">
        <v>39286</v>
      </c>
      <c r="J2031">
        <v>2.2999999999999998</v>
      </c>
      <c r="K2031">
        <f t="shared" si="186"/>
        <v>4227</v>
      </c>
      <c r="L2031" s="7">
        <f t="shared" si="189"/>
        <v>83.175914994096814</v>
      </c>
      <c r="M2031">
        <f t="shared" si="190"/>
        <v>1.9285714285714286</v>
      </c>
      <c r="N2031">
        <f t="shared" si="191"/>
        <v>2.1833333333333331</v>
      </c>
      <c r="O2031">
        <f>G2031/WatershedCalcs!$F$18</f>
        <v>0.14312770542633546</v>
      </c>
    </row>
    <row r="2032" spans="1:15" x14ac:dyDescent="0.25">
      <c r="A2032">
        <f t="shared" si="187"/>
        <v>2007</v>
      </c>
      <c r="B2032">
        <f t="shared" si="188"/>
        <v>10</v>
      </c>
      <c r="C2032">
        <v>2007</v>
      </c>
      <c r="D2032">
        <v>24</v>
      </c>
      <c r="E2032">
        <v>7</v>
      </c>
      <c r="F2032">
        <v>2.1</v>
      </c>
      <c r="G2032">
        <v>2.1</v>
      </c>
      <c r="I2032" s="1">
        <v>39287</v>
      </c>
      <c r="J2032">
        <v>2.1</v>
      </c>
      <c r="K2032">
        <f t="shared" si="186"/>
        <v>4352</v>
      </c>
      <c r="L2032" s="7">
        <f t="shared" si="189"/>
        <v>85.635576544667458</v>
      </c>
      <c r="M2032">
        <f t="shared" si="190"/>
        <v>1.8714285714285717</v>
      </c>
      <c r="N2032">
        <f t="shared" si="191"/>
        <v>2.2000000000000002</v>
      </c>
      <c r="O2032">
        <f>G2032/WatershedCalcs!$F$18</f>
        <v>0.1306818179979585</v>
      </c>
    </row>
    <row r="2033" spans="1:15" x14ac:dyDescent="0.25">
      <c r="A2033">
        <f t="shared" si="187"/>
        <v>2007</v>
      </c>
      <c r="B2033">
        <f t="shared" si="188"/>
        <v>10</v>
      </c>
      <c r="C2033">
        <v>2007</v>
      </c>
      <c r="D2033">
        <v>25</v>
      </c>
      <c r="E2033">
        <v>7</v>
      </c>
      <c r="F2033">
        <v>1.8</v>
      </c>
      <c r="G2033">
        <v>1.8</v>
      </c>
      <c r="I2033" s="1">
        <v>39288</v>
      </c>
      <c r="J2033">
        <v>1.8</v>
      </c>
      <c r="K2033">
        <f t="shared" si="186"/>
        <v>4568</v>
      </c>
      <c r="L2033" s="7">
        <f t="shared" si="189"/>
        <v>89.885871704053528</v>
      </c>
      <c r="M2033">
        <f t="shared" si="190"/>
        <v>1.7714285714285716</v>
      </c>
      <c r="N2033">
        <f t="shared" si="191"/>
        <v>2.2166666666666668</v>
      </c>
      <c r="O2033">
        <f>G2033/WatershedCalcs!$F$18</f>
        <v>0.11201298685539299</v>
      </c>
    </row>
    <row r="2034" spans="1:15" x14ac:dyDescent="0.25">
      <c r="A2034">
        <f t="shared" si="187"/>
        <v>2007</v>
      </c>
      <c r="B2034">
        <f t="shared" si="188"/>
        <v>10</v>
      </c>
      <c r="C2034">
        <v>2007</v>
      </c>
      <c r="D2034">
        <v>26</v>
      </c>
      <c r="E2034">
        <v>7</v>
      </c>
      <c r="F2034">
        <v>1.7</v>
      </c>
      <c r="G2034">
        <v>1.7</v>
      </c>
      <c r="I2034" s="1">
        <v>39289</v>
      </c>
      <c r="J2034">
        <v>1.7</v>
      </c>
      <c r="K2034">
        <f t="shared" si="186"/>
        <v>4673</v>
      </c>
      <c r="L2034" s="7">
        <f t="shared" si="189"/>
        <v>91.951987406532865</v>
      </c>
      <c r="M2034">
        <f t="shared" si="190"/>
        <v>1.7</v>
      </c>
      <c r="N2034">
        <f t="shared" si="191"/>
        <v>2.2466666666666666</v>
      </c>
      <c r="O2034">
        <f>G2034/WatershedCalcs!$F$18</f>
        <v>0.10579004314120449</v>
      </c>
    </row>
    <row r="2035" spans="1:15" x14ac:dyDescent="0.25">
      <c r="A2035">
        <f t="shared" si="187"/>
        <v>2007</v>
      </c>
      <c r="B2035">
        <f t="shared" si="188"/>
        <v>10</v>
      </c>
      <c r="C2035">
        <v>2007</v>
      </c>
      <c r="D2035">
        <v>27</v>
      </c>
      <c r="E2035">
        <v>7</v>
      </c>
      <c r="F2035">
        <v>1.7</v>
      </c>
      <c r="G2035">
        <v>1.7</v>
      </c>
      <c r="I2035" s="1">
        <v>39290</v>
      </c>
      <c r="J2035">
        <v>1.7</v>
      </c>
      <c r="K2035">
        <f t="shared" si="186"/>
        <v>4673</v>
      </c>
      <c r="L2035" s="7">
        <f t="shared" si="189"/>
        <v>91.951987406532865</v>
      </c>
      <c r="M2035">
        <f t="shared" si="190"/>
        <v>1.642857142857143</v>
      </c>
      <c r="N2035">
        <f t="shared" si="191"/>
        <v>2.2799999999999998</v>
      </c>
      <c r="O2035">
        <f>G2035/WatershedCalcs!$F$18</f>
        <v>0.10579004314120449</v>
      </c>
    </row>
    <row r="2036" spans="1:15" x14ac:dyDescent="0.25">
      <c r="A2036">
        <f t="shared" si="187"/>
        <v>2007</v>
      </c>
      <c r="B2036">
        <f t="shared" si="188"/>
        <v>10</v>
      </c>
      <c r="C2036">
        <v>2007</v>
      </c>
      <c r="D2036">
        <v>28</v>
      </c>
      <c r="E2036">
        <v>7</v>
      </c>
      <c r="F2036">
        <v>1.9</v>
      </c>
      <c r="G2036">
        <v>1.9</v>
      </c>
      <c r="I2036" s="1">
        <v>39291</v>
      </c>
      <c r="J2036">
        <v>1.9</v>
      </c>
      <c r="K2036">
        <f t="shared" si="186"/>
        <v>4479</v>
      </c>
      <c r="L2036" s="7">
        <f t="shared" si="189"/>
        <v>88.134592680047234</v>
      </c>
      <c r="M2036">
        <f t="shared" si="190"/>
        <v>1.6</v>
      </c>
      <c r="N2036">
        <f t="shared" si="191"/>
        <v>2.31</v>
      </c>
      <c r="O2036">
        <f>G2036/WatershedCalcs!$F$18</f>
        <v>0.11823593056958148</v>
      </c>
    </row>
    <row r="2037" spans="1:15" x14ac:dyDescent="0.25">
      <c r="A2037">
        <f t="shared" si="187"/>
        <v>2007</v>
      </c>
      <c r="B2037">
        <f t="shared" si="188"/>
        <v>10</v>
      </c>
      <c r="C2037">
        <v>2007</v>
      </c>
      <c r="D2037">
        <v>29</v>
      </c>
      <c r="E2037">
        <v>7</v>
      </c>
      <c r="F2037">
        <v>2</v>
      </c>
      <c r="G2037">
        <v>2</v>
      </c>
      <c r="I2037" s="1">
        <v>39292</v>
      </c>
      <c r="J2037">
        <v>2</v>
      </c>
      <c r="K2037">
        <f t="shared" si="186"/>
        <v>4416</v>
      </c>
      <c r="L2037" s="7">
        <f t="shared" si="189"/>
        <v>86.894923258559615</v>
      </c>
      <c r="M2037">
        <f t="shared" si="190"/>
        <v>1.5571428571428569</v>
      </c>
      <c r="N2037">
        <f t="shared" si="191"/>
        <v>2.333333333333333</v>
      </c>
      <c r="O2037">
        <f>G2037/WatershedCalcs!$F$18</f>
        <v>0.12445887428376999</v>
      </c>
    </row>
    <row r="2038" spans="1:15" x14ac:dyDescent="0.25">
      <c r="A2038">
        <f t="shared" si="187"/>
        <v>2007</v>
      </c>
      <c r="B2038">
        <f t="shared" si="188"/>
        <v>10</v>
      </c>
      <c r="C2038">
        <v>2007</v>
      </c>
      <c r="D2038">
        <v>30</v>
      </c>
      <c r="E2038">
        <v>7</v>
      </c>
      <c r="F2038">
        <v>1.9</v>
      </c>
      <c r="G2038">
        <v>1.9</v>
      </c>
      <c r="I2038" s="1">
        <v>39293</v>
      </c>
      <c r="J2038">
        <v>1.9</v>
      </c>
      <c r="K2038">
        <f t="shared" si="186"/>
        <v>4479</v>
      </c>
      <c r="L2038" s="7">
        <f t="shared" si="189"/>
        <v>88.134592680047234</v>
      </c>
      <c r="M2038">
        <f t="shared" si="190"/>
        <v>1.514285714285714</v>
      </c>
      <c r="N2038">
        <f t="shared" si="191"/>
        <v>2.3499999999999996</v>
      </c>
      <c r="O2038">
        <f>G2038/WatershedCalcs!$F$18</f>
        <v>0.11823593056958148</v>
      </c>
    </row>
    <row r="2039" spans="1:15" x14ac:dyDescent="0.25">
      <c r="A2039">
        <f t="shared" si="187"/>
        <v>2007</v>
      </c>
      <c r="B2039">
        <f t="shared" si="188"/>
        <v>10</v>
      </c>
      <c r="C2039">
        <v>2007</v>
      </c>
      <c r="D2039">
        <v>31</v>
      </c>
      <c r="E2039">
        <v>7</v>
      </c>
      <c r="F2039">
        <v>1.4</v>
      </c>
      <c r="G2039">
        <v>1.4</v>
      </c>
      <c r="I2039" s="1">
        <v>39294</v>
      </c>
      <c r="J2039">
        <v>1.4</v>
      </c>
      <c r="K2039">
        <f t="shared" si="186"/>
        <v>4899</v>
      </c>
      <c r="L2039" s="7">
        <f t="shared" si="189"/>
        <v>96.399055489964582</v>
      </c>
      <c r="M2039">
        <f t="shared" si="190"/>
        <v>1.5285714285714285</v>
      </c>
      <c r="N2039">
        <f t="shared" si="191"/>
        <v>2.3666666666666667</v>
      </c>
      <c r="O2039">
        <f>G2039/WatershedCalcs!$F$18</f>
        <v>8.7121211998638981E-2</v>
      </c>
    </row>
    <row r="2040" spans="1:15" x14ac:dyDescent="0.25">
      <c r="A2040">
        <f t="shared" si="187"/>
        <v>2007</v>
      </c>
      <c r="B2040">
        <f t="shared" si="188"/>
        <v>11</v>
      </c>
      <c r="C2040">
        <v>2007</v>
      </c>
      <c r="D2040">
        <v>1</v>
      </c>
      <c r="E2040">
        <v>8</v>
      </c>
      <c r="F2040">
        <v>1.3</v>
      </c>
      <c r="G2040">
        <v>1.3</v>
      </c>
      <c r="I2040" s="1">
        <v>39295</v>
      </c>
      <c r="J2040">
        <v>1.3</v>
      </c>
      <c r="K2040">
        <f t="shared" si="186"/>
        <v>4941</v>
      </c>
      <c r="L2040" s="7">
        <f t="shared" si="189"/>
        <v>97.225501770956313</v>
      </c>
      <c r="M2040">
        <f t="shared" si="190"/>
        <v>1.6</v>
      </c>
      <c r="N2040">
        <f t="shared" si="191"/>
        <v>2.3966666666666669</v>
      </c>
      <c r="O2040">
        <f>G2040/WatershedCalcs!$F$18</f>
        <v>8.08982682844505E-2</v>
      </c>
    </row>
    <row r="2041" spans="1:15" x14ac:dyDescent="0.25">
      <c r="A2041">
        <f t="shared" si="187"/>
        <v>2007</v>
      </c>
      <c r="B2041">
        <f t="shared" si="188"/>
        <v>11</v>
      </c>
      <c r="C2041">
        <v>2007</v>
      </c>
      <c r="D2041">
        <v>2</v>
      </c>
      <c r="E2041">
        <v>8</v>
      </c>
      <c r="F2041">
        <v>1.3</v>
      </c>
      <c r="G2041">
        <v>1.3</v>
      </c>
      <c r="I2041" s="1">
        <v>39296</v>
      </c>
      <c r="J2041">
        <v>1.3</v>
      </c>
      <c r="K2041">
        <f t="shared" si="186"/>
        <v>4941</v>
      </c>
      <c r="L2041" s="7">
        <f t="shared" si="189"/>
        <v>97.225501770956313</v>
      </c>
      <c r="M2041">
        <f t="shared" si="190"/>
        <v>1.6714285714285715</v>
      </c>
      <c r="N2041">
        <f t="shared" si="191"/>
        <v>2.436666666666667</v>
      </c>
      <c r="O2041">
        <f>G2041/WatershedCalcs!$F$18</f>
        <v>8.08982682844505E-2</v>
      </c>
    </row>
    <row r="2042" spans="1:15" x14ac:dyDescent="0.25">
      <c r="A2042">
        <f t="shared" si="187"/>
        <v>2007</v>
      </c>
      <c r="B2042">
        <f t="shared" si="188"/>
        <v>11</v>
      </c>
      <c r="C2042">
        <v>2007</v>
      </c>
      <c r="D2042">
        <v>3</v>
      </c>
      <c r="E2042">
        <v>8</v>
      </c>
      <c r="F2042">
        <v>1.4</v>
      </c>
      <c r="G2042">
        <v>1.4</v>
      </c>
      <c r="I2042" s="1">
        <v>39297</v>
      </c>
      <c r="J2042">
        <v>1.4</v>
      </c>
      <c r="K2042">
        <f t="shared" si="186"/>
        <v>4899</v>
      </c>
      <c r="L2042" s="7">
        <f t="shared" si="189"/>
        <v>96.399055489964582</v>
      </c>
      <c r="M2042">
        <f t="shared" si="190"/>
        <v>1.7571428571428573</v>
      </c>
      <c r="N2042">
        <f t="shared" si="191"/>
        <v>2.4766666666666666</v>
      </c>
      <c r="O2042">
        <f>G2042/WatershedCalcs!$F$18</f>
        <v>8.7121211998638981E-2</v>
      </c>
    </row>
    <row r="2043" spans="1:15" x14ac:dyDescent="0.25">
      <c r="A2043">
        <f t="shared" si="187"/>
        <v>2007</v>
      </c>
      <c r="B2043">
        <f t="shared" si="188"/>
        <v>11</v>
      </c>
      <c r="C2043">
        <v>2007</v>
      </c>
      <c r="D2043">
        <v>4</v>
      </c>
      <c r="E2043">
        <v>8</v>
      </c>
      <c r="F2043">
        <v>1.6</v>
      </c>
      <c r="G2043">
        <v>1.6</v>
      </c>
      <c r="I2043" s="1">
        <v>39298</v>
      </c>
      <c r="J2043">
        <v>1.6</v>
      </c>
      <c r="K2043">
        <f t="shared" si="186"/>
        <v>4775</v>
      </c>
      <c r="L2043" s="7">
        <f t="shared" si="189"/>
        <v>93.959071231798504</v>
      </c>
      <c r="M2043">
        <f t="shared" si="190"/>
        <v>1.7857142857142858</v>
      </c>
      <c r="N2043">
        <f t="shared" si="191"/>
        <v>2.5166666666666666</v>
      </c>
      <c r="O2043">
        <f>G2043/WatershedCalcs!$F$18</f>
        <v>9.9567099427015998E-2</v>
      </c>
    </row>
    <row r="2044" spans="1:15" x14ac:dyDescent="0.25">
      <c r="A2044">
        <f t="shared" si="187"/>
        <v>2007</v>
      </c>
      <c r="B2044">
        <f t="shared" si="188"/>
        <v>11</v>
      </c>
      <c r="C2044">
        <v>2007</v>
      </c>
      <c r="D2044">
        <v>5</v>
      </c>
      <c r="E2044">
        <v>8</v>
      </c>
      <c r="F2044">
        <v>1.7</v>
      </c>
      <c r="G2044">
        <v>1.7</v>
      </c>
      <c r="I2044" s="1">
        <v>39299</v>
      </c>
      <c r="J2044">
        <v>1.7</v>
      </c>
      <c r="K2044">
        <f t="shared" si="186"/>
        <v>4673</v>
      </c>
      <c r="L2044" s="7">
        <f t="shared" si="189"/>
        <v>91.951987406532865</v>
      </c>
      <c r="M2044">
        <f t="shared" si="190"/>
        <v>1.7857142857142854</v>
      </c>
      <c r="N2044">
        <f t="shared" si="191"/>
        <v>2.5499999999999994</v>
      </c>
      <c r="O2044">
        <f>G2044/WatershedCalcs!$F$18</f>
        <v>0.10579004314120449</v>
      </c>
    </row>
    <row r="2045" spans="1:15" x14ac:dyDescent="0.25">
      <c r="A2045">
        <f t="shared" si="187"/>
        <v>2007</v>
      </c>
      <c r="B2045">
        <f t="shared" si="188"/>
        <v>11</v>
      </c>
      <c r="C2045">
        <v>2007</v>
      </c>
      <c r="D2045">
        <v>6</v>
      </c>
      <c r="E2045">
        <v>8</v>
      </c>
      <c r="F2045">
        <v>2</v>
      </c>
      <c r="G2045">
        <v>2</v>
      </c>
      <c r="I2045" s="1">
        <v>39300</v>
      </c>
      <c r="J2045">
        <v>2</v>
      </c>
      <c r="K2045">
        <f t="shared" si="186"/>
        <v>4416</v>
      </c>
      <c r="L2045" s="7">
        <f t="shared" si="189"/>
        <v>86.894923258559615</v>
      </c>
      <c r="M2045">
        <f t="shared" si="190"/>
        <v>1.7857142857142854</v>
      </c>
      <c r="N2045">
        <f t="shared" si="191"/>
        <v>2.6433333333333326</v>
      </c>
      <c r="O2045">
        <f>G2045/WatershedCalcs!$F$18</f>
        <v>0.12445887428376999</v>
      </c>
    </row>
    <row r="2046" spans="1:15" x14ac:dyDescent="0.25">
      <c r="A2046">
        <f t="shared" si="187"/>
        <v>2007</v>
      </c>
      <c r="B2046">
        <f t="shared" si="188"/>
        <v>11</v>
      </c>
      <c r="C2046">
        <v>2007</v>
      </c>
      <c r="D2046">
        <v>7</v>
      </c>
      <c r="E2046">
        <v>8</v>
      </c>
      <c r="F2046">
        <v>1.9</v>
      </c>
      <c r="G2046">
        <v>1.9</v>
      </c>
      <c r="I2046" s="1">
        <v>39301</v>
      </c>
      <c r="J2046">
        <v>1.9</v>
      </c>
      <c r="K2046">
        <f t="shared" si="186"/>
        <v>4479</v>
      </c>
      <c r="L2046" s="7">
        <f t="shared" si="189"/>
        <v>88.134592680047234</v>
      </c>
      <c r="M2046">
        <f t="shared" si="190"/>
        <v>1.7428571428571424</v>
      </c>
      <c r="N2046">
        <f t="shared" si="191"/>
        <v>2.6933333333333329</v>
      </c>
      <c r="O2046">
        <f>G2046/WatershedCalcs!$F$18</f>
        <v>0.11823593056958148</v>
      </c>
    </row>
    <row r="2047" spans="1:15" x14ac:dyDescent="0.25">
      <c r="A2047">
        <f t="shared" si="187"/>
        <v>2007</v>
      </c>
      <c r="B2047">
        <f t="shared" si="188"/>
        <v>11</v>
      </c>
      <c r="C2047">
        <v>2007</v>
      </c>
      <c r="D2047">
        <v>8</v>
      </c>
      <c r="E2047">
        <v>8</v>
      </c>
      <c r="F2047">
        <v>1.8</v>
      </c>
      <c r="G2047">
        <v>1.8</v>
      </c>
      <c r="I2047" s="1">
        <v>39302</v>
      </c>
      <c r="J2047">
        <v>1.8</v>
      </c>
      <c r="K2047">
        <f t="shared" si="186"/>
        <v>4568</v>
      </c>
      <c r="L2047" s="7">
        <f t="shared" si="189"/>
        <v>89.885871704053528</v>
      </c>
      <c r="M2047">
        <f t="shared" si="190"/>
        <v>1.6999999999999997</v>
      </c>
      <c r="N2047">
        <f t="shared" si="191"/>
        <v>2.7433333333333327</v>
      </c>
      <c r="O2047">
        <f>G2047/WatershedCalcs!$F$18</f>
        <v>0.11201298685539299</v>
      </c>
    </row>
    <row r="2048" spans="1:15" x14ac:dyDescent="0.25">
      <c r="A2048">
        <f t="shared" si="187"/>
        <v>2007</v>
      </c>
      <c r="B2048">
        <f t="shared" si="188"/>
        <v>11</v>
      </c>
      <c r="C2048">
        <v>2007</v>
      </c>
      <c r="D2048">
        <v>9</v>
      </c>
      <c r="E2048">
        <v>8</v>
      </c>
      <c r="F2048">
        <v>1.9</v>
      </c>
      <c r="G2048">
        <v>1.9</v>
      </c>
      <c r="I2048" s="1">
        <v>39303</v>
      </c>
      <c r="J2048">
        <v>1.9</v>
      </c>
      <c r="K2048">
        <f t="shared" si="186"/>
        <v>4479</v>
      </c>
      <c r="L2048" s="7">
        <f t="shared" si="189"/>
        <v>88.134592680047234</v>
      </c>
      <c r="M2048">
        <f t="shared" si="190"/>
        <v>1.7857142857142858</v>
      </c>
      <c r="N2048">
        <f t="shared" si="191"/>
        <v>2.7833333333333332</v>
      </c>
      <c r="O2048">
        <f>G2048/WatershedCalcs!$F$18</f>
        <v>0.11823593056958148</v>
      </c>
    </row>
    <row r="2049" spans="1:15" x14ac:dyDescent="0.25">
      <c r="A2049">
        <f t="shared" si="187"/>
        <v>2007</v>
      </c>
      <c r="B2049">
        <f t="shared" si="188"/>
        <v>11</v>
      </c>
      <c r="C2049">
        <v>2007</v>
      </c>
      <c r="D2049">
        <v>10</v>
      </c>
      <c r="E2049">
        <v>8</v>
      </c>
      <c r="F2049">
        <v>1.6</v>
      </c>
      <c r="G2049">
        <v>1.6</v>
      </c>
      <c r="I2049" s="1">
        <v>39304</v>
      </c>
      <c r="J2049">
        <v>1.6</v>
      </c>
      <c r="K2049">
        <f t="shared" si="186"/>
        <v>4775</v>
      </c>
      <c r="L2049" s="7">
        <f t="shared" si="189"/>
        <v>93.959071231798504</v>
      </c>
      <c r="M2049">
        <f t="shared" si="190"/>
        <v>1.7285714285714289</v>
      </c>
      <c r="N2049">
        <f t="shared" si="191"/>
        <v>2.8233333333333328</v>
      </c>
      <c r="O2049">
        <f>G2049/WatershedCalcs!$F$18</f>
        <v>9.9567099427015998E-2</v>
      </c>
    </row>
    <row r="2050" spans="1:15" x14ac:dyDescent="0.25">
      <c r="A2050">
        <f t="shared" si="187"/>
        <v>2007</v>
      </c>
      <c r="B2050">
        <f t="shared" si="188"/>
        <v>11</v>
      </c>
      <c r="C2050">
        <v>2007</v>
      </c>
      <c r="D2050">
        <v>11</v>
      </c>
      <c r="E2050">
        <v>8</v>
      </c>
      <c r="F2050">
        <v>1.6</v>
      </c>
      <c r="G2050">
        <v>1.6</v>
      </c>
      <c r="I2050" s="1">
        <v>39305</v>
      </c>
      <c r="J2050">
        <v>1.6</v>
      </c>
      <c r="K2050">
        <f t="shared" ref="K2050:K2113" si="192">RANK(J2050,$J$2:$J$5114,0)</f>
        <v>4775</v>
      </c>
      <c r="L2050" s="7">
        <f t="shared" si="189"/>
        <v>93.959071231798504</v>
      </c>
      <c r="M2050">
        <f t="shared" si="190"/>
        <v>1.7</v>
      </c>
      <c r="N2050">
        <f t="shared" si="191"/>
        <v>2.8399999999999994</v>
      </c>
      <c r="O2050">
        <f>G2050/WatershedCalcs!$F$18</f>
        <v>9.9567099427015998E-2</v>
      </c>
    </row>
    <row r="2051" spans="1:15" x14ac:dyDescent="0.25">
      <c r="A2051">
        <f t="shared" ref="A2051:A2114" si="193">IF(E2051&gt;9,C2051+1,C2051)</f>
        <v>2007</v>
      </c>
      <c r="B2051">
        <f t="shared" ref="B2051:B2114" si="194">IF(E2051&gt;9,(E2051-9),(E2051+3))</f>
        <v>11</v>
      </c>
      <c r="C2051">
        <v>2007</v>
      </c>
      <c r="D2051">
        <v>12</v>
      </c>
      <c r="E2051">
        <v>8</v>
      </c>
      <c r="F2051">
        <v>1.7</v>
      </c>
      <c r="G2051">
        <v>1.7</v>
      </c>
      <c r="I2051" s="1">
        <v>39306</v>
      </c>
      <c r="J2051">
        <v>1.7</v>
      </c>
      <c r="K2051">
        <f t="shared" si="192"/>
        <v>4673</v>
      </c>
      <c r="L2051" s="7">
        <f t="shared" ref="L2051:L2114" si="195">100*(K2051/(COUNT($K$2:$K$5114)+1))</f>
        <v>91.951987406532865</v>
      </c>
      <c r="M2051">
        <f t="shared" ref="M2051:M2114" si="196">AVERAGE(J2051:J2057)</f>
        <v>1.6857142857142857</v>
      </c>
      <c r="N2051">
        <f t="shared" ref="N2051:N2114" si="197">AVERAGE(J2051:J2080)</f>
        <v>2.8299999999999996</v>
      </c>
      <c r="O2051">
        <f>G2051/WatershedCalcs!$F$18</f>
        <v>0.10579004314120449</v>
      </c>
    </row>
    <row r="2052" spans="1:15" x14ac:dyDescent="0.25">
      <c r="A2052">
        <f t="shared" si="193"/>
        <v>2007</v>
      </c>
      <c r="B2052">
        <f t="shared" si="194"/>
        <v>11</v>
      </c>
      <c r="C2052">
        <v>2007</v>
      </c>
      <c r="D2052">
        <v>13</v>
      </c>
      <c r="E2052">
        <v>8</v>
      </c>
      <c r="F2052">
        <v>1.7</v>
      </c>
      <c r="G2052">
        <v>1.7</v>
      </c>
      <c r="I2052" s="1">
        <v>39307</v>
      </c>
      <c r="J2052">
        <v>1.7</v>
      </c>
      <c r="K2052">
        <f t="shared" si="192"/>
        <v>4673</v>
      </c>
      <c r="L2052" s="7">
        <f t="shared" si="195"/>
        <v>91.951987406532865</v>
      </c>
      <c r="M2052">
        <f t="shared" si="196"/>
        <v>2.3857142857142857</v>
      </c>
      <c r="N2052">
        <f t="shared" si="197"/>
        <v>2.8200000000000003</v>
      </c>
      <c r="O2052">
        <f>G2052/WatershedCalcs!$F$18</f>
        <v>0.10579004314120449</v>
      </c>
    </row>
    <row r="2053" spans="1:15" x14ac:dyDescent="0.25">
      <c r="A2053">
        <f t="shared" si="193"/>
        <v>2007</v>
      </c>
      <c r="B2053">
        <f t="shared" si="194"/>
        <v>11</v>
      </c>
      <c r="C2053">
        <v>2007</v>
      </c>
      <c r="D2053">
        <v>14</v>
      </c>
      <c r="E2053">
        <v>8</v>
      </c>
      <c r="F2053">
        <v>1.6</v>
      </c>
      <c r="G2053">
        <v>1.6</v>
      </c>
      <c r="I2053" s="1">
        <v>39308</v>
      </c>
      <c r="J2053">
        <v>1.6</v>
      </c>
      <c r="K2053">
        <f t="shared" si="192"/>
        <v>4775</v>
      </c>
      <c r="L2053" s="7">
        <f t="shared" si="195"/>
        <v>93.959071231798504</v>
      </c>
      <c r="M2053">
        <f t="shared" si="196"/>
        <v>3.1999999999999997</v>
      </c>
      <c r="N2053">
        <f t="shared" si="197"/>
        <v>2.8166666666666669</v>
      </c>
      <c r="O2053">
        <f>G2053/WatershedCalcs!$F$18</f>
        <v>9.9567099427015998E-2</v>
      </c>
    </row>
    <row r="2054" spans="1:15" x14ac:dyDescent="0.25">
      <c r="A2054">
        <f t="shared" si="193"/>
        <v>2007</v>
      </c>
      <c r="B2054">
        <f t="shared" si="194"/>
        <v>11</v>
      </c>
      <c r="C2054">
        <v>2007</v>
      </c>
      <c r="D2054">
        <v>15</v>
      </c>
      <c r="E2054">
        <v>8</v>
      </c>
      <c r="F2054">
        <v>2.4</v>
      </c>
      <c r="G2054">
        <v>2.4</v>
      </c>
      <c r="I2054" s="1">
        <v>39309</v>
      </c>
      <c r="J2054">
        <v>2.4</v>
      </c>
      <c r="K2054">
        <f t="shared" si="192"/>
        <v>4180</v>
      </c>
      <c r="L2054" s="7">
        <f t="shared" si="195"/>
        <v>82.251082251082252</v>
      </c>
      <c r="M2054">
        <f t="shared" si="196"/>
        <v>3.657142857142857</v>
      </c>
      <c r="N2054">
        <f t="shared" si="197"/>
        <v>2.8233333333333328</v>
      </c>
      <c r="O2054">
        <f>G2054/WatershedCalcs!$F$18</f>
        <v>0.14935064914052398</v>
      </c>
    </row>
    <row r="2055" spans="1:15" x14ac:dyDescent="0.25">
      <c r="A2055">
        <f t="shared" si="193"/>
        <v>2007</v>
      </c>
      <c r="B2055">
        <f t="shared" si="194"/>
        <v>11</v>
      </c>
      <c r="C2055">
        <v>2007</v>
      </c>
      <c r="D2055">
        <v>16</v>
      </c>
      <c r="E2055">
        <v>8</v>
      </c>
      <c r="F2055">
        <v>1.5</v>
      </c>
      <c r="G2055">
        <v>1.5</v>
      </c>
      <c r="I2055" s="1">
        <v>39310</v>
      </c>
      <c r="J2055">
        <v>1.5</v>
      </c>
      <c r="K2055">
        <f t="shared" si="192"/>
        <v>4848</v>
      </c>
      <c r="L2055" s="7">
        <f t="shared" si="195"/>
        <v>95.395513577331755</v>
      </c>
      <c r="M2055">
        <f t="shared" si="196"/>
        <v>3.7142857142857144</v>
      </c>
      <c r="N2055">
        <f t="shared" si="197"/>
        <v>2.8133333333333326</v>
      </c>
      <c r="O2055">
        <f>G2055/WatershedCalcs!$F$18</f>
        <v>9.334415571282749E-2</v>
      </c>
    </row>
    <row r="2056" spans="1:15" x14ac:dyDescent="0.25">
      <c r="A2056">
        <f t="shared" si="193"/>
        <v>2007</v>
      </c>
      <c r="B2056">
        <f t="shared" si="194"/>
        <v>11</v>
      </c>
      <c r="C2056">
        <v>2007</v>
      </c>
      <c r="D2056">
        <v>17</v>
      </c>
      <c r="E2056">
        <v>8</v>
      </c>
      <c r="F2056">
        <v>1.4</v>
      </c>
      <c r="G2056">
        <v>1.4</v>
      </c>
      <c r="I2056" s="1">
        <v>39311</v>
      </c>
      <c r="J2056">
        <v>1.4</v>
      </c>
      <c r="K2056">
        <f t="shared" si="192"/>
        <v>4899</v>
      </c>
      <c r="L2056" s="7">
        <f t="shared" si="195"/>
        <v>96.399055489964582</v>
      </c>
      <c r="M2056">
        <f t="shared" si="196"/>
        <v>3.8714285714285714</v>
      </c>
      <c r="N2056">
        <f t="shared" si="197"/>
        <v>2.8333333333333326</v>
      </c>
      <c r="O2056">
        <f>G2056/WatershedCalcs!$F$18</f>
        <v>8.7121211998638981E-2</v>
      </c>
    </row>
    <row r="2057" spans="1:15" x14ac:dyDescent="0.25">
      <c r="A2057">
        <f t="shared" si="193"/>
        <v>2007</v>
      </c>
      <c r="B2057">
        <f t="shared" si="194"/>
        <v>11</v>
      </c>
      <c r="C2057">
        <v>2007</v>
      </c>
      <c r="D2057">
        <v>18</v>
      </c>
      <c r="E2057">
        <v>8</v>
      </c>
      <c r="F2057">
        <v>1.5</v>
      </c>
      <c r="G2057">
        <v>1.5</v>
      </c>
      <c r="I2057" s="1">
        <v>39312</v>
      </c>
      <c r="J2057">
        <v>1.5</v>
      </c>
      <c r="K2057">
        <f t="shared" si="192"/>
        <v>4848</v>
      </c>
      <c r="L2057" s="7">
        <f t="shared" si="195"/>
        <v>95.395513577331755</v>
      </c>
      <c r="M2057">
        <f t="shared" si="196"/>
        <v>4.0571428571428578</v>
      </c>
      <c r="N2057">
        <f t="shared" si="197"/>
        <v>2.856666666666666</v>
      </c>
      <c r="O2057">
        <f>G2057/WatershedCalcs!$F$18</f>
        <v>9.334415571282749E-2</v>
      </c>
    </row>
    <row r="2058" spans="1:15" x14ac:dyDescent="0.25">
      <c r="A2058">
        <f t="shared" si="193"/>
        <v>2007</v>
      </c>
      <c r="B2058">
        <f t="shared" si="194"/>
        <v>11</v>
      </c>
      <c r="C2058">
        <v>2007</v>
      </c>
      <c r="D2058">
        <v>19</v>
      </c>
      <c r="E2058">
        <v>8</v>
      </c>
      <c r="F2058">
        <v>6.6</v>
      </c>
      <c r="G2058">
        <v>6.6</v>
      </c>
      <c r="I2058" s="1">
        <v>39313</v>
      </c>
      <c r="J2058">
        <v>6.6</v>
      </c>
      <c r="K2058">
        <f t="shared" si="192"/>
        <v>3150</v>
      </c>
      <c r="L2058" s="7">
        <f t="shared" si="195"/>
        <v>61.983471074380169</v>
      </c>
      <c r="M2058">
        <f t="shared" si="196"/>
        <v>4.2285714285714286</v>
      </c>
      <c r="N2058">
        <f t="shared" si="197"/>
        <v>2.923333333333332</v>
      </c>
      <c r="O2058">
        <f>G2058/WatershedCalcs!$F$18</f>
        <v>0.41071428513644093</v>
      </c>
    </row>
    <row r="2059" spans="1:15" x14ac:dyDescent="0.25">
      <c r="A2059">
        <f t="shared" si="193"/>
        <v>2007</v>
      </c>
      <c r="B2059">
        <f t="shared" si="194"/>
        <v>11</v>
      </c>
      <c r="C2059">
        <v>2007</v>
      </c>
      <c r="D2059">
        <v>20</v>
      </c>
      <c r="E2059">
        <v>8</v>
      </c>
      <c r="F2059">
        <v>7.4</v>
      </c>
      <c r="G2059">
        <v>7.4</v>
      </c>
      <c r="I2059" s="1">
        <v>39314</v>
      </c>
      <c r="J2059">
        <v>7.4</v>
      </c>
      <c r="K2059">
        <f t="shared" si="192"/>
        <v>3038</v>
      </c>
      <c r="L2059" s="7">
        <f t="shared" si="195"/>
        <v>59.779614325068877</v>
      </c>
      <c r="M2059">
        <f t="shared" si="196"/>
        <v>3.6571428571428575</v>
      </c>
      <c r="N2059">
        <f t="shared" si="197"/>
        <v>2.7866666666666662</v>
      </c>
      <c r="O2059">
        <f>G2059/WatershedCalcs!$F$18</f>
        <v>0.46049783484994899</v>
      </c>
    </row>
    <row r="2060" spans="1:15" x14ac:dyDescent="0.25">
      <c r="A2060">
        <f t="shared" si="193"/>
        <v>2007</v>
      </c>
      <c r="B2060">
        <f t="shared" si="194"/>
        <v>11</v>
      </c>
      <c r="C2060">
        <v>2007</v>
      </c>
      <c r="D2060">
        <v>21</v>
      </c>
      <c r="E2060">
        <v>8</v>
      </c>
      <c r="F2060">
        <v>4.8</v>
      </c>
      <c r="G2060">
        <v>4.8</v>
      </c>
      <c r="I2060" s="1">
        <v>39315</v>
      </c>
      <c r="J2060">
        <v>4.8</v>
      </c>
      <c r="K2060">
        <f t="shared" si="192"/>
        <v>3498</v>
      </c>
      <c r="L2060" s="7">
        <f t="shared" si="195"/>
        <v>68.831168831168839</v>
      </c>
      <c r="M2060">
        <f t="shared" si="196"/>
        <v>2.9714285714285715</v>
      </c>
      <c r="N2060">
        <f t="shared" si="197"/>
        <v>2.6166666666666663</v>
      </c>
      <c r="O2060">
        <f>G2060/WatershedCalcs!$F$18</f>
        <v>0.29870129828104797</v>
      </c>
    </row>
    <row r="2061" spans="1:15" x14ac:dyDescent="0.25">
      <c r="A2061">
        <f t="shared" si="193"/>
        <v>2007</v>
      </c>
      <c r="B2061">
        <f t="shared" si="194"/>
        <v>11</v>
      </c>
      <c r="C2061">
        <v>2007</v>
      </c>
      <c r="D2061">
        <v>22</v>
      </c>
      <c r="E2061">
        <v>8</v>
      </c>
      <c r="F2061">
        <v>2.8</v>
      </c>
      <c r="G2061">
        <v>2.8</v>
      </c>
      <c r="I2061" s="1">
        <v>39316</v>
      </c>
      <c r="J2061">
        <v>2.8</v>
      </c>
      <c r="K2061">
        <f t="shared" si="192"/>
        <v>4018</v>
      </c>
      <c r="L2061" s="7">
        <f t="shared" si="195"/>
        <v>79.063360881542692</v>
      </c>
      <c r="M2061">
        <f t="shared" si="196"/>
        <v>2.6428571428571428</v>
      </c>
      <c r="N2061">
        <f t="shared" si="197"/>
        <v>2.5466666666666664</v>
      </c>
      <c r="O2061">
        <f>G2061/WatershedCalcs!$F$18</f>
        <v>0.17424242399727796</v>
      </c>
    </row>
    <row r="2062" spans="1:15" x14ac:dyDescent="0.25">
      <c r="A2062">
        <f t="shared" si="193"/>
        <v>2007</v>
      </c>
      <c r="B2062">
        <f t="shared" si="194"/>
        <v>11</v>
      </c>
      <c r="C2062">
        <v>2007</v>
      </c>
      <c r="D2062">
        <v>23</v>
      </c>
      <c r="E2062">
        <v>8</v>
      </c>
      <c r="F2062">
        <v>2.6</v>
      </c>
      <c r="G2062">
        <v>2.6</v>
      </c>
      <c r="I2062" s="1">
        <v>39317</v>
      </c>
      <c r="J2062">
        <v>2.6</v>
      </c>
      <c r="K2062">
        <f t="shared" si="192"/>
        <v>4098</v>
      </c>
      <c r="L2062" s="7">
        <f t="shared" si="195"/>
        <v>80.637544273907906</v>
      </c>
      <c r="M2062">
        <f t="shared" si="196"/>
        <v>2.5857142857142854</v>
      </c>
      <c r="N2062">
        <f t="shared" si="197"/>
        <v>2.5833333333333335</v>
      </c>
      <c r="O2062">
        <f>G2062/WatershedCalcs!$F$18</f>
        <v>0.161796536568901</v>
      </c>
    </row>
    <row r="2063" spans="1:15" x14ac:dyDescent="0.25">
      <c r="A2063">
        <f t="shared" si="193"/>
        <v>2007</v>
      </c>
      <c r="B2063">
        <f t="shared" si="194"/>
        <v>11</v>
      </c>
      <c r="C2063">
        <v>2007</v>
      </c>
      <c r="D2063">
        <v>24</v>
      </c>
      <c r="E2063">
        <v>8</v>
      </c>
      <c r="F2063">
        <v>2.7</v>
      </c>
      <c r="G2063">
        <v>2.7</v>
      </c>
      <c r="I2063" s="1">
        <v>39318</v>
      </c>
      <c r="J2063">
        <v>2.7</v>
      </c>
      <c r="K2063">
        <f t="shared" si="192"/>
        <v>4058</v>
      </c>
      <c r="L2063" s="7">
        <f t="shared" si="195"/>
        <v>79.850452577725306</v>
      </c>
      <c r="M2063">
        <f t="shared" si="196"/>
        <v>2.5428571428571431</v>
      </c>
      <c r="N2063">
        <f t="shared" si="197"/>
        <v>2.6233333333333335</v>
      </c>
      <c r="O2063">
        <f>G2063/WatershedCalcs!$F$18</f>
        <v>0.1680194802830895</v>
      </c>
    </row>
    <row r="2064" spans="1:15" x14ac:dyDescent="0.25">
      <c r="A2064">
        <f t="shared" si="193"/>
        <v>2007</v>
      </c>
      <c r="B2064">
        <f t="shared" si="194"/>
        <v>11</v>
      </c>
      <c r="C2064">
        <v>2007</v>
      </c>
      <c r="D2064">
        <v>25</v>
      </c>
      <c r="E2064">
        <v>8</v>
      </c>
      <c r="F2064">
        <v>2.7</v>
      </c>
      <c r="G2064">
        <v>2.7</v>
      </c>
      <c r="I2064" s="1">
        <v>39319</v>
      </c>
      <c r="J2064">
        <v>2.7</v>
      </c>
      <c r="K2064">
        <f t="shared" si="192"/>
        <v>4058</v>
      </c>
      <c r="L2064" s="7">
        <f t="shared" si="195"/>
        <v>79.850452577725306</v>
      </c>
      <c r="M2064">
        <f t="shared" si="196"/>
        <v>2.5142857142857147</v>
      </c>
      <c r="N2064">
        <f t="shared" si="197"/>
        <v>2.6733333333333338</v>
      </c>
      <c r="O2064">
        <f>G2064/WatershedCalcs!$F$18</f>
        <v>0.1680194802830895</v>
      </c>
    </row>
    <row r="2065" spans="1:15" x14ac:dyDescent="0.25">
      <c r="A2065">
        <f t="shared" si="193"/>
        <v>2007</v>
      </c>
      <c r="B2065">
        <f t="shared" si="194"/>
        <v>11</v>
      </c>
      <c r="C2065">
        <v>2007</v>
      </c>
      <c r="D2065">
        <v>26</v>
      </c>
      <c r="E2065">
        <v>8</v>
      </c>
      <c r="F2065">
        <v>2.6</v>
      </c>
      <c r="G2065">
        <v>2.6</v>
      </c>
      <c r="I2065" s="1">
        <v>39320</v>
      </c>
      <c r="J2065">
        <v>2.6</v>
      </c>
      <c r="K2065">
        <f t="shared" si="192"/>
        <v>4098</v>
      </c>
      <c r="L2065" s="7">
        <f t="shared" si="195"/>
        <v>80.637544273907906</v>
      </c>
      <c r="M2065">
        <f t="shared" si="196"/>
        <v>2.4857142857142853</v>
      </c>
      <c r="N2065">
        <f t="shared" si="197"/>
        <v>2.7766666666666664</v>
      </c>
      <c r="O2065">
        <f>G2065/WatershedCalcs!$F$18</f>
        <v>0.161796536568901</v>
      </c>
    </row>
    <row r="2066" spans="1:15" x14ac:dyDescent="0.25">
      <c r="A2066">
        <f t="shared" si="193"/>
        <v>2007</v>
      </c>
      <c r="B2066">
        <f t="shared" si="194"/>
        <v>11</v>
      </c>
      <c r="C2066">
        <v>2007</v>
      </c>
      <c r="D2066">
        <v>27</v>
      </c>
      <c r="E2066">
        <v>8</v>
      </c>
      <c r="F2066">
        <v>2.6</v>
      </c>
      <c r="G2066">
        <v>2.6</v>
      </c>
      <c r="I2066" s="1">
        <v>39321</v>
      </c>
      <c r="J2066">
        <v>2.6</v>
      </c>
      <c r="K2066">
        <f t="shared" si="192"/>
        <v>4098</v>
      </c>
      <c r="L2066" s="7">
        <f t="shared" si="195"/>
        <v>80.637544273907906</v>
      </c>
      <c r="M2066">
        <f t="shared" si="196"/>
        <v>2.4857142857142862</v>
      </c>
      <c r="N2066">
        <f t="shared" si="197"/>
        <v>2.9066666666666667</v>
      </c>
      <c r="O2066">
        <f>G2066/WatershedCalcs!$F$18</f>
        <v>0.161796536568901</v>
      </c>
    </row>
    <row r="2067" spans="1:15" x14ac:dyDescent="0.25">
      <c r="A2067">
        <f t="shared" si="193"/>
        <v>2007</v>
      </c>
      <c r="B2067">
        <f t="shared" si="194"/>
        <v>11</v>
      </c>
      <c r="C2067">
        <v>2007</v>
      </c>
      <c r="D2067">
        <v>28</v>
      </c>
      <c r="E2067">
        <v>8</v>
      </c>
      <c r="F2067">
        <v>2.5</v>
      </c>
      <c r="G2067">
        <v>2.5</v>
      </c>
      <c r="I2067" s="1">
        <v>39322</v>
      </c>
      <c r="J2067">
        <v>2.5</v>
      </c>
      <c r="K2067">
        <f t="shared" si="192"/>
        <v>4136</v>
      </c>
      <c r="L2067" s="7">
        <f t="shared" si="195"/>
        <v>81.385281385281388</v>
      </c>
      <c r="M2067">
        <f t="shared" si="196"/>
        <v>2.4857142857142853</v>
      </c>
      <c r="N2067">
        <f t="shared" si="197"/>
        <v>3.0399999999999996</v>
      </c>
      <c r="O2067">
        <f>G2067/WatershedCalcs!$F$18</f>
        <v>0.15557359285471248</v>
      </c>
    </row>
    <row r="2068" spans="1:15" x14ac:dyDescent="0.25">
      <c r="A2068">
        <f t="shared" si="193"/>
        <v>2007</v>
      </c>
      <c r="B2068">
        <f t="shared" si="194"/>
        <v>11</v>
      </c>
      <c r="C2068">
        <v>2007</v>
      </c>
      <c r="D2068">
        <v>29</v>
      </c>
      <c r="E2068">
        <v>8</v>
      </c>
      <c r="F2068">
        <v>2.4</v>
      </c>
      <c r="G2068">
        <v>2.4</v>
      </c>
      <c r="I2068" s="1">
        <v>39323</v>
      </c>
      <c r="J2068">
        <v>2.4</v>
      </c>
      <c r="K2068">
        <f t="shared" si="192"/>
        <v>4180</v>
      </c>
      <c r="L2068" s="7">
        <f t="shared" si="195"/>
        <v>82.251082251082252</v>
      </c>
      <c r="M2068">
        <f t="shared" si="196"/>
        <v>2.7714285714285714</v>
      </c>
      <c r="N2068">
        <f t="shared" si="197"/>
        <v>3.1866666666666665</v>
      </c>
      <c r="O2068">
        <f>G2068/WatershedCalcs!$F$18</f>
        <v>0.14935064914052398</v>
      </c>
    </row>
    <row r="2069" spans="1:15" x14ac:dyDescent="0.25">
      <c r="A2069">
        <f t="shared" si="193"/>
        <v>2007</v>
      </c>
      <c r="B2069">
        <f t="shared" si="194"/>
        <v>11</v>
      </c>
      <c r="C2069">
        <v>2007</v>
      </c>
      <c r="D2069">
        <v>30</v>
      </c>
      <c r="E2069">
        <v>8</v>
      </c>
      <c r="F2069">
        <v>2.2999999999999998</v>
      </c>
      <c r="G2069">
        <v>2.2999999999999998</v>
      </c>
      <c r="I2069" s="1">
        <v>39324</v>
      </c>
      <c r="J2069">
        <v>2.2999999999999998</v>
      </c>
      <c r="K2069">
        <f t="shared" si="192"/>
        <v>4227</v>
      </c>
      <c r="L2069" s="7">
        <f t="shared" si="195"/>
        <v>83.175914994096814</v>
      </c>
      <c r="M2069">
        <f t="shared" si="196"/>
        <v>2.9285714285714284</v>
      </c>
      <c r="N2069">
        <f t="shared" si="197"/>
        <v>3.9066666666666663</v>
      </c>
      <c r="O2069">
        <f>G2069/WatershedCalcs!$F$18</f>
        <v>0.14312770542633546</v>
      </c>
    </row>
    <row r="2070" spans="1:15" x14ac:dyDescent="0.25">
      <c r="A2070">
        <f t="shared" si="193"/>
        <v>2007</v>
      </c>
      <c r="B2070">
        <f t="shared" si="194"/>
        <v>11</v>
      </c>
      <c r="C2070">
        <v>2007</v>
      </c>
      <c r="D2070">
        <v>31</v>
      </c>
      <c r="E2070">
        <v>8</v>
      </c>
      <c r="F2070">
        <v>2.5</v>
      </c>
      <c r="G2070">
        <v>2.5</v>
      </c>
      <c r="I2070" s="1">
        <v>39325</v>
      </c>
      <c r="J2070">
        <v>2.5</v>
      </c>
      <c r="K2070">
        <f t="shared" si="192"/>
        <v>4136</v>
      </c>
      <c r="L2070" s="7">
        <f t="shared" si="195"/>
        <v>81.385281385281388</v>
      </c>
      <c r="M2070">
        <f t="shared" si="196"/>
        <v>3.0857142857142854</v>
      </c>
      <c r="N2070">
        <f t="shared" si="197"/>
        <v>4.2299999999999995</v>
      </c>
      <c r="O2070">
        <f>G2070/WatershedCalcs!$F$18</f>
        <v>0.15557359285471248</v>
      </c>
    </row>
    <row r="2071" spans="1:15" x14ac:dyDescent="0.25">
      <c r="A2071">
        <f t="shared" si="193"/>
        <v>2007</v>
      </c>
      <c r="B2071">
        <f t="shared" si="194"/>
        <v>12</v>
      </c>
      <c r="C2071">
        <v>2007</v>
      </c>
      <c r="D2071">
        <v>1</v>
      </c>
      <c r="E2071">
        <v>9</v>
      </c>
      <c r="F2071">
        <v>2.5</v>
      </c>
      <c r="G2071">
        <v>2.5</v>
      </c>
      <c r="I2071" s="1">
        <v>39326</v>
      </c>
      <c r="J2071">
        <v>2.5</v>
      </c>
      <c r="K2071">
        <f t="shared" si="192"/>
        <v>4136</v>
      </c>
      <c r="L2071" s="7">
        <f t="shared" si="195"/>
        <v>81.385281385281388</v>
      </c>
      <c r="M2071">
        <f t="shared" si="196"/>
        <v>3.157142857142857</v>
      </c>
      <c r="N2071">
        <f t="shared" si="197"/>
        <v>5.1466666666666665</v>
      </c>
      <c r="O2071">
        <f>G2071/WatershedCalcs!$F$18</f>
        <v>0.15557359285471248</v>
      </c>
    </row>
    <row r="2072" spans="1:15" x14ac:dyDescent="0.25">
      <c r="A2072">
        <f t="shared" si="193"/>
        <v>2007</v>
      </c>
      <c r="B2072">
        <f t="shared" si="194"/>
        <v>12</v>
      </c>
      <c r="C2072">
        <v>2007</v>
      </c>
      <c r="D2072">
        <v>2</v>
      </c>
      <c r="E2072">
        <v>9</v>
      </c>
      <c r="F2072">
        <v>2.6</v>
      </c>
      <c r="G2072">
        <v>2.6</v>
      </c>
      <c r="I2072" s="1">
        <v>39327</v>
      </c>
      <c r="J2072">
        <v>2.6</v>
      </c>
      <c r="K2072">
        <f t="shared" si="192"/>
        <v>4098</v>
      </c>
      <c r="L2072" s="7">
        <f t="shared" si="195"/>
        <v>80.637544273907906</v>
      </c>
      <c r="M2072">
        <f t="shared" si="196"/>
        <v>3.2428571428571429</v>
      </c>
      <c r="N2072">
        <f t="shared" si="197"/>
        <v>5.6633333333333331</v>
      </c>
      <c r="O2072">
        <f>G2072/WatershedCalcs!$F$18</f>
        <v>0.161796536568901</v>
      </c>
    </row>
    <row r="2073" spans="1:15" x14ac:dyDescent="0.25">
      <c r="A2073">
        <f t="shared" si="193"/>
        <v>2007</v>
      </c>
      <c r="B2073">
        <f t="shared" si="194"/>
        <v>12</v>
      </c>
      <c r="C2073">
        <v>2007</v>
      </c>
      <c r="D2073">
        <v>3</v>
      </c>
      <c r="E2073">
        <v>9</v>
      </c>
      <c r="F2073">
        <v>2.6</v>
      </c>
      <c r="G2073">
        <v>2.6</v>
      </c>
      <c r="I2073" s="1">
        <v>39328</v>
      </c>
      <c r="J2073">
        <v>2.6</v>
      </c>
      <c r="K2073">
        <f t="shared" si="192"/>
        <v>4098</v>
      </c>
      <c r="L2073" s="7">
        <f t="shared" si="195"/>
        <v>80.637544273907906</v>
      </c>
      <c r="M2073">
        <f t="shared" si="196"/>
        <v>3.1714285714285717</v>
      </c>
      <c r="N2073">
        <f t="shared" si="197"/>
        <v>6.1433333333333335</v>
      </c>
      <c r="O2073">
        <f>G2073/WatershedCalcs!$F$18</f>
        <v>0.161796536568901</v>
      </c>
    </row>
    <row r="2074" spans="1:15" x14ac:dyDescent="0.25">
      <c r="A2074">
        <f t="shared" si="193"/>
        <v>2007</v>
      </c>
      <c r="B2074">
        <f t="shared" si="194"/>
        <v>12</v>
      </c>
      <c r="C2074">
        <v>2007</v>
      </c>
      <c r="D2074">
        <v>4</v>
      </c>
      <c r="E2074">
        <v>9</v>
      </c>
      <c r="F2074">
        <v>4.5</v>
      </c>
      <c r="G2074">
        <v>4.5</v>
      </c>
      <c r="I2074" s="1">
        <v>39329</v>
      </c>
      <c r="J2074">
        <v>4.5</v>
      </c>
      <c r="K2074">
        <f t="shared" si="192"/>
        <v>3571</v>
      </c>
      <c r="L2074" s="7">
        <f t="shared" si="195"/>
        <v>70.267611176702076</v>
      </c>
      <c r="M2074">
        <f t="shared" si="196"/>
        <v>2.9857142857142862</v>
      </c>
      <c r="N2074">
        <f t="shared" si="197"/>
        <v>6.89</v>
      </c>
      <c r="O2074">
        <f>G2074/WatershedCalcs!$F$18</f>
        <v>0.28003246713848245</v>
      </c>
    </row>
    <row r="2075" spans="1:15" x14ac:dyDescent="0.25">
      <c r="A2075">
        <f t="shared" si="193"/>
        <v>2007</v>
      </c>
      <c r="B2075">
        <f t="shared" si="194"/>
        <v>12</v>
      </c>
      <c r="C2075">
        <v>2007</v>
      </c>
      <c r="D2075">
        <v>5</v>
      </c>
      <c r="E2075">
        <v>9</v>
      </c>
      <c r="F2075">
        <v>3.5</v>
      </c>
      <c r="G2075">
        <v>3.5</v>
      </c>
      <c r="I2075" s="1">
        <v>39330</v>
      </c>
      <c r="J2075">
        <v>3.5</v>
      </c>
      <c r="K2075">
        <f t="shared" si="192"/>
        <v>3791</v>
      </c>
      <c r="L2075" s="7">
        <f t="shared" si="195"/>
        <v>74.59661550570641</v>
      </c>
      <c r="M2075">
        <f t="shared" si="196"/>
        <v>2.5428571428571423</v>
      </c>
      <c r="N2075">
        <f t="shared" si="197"/>
        <v>7.2733333333333325</v>
      </c>
      <c r="O2075">
        <f>G2075/WatershedCalcs!$F$18</f>
        <v>0.21780302999659748</v>
      </c>
    </row>
    <row r="2076" spans="1:15" x14ac:dyDescent="0.25">
      <c r="A2076">
        <f t="shared" si="193"/>
        <v>2007</v>
      </c>
      <c r="B2076">
        <f t="shared" si="194"/>
        <v>12</v>
      </c>
      <c r="C2076">
        <v>2007</v>
      </c>
      <c r="D2076">
        <v>6</v>
      </c>
      <c r="E2076">
        <v>9</v>
      </c>
      <c r="F2076">
        <v>3.4</v>
      </c>
      <c r="G2076">
        <v>3.4</v>
      </c>
      <c r="I2076" s="1">
        <v>39331</v>
      </c>
      <c r="J2076">
        <v>3.4</v>
      </c>
      <c r="K2076">
        <f t="shared" si="192"/>
        <v>3822</v>
      </c>
      <c r="L2076" s="7">
        <f t="shared" si="195"/>
        <v>75.206611570247944</v>
      </c>
      <c r="M2076">
        <f t="shared" si="196"/>
        <v>2.2714285714285714</v>
      </c>
      <c r="N2076">
        <f t="shared" si="197"/>
        <v>7.59</v>
      </c>
      <c r="O2076">
        <f>G2076/WatershedCalcs!$F$18</f>
        <v>0.21158008628240899</v>
      </c>
    </row>
    <row r="2077" spans="1:15" x14ac:dyDescent="0.25">
      <c r="A2077">
        <f t="shared" si="193"/>
        <v>2007</v>
      </c>
      <c r="B2077">
        <f t="shared" si="194"/>
        <v>12</v>
      </c>
      <c r="C2077">
        <v>2007</v>
      </c>
      <c r="D2077">
        <v>7</v>
      </c>
      <c r="E2077">
        <v>9</v>
      </c>
      <c r="F2077">
        <v>3</v>
      </c>
      <c r="G2077">
        <v>3</v>
      </c>
      <c r="I2077" s="1">
        <v>39332</v>
      </c>
      <c r="J2077">
        <v>3</v>
      </c>
      <c r="K2077">
        <f t="shared" si="192"/>
        <v>3941</v>
      </c>
      <c r="L2077" s="7">
        <f t="shared" si="195"/>
        <v>77.548209366391191</v>
      </c>
      <c r="M2077">
        <f t="shared" si="196"/>
        <v>2.0428571428571431</v>
      </c>
      <c r="N2077">
        <f t="shared" si="197"/>
        <v>7.8433333333333337</v>
      </c>
      <c r="O2077">
        <f>G2077/WatershedCalcs!$F$18</f>
        <v>0.18668831142565498</v>
      </c>
    </row>
    <row r="2078" spans="1:15" x14ac:dyDescent="0.25">
      <c r="A2078">
        <f t="shared" si="193"/>
        <v>2007</v>
      </c>
      <c r="B2078">
        <f t="shared" si="194"/>
        <v>12</v>
      </c>
      <c r="C2078">
        <v>2007</v>
      </c>
      <c r="D2078">
        <v>8</v>
      </c>
      <c r="E2078">
        <v>9</v>
      </c>
      <c r="F2078">
        <v>3.1</v>
      </c>
      <c r="G2078">
        <v>3.1</v>
      </c>
      <c r="I2078" s="1">
        <v>39333</v>
      </c>
      <c r="J2078">
        <v>3.1</v>
      </c>
      <c r="K2078">
        <f t="shared" si="192"/>
        <v>3916</v>
      </c>
      <c r="L2078" s="7">
        <f t="shared" si="195"/>
        <v>77.056277056277054</v>
      </c>
      <c r="M2078">
        <f t="shared" si="196"/>
        <v>1.9142857142857144</v>
      </c>
      <c r="N2078">
        <f t="shared" si="197"/>
        <v>8.1766666666666676</v>
      </c>
      <c r="O2078">
        <f>G2078/WatershedCalcs!$F$18</f>
        <v>0.19291125513984347</v>
      </c>
    </row>
    <row r="2079" spans="1:15" x14ac:dyDescent="0.25">
      <c r="A2079">
        <f t="shared" si="193"/>
        <v>2007</v>
      </c>
      <c r="B2079">
        <f t="shared" si="194"/>
        <v>12</v>
      </c>
      <c r="C2079">
        <v>2007</v>
      </c>
      <c r="D2079">
        <v>9</v>
      </c>
      <c r="E2079">
        <v>9</v>
      </c>
      <c r="F2079">
        <v>2.1</v>
      </c>
      <c r="G2079">
        <v>2.1</v>
      </c>
      <c r="I2079" s="1">
        <v>39334</v>
      </c>
      <c r="J2079">
        <v>2.1</v>
      </c>
      <c r="K2079">
        <f t="shared" si="192"/>
        <v>4352</v>
      </c>
      <c r="L2079" s="7">
        <f t="shared" si="195"/>
        <v>85.635576544667458</v>
      </c>
      <c r="M2079">
        <f t="shared" si="196"/>
        <v>1.7714285714285716</v>
      </c>
      <c r="N2079">
        <f t="shared" si="197"/>
        <v>8.5733333333333324</v>
      </c>
      <c r="O2079">
        <f>G2079/WatershedCalcs!$F$18</f>
        <v>0.1306818179979585</v>
      </c>
    </row>
    <row r="2080" spans="1:15" x14ac:dyDescent="0.25">
      <c r="A2080">
        <f t="shared" si="193"/>
        <v>2007</v>
      </c>
      <c r="B2080">
        <f t="shared" si="194"/>
        <v>12</v>
      </c>
      <c r="C2080">
        <v>2007</v>
      </c>
      <c r="D2080">
        <v>10</v>
      </c>
      <c r="E2080">
        <v>9</v>
      </c>
      <c r="F2080">
        <v>1.3</v>
      </c>
      <c r="G2080">
        <v>1.3</v>
      </c>
      <c r="I2080" s="1">
        <v>39335</v>
      </c>
      <c r="J2080">
        <v>1.3</v>
      </c>
      <c r="K2080">
        <f t="shared" si="192"/>
        <v>4941</v>
      </c>
      <c r="L2080" s="7">
        <f t="shared" si="195"/>
        <v>97.225501770956313</v>
      </c>
      <c r="M2080">
        <f t="shared" si="196"/>
        <v>1.7714285714285716</v>
      </c>
      <c r="N2080">
        <f t="shared" si="197"/>
        <v>8.9700000000000006</v>
      </c>
      <c r="O2080">
        <f>G2080/WatershedCalcs!$F$18</f>
        <v>8.08982682844505E-2</v>
      </c>
    </row>
    <row r="2081" spans="1:15" x14ac:dyDescent="0.25">
      <c r="A2081">
        <f t="shared" si="193"/>
        <v>2007</v>
      </c>
      <c r="B2081">
        <f t="shared" si="194"/>
        <v>12</v>
      </c>
      <c r="C2081">
        <v>2007</v>
      </c>
      <c r="D2081">
        <v>11</v>
      </c>
      <c r="E2081">
        <v>9</v>
      </c>
      <c r="F2081">
        <v>1.4</v>
      </c>
      <c r="G2081">
        <v>1.4</v>
      </c>
      <c r="I2081" s="1">
        <v>39336</v>
      </c>
      <c r="J2081">
        <v>1.4</v>
      </c>
      <c r="K2081">
        <f t="shared" si="192"/>
        <v>4899</v>
      </c>
      <c r="L2081" s="7">
        <f t="shared" si="195"/>
        <v>96.399055489964582</v>
      </c>
      <c r="M2081">
        <f t="shared" si="196"/>
        <v>2.0857142857142859</v>
      </c>
      <c r="N2081">
        <f t="shared" si="197"/>
        <v>9.5266666666666673</v>
      </c>
      <c r="O2081">
        <f>G2081/WatershedCalcs!$F$18</f>
        <v>8.7121211998638981E-2</v>
      </c>
    </row>
    <row r="2082" spans="1:15" x14ac:dyDescent="0.25">
      <c r="A2082">
        <f t="shared" si="193"/>
        <v>2007</v>
      </c>
      <c r="B2082">
        <f t="shared" si="194"/>
        <v>12</v>
      </c>
      <c r="C2082">
        <v>2007</v>
      </c>
      <c r="D2082">
        <v>12</v>
      </c>
      <c r="E2082">
        <v>9</v>
      </c>
      <c r="F2082">
        <v>1.6</v>
      </c>
      <c r="G2082">
        <v>1.6</v>
      </c>
      <c r="I2082" s="1">
        <v>39337</v>
      </c>
      <c r="J2082">
        <v>1.6</v>
      </c>
      <c r="K2082">
        <f t="shared" si="192"/>
        <v>4775</v>
      </c>
      <c r="L2082" s="7">
        <f t="shared" si="195"/>
        <v>93.959071231798504</v>
      </c>
      <c r="M2082">
        <f t="shared" si="196"/>
        <v>2.2428571428571429</v>
      </c>
      <c r="N2082">
        <f t="shared" si="197"/>
        <v>9.9133333333333322</v>
      </c>
      <c r="O2082">
        <f>G2082/WatershedCalcs!$F$18</f>
        <v>9.9567099427015998E-2</v>
      </c>
    </row>
    <row r="2083" spans="1:15" x14ac:dyDescent="0.25">
      <c r="A2083">
        <f t="shared" si="193"/>
        <v>2007</v>
      </c>
      <c r="B2083">
        <f t="shared" si="194"/>
        <v>12</v>
      </c>
      <c r="C2083">
        <v>2007</v>
      </c>
      <c r="D2083">
        <v>13</v>
      </c>
      <c r="E2083">
        <v>9</v>
      </c>
      <c r="F2083">
        <v>1.8</v>
      </c>
      <c r="G2083">
        <v>1.8</v>
      </c>
      <c r="I2083" s="1">
        <v>39338</v>
      </c>
      <c r="J2083">
        <v>1.8</v>
      </c>
      <c r="K2083">
        <f t="shared" si="192"/>
        <v>4568</v>
      </c>
      <c r="L2083" s="7">
        <f t="shared" si="195"/>
        <v>89.885871704053528</v>
      </c>
      <c r="M2083">
        <f t="shared" si="196"/>
        <v>2.3428571428571425</v>
      </c>
      <c r="N2083">
        <f t="shared" si="197"/>
        <v>10.26</v>
      </c>
      <c r="O2083">
        <f>G2083/WatershedCalcs!$F$18</f>
        <v>0.11201298685539299</v>
      </c>
    </row>
    <row r="2084" spans="1:15" x14ac:dyDescent="0.25">
      <c r="A2084">
        <f t="shared" si="193"/>
        <v>2007</v>
      </c>
      <c r="B2084">
        <f t="shared" si="194"/>
        <v>12</v>
      </c>
      <c r="C2084">
        <v>2007</v>
      </c>
      <c r="D2084">
        <v>14</v>
      </c>
      <c r="E2084">
        <v>9</v>
      </c>
      <c r="F2084">
        <v>2.1</v>
      </c>
      <c r="G2084">
        <v>2.1</v>
      </c>
      <c r="I2084" s="1">
        <v>39339</v>
      </c>
      <c r="J2084">
        <v>2.1</v>
      </c>
      <c r="K2084">
        <f t="shared" si="192"/>
        <v>4352</v>
      </c>
      <c r="L2084" s="7">
        <f t="shared" si="195"/>
        <v>85.635576544667458</v>
      </c>
      <c r="M2084">
        <f t="shared" si="196"/>
        <v>2.4714285714285715</v>
      </c>
      <c r="N2084">
        <f t="shared" si="197"/>
        <v>10.566666666666666</v>
      </c>
      <c r="O2084">
        <f>G2084/WatershedCalcs!$F$18</f>
        <v>0.1306818179979585</v>
      </c>
    </row>
    <row r="2085" spans="1:15" x14ac:dyDescent="0.25">
      <c r="A2085">
        <f t="shared" si="193"/>
        <v>2007</v>
      </c>
      <c r="B2085">
        <f t="shared" si="194"/>
        <v>12</v>
      </c>
      <c r="C2085">
        <v>2007</v>
      </c>
      <c r="D2085">
        <v>15</v>
      </c>
      <c r="E2085">
        <v>9</v>
      </c>
      <c r="F2085">
        <v>2.1</v>
      </c>
      <c r="G2085">
        <v>2.1</v>
      </c>
      <c r="I2085" s="1">
        <v>39340</v>
      </c>
      <c r="J2085">
        <v>2.1</v>
      </c>
      <c r="K2085">
        <f t="shared" si="192"/>
        <v>4352</v>
      </c>
      <c r="L2085" s="7">
        <f t="shared" si="195"/>
        <v>85.635576544667458</v>
      </c>
      <c r="M2085">
        <f t="shared" si="196"/>
        <v>2.7285714285714282</v>
      </c>
      <c r="N2085">
        <f t="shared" si="197"/>
        <v>10.863333333333333</v>
      </c>
      <c r="O2085">
        <f>G2085/WatershedCalcs!$F$18</f>
        <v>0.1306818179979585</v>
      </c>
    </row>
    <row r="2086" spans="1:15" x14ac:dyDescent="0.25">
      <c r="A2086">
        <f t="shared" si="193"/>
        <v>2007</v>
      </c>
      <c r="B2086">
        <f t="shared" si="194"/>
        <v>12</v>
      </c>
      <c r="C2086">
        <v>2007</v>
      </c>
      <c r="D2086">
        <v>16</v>
      </c>
      <c r="E2086">
        <v>9</v>
      </c>
      <c r="F2086" t="s">
        <v>23</v>
      </c>
      <c r="G2086">
        <v>2.1</v>
      </c>
      <c r="H2086" t="s">
        <v>10</v>
      </c>
      <c r="I2086" s="1">
        <v>39341</v>
      </c>
      <c r="J2086">
        <v>2.1</v>
      </c>
      <c r="K2086">
        <f t="shared" si="192"/>
        <v>4352</v>
      </c>
      <c r="L2086" s="7">
        <f t="shared" si="195"/>
        <v>85.635576544667458</v>
      </c>
      <c r="M2086">
        <f t="shared" si="196"/>
        <v>2.9714285714285711</v>
      </c>
      <c r="N2086">
        <f t="shared" si="197"/>
        <v>11.193333333333333</v>
      </c>
      <c r="O2086">
        <f>G2086/WatershedCalcs!$F$18</f>
        <v>0.1306818179979585</v>
      </c>
    </row>
    <row r="2087" spans="1:15" x14ac:dyDescent="0.25">
      <c r="A2087">
        <f t="shared" si="193"/>
        <v>2007</v>
      </c>
      <c r="B2087">
        <f t="shared" si="194"/>
        <v>12</v>
      </c>
      <c r="C2087">
        <v>2007</v>
      </c>
      <c r="D2087">
        <v>17</v>
      </c>
      <c r="E2087">
        <v>9</v>
      </c>
      <c r="F2087" t="s">
        <v>24</v>
      </c>
      <c r="G2087">
        <v>3.5</v>
      </c>
      <c r="H2087" t="s">
        <v>10</v>
      </c>
      <c r="I2087" s="1">
        <v>39342</v>
      </c>
      <c r="J2087">
        <v>3.5</v>
      </c>
      <c r="K2087">
        <f t="shared" si="192"/>
        <v>3791</v>
      </c>
      <c r="L2087" s="7">
        <f t="shared" si="195"/>
        <v>74.59661550570641</v>
      </c>
      <c r="M2087">
        <f t="shared" si="196"/>
        <v>3.2714285714285714</v>
      </c>
      <c r="N2087">
        <f t="shared" si="197"/>
        <v>11.79</v>
      </c>
      <c r="O2087">
        <f>G2087/WatershedCalcs!$F$18</f>
        <v>0.21780302999659748</v>
      </c>
    </row>
    <row r="2088" spans="1:15" x14ac:dyDescent="0.25">
      <c r="A2088">
        <f t="shared" si="193"/>
        <v>2007</v>
      </c>
      <c r="B2088">
        <f t="shared" si="194"/>
        <v>12</v>
      </c>
      <c r="C2088">
        <v>2007</v>
      </c>
      <c r="D2088">
        <v>18</v>
      </c>
      <c r="E2088">
        <v>9</v>
      </c>
      <c r="F2088" t="s">
        <v>25</v>
      </c>
      <c r="G2088">
        <v>2.5</v>
      </c>
      <c r="H2088" t="s">
        <v>10</v>
      </c>
      <c r="I2088" s="1">
        <v>39343</v>
      </c>
      <c r="J2088">
        <v>2.5</v>
      </c>
      <c r="K2088">
        <f t="shared" si="192"/>
        <v>4136</v>
      </c>
      <c r="L2088" s="7">
        <f t="shared" si="195"/>
        <v>81.385281385281388</v>
      </c>
      <c r="M2088">
        <f t="shared" si="196"/>
        <v>3.6</v>
      </c>
      <c r="N2088">
        <f t="shared" si="197"/>
        <v>12.373333333333333</v>
      </c>
      <c r="O2088">
        <f>G2088/WatershedCalcs!$F$18</f>
        <v>0.15557359285471248</v>
      </c>
    </row>
    <row r="2089" spans="1:15" x14ac:dyDescent="0.25">
      <c r="A2089">
        <f t="shared" si="193"/>
        <v>2007</v>
      </c>
      <c r="B2089">
        <f t="shared" si="194"/>
        <v>12</v>
      </c>
      <c r="C2089">
        <v>2007</v>
      </c>
      <c r="D2089">
        <v>19</v>
      </c>
      <c r="E2089">
        <v>9</v>
      </c>
      <c r="F2089" t="s">
        <v>26</v>
      </c>
      <c r="G2089">
        <v>2.2999999999999998</v>
      </c>
      <c r="H2089" t="s">
        <v>10</v>
      </c>
      <c r="I2089" s="1">
        <v>39344</v>
      </c>
      <c r="J2089">
        <v>2.2999999999999998</v>
      </c>
      <c r="K2089">
        <f t="shared" si="192"/>
        <v>4227</v>
      </c>
      <c r="L2089" s="7">
        <f t="shared" si="195"/>
        <v>83.175914994096814</v>
      </c>
      <c r="M2089">
        <f t="shared" si="196"/>
        <v>4.1714285714285717</v>
      </c>
      <c r="N2089">
        <f t="shared" si="197"/>
        <v>13.356666666666666</v>
      </c>
      <c r="O2089">
        <f>G2089/WatershedCalcs!$F$18</f>
        <v>0.14312770542633546</v>
      </c>
    </row>
    <row r="2090" spans="1:15" x14ac:dyDescent="0.25">
      <c r="A2090">
        <f t="shared" si="193"/>
        <v>2007</v>
      </c>
      <c r="B2090">
        <f t="shared" si="194"/>
        <v>12</v>
      </c>
      <c r="C2090">
        <v>2007</v>
      </c>
      <c r="D2090">
        <v>20</v>
      </c>
      <c r="E2090">
        <v>9</v>
      </c>
      <c r="F2090" t="s">
        <v>27</v>
      </c>
      <c r="G2090">
        <v>2.7</v>
      </c>
      <c r="H2090" t="s">
        <v>10</v>
      </c>
      <c r="I2090" s="1">
        <v>39345</v>
      </c>
      <c r="J2090">
        <v>2.7</v>
      </c>
      <c r="K2090">
        <f t="shared" si="192"/>
        <v>4058</v>
      </c>
      <c r="L2090" s="7">
        <f t="shared" si="195"/>
        <v>79.850452577725306</v>
      </c>
      <c r="M2090">
        <f t="shared" si="196"/>
        <v>4.7857142857142856</v>
      </c>
      <c r="N2090">
        <f t="shared" si="197"/>
        <v>15.046666666666665</v>
      </c>
      <c r="O2090">
        <f>G2090/WatershedCalcs!$F$18</f>
        <v>0.1680194802830895</v>
      </c>
    </row>
    <row r="2091" spans="1:15" x14ac:dyDescent="0.25">
      <c r="A2091">
        <f t="shared" si="193"/>
        <v>2007</v>
      </c>
      <c r="B2091">
        <f t="shared" si="194"/>
        <v>12</v>
      </c>
      <c r="C2091">
        <v>2007</v>
      </c>
      <c r="D2091">
        <v>21</v>
      </c>
      <c r="E2091">
        <v>9</v>
      </c>
      <c r="F2091" t="s">
        <v>28</v>
      </c>
      <c r="G2091">
        <v>3.9</v>
      </c>
      <c r="H2091" t="s">
        <v>10</v>
      </c>
      <c r="I2091" s="1">
        <v>39346</v>
      </c>
      <c r="J2091">
        <v>3.9</v>
      </c>
      <c r="K2091">
        <f t="shared" si="192"/>
        <v>3691</v>
      </c>
      <c r="L2091" s="7">
        <f t="shared" si="195"/>
        <v>72.628886265249903</v>
      </c>
      <c r="M2091">
        <f t="shared" si="196"/>
        <v>5.3857142857142852</v>
      </c>
      <c r="N2091">
        <f t="shared" si="197"/>
        <v>18.523333333333333</v>
      </c>
      <c r="O2091">
        <f>G2091/WatershedCalcs!$F$18</f>
        <v>0.24269480485335146</v>
      </c>
    </row>
    <row r="2092" spans="1:15" x14ac:dyDescent="0.25">
      <c r="A2092">
        <f t="shared" si="193"/>
        <v>2007</v>
      </c>
      <c r="B2092">
        <f t="shared" si="194"/>
        <v>12</v>
      </c>
      <c r="C2092">
        <v>2007</v>
      </c>
      <c r="D2092">
        <v>22</v>
      </c>
      <c r="E2092">
        <v>9</v>
      </c>
      <c r="F2092" t="s">
        <v>29</v>
      </c>
      <c r="G2092">
        <v>3.8</v>
      </c>
      <c r="H2092" t="s">
        <v>10</v>
      </c>
      <c r="I2092" s="1">
        <v>39347</v>
      </c>
      <c r="J2092">
        <v>3.8</v>
      </c>
      <c r="K2092">
        <f t="shared" si="192"/>
        <v>3716</v>
      </c>
      <c r="L2092" s="7">
        <f t="shared" si="195"/>
        <v>73.120818575364027</v>
      </c>
      <c r="M2092">
        <f t="shared" si="196"/>
        <v>8.2571428571428562</v>
      </c>
      <c r="N2092">
        <f t="shared" si="197"/>
        <v>19.66</v>
      </c>
      <c r="O2092">
        <f>G2092/WatershedCalcs!$F$18</f>
        <v>0.23647186113916296</v>
      </c>
    </row>
    <row r="2093" spans="1:15" x14ac:dyDescent="0.25">
      <c r="A2093">
        <f t="shared" si="193"/>
        <v>2007</v>
      </c>
      <c r="B2093">
        <f t="shared" si="194"/>
        <v>12</v>
      </c>
      <c r="C2093">
        <v>2007</v>
      </c>
      <c r="D2093">
        <v>23</v>
      </c>
      <c r="E2093">
        <v>9</v>
      </c>
      <c r="F2093" t="s">
        <v>30</v>
      </c>
      <c r="G2093">
        <v>4.2</v>
      </c>
      <c r="H2093" t="s">
        <v>10</v>
      </c>
      <c r="I2093" s="1">
        <v>39348</v>
      </c>
      <c r="J2093">
        <v>4.2</v>
      </c>
      <c r="K2093">
        <f t="shared" si="192"/>
        <v>3634</v>
      </c>
      <c r="L2093" s="7">
        <f t="shared" si="195"/>
        <v>71.507280598189695</v>
      </c>
      <c r="M2093">
        <f t="shared" si="196"/>
        <v>9.4285714285714288</v>
      </c>
      <c r="N2093">
        <f t="shared" si="197"/>
        <v>20.399999999999999</v>
      </c>
      <c r="O2093">
        <f>G2093/WatershedCalcs!$F$18</f>
        <v>0.261363635995917</v>
      </c>
    </row>
    <row r="2094" spans="1:15" x14ac:dyDescent="0.25">
      <c r="A2094">
        <f t="shared" si="193"/>
        <v>2007</v>
      </c>
      <c r="B2094">
        <f t="shared" si="194"/>
        <v>12</v>
      </c>
      <c r="C2094">
        <v>2007</v>
      </c>
      <c r="D2094">
        <v>24</v>
      </c>
      <c r="E2094">
        <v>9</v>
      </c>
      <c r="F2094" t="s">
        <v>31</v>
      </c>
      <c r="G2094">
        <v>5.8</v>
      </c>
      <c r="H2094" t="s">
        <v>10</v>
      </c>
      <c r="I2094" s="1">
        <v>39349</v>
      </c>
      <c r="J2094">
        <v>5.8</v>
      </c>
      <c r="K2094">
        <f t="shared" si="192"/>
        <v>3295</v>
      </c>
      <c r="L2094" s="7">
        <f t="shared" si="195"/>
        <v>64.836678473042113</v>
      </c>
      <c r="M2094">
        <f t="shared" si="196"/>
        <v>13.114285714285714</v>
      </c>
      <c r="N2094">
        <f t="shared" si="197"/>
        <v>20.993333333333332</v>
      </c>
      <c r="O2094">
        <f>G2094/WatershedCalcs!$F$18</f>
        <v>0.36093073542293297</v>
      </c>
    </row>
    <row r="2095" spans="1:15" x14ac:dyDescent="0.25">
      <c r="A2095">
        <f t="shared" si="193"/>
        <v>2007</v>
      </c>
      <c r="B2095">
        <f t="shared" si="194"/>
        <v>12</v>
      </c>
      <c r="C2095">
        <v>2007</v>
      </c>
      <c r="D2095">
        <v>25</v>
      </c>
      <c r="E2095">
        <v>9</v>
      </c>
      <c r="F2095" t="s">
        <v>32</v>
      </c>
      <c r="G2095">
        <v>6.5</v>
      </c>
      <c r="H2095" t="s">
        <v>10</v>
      </c>
      <c r="I2095" s="1">
        <v>39350</v>
      </c>
      <c r="J2095">
        <v>6.5</v>
      </c>
      <c r="K2095">
        <f t="shared" si="192"/>
        <v>3162</v>
      </c>
      <c r="L2095" s="7">
        <f t="shared" si="195"/>
        <v>62.219598583234948</v>
      </c>
      <c r="M2095">
        <f t="shared" si="196"/>
        <v>14.857142857142858</v>
      </c>
      <c r="N2095">
        <f t="shared" si="197"/>
        <v>21.533333333333335</v>
      </c>
      <c r="O2095">
        <f>G2095/WatershedCalcs!$F$18</f>
        <v>0.40449134142225246</v>
      </c>
    </row>
    <row r="2096" spans="1:15" x14ac:dyDescent="0.25">
      <c r="A2096">
        <f t="shared" si="193"/>
        <v>2007</v>
      </c>
      <c r="B2096">
        <f t="shared" si="194"/>
        <v>12</v>
      </c>
      <c r="C2096">
        <v>2007</v>
      </c>
      <c r="D2096">
        <v>26</v>
      </c>
      <c r="E2096">
        <v>9</v>
      </c>
      <c r="F2096" t="s">
        <v>33</v>
      </c>
      <c r="G2096">
        <v>6.6</v>
      </c>
      <c r="H2096" t="s">
        <v>10</v>
      </c>
      <c r="I2096" s="1">
        <v>39351</v>
      </c>
      <c r="J2096">
        <v>6.6</v>
      </c>
      <c r="K2096">
        <f t="shared" si="192"/>
        <v>3150</v>
      </c>
      <c r="L2096" s="7">
        <f t="shared" si="195"/>
        <v>61.983471074380169</v>
      </c>
      <c r="M2096">
        <f t="shared" si="196"/>
        <v>16.357142857142858</v>
      </c>
      <c r="N2096">
        <f t="shared" si="197"/>
        <v>22.083333333333332</v>
      </c>
      <c r="O2096">
        <f>G2096/WatershedCalcs!$F$18</f>
        <v>0.41071428513644093</v>
      </c>
    </row>
    <row r="2097" spans="1:15" x14ac:dyDescent="0.25">
      <c r="A2097">
        <f t="shared" si="193"/>
        <v>2007</v>
      </c>
      <c r="B2097">
        <f t="shared" si="194"/>
        <v>12</v>
      </c>
      <c r="C2097">
        <v>2007</v>
      </c>
      <c r="D2097">
        <v>27</v>
      </c>
      <c r="E2097">
        <v>9</v>
      </c>
      <c r="F2097" t="s">
        <v>34</v>
      </c>
      <c r="G2097">
        <v>6.9</v>
      </c>
      <c r="H2097" t="s">
        <v>10</v>
      </c>
      <c r="I2097" s="1">
        <v>39352</v>
      </c>
      <c r="J2097">
        <v>6.9</v>
      </c>
      <c r="K2097">
        <f t="shared" si="192"/>
        <v>3106</v>
      </c>
      <c r="L2097" s="7">
        <f t="shared" si="195"/>
        <v>61.117670208579298</v>
      </c>
      <c r="M2097">
        <f t="shared" si="196"/>
        <v>18.985714285714288</v>
      </c>
      <c r="N2097">
        <f t="shared" si="197"/>
        <v>22.529999999999998</v>
      </c>
      <c r="O2097">
        <f>G2097/WatershedCalcs!$F$18</f>
        <v>0.42938311627900649</v>
      </c>
    </row>
    <row r="2098" spans="1:15" x14ac:dyDescent="0.25">
      <c r="A2098">
        <f t="shared" si="193"/>
        <v>2007</v>
      </c>
      <c r="B2098">
        <f t="shared" si="194"/>
        <v>12</v>
      </c>
      <c r="C2098">
        <v>2007</v>
      </c>
      <c r="D2098">
        <v>28</v>
      </c>
      <c r="E2098">
        <v>9</v>
      </c>
      <c r="F2098" t="s">
        <v>35</v>
      </c>
      <c r="G2098">
        <v>24</v>
      </c>
      <c r="H2098" t="s">
        <v>10</v>
      </c>
      <c r="I2098" s="1">
        <v>39353</v>
      </c>
      <c r="J2098">
        <v>24</v>
      </c>
      <c r="K2098">
        <f t="shared" si="192"/>
        <v>1550</v>
      </c>
      <c r="L2098" s="7">
        <f t="shared" si="195"/>
        <v>30.499803227075954</v>
      </c>
      <c r="M2098">
        <f t="shared" si="196"/>
        <v>20.285714285714285</v>
      </c>
      <c r="N2098">
        <f t="shared" si="197"/>
        <v>23</v>
      </c>
      <c r="O2098">
        <f>G2098/WatershedCalcs!$F$18</f>
        <v>1.4935064914052398</v>
      </c>
    </row>
    <row r="2099" spans="1:15" x14ac:dyDescent="0.25">
      <c r="A2099">
        <f t="shared" si="193"/>
        <v>2007</v>
      </c>
      <c r="B2099">
        <f t="shared" si="194"/>
        <v>12</v>
      </c>
      <c r="C2099">
        <v>2007</v>
      </c>
      <c r="D2099">
        <v>29</v>
      </c>
      <c r="E2099">
        <v>9</v>
      </c>
      <c r="F2099" t="s">
        <v>36</v>
      </c>
      <c r="G2099">
        <v>12</v>
      </c>
      <c r="H2099" t="s">
        <v>10</v>
      </c>
      <c r="I2099" s="1">
        <v>39354</v>
      </c>
      <c r="J2099">
        <v>12</v>
      </c>
      <c r="K2099">
        <f t="shared" si="192"/>
        <v>2499</v>
      </c>
      <c r="L2099" s="7">
        <f t="shared" si="195"/>
        <v>49.173553719008268</v>
      </c>
      <c r="M2099">
        <f t="shared" si="196"/>
        <v>18.714285714285715</v>
      </c>
      <c r="N2099">
        <f t="shared" si="197"/>
        <v>22.9</v>
      </c>
      <c r="O2099">
        <f>G2099/WatershedCalcs!$F$18</f>
        <v>0.74675324570261992</v>
      </c>
    </row>
    <row r="2100" spans="1:15" x14ac:dyDescent="0.25">
      <c r="A2100">
        <f t="shared" si="193"/>
        <v>2007</v>
      </c>
      <c r="B2100">
        <f t="shared" si="194"/>
        <v>12</v>
      </c>
      <c r="C2100">
        <v>2007</v>
      </c>
      <c r="D2100">
        <v>30</v>
      </c>
      <c r="E2100">
        <v>9</v>
      </c>
      <c r="F2100" t="s">
        <v>37</v>
      </c>
      <c r="G2100">
        <v>30</v>
      </c>
      <c r="H2100" t="s">
        <v>10</v>
      </c>
      <c r="I2100" s="1">
        <v>39355</v>
      </c>
      <c r="J2100">
        <v>30</v>
      </c>
      <c r="K2100">
        <f t="shared" si="192"/>
        <v>1276</v>
      </c>
      <c r="L2100" s="7">
        <f t="shared" si="195"/>
        <v>25.108225108225106</v>
      </c>
      <c r="M2100">
        <f t="shared" si="196"/>
        <v>18.571428571428573</v>
      </c>
      <c r="N2100">
        <f t="shared" si="197"/>
        <v>23.2</v>
      </c>
      <c r="O2100">
        <f>G2100/WatershedCalcs!$F$18</f>
        <v>1.8668831142565498</v>
      </c>
    </row>
    <row r="2101" spans="1:15" x14ac:dyDescent="0.25">
      <c r="A2101">
        <f t="shared" si="193"/>
        <v>2008</v>
      </c>
      <c r="B2101">
        <f t="shared" si="194"/>
        <v>1</v>
      </c>
      <c r="C2101">
        <v>2007</v>
      </c>
      <c r="D2101">
        <v>1</v>
      </c>
      <c r="E2101">
        <v>10</v>
      </c>
      <c r="F2101" t="s">
        <v>38</v>
      </c>
      <c r="G2101">
        <v>18</v>
      </c>
      <c r="H2101" t="s">
        <v>10</v>
      </c>
      <c r="I2101" s="1">
        <v>39356</v>
      </c>
      <c r="J2101">
        <v>18</v>
      </c>
      <c r="K2101">
        <f t="shared" si="192"/>
        <v>1969</v>
      </c>
      <c r="L2101" s="7">
        <f t="shared" si="195"/>
        <v>38.744588744588739</v>
      </c>
      <c r="M2101">
        <f t="shared" si="196"/>
        <v>16.142857142857142</v>
      </c>
      <c r="N2101">
        <f t="shared" si="197"/>
        <v>22.933333333333334</v>
      </c>
      <c r="O2101">
        <f>G2101/WatershedCalcs!$F$18</f>
        <v>1.1201298685539298</v>
      </c>
    </row>
    <row r="2102" spans="1:15" x14ac:dyDescent="0.25">
      <c r="A2102">
        <f t="shared" si="193"/>
        <v>2008</v>
      </c>
      <c r="B2102">
        <f t="shared" si="194"/>
        <v>1</v>
      </c>
      <c r="C2102">
        <v>2007</v>
      </c>
      <c r="D2102">
        <v>2</v>
      </c>
      <c r="E2102">
        <v>10</v>
      </c>
      <c r="F2102" t="s">
        <v>39</v>
      </c>
      <c r="G2102">
        <v>17</v>
      </c>
      <c r="H2102" t="s">
        <v>10</v>
      </c>
      <c r="I2102" s="1">
        <v>39357</v>
      </c>
      <c r="J2102">
        <v>17</v>
      </c>
      <c r="K2102">
        <f t="shared" si="192"/>
        <v>2056</v>
      </c>
      <c r="L2102" s="7">
        <f t="shared" si="195"/>
        <v>40.456513183785916</v>
      </c>
      <c r="M2102">
        <f t="shared" si="196"/>
        <v>15.714285714285714</v>
      </c>
      <c r="N2102">
        <f t="shared" si="197"/>
        <v>23.033333333333335</v>
      </c>
      <c r="O2102">
        <f>G2102/WatershedCalcs!$F$18</f>
        <v>1.0579004314120448</v>
      </c>
    </row>
    <row r="2103" spans="1:15" x14ac:dyDescent="0.25">
      <c r="A2103">
        <f t="shared" si="193"/>
        <v>2008</v>
      </c>
      <c r="B2103">
        <f t="shared" si="194"/>
        <v>1</v>
      </c>
      <c r="C2103">
        <v>2007</v>
      </c>
      <c r="D2103">
        <v>3</v>
      </c>
      <c r="E2103">
        <v>10</v>
      </c>
      <c r="F2103" t="s">
        <v>40</v>
      </c>
      <c r="G2103">
        <v>25</v>
      </c>
      <c r="H2103" t="s">
        <v>10</v>
      </c>
      <c r="I2103" s="1">
        <v>39358</v>
      </c>
      <c r="J2103">
        <v>25</v>
      </c>
      <c r="K2103">
        <f t="shared" si="192"/>
        <v>1500</v>
      </c>
      <c r="L2103" s="7">
        <f t="shared" si="195"/>
        <v>29.515938606847698</v>
      </c>
      <c r="M2103">
        <f t="shared" si="196"/>
        <v>15.285714285714286</v>
      </c>
      <c r="N2103">
        <f t="shared" si="197"/>
        <v>23.2</v>
      </c>
      <c r="O2103">
        <f>G2103/WatershedCalcs!$F$18</f>
        <v>1.5557359285471248</v>
      </c>
    </row>
    <row r="2104" spans="1:15" x14ac:dyDescent="0.25">
      <c r="A2104">
        <f t="shared" si="193"/>
        <v>2008</v>
      </c>
      <c r="B2104">
        <f t="shared" si="194"/>
        <v>1</v>
      </c>
      <c r="C2104">
        <v>2007</v>
      </c>
      <c r="D2104">
        <v>4</v>
      </c>
      <c r="E2104">
        <v>10</v>
      </c>
      <c r="F2104" t="s">
        <v>41</v>
      </c>
      <c r="G2104">
        <v>16</v>
      </c>
      <c r="H2104" t="s">
        <v>10</v>
      </c>
      <c r="I2104" s="1">
        <v>39359</v>
      </c>
      <c r="J2104">
        <v>16</v>
      </c>
      <c r="K2104">
        <f t="shared" si="192"/>
        <v>2135</v>
      </c>
      <c r="L2104" s="7">
        <f t="shared" si="195"/>
        <v>42.011019283746556</v>
      </c>
      <c r="M2104">
        <f t="shared" si="196"/>
        <v>14.285714285714286</v>
      </c>
      <c r="N2104">
        <f t="shared" si="197"/>
        <v>23.066666666666666</v>
      </c>
      <c r="O2104">
        <f>G2104/WatershedCalcs!$F$18</f>
        <v>0.99567099427015993</v>
      </c>
    </row>
    <row r="2105" spans="1:15" x14ac:dyDescent="0.25">
      <c r="A2105">
        <f t="shared" si="193"/>
        <v>2008</v>
      </c>
      <c r="B2105">
        <f t="shared" si="194"/>
        <v>1</v>
      </c>
      <c r="C2105">
        <v>2007</v>
      </c>
      <c r="D2105">
        <v>5</v>
      </c>
      <c r="E2105">
        <v>10</v>
      </c>
      <c r="F2105" t="s">
        <v>42</v>
      </c>
      <c r="G2105">
        <v>13</v>
      </c>
      <c r="H2105" t="s">
        <v>10</v>
      </c>
      <c r="I2105" s="1">
        <v>39360</v>
      </c>
      <c r="J2105">
        <v>13</v>
      </c>
      <c r="K2105">
        <f t="shared" si="192"/>
        <v>2405</v>
      </c>
      <c r="L2105" s="7">
        <f t="shared" si="195"/>
        <v>47.323888232979144</v>
      </c>
      <c r="M2105">
        <f t="shared" si="196"/>
        <v>13.857142857142858</v>
      </c>
      <c r="N2105">
        <f t="shared" si="197"/>
        <v>23.233333333333334</v>
      </c>
      <c r="O2105">
        <f>G2105/WatershedCalcs!$F$18</f>
        <v>0.80898268284450492</v>
      </c>
    </row>
    <row r="2106" spans="1:15" x14ac:dyDescent="0.25">
      <c r="A2106">
        <f t="shared" si="193"/>
        <v>2008</v>
      </c>
      <c r="B2106">
        <f t="shared" si="194"/>
        <v>1</v>
      </c>
      <c r="C2106">
        <v>2007</v>
      </c>
      <c r="D2106">
        <v>6</v>
      </c>
      <c r="E2106">
        <v>10</v>
      </c>
      <c r="F2106" t="s">
        <v>43</v>
      </c>
      <c r="G2106">
        <v>11</v>
      </c>
      <c r="H2106" t="s">
        <v>10</v>
      </c>
      <c r="I2106" s="1">
        <v>39361</v>
      </c>
      <c r="J2106">
        <v>11</v>
      </c>
      <c r="K2106">
        <f t="shared" si="192"/>
        <v>2599</v>
      </c>
      <c r="L2106" s="7">
        <f t="shared" si="195"/>
        <v>51.141282959464775</v>
      </c>
      <c r="M2106">
        <f t="shared" si="196"/>
        <v>13.714285714285714</v>
      </c>
      <c r="N2106">
        <f t="shared" si="197"/>
        <v>23.533333333333335</v>
      </c>
      <c r="O2106">
        <f>G2106/WatershedCalcs!$F$18</f>
        <v>0.68452380856073491</v>
      </c>
    </row>
    <row r="2107" spans="1:15" x14ac:dyDescent="0.25">
      <c r="A2107">
        <f t="shared" si="193"/>
        <v>2008</v>
      </c>
      <c r="B2107">
        <f t="shared" si="194"/>
        <v>1</v>
      </c>
      <c r="C2107">
        <v>2007</v>
      </c>
      <c r="D2107">
        <v>7</v>
      </c>
      <c r="E2107">
        <v>10</v>
      </c>
      <c r="F2107" t="s">
        <v>42</v>
      </c>
      <c r="G2107">
        <v>13</v>
      </c>
      <c r="H2107" t="s">
        <v>10</v>
      </c>
      <c r="I2107" s="1">
        <v>39362</v>
      </c>
      <c r="J2107">
        <v>13</v>
      </c>
      <c r="K2107">
        <f t="shared" si="192"/>
        <v>2405</v>
      </c>
      <c r="L2107" s="7">
        <f t="shared" si="195"/>
        <v>47.323888232979144</v>
      </c>
      <c r="M2107">
        <f t="shared" si="196"/>
        <v>13.714285714285714</v>
      </c>
      <c r="N2107">
        <f t="shared" si="197"/>
        <v>23.866666666666667</v>
      </c>
      <c r="O2107">
        <f>G2107/WatershedCalcs!$F$18</f>
        <v>0.80898268284450492</v>
      </c>
    </row>
    <row r="2108" spans="1:15" x14ac:dyDescent="0.25">
      <c r="A2108">
        <f t="shared" si="193"/>
        <v>2008</v>
      </c>
      <c r="B2108">
        <f t="shared" si="194"/>
        <v>1</v>
      </c>
      <c r="C2108">
        <v>2007</v>
      </c>
      <c r="D2108">
        <v>8</v>
      </c>
      <c r="E2108">
        <v>10</v>
      </c>
      <c r="F2108" t="s">
        <v>44</v>
      </c>
      <c r="G2108">
        <v>15</v>
      </c>
      <c r="H2108" t="s">
        <v>10</v>
      </c>
      <c r="I2108" s="1">
        <v>39363</v>
      </c>
      <c r="J2108">
        <v>15</v>
      </c>
      <c r="K2108">
        <f t="shared" si="192"/>
        <v>2213</v>
      </c>
      <c r="L2108" s="7">
        <f t="shared" si="195"/>
        <v>43.545848091302638</v>
      </c>
      <c r="M2108">
        <f t="shared" si="196"/>
        <v>13.428571428571429</v>
      </c>
      <c r="N2108">
        <f t="shared" si="197"/>
        <v>24.133333333333333</v>
      </c>
      <c r="O2108">
        <f>G2108/WatershedCalcs!$F$18</f>
        <v>0.93344155712827492</v>
      </c>
    </row>
    <row r="2109" spans="1:15" x14ac:dyDescent="0.25">
      <c r="A2109">
        <f t="shared" si="193"/>
        <v>2008</v>
      </c>
      <c r="B2109">
        <f t="shared" si="194"/>
        <v>1</v>
      </c>
      <c r="C2109">
        <v>2007</v>
      </c>
      <c r="D2109">
        <v>9</v>
      </c>
      <c r="E2109">
        <v>10</v>
      </c>
      <c r="F2109" t="s">
        <v>45</v>
      </c>
      <c r="G2109">
        <v>14</v>
      </c>
      <c r="H2109" t="s">
        <v>10</v>
      </c>
      <c r="I2109" s="1">
        <v>39364</v>
      </c>
      <c r="J2109">
        <v>14</v>
      </c>
      <c r="K2109">
        <f t="shared" si="192"/>
        <v>2302</v>
      </c>
      <c r="L2109" s="7">
        <f t="shared" si="195"/>
        <v>45.297127115308932</v>
      </c>
      <c r="M2109">
        <f t="shared" si="196"/>
        <v>13</v>
      </c>
      <c r="N2109">
        <f t="shared" si="197"/>
        <v>24.333333333333332</v>
      </c>
      <c r="O2109">
        <f>G2109/WatershedCalcs!$F$18</f>
        <v>0.87121211998638992</v>
      </c>
    </row>
    <row r="2110" spans="1:15" x14ac:dyDescent="0.25">
      <c r="A2110">
        <f t="shared" si="193"/>
        <v>2008</v>
      </c>
      <c r="B2110">
        <f t="shared" si="194"/>
        <v>1</v>
      </c>
      <c r="C2110">
        <v>2007</v>
      </c>
      <c r="D2110">
        <v>10</v>
      </c>
      <c r="E2110">
        <v>10</v>
      </c>
      <c r="F2110" t="s">
        <v>38</v>
      </c>
      <c r="G2110">
        <v>18</v>
      </c>
      <c r="H2110" t="s">
        <v>10</v>
      </c>
      <c r="I2110" s="1">
        <v>39365</v>
      </c>
      <c r="J2110">
        <v>18</v>
      </c>
      <c r="K2110">
        <f t="shared" si="192"/>
        <v>1969</v>
      </c>
      <c r="L2110" s="7">
        <f t="shared" si="195"/>
        <v>38.744588744588739</v>
      </c>
      <c r="M2110">
        <f t="shared" si="196"/>
        <v>13.857142857142858</v>
      </c>
      <c r="N2110">
        <f t="shared" si="197"/>
        <v>24.6</v>
      </c>
      <c r="O2110">
        <f>G2110/WatershedCalcs!$F$18</f>
        <v>1.1201298685539298</v>
      </c>
    </row>
    <row r="2111" spans="1:15" x14ac:dyDescent="0.25">
      <c r="A2111">
        <f t="shared" si="193"/>
        <v>2008</v>
      </c>
      <c r="B2111">
        <f t="shared" si="194"/>
        <v>1</v>
      </c>
      <c r="C2111">
        <v>2007</v>
      </c>
      <c r="D2111">
        <v>11</v>
      </c>
      <c r="E2111">
        <v>10</v>
      </c>
      <c r="F2111" t="s">
        <v>42</v>
      </c>
      <c r="G2111">
        <v>13</v>
      </c>
      <c r="H2111" t="s">
        <v>10</v>
      </c>
      <c r="I2111" s="1">
        <v>39366</v>
      </c>
      <c r="J2111">
        <v>13</v>
      </c>
      <c r="K2111">
        <f t="shared" si="192"/>
        <v>2405</v>
      </c>
      <c r="L2111" s="7">
        <f t="shared" si="195"/>
        <v>47.323888232979144</v>
      </c>
      <c r="M2111">
        <f t="shared" si="196"/>
        <v>14.285714285714286</v>
      </c>
      <c r="N2111">
        <f t="shared" si="197"/>
        <v>24.733333333333334</v>
      </c>
      <c r="O2111">
        <f>G2111/WatershedCalcs!$F$18</f>
        <v>0.80898268284450492</v>
      </c>
    </row>
    <row r="2112" spans="1:15" x14ac:dyDescent="0.25">
      <c r="A2112">
        <f t="shared" si="193"/>
        <v>2008</v>
      </c>
      <c r="B2112">
        <f t="shared" si="194"/>
        <v>1</v>
      </c>
      <c r="C2112">
        <v>2007</v>
      </c>
      <c r="D2112">
        <v>12</v>
      </c>
      <c r="E2112">
        <v>10</v>
      </c>
      <c r="F2112">
        <v>12</v>
      </c>
      <c r="G2112">
        <v>12</v>
      </c>
      <c r="I2112" s="1">
        <v>39367</v>
      </c>
      <c r="J2112">
        <v>12</v>
      </c>
      <c r="K2112">
        <f t="shared" si="192"/>
        <v>2499</v>
      </c>
      <c r="L2112" s="7">
        <f t="shared" si="195"/>
        <v>49.173553719008268</v>
      </c>
      <c r="M2112">
        <f t="shared" si="196"/>
        <v>17</v>
      </c>
      <c r="N2112">
        <f t="shared" si="197"/>
        <v>25.4</v>
      </c>
      <c r="O2112">
        <f>G2112/WatershedCalcs!$F$18</f>
        <v>0.74675324570261992</v>
      </c>
    </row>
    <row r="2113" spans="1:15" x14ac:dyDescent="0.25">
      <c r="A2113">
        <f t="shared" si="193"/>
        <v>2008</v>
      </c>
      <c r="B2113">
        <f t="shared" si="194"/>
        <v>1</v>
      </c>
      <c r="C2113">
        <v>2007</v>
      </c>
      <c r="D2113">
        <v>13</v>
      </c>
      <c r="E2113">
        <v>10</v>
      </c>
      <c r="F2113">
        <v>11</v>
      </c>
      <c r="G2113">
        <v>11</v>
      </c>
      <c r="I2113" s="1">
        <v>39368</v>
      </c>
      <c r="J2113">
        <v>11</v>
      </c>
      <c r="K2113">
        <f t="shared" si="192"/>
        <v>2599</v>
      </c>
      <c r="L2113" s="7">
        <f t="shared" si="195"/>
        <v>51.141282959464775</v>
      </c>
      <c r="M2113">
        <f t="shared" si="196"/>
        <v>22.857142857142858</v>
      </c>
      <c r="N2113">
        <f t="shared" si="197"/>
        <v>25.9</v>
      </c>
      <c r="O2113">
        <f>G2113/WatershedCalcs!$F$18</f>
        <v>0.68452380856073491</v>
      </c>
    </row>
    <row r="2114" spans="1:15" x14ac:dyDescent="0.25">
      <c r="A2114">
        <f t="shared" si="193"/>
        <v>2008</v>
      </c>
      <c r="B2114">
        <f t="shared" si="194"/>
        <v>1</v>
      </c>
      <c r="C2114">
        <v>2007</v>
      </c>
      <c r="D2114">
        <v>14</v>
      </c>
      <c r="E2114">
        <v>10</v>
      </c>
      <c r="F2114">
        <v>11</v>
      </c>
      <c r="G2114">
        <v>11</v>
      </c>
      <c r="I2114" s="1">
        <v>39369</v>
      </c>
      <c r="J2114">
        <v>11</v>
      </c>
      <c r="K2114">
        <f t="shared" ref="K2114:K2177" si="198">RANK(J2114,$J$2:$J$5114,0)</f>
        <v>2599</v>
      </c>
      <c r="L2114" s="7">
        <f t="shared" si="195"/>
        <v>51.141282959464775</v>
      </c>
      <c r="M2114">
        <f t="shared" si="196"/>
        <v>36.571428571428569</v>
      </c>
      <c r="N2114">
        <f t="shared" si="197"/>
        <v>26.7</v>
      </c>
      <c r="O2114">
        <f>G2114/WatershedCalcs!$F$18</f>
        <v>0.68452380856073491</v>
      </c>
    </row>
    <row r="2115" spans="1:15" x14ac:dyDescent="0.25">
      <c r="A2115">
        <f t="shared" ref="A2115:A2178" si="199">IF(E2115&gt;9,C2115+1,C2115)</f>
        <v>2008</v>
      </c>
      <c r="B2115">
        <f t="shared" ref="B2115:B2178" si="200">IF(E2115&gt;9,(E2115-9),(E2115+3))</f>
        <v>1</v>
      </c>
      <c r="C2115">
        <v>2007</v>
      </c>
      <c r="D2115">
        <v>15</v>
      </c>
      <c r="E2115">
        <v>10</v>
      </c>
      <c r="F2115">
        <v>12</v>
      </c>
      <c r="G2115">
        <v>12</v>
      </c>
      <c r="I2115" s="1">
        <v>39370</v>
      </c>
      <c r="J2115">
        <v>12</v>
      </c>
      <c r="K2115">
        <f t="shared" si="198"/>
        <v>2499</v>
      </c>
      <c r="L2115" s="7">
        <f t="shared" ref="L2115:L2178" si="201">100*(K2115/(COUNT($K$2:$K$5114)+1))</f>
        <v>49.173553719008268</v>
      </c>
      <c r="M2115">
        <f t="shared" ref="M2115:M2178" si="202">AVERAGE(J2115:J2121)</f>
        <v>40.428571428571431</v>
      </c>
      <c r="N2115">
        <f t="shared" ref="N2115:N2178" si="203">AVERAGE(J2115:J2144)</f>
        <v>27.366666666666667</v>
      </c>
      <c r="O2115">
        <f>G2115/WatershedCalcs!$F$18</f>
        <v>0.74675324570261992</v>
      </c>
    </row>
    <row r="2116" spans="1:15" x14ac:dyDescent="0.25">
      <c r="A2116">
        <f t="shared" si="199"/>
        <v>2008</v>
      </c>
      <c r="B2116">
        <f t="shared" si="200"/>
        <v>1</v>
      </c>
      <c r="C2116">
        <v>2007</v>
      </c>
      <c r="D2116">
        <v>16</v>
      </c>
      <c r="E2116">
        <v>10</v>
      </c>
      <c r="F2116">
        <v>20</v>
      </c>
      <c r="G2116">
        <v>20</v>
      </c>
      <c r="I2116" s="1">
        <v>39371</v>
      </c>
      <c r="J2116">
        <v>20</v>
      </c>
      <c r="K2116">
        <f t="shared" si="198"/>
        <v>1826</v>
      </c>
      <c r="L2116" s="7">
        <f t="shared" si="201"/>
        <v>35.930735930735928</v>
      </c>
      <c r="M2116">
        <f t="shared" si="202"/>
        <v>42.428571428571431</v>
      </c>
      <c r="N2116">
        <f t="shared" si="203"/>
        <v>27.866666666666667</v>
      </c>
      <c r="O2116">
        <f>G2116/WatershedCalcs!$F$18</f>
        <v>1.2445887428376998</v>
      </c>
    </row>
    <row r="2117" spans="1:15" x14ac:dyDescent="0.25">
      <c r="A2117">
        <f t="shared" si="199"/>
        <v>2008</v>
      </c>
      <c r="B2117">
        <f t="shared" si="200"/>
        <v>1</v>
      </c>
      <c r="C2117">
        <v>2007</v>
      </c>
      <c r="D2117">
        <v>17</v>
      </c>
      <c r="E2117">
        <v>10</v>
      </c>
      <c r="F2117">
        <v>21</v>
      </c>
      <c r="G2117">
        <v>21</v>
      </c>
      <c r="I2117" s="1">
        <v>39372</v>
      </c>
      <c r="J2117">
        <v>21</v>
      </c>
      <c r="K2117">
        <f t="shared" si="198"/>
        <v>1744</v>
      </c>
      <c r="L2117" s="7">
        <f t="shared" si="201"/>
        <v>34.317197953561589</v>
      </c>
      <c r="M2117">
        <f t="shared" si="202"/>
        <v>42.714285714285715</v>
      </c>
      <c r="N2117">
        <f t="shared" si="203"/>
        <v>28.066666666666666</v>
      </c>
      <c r="O2117">
        <f>G2117/WatershedCalcs!$F$18</f>
        <v>1.3068181799795848</v>
      </c>
    </row>
    <row r="2118" spans="1:15" x14ac:dyDescent="0.25">
      <c r="A2118">
        <f t="shared" si="199"/>
        <v>2008</v>
      </c>
      <c r="B2118">
        <f t="shared" si="200"/>
        <v>1</v>
      </c>
      <c r="C2118">
        <v>2007</v>
      </c>
      <c r="D2118">
        <v>18</v>
      </c>
      <c r="E2118">
        <v>10</v>
      </c>
      <c r="F2118">
        <v>32</v>
      </c>
      <c r="G2118">
        <v>32</v>
      </c>
      <c r="I2118" s="1">
        <v>39373</v>
      </c>
      <c r="J2118">
        <v>32</v>
      </c>
      <c r="K2118">
        <f t="shared" si="198"/>
        <v>1185</v>
      </c>
      <c r="L2118" s="7">
        <f t="shared" si="201"/>
        <v>23.31759149940968</v>
      </c>
      <c r="M2118">
        <f t="shared" si="202"/>
        <v>42.857142857142854</v>
      </c>
      <c r="N2118">
        <f t="shared" si="203"/>
        <v>29.133333333333333</v>
      </c>
      <c r="O2118">
        <f>G2118/WatershedCalcs!$F$18</f>
        <v>1.9913419885403199</v>
      </c>
    </row>
    <row r="2119" spans="1:15" x14ac:dyDescent="0.25">
      <c r="A2119">
        <f t="shared" si="199"/>
        <v>2008</v>
      </c>
      <c r="B2119">
        <f t="shared" si="200"/>
        <v>1</v>
      </c>
      <c r="C2119">
        <v>2007</v>
      </c>
      <c r="D2119">
        <v>19</v>
      </c>
      <c r="E2119">
        <v>10</v>
      </c>
      <c r="F2119">
        <v>53</v>
      </c>
      <c r="G2119">
        <v>53</v>
      </c>
      <c r="I2119" s="1">
        <v>39374</v>
      </c>
      <c r="J2119">
        <v>53</v>
      </c>
      <c r="K2119">
        <f t="shared" si="198"/>
        <v>595</v>
      </c>
      <c r="L2119" s="7">
        <f t="shared" si="201"/>
        <v>11.707988980716253</v>
      </c>
      <c r="M2119">
        <f t="shared" si="202"/>
        <v>41.571428571428569</v>
      </c>
      <c r="N2119">
        <f t="shared" si="203"/>
        <v>30.9</v>
      </c>
      <c r="O2119">
        <f>G2119/WatershedCalcs!$F$18</f>
        <v>3.2981601685199045</v>
      </c>
    </row>
    <row r="2120" spans="1:15" x14ac:dyDescent="0.25">
      <c r="A2120">
        <f t="shared" si="199"/>
        <v>2008</v>
      </c>
      <c r="B2120">
        <f t="shared" si="200"/>
        <v>1</v>
      </c>
      <c r="C2120">
        <v>2007</v>
      </c>
      <c r="D2120">
        <v>20</v>
      </c>
      <c r="E2120">
        <v>10</v>
      </c>
      <c r="F2120">
        <v>107</v>
      </c>
      <c r="G2120">
        <v>107</v>
      </c>
      <c r="I2120" s="1">
        <v>39375</v>
      </c>
      <c r="J2120">
        <v>107</v>
      </c>
      <c r="K2120">
        <f t="shared" si="198"/>
        <v>263</v>
      </c>
      <c r="L2120" s="7">
        <f t="shared" si="201"/>
        <v>5.1751279024006296</v>
      </c>
      <c r="M2120">
        <f t="shared" si="202"/>
        <v>36.857142857142854</v>
      </c>
      <c r="N2120">
        <f t="shared" si="203"/>
        <v>31.366666666666667</v>
      </c>
      <c r="O2120">
        <f>G2120/WatershedCalcs!$F$18</f>
        <v>6.6585497741816946</v>
      </c>
    </row>
    <row r="2121" spans="1:15" x14ac:dyDescent="0.25">
      <c r="A2121">
        <f t="shared" si="199"/>
        <v>2008</v>
      </c>
      <c r="B2121">
        <f t="shared" si="200"/>
        <v>1</v>
      </c>
      <c r="C2121">
        <v>2007</v>
      </c>
      <c r="D2121">
        <v>21</v>
      </c>
      <c r="E2121">
        <v>10</v>
      </c>
      <c r="F2121">
        <v>38</v>
      </c>
      <c r="G2121">
        <v>38</v>
      </c>
      <c r="I2121" s="1">
        <v>39376</v>
      </c>
      <c r="J2121">
        <v>38</v>
      </c>
      <c r="K2121">
        <f t="shared" si="198"/>
        <v>963</v>
      </c>
      <c r="L2121" s="7">
        <f t="shared" si="201"/>
        <v>18.949232585596221</v>
      </c>
      <c r="M2121">
        <f t="shared" si="202"/>
        <v>24.571428571428573</v>
      </c>
      <c r="N2121">
        <f t="shared" si="203"/>
        <v>30.266666666666666</v>
      </c>
      <c r="O2121">
        <f>G2121/WatershedCalcs!$F$18</f>
        <v>2.3647186113916296</v>
      </c>
    </row>
    <row r="2122" spans="1:15" x14ac:dyDescent="0.25">
      <c r="A2122">
        <f t="shared" si="199"/>
        <v>2008</v>
      </c>
      <c r="B2122">
        <f t="shared" si="200"/>
        <v>1</v>
      </c>
      <c r="C2122">
        <v>2007</v>
      </c>
      <c r="D2122">
        <v>22</v>
      </c>
      <c r="E2122">
        <v>10</v>
      </c>
      <c r="F2122">
        <v>26</v>
      </c>
      <c r="G2122">
        <v>26</v>
      </c>
      <c r="I2122" s="1">
        <v>39377</v>
      </c>
      <c r="J2122">
        <v>26</v>
      </c>
      <c r="K2122">
        <f t="shared" si="198"/>
        <v>1449</v>
      </c>
      <c r="L2122" s="7">
        <f t="shared" si="201"/>
        <v>28.512396694214875</v>
      </c>
      <c r="M2122">
        <f t="shared" si="202"/>
        <v>22.142857142857142</v>
      </c>
      <c r="N2122">
        <f t="shared" si="203"/>
        <v>30.833333333333332</v>
      </c>
      <c r="O2122">
        <f>G2122/WatershedCalcs!$F$18</f>
        <v>1.6179653656890098</v>
      </c>
    </row>
    <row r="2123" spans="1:15" x14ac:dyDescent="0.25">
      <c r="A2123">
        <f t="shared" si="199"/>
        <v>2008</v>
      </c>
      <c r="B2123">
        <f t="shared" si="200"/>
        <v>1</v>
      </c>
      <c r="C2123">
        <v>2007</v>
      </c>
      <c r="D2123">
        <v>23</v>
      </c>
      <c r="E2123">
        <v>10</v>
      </c>
      <c r="F2123">
        <v>22</v>
      </c>
      <c r="G2123">
        <v>22</v>
      </c>
      <c r="I2123" s="1">
        <v>39378</v>
      </c>
      <c r="J2123">
        <v>22</v>
      </c>
      <c r="K2123">
        <f t="shared" si="198"/>
        <v>1676</v>
      </c>
      <c r="L2123" s="7">
        <f t="shared" si="201"/>
        <v>32.979142070051161</v>
      </c>
      <c r="M2123">
        <f t="shared" si="202"/>
        <v>21.428571428571427</v>
      </c>
      <c r="N2123">
        <f t="shared" si="203"/>
        <v>31.466666666666665</v>
      </c>
      <c r="O2123">
        <f>G2123/WatershedCalcs!$F$18</f>
        <v>1.3690476171214698</v>
      </c>
    </row>
    <row r="2124" spans="1:15" x14ac:dyDescent="0.25">
      <c r="A2124">
        <f t="shared" si="199"/>
        <v>2008</v>
      </c>
      <c r="B2124">
        <f t="shared" si="200"/>
        <v>1</v>
      </c>
      <c r="C2124">
        <v>2007</v>
      </c>
      <c r="D2124">
        <v>24</v>
      </c>
      <c r="E2124">
        <v>10</v>
      </c>
      <c r="F2124">
        <v>22</v>
      </c>
      <c r="G2124">
        <v>22</v>
      </c>
      <c r="I2124" s="1">
        <v>39379</v>
      </c>
      <c r="J2124">
        <v>22</v>
      </c>
      <c r="K2124">
        <f t="shared" si="198"/>
        <v>1676</v>
      </c>
      <c r="L2124" s="7">
        <f t="shared" si="201"/>
        <v>32.979142070051161</v>
      </c>
      <c r="M2124">
        <f t="shared" si="202"/>
        <v>21.428571428571427</v>
      </c>
      <c r="N2124">
        <f t="shared" si="203"/>
        <v>32.033333333333331</v>
      </c>
      <c r="O2124">
        <f>G2124/WatershedCalcs!$F$18</f>
        <v>1.3690476171214698</v>
      </c>
    </row>
    <row r="2125" spans="1:15" x14ac:dyDescent="0.25">
      <c r="A2125">
        <f t="shared" si="199"/>
        <v>2008</v>
      </c>
      <c r="B2125">
        <f t="shared" si="200"/>
        <v>1</v>
      </c>
      <c r="C2125">
        <v>2007</v>
      </c>
      <c r="D2125">
        <v>25</v>
      </c>
      <c r="E2125">
        <v>10</v>
      </c>
      <c r="F2125">
        <v>23</v>
      </c>
      <c r="G2125">
        <v>23</v>
      </c>
      <c r="I2125" s="1">
        <v>39380</v>
      </c>
      <c r="J2125">
        <v>23</v>
      </c>
      <c r="K2125">
        <f t="shared" si="198"/>
        <v>1613</v>
      </c>
      <c r="L2125" s="7">
        <f t="shared" si="201"/>
        <v>31.739472648563559</v>
      </c>
      <c r="M2125">
        <f t="shared" si="202"/>
        <v>21.285714285714285</v>
      </c>
      <c r="N2125">
        <f t="shared" si="203"/>
        <v>32.43333333333333</v>
      </c>
      <c r="O2125">
        <f>G2125/WatershedCalcs!$F$18</f>
        <v>1.4312770542633548</v>
      </c>
    </row>
    <row r="2126" spans="1:15" x14ac:dyDescent="0.25">
      <c r="A2126">
        <f t="shared" si="199"/>
        <v>2008</v>
      </c>
      <c r="B2126">
        <f t="shared" si="200"/>
        <v>1</v>
      </c>
      <c r="C2126">
        <v>2007</v>
      </c>
      <c r="D2126">
        <v>26</v>
      </c>
      <c r="E2126">
        <v>10</v>
      </c>
      <c r="F2126">
        <v>20</v>
      </c>
      <c r="G2126">
        <v>20</v>
      </c>
      <c r="I2126" s="1">
        <v>39381</v>
      </c>
      <c r="J2126">
        <v>20</v>
      </c>
      <c r="K2126">
        <f t="shared" si="198"/>
        <v>1826</v>
      </c>
      <c r="L2126" s="7">
        <f t="shared" si="201"/>
        <v>35.930735930735928</v>
      </c>
      <c r="M2126">
        <f t="shared" si="202"/>
        <v>21.142857142857142</v>
      </c>
      <c r="N2126">
        <f t="shared" si="203"/>
        <v>32.700000000000003</v>
      </c>
      <c r="O2126">
        <f>G2126/WatershedCalcs!$F$18</f>
        <v>1.2445887428376998</v>
      </c>
    </row>
    <row r="2127" spans="1:15" x14ac:dyDescent="0.25">
      <c r="A2127">
        <f t="shared" si="199"/>
        <v>2008</v>
      </c>
      <c r="B2127">
        <f t="shared" si="200"/>
        <v>1</v>
      </c>
      <c r="C2127">
        <v>2007</v>
      </c>
      <c r="D2127">
        <v>27</v>
      </c>
      <c r="E2127">
        <v>10</v>
      </c>
      <c r="F2127">
        <v>21</v>
      </c>
      <c r="G2127">
        <v>21</v>
      </c>
      <c r="I2127" s="1">
        <v>39382</v>
      </c>
      <c r="J2127">
        <v>21</v>
      </c>
      <c r="K2127">
        <f t="shared" si="198"/>
        <v>1744</v>
      </c>
      <c r="L2127" s="7">
        <f t="shared" si="201"/>
        <v>34.317197953561589</v>
      </c>
      <c r="M2127">
        <f t="shared" si="202"/>
        <v>21.285714285714285</v>
      </c>
      <c r="N2127">
        <f t="shared" si="203"/>
        <v>32.966666666666669</v>
      </c>
      <c r="O2127">
        <f>G2127/WatershedCalcs!$F$18</f>
        <v>1.3068181799795848</v>
      </c>
    </row>
    <row r="2128" spans="1:15" x14ac:dyDescent="0.25">
      <c r="A2128">
        <f t="shared" si="199"/>
        <v>2008</v>
      </c>
      <c r="B2128">
        <f t="shared" si="200"/>
        <v>1</v>
      </c>
      <c r="C2128">
        <v>2007</v>
      </c>
      <c r="D2128">
        <v>28</v>
      </c>
      <c r="E2128">
        <v>10</v>
      </c>
      <c r="F2128">
        <v>21</v>
      </c>
      <c r="G2128">
        <v>21</v>
      </c>
      <c r="I2128" s="1">
        <v>39383</v>
      </c>
      <c r="J2128">
        <v>21</v>
      </c>
      <c r="K2128">
        <f t="shared" si="198"/>
        <v>1744</v>
      </c>
      <c r="L2128" s="7">
        <f t="shared" si="201"/>
        <v>34.317197953561589</v>
      </c>
      <c r="M2128">
        <f t="shared" si="202"/>
        <v>21.285714285714285</v>
      </c>
      <c r="N2128">
        <f t="shared" si="203"/>
        <v>33.266666666666666</v>
      </c>
      <c r="O2128">
        <f>G2128/WatershedCalcs!$F$18</f>
        <v>1.3068181799795848</v>
      </c>
    </row>
    <row r="2129" spans="1:15" x14ac:dyDescent="0.25">
      <c r="A2129">
        <f t="shared" si="199"/>
        <v>2008</v>
      </c>
      <c r="B2129">
        <f t="shared" si="200"/>
        <v>1</v>
      </c>
      <c r="C2129">
        <v>2007</v>
      </c>
      <c r="D2129">
        <v>29</v>
      </c>
      <c r="E2129">
        <v>10</v>
      </c>
      <c r="F2129">
        <v>21</v>
      </c>
      <c r="G2129">
        <v>21</v>
      </c>
      <c r="I2129" s="1">
        <v>39384</v>
      </c>
      <c r="J2129">
        <v>21</v>
      </c>
      <c r="K2129">
        <f t="shared" si="198"/>
        <v>1744</v>
      </c>
      <c r="L2129" s="7">
        <f t="shared" si="201"/>
        <v>34.317197953561589</v>
      </c>
      <c r="M2129">
        <f t="shared" si="202"/>
        <v>21.428571428571427</v>
      </c>
      <c r="N2129">
        <f t="shared" si="203"/>
        <v>33.733333333333334</v>
      </c>
      <c r="O2129">
        <f>G2129/WatershedCalcs!$F$18</f>
        <v>1.3068181799795848</v>
      </c>
    </row>
    <row r="2130" spans="1:15" x14ac:dyDescent="0.25">
      <c r="A2130">
        <f t="shared" si="199"/>
        <v>2008</v>
      </c>
      <c r="B2130">
        <f t="shared" si="200"/>
        <v>1</v>
      </c>
      <c r="C2130">
        <v>2007</v>
      </c>
      <c r="D2130">
        <v>30</v>
      </c>
      <c r="E2130">
        <v>10</v>
      </c>
      <c r="F2130">
        <v>22</v>
      </c>
      <c r="G2130">
        <v>22</v>
      </c>
      <c r="I2130" s="1">
        <v>39385</v>
      </c>
      <c r="J2130">
        <v>22</v>
      </c>
      <c r="K2130">
        <f t="shared" si="198"/>
        <v>1676</v>
      </c>
      <c r="L2130" s="7">
        <f t="shared" si="201"/>
        <v>32.979142070051161</v>
      </c>
      <c r="M2130">
        <f t="shared" si="202"/>
        <v>21.428571428571427</v>
      </c>
      <c r="N2130">
        <f t="shared" si="203"/>
        <v>34.1</v>
      </c>
      <c r="O2130">
        <f>G2130/WatershedCalcs!$F$18</f>
        <v>1.3690476171214698</v>
      </c>
    </row>
    <row r="2131" spans="1:15" x14ac:dyDescent="0.25">
      <c r="A2131">
        <f t="shared" si="199"/>
        <v>2008</v>
      </c>
      <c r="B2131">
        <f t="shared" si="200"/>
        <v>1</v>
      </c>
      <c r="C2131">
        <v>2007</v>
      </c>
      <c r="D2131">
        <v>31</v>
      </c>
      <c r="E2131">
        <v>10</v>
      </c>
      <c r="F2131">
        <v>21</v>
      </c>
      <c r="G2131">
        <v>21</v>
      </c>
      <c r="I2131" s="1">
        <v>39386</v>
      </c>
      <c r="J2131">
        <v>21</v>
      </c>
      <c r="K2131">
        <f t="shared" si="198"/>
        <v>1744</v>
      </c>
      <c r="L2131" s="7">
        <f t="shared" si="201"/>
        <v>34.317197953561589</v>
      </c>
      <c r="M2131">
        <f t="shared" si="202"/>
        <v>21.285714285714285</v>
      </c>
      <c r="N2131">
        <f t="shared" si="203"/>
        <v>34.666666666666664</v>
      </c>
      <c r="O2131">
        <f>G2131/WatershedCalcs!$F$18</f>
        <v>1.3068181799795848</v>
      </c>
    </row>
    <row r="2132" spans="1:15" x14ac:dyDescent="0.25">
      <c r="A2132">
        <f t="shared" si="199"/>
        <v>2008</v>
      </c>
      <c r="B2132">
        <f t="shared" si="200"/>
        <v>2</v>
      </c>
      <c r="C2132">
        <v>2007</v>
      </c>
      <c r="D2132">
        <v>1</v>
      </c>
      <c r="E2132">
        <v>11</v>
      </c>
      <c r="F2132">
        <v>22</v>
      </c>
      <c r="G2132">
        <v>22</v>
      </c>
      <c r="I2132" s="1">
        <v>39387</v>
      </c>
      <c r="J2132">
        <v>22</v>
      </c>
      <c r="K2132">
        <f t="shared" si="198"/>
        <v>1676</v>
      </c>
      <c r="L2132" s="7">
        <f t="shared" si="201"/>
        <v>32.979142070051161</v>
      </c>
      <c r="M2132">
        <f t="shared" si="202"/>
        <v>21.285714285714285</v>
      </c>
      <c r="N2132">
        <f t="shared" si="203"/>
        <v>35.133333333333333</v>
      </c>
      <c r="O2132">
        <f>G2132/WatershedCalcs!$F$18</f>
        <v>1.3690476171214698</v>
      </c>
    </row>
    <row r="2133" spans="1:15" x14ac:dyDescent="0.25">
      <c r="A2133">
        <f t="shared" si="199"/>
        <v>2008</v>
      </c>
      <c r="B2133">
        <f t="shared" si="200"/>
        <v>2</v>
      </c>
      <c r="C2133">
        <v>2007</v>
      </c>
      <c r="D2133">
        <v>2</v>
      </c>
      <c r="E2133">
        <v>11</v>
      </c>
      <c r="F2133">
        <v>21</v>
      </c>
      <c r="G2133">
        <v>21</v>
      </c>
      <c r="I2133" s="1">
        <v>39388</v>
      </c>
      <c r="J2133">
        <v>21</v>
      </c>
      <c r="K2133">
        <f t="shared" si="198"/>
        <v>1744</v>
      </c>
      <c r="L2133" s="7">
        <f t="shared" si="201"/>
        <v>34.317197953561589</v>
      </c>
      <c r="M2133">
        <f t="shared" si="202"/>
        <v>21.285714285714285</v>
      </c>
      <c r="N2133">
        <f t="shared" si="203"/>
        <v>35.666666666666664</v>
      </c>
      <c r="O2133">
        <f>G2133/WatershedCalcs!$F$18</f>
        <v>1.3068181799795848</v>
      </c>
    </row>
    <row r="2134" spans="1:15" x14ac:dyDescent="0.25">
      <c r="A2134">
        <f t="shared" si="199"/>
        <v>2008</v>
      </c>
      <c r="B2134">
        <f t="shared" si="200"/>
        <v>2</v>
      </c>
      <c r="C2134">
        <v>2007</v>
      </c>
      <c r="D2134">
        <v>3</v>
      </c>
      <c r="E2134">
        <v>11</v>
      </c>
      <c r="F2134">
        <v>21</v>
      </c>
      <c r="G2134">
        <v>21</v>
      </c>
      <c r="I2134" s="1">
        <v>39389</v>
      </c>
      <c r="J2134">
        <v>21</v>
      </c>
      <c r="K2134">
        <f t="shared" si="198"/>
        <v>1744</v>
      </c>
      <c r="L2134" s="7">
        <f t="shared" si="201"/>
        <v>34.317197953561589</v>
      </c>
      <c r="M2134">
        <f t="shared" si="202"/>
        <v>21.428571428571427</v>
      </c>
      <c r="N2134">
        <f t="shared" si="203"/>
        <v>40.5</v>
      </c>
      <c r="O2134">
        <f>G2134/WatershedCalcs!$F$18</f>
        <v>1.3068181799795848</v>
      </c>
    </row>
    <row r="2135" spans="1:15" x14ac:dyDescent="0.25">
      <c r="A2135">
        <f t="shared" si="199"/>
        <v>2008</v>
      </c>
      <c r="B2135">
        <f t="shared" si="200"/>
        <v>2</v>
      </c>
      <c r="C2135">
        <v>2007</v>
      </c>
      <c r="D2135">
        <v>4</v>
      </c>
      <c r="E2135">
        <v>11</v>
      </c>
      <c r="F2135">
        <v>22</v>
      </c>
      <c r="G2135">
        <v>22</v>
      </c>
      <c r="I2135" s="1">
        <v>39390</v>
      </c>
      <c r="J2135">
        <v>22</v>
      </c>
      <c r="K2135">
        <f t="shared" si="198"/>
        <v>1676</v>
      </c>
      <c r="L2135" s="7">
        <f t="shared" si="201"/>
        <v>32.979142070051161</v>
      </c>
      <c r="M2135">
        <f t="shared" si="202"/>
        <v>23.142857142857142</v>
      </c>
      <c r="N2135">
        <f t="shared" si="203"/>
        <v>53.366666666666667</v>
      </c>
      <c r="O2135">
        <f>G2135/WatershedCalcs!$F$18</f>
        <v>1.3690476171214698</v>
      </c>
    </row>
    <row r="2136" spans="1:15" x14ac:dyDescent="0.25">
      <c r="A2136">
        <f t="shared" si="199"/>
        <v>2008</v>
      </c>
      <c r="B2136">
        <f t="shared" si="200"/>
        <v>2</v>
      </c>
      <c r="C2136">
        <v>2007</v>
      </c>
      <c r="D2136">
        <v>5</v>
      </c>
      <c r="E2136">
        <v>11</v>
      </c>
      <c r="F2136">
        <v>21</v>
      </c>
      <c r="G2136">
        <v>21</v>
      </c>
      <c r="I2136" s="1">
        <v>39391</v>
      </c>
      <c r="J2136">
        <v>21</v>
      </c>
      <c r="K2136">
        <f t="shared" si="198"/>
        <v>1744</v>
      </c>
      <c r="L2136" s="7">
        <f t="shared" si="201"/>
        <v>34.317197953561589</v>
      </c>
      <c r="M2136">
        <f t="shared" si="202"/>
        <v>23.857142857142858</v>
      </c>
      <c r="N2136">
        <f t="shared" si="203"/>
        <v>65.333333333333329</v>
      </c>
      <c r="O2136">
        <f>G2136/WatershedCalcs!$F$18</f>
        <v>1.3068181799795848</v>
      </c>
    </row>
    <row r="2137" spans="1:15" x14ac:dyDescent="0.25">
      <c r="A2137">
        <f t="shared" si="199"/>
        <v>2008</v>
      </c>
      <c r="B2137">
        <f t="shared" si="200"/>
        <v>2</v>
      </c>
      <c r="C2137">
        <v>2007</v>
      </c>
      <c r="D2137">
        <v>6</v>
      </c>
      <c r="E2137">
        <v>11</v>
      </c>
      <c r="F2137">
        <v>21</v>
      </c>
      <c r="G2137">
        <v>21</v>
      </c>
      <c r="I2137" s="1">
        <v>39392</v>
      </c>
      <c r="J2137">
        <v>21</v>
      </c>
      <c r="K2137">
        <f t="shared" si="198"/>
        <v>1744</v>
      </c>
      <c r="L2137" s="7">
        <f t="shared" si="201"/>
        <v>34.317197953561589</v>
      </c>
      <c r="M2137">
        <f t="shared" si="202"/>
        <v>25.857142857142858</v>
      </c>
      <c r="N2137">
        <f t="shared" si="203"/>
        <v>72</v>
      </c>
      <c r="O2137">
        <f>G2137/WatershedCalcs!$F$18</f>
        <v>1.3068181799795848</v>
      </c>
    </row>
    <row r="2138" spans="1:15" x14ac:dyDescent="0.25">
      <c r="A2138">
        <f t="shared" si="199"/>
        <v>2008</v>
      </c>
      <c r="B2138">
        <f t="shared" si="200"/>
        <v>2</v>
      </c>
      <c r="C2138">
        <v>2007</v>
      </c>
      <c r="D2138">
        <v>7</v>
      </c>
      <c r="E2138">
        <v>11</v>
      </c>
      <c r="F2138">
        <v>21</v>
      </c>
      <c r="G2138">
        <v>21</v>
      </c>
      <c r="I2138" s="1">
        <v>39393</v>
      </c>
      <c r="J2138">
        <v>21</v>
      </c>
      <c r="K2138">
        <f t="shared" si="198"/>
        <v>1744</v>
      </c>
      <c r="L2138" s="7">
        <f t="shared" si="201"/>
        <v>34.317197953561589</v>
      </c>
      <c r="M2138">
        <f t="shared" si="202"/>
        <v>27.285714285714285</v>
      </c>
      <c r="N2138">
        <f t="shared" si="203"/>
        <v>76</v>
      </c>
      <c r="O2138">
        <f>G2138/WatershedCalcs!$F$18</f>
        <v>1.3068181799795848</v>
      </c>
    </row>
    <row r="2139" spans="1:15" x14ac:dyDescent="0.25">
      <c r="A2139">
        <f t="shared" si="199"/>
        <v>2008</v>
      </c>
      <c r="B2139">
        <f t="shared" si="200"/>
        <v>2</v>
      </c>
      <c r="C2139">
        <v>2007</v>
      </c>
      <c r="D2139">
        <v>8</v>
      </c>
      <c r="E2139">
        <v>11</v>
      </c>
      <c r="F2139">
        <v>22</v>
      </c>
      <c r="G2139">
        <v>22</v>
      </c>
      <c r="I2139" s="1">
        <v>39394</v>
      </c>
      <c r="J2139">
        <v>22</v>
      </c>
      <c r="K2139">
        <f t="shared" si="198"/>
        <v>1676</v>
      </c>
      <c r="L2139" s="7">
        <f t="shared" si="201"/>
        <v>32.979142070051161</v>
      </c>
      <c r="M2139">
        <f t="shared" si="202"/>
        <v>28.142857142857142</v>
      </c>
      <c r="N2139">
        <f t="shared" si="203"/>
        <v>78</v>
      </c>
      <c r="O2139">
        <f>G2139/WatershedCalcs!$F$18</f>
        <v>1.3690476171214698</v>
      </c>
    </row>
    <row r="2140" spans="1:15" x14ac:dyDescent="0.25">
      <c r="A2140">
        <f t="shared" si="199"/>
        <v>2008</v>
      </c>
      <c r="B2140">
        <f t="shared" si="200"/>
        <v>2</v>
      </c>
      <c r="C2140">
        <v>2007</v>
      </c>
      <c r="D2140">
        <v>9</v>
      </c>
      <c r="E2140">
        <v>11</v>
      </c>
      <c r="F2140">
        <v>22</v>
      </c>
      <c r="G2140">
        <v>22</v>
      </c>
      <c r="I2140" s="1">
        <v>39395</v>
      </c>
      <c r="J2140">
        <v>22</v>
      </c>
      <c r="K2140">
        <f t="shared" si="198"/>
        <v>1676</v>
      </c>
      <c r="L2140" s="7">
        <f t="shared" si="201"/>
        <v>32.979142070051161</v>
      </c>
      <c r="M2140">
        <f t="shared" si="202"/>
        <v>28.714285714285715</v>
      </c>
      <c r="N2140">
        <f t="shared" si="203"/>
        <v>79.3</v>
      </c>
      <c r="O2140">
        <f>G2140/WatershedCalcs!$F$18</f>
        <v>1.3690476171214698</v>
      </c>
    </row>
    <row r="2141" spans="1:15" x14ac:dyDescent="0.25">
      <c r="A2141">
        <f t="shared" si="199"/>
        <v>2008</v>
      </c>
      <c r="B2141">
        <f t="shared" si="200"/>
        <v>2</v>
      </c>
      <c r="C2141">
        <v>2007</v>
      </c>
      <c r="D2141">
        <v>10</v>
      </c>
      <c r="E2141">
        <v>11</v>
      </c>
      <c r="F2141">
        <v>33</v>
      </c>
      <c r="G2141">
        <v>33</v>
      </c>
      <c r="I2141" s="1">
        <v>39396</v>
      </c>
      <c r="J2141">
        <v>33</v>
      </c>
      <c r="K2141">
        <f t="shared" si="198"/>
        <v>1148</v>
      </c>
      <c r="L2141" s="7">
        <f t="shared" si="201"/>
        <v>22.589531680440771</v>
      </c>
      <c r="M2141">
        <f t="shared" si="202"/>
        <v>33.142857142857146</v>
      </c>
      <c r="N2141">
        <f t="shared" si="203"/>
        <v>80.3</v>
      </c>
      <c r="O2141">
        <f>G2141/WatershedCalcs!$F$18</f>
        <v>2.0535714256822049</v>
      </c>
    </row>
    <row r="2142" spans="1:15" x14ac:dyDescent="0.25">
      <c r="A2142">
        <f t="shared" si="199"/>
        <v>2008</v>
      </c>
      <c r="B2142">
        <f t="shared" si="200"/>
        <v>2</v>
      </c>
      <c r="C2142">
        <v>2007</v>
      </c>
      <c r="D2142">
        <v>11</v>
      </c>
      <c r="E2142">
        <v>11</v>
      </c>
      <c r="F2142">
        <v>27</v>
      </c>
      <c r="G2142">
        <v>27</v>
      </c>
      <c r="I2142" s="1">
        <v>39397</v>
      </c>
      <c r="J2142">
        <v>27</v>
      </c>
      <c r="K2142">
        <f t="shared" si="198"/>
        <v>1397</v>
      </c>
      <c r="L2142" s="7">
        <f t="shared" si="201"/>
        <v>27.489177489177489</v>
      </c>
      <c r="M2142">
        <f t="shared" si="202"/>
        <v>40.571428571428569</v>
      </c>
      <c r="N2142">
        <f t="shared" si="203"/>
        <v>80.8</v>
      </c>
      <c r="O2142">
        <f>G2142/WatershedCalcs!$F$18</f>
        <v>1.6801948028308948</v>
      </c>
    </row>
    <row r="2143" spans="1:15" x14ac:dyDescent="0.25">
      <c r="A2143">
        <f t="shared" si="199"/>
        <v>2008</v>
      </c>
      <c r="B2143">
        <f t="shared" si="200"/>
        <v>2</v>
      </c>
      <c r="C2143">
        <v>2007</v>
      </c>
      <c r="D2143">
        <v>12</v>
      </c>
      <c r="E2143">
        <v>11</v>
      </c>
      <c r="F2143">
        <v>35</v>
      </c>
      <c r="G2143">
        <v>35</v>
      </c>
      <c r="I2143" s="1">
        <v>39398</v>
      </c>
      <c r="J2143">
        <v>35</v>
      </c>
      <c r="K2143">
        <f t="shared" si="198"/>
        <v>1053</v>
      </c>
      <c r="L2143" s="7">
        <f t="shared" si="201"/>
        <v>20.720188902007084</v>
      </c>
      <c r="M2143">
        <f t="shared" si="202"/>
        <v>46.285714285714285</v>
      </c>
      <c r="N2143">
        <f t="shared" si="203"/>
        <v>81.333333333333329</v>
      </c>
      <c r="O2143">
        <f>G2143/WatershedCalcs!$F$18</f>
        <v>2.1780302999659749</v>
      </c>
    </row>
    <row r="2144" spans="1:15" x14ac:dyDescent="0.25">
      <c r="A2144">
        <f t="shared" si="199"/>
        <v>2008</v>
      </c>
      <c r="B2144">
        <f t="shared" si="200"/>
        <v>2</v>
      </c>
      <c r="C2144">
        <v>2007</v>
      </c>
      <c r="D2144">
        <v>13</v>
      </c>
      <c r="E2144">
        <v>11</v>
      </c>
      <c r="F2144">
        <v>31</v>
      </c>
      <c r="G2144">
        <v>31</v>
      </c>
      <c r="I2144" s="1">
        <v>39399</v>
      </c>
      <c r="J2144">
        <v>31</v>
      </c>
      <c r="K2144">
        <f t="shared" si="198"/>
        <v>1219</v>
      </c>
      <c r="L2144" s="7">
        <f t="shared" si="201"/>
        <v>23.986619441164898</v>
      </c>
      <c r="M2144">
        <f t="shared" si="202"/>
        <v>51.857142857142854</v>
      </c>
      <c r="N2144">
        <f t="shared" si="203"/>
        <v>81.466666666666669</v>
      </c>
      <c r="O2144">
        <f>G2144/WatershedCalcs!$F$18</f>
        <v>1.9291125513984348</v>
      </c>
    </row>
    <row r="2145" spans="1:15" x14ac:dyDescent="0.25">
      <c r="A2145">
        <f t="shared" si="199"/>
        <v>2008</v>
      </c>
      <c r="B2145">
        <f t="shared" si="200"/>
        <v>2</v>
      </c>
      <c r="C2145">
        <v>2007</v>
      </c>
      <c r="D2145">
        <v>14</v>
      </c>
      <c r="E2145">
        <v>11</v>
      </c>
      <c r="F2145">
        <v>27</v>
      </c>
      <c r="G2145">
        <v>27</v>
      </c>
      <c r="I2145" s="1">
        <v>39400</v>
      </c>
      <c r="J2145">
        <v>27</v>
      </c>
      <c r="K2145">
        <f t="shared" si="198"/>
        <v>1397</v>
      </c>
      <c r="L2145" s="7">
        <f t="shared" si="201"/>
        <v>27.489177489177489</v>
      </c>
      <c r="M2145">
        <f t="shared" si="202"/>
        <v>55.285714285714285</v>
      </c>
      <c r="N2145">
        <f t="shared" si="203"/>
        <v>81.599999999999994</v>
      </c>
      <c r="O2145">
        <f>G2145/WatershedCalcs!$F$18</f>
        <v>1.6801948028308948</v>
      </c>
    </row>
    <row r="2146" spans="1:15" x14ac:dyDescent="0.25">
      <c r="A2146">
        <f t="shared" si="199"/>
        <v>2008</v>
      </c>
      <c r="B2146">
        <f t="shared" si="200"/>
        <v>2</v>
      </c>
      <c r="C2146">
        <v>2007</v>
      </c>
      <c r="D2146">
        <v>15</v>
      </c>
      <c r="E2146">
        <v>11</v>
      </c>
      <c r="F2146">
        <v>26</v>
      </c>
      <c r="G2146">
        <v>26</v>
      </c>
      <c r="I2146" s="1">
        <v>39401</v>
      </c>
      <c r="J2146">
        <v>26</v>
      </c>
      <c r="K2146">
        <f t="shared" si="198"/>
        <v>1449</v>
      </c>
      <c r="L2146" s="7">
        <f t="shared" si="201"/>
        <v>28.512396694214875</v>
      </c>
      <c r="M2146">
        <f t="shared" si="202"/>
        <v>57.857142857142854</v>
      </c>
      <c r="N2146">
        <f t="shared" si="203"/>
        <v>81.8</v>
      </c>
      <c r="O2146">
        <f>G2146/WatershedCalcs!$F$18</f>
        <v>1.6179653656890098</v>
      </c>
    </row>
    <row r="2147" spans="1:15" x14ac:dyDescent="0.25">
      <c r="A2147">
        <f t="shared" si="199"/>
        <v>2008</v>
      </c>
      <c r="B2147">
        <f t="shared" si="200"/>
        <v>2</v>
      </c>
      <c r="C2147">
        <v>2007</v>
      </c>
      <c r="D2147">
        <v>16</v>
      </c>
      <c r="E2147">
        <v>11</v>
      </c>
      <c r="F2147">
        <v>53</v>
      </c>
      <c r="G2147">
        <v>53</v>
      </c>
      <c r="I2147" s="1">
        <v>39402</v>
      </c>
      <c r="J2147">
        <v>53</v>
      </c>
      <c r="K2147">
        <f t="shared" si="198"/>
        <v>595</v>
      </c>
      <c r="L2147" s="7">
        <f t="shared" si="201"/>
        <v>11.707988980716253</v>
      </c>
      <c r="M2147">
        <f t="shared" si="202"/>
        <v>59.714285714285715</v>
      </c>
      <c r="N2147">
        <f t="shared" si="203"/>
        <v>82.1</v>
      </c>
      <c r="O2147">
        <f>G2147/WatershedCalcs!$F$18</f>
        <v>3.2981601685199045</v>
      </c>
    </row>
    <row r="2148" spans="1:15" x14ac:dyDescent="0.25">
      <c r="A2148">
        <f t="shared" si="199"/>
        <v>2008</v>
      </c>
      <c r="B2148">
        <f t="shared" si="200"/>
        <v>2</v>
      </c>
      <c r="C2148">
        <v>2007</v>
      </c>
      <c r="D2148">
        <v>17</v>
      </c>
      <c r="E2148">
        <v>11</v>
      </c>
      <c r="F2148">
        <v>85</v>
      </c>
      <c r="G2148">
        <v>85</v>
      </c>
      <c r="I2148" s="1">
        <v>39403</v>
      </c>
      <c r="J2148">
        <v>85</v>
      </c>
      <c r="K2148">
        <f t="shared" si="198"/>
        <v>345</v>
      </c>
      <c r="L2148" s="7">
        <f t="shared" si="201"/>
        <v>6.7886658795749701</v>
      </c>
      <c r="M2148">
        <f t="shared" si="202"/>
        <v>57</v>
      </c>
      <c r="N2148">
        <f t="shared" si="203"/>
        <v>81.433333333333337</v>
      </c>
      <c r="O2148">
        <f>G2148/WatershedCalcs!$F$18</f>
        <v>5.2895021570602241</v>
      </c>
    </row>
    <row r="2149" spans="1:15" x14ac:dyDescent="0.25">
      <c r="A2149">
        <f t="shared" si="199"/>
        <v>2008</v>
      </c>
      <c r="B2149">
        <f t="shared" si="200"/>
        <v>2</v>
      </c>
      <c r="C2149">
        <v>2007</v>
      </c>
      <c r="D2149">
        <v>18</v>
      </c>
      <c r="E2149">
        <v>11</v>
      </c>
      <c r="F2149">
        <v>67</v>
      </c>
      <c r="G2149">
        <v>67</v>
      </c>
      <c r="I2149" s="1">
        <v>39404</v>
      </c>
      <c r="J2149">
        <v>67</v>
      </c>
      <c r="K2149">
        <f t="shared" si="198"/>
        <v>444</v>
      </c>
      <c r="L2149" s="7">
        <f t="shared" si="201"/>
        <v>8.7367178276269186</v>
      </c>
      <c r="M2149">
        <f t="shared" si="202"/>
        <v>49.285714285714285</v>
      </c>
      <c r="N2149">
        <f t="shared" si="203"/>
        <v>79.8</v>
      </c>
      <c r="O2149">
        <f>G2149/WatershedCalcs!$F$18</f>
        <v>4.1693722885062945</v>
      </c>
    </row>
    <row r="2150" spans="1:15" x14ac:dyDescent="0.25">
      <c r="A2150">
        <f t="shared" si="199"/>
        <v>2008</v>
      </c>
      <c r="B2150">
        <f t="shared" si="200"/>
        <v>2</v>
      </c>
      <c r="C2150">
        <v>2007</v>
      </c>
      <c r="D2150">
        <v>19</v>
      </c>
      <c r="E2150">
        <v>11</v>
      </c>
      <c r="F2150">
        <v>74</v>
      </c>
      <c r="G2150">
        <v>74</v>
      </c>
      <c r="I2150" s="1">
        <v>39405</v>
      </c>
      <c r="J2150">
        <v>74</v>
      </c>
      <c r="K2150">
        <f t="shared" si="198"/>
        <v>401</v>
      </c>
      <c r="L2150" s="7">
        <f t="shared" si="201"/>
        <v>7.890594254230618</v>
      </c>
      <c r="M2150">
        <f t="shared" si="202"/>
        <v>43.714285714285715</v>
      </c>
      <c r="N2150">
        <f t="shared" si="203"/>
        <v>79.033333333333331</v>
      </c>
      <c r="O2150">
        <f>G2150/WatershedCalcs!$F$18</f>
        <v>4.6049783484994897</v>
      </c>
    </row>
    <row r="2151" spans="1:15" x14ac:dyDescent="0.25">
      <c r="A2151">
        <f t="shared" si="199"/>
        <v>2008</v>
      </c>
      <c r="B2151">
        <f t="shared" si="200"/>
        <v>2</v>
      </c>
      <c r="C2151">
        <v>2007</v>
      </c>
      <c r="D2151">
        <v>20</v>
      </c>
      <c r="E2151">
        <v>11</v>
      </c>
      <c r="F2151">
        <v>55</v>
      </c>
      <c r="G2151">
        <v>55</v>
      </c>
      <c r="I2151" s="1">
        <v>39406</v>
      </c>
      <c r="J2151">
        <v>55</v>
      </c>
      <c r="K2151">
        <f t="shared" si="198"/>
        <v>571</v>
      </c>
      <c r="L2151" s="7">
        <f t="shared" si="201"/>
        <v>11.235733963006691</v>
      </c>
      <c r="M2151">
        <f t="shared" si="202"/>
        <v>37.428571428571431</v>
      </c>
      <c r="N2151">
        <f t="shared" si="203"/>
        <v>78.5</v>
      </c>
      <c r="O2151">
        <f>G2151/WatershedCalcs!$F$18</f>
        <v>3.4226190428036745</v>
      </c>
    </row>
    <row r="2152" spans="1:15" x14ac:dyDescent="0.25">
      <c r="A2152">
        <f t="shared" si="199"/>
        <v>2008</v>
      </c>
      <c r="B2152">
        <f t="shared" si="200"/>
        <v>2</v>
      </c>
      <c r="C2152">
        <v>2007</v>
      </c>
      <c r="D2152">
        <v>21</v>
      </c>
      <c r="E2152">
        <v>11</v>
      </c>
      <c r="F2152">
        <v>45</v>
      </c>
      <c r="G2152">
        <v>45</v>
      </c>
      <c r="I2152" s="1">
        <v>39407</v>
      </c>
      <c r="J2152">
        <v>45</v>
      </c>
      <c r="K2152">
        <f t="shared" si="198"/>
        <v>739</v>
      </c>
      <c r="L2152" s="7">
        <f t="shared" si="201"/>
        <v>14.541519086973631</v>
      </c>
      <c r="M2152">
        <f t="shared" si="202"/>
        <v>34.571428571428569</v>
      </c>
      <c r="N2152">
        <f t="shared" si="203"/>
        <v>79.8</v>
      </c>
      <c r="O2152">
        <f>G2152/WatershedCalcs!$F$18</f>
        <v>2.8003246713848249</v>
      </c>
    </row>
    <row r="2153" spans="1:15" x14ac:dyDescent="0.25">
      <c r="A2153">
        <f t="shared" si="199"/>
        <v>2008</v>
      </c>
      <c r="B2153">
        <f t="shared" si="200"/>
        <v>2</v>
      </c>
      <c r="C2153">
        <v>2007</v>
      </c>
      <c r="D2153">
        <v>22</v>
      </c>
      <c r="E2153">
        <v>11</v>
      </c>
      <c r="F2153">
        <v>39</v>
      </c>
      <c r="G2153">
        <v>39</v>
      </c>
      <c r="I2153" s="1">
        <v>39408</v>
      </c>
      <c r="J2153">
        <v>39</v>
      </c>
      <c r="K2153">
        <f t="shared" si="198"/>
        <v>928</v>
      </c>
      <c r="L2153" s="7">
        <f t="shared" si="201"/>
        <v>18.260527351436444</v>
      </c>
      <c r="M2153">
        <f t="shared" si="202"/>
        <v>32.714285714285715</v>
      </c>
      <c r="N2153">
        <f t="shared" si="203"/>
        <v>80.36666666666666</v>
      </c>
      <c r="O2153">
        <f>G2153/WatershedCalcs!$F$18</f>
        <v>2.4269480485335149</v>
      </c>
    </row>
    <row r="2154" spans="1:15" x14ac:dyDescent="0.25">
      <c r="A2154">
        <f t="shared" si="199"/>
        <v>2008</v>
      </c>
      <c r="B2154">
        <f t="shared" si="200"/>
        <v>2</v>
      </c>
      <c r="C2154">
        <v>2007</v>
      </c>
      <c r="D2154">
        <v>23</v>
      </c>
      <c r="E2154">
        <v>11</v>
      </c>
      <c r="F2154">
        <v>34</v>
      </c>
      <c r="G2154">
        <v>34</v>
      </c>
      <c r="I2154" s="1">
        <v>39409</v>
      </c>
      <c r="J2154">
        <v>34</v>
      </c>
      <c r="K2154">
        <f t="shared" si="198"/>
        <v>1098</v>
      </c>
      <c r="L2154" s="7">
        <f t="shared" si="201"/>
        <v>21.605667060212514</v>
      </c>
      <c r="M2154">
        <f t="shared" si="202"/>
        <v>32.714285714285715</v>
      </c>
      <c r="N2154">
        <f t="shared" si="203"/>
        <v>81.033333333333331</v>
      </c>
      <c r="O2154">
        <f>G2154/WatershedCalcs!$F$18</f>
        <v>2.1158008628240896</v>
      </c>
    </row>
    <row r="2155" spans="1:15" x14ac:dyDescent="0.25">
      <c r="A2155">
        <f t="shared" si="199"/>
        <v>2008</v>
      </c>
      <c r="B2155">
        <f t="shared" si="200"/>
        <v>2</v>
      </c>
      <c r="C2155">
        <v>2007</v>
      </c>
      <c r="D2155">
        <v>24</v>
      </c>
      <c r="E2155">
        <v>11</v>
      </c>
      <c r="F2155">
        <v>31</v>
      </c>
      <c r="G2155">
        <v>31</v>
      </c>
      <c r="I2155" s="1">
        <v>39410</v>
      </c>
      <c r="J2155">
        <v>31</v>
      </c>
      <c r="K2155">
        <f t="shared" si="198"/>
        <v>1219</v>
      </c>
      <c r="L2155" s="7">
        <f t="shared" si="201"/>
        <v>23.986619441164898</v>
      </c>
      <c r="M2155">
        <f t="shared" si="202"/>
        <v>32.857142857142854</v>
      </c>
      <c r="N2155">
        <f t="shared" si="203"/>
        <v>82.766666666666666</v>
      </c>
      <c r="O2155">
        <f>G2155/WatershedCalcs!$F$18</f>
        <v>1.9291125513984348</v>
      </c>
    </row>
    <row r="2156" spans="1:15" x14ac:dyDescent="0.25">
      <c r="A2156">
        <f t="shared" si="199"/>
        <v>2008</v>
      </c>
      <c r="B2156">
        <f t="shared" si="200"/>
        <v>2</v>
      </c>
      <c r="C2156">
        <v>2007</v>
      </c>
      <c r="D2156">
        <v>25</v>
      </c>
      <c r="E2156">
        <v>11</v>
      </c>
      <c r="F2156">
        <v>28</v>
      </c>
      <c r="G2156">
        <v>28</v>
      </c>
      <c r="I2156" s="1">
        <v>39411</v>
      </c>
      <c r="J2156">
        <v>28</v>
      </c>
      <c r="K2156">
        <f t="shared" si="198"/>
        <v>1357</v>
      </c>
      <c r="L2156" s="7">
        <f t="shared" si="201"/>
        <v>26.702085792994882</v>
      </c>
      <c r="M2156">
        <f t="shared" si="202"/>
        <v>33.857142857142854</v>
      </c>
      <c r="N2156">
        <f t="shared" si="203"/>
        <v>86.6</v>
      </c>
      <c r="O2156">
        <f>G2156/WatershedCalcs!$F$18</f>
        <v>1.7424242399727798</v>
      </c>
    </row>
    <row r="2157" spans="1:15" x14ac:dyDescent="0.25">
      <c r="A2157">
        <f t="shared" si="199"/>
        <v>2008</v>
      </c>
      <c r="B2157">
        <f t="shared" si="200"/>
        <v>2</v>
      </c>
      <c r="C2157">
        <v>2007</v>
      </c>
      <c r="D2157">
        <v>26</v>
      </c>
      <c r="E2157">
        <v>11</v>
      </c>
      <c r="F2157">
        <v>30</v>
      </c>
      <c r="G2157">
        <v>30</v>
      </c>
      <c r="I2157" s="1">
        <v>39412</v>
      </c>
      <c r="J2157">
        <v>30</v>
      </c>
      <c r="K2157">
        <f t="shared" si="198"/>
        <v>1276</v>
      </c>
      <c r="L2157" s="7">
        <f t="shared" si="201"/>
        <v>25.108225108225106</v>
      </c>
      <c r="M2157">
        <f t="shared" si="202"/>
        <v>53.571428571428569</v>
      </c>
      <c r="N2157">
        <f t="shared" si="203"/>
        <v>88.766666666666666</v>
      </c>
      <c r="O2157">
        <f>G2157/WatershedCalcs!$F$18</f>
        <v>1.8668831142565498</v>
      </c>
    </row>
    <row r="2158" spans="1:15" x14ac:dyDescent="0.25">
      <c r="A2158">
        <f t="shared" si="199"/>
        <v>2008</v>
      </c>
      <c r="B2158">
        <f t="shared" si="200"/>
        <v>2</v>
      </c>
      <c r="C2158">
        <v>2007</v>
      </c>
      <c r="D2158">
        <v>27</v>
      </c>
      <c r="E2158">
        <v>11</v>
      </c>
      <c r="F2158">
        <v>35</v>
      </c>
      <c r="G2158">
        <v>35</v>
      </c>
      <c r="I2158" s="1">
        <v>39413</v>
      </c>
      <c r="J2158">
        <v>35</v>
      </c>
      <c r="K2158">
        <f t="shared" si="198"/>
        <v>1053</v>
      </c>
      <c r="L2158" s="7">
        <f t="shared" si="201"/>
        <v>20.720188902007084</v>
      </c>
      <c r="M2158">
        <f t="shared" si="202"/>
        <v>107.42857142857143</v>
      </c>
      <c r="N2158">
        <f t="shared" si="203"/>
        <v>91.4</v>
      </c>
      <c r="O2158">
        <f>G2158/WatershedCalcs!$F$18</f>
        <v>2.1780302999659749</v>
      </c>
    </row>
    <row r="2159" spans="1:15" x14ac:dyDescent="0.25">
      <c r="A2159">
        <f t="shared" si="199"/>
        <v>2008</v>
      </c>
      <c r="B2159">
        <f t="shared" si="200"/>
        <v>2</v>
      </c>
      <c r="C2159">
        <v>2007</v>
      </c>
      <c r="D2159">
        <v>28</v>
      </c>
      <c r="E2159">
        <v>11</v>
      </c>
      <c r="F2159">
        <v>32</v>
      </c>
      <c r="G2159">
        <v>32</v>
      </c>
      <c r="I2159" s="1">
        <v>39414</v>
      </c>
      <c r="J2159">
        <v>32</v>
      </c>
      <c r="K2159">
        <f t="shared" si="198"/>
        <v>1185</v>
      </c>
      <c r="L2159" s="7">
        <f t="shared" si="201"/>
        <v>23.31759149940968</v>
      </c>
      <c r="M2159">
        <f t="shared" si="202"/>
        <v>156.85714285714286</v>
      </c>
      <c r="N2159">
        <f t="shared" si="203"/>
        <v>94.3</v>
      </c>
      <c r="O2159">
        <f>G2159/WatershedCalcs!$F$18</f>
        <v>1.9913419885403199</v>
      </c>
    </row>
    <row r="2160" spans="1:15" x14ac:dyDescent="0.25">
      <c r="A2160">
        <f t="shared" si="199"/>
        <v>2008</v>
      </c>
      <c r="B2160">
        <f t="shared" si="200"/>
        <v>2</v>
      </c>
      <c r="C2160">
        <v>2007</v>
      </c>
      <c r="D2160">
        <v>29</v>
      </c>
      <c r="E2160">
        <v>11</v>
      </c>
      <c r="F2160">
        <v>39</v>
      </c>
      <c r="G2160">
        <v>39</v>
      </c>
      <c r="I2160" s="1">
        <v>39415</v>
      </c>
      <c r="J2160">
        <v>39</v>
      </c>
      <c r="K2160">
        <f t="shared" si="198"/>
        <v>928</v>
      </c>
      <c r="L2160" s="7">
        <f t="shared" si="201"/>
        <v>18.260527351436444</v>
      </c>
      <c r="M2160">
        <f t="shared" si="202"/>
        <v>183.85714285714286</v>
      </c>
      <c r="N2160">
        <f t="shared" si="203"/>
        <v>99.166666666666671</v>
      </c>
      <c r="O2160">
        <f>G2160/WatershedCalcs!$F$18</f>
        <v>2.4269480485335149</v>
      </c>
    </row>
    <row r="2161" spans="1:15" x14ac:dyDescent="0.25">
      <c r="A2161">
        <f t="shared" si="199"/>
        <v>2008</v>
      </c>
      <c r="B2161">
        <f t="shared" si="200"/>
        <v>2</v>
      </c>
      <c r="C2161">
        <v>2007</v>
      </c>
      <c r="D2161">
        <v>30</v>
      </c>
      <c r="E2161">
        <v>11</v>
      </c>
      <c r="F2161">
        <v>35</v>
      </c>
      <c r="G2161">
        <v>35</v>
      </c>
      <c r="I2161" s="1">
        <v>39416</v>
      </c>
      <c r="J2161">
        <v>35</v>
      </c>
      <c r="K2161">
        <f t="shared" si="198"/>
        <v>1053</v>
      </c>
      <c r="L2161" s="7">
        <f t="shared" si="201"/>
        <v>20.720188902007084</v>
      </c>
      <c r="M2161">
        <f t="shared" si="202"/>
        <v>198.42857142857142</v>
      </c>
      <c r="N2161">
        <f t="shared" si="203"/>
        <v>101.46666666666667</v>
      </c>
      <c r="O2161">
        <f>G2161/WatershedCalcs!$F$18</f>
        <v>2.1780302999659749</v>
      </c>
    </row>
    <row r="2162" spans="1:15" x14ac:dyDescent="0.25">
      <c r="A2162">
        <f t="shared" si="199"/>
        <v>2008</v>
      </c>
      <c r="B2162">
        <f t="shared" si="200"/>
        <v>3</v>
      </c>
      <c r="C2162">
        <v>2007</v>
      </c>
      <c r="D2162">
        <v>1</v>
      </c>
      <c r="E2162">
        <v>12</v>
      </c>
      <c r="F2162">
        <v>38</v>
      </c>
      <c r="G2162">
        <v>38</v>
      </c>
      <c r="I2162" s="1">
        <v>39417</v>
      </c>
      <c r="J2162">
        <v>38</v>
      </c>
      <c r="K2162">
        <f t="shared" si="198"/>
        <v>963</v>
      </c>
      <c r="L2162" s="7">
        <f t="shared" si="201"/>
        <v>18.949232585596221</v>
      </c>
      <c r="M2162">
        <f t="shared" si="202"/>
        <v>205</v>
      </c>
      <c r="N2162">
        <f t="shared" si="203"/>
        <v>103.03333333333333</v>
      </c>
      <c r="O2162">
        <f>G2162/WatershedCalcs!$F$18</f>
        <v>2.3647186113916296</v>
      </c>
    </row>
    <row r="2163" spans="1:15" x14ac:dyDescent="0.25">
      <c r="A2163">
        <f t="shared" si="199"/>
        <v>2008</v>
      </c>
      <c r="B2163">
        <f t="shared" si="200"/>
        <v>3</v>
      </c>
      <c r="C2163">
        <v>2007</v>
      </c>
      <c r="D2163">
        <v>2</v>
      </c>
      <c r="E2163">
        <v>12</v>
      </c>
      <c r="F2163" t="s">
        <v>46</v>
      </c>
      <c r="G2163">
        <v>166</v>
      </c>
      <c r="H2163" t="s">
        <v>10</v>
      </c>
      <c r="I2163" s="1">
        <v>39418</v>
      </c>
      <c r="J2163">
        <v>166</v>
      </c>
      <c r="K2163">
        <f t="shared" si="198"/>
        <v>141</v>
      </c>
      <c r="L2163" s="7">
        <f t="shared" si="201"/>
        <v>2.7744982290436835</v>
      </c>
      <c r="M2163">
        <f t="shared" si="202"/>
        <v>208.28571428571428</v>
      </c>
      <c r="N2163">
        <f t="shared" si="203"/>
        <v>103.8</v>
      </c>
      <c r="O2163">
        <f>G2163/WatershedCalcs!$F$18</f>
        <v>10.330086565552909</v>
      </c>
    </row>
    <row r="2164" spans="1:15" x14ac:dyDescent="0.25">
      <c r="A2164">
        <f t="shared" si="199"/>
        <v>2008</v>
      </c>
      <c r="B2164">
        <f t="shared" si="200"/>
        <v>3</v>
      </c>
      <c r="C2164">
        <v>2007</v>
      </c>
      <c r="D2164">
        <v>3</v>
      </c>
      <c r="E2164">
        <v>12</v>
      </c>
      <c r="F2164" t="s">
        <v>47</v>
      </c>
      <c r="G2164">
        <v>407</v>
      </c>
      <c r="H2164" t="s">
        <v>10</v>
      </c>
      <c r="I2164" s="1">
        <v>39419</v>
      </c>
      <c r="J2164">
        <v>407</v>
      </c>
      <c r="K2164">
        <f t="shared" si="198"/>
        <v>1</v>
      </c>
      <c r="L2164" s="7">
        <f t="shared" si="201"/>
        <v>1.967729240456513E-2</v>
      </c>
      <c r="M2164">
        <f t="shared" si="202"/>
        <v>192</v>
      </c>
      <c r="N2164">
        <f t="shared" si="203"/>
        <v>100.1</v>
      </c>
      <c r="O2164">
        <f>G2164/WatershedCalcs!$F$18</f>
        <v>25.327380916747192</v>
      </c>
    </row>
    <row r="2165" spans="1:15" x14ac:dyDescent="0.25">
      <c r="A2165">
        <f t="shared" si="199"/>
        <v>2008</v>
      </c>
      <c r="B2165">
        <f t="shared" si="200"/>
        <v>3</v>
      </c>
      <c r="C2165">
        <v>2007</v>
      </c>
      <c r="D2165">
        <v>4</v>
      </c>
      <c r="E2165">
        <v>12</v>
      </c>
      <c r="F2165" t="s">
        <v>48</v>
      </c>
      <c r="G2165">
        <v>381</v>
      </c>
      <c r="H2165" t="s">
        <v>10</v>
      </c>
      <c r="I2165" s="1">
        <v>39420</v>
      </c>
      <c r="J2165">
        <v>381</v>
      </c>
      <c r="K2165">
        <f t="shared" si="198"/>
        <v>4</v>
      </c>
      <c r="L2165" s="7">
        <f t="shared" si="201"/>
        <v>7.8709169618260522E-2</v>
      </c>
      <c r="M2165">
        <f t="shared" si="202"/>
        <v>140.71428571428572</v>
      </c>
      <c r="N2165">
        <f t="shared" si="203"/>
        <v>88.966666666666669</v>
      </c>
      <c r="O2165">
        <f>G2165/WatershedCalcs!$F$18</f>
        <v>23.709415551058182</v>
      </c>
    </row>
    <row r="2166" spans="1:15" x14ac:dyDescent="0.25">
      <c r="A2166">
        <f t="shared" si="199"/>
        <v>2008</v>
      </c>
      <c r="B2166">
        <f t="shared" si="200"/>
        <v>3</v>
      </c>
      <c r="C2166">
        <v>2007</v>
      </c>
      <c r="D2166">
        <v>5</v>
      </c>
      <c r="E2166">
        <v>12</v>
      </c>
      <c r="F2166" t="s">
        <v>49</v>
      </c>
      <c r="G2166">
        <v>221</v>
      </c>
      <c r="H2166" t="s">
        <v>10</v>
      </c>
      <c r="I2166" s="1">
        <v>39421</v>
      </c>
      <c r="J2166">
        <v>221</v>
      </c>
      <c r="K2166">
        <f t="shared" si="198"/>
        <v>61</v>
      </c>
      <c r="L2166" s="7">
        <f t="shared" si="201"/>
        <v>1.2003148366784731</v>
      </c>
      <c r="M2166">
        <f t="shared" si="202"/>
        <v>92.428571428571431</v>
      </c>
      <c r="N2166">
        <f t="shared" si="203"/>
        <v>82.733333333333334</v>
      </c>
      <c r="O2166">
        <f>G2166/WatershedCalcs!$F$18</f>
        <v>13.752705608356584</v>
      </c>
    </row>
    <row r="2167" spans="1:15" x14ac:dyDescent="0.25">
      <c r="A2167">
        <f t="shared" si="199"/>
        <v>2008</v>
      </c>
      <c r="B2167">
        <f t="shared" si="200"/>
        <v>3</v>
      </c>
      <c r="C2167">
        <v>2007</v>
      </c>
      <c r="D2167">
        <v>6</v>
      </c>
      <c r="E2167">
        <v>12</v>
      </c>
      <c r="F2167" t="s">
        <v>50</v>
      </c>
      <c r="G2167">
        <v>141</v>
      </c>
      <c r="H2167" t="s">
        <v>10</v>
      </c>
      <c r="I2167" s="1">
        <v>39422</v>
      </c>
      <c r="J2167">
        <v>141</v>
      </c>
      <c r="K2167">
        <f t="shared" si="198"/>
        <v>178</v>
      </c>
      <c r="L2167" s="7">
        <f t="shared" si="201"/>
        <v>3.5025580480125931</v>
      </c>
      <c r="M2167">
        <f t="shared" si="202"/>
        <v>66.428571428571431</v>
      </c>
      <c r="N2167">
        <f t="shared" si="203"/>
        <v>80.566666666666663</v>
      </c>
      <c r="O2167">
        <f>G2167/WatershedCalcs!$F$18</f>
        <v>8.7743506370057833</v>
      </c>
    </row>
    <row r="2168" spans="1:15" x14ac:dyDescent="0.25">
      <c r="A2168">
        <f t="shared" si="199"/>
        <v>2008</v>
      </c>
      <c r="B2168">
        <f t="shared" si="200"/>
        <v>3</v>
      </c>
      <c r="C2168">
        <v>2007</v>
      </c>
      <c r="D2168">
        <v>7</v>
      </c>
      <c r="E2168">
        <v>12</v>
      </c>
      <c r="F2168">
        <v>81</v>
      </c>
      <c r="G2168">
        <v>81</v>
      </c>
      <c r="I2168" s="1">
        <v>39423</v>
      </c>
      <c r="J2168">
        <v>81</v>
      </c>
      <c r="K2168">
        <f t="shared" si="198"/>
        <v>360</v>
      </c>
      <c r="L2168" s="7">
        <f t="shared" si="201"/>
        <v>7.0838252656434477</v>
      </c>
      <c r="M2168">
        <f t="shared" si="202"/>
        <v>51.285714285714285</v>
      </c>
      <c r="N2168">
        <f t="shared" si="203"/>
        <v>82.6</v>
      </c>
      <c r="O2168">
        <f>G2168/WatershedCalcs!$F$18</f>
        <v>5.0405844084926841</v>
      </c>
    </row>
    <row r="2169" spans="1:15" x14ac:dyDescent="0.25">
      <c r="A2169">
        <f t="shared" si="199"/>
        <v>2008</v>
      </c>
      <c r="B2169">
        <f t="shared" si="200"/>
        <v>3</v>
      </c>
      <c r="C2169">
        <v>2007</v>
      </c>
      <c r="D2169">
        <v>8</v>
      </c>
      <c r="E2169">
        <v>12</v>
      </c>
      <c r="F2169">
        <v>61</v>
      </c>
      <c r="G2169">
        <v>61</v>
      </c>
      <c r="I2169" s="1">
        <v>39424</v>
      </c>
      <c r="J2169">
        <v>61</v>
      </c>
      <c r="K2169">
        <f t="shared" si="198"/>
        <v>499</v>
      </c>
      <c r="L2169" s="7">
        <f t="shared" si="201"/>
        <v>9.8189689098780004</v>
      </c>
      <c r="M2169">
        <f t="shared" si="202"/>
        <v>44.428571428571431</v>
      </c>
      <c r="N2169">
        <f t="shared" si="203"/>
        <v>83.466666666666669</v>
      </c>
      <c r="O2169">
        <f>G2169/WatershedCalcs!$F$18</f>
        <v>3.7959956656549845</v>
      </c>
    </row>
    <row r="2170" spans="1:15" x14ac:dyDescent="0.25">
      <c r="A2170">
        <f t="shared" si="199"/>
        <v>2008</v>
      </c>
      <c r="B2170">
        <f t="shared" si="200"/>
        <v>3</v>
      </c>
      <c r="C2170">
        <v>2007</v>
      </c>
      <c r="D2170">
        <v>9</v>
      </c>
      <c r="E2170">
        <v>12</v>
      </c>
      <c r="F2170">
        <v>52</v>
      </c>
      <c r="G2170">
        <v>52</v>
      </c>
      <c r="I2170" s="1">
        <v>39425</v>
      </c>
      <c r="J2170">
        <v>52</v>
      </c>
      <c r="K2170">
        <f t="shared" si="198"/>
        <v>610</v>
      </c>
      <c r="L2170" s="7">
        <f t="shared" si="201"/>
        <v>12.00314836678473</v>
      </c>
      <c r="M2170">
        <f t="shared" si="202"/>
        <v>40.714285714285715</v>
      </c>
      <c r="N2170">
        <f t="shared" si="203"/>
        <v>84.166666666666671</v>
      </c>
      <c r="O2170">
        <f>G2170/WatershedCalcs!$F$18</f>
        <v>3.2359307313780197</v>
      </c>
    </row>
    <row r="2171" spans="1:15" x14ac:dyDescent="0.25">
      <c r="A2171">
        <f t="shared" si="199"/>
        <v>2008</v>
      </c>
      <c r="B2171">
        <f t="shared" si="200"/>
        <v>3</v>
      </c>
      <c r="C2171">
        <v>2007</v>
      </c>
      <c r="D2171">
        <v>10</v>
      </c>
      <c r="E2171">
        <v>12</v>
      </c>
      <c r="F2171">
        <v>48</v>
      </c>
      <c r="G2171">
        <v>48</v>
      </c>
      <c r="I2171" s="1">
        <v>39426</v>
      </c>
      <c r="J2171">
        <v>48</v>
      </c>
      <c r="K2171">
        <f t="shared" si="198"/>
        <v>675</v>
      </c>
      <c r="L2171" s="7">
        <f t="shared" si="201"/>
        <v>13.282172373081464</v>
      </c>
      <c r="M2171">
        <f t="shared" si="202"/>
        <v>38</v>
      </c>
      <c r="N2171">
        <f t="shared" si="203"/>
        <v>89.166666666666671</v>
      </c>
      <c r="O2171">
        <f>G2171/WatershedCalcs!$F$18</f>
        <v>2.9870129828104797</v>
      </c>
    </row>
    <row r="2172" spans="1:15" x14ac:dyDescent="0.25">
      <c r="A2172">
        <f t="shared" si="199"/>
        <v>2008</v>
      </c>
      <c r="B2172">
        <f t="shared" si="200"/>
        <v>3</v>
      </c>
      <c r="C2172">
        <v>2007</v>
      </c>
      <c r="D2172">
        <v>11</v>
      </c>
      <c r="E2172">
        <v>12</v>
      </c>
      <c r="F2172">
        <v>43</v>
      </c>
      <c r="G2172">
        <v>43</v>
      </c>
      <c r="I2172" s="1">
        <v>39427</v>
      </c>
      <c r="J2172">
        <v>43</v>
      </c>
      <c r="K2172">
        <f t="shared" si="198"/>
        <v>809</v>
      </c>
      <c r="L2172" s="7">
        <f t="shared" si="201"/>
        <v>15.91892955529319</v>
      </c>
      <c r="M2172">
        <f t="shared" si="202"/>
        <v>36.285714285714285</v>
      </c>
      <c r="N2172">
        <f t="shared" si="203"/>
        <v>92.433333333333337</v>
      </c>
      <c r="O2172">
        <f>G2172/WatershedCalcs!$F$18</f>
        <v>2.6758657971010549</v>
      </c>
    </row>
    <row r="2173" spans="1:15" x14ac:dyDescent="0.25">
      <c r="A2173">
        <f t="shared" si="199"/>
        <v>2008</v>
      </c>
      <c r="B2173">
        <f t="shared" si="200"/>
        <v>3</v>
      </c>
      <c r="C2173">
        <v>2007</v>
      </c>
      <c r="D2173">
        <v>12</v>
      </c>
      <c r="E2173">
        <v>12</v>
      </c>
      <c r="F2173">
        <v>39</v>
      </c>
      <c r="G2173">
        <v>39</v>
      </c>
      <c r="I2173" s="1">
        <v>39428</v>
      </c>
      <c r="J2173">
        <v>39</v>
      </c>
      <c r="K2173">
        <f t="shared" si="198"/>
        <v>928</v>
      </c>
      <c r="L2173" s="7">
        <f t="shared" si="201"/>
        <v>18.260527351436444</v>
      </c>
      <c r="M2173">
        <f t="shared" si="202"/>
        <v>36.428571428571431</v>
      </c>
      <c r="N2173">
        <f t="shared" si="203"/>
        <v>96.86666666666666</v>
      </c>
      <c r="O2173">
        <f>G2173/WatershedCalcs!$F$18</f>
        <v>2.4269480485335149</v>
      </c>
    </row>
    <row r="2174" spans="1:15" x14ac:dyDescent="0.25">
      <c r="A2174">
        <f t="shared" si="199"/>
        <v>2008</v>
      </c>
      <c r="B2174">
        <f t="shared" si="200"/>
        <v>3</v>
      </c>
      <c r="C2174">
        <v>2007</v>
      </c>
      <c r="D2174">
        <v>13</v>
      </c>
      <c r="E2174">
        <v>12</v>
      </c>
      <c r="F2174">
        <v>35</v>
      </c>
      <c r="G2174">
        <v>35</v>
      </c>
      <c r="I2174" s="1">
        <v>39429</v>
      </c>
      <c r="J2174">
        <v>35</v>
      </c>
      <c r="K2174">
        <f t="shared" si="198"/>
        <v>1053</v>
      </c>
      <c r="L2174" s="7">
        <f t="shared" si="201"/>
        <v>20.720188902007084</v>
      </c>
      <c r="M2174">
        <f t="shared" si="202"/>
        <v>39.142857142857146</v>
      </c>
      <c r="N2174">
        <f t="shared" si="203"/>
        <v>100.33333333333333</v>
      </c>
      <c r="O2174">
        <f>G2174/WatershedCalcs!$F$18</f>
        <v>2.1780302999659749</v>
      </c>
    </row>
    <row r="2175" spans="1:15" x14ac:dyDescent="0.25">
      <c r="A2175">
        <f t="shared" si="199"/>
        <v>2008</v>
      </c>
      <c r="B2175">
        <f t="shared" si="200"/>
        <v>3</v>
      </c>
      <c r="C2175">
        <v>2007</v>
      </c>
      <c r="D2175">
        <v>14</v>
      </c>
      <c r="E2175">
        <v>12</v>
      </c>
      <c r="F2175">
        <v>33</v>
      </c>
      <c r="G2175">
        <v>33</v>
      </c>
      <c r="I2175" s="1">
        <v>39430</v>
      </c>
      <c r="J2175">
        <v>33</v>
      </c>
      <c r="K2175">
        <f t="shared" si="198"/>
        <v>1148</v>
      </c>
      <c r="L2175" s="7">
        <f t="shared" si="201"/>
        <v>22.589531680440771</v>
      </c>
      <c r="M2175">
        <f t="shared" si="202"/>
        <v>47.571428571428569</v>
      </c>
      <c r="N2175">
        <f t="shared" si="203"/>
        <v>104.2</v>
      </c>
      <c r="O2175">
        <f>G2175/WatershedCalcs!$F$18</f>
        <v>2.0535714256822049</v>
      </c>
    </row>
    <row r="2176" spans="1:15" x14ac:dyDescent="0.25">
      <c r="A2176">
        <f t="shared" si="199"/>
        <v>2008</v>
      </c>
      <c r="B2176">
        <f t="shared" si="200"/>
        <v>3</v>
      </c>
      <c r="C2176">
        <v>2007</v>
      </c>
      <c r="D2176">
        <v>15</v>
      </c>
      <c r="E2176">
        <v>12</v>
      </c>
      <c r="F2176">
        <v>35</v>
      </c>
      <c r="G2176">
        <v>35</v>
      </c>
      <c r="I2176" s="1">
        <v>39431</v>
      </c>
      <c r="J2176">
        <v>35</v>
      </c>
      <c r="K2176">
        <f t="shared" si="198"/>
        <v>1053</v>
      </c>
      <c r="L2176" s="7">
        <f t="shared" si="201"/>
        <v>20.720188902007084</v>
      </c>
      <c r="M2176">
        <f t="shared" si="202"/>
        <v>51.714285714285715</v>
      </c>
      <c r="N2176">
        <f t="shared" si="203"/>
        <v>105.76666666666667</v>
      </c>
      <c r="O2176">
        <f>G2176/WatershedCalcs!$F$18</f>
        <v>2.1780302999659749</v>
      </c>
    </row>
    <row r="2177" spans="1:15" x14ac:dyDescent="0.25">
      <c r="A2177">
        <f t="shared" si="199"/>
        <v>2008</v>
      </c>
      <c r="B2177">
        <f t="shared" si="200"/>
        <v>3</v>
      </c>
      <c r="C2177">
        <v>2007</v>
      </c>
      <c r="D2177">
        <v>16</v>
      </c>
      <c r="E2177">
        <v>12</v>
      </c>
      <c r="F2177">
        <v>33</v>
      </c>
      <c r="G2177">
        <v>33</v>
      </c>
      <c r="I2177" s="1">
        <v>39432</v>
      </c>
      <c r="J2177">
        <v>33</v>
      </c>
      <c r="K2177">
        <f t="shared" si="198"/>
        <v>1148</v>
      </c>
      <c r="L2177" s="7">
        <f t="shared" si="201"/>
        <v>22.589531680440771</v>
      </c>
      <c r="M2177">
        <f t="shared" si="202"/>
        <v>55.142857142857146</v>
      </c>
      <c r="N2177">
        <f t="shared" si="203"/>
        <v>107.56666666666666</v>
      </c>
      <c r="O2177">
        <f>G2177/WatershedCalcs!$F$18</f>
        <v>2.0535714256822049</v>
      </c>
    </row>
    <row r="2178" spans="1:15" x14ac:dyDescent="0.25">
      <c r="A2178">
        <f t="shared" si="199"/>
        <v>2008</v>
      </c>
      <c r="B2178">
        <f t="shared" si="200"/>
        <v>3</v>
      </c>
      <c r="C2178">
        <v>2007</v>
      </c>
      <c r="D2178">
        <v>17</v>
      </c>
      <c r="E2178">
        <v>12</v>
      </c>
      <c r="F2178">
        <v>36</v>
      </c>
      <c r="G2178">
        <v>36</v>
      </c>
      <c r="I2178" s="1">
        <v>39433</v>
      </c>
      <c r="J2178">
        <v>36</v>
      </c>
      <c r="K2178">
        <f t="shared" ref="K2178:K2241" si="204">RANK(J2178,$J$2:$J$5114,0)</f>
        <v>1014</v>
      </c>
      <c r="L2178" s="7">
        <f t="shared" si="201"/>
        <v>19.952774498229044</v>
      </c>
      <c r="M2178">
        <f t="shared" si="202"/>
        <v>62.714285714285715</v>
      </c>
      <c r="N2178">
        <f t="shared" si="203"/>
        <v>109.86666666666666</v>
      </c>
      <c r="O2178">
        <f>G2178/WatershedCalcs!$F$18</f>
        <v>2.2402597371078596</v>
      </c>
    </row>
    <row r="2179" spans="1:15" x14ac:dyDescent="0.25">
      <c r="A2179">
        <f t="shared" ref="A2179:A2242" si="205">IF(E2179&gt;9,C2179+1,C2179)</f>
        <v>2008</v>
      </c>
      <c r="B2179">
        <f t="shared" ref="B2179:B2242" si="206">IF(E2179&gt;9,(E2179-9),(E2179+3))</f>
        <v>3</v>
      </c>
      <c r="C2179">
        <v>2007</v>
      </c>
      <c r="D2179">
        <v>18</v>
      </c>
      <c r="E2179">
        <v>12</v>
      </c>
      <c r="F2179">
        <v>44</v>
      </c>
      <c r="G2179">
        <v>44</v>
      </c>
      <c r="I2179" s="1">
        <v>39434</v>
      </c>
      <c r="J2179">
        <v>44</v>
      </c>
      <c r="K2179">
        <f t="shared" si="204"/>
        <v>777</v>
      </c>
      <c r="L2179" s="7">
        <f t="shared" ref="L2179:L2242" si="207">100*(K2179/(COUNT($K$2:$K$5114)+1))</f>
        <v>15.289256198347106</v>
      </c>
      <c r="M2179">
        <f t="shared" ref="M2179:M2242" si="208">AVERAGE(J2179:J2185)</f>
        <v>78.428571428571431</v>
      </c>
      <c r="N2179">
        <f t="shared" ref="N2179:N2242" si="209">AVERAGE(J2179:J2208)</f>
        <v>110.7</v>
      </c>
      <c r="O2179">
        <f>G2179/WatershedCalcs!$F$18</f>
        <v>2.7380952342429397</v>
      </c>
    </row>
    <row r="2180" spans="1:15" x14ac:dyDescent="0.25">
      <c r="A2180">
        <f t="shared" si="205"/>
        <v>2008</v>
      </c>
      <c r="B2180">
        <f t="shared" si="206"/>
        <v>3</v>
      </c>
      <c r="C2180">
        <v>2007</v>
      </c>
      <c r="D2180">
        <v>19</v>
      </c>
      <c r="E2180">
        <v>12</v>
      </c>
      <c r="F2180">
        <v>58</v>
      </c>
      <c r="G2180">
        <v>58</v>
      </c>
      <c r="I2180" s="1">
        <v>39435</v>
      </c>
      <c r="J2180">
        <v>58</v>
      </c>
      <c r="K2180">
        <f t="shared" si="204"/>
        <v>531</v>
      </c>
      <c r="L2180" s="7">
        <f t="shared" si="207"/>
        <v>10.448642266824084</v>
      </c>
      <c r="M2180">
        <f t="shared" si="208"/>
        <v>85.428571428571431</v>
      </c>
      <c r="N2180">
        <f t="shared" si="209"/>
        <v>111.06666666666666</v>
      </c>
      <c r="O2180">
        <f>G2180/WatershedCalcs!$F$18</f>
        <v>3.6093073542293297</v>
      </c>
    </row>
    <row r="2181" spans="1:15" x14ac:dyDescent="0.25">
      <c r="A2181">
        <f t="shared" si="205"/>
        <v>2008</v>
      </c>
      <c r="B2181">
        <f t="shared" si="206"/>
        <v>3</v>
      </c>
      <c r="C2181">
        <v>2007</v>
      </c>
      <c r="D2181">
        <v>20</v>
      </c>
      <c r="E2181">
        <v>12</v>
      </c>
      <c r="F2181">
        <v>94</v>
      </c>
      <c r="G2181">
        <v>94</v>
      </c>
      <c r="I2181" s="1">
        <v>39436</v>
      </c>
      <c r="J2181">
        <v>94</v>
      </c>
      <c r="K2181">
        <f t="shared" si="204"/>
        <v>309</v>
      </c>
      <c r="L2181" s="7">
        <f t="shared" si="207"/>
        <v>6.0802833530106257</v>
      </c>
      <c r="M2181">
        <f t="shared" si="208"/>
        <v>92.714285714285708</v>
      </c>
      <c r="N2181">
        <f t="shared" si="209"/>
        <v>110.83333333333333</v>
      </c>
      <c r="O2181">
        <f>G2181/WatershedCalcs!$F$18</f>
        <v>5.8495670913371898</v>
      </c>
    </row>
    <row r="2182" spans="1:15" x14ac:dyDescent="0.25">
      <c r="A2182">
        <f t="shared" si="205"/>
        <v>2008</v>
      </c>
      <c r="B2182">
        <f t="shared" si="206"/>
        <v>3</v>
      </c>
      <c r="C2182">
        <v>2007</v>
      </c>
      <c r="D2182">
        <v>21</v>
      </c>
      <c r="E2182">
        <v>12</v>
      </c>
      <c r="F2182">
        <v>62</v>
      </c>
      <c r="G2182">
        <v>62</v>
      </c>
      <c r="I2182" s="1">
        <v>39437</v>
      </c>
      <c r="J2182">
        <v>62</v>
      </c>
      <c r="K2182">
        <f t="shared" si="204"/>
        <v>490</v>
      </c>
      <c r="L2182" s="7">
        <f t="shared" si="207"/>
        <v>9.6418732782369148</v>
      </c>
      <c r="M2182">
        <f t="shared" si="208"/>
        <v>96.714285714285708</v>
      </c>
      <c r="N2182">
        <f t="shared" si="209"/>
        <v>109.26666666666667</v>
      </c>
      <c r="O2182">
        <f>G2182/WatershedCalcs!$F$18</f>
        <v>3.8582251027968697</v>
      </c>
    </row>
    <row r="2183" spans="1:15" x14ac:dyDescent="0.25">
      <c r="A2183">
        <f t="shared" si="205"/>
        <v>2008</v>
      </c>
      <c r="B2183">
        <f t="shared" si="206"/>
        <v>3</v>
      </c>
      <c r="C2183">
        <v>2007</v>
      </c>
      <c r="D2183">
        <v>22</v>
      </c>
      <c r="E2183">
        <v>12</v>
      </c>
      <c r="F2183">
        <v>59</v>
      </c>
      <c r="G2183">
        <v>59</v>
      </c>
      <c r="I2183" s="1">
        <v>39438</v>
      </c>
      <c r="J2183">
        <v>59</v>
      </c>
      <c r="K2183">
        <f t="shared" si="204"/>
        <v>519</v>
      </c>
      <c r="L2183" s="7">
        <f t="shared" si="207"/>
        <v>10.212514757969302</v>
      </c>
      <c r="M2183">
        <f t="shared" si="208"/>
        <v>113.28571428571429</v>
      </c>
      <c r="N2183">
        <f t="shared" si="209"/>
        <v>108.7</v>
      </c>
      <c r="O2183">
        <f>G2183/WatershedCalcs!$F$18</f>
        <v>3.6715367913712145</v>
      </c>
    </row>
    <row r="2184" spans="1:15" x14ac:dyDescent="0.25">
      <c r="A2184">
        <f t="shared" si="205"/>
        <v>2008</v>
      </c>
      <c r="B2184">
        <f t="shared" si="206"/>
        <v>3</v>
      </c>
      <c r="C2184">
        <v>2007</v>
      </c>
      <c r="D2184">
        <v>23</v>
      </c>
      <c r="E2184">
        <v>12</v>
      </c>
      <c r="F2184" t="s">
        <v>51</v>
      </c>
      <c r="G2184">
        <v>86</v>
      </c>
      <c r="H2184" t="s">
        <v>10</v>
      </c>
      <c r="I2184" s="1">
        <v>39439</v>
      </c>
      <c r="J2184">
        <v>86</v>
      </c>
      <c r="K2184">
        <f t="shared" si="204"/>
        <v>340</v>
      </c>
      <c r="L2184" s="7">
        <f t="shared" si="207"/>
        <v>6.6902794175521443</v>
      </c>
      <c r="M2184">
        <f t="shared" si="208"/>
        <v>120.28571428571429</v>
      </c>
      <c r="N2184">
        <f t="shared" si="209"/>
        <v>108.06666666666666</v>
      </c>
      <c r="O2184">
        <f>G2184/WatershedCalcs!$F$18</f>
        <v>5.3517315942021098</v>
      </c>
    </row>
    <row r="2185" spans="1:15" x14ac:dyDescent="0.25">
      <c r="A2185">
        <f t="shared" si="205"/>
        <v>2008</v>
      </c>
      <c r="B2185">
        <f t="shared" si="206"/>
        <v>3</v>
      </c>
      <c r="C2185">
        <v>2007</v>
      </c>
      <c r="D2185">
        <v>24</v>
      </c>
      <c r="E2185">
        <v>12</v>
      </c>
      <c r="F2185" t="s">
        <v>52</v>
      </c>
      <c r="G2185">
        <v>146</v>
      </c>
      <c r="H2185" t="s">
        <v>10</v>
      </c>
      <c r="I2185" s="1">
        <v>39440</v>
      </c>
      <c r="J2185">
        <v>146</v>
      </c>
      <c r="K2185">
        <f t="shared" si="204"/>
        <v>167</v>
      </c>
      <c r="L2185" s="7">
        <f t="shared" si="207"/>
        <v>3.2861078315623771</v>
      </c>
      <c r="M2185">
        <f t="shared" si="208"/>
        <v>119.71428571428571</v>
      </c>
      <c r="N2185">
        <f t="shared" si="209"/>
        <v>106.4</v>
      </c>
      <c r="O2185">
        <f>G2185/WatershedCalcs!$F$18</f>
        <v>9.0854978227152099</v>
      </c>
    </row>
    <row r="2186" spans="1:15" x14ac:dyDescent="0.25">
      <c r="A2186">
        <f t="shared" si="205"/>
        <v>2008</v>
      </c>
      <c r="B2186">
        <f t="shared" si="206"/>
        <v>3</v>
      </c>
      <c r="C2186">
        <v>2007</v>
      </c>
      <c r="D2186">
        <v>25</v>
      </c>
      <c r="E2186">
        <v>12</v>
      </c>
      <c r="F2186">
        <v>93</v>
      </c>
      <c r="G2186">
        <v>93</v>
      </c>
      <c r="I2186" s="1">
        <v>39441</v>
      </c>
      <c r="J2186">
        <v>93</v>
      </c>
      <c r="K2186">
        <f t="shared" si="204"/>
        <v>312</v>
      </c>
      <c r="L2186" s="7">
        <f t="shared" si="207"/>
        <v>6.1393152302243212</v>
      </c>
      <c r="M2186">
        <f t="shared" si="208"/>
        <v>107.57142857142857</v>
      </c>
      <c r="N2186">
        <f t="shared" si="209"/>
        <v>102.66666666666667</v>
      </c>
      <c r="O2186">
        <f>G2186/WatershedCalcs!$F$18</f>
        <v>5.7873376541953041</v>
      </c>
    </row>
    <row r="2187" spans="1:15" x14ac:dyDescent="0.25">
      <c r="A2187">
        <f t="shared" si="205"/>
        <v>2008</v>
      </c>
      <c r="B2187">
        <f t="shared" si="206"/>
        <v>3</v>
      </c>
      <c r="C2187">
        <v>2007</v>
      </c>
      <c r="D2187">
        <v>26</v>
      </c>
      <c r="E2187">
        <v>12</v>
      </c>
      <c r="F2187">
        <v>109</v>
      </c>
      <c r="G2187">
        <v>109</v>
      </c>
      <c r="I2187" s="1">
        <v>39442</v>
      </c>
      <c r="J2187">
        <v>109</v>
      </c>
      <c r="K2187">
        <f t="shared" si="204"/>
        <v>256</v>
      </c>
      <c r="L2187" s="7">
        <f t="shared" si="207"/>
        <v>5.0373868555686734</v>
      </c>
      <c r="M2187">
        <f t="shared" si="208"/>
        <v>102.14285714285714</v>
      </c>
      <c r="N2187">
        <f t="shared" si="209"/>
        <v>100.66666666666667</v>
      </c>
      <c r="O2187">
        <f>G2187/WatershedCalcs!$F$18</f>
        <v>6.7830086484654641</v>
      </c>
    </row>
    <row r="2188" spans="1:15" x14ac:dyDescent="0.25">
      <c r="A2188">
        <f t="shared" si="205"/>
        <v>2008</v>
      </c>
      <c r="B2188">
        <f t="shared" si="206"/>
        <v>3</v>
      </c>
      <c r="C2188">
        <v>2007</v>
      </c>
      <c r="D2188">
        <v>27</v>
      </c>
      <c r="E2188">
        <v>12</v>
      </c>
      <c r="F2188" t="s">
        <v>53</v>
      </c>
      <c r="G2188">
        <v>122</v>
      </c>
      <c r="H2188" t="s">
        <v>10</v>
      </c>
      <c r="I2188" s="1">
        <v>39443</v>
      </c>
      <c r="J2188">
        <v>122</v>
      </c>
      <c r="K2188">
        <f t="shared" si="204"/>
        <v>217</v>
      </c>
      <c r="L2188" s="7">
        <f t="shared" si="207"/>
        <v>4.2699724517906334</v>
      </c>
      <c r="M2188">
        <f t="shared" si="208"/>
        <v>97</v>
      </c>
      <c r="N2188">
        <f t="shared" si="209"/>
        <v>98.1</v>
      </c>
      <c r="O2188">
        <f>G2188/WatershedCalcs!$F$18</f>
        <v>7.5919913313099689</v>
      </c>
    </row>
    <row r="2189" spans="1:15" x14ac:dyDescent="0.25">
      <c r="A2189">
        <f t="shared" si="205"/>
        <v>2008</v>
      </c>
      <c r="B2189">
        <f t="shared" si="206"/>
        <v>3</v>
      </c>
      <c r="C2189">
        <v>2007</v>
      </c>
      <c r="D2189">
        <v>28</v>
      </c>
      <c r="E2189">
        <v>12</v>
      </c>
      <c r="F2189" t="s">
        <v>54</v>
      </c>
      <c r="G2189">
        <v>178</v>
      </c>
      <c r="H2189" t="s">
        <v>10</v>
      </c>
      <c r="I2189" s="1">
        <v>39444</v>
      </c>
      <c r="J2189">
        <v>178</v>
      </c>
      <c r="K2189">
        <f t="shared" si="204"/>
        <v>118</v>
      </c>
      <c r="L2189" s="7">
        <f t="shared" si="207"/>
        <v>2.3219205037386859</v>
      </c>
      <c r="M2189">
        <f t="shared" si="208"/>
        <v>107.28571428571429</v>
      </c>
      <c r="N2189">
        <f t="shared" si="209"/>
        <v>95.333333333333329</v>
      </c>
      <c r="O2189">
        <f>G2189/WatershedCalcs!$F$18</f>
        <v>11.076839811255528</v>
      </c>
    </row>
    <row r="2190" spans="1:15" x14ac:dyDescent="0.25">
      <c r="A2190">
        <f t="shared" si="205"/>
        <v>2008</v>
      </c>
      <c r="B2190">
        <f t="shared" si="206"/>
        <v>3</v>
      </c>
      <c r="C2190">
        <v>2007</v>
      </c>
      <c r="D2190">
        <v>29</v>
      </c>
      <c r="E2190">
        <v>12</v>
      </c>
      <c r="F2190">
        <v>108</v>
      </c>
      <c r="G2190">
        <v>108</v>
      </c>
      <c r="I2190" s="1">
        <v>39445</v>
      </c>
      <c r="J2190">
        <v>108</v>
      </c>
      <c r="K2190">
        <f t="shared" si="204"/>
        <v>257</v>
      </c>
      <c r="L2190" s="7">
        <f t="shared" si="207"/>
        <v>5.0570641479732394</v>
      </c>
      <c r="M2190">
        <f t="shared" si="208"/>
        <v>104.14285714285714</v>
      </c>
      <c r="N2190">
        <f t="shared" si="209"/>
        <v>91.066666666666663</v>
      </c>
      <c r="O2190">
        <f>G2190/WatershedCalcs!$F$18</f>
        <v>6.7207792113235794</v>
      </c>
    </row>
    <row r="2191" spans="1:15" x14ac:dyDescent="0.25">
      <c r="A2191">
        <f t="shared" si="205"/>
        <v>2008</v>
      </c>
      <c r="B2191">
        <f t="shared" si="206"/>
        <v>3</v>
      </c>
      <c r="C2191">
        <v>2007</v>
      </c>
      <c r="D2191">
        <v>30</v>
      </c>
      <c r="E2191">
        <v>12</v>
      </c>
      <c r="F2191">
        <v>82</v>
      </c>
      <c r="G2191">
        <v>82</v>
      </c>
      <c r="I2191" s="1">
        <v>39446</v>
      </c>
      <c r="J2191">
        <v>82</v>
      </c>
      <c r="K2191">
        <f t="shared" si="204"/>
        <v>357</v>
      </c>
      <c r="L2191" s="7">
        <f t="shared" si="207"/>
        <v>7.0247933884297522</v>
      </c>
      <c r="M2191">
        <f t="shared" si="208"/>
        <v>117.57142857142857</v>
      </c>
      <c r="N2191">
        <f t="shared" si="209"/>
        <v>88.86666666666666</v>
      </c>
      <c r="O2191">
        <f>G2191/WatershedCalcs!$F$18</f>
        <v>5.1028138456345697</v>
      </c>
    </row>
    <row r="2192" spans="1:15" x14ac:dyDescent="0.25">
      <c r="A2192">
        <f t="shared" si="205"/>
        <v>2008</v>
      </c>
      <c r="B2192">
        <f t="shared" si="206"/>
        <v>3</v>
      </c>
      <c r="C2192">
        <v>2007</v>
      </c>
      <c r="D2192">
        <v>31</v>
      </c>
      <c r="E2192">
        <v>12</v>
      </c>
      <c r="F2192">
        <v>61</v>
      </c>
      <c r="G2192">
        <v>61</v>
      </c>
      <c r="I2192" s="1">
        <v>39447</v>
      </c>
      <c r="J2192">
        <v>61</v>
      </c>
      <c r="K2192">
        <f t="shared" si="204"/>
        <v>499</v>
      </c>
      <c r="L2192" s="7">
        <f t="shared" si="207"/>
        <v>9.8189689098780004</v>
      </c>
      <c r="M2192">
        <f t="shared" si="208"/>
        <v>121.14285714285714</v>
      </c>
      <c r="N2192">
        <f t="shared" si="209"/>
        <v>87.933333333333337</v>
      </c>
      <c r="O2192">
        <f>G2192/WatershedCalcs!$F$18</f>
        <v>3.7959956656549845</v>
      </c>
    </row>
    <row r="2193" spans="1:15" x14ac:dyDescent="0.25">
      <c r="A2193">
        <f t="shared" si="205"/>
        <v>2008</v>
      </c>
      <c r="B2193">
        <f t="shared" si="206"/>
        <v>4</v>
      </c>
      <c r="C2193">
        <v>2008</v>
      </c>
      <c r="D2193">
        <v>1</v>
      </c>
      <c r="E2193">
        <v>1</v>
      </c>
      <c r="F2193">
        <v>55</v>
      </c>
      <c r="G2193">
        <v>55</v>
      </c>
      <c r="I2193" s="1">
        <v>39448</v>
      </c>
      <c r="J2193">
        <v>55</v>
      </c>
      <c r="K2193">
        <f t="shared" si="204"/>
        <v>571</v>
      </c>
      <c r="L2193" s="7">
        <f t="shared" si="207"/>
        <v>11.235733963006691</v>
      </c>
      <c r="M2193">
        <f t="shared" si="208"/>
        <v>124.14285714285714</v>
      </c>
      <c r="N2193">
        <f t="shared" si="209"/>
        <v>87.933333333333337</v>
      </c>
      <c r="O2193">
        <f>G2193/WatershedCalcs!$F$18</f>
        <v>3.4226190428036745</v>
      </c>
    </row>
    <row r="2194" spans="1:15" x14ac:dyDescent="0.25">
      <c r="A2194">
        <f t="shared" si="205"/>
        <v>2008</v>
      </c>
      <c r="B2194">
        <f t="shared" si="206"/>
        <v>4</v>
      </c>
      <c r="C2194">
        <v>2008</v>
      </c>
      <c r="D2194">
        <v>2</v>
      </c>
      <c r="E2194">
        <v>1</v>
      </c>
      <c r="F2194" t="s">
        <v>55</v>
      </c>
      <c r="G2194">
        <v>73</v>
      </c>
      <c r="H2194" t="s">
        <v>10</v>
      </c>
      <c r="I2194" s="1">
        <v>39449</v>
      </c>
      <c r="J2194">
        <v>73</v>
      </c>
      <c r="K2194">
        <f t="shared" si="204"/>
        <v>407</v>
      </c>
      <c r="L2194" s="7">
        <f t="shared" si="207"/>
        <v>8.0086580086580081</v>
      </c>
      <c r="M2194">
        <f t="shared" si="208"/>
        <v>145.14285714285714</v>
      </c>
      <c r="N2194">
        <f t="shared" si="209"/>
        <v>92.6</v>
      </c>
      <c r="O2194">
        <f>G2194/WatershedCalcs!$F$18</f>
        <v>4.5427489113576049</v>
      </c>
    </row>
    <row r="2195" spans="1:15" x14ac:dyDescent="0.25">
      <c r="A2195">
        <f t="shared" si="205"/>
        <v>2008</v>
      </c>
      <c r="B2195">
        <f t="shared" si="206"/>
        <v>4</v>
      </c>
      <c r="C2195">
        <v>2008</v>
      </c>
      <c r="D2195">
        <v>3</v>
      </c>
      <c r="E2195">
        <v>1</v>
      </c>
      <c r="F2195" t="s">
        <v>56</v>
      </c>
      <c r="G2195">
        <v>194</v>
      </c>
      <c r="H2195" t="s">
        <v>10</v>
      </c>
      <c r="I2195" s="1">
        <v>39450</v>
      </c>
      <c r="J2195">
        <v>194</v>
      </c>
      <c r="K2195">
        <f t="shared" si="204"/>
        <v>91</v>
      </c>
      <c r="L2195" s="7">
        <f t="shared" si="207"/>
        <v>1.7906336088154271</v>
      </c>
      <c r="M2195">
        <f t="shared" si="208"/>
        <v>155.57142857142858</v>
      </c>
      <c r="N2195">
        <f t="shared" si="209"/>
        <v>93.933333333333337</v>
      </c>
      <c r="O2195">
        <f>G2195/WatershedCalcs!$F$18</f>
        <v>12.072510805525688</v>
      </c>
    </row>
    <row r="2196" spans="1:15" x14ac:dyDescent="0.25">
      <c r="A2196">
        <f t="shared" si="205"/>
        <v>2008</v>
      </c>
      <c r="B2196">
        <f t="shared" si="206"/>
        <v>4</v>
      </c>
      <c r="C2196">
        <v>2008</v>
      </c>
      <c r="D2196">
        <v>4</v>
      </c>
      <c r="E2196">
        <v>1</v>
      </c>
      <c r="F2196" t="s">
        <v>57</v>
      </c>
      <c r="G2196">
        <v>156</v>
      </c>
      <c r="H2196" t="s">
        <v>10</v>
      </c>
      <c r="I2196" s="1">
        <v>39451</v>
      </c>
      <c r="J2196">
        <v>156</v>
      </c>
      <c r="K2196">
        <f t="shared" si="204"/>
        <v>151</v>
      </c>
      <c r="L2196" s="7">
        <f t="shared" si="207"/>
        <v>2.9712711530893348</v>
      </c>
      <c r="M2196">
        <f t="shared" si="208"/>
        <v>153</v>
      </c>
      <c r="N2196">
        <f t="shared" si="209"/>
        <v>93.63333333333334</v>
      </c>
      <c r="O2196">
        <f>G2196/WatershedCalcs!$F$18</f>
        <v>9.7077921941340595</v>
      </c>
    </row>
    <row r="2197" spans="1:15" x14ac:dyDescent="0.25">
      <c r="A2197">
        <f t="shared" si="205"/>
        <v>2008</v>
      </c>
      <c r="B2197">
        <f t="shared" si="206"/>
        <v>4</v>
      </c>
      <c r="C2197">
        <v>2008</v>
      </c>
      <c r="D2197">
        <v>5</v>
      </c>
      <c r="E2197">
        <v>1</v>
      </c>
      <c r="F2197" t="s">
        <v>58</v>
      </c>
      <c r="G2197">
        <v>202</v>
      </c>
      <c r="H2197" t="s">
        <v>10</v>
      </c>
      <c r="I2197" s="1">
        <v>39452</v>
      </c>
      <c r="J2197">
        <v>202</v>
      </c>
      <c r="K2197">
        <f t="shared" si="204"/>
        <v>79</v>
      </c>
      <c r="L2197" s="7">
        <f t="shared" si="207"/>
        <v>1.5545060999606455</v>
      </c>
      <c r="M2197">
        <f t="shared" si="208"/>
        <v>151.14285714285714</v>
      </c>
      <c r="N2197">
        <f t="shared" si="209"/>
        <v>92.466666666666669</v>
      </c>
      <c r="O2197">
        <f>G2197/WatershedCalcs!$F$18</f>
        <v>12.570346302660768</v>
      </c>
    </row>
    <row r="2198" spans="1:15" x14ac:dyDescent="0.25">
      <c r="A2198">
        <f t="shared" si="205"/>
        <v>2008</v>
      </c>
      <c r="B2198">
        <f t="shared" si="206"/>
        <v>4</v>
      </c>
      <c r="C2198">
        <v>2008</v>
      </c>
      <c r="D2198">
        <v>6</v>
      </c>
      <c r="E2198">
        <v>1</v>
      </c>
      <c r="F2198" t="s">
        <v>59</v>
      </c>
      <c r="G2198">
        <v>107</v>
      </c>
      <c r="H2198" t="s">
        <v>10</v>
      </c>
      <c r="I2198" s="1">
        <v>39453</v>
      </c>
      <c r="J2198">
        <v>107</v>
      </c>
      <c r="K2198">
        <f t="shared" si="204"/>
        <v>263</v>
      </c>
      <c r="L2198" s="7">
        <f t="shared" si="207"/>
        <v>5.1751279024006296</v>
      </c>
      <c r="M2198">
        <f t="shared" si="208"/>
        <v>143.85714285714286</v>
      </c>
      <c r="N2198">
        <f t="shared" si="209"/>
        <v>87.333333333333329</v>
      </c>
      <c r="O2198">
        <f>G2198/WatershedCalcs!$F$18</f>
        <v>6.6585497741816946</v>
      </c>
    </row>
    <row r="2199" spans="1:15" x14ac:dyDescent="0.25">
      <c r="A2199">
        <f t="shared" si="205"/>
        <v>2008</v>
      </c>
      <c r="B2199">
        <f t="shared" si="206"/>
        <v>4</v>
      </c>
      <c r="C2199">
        <v>2008</v>
      </c>
      <c r="D2199">
        <v>7</v>
      </c>
      <c r="E2199">
        <v>1</v>
      </c>
      <c r="F2199" t="s">
        <v>60</v>
      </c>
      <c r="G2199">
        <v>82</v>
      </c>
      <c r="H2199" t="s">
        <v>10</v>
      </c>
      <c r="I2199" s="1">
        <v>39454</v>
      </c>
      <c r="J2199">
        <v>82</v>
      </c>
      <c r="K2199">
        <f t="shared" si="204"/>
        <v>357</v>
      </c>
      <c r="L2199" s="7">
        <f t="shared" si="207"/>
        <v>7.0247933884297522</v>
      </c>
      <c r="M2199">
        <f t="shared" si="208"/>
        <v>140</v>
      </c>
      <c r="N2199">
        <f t="shared" si="209"/>
        <v>85.3</v>
      </c>
      <c r="O2199">
        <f>G2199/WatershedCalcs!$F$18</f>
        <v>5.1028138456345697</v>
      </c>
    </row>
    <row r="2200" spans="1:15" x14ac:dyDescent="0.25">
      <c r="A2200">
        <f t="shared" si="205"/>
        <v>2008</v>
      </c>
      <c r="B2200">
        <f t="shared" si="206"/>
        <v>4</v>
      </c>
      <c r="C2200">
        <v>2008</v>
      </c>
      <c r="D2200">
        <v>8</v>
      </c>
      <c r="E2200">
        <v>1</v>
      </c>
      <c r="F2200" t="s">
        <v>58</v>
      </c>
      <c r="G2200">
        <v>202</v>
      </c>
      <c r="H2200" t="s">
        <v>10</v>
      </c>
      <c r="I2200" s="1">
        <v>39455</v>
      </c>
      <c r="J2200">
        <v>202</v>
      </c>
      <c r="K2200">
        <f t="shared" si="204"/>
        <v>79</v>
      </c>
      <c r="L2200" s="7">
        <f t="shared" si="207"/>
        <v>1.5545060999606455</v>
      </c>
      <c r="M2200">
        <f t="shared" si="208"/>
        <v>141</v>
      </c>
      <c r="N2200">
        <f t="shared" si="209"/>
        <v>84.6</v>
      </c>
      <c r="O2200">
        <f>G2200/WatershedCalcs!$F$18</f>
        <v>12.570346302660768</v>
      </c>
    </row>
    <row r="2201" spans="1:15" x14ac:dyDescent="0.25">
      <c r="A2201">
        <f t="shared" si="205"/>
        <v>2008</v>
      </c>
      <c r="B2201">
        <f t="shared" si="206"/>
        <v>4</v>
      </c>
      <c r="C2201">
        <v>2008</v>
      </c>
      <c r="D2201">
        <v>9</v>
      </c>
      <c r="E2201">
        <v>1</v>
      </c>
      <c r="F2201" t="s">
        <v>52</v>
      </c>
      <c r="G2201">
        <v>146</v>
      </c>
      <c r="H2201" t="s">
        <v>10</v>
      </c>
      <c r="I2201" s="1">
        <v>39456</v>
      </c>
      <c r="J2201">
        <v>146</v>
      </c>
      <c r="K2201">
        <f t="shared" si="204"/>
        <v>167</v>
      </c>
      <c r="L2201" s="7">
        <f t="shared" si="207"/>
        <v>3.2861078315623771</v>
      </c>
      <c r="M2201">
        <f t="shared" si="208"/>
        <v>126.71428571428571</v>
      </c>
      <c r="N2201">
        <f t="shared" si="209"/>
        <v>86.433333333333337</v>
      </c>
      <c r="O2201">
        <f>G2201/WatershedCalcs!$F$18</f>
        <v>9.0854978227152099</v>
      </c>
    </row>
    <row r="2202" spans="1:15" x14ac:dyDescent="0.25">
      <c r="A2202">
        <f t="shared" si="205"/>
        <v>2008</v>
      </c>
      <c r="B2202">
        <f t="shared" si="206"/>
        <v>4</v>
      </c>
      <c r="C2202">
        <v>2008</v>
      </c>
      <c r="D2202">
        <v>10</v>
      </c>
      <c r="E2202">
        <v>1</v>
      </c>
      <c r="F2202" t="s">
        <v>13</v>
      </c>
      <c r="G2202">
        <v>176</v>
      </c>
      <c r="H2202" t="s">
        <v>10</v>
      </c>
      <c r="I2202" s="1">
        <v>39457</v>
      </c>
      <c r="J2202">
        <v>176</v>
      </c>
      <c r="K2202">
        <f t="shared" si="204"/>
        <v>122</v>
      </c>
      <c r="L2202" s="7">
        <f t="shared" si="207"/>
        <v>2.4006296733569461</v>
      </c>
      <c r="M2202">
        <f t="shared" si="208"/>
        <v>114.57142857142857</v>
      </c>
      <c r="N2202">
        <f t="shared" si="209"/>
        <v>85.433333333333337</v>
      </c>
      <c r="O2202">
        <f>G2202/WatershedCalcs!$F$18</f>
        <v>10.952380936971759</v>
      </c>
    </row>
    <row r="2203" spans="1:15" x14ac:dyDescent="0.25">
      <c r="A2203">
        <f t="shared" si="205"/>
        <v>2008</v>
      </c>
      <c r="B2203">
        <f t="shared" si="206"/>
        <v>4</v>
      </c>
      <c r="C2203">
        <v>2008</v>
      </c>
      <c r="D2203">
        <v>11</v>
      </c>
      <c r="E2203">
        <v>1</v>
      </c>
      <c r="F2203" t="s">
        <v>61</v>
      </c>
      <c r="G2203">
        <v>143</v>
      </c>
      <c r="H2203" t="s">
        <v>10</v>
      </c>
      <c r="I2203" s="1">
        <v>39458</v>
      </c>
      <c r="J2203">
        <v>143</v>
      </c>
      <c r="K2203">
        <f t="shared" si="204"/>
        <v>173</v>
      </c>
      <c r="L2203" s="7">
        <f t="shared" si="207"/>
        <v>3.4041715859897681</v>
      </c>
      <c r="M2203">
        <f t="shared" si="208"/>
        <v>97.285714285714292</v>
      </c>
      <c r="N2203">
        <f t="shared" si="209"/>
        <v>82.9</v>
      </c>
      <c r="O2203">
        <f>G2203/WatershedCalcs!$F$18</f>
        <v>8.8988095112895547</v>
      </c>
    </row>
    <row r="2204" spans="1:15" x14ac:dyDescent="0.25">
      <c r="A2204">
        <f t="shared" si="205"/>
        <v>2008</v>
      </c>
      <c r="B2204">
        <f t="shared" si="206"/>
        <v>4</v>
      </c>
      <c r="C2204">
        <v>2008</v>
      </c>
      <c r="D2204">
        <v>12</v>
      </c>
      <c r="E2204">
        <v>1</v>
      </c>
      <c r="F2204" t="s">
        <v>62</v>
      </c>
      <c r="G2204">
        <v>151</v>
      </c>
      <c r="H2204" t="s">
        <v>10</v>
      </c>
      <c r="I2204" s="1">
        <v>39459</v>
      </c>
      <c r="J2204">
        <v>151</v>
      </c>
      <c r="K2204">
        <f t="shared" si="204"/>
        <v>158</v>
      </c>
      <c r="L2204" s="7">
        <f t="shared" si="207"/>
        <v>3.109012199921291</v>
      </c>
      <c r="M2204">
        <f t="shared" si="208"/>
        <v>84.142857142857139</v>
      </c>
      <c r="N2204">
        <f t="shared" si="209"/>
        <v>80.766666666666666</v>
      </c>
      <c r="O2204">
        <f>G2204/WatershedCalcs!$F$18</f>
        <v>9.3966450084246347</v>
      </c>
    </row>
    <row r="2205" spans="1:15" x14ac:dyDescent="0.25">
      <c r="A2205">
        <f t="shared" si="205"/>
        <v>2008</v>
      </c>
      <c r="B2205">
        <f t="shared" si="206"/>
        <v>4</v>
      </c>
      <c r="C2205">
        <v>2008</v>
      </c>
      <c r="D2205">
        <v>13</v>
      </c>
      <c r="E2205">
        <v>1</v>
      </c>
      <c r="F2205" t="s">
        <v>63</v>
      </c>
      <c r="G2205">
        <v>80</v>
      </c>
      <c r="H2205" t="s">
        <v>10</v>
      </c>
      <c r="I2205" s="1">
        <v>39460</v>
      </c>
      <c r="J2205">
        <v>80</v>
      </c>
      <c r="K2205">
        <f t="shared" si="204"/>
        <v>366</v>
      </c>
      <c r="L2205" s="7">
        <f t="shared" si="207"/>
        <v>7.2018890200708379</v>
      </c>
      <c r="M2205">
        <f t="shared" si="208"/>
        <v>69.285714285714292</v>
      </c>
      <c r="N2205">
        <f t="shared" si="209"/>
        <v>77.900000000000006</v>
      </c>
      <c r="O2205">
        <f>G2205/WatershedCalcs!$F$18</f>
        <v>4.9783549713507993</v>
      </c>
    </row>
    <row r="2206" spans="1:15" x14ac:dyDescent="0.25">
      <c r="A2206">
        <f t="shared" si="205"/>
        <v>2008</v>
      </c>
      <c r="B2206">
        <f t="shared" si="206"/>
        <v>4</v>
      </c>
      <c r="C2206">
        <v>2008</v>
      </c>
      <c r="D2206">
        <v>14</v>
      </c>
      <c r="E2206">
        <v>1</v>
      </c>
      <c r="F2206" t="s">
        <v>64</v>
      </c>
      <c r="G2206">
        <v>89</v>
      </c>
      <c r="H2206" t="s">
        <v>10</v>
      </c>
      <c r="I2206" s="1">
        <v>39461</v>
      </c>
      <c r="J2206">
        <v>89</v>
      </c>
      <c r="K2206">
        <f t="shared" si="204"/>
        <v>333</v>
      </c>
      <c r="L2206" s="7">
        <f t="shared" si="207"/>
        <v>6.552538370720189</v>
      </c>
      <c r="M2206">
        <f t="shared" si="208"/>
        <v>64.285714285714292</v>
      </c>
      <c r="N2206">
        <f t="shared" si="209"/>
        <v>77.166666666666671</v>
      </c>
      <c r="O2206">
        <f>G2206/WatershedCalcs!$F$18</f>
        <v>5.5384199056277641</v>
      </c>
    </row>
    <row r="2207" spans="1:15" x14ac:dyDescent="0.25">
      <c r="A2207">
        <f t="shared" si="205"/>
        <v>2008</v>
      </c>
      <c r="B2207">
        <f t="shared" si="206"/>
        <v>4</v>
      </c>
      <c r="C2207">
        <v>2008</v>
      </c>
      <c r="D2207">
        <v>15</v>
      </c>
      <c r="E2207">
        <v>1</v>
      </c>
      <c r="F2207">
        <v>102</v>
      </c>
      <c r="G2207">
        <v>102</v>
      </c>
      <c r="I2207" s="1">
        <v>39462</v>
      </c>
      <c r="J2207">
        <v>102</v>
      </c>
      <c r="K2207">
        <f t="shared" si="204"/>
        <v>280</v>
      </c>
      <c r="L2207" s="7">
        <f t="shared" si="207"/>
        <v>5.5096418732782375</v>
      </c>
      <c r="M2207">
        <f t="shared" si="208"/>
        <v>57.285714285714285</v>
      </c>
      <c r="N2207">
        <f t="shared" si="209"/>
        <v>75.966666666666669</v>
      </c>
      <c r="O2207">
        <f>G2207/WatershedCalcs!$F$18</f>
        <v>6.3474025884722698</v>
      </c>
    </row>
    <row r="2208" spans="1:15" x14ac:dyDescent="0.25">
      <c r="A2208">
        <f t="shared" si="205"/>
        <v>2008</v>
      </c>
      <c r="B2208">
        <f t="shared" si="206"/>
        <v>4</v>
      </c>
      <c r="C2208">
        <v>2008</v>
      </c>
      <c r="D2208">
        <v>16</v>
      </c>
      <c r="E2208">
        <v>1</v>
      </c>
      <c r="F2208">
        <v>61</v>
      </c>
      <c r="G2208">
        <v>61</v>
      </c>
      <c r="I2208" s="1">
        <v>39463</v>
      </c>
      <c r="J2208">
        <v>61</v>
      </c>
      <c r="K2208">
        <f t="shared" si="204"/>
        <v>499</v>
      </c>
      <c r="L2208" s="7">
        <f t="shared" si="207"/>
        <v>9.8189689098780004</v>
      </c>
      <c r="M2208">
        <f t="shared" si="208"/>
        <v>47.857142857142854</v>
      </c>
      <c r="N2208">
        <f t="shared" si="209"/>
        <v>74.166666666666671</v>
      </c>
      <c r="O2208">
        <f>G2208/WatershedCalcs!$F$18</f>
        <v>3.7959956656549845</v>
      </c>
    </row>
    <row r="2209" spans="1:15" x14ac:dyDescent="0.25">
      <c r="A2209">
        <f t="shared" si="205"/>
        <v>2008</v>
      </c>
      <c r="B2209">
        <f t="shared" si="206"/>
        <v>4</v>
      </c>
      <c r="C2209">
        <v>2008</v>
      </c>
      <c r="D2209">
        <v>17</v>
      </c>
      <c r="E2209">
        <v>1</v>
      </c>
      <c r="F2209">
        <v>55</v>
      </c>
      <c r="G2209">
        <v>55</v>
      </c>
      <c r="I2209" s="1">
        <v>39464</v>
      </c>
      <c r="J2209">
        <v>55</v>
      </c>
      <c r="K2209">
        <f t="shared" si="204"/>
        <v>571</v>
      </c>
      <c r="L2209" s="7">
        <f t="shared" si="207"/>
        <v>11.235733963006691</v>
      </c>
      <c r="M2209">
        <f t="shared" si="208"/>
        <v>44</v>
      </c>
      <c r="N2209">
        <f t="shared" si="209"/>
        <v>73.599999999999994</v>
      </c>
      <c r="O2209">
        <f>G2209/WatershedCalcs!$F$18</f>
        <v>3.4226190428036745</v>
      </c>
    </row>
    <row r="2210" spans="1:15" x14ac:dyDescent="0.25">
      <c r="A2210">
        <f t="shared" si="205"/>
        <v>2008</v>
      </c>
      <c r="B2210">
        <f t="shared" si="206"/>
        <v>4</v>
      </c>
      <c r="C2210">
        <v>2008</v>
      </c>
      <c r="D2210">
        <v>18</v>
      </c>
      <c r="E2210">
        <v>1</v>
      </c>
      <c r="F2210">
        <v>51</v>
      </c>
      <c r="G2210">
        <v>51</v>
      </c>
      <c r="I2210" s="1">
        <v>39465</v>
      </c>
      <c r="J2210">
        <v>51</v>
      </c>
      <c r="K2210">
        <f t="shared" si="204"/>
        <v>623</v>
      </c>
      <c r="L2210" s="7">
        <f t="shared" si="207"/>
        <v>12.258953168044078</v>
      </c>
      <c r="M2210">
        <f t="shared" si="208"/>
        <v>40.857142857142854</v>
      </c>
      <c r="N2210">
        <f t="shared" si="209"/>
        <v>73.13333333333334</v>
      </c>
      <c r="O2210">
        <f>G2210/WatershedCalcs!$F$18</f>
        <v>3.1737012942361349</v>
      </c>
    </row>
    <row r="2211" spans="1:15" x14ac:dyDescent="0.25">
      <c r="A2211">
        <f t="shared" si="205"/>
        <v>2008</v>
      </c>
      <c r="B2211">
        <f t="shared" si="206"/>
        <v>4</v>
      </c>
      <c r="C2211">
        <v>2008</v>
      </c>
      <c r="D2211">
        <v>19</v>
      </c>
      <c r="E2211">
        <v>1</v>
      </c>
      <c r="F2211">
        <v>47</v>
      </c>
      <c r="G2211">
        <v>47</v>
      </c>
      <c r="I2211" s="1">
        <v>39466</v>
      </c>
      <c r="J2211">
        <v>47</v>
      </c>
      <c r="K2211">
        <f t="shared" si="204"/>
        <v>700</v>
      </c>
      <c r="L2211" s="7">
        <f t="shared" si="207"/>
        <v>13.774104683195592</v>
      </c>
      <c r="M2211">
        <f t="shared" si="208"/>
        <v>38.142857142857146</v>
      </c>
      <c r="N2211">
        <f t="shared" si="209"/>
        <v>72.7</v>
      </c>
      <c r="O2211">
        <f>G2211/WatershedCalcs!$F$18</f>
        <v>2.9247835456685949</v>
      </c>
    </row>
    <row r="2212" spans="1:15" x14ac:dyDescent="0.25">
      <c r="A2212">
        <f t="shared" si="205"/>
        <v>2008</v>
      </c>
      <c r="B2212">
        <f t="shared" si="206"/>
        <v>4</v>
      </c>
      <c r="C2212">
        <v>2008</v>
      </c>
      <c r="D2212">
        <v>20</v>
      </c>
      <c r="E2212">
        <v>1</v>
      </c>
      <c r="F2212">
        <v>45</v>
      </c>
      <c r="G2212">
        <v>45</v>
      </c>
      <c r="I2212" s="1">
        <v>39467</v>
      </c>
      <c r="J2212">
        <v>45</v>
      </c>
      <c r="K2212">
        <f t="shared" si="204"/>
        <v>739</v>
      </c>
      <c r="L2212" s="7">
        <f t="shared" si="207"/>
        <v>14.541519086973631</v>
      </c>
      <c r="M2212">
        <f t="shared" si="208"/>
        <v>37</v>
      </c>
      <c r="N2212">
        <f t="shared" si="209"/>
        <v>72.333333333333329</v>
      </c>
      <c r="O2212">
        <f>G2212/WatershedCalcs!$F$18</f>
        <v>2.8003246713848249</v>
      </c>
    </row>
    <row r="2213" spans="1:15" x14ac:dyDescent="0.25">
      <c r="A2213">
        <f t="shared" si="205"/>
        <v>2008</v>
      </c>
      <c r="B2213">
        <f t="shared" si="206"/>
        <v>4</v>
      </c>
      <c r="C2213">
        <v>2008</v>
      </c>
      <c r="D2213">
        <v>21</v>
      </c>
      <c r="E2213">
        <v>1</v>
      </c>
      <c r="F2213">
        <v>40</v>
      </c>
      <c r="G2213">
        <v>40</v>
      </c>
      <c r="I2213" s="1">
        <v>39468</v>
      </c>
      <c r="J2213">
        <v>40</v>
      </c>
      <c r="K2213">
        <f t="shared" si="204"/>
        <v>894</v>
      </c>
      <c r="L2213" s="7">
        <f t="shared" si="207"/>
        <v>17.591499409681226</v>
      </c>
      <c r="M2213">
        <f t="shared" si="208"/>
        <v>37.714285714285715</v>
      </c>
      <c r="N2213">
        <f t="shared" si="209"/>
        <v>71.966666666666669</v>
      </c>
      <c r="O2213">
        <f>G2213/WatershedCalcs!$F$18</f>
        <v>2.4891774856753996</v>
      </c>
    </row>
    <row r="2214" spans="1:15" x14ac:dyDescent="0.25">
      <c r="A2214">
        <f t="shared" si="205"/>
        <v>2008</v>
      </c>
      <c r="B2214">
        <f t="shared" si="206"/>
        <v>4</v>
      </c>
      <c r="C2214">
        <v>2008</v>
      </c>
      <c r="D2214">
        <v>22</v>
      </c>
      <c r="E2214">
        <v>1</v>
      </c>
      <c r="F2214">
        <v>36</v>
      </c>
      <c r="G2214">
        <v>36</v>
      </c>
      <c r="I2214" s="1">
        <v>39469</v>
      </c>
      <c r="J2214">
        <v>36</v>
      </c>
      <c r="K2214">
        <f t="shared" si="204"/>
        <v>1014</v>
      </c>
      <c r="L2214" s="7">
        <f t="shared" si="207"/>
        <v>19.952774498229044</v>
      </c>
      <c r="M2214">
        <f t="shared" si="208"/>
        <v>38</v>
      </c>
      <c r="N2214">
        <f t="shared" si="209"/>
        <v>71.733333333333334</v>
      </c>
      <c r="O2214">
        <f>G2214/WatershedCalcs!$F$18</f>
        <v>2.2402597371078596</v>
      </c>
    </row>
    <row r="2215" spans="1:15" x14ac:dyDescent="0.25">
      <c r="A2215">
        <f t="shared" si="205"/>
        <v>2008</v>
      </c>
      <c r="B2215">
        <f t="shared" si="206"/>
        <v>4</v>
      </c>
      <c r="C2215">
        <v>2008</v>
      </c>
      <c r="D2215">
        <v>23</v>
      </c>
      <c r="E2215">
        <v>1</v>
      </c>
      <c r="F2215">
        <v>34</v>
      </c>
      <c r="G2215">
        <v>34</v>
      </c>
      <c r="I2215" s="1">
        <v>39470</v>
      </c>
      <c r="J2215">
        <v>34</v>
      </c>
      <c r="K2215">
        <f t="shared" si="204"/>
        <v>1098</v>
      </c>
      <c r="L2215" s="7">
        <f t="shared" si="207"/>
        <v>21.605667060212514</v>
      </c>
      <c r="M2215">
        <f t="shared" si="208"/>
        <v>40.571428571428569</v>
      </c>
      <c r="N2215">
        <f t="shared" si="209"/>
        <v>71.566666666666663</v>
      </c>
      <c r="O2215">
        <f>G2215/WatershedCalcs!$F$18</f>
        <v>2.1158008628240896</v>
      </c>
    </row>
    <row r="2216" spans="1:15" x14ac:dyDescent="0.25">
      <c r="A2216">
        <f t="shared" si="205"/>
        <v>2008</v>
      </c>
      <c r="B2216">
        <f t="shared" si="206"/>
        <v>4</v>
      </c>
      <c r="C2216">
        <v>2008</v>
      </c>
      <c r="D2216">
        <v>24</v>
      </c>
      <c r="E2216">
        <v>1</v>
      </c>
      <c r="F2216">
        <v>33</v>
      </c>
      <c r="G2216">
        <v>33</v>
      </c>
      <c r="I2216" s="1">
        <v>39471</v>
      </c>
      <c r="J2216">
        <v>33</v>
      </c>
      <c r="K2216">
        <f t="shared" si="204"/>
        <v>1148</v>
      </c>
      <c r="L2216" s="7">
        <f t="shared" si="207"/>
        <v>22.589531680440771</v>
      </c>
      <c r="M2216">
        <f t="shared" si="208"/>
        <v>44.428571428571431</v>
      </c>
      <c r="N2216">
        <f t="shared" si="209"/>
        <v>71.433333333333337</v>
      </c>
      <c r="O2216">
        <f>G2216/WatershedCalcs!$F$18</f>
        <v>2.0535714256822049</v>
      </c>
    </row>
    <row r="2217" spans="1:15" x14ac:dyDescent="0.25">
      <c r="A2217">
        <f t="shared" si="205"/>
        <v>2008</v>
      </c>
      <c r="B2217">
        <f t="shared" si="206"/>
        <v>4</v>
      </c>
      <c r="C2217">
        <v>2008</v>
      </c>
      <c r="D2217">
        <v>25</v>
      </c>
      <c r="E2217">
        <v>1</v>
      </c>
      <c r="F2217">
        <v>32</v>
      </c>
      <c r="G2217">
        <v>32</v>
      </c>
      <c r="I2217" s="1">
        <v>39472</v>
      </c>
      <c r="J2217">
        <v>32</v>
      </c>
      <c r="K2217">
        <f t="shared" si="204"/>
        <v>1185</v>
      </c>
      <c r="L2217" s="7">
        <f t="shared" si="207"/>
        <v>23.31759149940968</v>
      </c>
      <c r="M2217">
        <f t="shared" si="208"/>
        <v>67.571428571428569</v>
      </c>
      <c r="N2217">
        <f t="shared" si="209"/>
        <v>71.266666666666666</v>
      </c>
      <c r="O2217">
        <f>G2217/WatershedCalcs!$F$18</f>
        <v>1.9913419885403199</v>
      </c>
    </row>
    <row r="2218" spans="1:15" x14ac:dyDescent="0.25">
      <c r="A2218">
        <f t="shared" si="205"/>
        <v>2008</v>
      </c>
      <c r="B2218">
        <f t="shared" si="206"/>
        <v>4</v>
      </c>
      <c r="C2218">
        <v>2008</v>
      </c>
      <c r="D2218">
        <v>26</v>
      </c>
      <c r="E2218">
        <v>1</v>
      </c>
      <c r="F2218">
        <v>39</v>
      </c>
      <c r="G2218">
        <v>39</v>
      </c>
      <c r="I2218" s="1">
        <v>39473</v>
      </c>
      <c r="J2218">
        <v>39</v>
      </c>
      <c r="K2218">
        <f t="shared" si="204"/>
        <v>928</v>
      </c>
      <c r="L2218" s="7">
        <f t="shared" si="207"/>
        <v>18.260527351436444</v>
      </c>
      <c r="M2218">
        <f t="shared" si="208"/>
        <v>79.142857142857139</v>
      </c>
      <c r="N2218">
        <f t="shared" si="209"/>
        <v>71.13333333333334</v>
      </c>
      <c r="O2218">
        <f>G2218/WatershedCalcs!$F$18</f>
        <v>2.4269480485335149</v>
      </c>
    </row>
    <row r="2219" spans="1:15" x14ac:dyDescent="0.25">
      <c r="A2219">
        <f t="shared" si="205"/>
        <v>2008</v>
      </c>
      <c r="B2219">
        <f t="shared" si="206"/>
        <v>4</v>
      </c>
      <c r="C2219">
        <v>2008</v>
      </c>
      <c r="D2219">
        <v>27</v>
      </c>
      <c r="E2219">
        <v>1</v>
      </c>
      <c r="F2219">
        <v>50</v>
      </c>
      <c r="G2219">
        <v>50</v>
      </c>
      <c r="I2219" s="1">
        <v>39474</v>
      </c>
      <c r="J2219">
        <v>50</v>
      </c>
      <c r="K2219">
        <f t="shared" si="204"/>
        <v>640</v>
      </c>
      <c r="L2219" s="7">
        <f t="shared" si="207"/>
        <v>12.593467138921685</v>
      </c>
      <c r="M2219">
        <f t="shared" si="208"/>
        <v>100</v>
      </c>
      <c r="N2219">
        <f t="shared" si="209"/>
        <v>70.7</v>
      </c>
      <c r="O2219">
        <f>G2219/WatershedCalcs!$F$18</f>
        <v>3.1114718570942497</v>
      </c>
    </row>
    <row r="2220" spans="1:15" x14ac:dyDescent="0.25">
      <c r="A2220">
        <f t="shared" si="205"/>
        <v>2008</v>
      </c>
      <c r="B2220">
        <f t="shared" si="206"/>
        <v>4</v>
      </c>
      <c r="C2220">
        <v>2008</v>
      </c>
      <c r="D2220">
        <v>28</v>
      </c>
      <c r="E2220">
        <v>1</v>
      </c>
      <c r="F2220">
        <v>42</v>
      </c>
      <c r="G2220">
        <v>42</v>
      </c>
      <c r="I2220" s="1">
        <v>39475</v>
      </c>
      <c r="J2220">
        <v>42</v>
      </c>
      <c r="K2220">
        <f t="shared" si="204"/>
        <v>843</v>
      </c>
      <c r="L2220" s="7">
        <f t="shared" si="207"/>
        <v>16.587957497048407</v>
      </c>
      <c r="M2220">
        <f t="shared" si="208"/>
        <v>110.14285714285714</v>
      </c>
      <c r="N2220">
        <f t="shared" si="209"/>
        <v>69.833333333333329</v>
      </c>
      <c r="O2220">
        <f>G2220/WatershedCalcs!$F$18</f>
        <v>2.6136363599591697</v>
      </c>
    </row>
    <row r="2221" spans="1:15" x14ac:dyDescent="0.25">
      <c r="A2221">
        <f t="shared" si="205"/>
        <v>2008</v>
      </c>
      <c r="B2221">
        <f t="shared" si="206"/>
        <v>4</v>
      </c>
      <c r="C2221">
        <v>2008</v>
      </c>
      <c r="D2221">
        <v>29</v>
      </c>
      <c r="E2221">
        <v>1</v>
      </c>
      <c r="F2221">
        <v>54</v>
      </c>
      <c r="G2221">
        <v>54</v>
      </c>
      <c r="I2221" s="1">
        <v>39476</v>
      </c>
      <c r="J2221">
        <v>54</v>
      </c>
      <c r="K2221">
        <f t="shared" si="204"/>
        <v>587</v>
      </c>
      <c r="L2221" s="7">
        <f t="shared" si="207"/>
        <v>11.550570641479732</v>
      </c>
      <c r="M2221">
        <f t="shared" si="208"/>
        <v>111</v>
      </c>
      <c r="N2221">
        <f t="shared" si="209"/>
        <v>69.2</v>
      </c>
      <c r="O2221">
        <f>G2221/WatershedCalcs!$F$18</f>
        <v>3.3603896056617897</v>
      </c>
    </row>
    <row r="2222" spans="1:15" x14ac:dyDescent="0.25">
      <c r="A2222">
        <f t="shared" si="205"/>
        <v>2008</v>
      </c>
      <c r="B2222">
        <f t="shared" si="206"/>
        <v>4</v>
      </c>
      <c r="C2222">
        <v>2008</v>
      </c>
      <c r="D2222">
        <v>30</v>
      </c>
      <c r="E2222">
        <v>1</v>
      </c>
      <c r="F2222">
        <v>61</v>
      </c>
      <c r="G2222">
        <v>61</v>
      </c>
      <c r="I2222" s="1">
        <v>39477</v>
      </c>
      <c r="J2222">
        <v>61</v>
      </c>
      <c r="K2222">
        <f t="shared" si="204"/>
        <v>499</v>
      </c>
      <c r="L2222" s="7">
        <f t="shared" si="207"/>
        <v>9.8189689098780004</v>
      </c>
      <c r="M2222">
        <f t="shared" si="208"/>
        <v>109.85714285714286</v>
      </c>
      <c r="N2222">
        <f t="shared" si="209"/>
        <v>68.13333333333334</v>
      </c>
      <c r="O2222">
        <f>G2222/WatershedCalcs!$F$18</f>
        <v>3.7959956656549845</v>
      </c>
    </row>
    <row r="2223" spans="1:15" x14ac:dyDescent="0.25">
      <c r="A2223">
        <f t="shared" si="205"/>
        <v>2008</v>
      </c>
      <c r="B2223">
        <f t="shared" si="206"/>
        <v>4</v>
      </c>
      <c r="C2223">
        <v>2008</v>
      </c>
      <c r="D2223">
        <v>31</v>
      </c>
      <c r="E2223">
        <v>1</v>
      </c>
      <c r="F2223">
        <v>195</v>
      </c>
      <c r="G2223">
        <v>195</v>
      </c>
      <c r="I2223" s="1">
        <v>39478</v>
      </c>
      <c r="J2223">
        <v>195</v>
      </c>
      <c r="K2223">
        <f t="shared" si="204"/>
        <v>89</v>
      </c>
      <c r="L2223" s="7">
        <f t="shared" si="207"/>
        <v>1.7512790240062965</v>
      </c>
      <c r="M2223">
        <f t="shared" si="208"/>
        <v>109.85714285714286</v>
      </c>
      <c r="N2223">
        <f t="shared" si="209"/>
        <v>66.900000000000006</v>
      </c>
      <c r="O2223">
        <f>G2223/WatershedCalcs!$F$18</f>
        <v>12.134740242667574</v>
      </c>
    </row>
    <row r="2224" spans="1:15" x14ac:dyDescent="0.25">
      <c r="A2224">
        <f t="shared" si="205"/>
        <v>2008</v>
      </c>
      <c r="B2224">
        <f t="shared" si="206"/>
        <v>5</v>
      </c>
      <c r="C2224">
        <v>2008</v>
      </c>
      <c r="D2224">
        <v>1</v>
      </c>
      <c r="E2224">
        <v>2</v>
      </c>
      <c r="F2224" t="s">
        <v>65</v>
      </c>
      <c r="G2224">
        <v>113</v>
      </c>
      <c r="H2224" t="s">
        <v>10</v>
      </c>
      <c r="I2224" s="1">
        <v>39479</v>
      </c>
      <c r="J2224">
        <v>113</v>
      </c>
      <c r="K2224">
        <f t="shared" si="204"/>
        <v>244</v>
      </c>
      <c r="L2224" s="7">
        <f t="shared" si="207"/>
        <v>4.8012593467138922</v>
      </c>
      <c r="M2224">
        <f t="shared" si="208"/>
        <v>118.71428571428571</v>
      </c>
      <c r="N2224">
        <f t="shared" si="209"/>
        <v>61.266666666666666</v>
      </c>
      <c r="O2224">
        <f>G2224/WatershedCalcs!$F$18</f>
        <v>7.0319263970330042</v>
      </c>
    </row>
    <row r="2225" spans="1:15" x14ac:dyDescent="0.25">
      <c r="A2225">
        <f t="shared" si="205"/>
        <v>2008</v>
      </c>
      <c r="B2225">
        <f t="shared" si="206"/>
        <v>5</v>
      </c>
      <c r="C2225">
        <v>2008</v>
      </c>
      <c r="D2225">
        <v>2</v>
      </c>
      <c r="E2225">
        <v>2</v>
      </c>
      <c r="F2225" t="s">
        <v>66</v>
      </c>
      <c r="G2225">
        <v>185</v>
      </c>
      <c r="H2225" t="s">
        <v>10</v>
      </c>
      <c r="I2225" s="1">
        <v>39480</v>
      </c>
      <c r="J2225">
        <v>185</v>
      </c>
      <c r="K2225">
        <f t="shared" si="204"/>
        <v>104</v>
      </c>
      <c r="L2225" s="7">
        <f t="shared" si="207"/>
        <v>2.0464384100747739</v>
      </c>
      <c r="M2225">
        <f t="shared" si="208"/>
        <v>119.14285714285714</v>
      </c>
      <c r="N2225">
        <f t="shared" si="209"/>
        <v>58.233333333333334</v>
      </c>
      <c r="O2225">
        <f>G2225/WatershedCalcs!$F$18</f>
        <v>11.512445871248724</v>
      </c>
    </row>
    <row r="2226" spans="1:15" x14ac:dyDescent="0.25">
      <c r="A2226">
        <f t="shared" si="205"/>
        <v>2008</v>
      </c>
      <c r="B2226">
        <f t="shared" si="206"/>
        <v>5</v>
      </c>
      <c r="C2226">
        <v>2008</v>
      </c>
      <c r="D2226">
        <v>3</v>
      </c>
      <c r="E2226">
        <v>2</v>
      </c>
      <c r="F2226" t="s">
        <v>67</v>
      </c>
      <c r="G2226">
        <v>121</v>
      </c>
      <c r="H2226" t="s">
        <v>10</v>
      </c>
      <c r="I2226" s="1">
        <v>39481</v>
      </c>
      <c r="J2226">
        <v>121</v>
      </c>
      <c r="K2226">
        <f t="shared" si="204"/>
        <v>221</v>
      </c>
      <c r="L2226" s="7">
        <f t="shared" si="207"/>
        <v>4.3486816214088941</v>
      </c>
      <c r="M2226">
        <f t="shared" si="208"/>
        <v>107</v>
      </c>
      <c r="N2226">
        <f t="shared" si="209"/>
        <v>52.766666666666666</v>
      </c>
      <c r="O2226">
        <f>G2226/WatershedCalcs!$F$18</f>
        <v>7.5297618941680842</v>
      </c>
    </row>
    <row r="2227" spans="1:15" x14ac:dyDescent="0.25">
      <c r="A2227">
        <f t="shared" si="205"/>
        <v>2008</v>
      </c>
      <c r="B2227">
        <f t="shared" si="206"/>
        <v>5</v>
      </c>
      <c r="C2227">
        <v>2008</v>
      </c>
      <c r="D2227">
        <v>4</v>
      </c>
      <c r="E2227">
        <v>2</v>
      </c>
      <c r="F2227" t="s">
        <v>68</v>
      </c>
      <c r="G2227">
        <v>48</v>
      </c>
      <c r="H2227" t="s">
        <v>10</v>
      </c>
      <c r="I2227" s="1">
        <v>39482</v>
      </c>
      <c r="J2227">
        <v>48</v>
      </c>
      <c r="K2227">
        <f t="shared" si="204"/>
        <v>675</v>
      </c>
      <c r="L2227" s="7">
        <f t="shared" si="207"/>
        <v>13.282172373081464</v>
      </c>
      <c r="M2227">
        <f t="shared" si="208"/>
        <v>101</v>
      </c>
      <c r="N2227">
        <f t="shared" si="209"/>
        <v>49.4</v>
      </c>
      <c r="O2227">
        <f>G2227/WatershedCalcs!$F$18</f>
        <v>2.9870129828104797</v>
      </c>
    </row>
    <row r="2228" spans="1:15" x14ac:dyDescent="0.25">
      <c r="A2228">
        <f t="shared" si="205"/>
        <v>2008</v>
      </c>
      <c r="B2228">
        <f t="shared" si="206"/>
        <v>5</v>
      </c>
      <c r="C2228">
        <v>2008</v>
      </c>
      <c r="D2228">
        <v>5</v>
      </c>
      <c r="E2228">
        <v>2</v>
      </c>
      <c r="F2228" t="s">
        <v>69</v>
      </c>
      <c r="G2228">
        <v>46</v>
      </c>
      <c r="H2228" t="s">
        <v>10</v>
      </c>
      <c r="I2228" s="1">
        <v>39483</v>
      </c>
      <c r="J2228">
        <v>46</v>
      </c>
      <c r="K2228">
        <f t="shared" si="204"/>
        <v>715</v>
      </c>
      <c r="L2228" s="7">
        <f t="shared" si="207"/>
        <v>14.06926406926407</v>
      </c>
      <c r="M2228">
        <f t="shared" si="208"/>
        <v>103.42857142857143</v>
      </c>
      <c r="N2228">
        <f t="shared" si="209"/>
        <v>48.43333333333333</v>
      </c>
      <c r="O2228">
        <f>G2228/WatershedCalcs!$F$18</f>
        <v>2.8625541085267097</v>
      </c>
    </row>
    <row r="2229" spans="1:15" x14ac:dyDescent="0.25">
      <c r="A2229">
        <f t="shared" si="205"/>
        <v>2008</v>
      </c>
      <c r="B2229">
        <f t="shared" si="206"/>
        <v>5</v>
      </c>
      <c r="C2229">
        <v>2008</v>
      </c>
      <c r="D2229">
        <v>6</v>
      </c>
      <c r="E2229">
        <v>2</v>
      </c>
      <c r="F2229" t="s">
        <v>70</v>
      </c>
      <c r="G2229">
        <v>61</v>
      </c>
      <c r="H2229" t="s">
        <v>10</v>
      </c>
      <c r="I2229" s="1">
        <v>39484</v>
      </c>
      <c r="J2229">
        <v>61</v>
      </c>
      <c r="K2229">
        <f t="shared" si="204"/>
        <v>499</v>
      </c>
      <c r="L2229" s="7">
        <f t="shared" si="207"/>
        <v>9.8189689098780004</v>
      </c>
      <c r="M2229">
        <f t="shared" si="208"/>
        <v>105.14285714285714</v>
      </c>
      <c r="N2229">
        <f t="shared" si="209"/>
        <v>47.533333333333331</v>
      </c>
      <c r="O2229">
        <f>G2229/WatershedCalcs!$F$18</f>
        <v>3.7959956656549845</v>
      </c>
    </row>
    <row r="2230" spans="1:15" x14ac:dyDescent="0.25">
      <c r="A2230">
        <f t="shared" si="205"/>
        <v>2008</v>
      </c>
      <c r="B2230">
        <f t="shared" si="206"/>
        <v>5</v>
      </c>
      <c r="C2230">
        <v>2008</v>
      </c>
      <c r="D2230">
        <v>7</v>
      </c>
      <c r="E2230">
        <v>2</v>
      </c>
      <c r="F2230" t="s">
        <v>71</v>
      </c>
      <c r="G2230">
        <v>257</v>
      </c>
      <c r="H2230" t="s">
        <v>10</v>
      </c>
      <c r="I2230" s="1">
        <v>39485</v>
      </c>
      <c r="J2230">
        <v>257</v>
      </c>
      <c r="K2230">
        <f t="shared" si="204"/>
        <v>31</v>
      </c>
      <c r="L2230" s="7">
        <f t="shared" si="207"/>
        <v>0.60999606454151911</v>
      </c>
      <c r="M2230">
        <f t="shared" si="208"/>
        <v>104</v>
      </c>
      <c r="N2230">
        <f t="shared" si="209"/>
        <v>46.1</v>
      </c>
      <c r="O2230">
        <f>G2230/WatershedCalcs!$F$18</f>
        <v>15.992965345464443</v>
      </c>
    </row>
    <row r="2231" spans="1:15" x14ac:dyDescent="0.25">
      <c r="A2231">
        <f t="shared" si="205"/>
        <v>2008</v>
      </c>
      <c r="B2231">
        <f t="shared" si="206"/>
        <v>5</v>
      </c>
      <c r="C2231">
        <v>2008</v>
      </c>
      <c r="D2231">
        <v>8</v>
      </c>
      <c r="E2231">
        <v>2</v>
      </c>
      <c r="F2231" t="s">
        <v>72</v>
      </c>
      <c r="G2231">
        <v>116</v>
      </c>
      <c r="H2231" t="s">
        <v>10</v>
      </c>
      <c r="I2231" s="1">
        <v>39486</v>
      </c>
      <c r="J2231">
        <v>116</v>
      </c>
      <c r="K2231">
        <f t="shared" si="204"/>
        <v>235</v>
      </c>
      <c r="L2231" s="7">
        <f t="shared" si="207"/>
        <v>4.6241637150728057</v>
      </c>
      <c r="M2231">
        <f t="shared" si="208"/>
        <v>74.142857142857139</v>
      </c>
      <c r="N2231">
        <f t="shared" si="209"/>
        <v>38.43333333333333</v>
      </c>
      <c r="O2231">
        <f>G2231/WatershedCalcs!$F$18</f>
        <v>7.2186147084586594</v>
      </c>
    </row>
    <row r="2232" spans="1:15" x14ac:dyDescent="0.25">
      <c r="A2232">
        <f t="shared" si="205"/>
        <v>2008</v>
      </c>
      <c r="B2232">
        <f t="shared" si="206"/>
        <v>5</v>
      </c>
      <c r="C2232">
        <v>2008</v>
      </c>
      <c r="D2232">
        <v>9</v>
      </c>
      <c r="E2232">
        <v>2</v>
      </c>
      <c r="F2232">
        <v>100</v>
      </c>
      <c r="G2232">
        <v>100</v>
      </c>
      <c r="I2232" s="1">
        <v>39487</v>
      </c>
      <c r="J2232">
        <v>100</v>
      </c>
      <c r="K2232">
        <f t="shared" si="204"/>
        <v>284</v>
      </c>
      <c r="L2232" s="7">
        <f t="shared" si="207"/>
        <v>5.5883510428964973</v>
      </c>
      <c r="M2232">
        <f t="shared" si="208"/>
        <v>63.857142857142854</v>
      </c>
      <c r="N2232">
        <f t="shared" si="209"/>
        <v>35.266666666666666</v>
      </c>
      <c r="O2232">
        <f>G2232/WatershedCalcs!$F$18</f>
        <v>6.2229437141884993</v>
      </c>
    </row>
    <row r="2233" spans="1:15" x14ac:dyDescent="0.25">
      <c r="A2233">
        <f t="shared" si="205"/>
        <v>2008</v>
      </c>
      <c r="B2233">
        <f t="shared" si="206"/>
        <v>5</v>
      </c>
      <c r="C2233">
        <v>2008</v>
      </c>
      <c r="D2233">
        <v>10</v>
      </c>
      <c r="E2233">
        <v>2</v>
      </c>
      <c r="F2233">
        <v>79</v>
      </c>
      <c r="G2233">
        <v>79</v>
      </c>
      <c r="I2233" s="1">
        <v>39488</v>
      </c>
      <c r="J2233">
        <v>79</v>
      </c>
      <c r="K2233">
        <f t="shared" si="204"/>
        <v>375</v>
      </c>
      <c r="L2233" s="7">
        <f t="shared" si="207"/>
        <v>7.3789846517119244</v>
      </c>
      <c r="M2233">
        <f t="shared" si="208"/>
        <v>55.428571428571431</v>
      </c>
      <c r="N2233">
        <f t="shared" si="209"/>
        <v>32.6</v>
      </c>
      <c r="O2233">
        <f>G2233/WatershedCalcs!$F$18</f>
        <v>4.9161255342089145</v>
      </c>
    </row>
    <row r="2234" spans="1:15" x14ac:dyDescent="0.25">
      <c r="A2234">
        <f t="shared" si="205"/>
        <v>2008</v>
      </c>
      <c r="B2234">
        <f t="shared" si="206"/>
        <v>5</v>
      </c>
      <c r="C2234">
        <v>2008</v>
      </c>
      <c r="D2234">
        <v>11</v>
      </c>
      <c r="E2234">
        <v>2</v>
      </c>
      <c r="F2234">
        <v>65</v>
      </c>
      <c r="G2234">
        <v>65</v>
      </c>
      <c r="I2234" s="1">
        <v>39489</v>
      </c>
      <c r="J2234">
        <v>65</v>
      </c>
      <c r="K2234">
        <f t="shared" si="204"/>
        <v>462</v>
      </c>
      <c r="L2234" s="7">
        <f t="shared" si="207"/>
        <v>9.0909090909090917</v>
      </c>
      <c r="M2234">
        <f t="shared" si="208"/>
        <v>49.571428571428569</v>
      </c>
      <c r="N2234">
        <f t="shared" si="209"/>
        <v>30.666666666666668</v>
      </c>
      <c r="O2234">
        <f>G2234/WatershedCalcs!$F$18</f>
        <v>4.0449134142225249</v>
      </c>
    </row>
    <row r="2235" spans="1:15" x14ac:dyDescent="0.25">
      <c r="A2235">
        <f t="shared" si="205"/>
        <v>2008</v>
      </c>
      <c r="B2235">
        <f t="shared" si="206"/>
        <v>5</v>
      </c>
      <c r="C2235">
        <v>2008</v>
      </c>
      <c r="D2235">
        <v>12</v>
      </c>
      <c r="E2235">
        <v>2</v>
      </c>
      <c r="F2235">
        <v>58</v>
      </c>
      <c r="G2235">
        <v>58</v>
      </c>
      <c r="I2235" s="1">
        <v>39490</v>
      </c>
      <c r="J2235">
        <v>58</v>
      </c>
      <c r="K2235">
        <f t="shared" si="204"/>
        <v>531</v>
      </c>
      <c r="L2235" s="7">
        <f t="shared" si="207"/>
        <v>10.448642266824084</v>
      </c>
      <c r="M2235">
        <f t="shared" si="208"/>
        <v>45.428571428571431</v>
      </c>
      <c r="N2235">
        <f t="shared" si="209"/>
        <v>29.166666666666668</v>
      </c>
      <c r="O2235">
        <f>G2235/WatershedCalcs!$F$18</f>
        <v>3.6093073542293297</v>
      </c>
    </row>
    <row r="2236" spans="1:15" x14ac:dyDescent="0.25">
      <c r="A2236">
        <f t="shared" si="205"/>
        <v>2008</v>
      </c>
      <c r="B2236">
        <f t="shared" si="206"/>
        <v>5</v>
      </c>
      <c r="C2236">
        <v>2008</v>
      </c>
      <c r="D2236">
        <v>13</v>
      </c>
      <c r="E2236">
        <v>2</v>
      </c>
      <c r="F2236">
        <v>53</v>
      </c>
      <c r="G2236">
        <v>53</v>
      </c>
      <c r="I2236" s="1">
        <v>39491</v>
      </c>
      <c r="J2236">
        <v>53</v>
      </c>
      <c r="K2236">
        <f t="shared" si="204"/>
        <v>595</v>
      </c>
      <c r="L2236" s="7">
        <f t="shared" si="207"/>
        <v>11.707988980716253</v>
      </c>
      <c r="M2236">
        <f t="shared" si="208"/>
        <v>42</v>
      </c>
      <c r="N2236">
        <f t="shared" si="209"/>
        <v>28.6</v>
      </c>
      <c r="O2236">
        <f>G2236/WatershedCalcs!$F$18</f>
        <v>3.2981601685199045</v>
      </c>
    </row>
    <row r="2237" spans="1:15" x14ac:dyDescent="0.25">
      <c r="A2237">
        <f t="shared" si="205"/>
        <v>2008</v>
      </c>
      <c r="B2237">
        <f t="shared" si="206"/>
        <v>5</v>
      </c>
      <c r="C2237">
        <v>2008</v>
      </c>
      <c r="D2237">
        <v>14</v>
      </c>
      <c r="E2237">
        <v>2</v>
      </c>
      <c r="F2237">
        <v>48</v>
      </c>
      <c r="G2237">
        <v>48</v>
      </c>
      <c r="I2237" s="1">
        <v>39492</v>
      </c>
      <c r="J2237">
        <v>48</v>
      </c>
      <c r="K2237">
        <f t="shared" si="204"/>
        <v>675</v>
      </c>
      <c r="L2237" s="7">
        <f t="shared" si="207"/>
        <v>13.282172373081464</v>
      </c>
      <c r="M2237">
        <f t="shared" si="208"/>
        <v>39.142857142857146</v>
      </c>
      <c r="N2237">
        <f t="shared" si="209"/>
        <v>28.866666666666667</v>
      </c>
      <c r="O2237">
        <f>G2237/WatershedCalcs!$F$18</f>
        <v>2.9870129828104797</v>
      </c>
    </row>
    <row r="2238" spans="1:15" x14ac:dyDescent="0.25">
      <c r="A2238">
        <f t="shared" si="205"/>
        <v>2008</v>
      </c>
      <c r="B2238">
        <f t="shared" si="206"/>
        <v>5</v>
      </c>
      <c r="C2238">
        <v>2008</v>
      </c>
      <c r="D2238">
        <v>15</v>
      </c>
      <c r="E2238">
        <v>2</v>
      </c>
      <c r="F2238">
        <v>44</v>
      </c>
      <c r="G2238">
        <v>44</v>
      </c>
      <c r="I2238" s="1">
        <v>39493</v>
      </c>
      <c r="J2238">
        <v>44</v>
      </c>
      <c r="K2238">
        <f t="shared" si="204"/>
        <v>777</v>
      </c>
      <c r="L2238" s="7">
        <f t="shared" si="207"/>
        <v>15.289256198347106</v>
      </c>
      <c r="M2238">
        <f t="shared" si="208"/>
        <v>36.714285714285715</v>
      </c>
      <c r="N2238">
        <f t="shared" si="209"/>
        <v>29.466666666666665</v>
      </c>
      <c r="O2238">
        <f>G2238/WatershedCalcs!$F$18</f>
        <v>2.7380952342429397</v>
      </c>
    </row>
    <row r="2239" spans="1:15" x14ac:dyDescent="0.25">
      <c r="A2239">
        <f t="shared" si="205"/>
        <v>2008</v>
      </c>
      <c r="B2239">
        <f t="shared" si="206"/>
        <v>5</v>
      </c>
      <c r="C2239">
        <v>2008</v>
      </c>
      <c r="D2239">
        <v>16</v>
      </c>
      <c r="E2239">
        <v>2</v>
      </c>
      <c r="F2239">
        <v>41</v>
      </c>
      <c r="G2239">
        <v>41</v>
      </c>
      <c r="I2239" s="1">
        <v>39494</v>
      </c>
      <c r="J2239">
        <v>41</v>
      </c>
      <c r="K2239">
        <f t="shared" si="204"/>
        <v>861</v>
      </c>
      <c r="L2239" s="7">
        <f t="shared" si="207"/>
        <v>16.942148760330578</v>
      </c>
      <c r="M2239">
        <f t="shared" si="208"/>
        <v>34.714285714285715</v>
      </c>
      <c r="N2239">
        <f t="shared" si="209"/>
        <v>29.666666666666668</v>
      </c>
      <c r="O2239">
        <f>G2239/WatershedCalcs!$F$18</f>
        <v>2.5514069228172849</v>
      </c>
    </row>
    <row r="2240" spans="1:15" x14ac:dyDescent="0.25">
      <c r="A2240">
        <f t="shared" si="205"/>
        <v>2008</v>
      </c>
      <c r="B2240">
        <f t="shared" si="206"/>
        <v>5</v>
      </c>
      <c r="C2240">
        <v>2008</v>
      </c>
      <c r="D2240">
        <v>17</v>
      </c>
      <c r="E2240">
        <v>2</v>
      </c>
      <c r="F2240">
        <v>38</v>
      </c>
      <c r="G2240">
        <v>38</v>
      </c>
      <c r="I2240" s="1">
        <v>39495</v>
      </c>
      <c r="J2240">
        <v>38</v>
      </c>
      <c r="K2240">
        <f t="shared" si="204"/>
        <v>963</v>
      </c>
      <c r="L2240" s="7">
        <f t="shared" si="207"/>
        <v>18.949232585596221</v>
      </c>
      <c r="M2240">
        <f t="shared" si="208"/>
        <v>32.857142857142854</v>
      </c>
      <c r="N2240">
        <f t="shared" si="209"/>
        <v>29.866666666666667</v>
      </c>
      <c r="O2240">
        <f>G2240/WatershedCalcs!$F$18</f>
        <v>2.3647186113916296</v>
      </c>
    </row>
    <row r="2241" spans="1:15" x14ac:dyDescent="0.25">
      <c r="A2241">
        <f t="shared" si="205"/>
        <v>2008</v>
      </c>
      <c r="B2241">
        <f t="shared" si="206"/>
        <v>5</v>
      </c>
      <c r="C2241">
        <v>2008</v>
      </c>
      <c r="D2241">
        <v>18</v>
      </c>
      <c r="E2241">
        <v>2</v>
      </c>
      <c r="F2241">
        <v>36</v>
      </c>
      <c r="G2241">
        <v>36</v>
      </c>
      <c r="I2241" s="1">
        <v>39496</v>
      </c>
      <c r="J2241">
        <v>36</v>
      </c>
      <c r="K2241">
        <f t="shared" si="204"/>
        <v>1014</v>
      </c>
      <c r="L2241" s="7">
        <f t="shared" si="207"/>
        <v>19.952774498229044</v>
      </c>
      <c r="M2241">
        <f t="shared" si="208"/>
        <v>31.428571428571427</v>
      </c>
      <c r="N2241">
        <f t="shared" si="209"/>
        <v>31.2</v>
      </c>
      <c r="O2241">
        <f>G2241/WatershedCalcs!$F$18</f>
        <v>2.2402597371078596</v>
      </c>
    </row>
    <row r="2242" spans="1:15" x14ac:dyDescent="0.25">
      <c r="A2242">
        <f t="shared" si="205"/>
        <v>2008</v>
      </c>
      <c r="B2242">
        <f t="shared" si="206"/>
        <v>5</v>
      </c>
      <c r="C2242">
        <v>2008</v>
      </c>
      <c r="D2242">
        <v>19</v>
      </c>
      <c r="E2242">
        <v>2</v>
      </c>
      <c r="F2242">
        <v>34</v>
      </c>
      <c r="G2242">
        <v>34</v>
      </c>
      <c r="I2242" s="1">
        <v>39497</v>
      </c>
      <c r="J2242">
        <v>34</v>
      </c>
      <c r="K2242">
        <f t="shared" ref="K2242:K2305" si="210">RANK(J2242,$J$2:$J$5114,0)</f>
        <v>1098</v>
      </c>
      <c r="L2242" s="7">
        <f t="shared" si="207"/>
        <v>21.605667060212514</v>
      </c>
      <c r="M2242">
        <f t="shared" si="208"/>
        <v>30</v>
      </c>
      <c r="N2242">
        <f t="shared" si="209"/>
        <v>31.6</v>
      </c>
      <c r="O2242">
        <f>G2242/WatershedCalcs!$F$18</f>
        <v>2.1158008628240896</v>
      </c>
    </row>
    <row r="2243" spans="1:15" x14ac:dyDescent="0.25">
      <c r="A2243">
        <f t="shared" ref="A2243:A2306" si="211">IF(E2243&gt;9,C2243+1,C2243)</f>
        <v>2008</v>
      </c>
      <c r="B2243">
        <f t="shared" ref="B2243:B2306" si="212">IF(E2243&gt;9,(E2243-9),(E2243+3))</f>
        <v>5</v>
      </c>
      <c r="C2243">
        <v>2008</v>
      </c>
      <c r="D2243">
        <v>20</v>
      </c>
      <c r="E2243">
        <v>2</v>
      </c>
      <c r="F2243">
        <v>33</v>
      </c>
      <c r="G2243">
        <v>33</v>
      </c>
      <c r="I2243" s="1">
        <v>39498</v>
      </c>
      <c r="J2243">
        <v>33</v>
      </c>
      <c r="K2243">
        <f t="shared" si="210"/>
        <v>1148</v>
      </c>
      <c r="L2243" s="7">
        <f t="shared" ref="L2243:L2306" si="213">100*(K2243/(COUNT($K$2:$K$5114)+1))</f>
        <v>22.589531680440771</v>
      </c>
      <c r="M2243">
        <f t="shared" ref="M2243:M2306" si="214">AVERAGE(J2243:J2249)</f>
        <v>28.571428571428573</v>
      </c>
      <c r="N2243">
        <f t="shared" ref="N2243:N2306" si="215">AVERAGE(J2243:J2272)</f>
        <v>32</v>
      </c>
      <c r="O2243">
        <f>G2243/WatershedCalcs!$F$18</f>
        <v>2.0535714256822049</v>
      </c>
    </row>
    <row r="2244" spans="1:15" x14ac:dyDescent="0.25">
      <c r="A2244">
        <f t="shared" si="211"/>
        <v>2008</v>
      </c>
      <c r="B2244">
        <f t="shared" si="212"/>
        <v>5</v>
      </c>
      <c r="C2244">
        <v>2008</v>
      </c>
      <c r="D2244">
        <v>21</v>
      </c>
      <c r="E2244">
        <v>2</v>
      </c>
      <c r="F2244">
        <v>31</v>
      </c>
      <c r="G2244">
        <v>31</v>
      </c>
      <c r="I2244" s="1">
        <v>39499</v>
      </c>
      <c r="J2244">
        <v>31</v>
      </c>
      <c r="K2244">
        <f t="shared" si="210"/>
        <v>1219</v>
      </c>
      <c r="L2244" s="7">
        <f t="shared" si="213"/>
        <v>23.986619441164898</v>
      </c>
      <c r="M2244">
        <f t="shared" si="214"/>
        <v>27.142857142857142</v>
      </c>
      <c r="N2244">
        <f t="shared" si="215"/>
        <v>32.533333333333331</v>
      </c>
      <c r="O2244">
        <f>G2244/WatershedCalcs!$F$18</f>
        <v>1.9291125513984348</v>
      </c>
    </row>
    <row r="2245" spans="1:15" x14ac:dyDescent="0.25">
      <c r="A2245">
        <f t="shared" si="211"/>
        <v>2008</v>
      </c>
      <c r="B2245">
        <f t="shared" si="212"/>
        <v>5</v>
      </c>
      <c r="C2245">
        <v>2008</v>
      </c>
      <c r="D2245">
        <v>22</v>
      </c>
      <c r="E2245">
        <v>2</v>
      </c>
      <c r="F2245">
        <v>30</v>
      </c>
      <c r="G2245">
        <v>30</v>
      </c>
      <c r="I2245" s="1">
        <v>39500</v>
      </c>
      <c r="J2245">
        <v>30</v>
      </c>
      <c r="K2245">
        <f t="shared" si="210"/>
        <v>1276</v>
      </c>
      <c r="L2245" s="7">
        <f t="shared" si="213"/>
        <v>25.108225108225106</v>
      </c>
      <c r="M2245">
        <f t="shared" si="214"/>
        <v>25.857142857142858</v>
      </c>
      <c r="N2245">
        <f t="shared" si="215"/>
        <v>32.700000000000003</v>
      </c>
      <c r="O2245">
        <f>G2245/WatershedCalcs!$F$18</f>
        <v>1.8668831142565498</v>
      </c>
    </row>
    <row r="2246" spans="1:15" x14ac:dyDescent="0.25">
      <c r="A2246">
        <f t="shared" si="211"/>
        <v>2008</v>
      </c>
      <c r="B2246">
        <f t="shared" si="212"/>
        <v>5</v>
      </c>
      <c r="C2246">
        <v>2008</v>
      </c>
      <c r="D2246">
        <v>23</v>
      </c>
      <c r="E2246">
        <v>2</v>
      </c>
      <c r="F2246">
        <v>28</v>
      </c>
      <c r="G2246">
        <v>28</v>
      </c>
      <c r="I2246" s="1">
        <v>39501</v>
      </c>
      <c r="J2246">
        <v>28</v>
      </c>
      <c r="K2246">
        <f t="shared" si="210"/>
        <v>1357</v>
      </c>
      <c r="L2246" s="7">
        <f t="shared" si="213"/>
        <v>26.702085792994882</v>
      </c>
      <c r="M2246">
        <f t="shared" si="214"/>
        <v>25</v>
      </c>
      <c r="N2246">
        <f t="shared" si="215"/>
        <v>33.366666666666667</v>
      </c>
      <c r="O2246">
        <f>G2246/WatershedCalcs!$F$18</f>
        <v>1.7424242399727798</v>
      </c>
    </row>
    <row r="2247" spans="1:15" x14ac:dyDescent="0.25">
      <c r="A2247">
        <f t="shared" si="211"/>
        <v>2008</v>
      </c>
      <c r="B2247">
        <f t="shared" si="212"/>
        <v>5</v>
      </c>
      <c r="C2247">
        <v>2008</v>
      </c>
      <c r="D2247">
        <v>24</v>
      </c>
      <c r="E2247">
        <v>2</v>
      </c>
      <c r="F2247">
        <v>28</v>
      </c>
      <c r="G2247">
        <v>28</v>
      </c>
      <c r="I2247" s="1">
        <v>39502</v>
      </c>
      <c r="J2247">
        <v>28</v>
      </c>
      <c r="K2247">
        <f t="shared" si="210"/>
        <v>1357</v>
      </c>
      <c r="L2247" s="7">
        <f t="shared" si="213"/>
        <v>26.702085792994882</v>
      </c>
      <c r="M2247">
        <f t="shared" si="214"/>
        <v>24.714285714285715</v>
      </c>
      <c r="N2247">
        <f t="shared" si="215"/>
        <v>33.9</v>
      </c>
      <c r="O2247">
        <f>G2247/WatershedCalcs!$F$18</f>
        <v>1.7424242399727798</v>
      </c>
    </row>
    <row r="2248" spans="1:15" x14ac:dyDescent="0.25">
      <c r="A2248">
        <f t="shared" si="211"/>
        <v>2008</v>
      </c>
      <c r="B2248">
        <f t="shared" si="212"/>
        <v>5</v>
      </c>
      <c r="C2248">
        <v>2008</v>
      </c>
      <c r="D2248">
        <v>25</v>
      </c>
      <c r="E2248">
        <v>2</v>
      </c>
      <c r="F2248">
        <v>26</v>
      </c>
      <c r="G2248">
        <v>26</v>
      </c>
      <c r="I2248" s="1">
        <v>39503</v>
      </c>
      <c r="J2248">
        <v>26</v>
      </c>
      <c r="K2248">
        <f t="shared" si="210"/>
        <v>1449</v>
      </c>
      <c r="L2248" s="7">
        <f t="shared" si="213"/>
        <v>28.512396694214875</v>
      </c>
      <c r="M2248">
        <f t="shared" si="214"/>
        <v>23.857142857142858</v>
      </c>
      <c r="N2248">
        <f t="shared" si="215"/>
        <v>34.133333333333333</v>
      </c>
      <c r="O2248">
        <f>G2248/WatershedCalcs!$F$18</f>
        <v>1.6179653656890098</v>
      </c>
    </row>
    <row r="2249" spans="1:15" x14ac:dyDescent="0.25">
      <c r="A2249">
        <f t="shared" si="211"/>
        <v>2008</v>
      </c>
      <c r="B2249">
        <f t="shared" si="212"/>
        <v>5</v>
      </c>
      <c r="C2249">
        <v>2008</v>
      </c>
      <c r="D2249">
        <v>26</v>
      </c>
      <c r="E2249">
        <v>2</v>
      </c>
      <c r="F2249">
        <v>24</v>
      </c>
      <c r="G2249">
        <v>24</v>
      </c>
      <c r="I2249" s="1">
        <v>39504</v>
      </c>
      <c r="J2249">
        <v>24</v>
      </c>
      <c r="K2249">
        <f t="shared" si="210"/>
        <v>1550</v>
      </c>
      <c r="L2249" s="7">
        <f t="shared" si="213"/>
        <v>30.499803227075954</v>
      </c>
      <c r="M2249">
        <f t="shared" si="214"/>
        <v>23.142857142857142</v>
      </c>
      <c r="N2249">
        <f t="shared" si="215"/>
        <v>35.4</v>
      </c>
      <c r="O2249">
        <f>G2249/WatershedCalcs!$F$18</f>
        <v>1.4935064914052398</v>
      </c>
    </row>
    <row r="2250" spans="1:15" x14ac:dyDescent="0.25">
      <c r="A2250">
        <f t="shared" si="211"/>
        <v>2008</v>
      </c>
      <c r="B2250">
        <f t="shared" si="212"/>
        <v>5</v>
      </c>
      <c r="C2250">
        <v>2008</v>
      </c>
      <c r="D2250">
        <v>27</v>
      </c>
      <c r="E2250">
        <v>2</v>
      </c>
      <c r="F2250">
        <v>23</v>
      </c>
      <c r="G2250">
        <v>23</v>
      </c>
      <c r="I2250" s="1">
        <v>39505</v>
      </c>
      <c r="J2250">
        <v>23</v>
      </c>
      <c r="K2250">
        <f t="shared" si="210"/>
        <v>1613</v>
      </c>
      <c r="L2250" s="7">
        <f t="shared" si="213"/>
        <v>31.739472648563559</v>
      </c>
      <c r="M2250">
        <f t="shared" si="214"/>
        <v>22.571428571428573</v>
      </c>
      <c r="N2250">
        <f t="shared" si="215"/>
        <v>36.06666666666667</v>
      </c>
      <c r="O2250">
        <f>G2250/WatershedCalcs!$F$18</f>
        <v>1.4312770542633548</v>
      </c>
    </row>
    <row r="2251" spans="1:15" x14ac:dyDescent="0.25">
      <c r="A2251">
        <f t="shared" si="211"/>
        <v>2008</v>
      </c>
      <c r="B2251">
        <f t="shared" si="212"/>
        <v>5</v>
      </c>
      <c r="C2251">
        <v>2008</v>
      </c>
      <c r="D2251">
        <v>28</v>
      </c>
      <c r="E2251">
        <v>2</v>
      </c>
      <c r="F2251">
        <v>22</v>
      </c>
      <c r="G2251">
        <v>22</v>
      </c>
      <c r="I2251" s="1">
        <v>39506</v>
      </c>
      <c r="J2251">
        <v>22</v>
      </c>
      <c r="K2251">
        <f t="shared" si="210"/>
        <v>1676</v>
      </c>
      <c r="L2251" s="7">
        <f t="shared" si="213"/>
        <v>32.979142070051161</v>
      </c>
      <c r="M2251">
        <f t="shared" si="214"/>
        <v>22</v>
      </c>
      <c r="N2251">
        <f t="shared" si="215"/>
        <v>37.06666666666667</v>
      </c>
      <c r="O2251">
        <f>G2251/WatershedCalcs!$F$18</f>
        <v>1.3690476171214698</v>
      </c>
    </row>
    <row r="2252" spans="1:15" x14ac:dyDescent="0.25">
      <c r="A2252">
        <f t="shared" si="211"/>
        <v>2008</v>
      </c>
      <c r="B2252">
        <f t="shared" si="212"/>
        <v>5</v>
      </c>
      <c r="C2252">
        <v>2008</v>
      </c>
      <c r="D2252">
        <v>29</v>
      </c>
      <c r="E2252">
        <v>2</v>
      </c>
      <c r="F2252">
        <v>24</v>
      </c>
      <c r="G2252">
        <v>24</v>
      </c>
      <c r="I2252" s="1">
        <v>39507</v>
      </c>
      <c r="J2252">
        <v>24</v>
      </c>
      <c r="K2252">
        <f t="shared" si="210"/>
        <v>1550</v>
      </c>
      <c r="L2252" s="7">
        <f t="shared" si="213"/>
        <v>30.499803227075954</v>
      </c>
      <c r="M2252">
        <f t="shared" si="214"/>
        <v>21.571428571428573</v>
      </c>
      <c r="N2252">
        <f t="shared" si="215"/>
        <v>38.033333333333331</v>
      </c>
      <c r="O2252">
        <f>G2252/WatershedCalcs!$F$18</f>
        <v>1.4935064914052398</v>
      </c>
    </row>
    <row r="2253" spans="1:15" x14ac:dyDescent="0.25">
      <c r="A2253">
        <f t="shared" si="211"/>
        <v>2008</v>
      </c>
      <c r="B2253">
        <f t="shared" si="212"/>
        <v>6</v>
      </c>
      <c r="C2253">
        <v>2008</v>
      </c>
      <c r="D2253">
        <v>1</v>
      </c>
      <c r="E2253">
        <v>3</v>
      </c>
      <c r="F2253">
        <v>26</v>
      </c>
      <c r="G2253">
        <v>26</v>
      </c>
      <c r="I2253" s="1">
        <v>39508</v>
      </c>
      <c r="J2253">
        <v>26</v>
      </c>
      <c r="K2253">
        <f t="shared" si="210"/>
        <v>1449</v>
      </c>
      <c r="L2253" s="7">
        <f t="shared" si="213"/>
        <v>28.512396694214875</v>
      </c>
      <c r="M2253">
        <f t="shared" si="214"/>
        <v>20.714285714285715</v>
      </c>
      <c r="N2253">
        <f t="shared" si="215"/>
        <v>38.833333333333336</v>
      </c>
      <c r="O2253">
        <f>G2253/WatershedCalcs!$F$18</f>
        <v>1.6179653656890098</v>
      </c>
    </row>
    <row r="2254" spans="1:15" x14ac:dyDescent="0.25">
      <c r="A2254">
        <f t="shared" si="211"/>
        <v>2008</v>
      </c>
      <c r="B2254">
        <f t="shared" si="212"/>
        <v>6</v>
      </c>
      <c r="C2254">
        <v>2008</v>
      </c>
      <c r="D2254">
        <v>2</v>
      </c>
      <c r="E2254">
        <v>3</v>
      </c>
      <c r="F2254">
        <v>22</v>
      </c>
      <c r="G2254">
        <v>22</v>
      </c>
      <c r="I2254" s="1">
        <v>39509</v>
      </c>
      <c r="J2254">
        <v>22</v>
      </c>
      <c r="K2254">
        <f t="shared" si="210"/>
        <v>1676</v>
      </c>
      <c r="L2254" s="7">
        <f t="shared" si="213"/>
        <v>32.979142070051161</v>
      </c>
      <c r="M2254">
        <f t="shared" si="214"/>
        <v>20.857142857142858</v>
      </c>
      <c r="N2254">
        <f t="shared" si="215"/>
        <v>39.366666666666667</v>
      </c>
      <c r="O2254">
        <f>G2254/WatershedCalcs!$F$18</f>
        <v>1.3690476171214698</v>
      </c>
    </row>
    <row r="2255" spans="1:15" x14ac:dyDescent="0.25">
      <c r="A2255">
        <f t="shared" si="211"/>
        <v>2008</v>
      </c>
      <c r="B2255">
        <f t="shared" si="212"/>
        <v>6</v>
      </c>
      <c r="C2255">
        <v>2008</v>
      </c>
      <c r="D2255">
        <v>3</v>
      </c>
      <c r="E2255">
        <v>3</v>
      </c>
      <c r="F2255">
        <v>21</v>
      </c>
      <c r="G2255">
        <v>21</v>
      </c>
      <c r="I2255" s="1">
        <v>39510</v>
      </c>
      <c r="J2255">
        <v>21</v>
      </c>
      <c r="K2255">
        <f t="shared" si="210"/>
        <v>1744</v>
      </c>
      <c r="L2255" s="7">
        <f t="shared" si="213"/>
        <v>34.317197953561589</v>
      </c>
      <c r="M2255">
        <f t="shared" si="214"/>
        <v>20.714285714285715</v>
      </c>
      <c r="N2255">
        <f t="shared" si="215"/>
        <v>39.799999999999997</v>
      </c>
      <c r="O2255">
        <f>G2255/WatershedCalcs!$F$18</f>
        <v>1.3068181799795848</v>
      </c>
    </row>
    <row r="2256" spans="1:15" x14ac:dyDescent="0.25">
      <c r="A2256">
        <f t="shared" si="211"/>
        <v>2008</v>
      </c>
      <c r="B2256">
        <f t="shared" si="212"/>
        <v>6</v>
      </c>
      <c r="C2256">
        <v>2008</v>
      </c>
      <c r="D2256">
        <v>4</v>
      </c>
      <c r="E2256">
        <v>3</v>
      </c>
      <c r="F2256">
        <v>20</v>
      </c>
      <c r="G2256">
        <v>20</v>
      </c>
      <c r="I2256" s="1">
        <v>39511</v>
      </c>
      <c r="J2256">
        <v>20</v>
      </c>
      <c r="K2256">
        <f t="shared" si="210"/>
        <v>1826</v>
      </c>
      <c r="L2256" s="7">
        <f t="shared" si="213"/>
        <v>35.930735930735928</v>
      </c>
      <c r="M2256">
        <f t="shared" si="214"/>
        <v>20.571428571428573</v>
      </c>
      <c r="N2256">
        <f t="shared" si="215"/>
        <v>40.166666666666664</v>
      </c>
      <c r="O2256">
        <f>G2256/WatershedCalcs!$F$18</f>
        <v>1.2445887428376998</v>
      </c>
    </row>
    <row r="2257" spans="1:15" x14ac:dyDescent="0.25">
      <c r="A2257">
        <f t="shared" si="211"/>
        <v>2008</v>
      </c>
      <c r="B2257">
        <f t="shared" si="212"/>
        <v>6</v>
      </c>
      <c r="C2257">
        <v>2008</v>
      </c>
      <c r="D2257">
        <v>5</v>
      </c>
      <c r="E2257">
        <v>3</v>
      </c>
      <c r="F2257">
        <v>19</v>
      </c>
      <c r="G2257">
        <v>19</v>
      </c>
      <c r="I2257" s="1">
        <v>39512</v>
      </c>
      <c r="J2257">
        <v>19</v>
      </c>
      <c r="K2257">
        <f t="shared" si="210"/>
        <v>1898</v>
      </c>
      <c r="L2257" s="7">
        <f t="shared" si="213"/>
        <v>37.34750098386462</v>
      </c>
      <c r="M2257">
        <f t="shared" si="214"/>
        <v>20.714285714285715</v>
      </c>
      <c r="N2257">
        <f t="shared" si="215"/>
        <v>40.466666666666669</v>
      </c>
      <c r="O2257">
        <f>G2257/WatershedCalcs!$F$18</f>
        <v>1.1823593056958148</v>
      </c>
    </row>
    <row r="2258" spans="1:15" x14ac:dyDescent="0.25">
      <c r="A2258">
        <f t="shared" si="211"/>
        <v>2008</v>
      </c>
      <c r="B2258">
        <f t="shared" si="212"/>
        <v>6</v>
      </c>
      <c r="C2258">
        <v>2008</v>
      </c>
      <c r="D2258">
        <v>6</v>
      </c>
      <c r="E2258">
        <v>3</v>
      </c>
      <c r="F2258">
        <v>19</v>
      </c>
      <c r="G2258">
        <v>19</v>
      </c>
      <c r="I2258" s="1">
        <v>39513</v>
      </c>
      <c r="J2258">
        <v>19</v>
      </c>
      <c r="K2258">
        <f t="shared" si="210"/>
        <v>1898</v>
      </c>
      <c r="L2258" s="7">
        <f t="shared" si="213"/>
        <v>37.34750098386462</v>
      </c>
      <c r="M2258">
        <f t="shared" si="214"/>
        <v>20.857142857142858</v>
      </c>
      <c r="N2258">
        <f t="shared" si="215"/>
        <v>41</v>
      </c>
      <c r="O2258">
        <f>G2258/WatershedCalcs!$F$18</f>
        <v>1.1823593056958148</v>
      </c>
    </row>
    <row r="2259" spans="1:15" x14ac:dyDescent="0.25">
      <c r="A2259">
        <f t="shared" si="211"/>
        <v>2008</v>
      </c>
      <c r="B2259">
        <f t="shared" si="212"/>
        <v>6</v>
      </c>
      <c r="C2259">
        <v>2008</v>
      </c>
      <c r="D2259">
        <v>7</v>
      </c>
      <c r="E2259">
        <v>3</v>
      </c>
      <c r="F2259">
        <v>18</v>
      </c>
      <c r="G2259">
        <v>18</v>
      </c>
      <c r="I2259" s="1">
        <v>39514</v>
      </c>
      <c r="J2259">
        <v>18</v>
      </c>
      <c r="K2259">
        <f t="shared" si="210"/>
        <v>1969</v>
      </c>
      <c r="L2259" s="7">
        <f t="shared" si="213"/>
        <v>38.744588744588739</v>
      </c>
      <c r="M2259">
        <f t="shared" si="214"/>
        <v>24</v>
      </c>
      <c r="N2259">
        <f t="shared" si="215"/>
        <v>41.43333333333333</v>
      </c>
      <c r="O2259">
        <f>G2259/WatershedCalcs!$F$18</f>
        <v>1.1201298685539298</v>
      </c>
    </row>
    <row r="2260" spans="1:15" x14ac:dyDescent="0.25">
      <c r="A2260">
        <f t="shared" si="211"/>
        <v>2008</v>
      </c>
      <c r="B2260">
        <f t="shared" si="212"/>
        <v>6</v>
      </c>
      <c r="C2260">
        <v>2008</v>
      </c>
      <c r="D2260">
        <v>8</v>
      </c>
      <c r="E2260">
        <v>3</v>
      </c>
      <c r="F2260">
        <v>27</v>
      </c>
      <c r="G2260">
        <v>27</v>
      </c>
      <c r="I2260" s="1">
        <v>39515</v>
      </c>
      <c r="J2260">
        <v>27</v>
      </c>
      <c r="K2260">
        <f t="shared" si="210"/>
        <v>1397</v>
      </c>
      <c r="L2260" s="7">
        <f t="shared" si="213"/>
        <v>27.489177489177489</v>
      </c>
      <c r="M2260">
        <f t="shared" si="214"/>
        <v>30.142857142857142</v>
      </c>
      <c r="N2260">
        <f t="shared" si="215"/>
        <v>41.93333333333333</v>
      </c>
      <c r="O2260">
        <f>G2260/WatershedCalcs!$F$18</f>
        <v>1.6801948028308948</v>
      </c>
    </row>
    <row r="2261" spans="1:15" x14ac:dyDescent="0.25">
      <c r="A2261">
        <f t="shared" si="211"/>
        <v>2008</v>
      </c>
      <c r="B2261">
        <f t="shared" si="212"/>
        <v>6</v>
      </c>
      <c r="C2261">
        <v>2008</v>
      </c>
      <c r="D2261">
        <v>9</v>
      </c>
      <c r="E2261">
        <v>3</v>
      </c>
      <c r="F2261">
        <v>21</v>
      </c>
      <c r="G2261">
        <v>21</v>
      </c>
      <c r="I2261" s="1">
        <v>39516</v>
      </c>
      <c r="J2261">
        <v>21</v>
      </c>
      <c r="K2261">
        <f t="shared" si="210"/>
        <v>1744</v>
      </c>
      <c r="L2261" s="7">
        <f t="shared" si="213"/>
        <v>34.317197953561589</v>
      </c>
      <c r="M2261">
        <f t="shared" si="214"/>
        <v>35.714285714285715</v>
      </c>
      <c r="N2261">
        <f t="shared" si="215"/>
        <v>42.133333333333333</v>
      </c>
      <c r="O2261">
        <f>G2261/WatershedCalcs!$F$18</f>
        <v>1.3068181799795848</v>
      </c>
    </row>
    <row r="2262" spans="1:15" x14ac:dyDescent="0.25">
      <c r="A2262">
        <f t="shared" si="211"/>
        <v>2008</v>
      </c>
      <c r="B2262">
        <f t="shared" si="212"/>
        <v>6</v>
      </c>
      <c r="C2262">
        <v>2008</v>
      </c>
      <c r="D2262">
        <v>10</v>
      </c>
      <c r="E2262">
        <v>3</v>
      </c>
      <c r="F2262">
        <v>20</v>
      </c>
      <c r="G2262">
        <v>20</v>
      </c>
      <c r="I2262" s="1">
        <v>39517</v>
      </c>
      <c r="J2262">
        <v>20</v>
      </c>
      <c r="K2262">
        <f t="shared" si="210"/>
        <v>1826</v>
      </c>
      <c r="L2262" s="7">
        <f t="shared" si="213"/>
        <v>35.930735930735928</v>
      </c>
      <c r="M2262">
        <f t="shared" si="214"/>
        <v>39.857142857142854</v>
      </c>
      <c r="N2262">
        <f t="shared" si="215"/>
        <v>42.366666666666667</v>
      </c>
      <c r="O2262">
        <f>G2262/WatershedCalcs!$F$18</f>
        <v>1.2445887428376998</v>
      </c>
    </row>
    <row r="2263" spans="1:15" x14ac:dyDescent="0.25">
      <c r="A2263">
        <f t="shared" si="211"/>
        <v>2008</v>
      </c>
      <c r="B2263">
        <f t="shared" si="212"/>
        <v>6</v>
      </c>
      <c r="C2263">
        <v>2008</v>
      </c>
      <c r="D2263">
        <v>11</v>
      </c>
      <c r="E2263">
        <v>3</v>
      </c>
      <c r="F2263">
        <v>21</v>
      </c>
      <c r="G2263">
        <v>21</v>
      </c>
      <c r="I2263" s="1">
        <v>39518</v>
      </c>
      <c r="J2263">
        <v>21</v>
      </c>
      <c r="K2263">
        <f t="shared" si="210"/>
        <v>1744</v>
      </c>
      <c r="L2263" s="7">
        <f t="shared" si="213"/>
        <v>34.317197953561589</v>
      </c>
      <c r="M2263">
        <f t="shared" si="214"/>
        <v>43.714285714285715</v>
      </c>
      <c r="N2263">
        <f t="shared" si="215"/>
        <v>42.833333333333336</v>
      </c>
      <c r="O2263">
        <f>G2263/WatershedCalcs!$F$18</f>
        <v>1.3068181799795848</v>
      </c>
    </row>
    <row r="2264" spans="1:15" x14ac:dyDescent="0.25">
      <c r="A2264">
        <f t="shared" si="211"/>
        <v>2008</v>
      </c>
      <c r="B2264">
        <f t="shared" si="212"/>
        <v>6</v>
      </c>
      <c r="C2264">
        <v>2008</v>
      </c>
      <c r="D2264">
        <v>12</v>
      </c>
      <c r="E2264">
        <v>3</v>
      </c>
      <c r="F2264">
        <v>20</v>
      </c>
      <c r="G2264">
        <v>20</v>
      </c>
      <c r="I2264" s="1">
        <v>39519</v>
      </c>
      <c r="J2264">
        <v>20</v>
      </c>
      <c r="K2264">
        <f t="shared" si="210"/>
        <v>1826</v>
      </c>
      <c r="L2264" s="7">
        <f t="shared" si="213"/>
        <v>35.930735930735928</v>
      </c>
      <c r="M2264">
        <f t="shared" si="214"/>
        <v>51.857142857142854</v>
      </c>
      <c r="N2264">
        <f t="shared" si="215"/>
        <v>43.133333333333333</v>
      </c>
      <c r="O2264">
        <f>G2264/WatershedCalcs!$F$18</f>
        <v>1.2445887428376998</v>
      </c>
    </row>
    <row r="2265" spans="1:15" x14ac:dyDescent="0.25">
      <c r="A2265">
        <f t="shared" si="211"/>
        <v>2008</v>
      </c>
      <c r="B2265">
        <f t="shared" si="212"/>
        <v>6</v>
      </c>
      <c r="C2265">
        <v>2008</v>
      </c>
      <c r="D2265">
        <v>13</v>
      </c>
      <c r="E2265">
        <v>3</v>
      </c>
      <c r="F2265">
        <v>41</v>
      </c>
      <c r="G2265">
        <v>41</v>
      </c>
      <c r="I2265" s="1">
        <v>39520</v>
      </c>
      <c r="J2265">
        <v>41</v>
      </c>
      <c r="K2265">
        <f t="shared" si="210"/>
        <v>861</v>
      </c>
      <c r="L2265" s="7">
        <f t="shared" si="213"/>
        <v>16.942148760330578</v>
      </c>
      <c r="M2265">
        <f t="shared" si="214"/>
        <v>55.857142857142854</v>
      </c>
      <c r="N2265">
        <f t="shared" si="215"/>
        <v>43.3</v>
      </c>
      <c r="O2265">
        <f>G2265/WatershedCalcs!$F$18</f>
        <v>2.5514069228172849</v>
      </c>
    </row>
    <row r="2266" spans="1:15" x14ac:dyDescent="0.25">
      <c r="A2266">
        <f t="shared" si="211"/>
        <v>2008</v>
      </c>
      <c r="B2266">
        <f t="shared" si="212"/>
        <v>6</v>
      </c>
      <c r="C2266">
        <v>2008</v>
      </c>
      <c r="D2266">
        <v>14</v>
      </c>
      <c r="E2266">
        <v>3</v>
      </c>
      <c r="F2266">
        <v>61</v>
      </c>
      <c r="G2266">
        <v>61</v>
      </c>
      <c r="I2266" s="1">
        <v>39521</v>
      </c>
      <c r="J2266">
        <v>61</v>
      </c>
      <c r="K2266">
        <f t="shared" si="210"/>
        <v>499</v>
      </c>
      <c r="L2266" s="7">
        <f t="shared" si="213"/>
        <v>9.8189689098780004</v>
      </c>
      <c r="M2266">
        <f t="shared" si="214"/>
        <v>56.571428571428569</v>
      </c>
      <c r="N2266">
        <f t="shared" si="215"/>
        <v>42.733333333333334</v>
      </c>
      <c r="O2266">
        <f>G2266/WatershedCalcs!$F$18</f>
        <v>3.7959956656549845</v>
      </c>
    </row>
    <row r="2267" spans="1:15" x14ac:dyDescent="0.25">
      <c r="A2267">
        <f t="shared" si="211"/>
        <v>2008</v>
      </c>
      <c r="B2267">
        <f t="shared" si="212"/>
        <v>6</v>
      </c>
      <c r="C2267">
        <v>2008</v>
      </c>
      <c r="D2267">
        <v>15</v>
      </c>
      <c r="E2267">
        <v>3</v>
      </c>
      <c r="F2267" t="s">
        <v>73</v>
      </c>
      <c r="G2267">
        <v>66</v>
      </c>
      <c r="H2267" t="s">
        <v>10</v>
      </c>
      <c r="I2267" s="1">
        <v>39522</v>
      </c>
      <c r="J2267">
        <v>66</v>
      </c>
      <c r="K2267">
        <f t="shared" si="210"/>
        <v>453</v>
      </c>
      <c r="L2267" s="7">
        <f t="shared" si="213"/>
        <v>8.9138134592680061</v>
      </c>
      <c r="M2267">
        <f t="shared" si="214"/>
        <v>54.857142857142854</v>
      </c>
      <c r="N2267">
        <f t="shared" si="215"/>
        <v>41.466666666666669</v>
      </c>
      <c r="O2267">
        <f>G2267/WatershedCalcs!$F$18</f>
        <v>4.1071428513644097</v>
      </c>
    </row>
    <row r="2268" spans="1:15" x14ac:dyDescent="0.25">
      <c r="A2268">
        <f t="shared" si="211"/>
        <v>2008</v>
      </c>
      <c r="B2268">
        <f t="shared" si="212"/>
        <v>6</v>
      </c>
      <c r="C2268">
        <v>2008</v>
      </c>
      <c r="D2268">
        <v>16</v>
      </c>
      <c r="E2268">
        <v>3</v>
      </c>
      <c r="F2268" t="s">
        <v>74</v>
      </c>
      <c r="G2268">
        <v>50</v>
      </c>
      <c r="H2268" t="s">
        <v>10</v>
      </c>
      <c r="I2268" s="1">
        <v>39523</v>
      </c>
      <c r="J2268">
        <v>50</v>
      </c>
      <c r="K2268">
        <f t="shared" si="210"/>
        <v>640</v>
      </c>
      <c r="L2268" s="7">
        <f t="shared" si="213"/>
        <v>12.593467138921685</v>
      </c>
      <c r="M2268">
        <f t="shared" si="214"/>
        <v>50.571428571428569</v>
      </c>
      <c r="N2268">
        <f t="shared" si="215"/>
        <v>40.06666666666667</v>
      </c>
      <c r="O2268">
        <f>G2268/WatershedCalcs!$F$18</f>
        <v>3.1114718570942497</v>
      </c>
    </row>
    <row r="2269" spans="1:15" x14ac:dyDescent="0.25">
      <c r="A2269">
        <f t="shared" si="211"/>
        <v>2008</v>
      </c>
      <c r="B2269">
        <f t="shared" si="212"/>
        <v>6</v>
      </c>
      <c r="C2269">
        <v>2008</v>
      </c>
      <c r="D2269">
        <v>17</v>
      </c>
      <c r="E2269">
        <v>3</v>
      </c>
      <c r="F2269" t="s">
        <v>75</v>
      </c>
      <c r="G2269">
        <v>47</v>
      </c>
      <c r="H2269" t="s">
        <v>10</v>
      </c>
      <c r="I2269" s="1">
        <v>39524</v>
      </c>
      <c r="J2269">
        <v>47</v>
      </c>
      <c r="K2269">
        <f t="shared" si="210"/>
        <v>700</v>
      </c>
      <c r="L2269" s="7">
        <f t="shared" si="213"/>
        <v>13.774104683195592</v>
      </c>
      <c r="M2269">
        <f t="shared" si="214"/>
        <v>50.571428571428569</v>
      </c>
      <c r="N2269">
        <f t="shared" si="215"/>
        <v>39.233333333333334</v>
      </c>
      <c r="O2269">
        <f>G2269/WatershedCalcs!$F$18</f>
        <v>2.9247835456685949</v>
      </c>
    </row>
    <row r="2270" spans="1:15" x14ac:dyDescent="0.25">
      <c r="A2270">
        <f t="shared" si="211"/>
        <v>2008</v>
      </c>
      <c r="B2270">
        <f t="shared" si="212"/>
        <v>6</v>
      </c>
      <c r="C2270">
        <v>2008</v>
      </c>
      <c r="D2270">
        <v>18</v>
      </c>
      <c r="E2270">
        <v>3</v>
      </c>
      <c r="F2270" t="s">
        <v>76</v>
      </c>
      <c r="G2270">
        <v>78</v>
      </c>
      <c r="H2270" t="s">
        <v>10</v>
      </c>
      <c r="I2270" s="1">
        <v>39525</v>
      </c>
      <c r="J2270">
        <v>78</v>
      </c>
      <c r="K2270">
        <f t="shared" si="210"/>
        <v>380</v>
      </c>
      <c r="L2270" s="7">
        <f t="shared" si="213"/>
        <v>7.4773711137347503</v>
      </c>
      <c r="M2270">
        <f t="shared" si="214"/>
        <v>50.142857142857146</v>
      </c>
      <c r="N2270">
        <f t="shared" si="215"/>
        <v>38.533333333333331</v>
      </c>
      <c r="O2270">
        <f>G2270/WatershedCalcs!$F$18</f>
        <v>4.8538960970670297</v>
      </c>
    </row>
    <row r="2271" spans="1:15" x14ac:dyDescent="0.25">
      <c r="A2271">
        <f t="shared" si="211"/>
        <v>2008</v>
      </c>
      <c r="B2271">
        <f t="shared" si="212"/>
        <v>6</v>
      </c>
      <c r="C2271">
        <v>2008</v>
      </c>
      <c r="D2271">
        <v>19</v>
      </c>
      <c r="E2271">
        <v>3</v>
      </c>
      <c r="F2271" t="s">
        <v>68</v>
      </c>
      <c r="G2271">
        <v>48</v>
      </c>
      <c r="H2271" t="s">
        <v>10</v>
      </c>
      <c r="I2271" s="1">
        <v>39526</v>
      </c>
      <c r="J2271">
        <v>48</v>
      </c>
      <c r="K2271">
        <f t="shared" si="210"/>
        <v>675</v>
      </c>
      <c r="L2271" s="7">
        <f t="shared" si="213"/>
        <v>13.282172373081464</v>
      </c>
      <c r="M2271">
        <f t="shared" si="214"/>
        <v>44</v>
      </c>
      <c r="N2271">
        <f t="shared" si="215"/>
        <v>36.666666666666664</v>
      </c>
      <c r="O2271">
        <f>G2271/WatershedCalcs!$F$18</f>
        <v>2.9870129828104797</v>
      </c>
    </row>
    <row r="2272" spans="1:15" x14ac:dyDescent="0.25">
      <c r="A2272">
        <f t="shared" si="211"/>
        <v>2008</v>
      </c>
      <c r="B2272">
        <f t="shared" si="212"/>
        <v>6</v>
      </c>
      <c r="C2272">
        <v>2008</v>
      </c>
      <c r="D2272">
        <v>20</v>
      </c>
      <c r="E2272">
        <v>3</v>
      </c>
      <c r="F2272" t="s">
        <v>69</v>
      </c>
      <c r="G2272">
        <v>46</v>
      </c>
      <c r="H2272" t="s">
        <v>10</v>
      </c>
      <c r="I2272" s="1">
        <v>39527</v>
      </c>
      <c r="J2272">
        <v>46</v>
      </c>
      <c r="K2272">
        <f t="shared" si="210"/>
        <v>715</v>
      </c>
      <c r="L2272" s="7">
        <f t="shared" si="213"/>
        <v>14.06926406926407</v>
      </c>
      <c r="M2272">
        <f t="shared" si="214"/>
        <v>46.285714285714285</v>
      </c>
      <c r="N2272">
        <f t="shared" si="215"/>
        <v>35.766666666666666</v>
      </c>
      <c r="O2272">
        <f>G2272/WatershedCalcs!$F$18</f>
        <v>2.8625541085267097</v>
      </c>
    </row>
    <row r="2273" spans="1:15" x14ac:dyDescent="0.25">
      <c r="A2273">
        <f t="shared" si="211"/>
        <v>2008</v>
      </c>
      <c r="B2273">
        <f t="shared" si="212"/>
        <v>6</v>
      </c>
      <c r="C2273">
        <v>2008</v>
      </c>
      <c r="D2273">
        <v>21</v>
      </c>
      <c r="E2273">
        <v>3</v>
      </c>
      <c r="F2273" t="s">
        <v>77</v>
      </c>
      <c r="G2273">
        <v>49</v>
      </c>
      <c r="H2273" t="s">
        <v>10</v>
      </c>
      <c r="I2273" s="1">
        <v>39528</v>
      </c>
      <c r="J2273">
        <v>49</v>
      </c>
      <c r="K2273">
        <f t="shared" si="210"/>
        <v>655</v>
      </c>
      <c r="L2273" s="7">
        <f t="shared" si="213"/>
        <v>12.888626524990162</v>
      </c>
      <c r="M2273">
        <f t="shared" si="214"/>
        <v>46</v>
      </c>
      <c r="N2273">
        <f t="shared" si="215"/>
        <v>34.9</v>
      </c>
      <c r="O2273">
        <f>G2273/WatershedCalcs!$F$18</f>
        <v>3.0492424199523649</v>
      </c>
    </row>
    <row r="2274" spans="1:15" x14ac:dyDescent="0.25">
      <c r="A2274">
        <f t="shared" si="211"/>
        <v>2008</v>
      </c>
      <c r="B2274">
        <f t="shared" si="212"/>
        <v>6</v>
      </c>
      <c r="C2274">
        <v>2008</v>
      </c>
      <c r="D2274">
        <v>22</v>
      </c>
      <c r="E2274">
        <v>3</v>
      </c>
      <c r="F2274" t="s">
        <v>78</v>
      </c>
      <c r="G2274">
        <v>36</v>
      </c>
      <c r="H2274" t="s">
        <v>10</v>
      </c>
      <c r="I2274" s="1">
        <v>39529</v>
      </c>
      <c r="J2274">
        <v>36</v>
      </c>
      <c r="K2274">
        <f t="shared" si="210"/>
        <v>1014</v>
      </c>
      <c r="L2274" s="7">
        <f t="shared" si="213"/>
        <v>19.952774498229044</v>
      </c>
      <c r="M2274">
        <f t="shared" si="214"/>
        <v>46.571428571428569</v>
      </c>
      <c r="N2274">
        <f t="shared" si="215"/>
        <v>33.93333333333333</v>
      </c>
      <c r="O2274">
        <f>G2274/WatershedCalcs!$F$18</f>
        <v>2.2402597371078596</v>
      </c>
    </row>
    <row r="2275" spans="1:15" x14ac:dyDescent="0.25">
      <c r="A2275">
        <f t="shared" si="211"/>
        <v>2008</v>
      </c>
      <c r="B2275">
        <f t="shared" si="212"/>
        <v>6</v>
      </c>
      <c r="C2275">
        <v>2008</v>
      </c>
      <c r="D2275">
        <v>23</v>
      </c>
      <c r="E2275">
        <v>3</v>
      </c>
      <c r="F2275" t="s">
        <v>74</v>
      </c>
      <c r="G2275">
        <v>50</v>
      </c>
      <c r="H2275" t="s">
        <v>10</v>
      </c>
      <c r="I2275" s="1">
        <v>39530</v>
      </c>
      <c r="J2275">
        <v>50</v>
      </c>
      <c r="K2275">
        <f t="shared" si="210"/>
        <v>640</v>
      </c>
      <c r="L2275" s="7">
        <f t="shared" si="213"/>
        <v>12.593467138921685</v>
      </c>
      <c r="M2275">
        <f t="shared" si="214"/>
        <v>48.714285714285715</v>
      </c>
      <c r="N2275">
        <f t="shared" si="215"/>
        <v>33.4</v>
      </c>
      <c r="O2275">
        <f>G2275/WatershedCalcs!$F$18</f>
        <v>3.1114718570942497</v>
      </c>
    </row>
    <row r="2276" spans="1:15" x14ac:dyDescent="0.25">
      <c r="A2276">
        <f t="shared" si="211"/>
        <v>2008</v>
      </c>
      <c r="B2276">
        <f t="shared" si="212"/>
        <v>6</v>
      </c>
      <c r="C2276">
        <v>2008</v>
      </c>
      <c r="D2276">
        <v>24</v>
      </c>
      <c r="E2276">
        <v>3</v>
      </c>
      <c r="F2276" t="s">
        <v>79</v>
      </c>
      <c r="G2276">
        <v>44</v>
      </c>
      <c r="H2276" t="s">
        <v>10</v>
      </c>
      <c r="I2276" s="1">
        <v>39531</v>
      </c>
      <c r="J2276">
        <v>44</v>
      </c>
      <c r="K2276">
        <f t="shared" si="210"/>
        <v>777</v>
      </c>
      <c r="L2276" s="7">
        <f t="shared" si="213"/>
        <v>15.289256198347106</v>
      </c>
      <c r="M2276">
        <f t="shared" si="214"/>
        <v>48.428571428571431</v>
      </c>
      <c r="N2276">
        <f t="shared" si="215"/>
        <v>32.9</v>
      </c>
      <c r="O2276">
        <f>G2276/WatershedCalcs!$F$18</f>
        <v>2.7380952342429397</v>
      </c>
    </row>
    <row r="2277" spans="1:15" x14ac:dyDescent="0.25">
      <c r="A2277">
        <f t="shared" si="211"/>
        <v>2008</v>
      </c>
      <c r="B2277">
        <f t="shared" si="212"/>
        <v>6</v>
      </c>
      <c r="C2277">
        <v>2008</v>
      </c>
      <c r="D2277">
        <v>25</v>
      </c>
      <c r="E2277">
        <v>3</v>
      </c>
      <c r="F2277" t="s">
        <v>80</v>
      </c>
      <c r="G2277">
        <v>35</v>
      </c>
      <c r="H2277" t="s">
        <v>10</v>
      </c>
      <c r="I2277" s="1">
        <v>39532</v>
      </c>
      <c r="J2277">
        <v>35</v>
      </c>
      <c r="K2277">
        <f t="shared" si="210"/>
        <v>1053</v>
      </c>
      <c r="L2277" s="7">
        <f t="shared" si="213"/>
        <v>20.720188902007084</v>
      </c>
      <c r="M2277">
        <f t="shared" si="214"/>
        <v>48.142857142857146</v>
      </c>
      <c r="N2277">
        <f t="shared" si="215"/>
        <v>33.299999999999997</v>
      </c>
      <c r="O2277">
        <f>G2277/WatershedCalcs!$F$18</f>
        <v>2.1780302999659749</v>
      </c>
    </row>
    <row r="2278" spans="1:15" x14ac:dyDescent="0.25">
      <c r="A2278">
        <f t="shared" si="211"/>
        <v>2008</v>
      </c>
      <c r="B2278">
        <f t="shared" si="212"/>
        <v>6</v>
      </c>
      <c r="C2278">
        <v>2008</v>
      </c>
      <c r="D2278">
        <v>26</v>
      </c>
      <c r="E2278">
        <v>3</v>
      </c>
      <c r="F2278" t="s">
        <v>81</v>
      </c>
      <c r="G2278">
        <v>64</v>
      </c>
      <c r="H2278" t="s">
        <v>10</v>
      </c>
      <c r="I2278" s="1">
        <v>39533</v>
      </c>
      <c r="J2278">
        <v>64</v>
      </c>
      <c r="K2278">
        <f t="shared" si="210"/>
        <v>471</v>
      </c>
      <c r="L2278" s="7">
        <f t="shared" si="213"/>
        <v>9.2680047225501774</v>
      </c>
      <c r="M2278">
        <f t="shared" si="214"/>
        <v>48.142857142857146</v>
      </c>
      <c r="N2278">
        <f t="shared" si="215"/>
        <v>33.299999999999997</v>
      </c>
      <c r="O2278">
        <f>G2278/WatershedCalcs!$F$18</f>
        <v>3.9826839770806397</v>
      </c>
    </row>
    <row r="2279" spans="1:15" x14ac:dyDescent="0.25">
      <c r="A2279">
        <f t="shared" si="211"/>
        <v>2008</v>
      </c>
      <c r="B2279">
        <f t="shared" si="212"/>
        <v>6</v>
      </c>
      <c r="C2279">
        <v>2008</v>
      </c>
      <c r="D2279">
        <v>27</v>
      </c>
      <c r="E2279">
        <v>3</v>
      </c>
      <c r="F2279" t="s">
        <v>79</v>
      </c>
      <c r="G2279">
        <v>44</v>
      </c>
      <c r="H2279" t="s">
        <v>10</v>
      </c>
      <c r="I2279" s="1">
        <v>39534</v>
      </c>
      <c r="J2279">
        <v>44</v>
      </c>
      <c r="K2279">
        <f t="shared" si="210"/>
        <v>777</v>
      </c>
      <c r="L2279" s="7">
        <f t="shared" si="213"/>
        <v>15.289256198347106</v>
      </c>
      <c r="M2279">
        <f t="shared" si="214"/>
        <v>43.571428571428569</v>
      </c>
      <c r="N2279">
        <f t="shared" si="215"/>
        <v>32.06666666666667</v>
      </c>
      <c r="O2279">
        <f>G2279/WatershedCalcs!$F$18</f>
        <v>2.7380952342429397</v>
      </c>
    </row>
    <row r="2280" spans="1:15" x14ac:dyDescent="0.25">
      <c r="A2280">
        <f t="shared" si="211"/>
        <v>2008</v>
      </c>
      <c r="B2280">
        <f t="shared" si="212"/>
        <v>6</v>
      </c>
      <c r="C2280">
        <v>2008</v>
      </c>
      <c r="D2280">
        <v>28</v>
      </c>
      <c r="E2280">
        <v>3</v>
      </c>
      <c r="F2280" t="s">
        <v>82</v>
      </c>
      <c r="G2280">
        <v>53</v>
      </c>
      <c r="H2280" t="s">
        <v>10</v>
      </c>
      <c r="I2280" s="1">
        <v>39535</v>
      </c>
      <c r="J2280">
        <v>53</v>
      </c>
      <c r="K2280">
        <f t="shared" si="210"/>
        <v>595</v>
      </c>
      <c r="L2280" s="7">
        <f t="shared" si="213"/>
        <v>11.707988980716253</v>
      </c>
      <c r="M2280">
        <f t="shared" si="214"/>
        <v>41.428571428571431</v>
      </c>
      <c r="N2280">
        <f t="shared" si="215"/>
        <v>31.333333333333332</v>
      </c>
      <c r="O2280">
        <f>G2280/WatershedCalcs!$F$18</f>
        <v>3.2981601685199045</v>
      </c>
    </row>
    <row r="2281" spans="1:15" x14ac:dyDescent="0.25">
      <c r="A2281">
        <f t="shared" si="211"/>
        <v>2008</v>
      </c>
      <c r="B2281">
        <f t="shared" si="212"/>
        <v>6</v>
      </c>
      <c r="C2281">
        <v>2008</v>
      </c>
      <c r="D2281">
        <v>29</v>
      </c>
      <c r="E2281">
        <v>3</v>
      </c>
      <c r="F2281" t="s">
        <v>83</v>
      </c>
      <c r="G2281">
        <v>51</v>
      </c>
      <c r="H2281" t="s">
        <v>10</v>
      </c>
      <c r="I2281" s="1">
        <v>39536</v>
      </c>
      <c r="J2281">
        <v>51</v>
      </c>
      <c r="K2281">
        <f t="shared" si="210"/>
        <v>623</v>
      </c>
      <c r="L2281" s="7">
        <f t="shared" si="213"/>
        <v>12.258953168044078</v>
      </c>
      <c r="M2281">
        <f t="shared" si="214"/>
        <v>38.857142857142854</v>
      </c>
      <c r="N2281">
        <f t="shared" si="215"/>
        <v>30.233333333333334</v>
      </c>
      <c r="O2281">
        <f>G2281/WatershedCalcs!$F$18</f>
        <v>3.1737012942361349</v>
      </c>
    </row>
    <row r="2282" spans="1:15" x14ac:dyDescent="0.25">
      <c r="A2282">
        <f t="shared" si="211"/>
        <v>2008</v>
      </c>
      <c r="B2282">
        <f t="shared" si="212"/>
        <v>6</v>
      </c>
      <c r="C2282">
        <v>2008</v>
      </c>
      <c r="D2282">
        <v>30</v>
      </c>
      <c r="E2282">
        <v>3</v>
      </c>
      <c r="F2282" t="s">
        <v>68</v>
      </c>
      <c r="G2282">
        <v>48</v>
      </c>
      <c r="H2282" t="s">
        <v>10</v>
      </c>
      <c r="I2282" s="1">
        <v>39537</v>
      </c>
      <c r="J2282">
        <v>48</v>
      </c>
      <c r="K2282">
        <f t="shared" si="210"/>
        <v>675</v>
      </c>
      <c r="L2282" s="7">
        <f t="shared" si="213"/>
        <v>13.282172373081464</v>
      </c>
      <c r="M2282">
        <f t="shared" si="214"/>
        <v>36.142857142857146</v>
      </c>
      <c r="N2282">
        <f t="shared" si="215"/>
        <v>29.2</v>
      </c>
      <c r="O2282">
        <f>G2282/WatershedCalcs!$F$18</f>
        <v>2.9870129828104797</v>
      </c>
    </row>
    <row r="2283" spans="1:15" x14ac:dyDescent="0.25">
      <c r="A2283">
        <f t="shared" si="211"/>
        <v>2008</v>
      </c>
      <c r="B2283">
        <f t="shared" si="212"/>
        <v>6</v>
      </c>
      <c r="C2283">
        <v>2008</v>
      </c>
      <c r="D2283">
        <v>31</v>
      </c>
      <c r="E2283">
        <v>3</v>
      </c>
      <c r="F2283" t="s">
        <v>84</v>
      </c>
      <c r="G2283">
        <v>42</v>
      </c>
      <c r="H2283" t="s">
        <v>10</v>
      </c>
      <c r="I2283" s="1">
        <v>39538</v>
      </c>
      <c r="J2283">
        <v>42</v>
      </c>
      <c r="K2283">
        <f t="shared" si="210"/>
        <v>843</v>
      </c>
      <c r="L2283" s="7">
        <f t="shared" si="213"/>
        <v>16.587957497048407</v>
      </c>
      <c r="M2283">
        <f t="shared" si="214"/>
        <v>34</v>
      </c>
      <c r="N2283">
        <f t="shared" si="215"/>
        <v>28.533333333333335</v>
      </c>
      <c r="O2283">
        <f>G2283/WatershedCalcs!$F$18</f>
        <v>2.6136363599591697</v>
      </c>
    </row>
    <row r="2284" spans="1:15" x14ac:dyDescent="0.25">
      <c r="A2284">
        <f t="shared" si="211"/>
        <v>2008</v>
      </c>
      <c r="B2284">
        <f t="shared" si="212"/>
        <v>7</v>
      </c>
      <c r="C2284">
        <v>2008</v>
      </c>
      <c r="D2284">
        <v>1</v>
      </c>
      <c r="E2284">
        <v>4</v>
      </c>
      <c r="F2284" t="s">
        <v>80</v>
      </c>
      <c r="G2284">
        <v>35</v>
      </c>
      <c r="H2284" t="s">
        <v>10</v>
      </c>
      <c r="I2284" s="1">
        <v>39539</v>
      </c>
      <c r="J2284">
        <v>35</v>
      </c>
      <c r="K2284">
        <f t="shared" si="210"/>
        <v>1053</v>
      </c>
      <c r="L2284" s="7">
        <f t="shared" si="213"/>
        <v>20.720188902007084</v>
      </c>
      <c r="M2284">
        <f t="shared" si="214"/>
        <v>32.714285714285715</v>
      </c>
      <c r="N2284">
        <f t="shared" si="215"/>
        <v>28.133333333333333</v>
      </c>
      <c r="O2284">
        <f>G2284/WatershedCalcs!$F$18</f>
        <v>2.1780302999659749</v>
      </c>
    </row>
    <row r="2285" spans="1:15" x14ac:dyDescent="0.25">
      <c r="A2285">
        <f t="shared" si="211"/>
        <v>2008</v>
      </c>
      <c r="B2285">
        <f t="shared" si="212"/>
        <v>7</v>
      </c>
      <c r="C2285">
        <v>2008</v>
      </c>
      <c r="D2285">
        <v>2</v>
      </c>
      <c r="E2285">
        <v>4</v>
      </c>
      <c r="F2285" t="s">
        <v>85</v>
      </c>
      <c r="G2285">
        <v>32</v>
      </c>
      <c r="H2285" t="s">
        <v>10</v>
      </c>
      <c r="I2285" s="1">
        <v>39540</v>
      </c>
      <c r="J2285">
        <v>32</v>
      </c>
      <c r="K2285">
        <f t="shared" si="210"/>
        <v>1185</v>
      </c>
      <c r="L2285" s="7">
        <f t="shared" si="213"/>
        <v>23.31759149940968</v>
      </c>
      <c r="M2285">
        <f t="shared" si="214"/>
        <v>31.714285714285715</v>
      </c>
      <c r="N2285">
        <f t="shared" si="215"/>
        <v>27.666666666666668</v>
      </c>
      <c r="O2285">
        <f>G2285/WatershedCalcs!$F$18</f>
        <v>1.9913419885403199</v>
      </c>
    </row>
    <row r="2286" spans="1:15" x14ac:dyDescent="0.25">
      <c r="A2286">
        <f t="shared" si="211"/>
        <v>2008</v>
      </c>
      <c r="B2286">
        <f t="shared" si="212"/>
        <v>7</v>
      </c>
      <c r="C2286">
        <v>2008</v>
      </c>
      <c r="D2286">
        <v>3</v>
      </c>
      <c r="E2286">
        <v>4</v>
      </c>
      <c r="F2286" t="s">
        <v>86</v>
      </c>
      <c r="G2286">
        <v>29</v>
      </c>
      <c r="H2286" t="s">
        <v>10</v>
      </c>
      <c r="I2286" s="1">
        <v>39541</v>
      </c>
      <c r="J2286">
        <v>29</v>
      </c>
      <c r="K2286">
        <f t="shared" si="210"/>
        <v>1319</v>
      </c>
      <c r="L2286" s="7">
        <f t="shared" si="213"/>
        <v>25.954348681621408</v>
      </c>
      <c r="M2286">
        <f t="shared" si="214"/>
        <v>32</v>
      </c>
      <c r="N2286">
        <f t="shared" si="215"/>
        <v>27.2</v>
      </c>
      <c r="O2286">
        <f>G2286/WatershedCalcs!$F$18</f>
        <v>1.8046536771146648</v>
      </c>
    </row>
    <row r="2287" spans="1:15" x14ac:dyDescent="0.25">
      <c r="A2287">
        <f t="shared" si="211"/>
        <v>2008</v>
      </c>
      <c r="B2287">
        <f t="shared" si="212"/>
        <v>7</v>
      </c>
      <c r="C2287">
        <v>2008</v>
      </c>
      <c r="D2287">
        <v>4</v>
      </c>
      <c r="E2287">
        <v>4</v>
      </c>
      <c r="F2287" t="s">
        <v>80</v>
      </c>
      <c r="G2287">
        <v>35</v>
      </c>
      <c r="H2287" t="s">
        <v>10</v>
      </c>
      <c r="I2287" s="1">
        <v>39542</v>
      </c>
      <c r="J2287">
        <v>35</v>
      </c>
      <c r="K2287">
        <f t="shared" si="210"/>
        <v>1053</v>
      </c>
      <c r="L2287" s="7">
        <f t="shared" si="213"/>
        <v>20.720188902007084</v>
      </c>
      <c r="M2287">
        <f t="shared" si="214"/>
        <v>32.142857142857146</v>
      </c>
      <c r="N2287">
        <f t="shared" si="215"/>
        <v>26.866666666666667</v>
      </c>
      <c r="O2287">
        <f>G2287/WatershedCalcs!$F$18</f>
        <v>2.1780302999659749</v>
      </c>
    </row>
    <row r="2288" spans="1:15" x14ac:dyDescent="0.25">
      <c r="A2288">
        <f t="shared" si="211"/>
        <v>2008</v>
      </c>
      <c r="B2288">
        <f t="shared" si="212"/>
        <v>7</v>
      </c>
      <c r="C2288">
        <v>2008</v>
      </c>
      <c r="D2288">
        <v>5</v>
      </c>
      <c r="E2288">
        <v>4</v>
      </c>
      <c r="F2288" t="s">
        <v>85</v>
      </c>
      <c r="G2288">
        <v>32</v>
      </c>
      <c r="H2288" t="s">
        <v>10</v>
      </c>
      <c r="I2288" s="1">
        <v>39543</v>
      </c>
      <c r="J2288">
        <v>32</v>
      </c>
      <c r="K2288">
        <f t="shared" si="210"/>
        <v>1185</v>
      </c>
      <c r="L2288" s="7">
        <f t="shared" si="213"/>
        <v>23.31759149940968</v>
      </c>
      <c r="M2288">
        <f t="shared" si="214"/>
        <v>30.714285714285715</v>
      </c>
      <c r="N2288">
        <f t="shared" si="215"/>
        <v>26.3</v>
      </c>
      <c r="O2288">
        <f>G2288/WatershedCalcs!$F$18</f>
        <v>1.9913419885403199</v>
      </c>
    </row>
    <row r="2289" spans="1:15" x14ac:dyDescent="0.25">
      <c r="A2289">
        <f t="shared" si="211"/>
        <v>2008</v>
      </c>
      <c r="B2289">
        <f t="shared" si="212"/>
        <v>7</v>
      </c>
      <c r="C2289">
        <v>2008</v>
      </c>
      <c r="D2289">
        <v>6</v>
      </c>
      <c r="E2289">
        <v>4</v>
      </c>
      <c r="F2289" t="s">
        <v>87</v>
      </c>
      <c r="G2289">
        <v>33</v>
      </c>
      <c r="H2289" t="s">
        <v>10</v>
      </c>
      <c r="I2289" s="1">
        <v>39544</v>
      </c>
      <c r="J2289">
        <v>33</v>
      </c>
      <c r="K2289">
        <f t="shared" si="210"/>
        <v>1148</v>
      </c>
      <c r="L2289" s="7">
        <f t="shared" si="213"/>
        <v>22.589531680440771</v>
      </c>
      <c r="M2289">
        <f t="shared" si="214"/>
        <v>29.571428571428573</v>
      </c>
      <c r="N2289">
        <f t="shared" si="215"/>
        <v>25.766666666666666</v>
      </c>
      <c r="O2289">
        <f>G2289/WatershedCalcs!$F$18</f>
        <v>2.0535714256822049</v>
      </c>
    </row>
    <row r="2290" spans="1:15" x14ac:dyDescent="0.25">
      <c r="A2290">
        <f t="shared" si="211"/>
        <v>2008</v>
      </c>
      <c r="B2290">
        <f t="shared" si="212"/>
        <v>7</v>
      </c>
      <c r="C2290">
        <v>2008</v>
      </c>
      <c r="D2290">
        <v>7</v>
      </c>
      <c r="E2290">
        <v>4</v>
      </c>
      <c r="F2290" t="s">
        <v>87</v>
      </c>
      <c r="G2290">
        <v>33</v>
      </c>
      <c r="H2290" t="s">
        <v>10</v>
      </c>
      <c r="I2290" s="1">
        <v>39545</v>
      </c>
      <c r="J2290">
        <v>33</v>
      </c>
      <c r="K2290">
        <f t="shared" si="210"/>
        <v>1148</v>
      </c>
      <c r="L2290" s="7">
        <f t="shared" si="213"/>
        <v>22.589531680440771</v>
      </c>
      <c r="M2290">
        <f t="shared" si="214"/>
        <v>28.142857142857142</v>
      </c>
      <c r="N2290">
        <f t="shared" si="215"/>
        <v>25.166666666666668</v>
      </c>
      <c r="O2290">
        <f>G2290/WatershedCalcs!$F$18</f>
        <v>2.0535714256822049</v>
      </c>
    </row>
    <row r="2291" spans="1:15" x14ac:dyDescent="0.25">
      <c r="A2291">
        <f t="shared" si="211"/>
        <v>2008</v>
      </c>
      <c r="B2291">
        <f t="shared" si="212"/>
        <v>7</v>
      </c>
      <c r="C2291">
        <v>2008</v>
      </c>
      <c r="D2291">
        <v>8</v>
      </c>
      <c r="E2291">
        <v>4</v>
      </c>
      <c r="F2291" t="s">
        <v>88</v>
      </c>
      <c r="G2291">
        <v>28</v>
      </c>
      <c r="H2291" t="s">
        <v>10</v>
      </c>
      <c r="I2291" s="1">
        <v>39546</v>
      </c>
      <c r="J2291">
        <v>28</v>
      </c>
      <c r="K2291">
        <f t="shared" si="210"/>
        <v>1357</v>
      </c>
      <c r="L2291" s="7">
        <f t="shared" si="213"/>
        <v>26.702085792994882</v>
      </c>
      <c r="M2291">
        <f t="shared" si="214"/>
        <v>26.857142857142858</v>
      </c>
      <c r="N2291">
        <f t="shared" si="215"/>
        <v>24.566666666666666</v>
      </c>
      <c r="O2291">
        <f>G2291/WatershedCalcs!$F$18</f>
        <v>1.7424242399727798</v>
      </c>
    </row>
    <row r="2292" spans="1:15" x14ac:dyDescent="0.25">
      <c r="A2292">
        <f t="shared" si="211"/>
        <v>2008</v>
      </c>
      <c r="B2292">
        <f t="shared" si="212"/>
        <v>7</v>
      </c>
      <c r="C2292">
        <v>2008</v>
      </c>
      <c r="D2292">
        <v>9</v>
      </c>
      <c r="E2292">
        <v>4</v>
      </c>
      <c r="F2292" t="s">
        <v>89</v>
      </c>
      <c r="G2292">
        <v>34</v>
      </c>
      <c r="H2292" t="s">
        <v>10</v>
      </c>
      <c r="I2292" s="1">
        <v>39547</v>
      </c>
      <c r="J2292">
        <v>34</v>
      </c>
      <c r="K2292">
        <f t="shared" si="210"/>
        <v>1098</v>
      </c>
      <c r="L2292" s="7">
        <f t="shared" si="213"/>
        <v>21.605667060212514</v>
      </c>
      <c r="M2292">
        <f t="shared" si="214"/>
        <v>26.428571428571427</v>
      </c>
      <c r="N2292">
        <f t="shared" si="215"/>
        <v>24.133333333333333</v>
      </c>
      <c r="O2292">
        <f>G2292/WatershedCalcs!$F$18</f>
        <v>2.1158008628240896</v>
      </c>
    </row>
    <row r="2293" spans="1:15" x14ac:dyDescent="0.25">
      <c r="A2293">
        <f t="shared" si="211"/>
        <v>2008</v>
      </c>
      <c r="B2293">
        <f t="shared" si="212"/>
        <v>7</v>
      </c>
      <c r="C2293">
        <v>2008</v>
      </c>
      <c r="D2293">
        <v>10</v>
      </c>
      <c r="E2293">
        <v>4</v>
      </c>
      <c r="F2293" t="s">
        <v>37</v>
      </c>
      <c r="G2293">
        <v>30</v>
      </c>
      <c r="H2293" t="s">
        <v>10</v>
      </c>
      <c r="I2293" s="1">
        <v>39548</v>
      </c>
      <c r="J2293">
        <v>30</v>
      </c>
      <c r="K2293">
        <f t="shared" si="210"/>
        <v>1276</v>
      </c>
      <c r="L2293" s="7">
        <f t="shared" si="213"/>
        <v>25.108225108225106</v>
      </c>
      <c r="M2293">
        <f t="shared" si="214"/>
        <v>25.285714285714285</v>
      </c>
      <c r="N2293">
        <f t="shared" si="215"/>
        <v>23.5</v>
      </c>
      <c r="O2293">
        <f>G2293/WatershedCalcs!$F$18</f>
        <v>1.8668831142565498</v>
      </c>
    </row>
    <row r="2294" spans="1:15" x14ac:dyDescent="0.25">
      <c r="A2294">
        <f t="shared" si="211"/>
        <v>2008</v>
      </c>
      <c r="B2294">
        <f t="shared" si="212"/>
        <v>7</v>
      </c>
      <c r="C2294">
        <v>2008</v>
      </c>
      <c r="D2294">
        <v>11</v>
      </c>
      <c r="E2294">
        <v>4</v>
      </c>
      <c r="F2294" t="s">
        <v>40</v>
      </c>
      <c r="G2294">
        <v>25</v>
      </c>
      <c r="H2294" t="s">
        <v>10</v>
      </c>
      <c r="I2294" s="1">
        <v>39549</v>
      </c>
      <c r="J2294">
        <v>25</v>
      </c>
      <c r="K2294">
        <f t="shared" si="210"/>
        <v>1500</v>
      </c>
      <c r="L2294" s="7">
        <f t="shared" si="213"/>
        <v>29.515938606847698</v>
      </c>
      <c r="M2294">
        <f t="shared" si="214"/>
        <v>24.142857142857142</v>
      </c>
      <c r="N2294">
        <f t="shared" si="215"/>
        <v>22.966666666666665</v>
      </c>
      <c r="O2294">
        <f>G2294/WatershedCalcs!$F$18</f>
        <v>1.5557359285471248</v>
      </c>
    </row>
    <row r="2295" spans="1:15" x14ac:dyDescent="0.25">
      <c r="A2295">
        <f t="shared" si="211"/>
        <v>2008</v>
      </c>
      <c r="B2295">
        <f t="shared" si="212"/>
        <v>7</v>
      </c>
      <c r="C2295">
        <v>2008</v>
      </c>
      <c r="D2295">
        <v>12</v>
      </c>
      <c r="E2295">
        <v>4</v>
      </c>
      <c r="F2295" t="s">
        <v>35</v>
      </c>
      <c r="G2295">
        <v>24</v>
      </c>
      <c r="H2295" t="s">
        <v>10</v>
      </c>
      <c r="I2295" s="1">
        <v>39550</v>
      </c>
      <c r="J2295">
        <v>24</v>
      </c>
      <c r="K2295">
        <f t="shared" si="210"/>
        <v>1550</v>
      </c>
      <c r="L2295" s="7">
        <f t="shared" si="213"/>
        <v>30.499803227075954</v>
      </c>
      <c r="M2295">
        <f t="shared" si="214"/>
        <v>23.571428571428573</v>
      </c>
      <c r="N2295">
        <f t="shared" si="215"/>
        <v>22.6</v>
      </c>
      <c r="O2295">
        <f>G2295/WatershedCalcs!$F$18</f>
        <v>1.4935064914052398</v>
      </c>
    </row>
    <row r="2296" spans="1:15" x14ac:dyDescent="0.25">
      <c r="A2296">
        <f t="shared" si="211"/>
        <v>2008</v>
      </c>
      <c r="B2296">
        <f t="shared" si="212"/>
        <v>7</v>
      </c>
      <c r="C2296">
        <v>2008</v>
      </c>
      <c r="D2296">
        <v>13</v>
      </c>
      <c r="E2296">
        <v>4</v>
      </c>
      <c r="F2296" t="s">
        <v>90</v>
      </c>
      <c r="G2296">
        <v>23</v>
      </c>
      <c r="H2296" t="s">
        <v>10</v>
      </c>
      <c r="I2296" s="1">
        <v>39551</v>
      </c>
      <c r="J2296">
        <v>23</v>
      </c>
      <c r="K2296">
        <f t="shared" si="210"/>
        <v>1613</v>
      </c>
      <c r="L2296" s="7">
        <f t="shared" si="213"/>
        <v>31.739472648563559</v>
      </c>
      <c r="M2296">
        <f t="shared" si="214"/>
        <v>23</v>
      </c>
      <c r="N2296">
        <f t="shared" si="215"/>
        <v>22.233333333333334</v>
      </c>
      <c r="O2296">
        <f>G2296/WatershedCalcs!$F$18</f>
        <v>1.4312770542633548</v>
      </c>
    </row>
    <row r="2297" spans="1:15" x14ac:dyDescent="0.25">
      <c r="A2297">
        <f t="shared" si="211"/>
        <v>2008</v>
      </c>
      <c r="B2297">
        <f t="shared" si="212"/>
        <v>7</v>
      </c>
      <c r="C2297">
        <v>2008</v>
      </c>
      <c r="D2297">
        <v>14</v>
      </c>
      <c r="E2297">
        <v>4</v>
      </c>
      <c r="F2297" t="s">
        <v>35</v>
      </c>
      <c r="G2297">
        <v>24</v>
      </c>
      <c r="H2297" t="s">
        <v>10</v>
      </c>
      <c r="I2297" s="1">
        <v>39552</v>
      </c>
      <c r="J2297">
        <v>24</v>
      </c>
      <c r="K2297">
        <f t="shared" si="210"/>
        <v>1550</v>
      </c>
      <c r="L2297" s="7">
        <f t="shared" si="213"/>
        <v>30.499803227075954</v>
      </c>
      <c r="M2297">
        <f t="shared" si="214"/>
        <v>22.571428571428573</v>
      </c>
      <c r="N2297">
        <f t="shared" si="215"/>
        <v>21.933333333333334</v>
      </c>
      <c r="O2297">
        <f>G2297/WatershedCalcs!$F$18</f>
        <v>1.4935064914052398</v>
      </c>
    </row>
    <row r="2298" spans="1:15" x14ac:dyDescent="0.25">
      <c r="A2298">
        <f t="shared" si="211"/>
        <v>2008</v>
      </c>
      <c r="B2298">
        <f t="shared" si="212"/>
        <v>7</v>
      </c>
      <c r="C2298">
        <v>2008</v>
      </c>
      <c r="D2298">
        <v>15</v>
      </c>
      <c r="E2298">
        <v>4</v>
      </c>
      <c r="F2298" t="s">
        <v>40</v>
      </c>
      <c r="G2298">
        <v>25</v>
      </c>
      <c r="H2298" t="s">
        <v>10</v>
      </c>
      <c r="I2298" s="1">
        <v>39553</v>
      </c>
      <c r="J2298">
        <v>25</v>
      </c>
      <c r="K2298">
        <f t="shared" si="210"/>
        <v>1500</v>
      </c>
      <c r="L2298" s="7">
        <f t="shared" si="213"/>
        <v>29.515938606847698</v>
      </c>
      <c r="M2298">
        <f t="shared" si="214"/>
        <v>22</v>
      </c>
      <c r="N2298">
        <f t="shared" si="215"/>
        <v>21.6</v>
      </c>
      <c r="O2298">
        <f>G2298/WatershedCalcs!$F$18</f>
        <v>1.5557359285471248</v>
      </c>
    </row>
    <row r="2299" spans="1:15" x14ac:dyDescent="0.25">
      <c r="A2299">
        <f t="shared" si="211"/>
        <v>2008</v>
      </c>
      <c r="B2299">
        <f t="shared" si="212"/>
        <v>7</v>
      </c>
      <c r="C2299">
        <v>2008</v>
      </c>
      <c r="D2299">
        <v>16</v>
      </c>
      <c r="E2299">
        <v>4</v>
      </c>
      <c r="F2299" t="s">
        <v>91</v>
      </c>
      <c r="G2299">
        <v>26</v>
      </c>
      <c r="H2299" t="s">
        <v>10</v>
      </c>
      <c r="I2299" s="1">
        <v>39554</v>
      </c>
      <c r="J2299">
        <v>26</v>
      </c>
      <c r="K2299">
        <f t="shared" si="210"/>
        <v>1449</v>
      </c>
      <c r="L2299" s="7">
        <f t="shared" si="213"/>
        <v>28.512396694214875</v>
      </c>
      <c r="M2299">
        <f t="shared" si="214"/>
        <v>23.428571428571427</v>
      </c>
      <c r="N2299">
        <f t="shared" si="215"/>
        <v>21.2</v>
      </c>
      <c r="O2299">
        <f>G2299/WatershedCalcs!$F$18</f>
        <v>1.6179653656890098</v>
      </c>
    </row>
    <row r="2300" spans="1:15" x14ac:dyDescent="0.25">
      <c r="A2300">
        <f t="shared" si="211"/>
        <v>2008</v>
      </c>
      <c r="B2300">
        <f t="shared" si="212"/>
        <v>7</v>
      </c>
      <c r="C2300">
        <v>2008</v>
      </c>
      <c r="D2300">
        <v>17</v>
      </c>
      <c r="E2300">
        <v>4</v>
      </c>
      <c r="F2300" t="s">
        <v>92</v>
      </c>
      <c r="G2300">
        <v>22</v>
      </c>
      <c r="H2300" t="s">
        <v>10</v>
      </c>
      <c r="I2300" s="1">
        <v>39555</v>
      </c>
      <c r="J2300">
        <v>22</v>
      </c>
      <c r="K2300">
        <f t="shared" si="210"/>
        <v>1676</v>
      </c>
      <c r="L2300" s="7">
        <f t="shared" si="213"/>
        <v>32.979142070051161</v>
      </c>
      <c r="M2300">
        <f t="shared" si="214"/>
        <v>27.714285714285715</v>
      </c>
      <c r="N2300">
        <f t="shared" si="215"/>
        <v>20.733333333333334</v>
      </c>
      <c r="O2300">
        <f>G2300/WatershedCalcs!$F$18</f>
        <v>1.3690476171214698</v>
      </c>
    </row>
    <row r="2301" spans="1:15" x14ac:dyDescent="0.25">
      <c r="A2301">
        <f t="shared" si="211"/>
        <v>2008</v>
      </c>
      <c r="B2301">
        <f t="shared" si="212"/>
        <v>7</v>
      </c>
      <c r="C2301">
        <v>2008</v>
      </c>
      <c r="D2301">
        <v>18</v>
      </c>
      <c r="E2301">
        <v>4</v>
      </c>
      <c r="F2301" t="s">
        <v>93</v>
      </c>
      <c r="G2301">
        <v>21</v>
      </c>
      <c r="H2301" t="s">
        <v>10</v>
      </c>
      <c r="I2301" s="1">
        <v>39556</v>
      </c>
      <c r="J2301">
        <v>21</v>
      </c>
      <c r="K2301">
        <f t="shared" si="210"/>
        <v>1744</v>
      </c>
      <c r="L2301" s="7">
        <f t="shared" si="213"/>
        <v>34.317197953561589</v>
      </c>
      <c r="M2301">
        <f t="shared" si="214"/>
        <v>29.571428571428573</v>
      </c>
      <c r="N2301">
        <f t="shared" si="215"/>
        <v>20.366666666666667</v>
      </c>
      <c r="O2301">
        <f>G2301/WatershedCalcs!$F$18</f>
        <v>1.3068181799795848</v>
      </c>
    </row>
    <row r="2302" spans="1:15" x14ac:dyDescent="0.25">
      <c r="A2302">
        <f t="shared" si="211"/>
        <v>2008</v>
      </c>
      <c r="B2302">
        <f t="shared" si="212"/>
        <v>7</v>
      </c>
      <c r="C2302">
        <v>2008</v>
      </c>
      <c r="D2302">
        <v>19</v>
      </c>
      <c r="E2302">
        <v>4</v>
      </c>
      <c r="F2302" t="s">
        <v>94</v>
      </c>
      <c r="G2302">
        <v>20</v>
      </c>
      <c r="H2302" t="s">
        <v>10</v>
      </c>
      <c r="I2302" s="1">
        <v>39557</v>
      </c>
      <c r="J2302">
        <v>20</v>
      </c>
      <c r="K2302">
        <f t="shared" si="210"/>
        <v>1826</v>
      </c>
      <c r="L2302" s="7">
        <f t="shared" si="213"/>
        <v>35.930735930735928</v>
      </c>
      <c r="M2302">
        <f t="shared" si="214"/>
        <v>30.428571428571427</v>
      </c>
      <c r="N2302">
        <f t="shared" si="215"/>
        <v>20.033333333333335</v>
      </c>
      <c r="O2302">
        <f>G2302/WatershedCalcs!$F$18</f>
        <v>1.2445887428376998</v>
      </c>
    </row>
    <row r="2303" spans="1:15" x14ac:dyDescent="0.25">
      <c r="A2303">
        <f t="shared" si="211"/>
        <v>2008</v>
      </c>
      <c r="B2303">
        <f t="shared" si="212"/>
        <v>7</v>
      </c>
      <c r="C2303">
        <v>2008</v>
      </c>
      <c r="D2303">
        <v>20</v>
      </c>
      <c r="E2303">
        <v>4</v>
      </c>
      <c r="F2303" t="s">
        <v>94</v>
      </c>
      <c r="G2303">
        <v>20</v>
      </c>
      <c r="H2303" t="s">
        <v>10</v>
      </c>
      <c r="I2303" s="1">
        <v>39558</v>
      </c>
      <c r="J2303">
        <v>20</v>
      </c>
      <c r="K2303">
        <f t="shared" si="210"/>
        <v>1826</v>
      </c>
      <c r="L2303" s="7">
        <f t="shared" si="213"/>
        <v>35.930735930735928</v>
      </c>
      <c r="M2303">
        <f t="shared" si="214"/>
        <v>30.714285714285715</v>
      </c>
      <c r="N2303">
        <f t="shared" si="215"/>
        <v>19.7</v>
      </c>
      <c r="O2303">
        <f>G2303/WatershedCalcs!$F$18</f>
        <v>1.2445887428376998</v>
      </c>
    </row>
    <row r="2304" spans="1:15" x14ac:dyDescent="0.25">
      <c r="A2304">
        <f t="shared" si="211"/>
        <v>2008</v>
      </c>
      <c r="B2304">
        <f t="shared" si="212"/>
        <v>7</v>
      </c>
      <c r="C2304">
        <v>2008</v>
      </c>
      <c r="D2304">
        <v>21</v>
      </c>
      <c r="E2304">
        <v>4</v>
      </c>
      <c r="F2304" t="s">
        <v>94</v>
      </c>
      <c r="G2304">
        <v>20</v>
      </c>
      <c r="H2304" t="s">
        <v>10</v>
      </c>
      <c r="I2304" s="1">
        <v>39559</v>
      </c>
      <c r="J2304">
        <v>20</v>
      </c>
      <c r="K2304">
        <f t="shared" si="210"/>
        <v>1826</v>
      </c>
      <c r="L2304" s="7">
        <f t="shared" si="213"/>
        <v>35.930735930735928</v>
      </c>
      <c r="M2304">
        <f t="shared" si="214"/>
        <v>30.714285714285715</v>
      </c>
      <c r="N2304">
        <f t="shared" si="215"/>
        <v>19.433333333333334</v>
      </c>
      <c r="O2304">
        <f>G2304/WatershedCalcs!$F$18</f>
        <v>1.2445887428376998</v>
      </c>
    </row>
    <row r="2305" spans="1:15" x14ac:dyDescent="0.25">
      <c r="A2305">
        <f t="shared" si="211"/>
        <v>2008</v>
      </c>
      <c r="B2305">
        <f t="shared" si="212"/>
        <v>7</v>
      </c>
      <c r="C2305">
        <v>2008</v>
      </c>
      <c r="D2305">
        <v>22</v>
      </c>
      <c r="E2305">
        <v>4</v>
      </c>
      <c r="F2305" t="s">
        <v>80</v>
      </c>
      <c r="G2305">
        <v>35</v>
      </c>
      <c r="H2305" t="s">
        <v>10</v>
      </c>
      <c r="I2305" s="1">
        <v>39560</v>
      </c>
      <c r="J2305">
        <v>35</v>
      </c>
      <c r="K2305">
        <f t="shared" si="210"/>
        <v>1053</v>
      </c>
      <c r="L2305" s="7">
        <f t="shared" si="213"/>
        <v>20.720188902007084</v>
      </c>
      <c r="M2305">
        <f t="shared" si="214"/>
        <v>30.714285714285715</v>
      </c>
      <c r="N2305">
        <f t="shared" si="215"/>
        <v>19.266666666666666</v>
      </c>
      <c r="O2305">
        <f>G2305/WatershedCalcs!$F$18</f>
        <v>2.1780302999659749</v>
      </c>
    </row>
    <row r="2306" spans="1:15" x14ac:dyDescent="0.25">
      <c r="A2306">
        <f t="shared" si="211"/>
        <v>2008</v>
      </c>
      <c r="B2306">
        <f t="shared" si="212"/>
        <v>7</v>
      </c>
      <c r="C2306">
        <v>2008</v>
      </c>
      <c r="D2306">
        <v>23</v>
      </c>
      <c r="E2306">
        <v>4</v>
      </c>
      <c r="F2306" t="s">
        <v>95</v>
      </c>
      <c r="G2306">
        <v>56</v>
      </c>
      <c r="H2306" t="s">
        <v>10</v>
      </c>
      <c r="I2306" s="1">
        <v>39561</v>
      </c>
      <c r="J2306">
        <v>56</v>
      </c>
      <c r="K2306">
        <f t="shared" ref="K2306:K2369" si="216">RANK(J2306,$J$2:$J$5114,0)</f>
        <v>552</v>
      </c>
      <c r="L2306" s="7">
        <f t="shared" si="213"/>
        <v>10.861865407319952</v>
      </c>
      <c r="M2306">
        <f t="shared" si="214"/>
        <v>29.714285714285715</v>
      </c>
      <c r="N2306">
        <f t="shared" si="215"/>
        <v>18.566666666666666</v>
      </c>
      <c r="O2306">
        <f>G2306/WatershedCalcs!$F$18</f>
        <v>3.4848484799455597</v>
      </c>
    </row>
    <row r="2307" spans="1:15" x14ac:dyDescent="0.25">
      <c r="A2307">
        <f t="shared" ref="A2307:A2370" si="217">IF(E2307&gt;9,C2307+1,C2307)</f>
        <v>2008</v>
      </c>
      <c r="B2307">
        <f t="shared" ref="B2307:B2370" si="218">IF(E2307&gt;9,(E2307-9),(E2307+3))</f>
        <v>7</v>
      </c>
      <c r="C2307">
        <v>2008</v>
      </c>
      <c r="D2307">
        <v>24</v>
      </c>
      <c r="E2307">
        <v>4</v>
      </c>
      <c r="F2307" t="s">
        <v>80</v>
      </c>
      <c r="G2307">
        <v>35</v>
      </c>
      <c r="H2307" t="s">
        <v>10</v>
      </c>
      <c r="I2307" s="1">
        <v>39562</v>
      </c>
      <c r="J2307">
        <v>35</v>
      </c>
      <c r="K2307">
        <f t="shared" si="216"/>
        <v>1053</v>
      </c>
      <c r="L2307" s="7">
        <f t="shared" ref="L2307:L2370" si="219">100*(K2307/(COUNT($K$2:$K$5114)+1))</f>
        <v>20.720188902007084</v>
      </c>
      <c r="M2307">
        <f t="shared" ref="M2307:M2370" si="220">AVERAGE(J2307:J2313)</f>
        <v>26</v>
      </c>
      <c r="N2307">
        <f t="shared" ref="N2307:N2370" si="221">AVERAGE(J2307:J2336)</f>
        <v>17.166666666666668</v>
      </c>
      <c r="O2307">
        <f>G2307/WatershedCalcs!$F$18</f>
        <v>2.1780302999659749</v>
      </c>
    </row>
    <row r="2308" spans="1:15" x14ac:dyDescent="0.25">
      <c r="A2308">
        <f t="shared" si="217"/>
        <v>2008</v>
      </c>
      <c r="B2308">
        <f t="shared" si="218"/>
        <v>7</v>
      </c>
      <c r="C2308">
        <v>2008</v>
      </c>
      <c r="D2308">
        <v>25</v>
      </c>
      <c r="E2308">
        <v>4</v>
      </c>
      <c r="F2308" t="s">
        <v>96</v>
      </c>
      <c r="G2308">
        <v>27</v>
      </c>
      <c r="H2308" t="s">
        <v>10</v>
      </c>
      <c r="I2308" s="1">
        <v>39563</v>
      </c>
      <c r="J2308">
        <v>27</v>
      </c>
      <c r="K2308">
        <f t="shared" si="216"/>
        <v>1397</v>
      </c>
      <c r="L2308" s="7">
        <f t="shared" si="219"/>
        <v>27.489177489177489</v>
      </c>
      <c r="M2308">
        <f t="shared" si="220"/>
        <v>24</v>
      </c>
      <c r="N2308">
        <f t="shared" si="221"/>
        <v>16.5</v>
      </c>
      <c r="O2308">
        <f>G2308/WatershedCalcs!$F$18</f>
        <v>1.6801948028308948</v>
      </c>
    </row>
    <row r="2309" spans="1:15" x14ac:dyDescent="0.25">
      <c r="A2309">
        <f t="shared" si="217"/>
        <v>2008</v>
      </c>
      <c r="B2309">
        <f t="shared" si="218"/>
        <v>7</v>
      </c>
      <c r="C2309">
        <v>2008</v>
      </c>
      <c r="D2309">
        <v>26</v>
      </c>
      <c r="E2309">
        <v>4</v>
      </c>
      <c r="F2309" t="s">
        <v>92</v>
      </c>
      <c r="G2309">
        <v>22</v>
      </c>
      <c r="H2309" t="s">
        <v>10</v>
      </c>
      <c r="I2309" s="1">
        <v>39564</v>
      </c>
      <c r="J2309">
        <v>22</v>
      </c>
      <c r="K2309">
        <f t="shared" si="216"/>
        <v>1676</v>
      </c>
      <c r="L2309" s="7">
        <f t="shared" si="219"/>
        <v>32.979142070051161</v>
      </c>
      <c r="M2309">
        <f t="shared" si="220"/>
        <v>22.714285714285715</v>
      </c>
      <c r="N2309">
        <f t="shared" si="221"/>
        <v>16.333333333333332</v>
      </c>
      <c r="O2309">
        <f>G2309/WatershedCalcs!$F$18</f>
        <v>1.3690476171214698</v>
      </c>
    </row>
    <row r="2310" spans="1:15" x14ac:dyDescent="0.25">
      <c r="A2310">
        <f t="shared" si="217"/>
        <v>2008</v>
      </c>
      <c r="B2310">
        <f t="shared" si="218"/>
        <v>7</v>
      </c>
      <c r="C2310">
        <v>2008</v>
      </c>
      <c r="D2310">
        <v>27</v>
      </c>
      <c r="E2310">
        <v>4</v>
      </c>
      <c r="F2310" t="s">
        <v>94</v>
      </c>
      <c r="G2310">
        <v>20</v>
      </c>
      <c r="H2310" t="s">
        <v>10</v>
      </c>
      <c r="I2310" s="1">
        <v>39565</v>
      </c>
      <c r="J2310">
        <v>20</v>
      </c>
      <c r="K2310">
        <f t="shared" si="216"/>
        <v>1826</v>
      </c>
      <c r="L2310" s="7">
        <f t="shared" si="219"/>
        <v>35.930735930735928</v>
      </c>
      <c r="M2310">
        <f t="shared" si="220"/>
        <v>22.285714285714285</v>
      </c>
      <c r="N2310">
        <f t="shared" si="221"/>
        <v>16.233333333333334</v>
      </c>
      <c r="O2310">
        <f>G2310/WatershedCalcs!$F$18</f>
        <v>1.2445887428376998</v>
      </c>
    </row>
    <row r="2311" spans="1:15" x14ac:dyDescent="0.25">
      <c r="A2311">
        <f t="shared" si="217"/>
        <v>2008</v>
      </c>
      <c r="B2311">
        <f t="shared" si="218"/>
        <v>7</v>
      </c>
      <c r="C2311">
        <v>2008</v>
      </c>
      <c r="D2311">
        <v>28</v>
      </c>
      <c r="E2311">
        <v>4</v>
      </c>
      <c r="F2311" t="s">
        <v>94</v>
      </c>
      <c r="G2311">
        <v>20</v>
      </c>
      <c r="H2311" t="s">
        <v>10</v>
      </c>
      <c r="I2311" s="1">
        <v>39566</v>
      </c>
      <c r="J2311">
        <v>20</v>
      </c>
      <c r="K2311">
        <f t="shared" si="216"/>
        <v>1826</v>
      </c>
      <c r="L2311" s="7">
        <f t="shared" si="219"/>
        <v>35.930735930735928</v>
      </c>
      <c r="M2311">
        <f t="shared" si="220"/>
        <v>22</v>
      </c>
      <c r="N2311">
        <f t="shared" si="221"/>
        <v>16.066666666666666</v>
      </c>
      <c r="O2311">
        <f>G2311/WatershedCalcs!$F$18</f>
        <v>1.2445887428376998</v>
      </c>
    </row>
    <row r="2312" spans="1:15" x14ac:dyDescent="0.25">
      <c r="A2312">
        <f t="shared" si="217"/>
        <v>2008</v>
      </c>
      <c r="B2312">
        <f t="shared" si="218"/>
        <v>7</v>
      </c>
      <c r="C2312">
        <v>2008</v>
      </c>
      <c r="D2312">
        <v>29</v>
      </c>
      <c r="E2312">
        <v>4</v>
      </c>
      <c r="F2312" t="s">
        <v>88</v>
      </c>
      <c r="G2312">
        <v>28</v>
      </c>
      <c r="H2312" t="s">
        <v>10</v>
      </c>
      <c r="I2312" s="1">
        <v>39567</v>
      </c>
      <c r="J2312">
        <v>28</v>
      </c>
      <c r="K2312">
        <f t="shared" si="216"/>
        <v>1357</v>
      </c>
      <c r="L2312" s="7">
        <f t="shared" si="219"/>
        <v>26.702085792994882</v>
      </c>
      <c r="M2312">
        <f t="shared" si="220"/>
        <v>21.428571428571427</v>
      </c>
      <c r="N2312">
        <f t="shared" si="221"/>
        <v>15.866666666666667</v>
      </c>
      <c r="O2312">
        <f>G2312/WatershedCalcs!$F$18</f>
        <v>1.7424242399727798</v>
      </c>
    </row>
    <row r="2313" spans="1:15" x14ac:dyDescent="0.25">
      <c r="A2313">
        <f t="shared" si="217"/>
        <v>2008</v>
      </c>
      <c r="B2313">
        <f t="shared" si="218"/>
        <v>7</v>
      </c>
      <c r="C2313">
        <v>2008</v>
      </c>
      <c r="D2313">
        <v>30</v>
      </c>
      <c r="E2313">
        <v>4</v>
      </c>
      <c r="F2313" t="s">
        <v>37</v>
      </c>
      <c r="G2313">
        <v>30</v>
      </c>
      <c r="H2313" t="s">
        <v>10</v>
      </c>
      <c r="I2313" s="1">
        <v>39568</v>
      </c>
      <c r="J2313">
        <v>30</v>
      </c>
      <c r="K2313">
        <f t="shared" si="216"/>
        <v>1276</v>
      </c>
      <c r="L2313" s="7">
        <f t="shared" si="219"/>
        <v>25.108225108225106</v>
      </c>
      <c r="M2313">
        <f t="shared" si="220"/>
        <v>19.571428571428573</v>
      </c>
      <c r="N2313">
        <f t="shared" si="221"/>
        <v>15.633333333333333</v>
      </c>
      <c r="O2313">
        <f>G2313/WatershedCalcs!$F$18</f>
        <v>1.8668831142565498</v>
      </c>
    </row>
    <row r="2314" spans="1:15" x14ac:dyDescent="0.25">
      <c r="A2314">
        <f t="shared" si="217"/>
        <v>2008</v>
      </c>
      <c r="B2314">
        <f t="shared" si="218"/>
        <v>8</v>
      </c>
      <c r="C2314">
        <v>2008</v>
      </c>
      <c r="D2314">
        <v>1</v>
      </c>
      <c r="E2314">
        <v>5</v>
      </c>
      <c r="F2314" t="s">
        <v>93</v>
      </c>
      <c r="G2314">
        <v>21</v>
      </c>
      <c r="H2314" t="s">
        <v>10</v>
      </c>
      <c r="I2314" s="1">
        <v>39569</v>
      </c>
      <c r="J2314">
        <v>21</v>
      </c>
      <c r="K2314">
        <f t="shared" si="216"/>
        <v>1744</v>
      </c>
      <c r="L2314" s="7">
        <f t="shared" si="219"/>
        <v>34.317197953561589</v>
      </c>
      <c r="M2314">
        <f t="shared" si="220"/>
        <v>17.428571428571427</v>
      </c>
      <c r="N2314">
        <f t="shared" si="221"/>
        <v>15.1</v>
      </c>
      <c r="O2314">
        <f>G2314/WatershedCalcs!$F$18</f>
        <v>1.3068181799795848</v>
      </c>
    </row>
    <row r="2315" spans="1:15" x14ac:dyDescent="0.25">
      <c r="A2315">
        <f t="shared" si="217"/>
        <v>2008</v>
      </c>
      <c r="B2315">
        <f t="shared" si="218"/>
        <v>8</v>
      </c>
      <c r="C2315">
        <v>2008</v>
      </c>
      <c r="D2315">
        <v>2</v>
      </c>
      <c r="E2315">
        <v>5</v>
      </c>
      <c r="F2315" t="s">
        <v>38</v>
      </c>
      <c r="G2315">
        <v>18</v>
      </c>
      <c r="H2315" t="s">
        <v>10</v>
      </c>
      <c r="I2315" s="1">
        <v>39570</v>
      </c>
      <c r="J2315">
        <v>18</v>
      </c>
      <c r="K2315">
        <f t="shared" si="216"/>
        <v>1969</v>
      </c>
      <c r="L2315" s="7">
        <f t="shared" si="219"/>
        <v>38.744588744588739</v>
      </c>
      <c r="M2315">
        <f t="shared" si="220"/>
        <v>16.571428571428573</v>
      </c>
      <c r="N2315">
        <f t="shared" si="221"/>
        <v>14.8</v>
      </c>
      <c r="O2315">
        <f>G2315/WatershedCalcs!$F$18</f>
        <v>1.1201298685539298</v>
      </c>
    </row>
    <row r="2316" spans="1:15" x14ac:dyDescent="0.25">
      <c r="A2316">
        <f t="shared" si="217"/>
        <v>2008</v>
      </c>
      <c r="B2316">
        <f t="shared" si="218"/>
        <v>8</v>
      </c>
      <c r="C2316">
        <v>2008</v>
      </c>
      <c r="D2316">
        <v>3</v>
      </c>
      <c r="E2316">
        <v>5</v>
      </c>
      <c r="F2316" t="s">
        <v>97</v>
      </c>
      <c r="G2316">
        <v>19</v>
      </c>
      <c r="H2316" t="s">
        <v>10</v>
      </c>
      <c r="I2316" s="1">
        <v>39571</v>
      </c>
      <c r="J2316">
        <v>19</v>
      </c>
      <c r="K2316">
        <f t="shared" si="216"/>
        <v>1898</v>
      </c>
      <c r="L2316" s="7">
        <f t="shared" si="219"/>
        <v>37.34750098386462</v>
      </c>
      <c r="M2316">
        <f t="shared" si="220"/>
        <v>16.142857142857142</v>
      </c>
      <c r="N2316">
        <f t="shared" si="221"/>
        <v>14.566666666666666</v>
      </c>
      <c r="O2316">
        <f>G2316/WatershedCalcs!$F$18</f>
        <v>1.1823593056958148</v>
      </c>
    </row>
    <row r="2317" spans="1:15" x14ac:dyDescent="0.25">
      <c r="A2317">
        <f t="shared" si="217"/>
        <v>2008</v>
      </c>
      <c r="B2317">
        <f t="shared" si="218"/>
        <v>8</v>
      </c>
      <c r="C2317">
        <v>2008</v>
      </c>
      <c r="D2317">
        <v>4</v>
      </c>
      <c r="E2317">
        <v>5</v>
      </c>
      <c r="F2317" t="s">
        <v>38</v>
      </c>
      <c r="G2317">
        <v>18</v>
      </c>
      <c r="H2317" t="s">
        <v>10</v>
      </c>
      <c r="I2317" s="1">
        <v>39572</v>
      </c>
      <c r="J2317">
        <v>18</v>
      </c>
      <c r="K2317">
        <f t="shared" si="216"/>
        <v>1969</v>
      </c>
      <c r="L2317" s="7">
        <f t="shared" si="219"/>
        <v>38.744588744588739</v>
      </c>
      <c r="M2317">
        <f t="shared" si="220"/>
        <v>15.428571428571429</v>
      </c>
      <c r="N2317">
        <f t="shared" si="221"/>
        <v>14.3</v>
      </c>
      <c r="O2317">
        <f>G2317/WatershedCalcs!$F$18</f>
        <v>1.1201298685539298</v>
      </c>
    </row>
    <row r="2318" spans="1:15" x14ac:dyDescent="0.25">
      <c r="A2318">
        <f t="shared" si="217"/>
        <v>2008</v>
      </c>
      <c r="B2318">
        <f t="shared" si="218"/>
        <v>8</v>
      </c>
      <c r="C2318">
        <v>2008</v>
      </c>
      <c r="D2318">
        <v>5</v>
      </c>
      <c r="E2318">
        <v>5</v>
      </c>
      <c r="F2318" t="s">
        <v>41</v>
      </c>
      <c r="G2318">
        <v>16</v>
      </c>
      <c r="H2318" t="s">
        <v>10</v>
      </c>
      <c r="I2318" s="1">
        <v>39573</v>
      </c>
      <c r="J2318">
        <v>16</v>
      </c>
      <c r="K2318">
        <f t="shared" si="216"/>
        <v>2135</v>
      </c>
      <c r="L2318" s="7">
        <f t="shared" si="219"/>
        <v>42.011019283746556</v>
      </c>
      <c r="M2318">
        <f t="shared" si="220"/>
        <v>14.857142857142858</v>
      </c>
      <c r="N2318">
        <f t="shared" si="221"/>
        <v>15</v>
      </c>
      <c r="O2318">
        <f>G2318/WatershedCalcs!$F$18</f>
        <v>0.99567099427015993</v>
      </c>
    </row>
    <row r="2319" spans="1:15" x14ac:dyDescent="0.25">
      <c r="A2319">
        <f t="shared" si="217"/>
        <v>2008</v>
      </c>
      <c r="B2319">
        <f t="shared" si="218"/>
        <v>8</v>
      </c>
      <c r="C2319">
        <v>2008</v>
      </c>
      <c r="D2319">
        <v>6</v>
      </c>
      <c r="E2319">
        <v>5</v>
      </c>
      <c r="F2319" t="s">
        <v>44</v>
      </c>
      <c r="G2319">
        <v>15</v>
      </c>
      <c r="H2319" t="s">
        <v>10</v>
      </c>
      <c r="I2319" s="1">
        <v>39574</v>
      </c>
      <c r="J2319">
        <v>15</v>
      </c>
      <c r="K2319">
        <f t="shared" si="216"/>
        <v>2213</v>
      </c>
      <c r="L2319" s="7">
        <f t="shared" si="219"/>
        <v>43.545848091302638</v>
      </c>
      <c r="M2319">
        <f t="shared" si="220"/>
        <v>14.428571428571429</v>
      </c>
      <c r="N2319">
        <f t="shared" si="221"/>
        <v>15.066666666666666</v>
      </c>
      <c r="O2319">
        <f>G2319/WatershedCalcs!$F$18</f>
        <v>0.93344155712827492</v>
      </c>
    </row>
    <row r="2320" spans="1:15" x14ac:dyDescent="0.25">
      <c r="A2320">
        <f t="shared" si="217"/>
        <v>2008</v>
      </c>
      <c r="B2320">
        <f t="shared" si="218"/>
        <v>8</v>
      </c>
      <c r="C2320">
        <v>2008</v>
      </c>
      <c r="D2320">
        <v>7</v>
      </c>
      <c r="E2320">
        <v>5</v>
      </c>
      <c r="F2320" t="s">
        <v>44</v>
      </c>
      <c r="G2320">
        <v>15</v>
      </c>
      <c r="H2320" t="s">
        <v>10</v>
      </c>
      <c r="I2320" s="1">
        <v>39575</v>
      </c>
      <c r="J2320">
        <v>15</v>
      </c>
      <c r="K2320">
        <f t="shared" si="216"/>
        <v>2213</v>
      </c>
      <c r="L2320" s="7">
        <f t="shared" si="219"/>
        <v>43.545848091302638</v>
      </c>
      <c r="M2320">
        <f t="shared" si="220"/>
        <v>14.285714285714286</v>
      </c>
      <c r="N2320">
        <f t="shared" si="221"/>
        <v>15</v>
      </c>
      <c r="O2320">
        <f>G2320/WatershedCalcs!$F$18</f>
        <v>0.93344155712827492</v>
      </c>
    </row>
    <row r="2321" spans="1:15" x14ac:dyDescent="0.25">
      <c r="A2321">
        <f t="shared" si="217"/>
        <v>2008</v>
      </c>
      <c r="B2321">
        <f t="shared" si="218"/>
        <v>8</v>
      </c>
      <c r="C2321">
        <v>2008</v>
      </c>
      <c r="D2321">
        <v>8</v>
      </c>
      <c r="E2321">
        <v>5</v>
      </c>
      <c r="F2321" t="s">
        <v>44</v>
      </c>
      <c r="G2321">
        <v>15</v>
      </c>
      <c r="H2321" t="s">
        <v>10</v>
      </c>
      <c r="I2321" s="1">
        <v>39576</v>
      </c>
      <c r="J2321">
        <v>15</v>
      </c>
      <c r="K2321">
        <f t="shared" si="216"/>
        <v>2213</v>
      </c>
      <c r="L2321" s="7">
        <f t="shared" si="219"/>
        <v>43.545848091302638</v>
      </c>
      <c r="M2321">
        <f t="shared" si="220"/>
        <v>14.142857142857142</v>
      </c>
      <c r="N2321">
        <f t="shared" si="221"/>
        <v>14.9</v>
      </c>
      <c r="O2321">
        <f>G2321/WatershedCalcs!$F$18</f>
        <v>0.93344155712827492</v>
      </c>
    </row>
    <row r="2322" spans="1:15" x14ac:dyDescent="0.25">
      <c r="A2322">
        <f t="shared" si="217"/>
        <v>2008</v>
      </c>
      <c r="B2322">
        <f t="shared" si="218"/>
        <v>8</v>
      </c>
      <c r="C2322">
        <v>2008</v>
      </c>
      <c r="D2322">
        <v>9</v>
      </c>
      <c r="E2322">
        <v>5</v>
      </c>
      <c r="F2322" t="s">
        <v>44</v>
      </c>
      <c r="G2322">
        <v>15</v>
      </c>
      <c r="H2322" t="s">
        <v>10</v>
      </c>
      <c r="I2322" s="1">
        <v>39577</v>
      </c>
      <c r="J2322">
        <v>15</v>
      </c>
      <c r="K2322">
        <f t="shared" si="216"/>
        <v>2213</v>
      </c>
      <c r="L2322" s="7">
        <f t="shared" si="219"/>
        <v>43.545848091302638</v>
      </c>
      <c r="M2322">
        <f t="shared" si="220"/>
        <v>13.857142857142858</v>
      </c>
      <c r="N2322">
        <f t="shared" si="221"/>
        <v>14.766666666666667</v>
      </c>
      <c r="O2322">
        <f>G2322/WatershedCalcs!$F$18</f>
        <v>0.93344155712827492</v>
      </c>
    </row>
    <row r="2323" spans="1:15" x14ac:dyDescent="0.25">
      <c r="A2323">
        <f t="shared" si="217"/>
        <v>2008</v>
      </c>
      <c r="B2323">
        <f t="shared" si="218"/>
        <v>8</v>
      </c>
      <c r="C2323">
        <v>2008</v>
      </c>
      <c r="D2323">
        <v>10</v>
      </c>
      <c r="E2323">
        <v>5</v>
      </c>
      <c r="F2323" t="s">
        <v>45</v>
      </c>
      <c r="G2323">
        <v>14</v>
      </c>
      <c r="H2323" t="s">
        <v>10</v>
      </c>
      <c r="I2323" s="1">
        <v>39578</v>
      </c>
      <c r="J2323">
        <v>14</v>
      </c>
      <c r="K2323">
        <f t="shared" si="216"/>
        <v>2302</v>
      </c>
      <c r="L2323" s="7">
        <f t="shared" si="219"/>
        <v>45.297127115308932</v>
      </c>
      <c r="M2323">
        <f t="shared" si="220"/>
        <v>13.428571428571429</v>
      </c>
      <c r="N2323">
        <f t="shared" si="221"/>
        <v>14.6</v>
      </c>
      <c r="O2323">
        <f>G2323/WatershedCalcs!$F$18</f>
        <v>0.87121211998638992</v>
      </c>
    </row>
    <row r="2324" spans="1:15" x14ac:dyDescent="0.25">
      <c r="A2324">
        <f t="shared" si="217"/>
        <v>2008</v>
      </c>
      <c r="B2324">
        <f t="shared" si="218"/>
        <v>8</v>
      </c>
      <c r="C2324">
        <v>2008</v>
      </c>
      <c r="D2324">
        <v>11</v>
      </c>
      <c r="E2324">
        <v>5</v>
      </c>
      <c r="F2324" t="s">
        <v>45</v>
      </c>
      <c r="G2324">
        <v>14</v>
      </c>
      <c r="H2324" t="s">
        <v>10</v>
      </c>
      <c r="I2324" s="1">
        <v>39579</v>
      </c>
      <c r="J2324">
        <v>14</v>
      </c>
      <c r="K2324">
        <f t="shared" si="216"/>
        <v>2302</v>
      </c>
      <c r="L2324" s="7">
        <f t="shared" si="219"/>
        <v>45.297127115308932</v>
      </c>
      <c r="M2324">
        <f t="shared" si="220"/>
        <v>13</v>
      </c>
      <c r="N2324">
        <f t="shared" si="221"/>
        <v>14.46</v>
      </c>
      <c r="O2324">
        <f>G2324/WatershedCalcs!$F$18</f>
        <v>0.87121211998638992</v>
      </c>
    </row>
    <row r="2325" spans="1:15" x14ac:dyDescent="0.25">
      <c r="A2325">
        <f t="shared" si="217"/>
        <v>2008</v>
      </c>
      <c r="B2325">
        <f t="shared" si="218"/>
        <v>8</v>
      </c>
      <c r="C2325">
        <v>2008</v>
      </c>
      <c r="D2325">
        <v>12</v>
      </c>
      <c r="E2325">
        <v>5</v>
      </c>
      <c r="F2325" t="s">
        <v>42</v>
      </c>
      <c r="G2325">
        <v>13</v>
      </c>
      <c r="H2325" t="s">
        <v>10</v>
      </c>
      <c r="I2325" s="1">
        <v>39580</v>
      </c>
      <c r="J2325">
        <v>13</v>
      </c>
      <c r="K2325">
        <f t="shared" si="216"/>
        <v>2405</v>
      </c>
      <c r="L2325" s="7">
        <f t="shared" si="219"/>
        <v>47.323888232979144</v>
      </c>
      <c r="M2325">
        <f t="shared" si="220"/>
        <v>12.571428571428571</v>
      </c>
      <c r="N2325">
        <f t="shared" si="221"/>
        <v>14.306666666666667</v>
      </c>
      <c r="O2325">
        <f>G2325/WatershedCalcs!$F$18</f>
        <v>0.80898268284450492</v>
      </c>
    </row>
    <row r="2326" spans="1:15" x14ac:dyDescent="0.25">
      <c r="A2326">
        <f t="shared" si="217"/>
        <v>2008</v>
      </c>
      <c r="B2326">
        <f t="shared" si="218"/>
        <v>8</v>
      </c>
      <c r="C2326">
        <v>2008</v>
      </c>
      <c r="D2326">
        <v>13</v>
      </c>
      <c r="E2326">
        <v>5</v>
      </c>
      <c r="F2326" t="s">
        <v>45</v>
      </c>
      <c r="G2326">
        <v>14</v>
      </c>
      <c r="H2326" t="s">
        <v>10</v>
      </c>
      <c r="I2326" s="1">
        <v>39581</v>
      </c>
      <c r="J2326">
        <v>14</v>
      </c>
      <c r="K2326">
        <f t="shared" si="216"/>
        <v>2302</v>
      </c>
      <c r="L2326" s="7">
        <f t="shared" si="219"/>
        <v>45.297127115308932</v>
      </c>
      <c r="M2326">
        <f t="shared" si="220"/>
        <v>12.142857142857142</v>
      </c>
      <c r="N2326">
        <f t="shared" si="221"/>
        <v>14.166666666666666</v>
      </c>
      <c r="O2326">
        <f>G2326/WatershedCalcs!$F$18</f>
        <v>0.87121211998638992</v>
      </c>
    </row>
    <row r="2327" spans="1:15" x14ac:dyDescent="0.25">
      <c r="A2327">
        <f t="shared" si="217"/>
        <v>2008</v>
      </c>
      <c r="B2327">
        <f t="shared" si="218"/>
        <v>8</v>
      </c>
      <c r="C2327">
        <v>2008</v>
      </c>
      <c r="D2327">
        <v>14</v>
      </c>
      <c r="E2327">
        <v>5</v>
      </c>
      <c r="F2327" t="s">
        <v>45</v>
      </c>
      <c r="G2327">
        <v>14</v>
      </c>
      <c r="H2327" t="s">
        <v>10</v>
      </c>
      <c r="I2327" s="1">
        <v>39582</v>
      </c>
      <c r="J2327">
        <v>14</v>
      </c>
      <c r="K2327">
        <f t="shared" si="216"/>
        <v>2302</v>
      </c>
      <c r="L2327" s="7">
        <f t="shared" si="219"/>
        <v>45.297127115308932</v>
      </c>
      <c r="M2327">
        <f t="shared" si="220"/>
        <v>11.857142857142858</v>
      </c>
      <c r="N2327">
        <f t="shared" si="221"/>
        <v>13.983333333333333</v>
      </c>
      <c r="O2327">
        <f>G2327/WatershedCalcs!$F$18</f>
        <v>0.87121211998638992</v>
      </c>
    </row>
    <row r="2328" spans="1:15" x14ac:dyDescent="0.25">
      <c r="A2328">
        <f t="shared" si="217"/>
        <v>2008</v>
      </c>
      <c r="B2328">
        <f t="shared" si="218"/>
        <v>8</v>
      </c>
      <c r="C2328">
        <v>2008</v>
      </c>
      <c r="D2328">
        <v>15</v>
      </c>
      <c r="E2328">
        <v>5</v>
      </c>
      <c r="F2328" t="s">
        <v>42</v>
      </c>
      <c r="G2328">
        <v>13</v>
      </c>
      <c r="H2328" t="s">
        <v>10</v>
      </c>
      <c r="I2328" s="1">
        <v>39583</v>
      </c>
      <c r="J2328">
        <v>13</v>
      </c>
      <c r="K2328">
        <f t="shared" si="216"/>
        <v>2405</v>
      </c>
      <c r="L2328" s="7">
        <f t="shared" si="219"/>
        <v>47.323888232979144</v>
      </c>
      <c r="M2328">
        <f t="shared" si="220"/>
        <v>12</v>
      </c>
      <c r="N2328">
        <f t="shared" si="221"/>
        <v>13.78</v>
      </c>
      <c r="O2328">
        <f>G2328/WatershedCalcs!$F$18</f>
        <v>0.80898268284450492</v>
      </c>
    </row>
    <row r="2329" spans="1:15" x14ac:dyDescent="0.25">
      <c r="A2329">
        <f t="shared" si="217"/>
        <v>2008</v>
      </c>
      <c r="B2329">
        <f t="shared" si="218"/>
        <v>8</v>
      </c>
      <c r="C2329">
        <v>2008</v>
      </c>
      <c r="D2329">
        <v>16</v>
      </c>
      <c r="E2329">
        <v>5</v>
      </c>
      <c r="F2329" t="s">
        <v>36</v>
      </c>
      <c r="G2329">
        <v>12</v>
      </c>
      <c r="H2329" t="s">
        <v>10</v>
      </c>
      <c r="I2329" s="1">
        <v>39584</v>
      </c>
      <c r="J2329">
        <v>12</v>
      </c>
      <c r="K2329">
        <f t="shared" si="216"/>
        <v>2499</v>
      </c>
      <c r="L2329" s="7">
        <f t="shared" si="219"/>
        <v>49.173553719008268</v>
      </c>
      <c r="M2329">
        <f t="shared" si="220"/>
        <v>12.142857142857142</v>
      </c>
      <c r="N2329">
        <f t="shared" si="221"/>
        <v>13.593333333333332</v>
      </c>
      <c r="O2329">
        <f>G2329/WatershedCalcs!$F$18</f>
        <v>0.74675324570261992</v>
      </c>
    </row>
    <row r="2330" spans="1:15" x14ac:dyDescent="0.25">
      <c r="A2330">
        <f t="shared" si="217"/>
        <v>2008</v>
      </c>
      <c r="B2330">
        <f t="shared" si="218"/>
        <v>8</v>
      </c>
      <c r="C2330">
        <v>2008</v>
      </c>
      <c r="D2330">
        <v>17</v>
      </c>
      <c r="E2330">
        <v>5</v>
      </c>
      <c r="F2330" t="s">
        <v>43</v>
      </c>
      <c r="G2330">
        <v>11</v>
      </c>
      <c r="H2330" t="s">
        <v>10</v>
      </c>
      <c r="I2330" s="1">
        <v>39585</v>
      </c>
      <c r="J2330">
        <v>11</v>
      </c>
      <c r="K2330">
        <f t="shared" si="216"/>
        <v>2599</v>
      </c>
      <c r="L2330" s="7">
        <f t="shared" si="219"/>
        <v>51.141282959464775</v>
      </c>
      <c r="M2330">
        <f t="shared" si="220"/>
        <v>12.428571428571429</v>
      </c>
      <c r="N2330">
        <f t="shared" si="221"/>
        <v>13.426666666666666</v>
      </c>
      <c r="O2330">
        <f>G2330/WatershedCalcs!$F$18</f>
        <v>0.68452380856073491</v>
      </c>
    </row>
    <row r="2331" spans="1:15" x14ac:dyDescent="0.25">
      <c r="A2331">
        <f t="shared" si="217"/>
        <v>2008</v>
      </c>
      <c r="B2331">
        <f t="shared" si="218"/>
        <v>8</v>
      </c>
      <c r="C2331">
        <v>2008</v>
      </c>
      <c r="D2331">
        <v>18</v>
      </c>
      <c r="E2331">
        <v>5</v>
      </c>
      <c r="F2331" t="s">
        <v>43</v>
      </c>
      <c r="G2331">
        <v>11</v>
      </c>
      <c r="H2331" t="s">
        <v>10</v>
      </c>
      <c r="I2331" s="1">
        <v>39586</v>
      </c>
      <c r="J2331">
        <v>11</v>
      </c>
      <c r="K2331">
        <f t="shared" si="216"/>
        <v>2599</v>
      </c>
      <c r="L2331" s="7">
        <f t="shared" si="219"/>
        <v>51.141282959464775</v>
      </c>
      <c r="M2331">
        <f t="shared" si="220"/>
        <v>13</v>
      </c>
      <c r="N2331">
        <f t="shared" si="221"/>
        <v>13.283333333333331</v>
      </c>
      <c r="O2331">
        <f>G2331/WatershedCalcs!$F$18</f>
        <v>0.68452380856073491</v>
      </c>
    </row>
    <row r="2332" spans="1:15" x14ac:dyDescent="0.25">
      <c r="A2332">
        <f t="shared" si="217"/>
        <v>2008</v>
      </c>
      <c r="B2332">
        <f t="shared" si="218"/>
        <v>8</v>
      </c>
      <c r="C2332">
        <v>2008</v>
      </c>
      <c r="D2332">
        <v>19</v>
      </c>
      <c r="E2332">
        <v>5</v>
      </c>
      <c r="F2332" t="s">
        <v>98</v>
      </c>
      <c r="G2332">
        <v>10</v>
      </c>
      <c r="H2332" t="s">
        <v>10</v>
      </c>
      <c r="I2332" s="1">
        <v>39587</v>
      </c>
      <c r="J2332">
        <v>10</v>
      </c>
      <c r="K2332">
        <f t="shared" si="216"/>
        <v>2728</v>
      </c>
      <c r="L2332" s="7">
        <f t="shared" si="219"/>
        <v>53.679653679653683</v>
      </c>
      <c r="M2332">
        <f t="shared" si="220"/>
        <v>14.571428571428571</v>
      </c>
      <c r="N2332">
        <f t="shared" si="221"/>
        <v>13.129999999999997</v>
      </c>
      <c r="O2332">
        <f>G2332/WatershedCalcs!$F$18</f>
        <v>0.62229437141884991</v>
      </c>
    </row>
    <row r="2333" spans="1:15" x14ac:dyDescent="0.25">
      <c r="A2333">
        <f t="shared" si="217"/>
        <v>2008</v>
      </c>
      <c r="B2333">
        <f t="shared" si="218"/>
        <v>8</v>
      </c>
      <c r="C2333">
        <v>2008</v>
      </c>
      <c r="D2333">
        <v>20</v>
      </c>
      <c r="E2333">
        <v>5</v>
      </c>
      <c r="F2333" t="s">
        <v>36</v>
      </c>
      <c r="G2333">
        <v>12</v>
      </c>
      <c r="H2333" t="s">
        <v>10</v>
      </c>
      <c r="I2333" s="1">
        <v>39588</v>
      </c>
      <c r="J2333">
        <v>12</v>
      </c>
      <c r="K2333">
        <f t="shared" si="216"/>
        <v>2499</v>
      </c>
      <c r="L2333" s="7">
        <f t="shared" si="219"/>
        <v>49.173553719008268</v>
      </c>
      <c r="M2333">
        <f t="shared" si="220"/>
        <v>15.857142857142858</v>
      </c>
      <c r="N2333">
        <f t="shared" si="221"/>
        <v>12.996666666666664</v>
      </c>
      <c r="O2333">
        <f>G2333/WatershedCalcs!$F$18</f>
        <v>0.74675324570261992</v>
      </c>
    </row>
    <row r="2334" spans="1:15" x14ac:dyDescent="0.25">
      <c r="A2334">
        <f t="shared" si="217"/>
        <v>2008</v>
      </c>
      <c r="B2334">
        <f t="shared" si="218"/>
        <v>8</v>
      </c>
      <c r="C2334">
        <v>2008</v>
      </c>
      <c r="D2334">
        <v>21</v>
      </c>
      <c r="E2334">
        <v>5</v>
      </c>
      <c r="F2334" t="s">
        <v>44</v>
      </c>
      <c r="G2334">
        <v>15</v>
      </c>
      <c r="H2334" t="s">
        <v>10</v>
      </c>
      <c r="I2334" s="1">
        <v>39589</v>
      </c>
      <c r="J2334">
        <v>15</v>
      </c>
      <c r="K2334">
        <f t="shared" si="216"/>
        <v>2213</v>
      </c>
      <c r="L2334" s="7">
        <f t="shared" si="219"/>
        <v>43.545848091302638</v>
      </c>
      <c r="M2334">
        <f t="shared" si="220"/>
        <v>16.285714285714285</v>
      </c>
      <c r="N2334">
        <f t="shared" si="221"/>
        <v>12.793333333333329</v>
      </c>
      <c r="O2334">
        <f>G2334/WatershedCalcs!$F$18</f>
        <v>0.93344155712827492</v>
      </c>
    </row>
    <row r="2335" spans="1:15" x14ac:dyDescent="0.25">
      <c r="A2335">
        <f t="shared" si="217"/>
        <v>2008</v>
      </c>
      <c r="B2335">
        <f t="shared" si="218"/>
        <v>8</v>
      </c>
      <c r="C2335">
        <v>2008</v>
      </c>
      <c r="D2335">
        <v>22</v>
      </c>
      <c r="E2335">
        <v>5</v>
      </c>
      <c r="F2335" t="s">
        <v>45</v>
      </c>
      <c r="G2335">
        <v>14</v>
      </c>
      <c r="H2335" t="s">
        <v>10</v>
      </c>
      <c r="I2335" s="1">
        <v>39590</v>
      </c>
      <c r="J2335">
        <v>14</v>
      </c>
      <c r="K2335">
        <f t="shared" si="216"/>
        <v>2302</v>
      </c>
      <c r="L2335" s="7">
        <f t="shared" si="219"/>
        <v>45.297127115308932</v>
      </c>
      <c r="M2335">
        <f t="shared" si="220"/>
        <v>16.142857142857142</v>
      </c>
      <c r="N2335">
        <f t="shared" si="221"/>
        <v>12.489999999999997</v>
      </c>
      <c r="O2335">
        <f>G2335/WatershedCalcs!$F$18</f>
        <v>0.87121211998638992</v>
      </c>
    </row>
    <row r="2336" spans="1:15" x14ac:dyDescent="0.25">
      <c r="A2336">
        <f t="shared" si="217"/>
        <v>2008</v>
      </c>
      <c r="B2336">
        <f t="shared" si="218"/>
        <v>8</v>
      </c>
      <c r="C2336">
        <v>2008</v>
      </c>
      <c r="D2336">
        <v>23</v>
      </c>
      <c r="E2336">
        <v>5</v>
      </c>
      <c r="F2336" t="s">
        <v>45</v>
      </c>
      <c r="G2336">
        <v>14</v>
      </c>
      <c r="H2336" t="s">
        <v>10</v>
      </c>
      <c r="I2336" s="1">
        <v>39591</v>
      </c>
      <c r="J2336">
        <v>14</v>
      </c>
      <c r="K2336">
        <f t="shared" si="216"/>
        <v>2302</v>
      </c>
      <c r="L2336" s="7">
        <f t="shared" si="219"/>
        <v>45.297127115308932</v>
      </c>
      <c r="M2336">
        <f t="shared" si="220"/>
        <v>17.142857142857142</v>
      </c>
      <c r="N2336">
        <f t="shared" si="221"/>
        <v>12.213333333333329</v>
      </c>
      <c r="O2336">
        <f>G2336/WatershedCalcs!$F$18</f>
        <v>0.87121211998638992</v>
      </c>
    </row>
    <row r="2337" spans="1:15" x14ac:dyDescent="0.25">
      <c r="A2337">
        <f t="shared" si="217"/>
        <v>2008</v>
      </c>
      <c r="B2337">
        <f t="shared" si="218"/>
        <v>8</v>
      </c>
      <c r="C2337">
        <v>2008</v>
      </c>
      <c r="D2337">
        <v>24</v>
      </c>
      <c r="E2337">
        <v>5</v>
      </c>
      <c r="F2337" t="s">
        <v>44</v>
      </c>
      <c r="G2337">
        <v>15</v>
      </c>
      <c r="H2337" t="s">
        <v>10</v>
      </c>
      <c r="I2337" s="1">
        <v>39592</v>
      </c>
      <c r="J2337">
        <v>15</v>
      </c>
      <c r="K2337">
        <f t="shared" si="216"/>
        <v>2213</v>
      </c>
      <c r="L2337" s="7">
        <f t="shared" si="219"/>
        <v>43.545848091302638</v>
      </c>
      <c r="M2337">
        <f t="shared" si="220"/>
        <v>17.142857142857142</v>
      </c>
      <c r="N2337">
        <f t="shared" si="221"/>
        <v>11.926666666666661</v>
      </c>
      <c r="O2337">
        <f>G2337/WatershedCalcs!$F$18</f>
        <v>0.93344155712827492</v>
      </c>
    </row>
    <row r="2338" spans="1:15" x14ac:dyDescent="0.25">
      <c r="A2338">
        <f t="shared" si="217"/>
        <v>2008</v>
      </c>
      <c r="B2338">
        <f t="shared" si="218"/>
        <v>8</v>
      </c>
      <c r="C2338">
        <v>2008</v>
      </c>
      <c r="D2338">
        <v>25</v>
      </c>
      <c r="E2338">
        <v>5</v>
      </c>
      <c r="F2338" t="s">
        <v>92</v>
      </c>
      <c r="G2338">
        <v>22</v>
      </c>
      <c r="H2338" t="s">
        <v>10</v>
      </c>
      <c r="I2338" s="1">
        <v>39593</v>
      </c>
      <c r="J2338">
        <v>22</v>
      </c>
      <c r="K2338">
        <f t="shared" si="216"/>
        <v>1676</v>
      </c>
      <c r="L2338" s="7">
        <f t="shared" si="219"/>
        <v>32.979142070051161</v>
      </c>
      <c r="M2338">
        <f t="shared" si="220"/>
        <v>16.714285714285715</v>
      </c>
      <c r="N2338">
        <f t="shared" si="221"/>
        <v>11.599999999999994</v>
      </c>
      <c r="O2338">
        <f>G2338/WatershedCalcs!$F$18</f>
        <v>1.3690476171214698</v>
      </c>
    </row>
    <row r="2339" spans="1:15" x14ac:dyDescent="0.25">
      <c r="A2339">
        <f t="shared" si="217"/>
        <v>2008</v>
      </c>
      <c r="B2339">
        <f t="shared" si="218"/>
        <v>8</v>
      </c>
      <c r="C2339">
        <v>2008</v>
      </c>
      <c r="D2339">
        <v>26</v>
      </c>
      <c r="E2339">
        <v>5</v>
      </c>
      <c r="F2339" t="s">
        <v>97</v>
      </c>
      <c r="G2339">
        <v>19</v>
      </c>
      <c r="H2339" t="s">
        <v>10</v>
      </c>
      <c r="I2339" s="1">
        <v>39594</v>
      </c>
      <c r="J2339">
        <v>19</v>
      </c>
      <c r="K2339">
        <f t="shared" si="216"/>
        <v>1898</v>
      </c>
      <c r="L2339" s="7">
        <f t="shared" si="219"/>
        <v>37.34750098386462</v>
      </c>
      <c r="M2339">
        <f t="shared" si="220"/>
        <v>15.142857142857142</v>
      </c>
      <c r="N2339">
        <f t="shared" si="221"/>
        <v>11.036666666666662</v>
      </c>
      <c r="O2339">
        <f>G2339/WatershedCalcs!$F$18</f>
        <v>1.1823593056958148</v>
      </c>
    </row>
    <row r="2340" spans="1:15" x14ac:dyDescent="0.25">
      <c r="A2340">
        <f t="shared" si="217"/>
        <v>2008</v>
      </c>
      <c r="B2340">
        <f t="shared" si="218"/>
        <v>8</v>
      </c>
      <c r="C2340">
        <v>2008</v>
      </c>
      <c r="D2340">
        <v>27</v>
      </c>
      <c r="E2340">
        <v>5</v>
      </c>
      <c r="F2340" t="s">
        <v>44</v>
      </c>
      <c r="G2340">
        <v>15</v>
      </c>
      <c r="H2340" t="s">
        <v>10</v>
      </c>
      <c r="I2340" s="1">
        <v>39595</v>
      </c>
      <c r="J2340">
        <v>15</v>
      </c>
      <c r="K2340">
        <f t="shared" si="216"/>
        <v>2213</v>
      </c>
      <c r="L2340" s="7">
        <f t="shared" si="219"/>
        <v>43.545848091302638</v>
      </c>
      <c r="M2340">
        <f t="shared" si="220"/>
        <v>14</v>
      </c>
      <c r="N2340">
        <f t="shared" si="221"/>
        <v>10.593333333333332</v>
      </c>
      <c r="O2340">
        <f>G2340/WatershedCalcs!$F$18</f>
        <v>0.93344155712827492</v>
      </c>
    </row>
    <row r="2341" spans="1:15" x14ac:dyDescent="0.25">
      <c r="A2341">
        <f t="shared" si="217"/>
        <v>2008</v>
      </c>
      <c r="B2341">
        <f t="shared" si="218"/>
        <v>8</v>
      </c>
      <c r="C2341">
        <v>2008</v>
      </c>
      <c r="D2341">
        <v>28</v>
      </c>
      <c r="E2341">
        <v>5</v>
      </c>
      <c r="F2341" t="s">
        <v>45</v>
      </c>
      <c r="G2341">
        <v>14</v>
      </c>
      <c r="H2341" t="s">
        <v>10</v>
      </c>
      <c r="I2341" s="1">
        <v>39596</v>
      </c>
      <c r="J2341">
        <v>14</v>
      </c>
      <c r="K2341">
        <f t="shared" si="216"/>
        <v>2302</v>
      </c>
      <c r="L2341" s="7">
        <f t="shared" si="219"/>
        <v>45.297127115308932</v>
      </c>
      <c r="M2341">
        <f t="shared" si="220"/>
        <v>17.428571428571427</v>
      </c>
      <c r="N2341">
        <f t="shared" si="221"/>
        <v>10.266666666666664</v>
      </c>
      <c r="O2341">
        <f>G2341/WatershedCalcs!$F$18</f>
        <v>0.87121211998638992</v>
      </c>
    </row>
    <row r="2342" spans="1:15" x14ac:dyDescent="0.25">
      <c r="A2342">
        <f t="shared" si="217"/>
        <v>2008</v>
      </c>
      <c r="B2342">
        <f t="shared" si="218"/>
        <v>8</v>
      </c>
      <c r="C2342">
        <v>2008</v>
      </c>
      <c r="D2342">
        <v>29</v>
      </c>
      <c r="E2342">
        <v>5</v>
      </c>
      <c r="F2342" t="s">
        <v>93</v>
      </c>
      <c r="G2342">
        <v>21</v>
      </c>
      <c r="H2342" t="s">
        <v>10</v>
      </c>
      <c r="I2342" s="1">
        <v>39597</v>
      </c>
      <c r="J2342">
        <v>21</v>
      </c>
      <c r="K2342">
        <f t="shared" si="216"/>
        <v>1744</v>
      </c>
      <c r="L2342" s="7">
        <f t="shared" si="219"/>
        <v>34.317197953561589</v>
      </c>
      <c r="M2342">
        <f t="shared" si="220"/>
        <v>18</v>
      </c>
      <c r="N2342">
        <f t="shared" si="221"/>
        <v>9.956666666666667</v>
      </c>
      <c r="O2342">
        <f>G2342/WatershedCalcs!$F$18</f>
        <v>1.3068181799795848</v>
      </c>
    </row>
    <row r="2343" spans="1:15" x14ac:dyDescent="0.25">
      <c r="A2343">
        <f t="shared" si="217"/>
        <v>2008</v>
      </c>
      <c r="B2343">
        <f t="shared" si="218"/>
        <v>8</v>
      </c>
      <c r="C2343">
        <v>2008</v>
      </c>
      <c r="D2343">
        <v>30</v>
      </c>
      <c r="E2343">
        <v>5</v>
      </c>
      <c r="F2343" t="s">
        <v>45</v>
      </c>
      <c r="G2343">
        <v>14</v>
      </c>
      <c r="H2343" t="s">
        <v>10</v>
      </c>
      <c r="I2343" s="1">
        <v>39598</v>
      </c>
      <c r="J2343">
        <v>14</v>
      </c>
      <c r="K2343">
        <f t="shared" si="216"/>
        <v>2302</v>
      </c>
      <c r="L2343" s="7">
        <f t="shared" si="219"/>
        <v>45.297127115308932</v>
      </c>
      <c r="M2343">
        <f t="shared" si="220"/>
        <v>16.857142857142858</v>
      </c>
      <c r="N2343">
        <f t="shared" si="221"/>
        <v>9.4000000000000021</v>
      </c>
      <c r="O2343">
        <f>G2343/WatershedCalcs!$F$18</f>
        <v>0.87121211998638992</v>
      </c>
    </row>
    <row r="2344" spans="1:15" x14ac:dyDescent="0.25">
      <c r="A2344">
        <f t="shared" si="217"/>
        <v>2008</v>
      </c>
      <c r="B2344">
        <f t="shared" si="218"/>
        <v>8</v>
      </c>
      <c r="C2344">
        <v>2008</v>
      </c>
      <c r="D2344">
        <v>31</v>
      </c>
      <c r="E2344">
        <v>5</v>
      </c>
      <c r="F2344" t="s">
        <v>36</v>
      </c>
      <c r="G2344">
        <v>12</v>
      </c>
      <c r="H2344" t="s">
        <v>10</v>
      </c>
      <c r="I2344" s="1">
        <v>39599</v>
      </c>
      <c r="J2344">
        <v>12</v>
      </c>
      <c r="K2344">
        <f t="shared" si="216"/>
        <v>2499</v>
      </c>
      <c r="L2344" s="7">
        <f t="shared" si="219"/>
        <v>49.173553719008268</v>
      </c>
      <c r="M2344">
        <f t="shared" si="220"/>
        <v>16.571428571428573</v>
      </c>
      <c r="N2344">
        <f t="shared" si="221"/>
        <v>9.1399999999999988</v>
      </c>
      <c r="O2344">
        <f>G2344/WatershedCalcs!$F$18</f>
        <v>0.74675324570261992</v>
      </c>
    </row>
    <row r="2345" spans="1:15" x14ac:dyDescent="0.25">
      <c r="A2345">
        <f t="shared" si="217"/>
        <v>2008</v>
      </c>
      <c r="B2345">
        <f t="shared" si="218"/>
        <v>9</v>
      </c>
      <c r="C2345">
        <v>2008</v>
      </c>
      <c r="D2345">
        <v>1</v>
      </c>
      <c r="E2345">
        <v>6</v>
      </c>
      <c r="F2345" t="s">
        <v>43</v>
      </c>
      <c r="G2345">
        <v>11</v>
      </c>
      <c r="H2345" t="s">
        <v>10</v>
      </c>
      <c r="I2345" s="1">
        <v>39600</v>
      </c>
      <c r="J2345">
        <v>11</v>
      </c>
      <c r="K2345">
        <f t="shared" si="216"/>
        <v>2599</v>
      </c>
      <c r="L2345" s="7">
        <f t="shared" si="219"/>
        <v>51.141282959464775</v>
      </c>
      <c r="M2345">
        <f t="shared" si="220"/>
        <v>16.428571428571427</v>
      </c>
      <c r="N2345">
        <f t="shared" si="221"/>
        <v>9.0733333333333324</v>
      </c>
      <c r="O2345">
        <f>G2345/WatershedCalcs!$F$18</f>
        <v>0.68452380856073491</v>
      </c>
    </row>
    <row r="2346" spans="1:15" x14ac:dyDescent="0.25">
      <c r="A2346">
        <f t="shared" si="217"/>
        <v>2008</v>
      </c>
      <c r="B2346">
        <f t="shared" si="218"/>
        <v>9</v>
      </c>
      <c r="C2346">
        <v>2008</v>
      </c>
      <c r="D2346">
        <v>2</v>
      </c>
      <c r="E2346">
        <v>6</v>
      </c>
      <c r="F2346" t="s">
        <v>43</v>
      </c>
      <c r="G2346">
        <v>11</v>
      </c>
      <c r="H2346" t="s">
        <v>10</v>
      </c>
      <c r="I2346" s="1">
        <v>39601</v>
      </c>
      <c r="J2346">
        <v>11</v>
      </c>
      <c r="K2346">
        <f t="shared" si="216"/>
        <v>2599</v>
      </c>
      <c r="L2346" s="7">
        <f t="shared" si="219"/>
        <v>51.141282959464775</v>
      </c>
      <c r="M2346">
        <f t="shared" si="220"/>
        <v>16.285714285714285</v>
      </c>
      <c r="N2346">
        <f t="shared" si="221"/>
        <v>8.8966666666666647</v>
      </c>
      <c r="O2346">
        <f>G2346/WatershedCalcs!$F$18</f>
        <v>0.68452380856073491</v>
      </c>
    </row>
    <row r="2347" spans="1:15" x14ac:dyDescent="0.25">
      <c r="A2347">
        <f t="shared" si="217"/>
        <v>2008</v>
      </c>
      <c r="B2347">
        <f t="shared" si="218"/>
        <v>9</v>
      </c>
      <c r="C2347">
        <v>2008</v>
      </c>
      <c r="D2347">
        <v>3</v>
      </c>
      <c r="E2347">
        <v>6</v>
      </c>
      <c r="F2347" t="s">
        <v>99</v>
      </c>
      <c r="G2347">
        <v>39</v>
      </c>
      <c r="H2347" t="s">
        <v>10</v>
      </c>
      <c r="I2347" s="1">
        <v>39602</v>
      </c>
      <c r="J2347">
        <v>39</v>
      </c>
      <c r="K2347">
        <f t="shared" si="216"/>
        <v>928</v>
      </c>
      <c r="L2347" s="7">
        <f t="shared" si="219"/>
        <v>18.260527351436444</v>
      </c>
      <c r="M2347">
        <f t="shared" si="220"/>
        <v>16.114285714285714</v>
      </c>
      <c r="N2347">
        <f t="shared" si="221"/>
        <v>8.6899999999999977</v>
      </c>
      <c r="O2347">
        <f>G2347/WatershedCalcs!$F$18</f>
        <v>2.4269480485335149</v>
      </c>
    </row>
    <row r="2348" spans="1:15" x14ac:dyDescent="0.25">
      <c r="A2348">
        <f t="shared" si="217"/>
        <v>2008</v>
      </c>
      <c r="B2348">
        <f t="shared" si="218"/>
        <v>9</v>
      </c>
      <c r="C2348">
        <v>2008</v>
      </c>
      <c r="D2348">
        <v>4</v>
      </c>
      <c r="E2348">
        <v>6</v>
      </c>
      <c r="F2348" t="s">
        <v>38</v>
      </c>
      <c r="G2348">
        <v>18</v>
      </c>
      <c r="H2348" t="s">
        <v>10</v>
      </c>
      <c r="I2348" s="1">
        <v>39603</v>
      </c>
      <c r="J2348">
        <v>18</v>
      </c>
      <c r="K2348">
        <f t="shared" si="216"/>
        <v>1969</v>
      </c>
      <c r="L2348" s="7">
        <f t="shared" si="219"/>
        <v>38.744588744588739</v>
      </c>
      <c r="M2348">
        <f t="shared" si="220"/>
        <v>11.885714285714286</v>
      </c>
      <c r="N2348">
        <f t="shared" si="221"/>
        <v>7.6299999999999981</v>
      </c>
      <c r="O2348">
        <f>G2348/WatershedCalcs!$F$18</f>
        <v>1.1201298685539298</v>
      </c>
    </row>
    <row r="2349" spans="1:15" x14ac:dyDescent="0.25">
      <c r="A2349">
        <f t="shared" si="217"/>
        <v>2008</v>
      </c>
      <c r="B2349">
        <f t="shared" si="218"/>
        <v>9</v>
      </c>
      <c r="C2349">
        <v>2008</v>
      </c>
      <c r="D2349">
        <v>5</v>
      </c>
      <c r="E2349">
        <v>6</v>
      </c>
      <c r="F2349" t="s">
        <v>42</v>
      </c>
      <c r="G2349">
        <v>13</v>
      </c>
      <c r="H2349" t="s">
        <v>10</v>
      </c>
      <c r="I2349" s="1">
        <v>39604</v>
      </c>
      <c r="J2349">
        <v>13</v>
      </c>
      <c r="K2349">
        <f t="shared" si="216"/>
        <v>2405</v>
      </c>
      <c r="L2349" s="7">
        <f t="shared" si="219"/>
        <v>47.323888232979144</v>
      </c>
      <c r="M2349">
        <f t="shared" si="220"/>
        <v>10.571428571428571</v>
      </c>
      <c r="N2349">
        <f t="shared" si="221"/>
        <v>7.216666666666665</v>
      </c>
      <c r="O2349">
        <f>G2349/WatershedCalcs!$F$18</f>
        <v>0.80898268284450492</v>
      </c>
    </row>
    <row r="2350" spans="1:15" x14ac:dyDescent="0.25">
      <c r="A2350">
        <f t="shared" si="217"/>
        <v>2008</v>
      </c>
      <c r="B2350">
        <f t="shared" si="218"/>
        <v>9</v>
      </c>
      <c r="C2350">
        <v>2008</v>
      </c>
      <c r="D2350">
        <v>6</v>
      </c>
      <c r="E2350">
        <v>6</v>
      </c>
      <c r="F2350" t="s">
        <v>36</v>
      </c>
      <c r="G2350">
        <v>12</v>
      </c>
      <c r="H2350" t="s">
        <v>10</v>
      </c>
      <c r="I2350" s="1">
        <v>39605</v>
      </c>
      <c r="J2350">
        <v>12</v>
      </c>
      <c r="K2350">
        <f t="shared" si="216"/>
        <v>2499</v>
      </c>
      <c r="L2350" s="7">
        <f t="shared" si="219"/>
        <v>49.173553719008268</v>
      </c>
      <c r="M2350">
        <f t="shared" si="220"/>
        <v>9.9285714285714288</v>
      </c>
      <c r="N2350">
        <f t="shared" si="221"/>
        <v>6.9466666666666663</v>
      </c>
      <c r="O2350">
        <f>G2350/WatershedCalcs!$F$18</f>
        <v>0.74675324570261992</v>
      </c>
    </row>
    <row r="2351" spans="1:15" x14ac:dyDescent="0.25">
      <c r="A2351">
        <f t="shared" si="217"/>
        <v>2008</v>
      </c>
      <c r="B2351">
        <f t="shared" si="218"/>
        <v>9</v>
      </c>
      <c r="C2351">
        <v>2008</v>
      </c>
      <c r="D2351">
        <v>7</v>
      </c>
      <c r="E2351">
        <v>6</v>
      </c>
      <c r="F2351" t="s">
        <v>43</v>
      </c>
      <c r="G2351">
        <v>11</v>
      </c>
      <c r="H2351" t="s">
        <v>10</v>
      </c>
      <c r="I2351" s="1">
        <v>39606</v>
      </c>
      <c r="J2351">
        <v>11</v>
      </c>
      <c r="K2351">
        <f t="shared" si="216"/>
        <v>2599</v>
      </c>
      <c r="L2351" s="7">
        <f t="shared" si="219"/>
        <v>51.141282959464775</v>
      </c>
      <c r="M2351">
        <f t="shared" si="220"/>
        <v>9.3428571428571434</v>
      </c>
      <c r="N2351">
        <f t="shared" si="221"/>
        <v>6.7</v>
      </c>
      <c r="O2351">
        <f>G2351/WatershedCalcs!$F$18</f>
        <v>0.68452380856073491</v>
      </c>
    </row>
    <row r="2352" spans="1:15" x14ac:dyDescent="0.25">
      <c r="A2352">
        <f t="shared" si="217"/>
        <v>2008</v>
      </c>
      <c r="B2352">
        <f t="shared" si="218"/>
        <v>9</v>
      </c>
      <c r="C2352">
        <v>2008</v>
      </c>
      <c r="D2352">
        <v>8</v>
      </c>
      <c r="E2352">
        <v>6</v>
      </c>
      <c r="F2352" t="s">
        <v>98</v>
      </c>
      <c r="G2352">
        <v>10</v>
      </c>
      <c r="H2352" t="s">
        <v>10</v>
      </c>
      <c r="I2352" s="1">
        <v>39607</v>
      </c>
      <c r="J2352">
        <v>10</v>
      </c>
      <c r="K2352">
        <f t="shared" si="216"/>
        <v>2728</v>
      </c>
      <c r="L2352" s="7">
        <f t="shared" si="219"/>
        <v>53.679653679653683</v>
      </c>
      <c r="M2352">
        <f t="shared" si="220"/>
        <v>8.8285714285714274</v>
      </c>
      <c r="N2352">
        <f t="shared" si="221"/>
        <v>6.4766666666666675</v>
      </c>
      <c r="O2352">
        <f>G2352/WatershedCalcs!$F$18</f>
        <v>0.62229437141884991</v>
      </c>
    </row>
    <row r="2353" spans="1:15" x14ac:dyDescent="0.25">
      <c r="A2353">
        <f t="shared" si="217"/>
        <v>2008</v>
      </c>
      <c r="B2353">
        <f t="shared" si="218"/>
        <v>9</v>
      </c>
      <c r="C2353">
        <v>2008</v>
      </c>
      <c r="D2353">
        <v>9</v>
      </c>
      <c r="E2353">
        <v>6</v>
      </c>
      <c r="F2353" t="s">
        <v>100</v>
      </c>
      <c r="G2353">
        <v>9.8000000000000007</v>
      </c>
      <c r="H2353" t="s">
        <v>10</v>
      </c>
      <c r="I2353" s="1">
        <v>39608</v>
      </c>
      <c r="J2353">
        <v>9.8000000000000007</v>
      </c>
      <c r="K2353">
        <f t="shared" si="216"/>
        <v>2771</v>
      </c>
      <c r="L2353" s="7">
        <f t="shared" si="219"/>
        <v>54.525777253049981</v>
      </c>
      <c r="M2353">
        <f t="shared" si="220"/>
        <v>8.4</v>
      </c>
      <c r="N2353">
        <f t="shared" si="221"/>
        <v>6.2866666666666671</v>
      </c>
      <c r="O2353">
        <f>G2353/WatershedCalcs!$F$18</f>
        <v>0.60984848399047298</v>
      </c>
    </row>
    <row r="2354" spans="1:15" x14ac:dyDescent="0.25">
      <c r="A2354">
        <f t="shared" si="217"/>
        <v>2008</v>
      </c>
      <c r="B2354">
        <f t="shared" si="218"/>
        <v>9</v>
      </c>
      <c r="C2354">
        <v>2008</v>
      </c>
      <c r="D2354">
        <v>10</v>
      </c>
      <c r="E2354">
        <v>6</v>
      </c>
      <c r="F2354" t="s">
        <v>101</v>
      </c>
      <c r="G2354">
        <v>9.4</v>
      </c>
      <c r="H2354" t="s">
        <v>10</v>
      </c>
      <c r="I2354" s="1">
        <v>39609</v>
      </c>
      <c r="J2354">
        <v>9.4</v>
      </c>
      <c r="K2354">
        <f t="shared" si="216"/>
        <v>2819</v>
      </c>
      <c r="L2354" s="7">
        <f t="shared" si="219"/>
        <v>55.470287288469109</v>
      </c>
      <c r="M2354">
        <f t="shared" si="220"/>
        <v>7.9571428571428573</v>
      </c>
      <c r="N2354">
        <f t="shared" si="221"/>
        <v>6.0900000000000016</v>
      </c>
      <c r="O2354">
        <f>G2354/WatershedCalcs!$F$18</f>
        <v>0.584956709133719</v>
      </c>
    </row>
    <row r="2355" spans="1:15" x14ac:dyDescent="0.25">
      <c r="A2355">
        <f t="shared" si="217"/>
        <v>2008</v>
      </c>
      <c r="B2355">
        <f t="shared" si="218"/>
        <v>9</v>
      </c>
      <c r="C2355">
        <v>2008</v>
      </c>
      <c r="D2355">
        <v>11</v>
      </c>
      <c r="E2355">
        <v>6</v>
      </c>
      <c r="F2355" t="s">
        <v>102</v>
      </c>
      <c r="G2355">
        <v>8.8000000000000007</v>
      </c>
      <c r="H2355" t="s">
        <v>10</v>
      </c>
      <c r="I2355" s="1">
        <v>39610</v>
      </c>
      <c r="J2355">
        <v>8.8000000000000007</v>
      </c>
      <c r="K2355">
        <f t="shared" si="216"/>
        <v>2879</v>
      </c>
      <c r="L2355" s="7">
        <f t="shared" si="219"/>
        <v>56.650924832743009</v>
      </c>
      <c r="M2355">
        <f t="shared" si="220"/>
        <v>7.5285714285714294</v>
      </c>
      <c r="N2355">
        <f t="shared" si="221"/>
        <v>5.9000000000000012</v>
      </c>
      <c r="O2355">
        <f>G2355/WatershedCalcs!$F$18</f>
        <v>0.54761904684858798</v>
      </c>
    </row>
    <row r="2356" spans="1:15" x14ac:dyDescent="0.25">
      <c r="A2356">
        <f t="shared" si="217"/>
        <v>2008</v>
      </c>
      <c r="B2356">
        <f t="shared" si="218"/>
        <v>9</v>
      </c>
      <c r="C2356">
        <v>2008</v>
      </c>
      <c r="D2356">
        <v>12</v>
      </c>
      <c r="E2356">
        <v>6</v>
      </c>
      <c r="F2356" t="s">
        <v>103</v>
      </c>
      <c r="G2356">
        <v>8.5</v>
      </c>
      <c r="H2356" t="s">
        <v>10</v>
      </c>
      <c r="I2356" s="1">
        <v>39611</v>
      </c>
      <c r="J2356">
        <v>8.5</v>
      </c>
      <c r="K2356">
        <f t="shared" si="216"/>
        <v>2911</v>
      </c>
      <c r="L2356" s="7">
        <f t="shared" si="219"/>
        <v>57.280598189689101</v>
      </c>
      <c r="M2356">
        <f t="shared" si="220"/>
        <v>7.1285714285714281</v>
      </c>
      <c r="N2356">
        <f t="shared" si="221"/>
        <v>5.7200000000000006</v>
      </c>
      <c r="O2356">
        <f>G2356/WatershedCalcs!$F$18</f>
        <v>0.52895021570602241</v>
      </c>
    </row>
    <row r="2357" spans="1:15" x14ac:dyDescent="0.25">
      <c r="A2357">
        <f t="shared" si="217"/>
        <v>2008</v>
      </c>
      <c r="B2357">
        <f t="shared" si="218"/>
        <v>9</v>
      </c>
      <c r="C2357">
        <v>2008</v>
      </c>
      <c r="D2357">
        <v>13</v>
      </c>
      <c r="E2357">
        <v>6</v>
      </c>
      <c r="F2357" t="s">
        <v>104</v>
      </c>
      <c r="G2357">
        <v>7.9</v>
      </c>
      <c r="H2357" t="s">
        <v>10</v>
      </c>
      <c r="I2357" s="1">
        <v>39612</v>
      </c>
      <c r="J2357">
        <v>7.9</v>
      </c>
      <c r="K2357">
        <f t="shared" si="216"/>
        <v>2985</v>
      </c>
      <c r="L2357" s="7">
        <f t="shared" si="219"/>
        <v>58.736717827626919</v>
      </c>
      <c r="M2357">
        <f t="shared" si="220"/>
        <v>6.7571428571428571</v>
      </c>
      <c r="N2357">
        <f t="shared" si="221"/>
        <v>5.5466666666666677</v>
      </c>
      <c r="O2357">
        <f>G2357/WatershedCalcs!$F$18</f>
        <v>0.4916125534208915</v>
      </c>
    </row>
    <row r="2358" spans="1:15" x14ac:dyDescent="0.25">
      <c r="A2358">
        <f t="shared" si="217"/>
        <v>2008</v>
      </c>
      <c r="B2358">
        <f t="shared" si="218"/>
        <v>9</v>
      </c>
      <c r="C2358">
        <v>2008</v>
      </c>
      <c r="D2358">
        <v>14</v>
      </c>
      <c r="E2358">
        <v>6</v>
      </c>
      <c r="F2358" t="s">
        <v>105</v>
      </c>
      <c r="G2358">
        <v>7.4</v>
      </c>
      <c r="H2358" t="s">
        <v>10</v>
      </c>
      <c r="I2358" s="1">
        <v>39613</v>
      </c>
      <c r="J2358">
        <v>7.4</v>
      </c>
      <c r="K2358">
        <f t="shared" si="216"/>
        <v>3038</v>
      </c>
      <c r="L2358" s="7">
        <f t="shared" si="219"/>
        <v>59.779614325068877</v>
      </c>
      <c r="M2358">
        <f t="shared" si="220"/>
        <v>6.4714285714285706</v>
      </c>
      <c r="N2358">
        <f t="shared" si="221"/>
        <v>5.3900000000000006</v>
      </c>
      <c r="O2358">
        <f>G2358/WatershedCalcs!$F$18</f>
        <v>0.46049783484994899</v>
      </c>
    </row>
    <row r="2359" spans="1:15" x14ac:dyDescent="0.25">
      <c r="A2359">
        <f t="shared" si="217"/>
        <v>2008</v>
      </c>
      <c r="B2359">
        <f t="shared" si="218"/>
        <v>9</v>
      </c>
      <c r="C2359">
        <v>2008</v>
      </c>
      <c r="D2359">
        <v>15</v>
      </c>
      <c r="E2359">
        <v>6</v>
      </c>
      <c r="F2359" t="s">
        <v>106</v>
      </c>
      <c r="G2359">
        <v>7</v>
      </c>
      <c r="H2359" t="s">
        <v>10</v>
      </c>
      <c r="I2359" s="1">
        <v>39614</v>
      </c>
      <c r="J2359">
        <v>7</v>
      </c>
      <c r="K2359">
        <f t="shared" si="216"/>
        <v>3088</v>
      </c>
      <c r="L2359" s="7">
        <f t="shared" si="219"/>
        <v>60.763478945297123</v>
      </c>
      <c r="M2359">
        <f t="shared" si="220"/>
        <v>6.2285714285714286</v>
      </c>
      <c r="N2359">
        <f t="shared" si="221"/>
        <v>5.2466666666666679</v>
      </c>
      <c r="O2359">
        <f>G2359/WatershedCalcs!$F$18</f>
        <v>0.43560605999319496</v>
      </c>
    </row>
    <row r="2360" spans="1:15" x14ac:dyDescent="0.25">
      <c r="A2360">
        <f t="shared" si="217"/>
        <v>2008</v>
      </c>
      <c r="B2360">
        <f t="shared" si="218"/>
        <v>9</v>
      </c>
      <c r="C2360">
        <v>2008</v>
      </c>
      <c r="D2360">
        <v>16</v>
      </c>
      <c r="E2360">
        <v>6</v>
      </c>
      <c r="F2360" t="s">
        <v>107</v>
      </c>
      <c r="G2360">
        <v>6.7</v>
      </c>
      <c r="H2360" t="s">
        <v>10</v>
      </c>
      <c r="I2360" s="1">
        <v>39615</v>
      </c>
      <c r="J2360">
        <v>6.7</v>
      </c>
      <c r="K2360">
        <f t="shared" si="216"/>
        <v>3132</v>
      </c>
      <c r="L2360" s="7">
        <f t="shared" si="219"/>
        <v>61.629279811097994</v>
      </c>
      <c r="M2360">
        <f t="shared" si="220"/>
        <v>6</v>
      </c>
      <c r="N2360">
        <f t="shared" si="221"/>
        <v>5.1133333333333333</v>
      </c>
      <c r="O2360">
        <f>G2360/WatershedCalcs!$F$18</f>
        <v>0.41693722885062945</v>
      </c>
    </row>
    <row r="2361" spans="1:15" x14ac:dyDescent="0.25">
      <c r="A2361">
        <f t="shared" si="217"/>
        <v>2008</v>
      </c>
      <c r="B2361">
        <f t="shared" si="218"/>
        <v>9</v>
      </c>
      <c r="C2361">
        <v>2008</v>
      </c>
      <c r="D2361">
        <v>17</v>
      </c>
      <c r="E2361">
        <v>6</v>
      </c>
      <c r="F2361" t="s">
        <v>108</v>
      </c>
      <c r="G2361">
        <v>6.4</v>
      </c>
      <c r="H2361" t="s">
        <v>10</v>
      </c>
      <c r="I2361" s="1">
        <v>39616</v>
      </c>
      <c r="J2361">
        <v>6.4</v>
      </c>
      <c r="K2361">
        <f t="shared" si="216"/>
        <v>3180</v>
      </c>
      <c r="L2361" s="7">
        <f t="shared" si="219"/>
        <v>62.573789846517116</v>
      </c>
      <c r="M2361">
        <f t="shared" si="220"/>
        <v>5.7857142857142865</v>
      </c>
      <c r="N2361">
        <f t="shared" si="221"/>
        <v>4.9866666666666672</v>
      </c>
      <c r="O2361">
        <f>G2361/WatershedCalcs!$F$18</f>
        <v>0.39826839770806399</v>
      </c>
    </row>
    <row r="2362" spans="1:15" x14ac:dyDescent="0.25">
      <c r="A2362">
        <f t="shared" si="217"/>
        <v>2008</v>
      </c>
      <c r="B2362">
        <f t="shared" si="218"/>
        <v>9</v>
      </c>
      <c r="C2362">
        <v>2008</v>
      </c>
      <c r="D2362">
        <v>18</v>
      </c>
      <c r="E2362">
        <v>6</v>
      </c>
      <c r="F2362" t="s">
        <v>109</v>
      </c>
      <c r="G2362">
        <v>6</v>
      </c>
      <c r="H2362" t="s">
        <v>10</v>
      </c>
      <c r="I2362" s="1">
        <v>39617</v>
      </c>
      <c r="J2362">
        <v>6</v>
      </c>
      <c r="K2362">
        <f t="shared" si="216"/>
        <v>3252</v>
      </c>
      <c r="L2362" s="7">
        <f t="shared" si="219"/>
        <v>63.990554899645815</v>
      </c>
      <c r="M2362">
        <f t="shared" si="220"/>
        <v>5.6000000000000005</v>
      </c>
      <c r="N2362">
        <f t="shared" si="221"/>
        <v>4.8633333333333333</v>
      </c>
      <c r="O2362">
        <f>G2362/WatershedCalcs!$F$18</f>
        <v>0.37337662285130996</v>
      </c>
    </row>
    <row r="2363" spans="1:15" x14ac:dyDescent="0.25">
      <c r="A2363">
        <f t="shared" si="217"/>
        <v>2008</v>
      </c>
      <c r="B2363">
        <f t="shared" si="218"/>
        <v>9</v>
      </c>
      <c r="C2363">
        <v>2008</v>
      </c>
      <c r="D2363">
        <v>19</v>
      </c>
      <c r="E2363">
        <v>6</v>
      </c>
      <c r="F2363" t="s">
        <v>110</v>
      </c>
      <c r="G2363">
        <v>5.9</v>
      </c>
      <c r="H2363" t="s">
        <v>10</v>
      </c>
      <c r="I2363" s="1">
        <v>39618</v>
      </c>
      <c r="J2363">
        <v>5.9</v>
      </c>
      <c r="K2363">
        <f t="shared" si="216"/>
        <v>3271</v>
      </c>
      <c r="L2363" s="7">
        <f t="shared" si="219"/>
        <v>64.364423455332542</v>
      </c>
      <c r="M2363">
        <f t="shared" si="220"/>
        <v>5.5571428571428569</v>
      </c>
      <c r="N2363">
        <f t="shared" si="221"/>
        <v>4.746666666666667</v>
      </c>
      <c r="O2363">
        <f>G2363/WatershedCalcs!$F$18</f>
        <v>0.36715367913712149</v>
      </c>
    </row>
    <row r="2364" spans="1:15" x14ac:dyDescent="0.25">
      <c r="A2364">
        <f t="shared" si="217"/>
        <v>2008</v>
      </c>
      <c r="B2364">
        <f t="shared" si="218"/>
        <v>9</v>
      </c>
      <c r="C2364">
        <v>2008</v>
      </c>
      <c r="D2364">
        <v>20</v>
      </c>
      <c r="E2364">
        <v>6</v>
      </c>
      <c r="F2364" t="s">
        <v>110</v>
      </c>
      <c r="G2364">
        <v>5.9</v>
      </c>
      <c r="H2364" t="s">
        <v>10</v>
      </c>
      <c r="I2364" s="1">
        <v>39619</v>
      </c>
      <c r="J2364">
        <v>5.9</v>
      </c>
      <c r="K2364">
        <f t="shared" si="216"/>
        <v>3271</v>
      </c>
      <c r="L2364" s="7">
        <f t="shared" si="219"/>
        <v>64.364423455332542</v>
      </c>
      <c r="M2364">
        <f t="shared" si="220"/>
        <v>5.4571428571428573</v>
      </c>
      <c r="N2364">
        <f t="shared" si="221"/>
        <v>4.6333333333333337</v>
      </c>
      <c r="O2364">
        <f>G2364/WatershedCalcs!$F$18</f>
        <v>0.36715367913712149</v>
      </c>
    </row>
    <row r="2365" spans="1:15" x14ac:dyDescent="0.25">
      <c r="A2365">
        <f t="shared" si="217"/>
        <v>2008</v>
      </c>
      <c r="B2365">
        <f t="shared" si="218"/>
        <v>9</v>
      </c>
      <c r="C2365">
        <v>2008</v>
      </c>
      <c r="D2365">
        <v>21</v>
      </c>
      <c r="E2365">
        <v>6</v>
      </c>
      <c r="F2365" t="s">
        <v>111</v>
      </c>
      <c r="G2365">
        <v>5.7</v>
      </c>
      <c r="H2365" t="s">
        <v>10</v>
      </c>
      <c r="I2365" s="1">
        <v>39620</v>
      </c>
      <c r="J2365">
        <v>5.7</v>
      </c>
      <c r="K2365">
        <f t="shared" si="216"/>
        <v>3307</v>
      </c>
      <c r="L2365" s="7">
        <f t="shared" si="219"/>
        <v>65.072805981896892</v>
      </c>
      <c r="M2365">
        <f t="shared" si="220"/>
        <v>5.2857142857142856</v>
      </c>
      <c r="N2365">
        <f t="shared" si="221"/>
        <v>4.5199999999999996</v>
      </c>
      <c r="O2365">
        <f>G2365/WatershedCalcs!$F$18</f>
        <v>0.3547077917087445</v>
      </c>
    </row>
    <row r="2366" spans="1:15" x14ac:dyDescent="0.25">
      <c r="A2366">
        <f t="shared" si="217"/>
        <v>2008</v>
      </c>
      <c r="B2366">
        <f t="shared" si="218"/>
        <v>9</v>
      </c>
      <c r="C2366">
        <v>2008</v>
      </c>
      <c r="D2366">
        <v>22</v>
      </c>
      <c r="E2366">
        <v>6</v>
      </c>
      <c r="F2366" t="s">
        <v>112</v>
      </c>
      <c r="G2366">
        <v>5.4</v>
      </c>
      <c r="H2366" t="s">
        <v>10</v>
      </c>
      <c r="I2366" s="1">
        <v>39621</v>
      </c>
      <c r="J2366">
        <v>5.4</v>
      </c>
      <c r="K2366">
        <f t="shared" si="216"/>
        <v>3380</v>
      </c>
      <c r="L2366" s="7">
        <f t="shared" si="219"/>
        <v>66.509248327430143</v>
      </c>
      <c r="M2366">
        <f t="shared" si="220"/>
        <v>5.0857142857142863</v>
      </c>
      <c r="N2366">
        <f t="shared" si="221"/>
        <v>4.4133333333333331</v>
      </c>
      <c r="O2366">
        <f>G2366/WatershedCalcs!$F$18</f>
        <v>0.33603896056617899</v>
      </c>
    </row>
    <row r="2367" spans="1:15" x14ac:dyDescent="0.25">
      <c r="A2367">
        <f t="shared" si="217"/>
        <v>2008</v>
      </c>
      <c r="B2367">
        <f t="shared" si="218"/>
        <v>9</v>
      </c>
      <c r="C2367">
        <v>2008</v>
      </c>
      <c r="D2367">
        <v>23</v>
      </c>
      <c r="E2367">
        <v>6</v>
      </c>
      <c r="F2367" t="s">
        <v>113</v>
      </c>
      <c r="G2367">
        <v>5.2</v>
      </c>
      <c r="H2367" t="s">
        <v>10</v>
      </c>
      <c r="I2367" s="1">
        <v>39622</v>
      </c>
      <c r="J2367">
        <v>5.2</v>
      </c>
      <c r="K2367">
        <f t="shared" si="216"/>
        <v>3424</v>
      </c>
      <c r="L2367" s="7">
        <f t="shared" si="219"/>
        <v>67.375049193231007</v>
      </c>
      <c r="M2367">
        <f t="shared" si="220"/>
        <v>5.2</v>
      </c>
      <c r="N2367">
        <f t="shared" si="221"/>
        <v>4.3133333333333335</v>
      </c>
      <c r="O2367">
        <f>G2367/WatershedCalcs!$F$18</f>
        <v>0.323593073137802</v>
      </c>
    </row>
    <row r="2368" spans="1:15" x14ac:dyDescent="0.25">
      <c r="A2368">
        <f t="shared" si="217"/>
        <v>2008</v>
      </c>
      <c r="B2368">
        <f t="shared" si="218"/>
        <v>9</v>
      </c>
      <c r="C2368">
        <v>2008</v>
      </c>
      <c r="D2368">
        <v>24</v>
      </c>
      <c r="E2368">
        <v>6</v>
      </c>
      <c r="F2368" t="s">
        <v>114</v>
      </c>
      <c r="G2368">
        <v>5.0999999999999996</v>
      </c>
      <c r="H2368" t="s">
        <v>10</v>
      </c>
      <c r="I2368" s="1">
        <v>39623</v>
      </c>
      <c r="J2368">
        <v>5.0999999999999996</v>
      </c>
      <c r="K2368">
        <f t="shared" si="216"/>
        <v>3448</v>
      </c>
      <c r="L2368" s="7">
        <f t="shared" si="219"/>
        <v>67.847304210940578</v>
      </c>
      <c r="M2368">
        <f t="shared" si="220"/>
        <v>5.8857142857142861</v>
      </c>
      <c r="N2368">
        <f t="shared" si="221"/>
        <v>4.2133333333333338</v>
      </c>
      <c r="O2368">
        <f>G2368/WatershedCalcs!$F$18</f>
        <v>0.31737012942361342</v>
      </c>
    </row>
    <row r="2369" spans="1:15" x14ac:dyDescent="0.25">
      <c r="A2369">
        <f t="shared" si="217"/>
        <v>2008</v>
      </c>
      <c r="B2369">
        <f t="shared" si="218"/>
        <v>9</v>
      </c>
      <c r="C2369">
        <v>2008</v>
      </c>
      <c r="D2369">
        <v>25</v>
      </c>
      <c r="E2369">
        <v>6</v>
      </c>
      <c r="F2369" t="s">
        <v>111</v>
      </c>
      <c r="G2369">
        <v>5.7</v>
      </c>
      <c r="H2369" t="s">
        <v>10</v>
      </c>
      <c r="I2369" s="1">
        <v>39624</v>
      </c>
      <c r="J2369">
        <v>5.7</v>
      </c>
      <c r="K2369">
        <f t="shared" si="216"/>
        <v>3307</v>
      </c>
      <c r="L2369" s="7">
        <f t="shared" si="219"/>
        <v>65.072805981896892</v>
      </c>
      <c r="M2369">
        <f t="shared" si="220"/>
        <v>5.9714285714285724</v>
      </c>
      <c r="N2369">
        <f t="shared" si="221"/>
        <v>4.120000000000001</v>
      </c>
      <c r="O2369">
        <f>G2369/WatershedCalcs!$F$18</f>
        <v>0.3547077917087445</v>
      </c>
    </row>
    <row r="2370" spans="1:15" x14ac:dyDescent="0.25">
      <c r="A2370">
        <f t="shared" si="217"/>
        <v>2008</v>
      </c>
      <c r="B2370">
        <f t="shared" si="218"/>
        <v>9</v>
      </c>
      <c r="C2370">
        <v>2008</v>
      </c>
      <c r="D2370">
        <v>26</v>
      </c>
      <c r="E2370">
        <v>6</v>
      </c>
      <c r="F2370" t="s">
        <v>113</v>
      </c>
      <c r="G2370">
        <v>5.2</v>
      </c>
      <c r="H2370" t="s">
        <v>10</v>
      </c>
      <c r="I2370" s="1">
        <v>39625</v>
      </c>
      <c r="J2370">
        <v>5.2</v>
      </c>
      <c r="K2370">
        <f t="shared" ref="K2370:K2433" si="222">RANK(J2370,$J$2:$J$5114,0)</f>
        <v>3424</v>
      </c>
      <c r="L2370" s="7">
        <f t="shared" si="219"/>
        <v>67.375049193231007</v>
      </c>
      <c r="M2370">
        <f t="shared" si="220"/>
        <v>5.8428571428571425</v>
      </c>
      <c r="N2370">
        <f t="shared" si="221"/>
        <v>3.9933333333333341</v>
      </c>
      <c r="O2370">
        <f>G2370/WatershedCalcs!$F$18</f>
        <v>0.323593073137802</v>
      </c>
    </row>
    <row r="2371" spans="1:15" x14ac:dyDescent="0.25">
      <c r="A2371">
        <f t="shared" ref="A2371:A2434" si="223">IF(E2371&gt;9,C2371+1,C2371)</f>
        <v>2008</v>
      </c>
      <c r="B2371">
        <f t="shared" ref="B2371:B2434" si="224">IF(E2371&gt;9,(E2371-9),(E2371+3))</f>
        <v>9</v>
      </c>
      <c r="C2371">
        <v>2008</v>
      </c>
      <c r="D2371">
        <v>27</v>
      </c>
      <c r="E2371">
        <v>6</v>
      </c>
      <c r="F2371" t="s">
        <v>115</v>
      </c>
      <c r="G2371">
        <v>4.7</v>
      </c>
      <c r="H2371" t="s">
        <v>10</v>
      </c>
      <c r="I2371" s="1">
        <v>39626</v>
      </c>
      <c r="J2371">
        <v>4.7</v>
      </c>
      <c r="K2371">
        <f t="shared" si="222"/>
        <v>3527</v>
      </c>
      <c r="L2371" s="7">
        <f t="shared" ref="L2371:L2434" si="225">100*(K2371/(COUNT($K$2:$K$5114)+1))</f>
        <v>69.401810310901226</v>
      </c>
      <c r="M2371">
        <f t="shared" ref="M2371:M2434" si="226">AVERAGE(J2371:J2377)</f>
        <v>6.1285714285714281</v>
      </c>
      <c r="N2371">
        <f t="shared" ref="N2371:N2434" si="227">AVERAGE(J2371:J2400)</f>
        <v>3.8800000000000008</v>
      </c>
      <c r="O2371">
        <f>G2371/WatershedCalcs!$F$18</f>
        <v>0.2924783545668595</v>
      </c>
    </row>
    <row r="2372" spans="1:15" x14ac:dyDescent="0.25">
      <c r="A2372">
        <f t="shared" si="223"/>
        <v>2008</v>
      </c>
      <c r="B2372">
        <f t="shared" si="224"/>
        <v>9</v>
      </c>
      <c r="C2372">
        <v>2008</v>
      </c>
      <c r="D2372">
        <v>28</v>
      </c>
      <c r="E2372">
        <v>6</v>
      </c>
      <c r="F2372" t="s">
        <v>116</v>
      </c>
      <c r="G2372">
        <v>4.3</v>
      </c>
      <c r="H2372" t="s">
        <v>10</v>
      </c>
      <c r="I2372" s="1">
        <v>39627</v>
      </c>
      <c r="J2372">
        <v>4.3</v>
      </c>
      <c r="K2372">
        <f t="shared" si="222"/>
        <v>3610</v>
      </c>
      <c r="L2372" s="7">
        <f t="shared" si="225"/>
        <v>71.035025580480124</v>
      </c>
      <c r="M2372">
        <f t="shared" si="226"/>
        <v>6.257142857142858</v>
      </c>
      <c r="N2372">
        <f t="shared" si="227"/>
        <v>3.7966666666666673</v>
      </c>
      <c r="O2372">
        <f>G2372/WatershedCalcs!$F$18</f>
        <v>0.26758657971010547</v>
      </c>
    </row>
    <row r="2373" spans="1:15" x14ac:dyDescent="0.25">
      <c r="A2373">
        <f t="shared" si="223"/>
        <v>2008</v>
      </c>
      <c r="B2373">
        <f t="shared" si="224"/>
        <v>9</v>
      </c>
      <c r="C2373">
        <v>2008</v>
      </c>
      <c r="D2373">
        <v>29</v>
      </c>
      <c r="E2373">
        <v>6</v>
      </c>
      <c r="F2373" t="s">
        <v>117</v>
      </c>
      <c r="G2373">
        <v>6.2</v>
      </c>
      <c r="H2373" t="s">
        <v>10</v>
      </c>
      <c r="I2373" s="1">
        <v>39628</v>
      </c>
      <c r="J2373">
        <v>6.2</v>
      </c>
      <c r="K2373">
        <f t="shared" si="222"/>
        <v>3220</v>
      </c>
      <c r="L2373" s="7">
        <f t="shared" si="225"/>
        <v>63.360881542699723</v>
      </c>
      <c r="M2373">
        <f t="shared" si="226"/>
        <v>6.3428571428571425</v>
      </c>
      <c r="N2373">
        <f t="shared" si="227"/>
        <v>3.7233333333333336</v>
      </c>
      <c r="O2373">
        <f>G2373/WatershedCalcs!$F$18</f>
        <v>0.38582251027968695</v>
      </c>
    </row>
    <row r="2374" spans="1:15" x14ac:dyDescent="0.25">
      <c r="A2374">
        <f t="shared" si="223"/>
        <v>2008</v>
      </c>
      <c r="B2374">
        <f t="shared" si="224"/>
        <v>9</v>
      </c>
      <c r="C2374">
        <v>2008</v>
      </c>
      <c r="D2374">
        <v>30</v>
      </c>
      <c r="E2374">
        <v>6</v>
      </c>
      <c r="F2374" t="s">
        <v>98</v>
      </c>
      <c r="G2374">
        <v>10</v>
      </c>
      <c r="H2374" t="s">
        <v>10</v>
      </c>
      <c r="I2374" s="1">
        <v>39629</v>
      </c>
      <c r="J2374">
        <v>10</v>
      </c>
      <c r="K2374">
        <f t="shared" si="222"/>
        <v>2728</v>
      </c>
      <c r="L2374" s="7">
        <f t="shared" si="225"/>
        <v>53.679653679653683</v>
      </c>
      <c r="M2374">
        <f t="shared" si="226"/>
        <v>6.1142857142857139</v>
      </c>
      <c r="N2374">
        <f t="shared" si="227"/>
        <v>3.5900000000000003</v>
      </c>
      <c r="O2374">
        <f>G2374/WatershedCalcs!$F$18</f>
        <v>0.62229437141884991</v>
      </c>
    </row>
    <row r="2375" spans="1:15" x14ac:dyDescent="0.25">
      <c r="A2375">
        <f t="shared" si="223"/>
        <v>2008</v>
      </c>
      <c r="B2375">
        <f t="shared" si="224"/>
        <v>10</v>
      </c>
      <c r="C2375">
        <v>2008</v>
      </c>
      <c r="D2375">
        <v>1</v>
      </c>
      <c r="E2375">
        <v>7</v>
      </c>
      <c r="F2375" t="s">
        <v>111</v>
      </c>
      <c r="G2375">
        <v>5.7</v>
      </c>
      <c r="H2375" t="s">
        <v>10</v>
      </c>
      <c r="I2375" s="1">
        <v>39630</v>
      </c>
      <c r="J2375">
        <v>5.7</v>
      </c>
      <c r="K2375">
        <f t="shared" si="222"/>
        <v>3307</v>
      </c>
      <c r="L2375" s="7">
        <f t="shared" si="225"/>
        <v>65.072805981896892</v>
      </c>
      <c r="M2375">
        <f t="shared" si="226"/>
        <v>5.2999999999999989</v>
      </c>
      <c r="N2375">
        <f t="shared" si="227"/>
        <v>3.3500000000000005</v>
      </c>
      <c r="O2375">
        <f>G2375/WatershedCalcs!$F$18</f>
        <v>0.3547077917087445</v>
      </c>
    </row>
    <row r="2376" spans="1:15" x14ac:dyDescent="0.25">
      <c r="A2376">
        <f t="shared" si="223"/>
        <v>2008</v>
      </c>
      <c r="B2376">
        <f t="shared" si="224"/>
        <v>10</v>
      </c>
      <c r="C2376">
        <v>2008</v>
      </c>
      <c r="D2376">
        <v>2</v>
      </c>
      <c r="E2376">
        <v>7</v>
      </c>
      <c r="F2376" t="s">
        <v>118</v>
      </c>
      <c r="G2376">
        <v>4.8</v>
      </c>
      <c r="H2376" t="s">
        <v>10</v>
      </c>
      <c r="I2376" s="1">
        <v>39631</v>
      </c>
      <c r="J2376">
        <v>4.8</v>
      </c>
      <c r="K2376">
        <f t="shared" si="222"/>
        <v>3498</v>
      </c>
      <c r="L2376" s="7">
        <f t="shared" si="225"/>
        <v>68.831168831168839</v>
      </c>
      <c r="M2376">
        <f t="shared" si="226"/>
        <v>5.1000000000000005</v>
      </c>
      <c r="N2376">
        <f t="shared" si="227"/>
        <v>3.2433333333333336</v>
      </c>
      <c r="O2376">
        <f>G2376/WatershedCalcs!$F$18</f>
        <v>0.29870129828104797</v>
      </c>
    </row>
    <row r="2377" spans="1:15" x14ac:dyDescent="0.25">
      <c r="A2377">
        <f t="shared" si="223"/>
        <v>2008</v>
      </c>
      <c r="B2377">
        <f t="shared" si="224"/>
        <v>10</v>
      </c>
      <c r="C2377">
        <v>2008</v>
      </c>
      <c r="D2377">
        <v>3</v>
      </c>
      <c r="E2377">
        <v>7</v>
      </c>
      <c r="F2377" t="s">
        <v>119</v>
      </c>
      <c r="G2377">
        <v>7.2</v>
      </c>
      <c r="H2377" t="s">
        <v>10</v>
      </c>
      <c r="I2377" s="1">
        <v>39632</v>
      </c>
      <c r="J2377">
        <v>7.2</v>
      </c>
      <c r="K2377">
        <f t="shared" si="222"/>
        <v>3065</v>
      </c>
      <c r="L2377" s="7">
        <f t="shared" si="225"/>
        <v>60.310901219992132</v>
      </c>
      <c r="M2377">
        <f t="shared" si="226"/>
        <v>4.9714285714285724</v>
      </c>
      <c r="N2377">
        <f t="shared" si="227"/>
        <v>3.1900000000000004</v>
      </c>
      <c r="O2377">
        <f>G2377/WatershedCalcs!$F$18</f>
        <v>0.44805194742157195</v>
      </c>
    </row>
    <row r="2378" spans="1:15" x14ac:dyDescent="0.25">
      <c r="A2378">
        <f t="shared" si="223"/>
        <v>2008</v>
      </c>
      <c r="B2378">
        <f t="shared" si="224"/>
        <v>10</v>
      </c>
      <c r="C2378">
        <v>2008</v>
      </c>
      <c r="D2378">
        <v>4</v>
      </c>
      <c r="E2378">
        <v>7</v>
      </c>
      <c r="F2378" t="s">
        <v>120</v>
      </c>
      <c r="G2378">
        <v>5.6</v>
      </c>
      <c r="H2378" t="s">
        <v>10</v>
      </c>
      <c r="I2378" s="1">
        <v>39633</v>
      </c>
      <c r="J2378">
        <v>5.6</v>
      </c>
      <c r="K2378">
        <f t="shared" si="222"/>
        <v>3332</v>
      </c>
      <c r="L2378" s="7">
        <f t="shared" si="225"/>
        <v>65.564738292011015</v>
      </c>
      <c r="M2378">
        <f t="shared" si="226"/>
        <v>4.4714285714285706</v>
      </c>
      <c r="N2378">
        <f t="shared" si="227"/>
        <v>3.04</v>
      </c>
      <c r="O2378">
        <f>G2378/WatershedCalcs!$F$18</f>
        <v>0.34848484799455592</v>
      </c>
    </row>
    <row r="2379" spans="1:15" x14ac:dyDescent="0.25">
      <c r="A2379">
        <f t="shared" si="223"/>
        <v>2008</v>
      </c>
      <c r="B2379">
        <f t="shared" si="224"/>
        <v>10</v>
      </c>
      <c r="C2379">
        <v>2008</v>
      </c>
      <c r="D2379">
        <v>5</v>
      </c>
      <c r="E2379">
        <v>7</v>
      </c>
      <c r="F2379" t="s">
        <v>121</v>
      </c>
      <c r="G2379">
        <v>4.9000000000000004</v>
      </c>
      <c r="H2379" t="s">
        <v>10</v>
      </c>
      <c r="I2379" s="1">
        <v>39634</v>
      </c>
      <c r="J2379">
        <v>4.9000000000000004</v>
      </c>
      <c r="K2379">
        <f t="shared" si="222"/>
        <v>3482</v>
      </c>
      <c r="L2379" s="7">
        <f t="shared" si="225"/>
        <v>68.516332152695796</v>
      </c>
      <c r="M2379">
        <f t="shared" si="226"/>
        <v>4.1571428571428566</v>
      </c>
      <c r="N2379">
        <f t="shared" si="227"/>
        <v>2.9500000000000006</v>
      </c>
      <c r="O2379">
        <f>G2379/WatershedCalcs!$F$18</f>
        <v>0.30492424199523649</v>
      </c>
    </row>
    <row r="2380" spans="1:15" x14ac:dyDescent="0.25">
      <c r="A2380">
        <f t="shared" si="223"/>
        <v>2008</v>
      </c>
      <c r="B2380">
        <f t="shared" si="224"/>
        <v>10</v>
      </c>
      <c r="C2380">
        <v>2008</v>
      </c>
      <c r="D2380">
        <v>6</v>
      </c>
      <c r="E2380">
        <v>7</v>
      </c>
      <c r="F2380" t="s">
        <v>122</v>
      </c>
      <c r="G2380">
        <v>4.5999999999999996</v>
      </c>
      <c r="H2380" t="s">
        <v>10</v>
      </c>
      <c r="I2380" s="1">
        <v>39635</v>
      </c>
      <c r="J2380">
        <v>4.5999999999999996</v>
      </c>
      <c r="K2380">
        <f t="shared" si="222"/>
        <v>3549</v>
      </c>
      <c r="L2380" s="7">
        <f t="shared" si="225"/>
        <v>69.834710743801651</v>
      </c>
      <c r="M2380">
        <f t="shared" si="226"/>
        <v>3.9285714285714279</v>
      </c>
      <c r="N2380">
        <f t="shared" si="227"/>
        <v>2.8699999999999997</v>
      </c>
      <c r="O2380">
        <f>G2380/WatershedCalcs!$F$18</f>
        <v>0.28625541085267092</v>
      </c>
    </row>
    <row r="2381" spans="1:15" x14ac:dyDescent="0.25">
      <c r="A2381">
        <f t="shared" si="223"/>
        <v>2008</v>
      </c>
      <c r="B2381">
        <f t="shared" si="224"/>
        <v>10</v>
      </c>
      <c r="C2381">
        <v>2008</v>
      </c>
      <c r="D2381">
        <v>7</v>
      </c>
      <c r="E2381">
        <v>7</v>
      </c>
      <c r="F2381" t="s">
        <v>116</v>
      </c>
      <c r="G2381">
        <v>4.3</v>
      </c>
      <c r="H2381" t="s">
        <v>10</v>
      </c>
      <c r="I2381" s="1">
        <v>39636</v>
      </c>
      <c r="J2381">
        <v>4.3</v>
      </c>
      <c r="K2381">
        <f t="shared" si="222"/>
        <v>3610</v>
      </c>
      <c r="L2381" s="7">
        <f t="shared" si="225"/>
        <v>71.035025580480124</v>
      </c>
      <c r="M2381">
        <f t="shared" si="226"/>
        <v>3.7285714285714282</v>
      </c>
      <c r="N2381">
        <f t="shared" si="227"/>
        <v>2.7966666666666673</v>
      </c>
      <c r="O2381">
        <f>G2381/WatershedCalcs!$F$18</f>
        <v>0.26758657971010547</v>
      </c>
    </row>
    <row r="2382" spans="1:15" x14ac:dyDescent="0.25">
      <c r="A2382">
        <f t="shared" si="223"/>
        <v>2008</v>
      </c>
      <c r="B2382">
        <f t="shared" si="224"/>
        <v>10</v>
      </c>
      <c r="C2382">
        <v>2008</v>
      </c>
      <c r="D2382">
        <v>8</v>
      </c>
      <c r="E2382">
        <v>7</v>
      </c>
      <c r="F2382" t="s">
        <v>116</v>
      </c>
      <c r="G2382">
        <v>4.3</v>
      </c>
      <c r="H2382" t="s">
        <v>10</v>
      </c>
      <c r="I2382" s="1">
        <v>39637</v>
      </c>
      <c r="J2382">
        <v>4.3</v>
      </c>
      <c r="K2382">
        <f t="shared" si="222"/>
        <v>3610</v>
      </c>
      <c r="L2382" s="7">
        <f t="shared" si="225"/>
        <v>71.035025580480124</v>
      </c>
      <c r="M2382">
        <f t="shared" si="226"/>
        <v>3.5571428571428569</v>
      </c>
      <c r="N2382">
        <f t="shared" si="227"/>
        <v>2.7266666666666675</v>
      </c>
      <c r="O2382">
        <f>G2382/WatershedCalcs!$F$18</f>
        <v>0.26758657971010547</v>
      </c>
    </row>
    <row r="2383" spans="1:15" x14ac:dyDescent="0.25">
      <c r="A2383">
        <f t="shared" si="223"/>
        <v>2008</v>
      </c>
      <c r="B2383">
        <f t="shared" si="224"/>
        <v>10</v>
      </c>
      <c r="C2383">
        <v>2008</v>
      </c>
      <c r="D2383">
        <v>9</v>
      </c>
      <c r="E2383">
        <v>7</v>
      </c>
      <c r="F2383" t="s">
        <v>28</v>
      </c>
      <c r="G2383">
        <v>3.9</v>
      </c>
      <c r="H2383" t="s">
        <v>10</v>
      </c>
      <c r="I2383" s="1">
        <v>39638</v>
      </c>
      <c r="J2383">
        <v>3.9</v>
      </c>
      <c r="K2383">
        <f t="shared" si="222"/>
        <v>3691</v>
      </c>
      <c r="L2383" s="7">
        <f t="shared" si="225"/>
        <v>72.628886265249903</v>
      </c>
      <c r="M2383">
        <f t="shared" si="226"/>
        <v>3.3714285714285714</v>
      </c>
      <c r="N2383">
        <f t="shared" si="227"/>
        <v>2.6566666666666672</v>
      </c>
      <c r="O2383">
        <f>G2383/WatershedCalcs!$F$18</f>
        <v>0.24269480485335146</v>
      </c>
    </row>
    <row r="2384" spans="1:15" x14ac:dyDescent="0.25">
      <c r="A2384">
        <f t="shared" si="223"/>
        <v>2008</v>
      </c>
      <c r="B2384">
        <f t="shared" si="224"/>
        <v>10</v>
      </c>
      <c r="C2384">
        <v>2008</v>
      </c>
      <c r="D2384">
        <v>10</v>
      </c>
      <c r="E2384">
        <v>7</v>
      </c>
      <c r="F2384" t="s">
        <v>123</v>
      </c>
      <c r="G2384">
        <v>3.7</v>
      </c>
      <c r="H2384" t="s">
        <v>10</v>
      </c>
      <c r="I2384" s="1">
        <v>39639</v>
      </c>
      <c r="J2384">
        <v>3.7</v>
      </c>
      <c r="K2384">
        <f t="shared" si="222"/>
        <v>3734</v>
      </c>
      <c r="L2384" s="7">
        <f t="shared" si="225"/>
        <v>73.475009838646201</v>
      </c>
      <c r="M2384">
        <f t="shared" si="226"/>
        <v>3.2285714285714282</v>
      </c>
      <c r="N2384">
        <f t="shared" si="227"/>
        <v>2.6133333333333337</v>
      </c>
      <c r="O2384">
        <f>G2384/WatershedCalcs!$F$18</f>
        <v>0.2302489174249745</v>
      </c>
    </row>
    <row r="2385" spans="1:15" x14ac:dyDescent="0.25">
      <c r="A2385">
        <f t="shared" si="223"/>
        <v>2008</v>
      </c>
      <c r="B2385">
        <f t="shared" si="224"/>
        <v>10</v>
      </c>
      <c r="C2385">
        <v>2008</v>
      </c>
      <c r="D2385">
        <v>11</v>
      </c>
      <c r="E2385">
        <v>7</v>
      </c>
      <c r="F2385" t="s">
        <v>124</v>
      </c>
      <c r="G2385">
        <v>3.4</v>
      </c>
      <c r="H2385" t="s">
        <v>10</v>
      </c>
      <c r="I2385" s="1">
        <v>39640</v>
      </c>
      <c r="J2385">
        <v>3.4</v>
      </c>
      <c r="K2385">
        <f t="shared" si="222"/>
        <v>3822</v>
      </c>
      <c r="L2385" s="7">
        <f t="shared" si="225"/>
        <v>75.206611570247944</v>
      </c>
      <c r="M2385">
        <f t="shared" si="226"/>
        <v>3.0857142857142854</v>
      </c>
      <c r="N2385">
        <f t="shared" si="227"/>
        <v>2.5966666666666671</v>
      </c>
      <c r="O2385">
        <f>G2385/WatershedCalcs!$F$18</f>
        <v>0.21158008628240899</v>
      </c>
    </row>
    <row r="2386" spans="1:15" x14ac:dyDescent="0.25">
      <c r="A2386">
        <f t="shared" si="223"/>
        <v>2008</v>
      </c>
      <c r="B2386">
        <f t="shared" si="224"/>
        <v>10</v>
      </c>
      <c r="C2386">
        <v>2008</v>
      </c>
      <c r="D2386">
        <v>12</v>
      </c>
      <c r="E2386">
        <v>7</v>
      </c>
      <c r="F2386" t="s">
        <v>125</v>
      </c>
      <c r="G2386">
        <v>3.3</v>
      </c>
      <c r="H2386" t="s">
        <v>10</v>
      </c>
      <c r="I2386" s="1">
        <v>39641</v>
      </c>
      <c r="J2386">
        <v>3.3</v>
      </c>
      <c r="K2386">
        <f t="shared" si="222"/>
        <v>3852</v>
      </c>
      <c r="L2386" s="7">
        <f t="shared" si="225"/>
        <v>75.796930342384883</v>
      </c>
      <c r="M2386">
        <f t="shared" si="226"/>
        <v>2.9571428571428569</v>
      </c>
      <c r="N2386">
        <f t="shared" si="227"/>
        <v>2.5833333333333335</v>
      </c>
      <c r="O2386">
        <f>G2386/WatershedCalcs!$F$18</f>
        <v>0.20535714256822046</v>
      </c>
    </row>
    <row r="2387" spans="1:15" x14ac:dyDescent="0.25">
      <c r="A2387">
        <f t="shared" si="223"/>
        <v>2008</v>
      </c>
      <c r="B2387">
        <f t="shared" si="224"/>
        <v>10</v>
      </c>
      <c r="C2387">
        <v>2008</v>
      </c>
      <c r="D2387">
        <v>13</v>
      </c>
      <c r="E2387">
        <v>7</v>
      </c>
      <c r="F2387" t="s">
        <v>126</v>
      </c>
      <c r="G2387">
        <v>3.2</v>
      </c>
      <c r="H2387" t="s">
        <v>10</v>
      </c>
      <c r="I2387" s="1">
        <v>39642</v>
      </c>
      <c r="J2387">
        <v>3.2</v>
      </c>
      <c r="K2387">
        <f t="shared" si="222"/>
        <v>3885</v>
      </c>
      <c r="L2387" s="7">
        <f t="shared" si="225"/>
        <v>76.446280991735534</v>
      </c>
      <c r="M2387">
        <f t="shared" si="226"/>
        <v>2.842857142857143</v>
      </c>
      <c r="N2387">
        <f t="shared" si="227"/>
        <v>2.5766666666666667</v>
      </c>
      <c r="O2387">
        <f>G2387/WatershedCalcs!$F$18</f>
        <v>0.199134198854032</v>
      </c>
    </row>
    <row r="2388" spans="1:15" x14ac:dyDescent="0.25">
      <c r="A2388">
        <f t="shared" si="223"/>
        <v>2008</v>
      </c>
      <c r="B2388">
        <f t="shared" si="224"/>
        <v>10</v>
      </c>
      <c r="C2388">
        <v>2008</v>
      </c>
      <c r="D2388">
        <v>14</v>
      </c>
      <c r="E2388">
        <v>7</v>
      </c>
      <c r="F2388" t="s">
        <v>127</v>
      </c>
      <c r="G2388">
        <v>3.1</v>
      </c>
      <c r="H2388" t="s">
        <v>10</v>
      </c>
      <c r="I2388" s="1">
        <v>39643</v>
      </c>
      <c r="J2388">
        <v>3.1</v>
      </c>
      <c r="K2388">
        <f t="shared" si="222"/>
        <v>3916</v>
      </c>
      <c r="L2388" s="7">
        <f t="shared" si="225"/>
        <v>77.056277056277054</v>
      </c>
      <c r="M2388">
        <f t="shared" si="226"/>
        <v>2.7428571428571429</v>
      </c>
      <c r="N2388">
        <f t="shared" si="227"/>
        <v>2.5666666666666673</v>
      </c>
      <c r="O2388">
        <f>G2388/WatershedCalcs!$F$18</f>
        <v>0.19291125513984347</v>
      </c>
    </row>
    <row r="2389" spans="1:15" x14ac:dyDescent="0.25">
      <c r="A2389">
        <f t="shared" si="223"/>
        <v>2008</v>
      </c>
      <c r="B2389">
        <f t="shared" si="224"/>
        <v>10</v>
      </c>
      <c r="C2389">
        <v>2008</v>
      </c>
      <c r="D2389">
        <v>15</v>
      </c>
      <c r="E2389">
        <v>7</v>
      </c>
      <c r="F2389" t="s">
        <v>128</v>
      </c>
      <c r="G2389">
        <v>3</v>
      </c>
      <c r="H2389" t="s">
        <v>10</v>
      </c>
      <c r="I2389" s="1">
        <v>39644</v>
      </c>
      <c r="J2389">
        <v>3</v>
      </c>
      <c r="K2389">
        <f t="shared" si="222"/>
        <v>3941</v>
      </c>
      <c r="L2389" s="7">
        <f t="shared" si="225"/>
        <v>77.548209366391191</v>
      </c>
      <c r="M2389">
        <f t="shared" si="226"/>
        <v>2.6571428571428575</v>
      </c>
      <c r="N2389">
        <f t="shared" si="227"/>
        <v>2.5533333333333337</v>
      </c>
      <c r="O2389">
        <f>G2389/WatershedCalcs!$F$18</f>
        <v>0.18668831142565498</v>
      </c>
    </row>
    <row r="2390" spans="1:15" x14ac:dyDescent="0.25">
      <c r="A2390">
        <f t="shared" si="223"/>
        <v>2008</v>
      </c>
      <c r="B2390">
        <f t="shared" si="224"/>
        <v>10</v>
      </c>
      <c r="C2390">
        <v>2008</v>
      </c>
      <c r="D2390">
        <v>16</v>
      </c>
      <c r="E2390">
        <v>7</v>
      </c>
      <c r="F2390" t="s">
        <v>129</v>
      </c>
      <c r="G2390">
        <v>2.9</v>
      </c>
      <c r="H2390" t="s">
        <v>10</v>
      </c>
      <c r="I2390" s="1">
        <v>39645</v>
      </c>
      <c r="J2390">
        <v>2.9</v>
      </c>
      <c r="K2390">
        <f t="shared" si="222"/>
        <v>3982</v>
      </c>
      <c r="L2390" s="7">
        <f t="shared" si="225"/>
        <v>78.354978354978357</v>
      </c>
      <c r="M2390">
        <f t="shared" si="226"/>
        <v>2.5714285714285716</v>
      </c>
      <c r="N2390">
        <f t="shared" si="227"/>
        <v>2.5466666666666669</v>
      </c>
      <c r="O2390">
        <f>G2390/WatershedCalcs!$F$18</f>
        <v>0.18046536771146648</v>
      </c>
    </row>
    <row r="2391" spans="1:15" x14ac:dyDescent="0.25">
      <c r="A2391">
        <f t="shared" si="223"/>
        <v>2008</v>
      </c>
      <c r="B2391">
        <f t="shared" si="224"/>
        <v>10</v>
      </c>
      <c r="C2391">
        <v>2008</v>
      </c>
      <c r="D2391">
        <v>17</v>
      </c>
      <c r="E2391">
        <v>7</v>
      </c>
      <c r="F2391" t="s">
        <v>27</v>
      </c>
      <c r="G2391">
        <v>2.7</v>
      </c>
      <c r="H2391" t="s">
        <v>10</v>
      </c>
      <c r="I2391" s="1">
        <v>39646</v>
      </c>
      <c r="J2391">
        <v>2.7</v>
      </c>
      <c r="K2391">
        <f t="shared" si="222"/>
        <v>4058</v>
      </c>
      <c r="L2391" s="7">
        <f t="shared" si="225"/>
        <v>79.850452577725306</v>
      </c>
      <c r="M2391">
        <f t="shared" si="226"/>
        <v>2.4714285714285715</v>
      </c>
      <c r="N2391">
        <f t="shared" si="227"/>
        <v>2.5366666666666671</v>
      </c>
      <c r="O2391">
        <f>G2391/WatershedCalcs!$F$18</f>
        <v>0.1680194802830895</v>
      </c>
    </row>
    <row r="2392" spans="1:15" x14ac:dyDescent="0.25">
      <c r="A2392">
        <f t="shared" si="223"/>
        <v>2008</v>
      </c>
      <c r="B2392">
        <f t="shared" si="224"/>
        <v>10</v>
      </c>
      <c r="C2392">
        <v>2008</v>
      </c>
      <c r="D2392">
        <v>18</v>
      </c>
      <c r="E2392">
        <v>7</v>
      </c>
      <c r="F2392" t="s">
        <v>25</v>
      </c>
      <c r="G2392">
        <v>2.5</v>
      </c>
      <c r="H2392" t="s">
        <v>10</v>
      </c>
      <c r="I2392" s="1">
        <v>39647</v>
      </c>
      <c r="J2392">
        <v>2.5</v>
      </c>
      <c r="K2392">
        <f t="shared" si="222"/>
        <v>4136</v>
      </c>
      <c r="L2392" s="7">
        <f t="shared" si="225"/>
        <v>81.385281385281388</v>
      </c>
      <c r="M2392">
        <f t="shared" si="226"/>
        <v>2.4142857142857146</v>
      </c>
      <c r="N2392">
        <f t="shared" si="227"/>
        <v>2.5266666666666677</v>
      </c>
      <c r="O2392">
        <f>G2392/WatershedCalcs!$F$18</f>
        <v>0.15557359285471248</v>
      </c>
    </row>
    <row r="2393" spans="1:15" x14ac:dyDescent="0.25">
      <c r="A2393">
        <f t="shared" si="223"/>
        <v>2008</v>
      </c>
      <c r="B2393">
        <f t="shared" si="224"/>
        <v>10</v>
      </c>
      <c r="C2393">
        <v>2008</v>
      </c>
      <c r="D2393">
        <v>19</v>
      </c>
      <c r="E2393">
        <v>7</v>
      </c>
      <c r="F2393" t="s">
        <v>25</v>
      </c>
      <c r="G2393">
        <v>2.5</v>
      </c>
      <c r="H2393" t="s">
        <v>10</v>
      </c>
      <c r="I2393" s="1">
        <v>39648</v>
      </c>
      <c r="J2393">
        <v>2.5</v>
      </c>
      <c r="K2393">
        <f t="shared" si="222"/>
        <v>4136</v>
      </c>
      <c r="L2393" s="7">
        <f t="shared" si="225"/>
        <v>81.385281385281388</v>
      </c>
      <c r="M2393">
        <f t="shared" si="226"/>
        <v>2.3285714285714287</v>
      </c>
      <c r="N2393">
        <f t="shared" si="227"/>
        <v>2.5466666666666669</v>
      </c>
      <c r="O2393">
        <f>G2393/WatershedCalcs!$F$18</f>
        <v>0.15557359285471248</v>
      </c>
    </row>
    <row r="2394" spans="1:15" x14ac:dyDescent="0.25">
      <c r="A2394">
        <f t="shared" si="223"/>
        <v>2008</v>
      </c>
      <c r="B2394">
        <f t="shared" si="224"/>
        <v>10</v>
      </c>
      <c r="C2394">
        <v>2008</v>
      </c>
      <c r="D2394">
        <v>20</v>
      </c>
      <c r="E2394">
        <v>7</v>
      </c>
      <c r="F2394" t="s">
        <v>25</v>
      </c>
      <c r="G2394">
        <v>2.5</v>
      </c>
      <c r="H2394" t="s">
        <v>10</v>
      </c>
      <c r="I2394" s="1">
        <v>39649</v>
      </c>
      <c r="J2394">
        <v>2.5</v>
      </c>
      <c r="K2394">
        <f t="shared" si="222"/>
        <v>4136</v>
      </c>
      <c r="L2394" s="7">
        <f t="shared" si="225"/>
        <v>81.385281385281388</v>
      </c>
      <c r="M2394">
        <f t="shared" si="226"/>
        <v>2.2285714285714291</v>
      </c>
      <c r="N2394">
        <f t="shared" si="227"/>
        <v>2.5900000000000003</v>
      </c>
      <c r="O2394">
        <f>G2394/WatershedCalcs!$F$18</f>
        <v>0.15557359285471248</v>
      </c>
    </row>
    <row r="2395" spans="1:15" x14ac:dyDescent="0.25">
      <c r="A2395">
        <f t="shared" si="223"/>
        <v>2008</v>
      </c>
      <c r="B2395">
        <f t="shared" si="224"/>
        <v>10</v>
      </c>
      <c r="C2395">
        <v>2008</v>
      </c>
      <c r="D2395">
        <v>21</v>
      </c>
      <c r="E2395">
        <v>7</v>
      </c>
      <c r="F2395" t="s">
        <v>25</v>
      </c>
      <c r="G2395">
        <v>2.5</v>
      </c>
      <c r="H2395" t="s">
        <v>10</v>
      </c>
      <c r="I2395" s="1">
        <v>39650</v>
      </c>
      <c r="J2395">
        <v>2.5</v>
      </c>
      <c r="K2395">
        <f t="shared" si="222"/>
        <v>4136</v>
      </c>
      <c r="L2395" s="7">
        <f t="shared" si="225"/>
        <v>81.385281385281388</v>
      </c>
      <c r="M2395">
        <f t="shared" si="226"/>
        <v>2.1857142857142859</v>
      </c>
      <c r="N2395">
        <f t="shared" si="227"/>
        <v>2.6833333333333331</v>
      </c>
      <c r="O2395">
        <f>G2395/WatershedCalcs!$F$18</f>
        <v>0.15557359285471248</v>
      </c>
    </row>
    <row r="2396" spans="1:15" x14ac:dyDescent="0.25">
      <c r="A2396">
        <f t="shared" si="223"/>
        <v>2008</v>
      </c>
      <c r="B2396">
        <f t="shared" si="224"/>
        <v>10</v>
      </c>
      <c r="C2396">
        <v>2008</v>
      </c>
      <c r="D2396">
        <v>22</v>
      </c>
      <c r="E2396">
        <v>7</v>
      </c>
      <c r="F2396" t="s">
        <v>130</v>
      </c>
      <c r="G2396">
        <v>2.4</v>
      </c>
      <c r="H2396" t="s">
        <v>10</v>
      </c>
      <c r="I2396" s="1">
        <v>39651</v>
      </c>
      <c r="J2396">
        <v>2.4</v>
      </c>
      <c r="K2396">
        <f t="shared" si="222"/>
        <v>4180</v>
      </c>
      <c r="L2396" s="7">
        <f t="shared" si="225"/>
        <v>82.251082251082252</v>
      </c>
      <c r="M2396">
        <f t="shared" si="226"/>
        <v>2.1285714285714286</v>
      </c>
      <c r="N2396">
        <f t="shared" si="227"/>
        <v>2.9666666666666668</v>
      </c>
      <c r="O2396">
        <f>G2396/WatershedCalcs!$F$18</f>
        <v>0.14935064914052398</v>
      </c>
    </row>
    <row r="2397" spans="1:15" x14ac:dyDescent="0.25">
      <c r="A2397">
        <f t="shared" si="223"/>
        <v>2008</v>
      </c>
      <c r="B2397">
        <f t="shared" si="224"/>
        <v>10</v>
      </c>
      <c r="C2397">
        <v>2008</v>
      </c>
      <c r="D2397">
        <v>23</v>
      </c>
      <c r="E2397">
        <v>7</v>
      </c>
      <c r="F2397" t="s">
        <v>131</v>
      </c>
      <c r="G2397">
        <v>2.2000000000000002</v>
      </c>
      <c r="H2397" t="s">
        <v>10</v>
      </c>
      <c r="I2397" s="1">
        <v>39652</v>
      </c>
      <c r="J2397">
        <v>2.2000000000000002</v>
      </c>
      <c r="K2397">
        <f t="shared" si="222"/>
        <v>4282</v>
      </c>
      <c r="L2397" s="7">
        <f t="shared" si="225"/>
        <v>84.258166076347891</v>
      </c>
      <c r="M2397">
        <f t="shared" si="226"/>
        <v>2.1000000000000005</v>
      </c>
      <c r="N2397">
        <f t="shared" si="227"/>
        <v>3.1500000000000004</v>
      </c>
      <c r="O2397">
        <f>G2397/WatershedCalcs!$F$18</f>
        <v>0.13690476171214699</v>
      </c>
    </row>
    <row r="2398" spans="1:15" x14ac:dyDescent="0.25">
      <c r="A2398">
        <f t="shared" si="223"/>
        <v>2008</v>
      </c>
      <c r="B2398">
        <f t="shared" si="224"/>
        <v>10</v>
      </c>
      <c r="C2398">
        <v>2008</v>
      </c>
      <c r="D2398">
        <v>24</v>
      </c>
      <c r="E2398">
        <v>7</v>
      </c>
      <c r="F2398" t="s">
        <v>26</v>
      </c>
      <c r="G2398">
        <v>2.2999999999999998</v>
      </c>
      <c r="H2398" t="s">
        <v>10</v>
      </c>
      <c r="I2398" s="1">
        <v>39653</v>
      </c>
      <c r="J2398">
        <v>2.2999999999999998</v>
      </c>
      <c r="K2398">
        <f t="shared" si="222"/>
        <v>4227</v>
      </c>
      <c r="L2398" s="7">
        <f t="shared" si="225"/>
        <v>83.175914994096814</v>
      </c>
      <c r="M2398">
        <f t="shared" si="226"/>
        <v>2.1857142857142859</v>
      </c>
      <c r="N2398">
        <f t="shared" si="227"/>
        <v>3.2233333333333336</v>
      </c>
      <c r="O2398">
        <f>G2398/WatershedCalcs!$F$18</f>
        <v>0.14312770542633546</v>
      </c>
    </row>
    <row r="2399" spans="1:15" x14ac:dyDescent="0.25">
      <c r="A2399">
        <f t="shared" si="223"/>
        <v>2008</v>
      </c>
      <c r="B2399">
        <f t="shared" si="224"/>
        <v>10</v>
      </c>
      <c r="C2399">
        <v>2008</v>
      </c>
      <c r="D2399">
        <v>25</v>
      </c>
      <c r="E2399">
        <v>7</v>
      </c>
      <c r="F2399">
        <v>1.9</v>
      </c>
      <c r="G2399">
        <v>1.9</v>
      </c>
      <c r="I2399" s="1">
        <v>39654</v>
      </c>
      <c r="J2399">
        <v>1.9</v>
      </c>
      <c r="K2399">
        <f t="shared" si="222"/>
        <v>4479</v>
      </c>
      <c r="L2399" s="7">
        <f t="shared" si="225"/>
        <v>88.134592680047234</v>
      </c>
      <c r="M2399">
        <f t="shared" si="226"/>
        <v>2.2142857142857144</v>
      </c>
      <c r="N2399">
        <f t="shared" si="227"/>
        <v>3.2666666666666666</v>
      </c>
      <c r="O2399">
        <f>G2399/WatershedCalcs!$F$18</f>
        <v>0.11823593056958148</v>
      </c>
    </row>
    <row r="2400" spans="1:15" x14ac:dyDescent="0.25">
      <c r="A2400">
        <f t="shared" si="223"/>
        <v>2008</v>
      </c>
      <c r="B2400">
        <f t="shared" si="224"/>
        <v>10</v>
      </c>
      <c r="C2400">
        <v>2008</v>
      </c>
      <c r="D2400">
        <v>26</v>
      </c>
      <c r="E2400">
        <v>7</v>
      </c>
      <c r="F2400">
        <v>1.8</v>
      </c>
      <c r="G2400">
        <v>1.8</v>
      </c>
      <c r="I2400" s="1">
        <v>39655</v>
      </c>
      <c r="J2400">
        <v>1.8</v>
      </c>
      <c r="K2400">
        <f t="shared" si="222"/>
        <v>4568</v>
      </c>
      <c r="L2400" s="7">
        <f t="shared" si="225"/>
        <v>89.885871704053528</v>
      </c>
      <c r="M2400">
        <f t="shared" si="226"/>
        <v>2.4</v>
      </c>
      <c r="N2400">
        <f t="shared" si="227"/>
        <v>3.3433333333333337</v>
      </c>
      <c r="O2400">
        <f>G2400/WatershedCalcs!$F$18</f>
        <v>0.11201298685539299</v>
      </c>
    </row>
    <row r="2401" spans="1:15" x14ac:dyDescent="0.25">
      <c r="A2401">
        <f t="shared" si="223"/>
        <v>2008</v>
      </c>
      <c r="B2401">
        <f t="shared" si="224"/>
        <v>10</v>
      </c>
      <c r="C2401">
        <v>2008</v>
      </c>
      <c r="D2401">
        <v>27</v>
      </c>
      <c r="E2401">
        <v>7</v>
      </c>
      <c r="F2401">
        <v>2.2000000000000002</v>
      </c>
      <c r="G2401">
        <v>2.2000000000000002</v>
      </c>
      <c r="I2401" s="1">
        <v>39656</v>
      </c>
      <c r="J2401">
        <v>2.2000000000000002</v>
      </c>
      <c r="K2401">
        <f t="shared" si="222"/>
        <v>4282</v>
      </c>
      <c r="L2401" s="7">
        <f t="shared" si="225"/>
        <v>84.258166076347891</v>
      </c>
      <c r="M2401">
        <f t="shared" si="226"/>
        <v>2.5285714285714285</v>
      </c>
      <c r="N2401">
        <f t="shared" si="227"/>
        <v>3.5733333333333333</v>
      </c>
      <c r="O2401">
        <f>G2401/WatershedCalcs!$F$18</f>
        <v>0.13690476171214699</v>
      </c>
    </row>
    <row r="2402" spans="1:15" x14ac:dyDescent="0.25">
      <c r="A2402">
        <f t="shared" si="223"/>
        <v>2008</v>
      </c>
      <c r="B2402">
        <f t="shared" si="224"/>
        <v>10</v>
      </c>
      <c r="C2402">
        <v>2008</v>
      </c>
      <c r="D2402">
        <v>28</v>
      </c>
      <c r="E2402">
        <v>7</v>
      </c>
      <c r="F2402">
        <v>2.1</v>
      </c>
      <c r="G2402">
        <v>2.1</v>
      </c>
      <c r="I2402" s="1">
        <v>39657</v>
      </c>
      <c r="J2402">
        <v>2.1</v>
      </c>
      <c r="K2402">
        <f t="shared" si="222"/>
        <v>4352</v>
      </c>
      <c r="L2402" s="7">
        <f t="shared" si="225"/>
        <v>85.635576544667458</v>
      </c>
      <c r="M2402">
        <f t="shared" si="226"/>
        <v>2.6285714285714286</v>
      </c>
      <c r="N2402">
        <f t="shared" si="227"/>
        <v>3.6500000000000004</v>
      </c>
      <c r="O2402">
        <f>G2402/WatershedCalcs!$F$18</f>
        <v>0.1306818179979585</v>
      </c>
    </row>
    <row r="2403" spans="1:15" x14ac:dyDescent="0.25">
      <c r="A2403">
        <f t="shared" si="223"/>
        <v>2008</v>
      </c>
      <c r="B2403">
        <f t="shared" si="224"/>
        <v>10</v>
      </c>
      <c r="C2403">
        <v>2008</v>
      </c>
      <c r="D2403">
        <v>29</v>
      </c>
      <c r="E2403">
        <v>7</v>
      </c>
      <c r="F2403">
        <v>2.2000000000000002</v>
      </c>
      <c r="G2403">
        <v>2.2000000000000002</v>
      </c>
      <c r="I2403" s="1">
        <v>39658</v>
      </c>
      <c r="J2403">
        <v>2.2000000000000002</v>
      </c>
      <c r="K2403">
        <f t="shared" si="222"/>
        <v>4282</v>
      </c>
      <c r="L2403" s="7">
        <f t="shared" si="225"/>
        <v>84.258166076347891</v>
      </c>
      <c r="M2403">
        <f t="shared" si="226"/>
        <v>2.6857142857142855</v>
      </c>
      <c r="N2403">
        <f t="shared" si="227"/>
        <v>3.7</v>
      </c>
      <c r="O2403">
        <f>G2403/WatershedCalcs!$F$18</f>
        <v>0.13690476171214699</v>
      </c>
    </row>
    <row r="2404" spans="1:15" x14ac:dyDescent="0.25">
      <c r="A2404">
        <f t="shared" si="223"/>
        <v>2008</v>
      </c>
      <c r="B2404">
        <f t="shared" si="224"/>
        <v>10</v>
      </c>
      <c r="C2404">
        <v>2008</v>
      </c>
      <c r="D2404">
        <v>30</v>
      </c>
      <c r="E2404">
        <v>7</v>
      </c>
      <c r="F2404">
        <v>2.8</v>
      </c>
      <c r="G2404">
        <v>2.8</v>
      </c>
      <c r="I2404" s="1">
        <v>39659</v>
      </c>
      <c r="J2404">
        <v>2.8</v>
      </c>
      <c r="K2404">
        <f t="shared" si="222"/>
        <v>4018</v>
      </c>
      <c r="L2404" s="7">
        <f t="shared" si="225"/>
        <v>79.063360881542692</v>
      </c>
      <c r="M2404">
        <f t="shared" si="226"/>
        <v>2.7142857142857144</v>
      </c>
      <c r="N2404">
        <f t="shared" si="227"/>
        <v>3.7433333333333336</v>
      </c>
      <c r="O2404">
        <f>G2404/WatershedCalcs!$F$18</f>
        <v>0.17424242399727796</v>
      </c>
    </row>
    <row r="2405" spans="1:15" x14ac:dyDescent="0.25">
      <c r="A2405">
        <f t="shared" si="223"/>
        <v>2008</v>
      </c>
      <c r="B2405">
        <f t="shared" si="224"/>
        <v>10</v>
      </c>
      <c r="C2405">
        <v>2008</v>
      </c>
      <c r="D2405">
        <v>31</v>
      </c>
      <c r="E2405">
        <v>7</v>
      </c>
      <c r="F2405">
        <v>2.5</v>
      </c>
      <c r="G2405">
        <v>2.5</v>
      </c>
      <c r="I2405" s="1">
        <v>39660</v>
      </c>
      <c r="J2405">
        <v>2.5</v>
      </c>
      <c r="K2405">
        <f t="shared" si="222"/>
        <v>4136</v>
      </c>
      <c r="L2405" s="7">
        <f t="shared" si="225"/>
        <v>81.385281385281388</v>
      </c>
      <c r="M2405">
        <f t="shared" si="226"/>
        <v>2.6285714285714286</v>
      </c>
      <c r="N2405">
        <f t="shared" si="227"/>
        <v>3.7733333333333334</v>
      </c>
      <c r="O2405">
        <f>G2405/WatershedCalcs!$F$18</f>
        <v>0.15557359285471248</v>
      </c>
    </row>
    <row r="2406" spans="1:15" x14ac:dyDescent="0.25">
      <c r="A2406">
        <f t="shared" si="223"/>
        <v>2008</v>
      </c>
      <c r="B2406">
        <f t="shared" si="224"/>
        <v>11</v>
      </c>
      <c r="C2406">
        <v>2008</v>
      </c>
      <c r="D2406">
        <v>1</v>
      </c>
      <c r="E2406">
        <v>8</v>
      </c>
      <c r="F2406">
        <v>3.2</v>
      </c>
      <c r="G2406">
        <v>3.2</v>
      </c>
      <c r="I2406" s="1">
        <v>39661</v>
      </c>
      <c r="J2406">
        <v>3.2</v>
      </c>
      <c r="K2406">
        <f t="shared" si="222"/>
        <v>3885</v>
      </c>
      <c r="L2406" s="7">
        <f t="shared" si="225"/>
        <v>76.446280991735534</v>
      </c>
      <c r="M2406">
        <f t="shared" si="226"/>
        <v>2.5857142857142859</v>
      </c>
      <c r="N2406">
        <f t="shared" si="227"/>
        <v>3.8133333333333335</v>
      </c>
      <c r="O2406">
        <f>G2406/WatershedCalcs!$F$18</f>
        <v>0.199134198854032</v>
      </c>
    </row>
    <row r="2407" spans="1:15" x14ac:dyDescent="0.25">
      <c r="A2407">
        <f t="shared" si="223"/>
        <v>2008</v>
      </c>
      <c r="B2407">
        <f t="shared" si="224"/>
        <v>11</v>
      </c>
      <c r="C2407">
        <v>2008</v>
      </c>
      <c r="D2407">
        <v>2</v>
      </c>
      <c r="E2407">
        <v>8</v>
      </c>
      <c r="F2407">
        <v>2.7</v>
      </c>
      <c r="G2407">
        <v>2.7</v>
      </c>
      <c r="I2407" s="1">
        <v>39662</v>
      </c>
      <c r="J2407">
        <v>2.7</v>
      </c>
      <c r="K2407">
        <f t="shared" si="222"/>
        <v>4058</v>
      </c>
      <c r="L2407" s="7">
        <f t="shared" si="225"/>
        <v>79.850452577725306</v>
      </c>
      <c r="M2407">
        <f t="shared" si="226"/>
        <v>2.5</v>
      </c>
      <c r="N2407">
        <f t="shared" si="227"/>
        <v>3.9033333333333338</v>
      </c>
      <c r="O2407">
        <f>G2407/WatershedCalcs!$F$18</f>
        <v>0.1680194802830895</v>
      </c>
    </row>
    <row r="2408" spans="1:15" x14ac:dyDescent="0.25">
      <c r="A2408">
        <f t="shared" si="223"/>
        <v>2008</v>
      </c>
      <c r="B2408">
        <f t="shared" si="224"/>
        <v>11</v>
      </c>
      <c r="C2408">
        <v>2008</v>
      </c>
      <c r="D2408">
        <v>3</v>
      </c>
      <c r="E2408">
        <v>8</v>
      </c>
      <c r="F2408">
        <v>2.9</v>
      </c>
      <c r="G2408">
        <v>2.9</v>
      </c>
      <c r="I2408" s="1">
        <v>39663</v>
      </c>
      <c r="J2408">
        <v>2.9</v>
      </c>
      <c r="K2408">
        <f t="shared" si="222"/>
        <v>3982</v>
      </c>
      <c r="L2408" s="7">
        <f t="shared" si="225"/>
        <v>78.354978354978357</v>
      </c>
      <c r="M2408">
        <f t="shared" si="226"/>
        <v>2.5714285714285716</v>
      </c>
      <c r="N2408">
        <f t="shared" si="227"/>
        <v>3.976666666666667</v>
      </c>
      <c r="O2408">
        <f>G2408/WatershedCalcs!$F$18</f>
        <v>0.18046536771146648</v>
      </c>
    </row>
    <row r="2409" spans="1:15" x14ac:dyDescent="0.25">
      <c r="A2409">
        <f t="shared" si="223"/>
        <v>2008</v>
      </c>
      <c r="B2409">
        <f t="shared" si="224"/>
        <v>11</v>
      </c>
      <c r="C2409">
        <v>2008</v>
      </c>
      <c r="D2409">
        <v>4</v>
      </c>
      <c r="E2409">
        <v>8</v>
      </c>
      <c r="F2409">
        <v>2.5</v>
      </c>
      <c r="G2409">
        <v>2.5</v>
      </c>
      <c r="I2409" s="1">
        <v>39664</v>
      </c>
      <c r="J2409">
        <v>2.5</v>
      </c>
      <c r="K2409">
        <f t="shared" si="222"/>
        <v>4136</v>
      </c>
      <c r="L2409" s="7">
        <f t="shared" si="225"/>
        <v>81.385281385281388</v>
      </c>
      <c r="M2409">
        <f t="shared" si="226"/>
        <v>2.5857142857142859</v>
      </c>
      <c r="N2409">
        <f t="shared" si="227"/>
        <v>4.0700000000000012</v>
      </c>
      <c r="O2409">
        <f>G2409/WatershedCalcs!$F$18</f>
        <v>0.15557359285471248</v>
      </c>
    </row>
    <row r="2410" spans="1:15" x14ac:dyDescent="0.25">
      <c r="A2410">
        <f t="shared" si="223"/>
        <v>2008</v>
      </c>
      <c r="B2410">
        <f t="shared" si="224"/>
        <v>11</v>
      </c>
      <c r="C2410">
        <v>2008</v>
      </c>
      <c r="D2410">
        <v>5</v>
      </c>
      <c r="E2410">
        <v>8</v>
      </c>
      <c r="F2410">
        <v>2.4</v>
      </c>
      <c r="G2410">
        <v>2.4</v>
      </c>
      <c r="I2410" s="1">
        <v>39665</v>
      </c>
      <c r="J2410">
        <v>2.4</v>
      </c>
      <c r="K2410">
        <f t="shared" si="222"/>
        <v>4180</v>
      </c>
      <c r="L2410" s="7">
        <f t="shared" si="225"/>
        <v>82.251082251082252</v>
      </c>
      <c r="M2410">
        <f t="shared" si="226"/>
        <v>2.6714285714285717</v>
      </c>
      <c r="N2410">
        <f t="shared" si="227"/>
        <v>4.09</v>
      </c>
      <c r="O2410">
        <f>G2410/WatershedCalcs!$F$18</f>
        <v>0.14935064914052398</v>
      </c>
    </row>
    <row r="2411" spans="1:15" x14ac:dyDescent="0.25">
      <c r="A2411">
        <f t="shared" si="223"/>
        <v>2008</v>
      </c>
      <c r="B2411">
        <f t="shared" si="224"/>
        <v>11</v>
      </c>
      <c r="C2411">
        <v>2008</v>
      </c>
      <c r="D2411">
        <v>6</v>
      </c>
      <c r="E2411">
        <v>8</v>
      </c>
      <c r="F2411">
        <v>2.2000000000000002</v>
      </c>
      <c r="G2411">
        <v>2.2000000000000002</v>
      </c>
      <c r="I2411" s="1">
        <v>39666</v>
      </c>
      <c r="J2411">
        <v>2.2000000000000002</v>
      </c>
      <c r="K2411">
        <f t="shared" si="222"/>
        <v>4282</v>
      </c>
      <c r="L2411" s="7">
        <f t="shared" si="225"/>
        <v>84.258166076347891</v>
      </c>
      <c r="M2411">
        <f t="shared" si="226"/>
        <v>2.7428571428571429</v>
      </c>
      <c r="N2411">
        <f t="shared" si="227"/>
        <v>4.1100000000000003</v>
      </c>
      <c r="O2411">
        <f>G2411/WatershedCalcs!$F$18</f>
        <v>0.13690476171214699</v>
      </c>
    </row>
    <row r="2412" spans="1:15" x14ac:dyDescent="0.25">
      <c r="A2412">
        <f t="shared" si="223"/>
        <v>2008</v>
      </c>
      <c r="B2412">
        <f t="shared" si="224"/>
        <v>11</v>
      </c>
      <c r="C2412">
        <v>2008</v>
      </c>
      <c r="D2412">
        <v>7</v>
      </c>
      <c r="E2412">
        <v>8</v>
      </c>
      <c r="F2412">
        <v>2.2000000000000002</v>
      </c>
      <c r="G2412">
        <v>2.2000000000000002</v>
      </c>
      <c r="I2412" s="1">
        <v>39667</v>
      </c>
      <c r="J2412">
        <v>2.2000000000000002</v>
      </c>
      <c r="K2412">
        <f t="shared" si="222"/>
        <v>4282</v>
      </c>
      <c r="L2412" s="7">
        <f t="shared" si="225"/>
        <v>84.258166076347891</v>
      </c>
      <c r="M2412">
        <f t="shared" si="226"/>
        <v>2.8142857142857141</v>
      </c>
      <c r="N2412">
        <f t="shared" si="227"/>
        <v>4.1399999999999997</v>
      </c>
      <c r="O2412">
        <f>G2412/WatershedCalcs!$F$18</f>
        <v>0.13690476171214699</v>
      </c>
    </row>
    <row r="2413" spans="1:15" x14ac:dyDescent="0.25">
      <c r="A2413">
        <f t="shared" si="223"/>
        <v>2008</v>
      </c>
      <c r="B2413">
        <f t="shared" si="224"/>
        <v>11</v>
      </c>
      <c r="C2413">
        <v>2008</v>
      </c>
      <c r="D2413">
        <v>8</v>
      </c>
      <c r="E2413">
        <v>8</v>
      </c>
      <c r="F2413">
        <v>2.6</v>
      </c>
      <c r="G2413">
        <v>2.6</v>
      </c>
      <c r="I2413" s="1">
        <v>39668</v>
      </c>
      <c r="J2413">
        <v>2.6</v>
      </c>
      <c r="K2413">
        <f t="shared" si="222"/>
        <v>4098</v>
      </c>
      <c r="L2413" s="7">
        <f t="shared" si="225"/>
        <v>80.637544273907906</v>
      </c>
      <c r="M2413">
        <f t="shared" si="226"/>
        <v>2.9</v>
      </c>
      <c r="N2413">
        <f t="shared" si="227"/>
        <v>4.17</v>
      </c>
      <c r="O2413">
        <f>G2413/WatershedCalcs!$F$18</f>
        <v>0.161796536568901</v>
      </c>
    </row>
    <row r="2414" spans="1:15" x14ac:dyDescent="0.25">
      <c r="A2414">
        <f t="shared" si="223"/>
        <v>2008</v>
      </c>
      <c r="B2414">
        <f t="shared" si="224"/>
        <v>11</v>
      </c>
      <c r="C2414">
        <v>2008</v>
      </c>
      <c r="D2414">
        <v>9</v>
      </c>
      <c r="E2414">
        <v>8</v>
      </c>
      <c r="F2414">
        <v>3.2</v>
      </c>
      <c r="G2414">
        <v>3.2</v>
      </c>
      <c r="I2414" s="1">
        <v>39669</v>
      </c>
      <c r="J2414">
        <v>3.2</v>
      </c>
      <c r="K2414">
        <f t="shared" si="222"/>
        <v>3885</v>
      </c>
      <c r="L2414" s="7">
        <f t="shared" si="225"/>
        <v>76.446280991735534</v>
      </c>
      <c r="M2414">
        <f t="shared" si="226"/>
        <v>2.9000000000000008</v>
      </c>
      <c r="N2414">
        <f t="shared" si="227"/>
        <v>4.1933333333333334</v>
      </c>
      <c r="O2414">
        <f>G2414/WatershedCalcs!$F$18</f>
        <v>0.199134198854032</v>
      </c>
    </row>
    <row r="2415" spans="1:15" x14ac:dyDescent="0.25">
      <c r="A2415">
        <f t="shared" si="223"/>
        <v>2008</v>
      </c>
      <c r="B2415">
        <f t="shared" si="224"/>
        <v>11</v>
      </c>
      <c r="C2415">
        <v>2008</v>
      </c>
      <c r="D2415">
        <v>10</v>
      </c>
      <c r="E2415">
        <v>8</v>
      </c>
      <c r="F2415">
        <v>3</v>
      </c>
      <c r="G2415">
        <v>3</v>
      </c>
      <c r="I2415" s="1">
        <v>39670</v>
      </c>
      <c r="J2415">
        <v>3</v>
      </c>
      <c r="K2415">
        <f t="shared" si="222"/>
        <v>3941</v>
      </c>
      <c r="L2415" s="7">
        <f t="shared" si="225"/>
        <v>77.548209366391191</v>
      </c>
      <c r="M2415">
        <f t="shared" si="226"/>
        <v>2.7857142857142856</v>
      </c>
      <c r="N2415">
        <f t="shared" si="227"/>
        <v>4.2033333333333331</v>
      </c>
      <c r="O2415">
        <f>G2415/WatershedCalcs!$F$18</f>
        <v>0.18668831142565498</v>
      </c>
    </row>
    <row r="2416" spans="1:15" x14ac:dyDescent="0.25">
      <c r="A2416">
        <f t="shared" si="223"/>
        <v>2008</v>
      </c>
      <c r="B2416">
        <f t="shared" si="224"/>
        <v>11</v>
      </c>
      <c r="C2416">
        <v>2008</v>
      </c>
      <c r="D2416">
        <v>11</v>
      </c>
      <c r="E2416">
        <v>8</v>
      </c>
      <c r="F2416">
        <v>3.1</v>
      </c>
      <c r="G2416">
        <v>3.1</v>
      </c>
      <c r="I2416" s="1">
        <v>39671</v>
      </c>
      <c r="J2416">
        <v>3.1</v>
      </c>
      <c r="K2416">
        <f t="shared" si="222"/>
        <v>3916</v>
      </c>
      <c r="L2416" s="7">
        <f t="shared" si="225"/>
        <v>77.056277056277054</v>
      </c>
      <c r="M2416">
        <f t="shared" si="226"/>
        <v>2.8000000000000003</v>
      </c>
      <c r="N2416">
        <f t="shared" si="227"/>
        <v>4.22</v>
      </c>
      <c r="O2416">
        <f>G2416/WatershedCalcs!$F$18</f>
        <v>0.19291125513984347</v>
      </c>
    </row>
    <row r="2417" spans="1:15" x14ac:dyDescent="0.25">
      <c r="A2417">
        <f t="shared" si="223"/>
        <v>2008</v>
      </c>
      <c r="B2417">
        <f t="shared" si="224"/>
        <v>11</v>
      </c>
      <c r="C2417">
        <v>2008</v>
      </c>
      <c r="D2417">
        <v>12</v>
      </c>
      <c r="E2417">
        <v>8</v>
      </c>
      <c r="F2417">
        <v>2.9</v>
      </c>
      <c r="G2417">
        <v>2.9</v>
      </c>
      <c r="I2417" s="1">
        <v>39672</v>
      </c>
      <c r="J2417">
        <v>2.9</v>
      </c>
      <c r="K2417">
        <f t="shared" si="222"/>
        <v>3982</v>
      </c>
      <c r="L2417" s="7">
        <f t="shared" si="225"/>
        <v>78.354978354978357</v>
      </c>
      <c r="M2417">
        <f t="shared" si="226"/>
        <v>2.9</v>
      </c>
      <c r="N2417">
        <f t="shared" si="227"/>
        <v>4.2266666666666666</v>
      </c>
      <c r="O2417">
        <f>G2417/WatershedCalcs!$F$18</f>
        <v>0.18046536771146648</v>
      </c>
    </row>
    <row r="2418" spans="1:15" x14ac:dyDescent="0.25">
      <c r="A2418">
        <f t="shared" si="223"/>
        <v>2008</v>
      </c>
      <c r="B2418">
        <f t="shared" si="224"/>
        <v>11</v>
      </c>
      <c r="C2418">
        <v>2008</v>
      </c>
      <c r="D2418">
        <v>13</v>
      </c>
      <c r="E2418">
        <v>8</v>
      </c>
      <c r="F2418">
        <v>2.7</v>
      </c>
      <c r="G2418">
        <v>2.7</v>
      </c>
      <c r="I2418" s="1">
        <v>39673</v>
      </c>
      <c r="J2418">
        <v>2.7</v>
      </c>
      <c r="K2418">
        <f t="shared" si="222"/>
        <v>4058</v>
      </c>
      <c r="L2418" s="7">
        <f t="shared" si="225"/>
        <v>79.850452577725306</v>
      </c>
      <c r="M2418">
        <f t="shared" si="226"/>
        <v>3.2428571428571429</v>
      </c>
      <c r="N2418">
        <f t="shared" si="227"/>
        <v>4.2466666666666661</v>
      </c>
      <c r="O2418">
        <f>G2418/WatershedCalcs!$F$18</f>
        <v>0.1680194802830895</v>
      </c>
    </row>
    <row r="2419" spans="1:15" x14ac:dyDescent="0.25">
      <c r="A2419">
        <f t="shared" si="223"/>
        <v>2008</v>
      </c>
      <c r="B2419">
        <f t="shared" si="224"/>
        <v>11</v>
      </c>
      <c r="C2419">
        <v>2008</v>
      </c>
      <c r="D2419">
        <v>14</v>
      </c>
      <c r="E2419">
        <v>8</v>
      </c>
      <c r="F2419">
        <v>2.8</v>
      </c>
      <c r="G2419">
        <v>2.8</v>
      </c>
      <c r="I2419" s="1">
        <v>39674</v>
      </c>
      <c r="J2419">
        <v>2.8</v>
      </c>
      <c r="K2419">
        <f t="shared" si="222"/>
        <v>4018</v>
      </c>
      <c r="L2419" s="7">
        <f t="shared" si="225"/>
        <v>79.063360881542692</v>
      </c>
      <c r="M2419">
        <f t="shared" si="226"/>
        <v>4.4285714285714288</v>
      </c>
      <c r="N2419">
        <f t="shared" si="227"/>
        <v>4.2766666666666664</v>
      </c>
      <c r="O2419">
        <f>G2419/WatershedCalcs!$F$18</f>
        <v>0.17424242399727796</v>
      </c>
    </row>
    <row r="2420" spans="1:15" x14ac:dyDescent="0.25">
      <c r="A2420">
        <f t="shared" si="223"/>
        <v>2008</v>
      </c>
      <c r="B2420">
        <f t="shared" si="224"/>
        <v>11</v>
      </c>
      <c r="C2420">
        <v>2008</v>
      </c>
      <c r="D2420">
        <v>15</v>
      </c>
      <c r="E2420">
        <v>8</v>
      </c>
      <c r="F2420">
        <v>2.6</v>
      </c>
      <c r="G2420">
        <v>2.6</v>
      </c>
      <c r="I2420" s="1">
        <v>39675</v>
      </c>
      <c r="J2420">
        <v>2.6</v>
      </c>
      <c r="K2420">
        <f t="shared" si="222"/>
        <v>4098</v>
      </c>
      <c r="L2420" s="7">
        <f t="shared" si="225"/>
        <v>80.637544273907906</v>
      </c>
      <c r="M2420">
        <f t="shared" si="226"/>
        <v>5.1571428571428575</v>
      </c>
      <c r="N2420">
        <f t="shared" si="227"/>
        <v>4.2833333333333332</v>
      </c>
      <c r="O2420">
        <f>G2420/WatershedCalcs!$F$18</f>
        <v>0.161796536568901</v>
      </c>
    </row>
    <row r="2421" spans="1:15" x14ac:dyDescent="0.25">
      <c r="A2421">
        <f t="shared" si="223"/>
        <v>2008</v>
      </c>
      <c r="B2421">
        <f t="shared" si="224"/>
        <v>11</v>
      </c>
      <c r="C2421">
        <v>2008</v>
      </c>
      <c r="D2421">
        <v>16</v>
      </c>
      <c r="E2421">
        <v>8</v>
      </c>
      <c r="F2421">
        <v>2.4</v>
      </c>
      <c r="G2421">
        <v>2.4</v>
      </c>
      <c r="I2421" s="1">
        <v>39676</v>
      </c>
      <c r="J2421">
        <v>2.4</v>
      </c>
      <c r="K2421">
        <f t="shared" si="222"/>
        <v>4180</v>
      </c>
      <c r="L2421" s="7">
        <f t="shared" si="225"/>
        <v>82.251082251082252</v>
      </c>
      <c r="M2421">
        <f t="shared" si="226"/>
        <v>5.4142857142857137</v>
      </c>
      <c r="N2421">
        <f t="shared" si="227"/>
        <v>4.3033333333333328</v>
      </c>
      <c r="O2421">
        <f>G2421/WatershedCalcs!$F$18</f>
        <v>0.14935064914052398</v>
      </c>
    </row>
    <row r="2422" spans="1:15" x14ac:dyDescent="0.25">
      <c r="A2422">
        <f t="shared" si="223"/>
        <v>2008</v>
      </c>
      <c r="B2422">
        <f t="shared" si="224"/>
        <v>11</v>
      </c>
      <c r="C2422">
        <v>2008</v>
      </c>
      <c r="D2422">
        <v>17</v>
      </c>
      <c r="E2422">
        <v>8</v>
      </c>
      <c r="F2422">
        <v>3.1</v>
      </c>
      <c r="G2422">
        <v>3.1</v>
      </c>
      <c r="I2422" s="1">
        <v>39677</v>
      </c>
      <c r="J2422">
        <v>3.1</v>
      </c>
      <c r="K2422">
        <f t="shared" si="222"/>
        <v>3916</v>
      </c>
      <c r="L2422" s="7">
        <f t="shared" si="225"/>
        <v>77.056277056277054</v>
      </c>
      <c r="M2422">
        <f t="shared" si="226"/>
        <v>5.5857142857142863</v>
      </c>
      <c r="N2422">
        <f t="shared" si="227"/>
        <v>4.3299999999999992</v>
      </c>
      <c r="O2422">
        <f>G2422/WatershedCalcs!$F$18</f>
        <v>0.19291125513984347</v>
      </c>
    </row>
    <row r="2423" spans="1:15" x14ac:dyDescent="0.25">
      <c r="A2423">
        <f t="shared" si="223"/>
        <v>2008</v>
      </c>
      <c r="B2423">
        <f t="shared" si="224"/>
        <v>11</v>
      </c>
      <c r="C2423">
        <v>2008</v>
      </c>
      <c r="D2423">
        <v>18</v>
      </c>
      <c r="E2423">
        <v>8</v>
      </c>
      <c r="F2423">
        <v>3.8</v>
      </c>
      <c r="G2423">
        <v>3.8</v>
      </c>
      <c r="I2423" s="1">
        <v>39678</v>
      </c>
      <c r="J2423">
        <v>3.8</v>
      </c>
      <c r="K2423">
        <f t="shared" si="222"/>
        <v>3716</v>
      </c>
      <c r="L2423" s="7">
        <f t="shared" si="225"/>
        <v>73.120818575364027</v>
      </c>
      <c r="M2423">
        <f t="shared" si="226"/>
        <v>5.7428571428571429</v>
      </c>
      <c r="N2423">
        <f t="shared" si="227"/>
        <v>4.3433333333333337</v>
      </c>
      <c r="O2423">
        <f>G2423/WatershedCalcs!$F$18</f>
        <v>0.23647186113916296</v>
      </c>
    </row>
    <row r="2424" spans="1:15" x14ac:dyDescent="0.25">
      <c r="A2424">
        <f t="shared" si="223"/>
        <v>2008</v>
      </c>
      <c r="B2424">
        <f t="shared" si="224"/>
        <v>11</v>
      </c>
      <c r="C2424">
        <v>2008</v>
      </c>
      <c r="D2424">
        <v>19</v>
      </c>
      <c r="E2424">
        <v>8</v>
      </c>
      <c r="F2424">
        <v>5.3</v>
      </c>
      <c r="G2424">
        <v>5.3</v>
      </c>
      <c r="I2424" s="1">
        <v>39679</v>
      </c>
      <c r="J2424">
        <v>5.3</v>
      </c>
      <c r="K2424">
        <f t="shared" si="222"/>
        <v>3406</v>
      </c>
      <c r="L2424" s="7">
        <f t="shared" si="225"/>
        <v>67.020857929948846</v>
      </c>
      <c r="M2424">
        <f t="shared" si="226"/>
        <v>6.4428571428571439</v>
      </c>
      <c r="N2424">
        <f t="shared" si="227"/>
        <v>4.37</v>
      </c>
      <c r="O2424">
        <f>G2424/WatershedCalcs!$F$18</f>
        <v>0.32981601685199047</v>
      </c>
    </row>
    <row r="2425" spans="1:15" x14ac:dyDescent="0.25">
      <c r="A2425">
        <f t="shared" si="223"/>
        <v>2008</v>
      </c>
      <c r="B2425">
        <f t="shared" si="224"/>
        <v>11</v>
      </c>
      <c r="C2425">
        <v>2008</v>
      </c>
      <c r="D2425">
        <v>20</v>
      </c>
      <c r="E2425">
        <v>8</v>
      </c>
      <c r="F2425">
        <v>11</v>
      </c>
      <c r="G2425">
        <v>11</v>
      </c>
      <c r="I2425" s="1">
        <v>39680</v>
      </c>
      <c r="J2425">
        <v>11</v>
      </c>
      <c r="K2425">
        <f t="shared" si="222"/>
        <v>2599</v>
      </c>
      <c r="L2425" s="7">
        <f t="shared" si="225"/>
        <v>51.141282959464775</v>
      </c>
      <c r="M2425">
        <f t="shared" si="226"/>
        <v>6.3285714285714283</v>
      </c>
      <c r="N2425">
        <f t="shared" si="227"/>
        <v>4.293333333333333</v>
      </c>
      <c r="O2425">
        <f>G2425/WatershedCalcs!$F$18</f>
        <v>0.68452380856073491</v>
      </c>
    </row>
    <row r="2426" spans="1:15" x14ac:dyDescent="0.25">
      <c r="A2426">
        <f t="shared" si="223"/>
        <v>2008</v>
      </c>
      <c r="B2426">
        <f t="shared" si="224"/>
        <v>11</v>
      </c>
      <c r="C2426">
        <v>2008</v>
      </c>
      <c r="D2426">
        <v>21</v>
      </c>
      <c r="E2426">
        <v>8</v>
      </c>
      <c r="F2426">
        <v>7.9</v>
      </c>
      <c r="G2426">
        <v>7.9</v>
      </c>
      <c r="I2426" s="1">
        <v>39681</v>
      </c>
      <c r="J2426">
        <v>7.9</v>
      </c>
      <c r="K2426">
        <f t="shared" si="222"/>
        <v>2985</v>
      </c>
      <c r="L2426" s="7">
        <f t="shared" si="225"/>
        <v>58.736717827626919</v>
      </c>
      <c r="M2426">
        <f t="shared" si="226"/>
        <v>5.2714285714285714</v>
      </c>
      <c r="N2426">
        <f t="shared" si="227"/>
        <v>4.0266666666666655</v>
      </c>
      <c r="O2426">
        <f>G2426/WatershedCalcs!$F$18</f>
        <v>0.4916125534208915</v>
      </c>
    </row>
    <row r="2427" spans="1:15" x14ac:dyDescent="0.25">
      <c r="A2427">
        <f t="shared" si="223"/>
        <v>2008</v>
      </c>
      <c r="B2427">
        <f t="shared" si="224"/>
        <v>11</v>
      </c>
      <c r="C2427">
        <v>2008</v>
      </c>
      <c r="D2427">
        <v>22</v>
      </c>
      <c r="E2427">
        <v>8</v>
      </c>
      <c r="F2427">
        <v>4.4000000000000004</v>
      </c>
      <c r="G2427">
        <v>4.4000000000000004</v>
      </c>
      <c r="I2427" s="1">
        <v>39682</v>
      </c>
      <c r="J2427">
        <v>4.4000000000000004</v>
      </c>
      <c r="K2427">
        <f t="shared" si="222"/>
        <v>3593</v>
      </c>
      <c r="L2427" s="7">
        <f t="shared" si="225"/>
        <v>70.700511609602529</v>
      </c>
      <c r="M2427">
        <f t="shared" si="226"/>
        <v>4.6428571428571432</v>
      </c>
      <c r="N2427">
        <f t="shared" si="227"/>
        <v>3.8666666666666663</v>
      </c>
      <c r="O2427">
        <f>G2427/WatershedCalcs!$F$18</f>
        <v>0.27380952342429399</v>
      </c>
    </row>
    <row r="2428" spans="1:15" x14ac:dyDescent="0.25">
      <c r="A2428">
        <f t="shared" si="223"/>
        <v>2008</v>
      </c>
      <c r="B2428">
        <f t="shared" si="224"/>
        <v>11</v>
      </c>
      <c r="C2428">
        <v>2008</v>
      </c>
      <c r="D2428">
        <v>23</v>
      </c>
      <c r="E2428">
        <v>8</v>
      </c>
      <c r="F2428">
        <v>3.6</v>
      </c>
      <c r="G2428">
        <v>3.6</v>
      </c>
      <c r="I2428" s="1">
        <v>39683</v>
      </c>
      <c r="J2428">
        <v>3.6</v>
      </c>
      <c r="K2428">
        <f t="shared" si="222"/>
        <v>3764</v>
      </c>
      <c r="L2428" s="7">
        <f t="shared" si="225"/>
        <v>74.065328610783155</v>
      </c>
      <c r="M2428">
        <f t="shared" si="226"/>
        <v>4.5428571428571427</v>
      </c>
      <c r="N2428">
        <f t="shared" si="227"/>
        <v>3.8633333333333324</v>
      </c>
      <c r="O2428">
        <f>G2428/WatershedCalcs!$F$18</f>
        <v>0.22402597371078597</v>
      </c>
    </row>
    <row r="2429" spans="1:15" x14ac:dyDescent="0.25">
      <c r="A2429">
        <f t="shared" si="223"/>
        <v>2008</v>
      </c>
      <c r="B2429">
        <f t="shared" si="224"/>
        <v>11</v>
      </c>
      <c r="C2429">
        <v>2008</v>
      </c>
      <c r="D2429">
        <v>24</v>
      </c>
      <c r="E2429">
        <v>8</v>
      </c>
      <c r="F2429">
        <v>4.2</v>
      </c>
      <c r="G2429">
        <v>4.2</v>
      </c>
      <c r="I2429" s="1">
        <v>39684</v>
      </c>
      <c r="J2429">
        <v>4.2</v>
      </c>
      <c r="K2429">
        <f t="shared" si="222"/>
        <v>3634</v>
      </c>
      <c r="L2429" s="7">
        <f t="shared" si="225"/>
        <v>71.507280598189695</v>
      </c>
      <c r="M2429">
        <f t="shared" si="226"/>
        <v>4.5571428571428569</v>
      </c>
      <c r="N2429">
        <f t="shared" si="227"/>
        <v>3.9366666666666661</v>
      </c>
      <c r="O2429">
        <f>G2429/WatershedCalcs!$F$18</f>
        <v>0.261363635995917</v>
      </c>
    </row>
    <row r="2430" spans="1:15" x14ac:dyDescent="0.25">
      <c r="A2430">
        <f t="shared" si="223"/>
        <v>2008</v>
      </c>
      <c r="B2430">
        <f t="shared" si="224"/>
        <v>11</v>
      </c>
      <c r="C2430">
        <v>2008</v>
      </c>
      <c r="D2430">
        <v>25</v>
      </c>
      <c r="E2430">
        <v>8</v>
      </c>
      <c r="F2430">
        <v>8.6999999999999993</v>
      </c>
      <c r="G2430">
        <v>8.6999999999999993</v>
      </c>
      <c r="I2430" s="1">
        <v>39685</v>
      </c>
      <c r="J2430">
        <v>8.6999999999999993</v>
      </c>
      <c r="K2430">
        <f t="shared" si="222"/>
        <v>2892</v>
      </c>
      <c r="L2430" s="7">
        <f t="shared" si="225"/>
        <v>56.90672963400236</v>
      </c>
      <c r="M2430">
        <f t="shared" si="226"/>
        <v>4.8</v>
      </c>
      <c r="N2430">
        <f t="shared" si="227"/>
        <v>3.9366666666666665</v>
      </c>
      <c r="O2430">
        <f>G2430/WatershedCalcs!$F$18</f>
        <v>0.54139610313439945</v>
      </c>
    </row>
    <row r="2431" spans="1:15" x14ac:dyDescent="0.25">
      <c r="A2431">
        <f t="shared" si="223"/>
        <v>2008</v>
      </c>
      <c r="B2431">
        <f t="shared" si="224"/>
        <v>11</v>
      </c>
      <c r="C2431">
        <v>2008</v>
      </c>
      <c r="D2431">
        <v>26</v>
      </c>
      <c r="E2431">
        <v>8</v>
      </c>
      <c r="F2431">
        <v>4.5</v>
      </c>
      <c r="G2431">
        <v>4.5</v>
      </c>
      <c r="I2431" s="1">
        <v>39686</v>
      </c>
      <c r="J2431">
        <v>4.5</v>
      </c>
      <c r="K2431">
        <f t="shared" si="222"/>
        <v>3571</v>
      </c>
      <c r="L2431" s="7">
        <f t="shared" si="225"/>
        <v>70.267611176702076</v>
      </c>
      <c r="M2431">
        <f t="shared" si="226"/>
        <v>4.2571428571428571</v>
      </c>
      <c r="N2431">
        <f t="shared" si="227"/>
        <v>3.7833333333333328</v>
      </c>
      <c r="O2431">
        <f>G2431/WatershedCalcs!$F$18</f>
        <v>0.28003246713848245</v>
      </c>
    </row>
    <row r="2432" spans="1:15" x14ac:dyDescent="0.25">
      <c r="A2432">
        <f t="shared" si="223"/>
        <v>2008</v>
      </c>
      <c r="B2432">
        <f t="shared" si="224"/>
        <v>11</v>
      </c>
      <c r="C2432">
        <v>2008</v>
      </c>
      <c r="D2432">
        <v>27</v>
      </c>
      <c r="E2432">
        <v>8</v>
      </c>
      <c r="F2432">
        <v>3.6</v>
      </c>
      <c r="G2432">
        <v>3.6</v>
      </c>
      <c r="I2432" s="1">
        <v>39687</v>
      </c>
      <c r="J2432">
        <v>3.6</v>
      </c>
      <c r="K2432">
        <f t="shared" si="222"/>
        <v>3764</v>
      </c>
      <c r="L2432" s="7">
        <f t="shared" si="225"/>
        <v>74.065328610783155</v>
      </c>
      <c r="M2432">
        <f t="shared" si="226"/>
        <v>4.4285714285714279</v>
      </c>
      <c r="N2432">
        <f t="shared" si="227"/>
        <v>3.773333333333333</v>
      </c>
      <c r="O2432">
        <f>G2432/WatershedCalcs!$F$18</f>
        <v>0.22402597371078597</v>
      </c>
    </row>
    <row r="2433" spans="1:15" x14ac:dyDescent="0.25">
      <c r="A2433">
        <f t="shared" si="223"/>
        <v>2008</v>
      </c>
      <c r="B2433">
        <f t="shared" si="224"/>
        <v>11</v>
      </c>
      <c r="C2433">
        <v>2008</v>
      </c>
      <c r="D2433">
        <v>28</v>
      </c>
      <c r="E2433">
        <v>8</v>
      </c>
      <c r="F2433">
        <v>3.5</v>
      </c>
      <c r="G2433">
        <v>3.5</v>
      </c>
      <c r="I2433" s="1">
        <v>39688</v>
      </c>
      <c r="J2433">
        <v>3.5</v>
      </c>
      <c r="K2433">
        <f t="shared" si="222"/>
        <v>3791</v>
      </c>
      <c r="L2433" s="7">
        <f t="shared" si="225"/>
        <v>74.59661550570641</v>
      </c>
      <c r="M2433">
        <f t="shared" si="226"/>
        <v>4.3571428571428577</v>
      </c>
      <c r="N2433">
        <f t="shared" si="227"/>
        <v>3.796666666666666</v>
      </c>
      <c r="O2433">
        <f>G2433/WatershedCalcs!$F$18</f>
        <v>0.21780302999659748</v>
      </c>
    </row>
    <row r="2434" spans="1:15" x14ac:dyDescent="0.25">
      <c r="A2434">
        <f t="shared" si="223"/>
        <v>2008</v>
      </c>
      <c r="B2434">
        <f t="shared" si="224"/>
        <v>11</v>
      </c>
      <c r="C2434">
        <v>2008</v>
      </c>
      <c r="D2434">
        <v>29</v>
      </c>
      <c r="E2434">
        <v>8</v>
      </c>
      <c r="F2434">
        <v>3.7</v>
      </c>
      <c r="G2434">
        <v>3.7</v>
      </c>
      <c r="I2434" s="1">
        <v>39689</v>
      </c>
      <c r="J2434">
        <v>3.7</v>
      </c>
      <c r="K2434">
        <f t="shared" ref="K2434:K2497" si="228">RANK(J2434,$J$2:$J$5114,0)</f>
        <v>3734</v>
      </c>
      <c r="L2434" s="7">
        <f t="shared" si="225"/>
        <v>73.475009838646201</v>
      </c>
      <c r="M2434">
        <f t="shared" si="226"/>
        <v>4.2857142857142865</v>
      </c>
      <c r="N2434">
        <f t="shared" si="227"/>
        <v>3.8233333333333324</v>
      </c>
      <c r="O2434">
        <f>G2434/WatershedCalcs!$F$18</f>
        <v>0.2302489174249745</v>
      </c>
    </row>
    <row r="2435" spans="1:15" x14ac:dyDescent="0.25">
      <c r="A2435">
        <f t="shared" ref="A2435:A2498" si="229">IF(E2435&gt;9,C2435+1,C2435)</f>
        <v>2008</v>
      </c>
      <c r="B2435">
        <f t="shared" ref="B2435:B2498" si="230">IF(E2435&gt;9,(E2435-9),(E2435+3))</f>
        <v>11</v>
      </c>
      <c r="C2435">
        <v>2008</v>
      </c>
      <c r="D2435">
        <v>30</v>
      </c>
      <c r="E2435">
        <v>8</v>
      </c>
      <c r="F2435">
        <v>3.7</v>
      </c>
      <c r="G2435">
        <v>3.7</v>
      </c>
      <c r="I2435" s="1">
        <v>39690</v>
      </c>
      <c r="J2435">
        <v>3.7</v>
      </c>
      <c r="K2435">
        <f t="shared" si="228"/>
        <v>3734</v>
      </c>
      <c r="L2435" s="7">
        <f t="shared" ref="L2435:L2498" si="231">100*(K2435/(COUNT($K$2:$K$5114)+1))</f>
        <v>73.475009838646201</v>
      </c>
      <c r="M2435">
        <f t="shared" ref="M2435:M2498" si="232">AVERAGE(J2435:J2441)</f>
        <v>4.2000000000000011</v>
      </c>
      <c r="N2435">
        <f t="shared" ref="N2435:N2498" si="233">AVERAGE(J2435:J2464)</f>
        <v>3.836666666666666</v>
      </c>
      <c r="O2435">
        <f>G2435/WatershedCalcs!$F$18</f>
        <v>0.2302489174249745</v>
      </c>
    </row>
    <row r="2436" spans="1:15" x14ac:dyDescent="0.25">
      <c r="A2436">
        <f t="shared" si="229"/>
        <v>2008</v>
      </c>
      <c r="B2436">
        <f t="shared" si="230"/>
        <v>11</v>
      </c>
      <c r="C2436">
        <v>2008</v>
      </c>
      <c r="D2436">
        <v>31</v>
      </c>
      <c r="E2436">
        <v>8</v>
      </c>
      <c r="F2436">
        <v>5.9</v>
      </c>
      <c r="G2436">
        <v>5.9</v>
      </c>
      <c r="I2436" s="1">
        <v>39691</v>
      </c>
      <c r="J2436">
        <v>5.9</v>
      </c>
      <c r="K2436">
        <f t="shared" si="228"/>
        <v>3271</v>
      </c>
      <c r="L2436" s="7">
        <f t="shared" si="231"/>
        <v>64.364423455332542</v>
      </c>
      <c r="M2436">
        <f t="shared" si="232"/>
        <v>4.1142857142857148</v>
      </c>
      <c r="N2436">
        <f t="shared" si="233"/>
        <v>3.8466666666666658</v>
      </c>
      <c r="O2436">
        <f>G2436/WatershedCalcs!$F$18</f>
        <v>0.36715367913712149</v>
      </c>
    </row>
    <row r="2437" spans="1:15" x14ac:dyDescent="0.25">
      <c r="A2437">
        <f t="shared" si="229"/>
        <v>2008</v>
      </c>
      <c r="B2437">
        <f t="shared" si="230"/>
        <v>12</v>
      </c>
      <c r="C2437">
        <v>2008</v>
      </c>
      <c r="D2437">
        <v>1</v>
      </c>
      <c r="E2437">
        <v>9</v>
      </c>
      <c r="F2437">
        <v>4.9000000000000004</v>
      </c>
      <c r="G2437">
        <v>4.9000000000000004</v>
      </c>
      <c r="I2437" s="1">
        <v>39692</v>
      </c>
      <c r="J2437">
        <v>4.9000000000000004</v>
      </c>
      <c r="K2437">
        <f t="shared" si="228"/>
        <v>3482</v>
      </c>
      <c r="L2437" s="7">
        <f t="shared" si="231"/>
        <v>68.516332152695796</v>
      </c>
      <c r="M2437">
        <f t="shared" si="232"/>
        <v>3.7428571428571438</v>
      </c>
      <c r="N2437">
        <f t="shared" si="233"/>
        <v>3.7966666666666664</v>
      </c>
      <c r="O2437">
        <f>G2437/WatershedCalcs!$F$18</f>
        <v>0.30492424199523649</v>
      </c>
    </row>
    <row r="2438" spans="1:15" x14ac:dyDescent="0.25">
      <c r="A2438">
        <f t="shared" si="229"/>
        <v>2008</v>
      </c>
      <c r="B2438">
        <f t="shared" si="230"/>
        <v>12</v>
      </c>
      <c r="C2438">
        <v>2008</v>
      </c>
      <c r="D2438">
        <v>2</v>
      </c>
      <c r="E2438">
        <v>9</v>
      </c>
      <c r="F2438">
        <v>5.7</v>
      </c>
      <c r="G2438">
        <v>5.7</v>
      </c>
      <c r="I2438" s="1">
        <v>39693</v>
      </c>
      <c r="J2438">
        <v>5.7</v>
      </c>
      <c r="K2438">
        <f t="shared" si="228"/>
        <v>3307</v>
      </c>
      <c r="L2438" s="7">
        <f t="shared" si="231"/>
        <v>65.072805981896892</v>
      </c>
      <c r="M2438">
        <f t="shared" si="232"/>
        <v>3.5428571428571431</v>
      </c>
      <c r="N2438">
        <f t="shared" si="233"/>
        <v>3.79</v>
      </c>
      <c r="O2438">
        <f>G2438/WatershedCalcs!$F$18</f>
        <v>0.3547077917087445</v>
      </c>
    </row>
    <row r="2439" spans="1:15" x14ac:dyDescent="0.25">
      <c r="A2439">
        <f t="shared" si="229"/>
        <v>2008</v>
      </c>
      <c r="B2439">
        <f t="shared" si="230"/>
        <v>12</v>
      </c>
      <c r="C2439">
        <v>2008</v>
      </c>
      <c r="D2439">
        <v>3</v>
      </c>
      <c r="E2439">
        <v>9</v>
      </c>
      <c r="F2439">
        <v>3.1</v>
      </c>
      <c r="G2439">
        <v>3.1</v>
      </c>
      <c r="I2439" s="1">
        <v>39694</v>
      </c>
      <c r="J2439">
        <v>3.1</v>
      </c>
      <c r="K2439">
        <f t="shared" si="228"/>
        <v>3916</v>
      </c>
      <c r="L2439" s="7">
        <f t="shared" si="231"/>
        <v>77.056277056277054</v>
      </c>
      <c r="M2439">
        <f t="shared" si="232"/>
        <v>3.2285714285714282</v>
      </c>
      <c r="N2439">
        <f t="shared" si="233"/>
        <v>3.7733333333333334</v>
      </c>
      <c r="O2439">
        <f>G2439/WatershedCalcs!$F$18</f>
        <v>0.19291125513984347</v>
      </c>
    </row>
    <row r="2440" spans="1:15" x14ac:dyDescent="0.25">
      <c r="A2440">
        <f t="shared" si="229"/>
        <v>2008</v>
      </c>
      <c r="B2440">
        <f t="shared" si="230"/>
        <v>12</v>
      </c>
      <c r="C2440">
        <v>2008</v>
      </c>
      <c r="D2440">
        <v>4</v>
      </c>
      <c r="E2440">
        <v>9</v>
      </c>
      <c r="F2440">
        <v>3</v>
      </c>
      <c r="G2440">
        <v>3</v>
      </c>
      <c r="I2440" s="1">
        <v>39695</v>
      </c>
      <c r="J2440">
        <v>3</v>
      </c>
      <c r="K2440">
        <f t="shared" si="228"/>
        <v>3941</v>
      </c>
      <c r="L2440" s="7">
        <f t="shared" si="231"/>
        <v>77.548209366391191</v>
      </c>
      <c r="M2440">
        <f t="shared" si="232"/>
        <v>3.2571428571428571</v>
      </c>
      <c r="N2440">
        <f t="shared" si="233"/>
        <v>4.0366666666666671</v>
      </c>
      <c r="O2440">
        <f>G2440/WatershedCalcs!$F$18</f>
        <v>0.18668831142565498</v>
      </c>
    </row>
    <row r="2441" spans="1:15" x14ac:dyDescent="0.25">
      <c r="A2441">
        <f t="shared" si="229"/>
        <v>2008</v>
      </c>
      <c r="B2441">
        <f t="shared" si="230"/>
        <v>12</v>
      </c>
      <c r="C2441">
        <v>2008</v>
      </c>
      <c r="D2441">
        <v>5</v>
      </c>
      <c r="E2441">
        <v>9</v>
      </c>
      <c r="F2441">
        <v>3.1</v>
      </c>
      <c r="G2441">
        <v>3.1</v>
      </c>
      <c r="I2441" s="1">
        <v>39696</v>
      </c>
      <c r="J2441">
        <v>3.1</v>
      </c>
      <c r="K2441">
        <f t="shared" si="228"/>
        <v>3916</v>
      </c>
      <c r="L2441" s="7">
        <f t="shared" si="231"/>
        <v>77.056277056277054</v>
      </c>
      <c r="M2441">
        <f t="shared" si="232"/>
        <v>3.3285714285714287</v>
      </c>
      <c r="N2441">
        <f t="shared" si="233"/>
        <v>4.6366666666666667</v>
      </c>
      <c r="O2441">
        <f>G2441/WatershedCalcs!$F$18</f>
        <v>0.19291125513984347</v>
      </c>
    </row>
    <row r="2442" spans="1:15" x14ac:dyDescent="0.25">
      <c r="A2442">
        <f t="shared" si="229"/>
        <v>2008</v>
      </c>
      <c r="B2442">
        <f t="shared" si="230"/>
        <v>12</v>
      </c>
      <c r="C2442">
        <v>2008</v>
      </c>
      <c r="D2442">
        <v>6</v>
      </c>
      <c r="E2442">
        <v>9</v>
      </c>
      <c r="F2442">
        <v>3.1</v>
      </c>
      <c r="G2442">
        <v>3.1</v>
      </c>
      <c r="I2442" s="1">
        <v>39697</v>
      </c>
      <c r="J2442">
        <v>3.1</v>
      </c>
      <c r="K2442">
        <f t="shared" si="228"/>
        <v>3916</v>
      </c>
      <c r="L2442" s="7">
        <f t="shared" si="231"/>
        <v>77.056277056277054</v>
      </c>
      <c r="M2442">
        <f t="shared" si="232"/>
        <v>3.4</v>
      </c>
      <c r="N2442">
        <f t="shared" si="233"/>
        <v>4.8</v>
      </c>
      <c r="O2442">
        <f>G2442/WatershedCalcs!$F$18</f>
        <v>0.19291125513984347</v>
      </c>
    </row>
    <row r="2443" spans="1:15" x14ac:dyDescent="0.25">
      <c r="A2443">
        <f t="shared" si="229"/>
        <v>2008</v>
      </c>
      <c r="B2443">
        <f t="shared" si="230"/>
        <v>12</v>
      </c>
      <c r="C2443">
        <v>2008</v>
      </c>
      <c r="D2443">
        <v>7</v>
      </c>
      <c r="E2443">
        <v>9</v>
      </c>
      <c r="F2443">
        <v>3.3</v>
      </c>
      <c r="G2443">
        <v>3.3</v>
      </c>
      <c r="I2443" s="1">
        <v>39698</v>
      </c>
      <c r="J2443">
        <v>3.3</v>
      </c>
      <c r="K2443">
        <f t="shared" si="228"/>
        <v>3852</v>
      </c>
      <c r="L2443" s="7">
        <f t="shared" si="231"/>
        <v>75.796930342384883</v>
      </c>
      <c r="M2443">
        <f t="shared" si="232"/>
        <v>3.3857142857142861</v>
      </c>
      <c r="N2443">
        <f t="shared" si="233"/>
        <v>4.92</v>
      </c>
      <c r="O2443">
        <f>G2443/WatershedCalcs!$F$18</f>
        <v>0.20535714256822046</v>
      </c>
    </row>
    <row r="2444" spans="1:15" x14ac:dyDescent="0.25">
      <c r="A2444">
        <f t="shared" si="229"/>
        <v>2008</v>
      </c>
      <c r="B2444">
        <f t="shared" si="230"/>
        <v>12</v>
      </c>
      <c r="C2444">
        <v>2008</v>
      </c>
      <c r="D2444">
        <v>8</v>
      </c>
      <c r="E2444">
        <v>9</v>
      </c>
      <c r="F2444">
        <v>3.5</v>
      </c>
      <c r="G2444">
        <v>3.5</v>
      </c>
      <c r="I2444" s="1">
        <v>39699</v>
      </c>
      <c r="J2444">
        <v>3.5</v>
      </c>
      <c r="K2444">
        <f t="shared" si="228"/>
        <v>3791</v>
      </c>
      <c r="L2444" s="7">
        <f t="shared" si="231"/>
        <v>74.59661550570641</v>
      </c>
      <c r="M2444">
        <f t="shared" si="232"/>
        <v>3.3714285714285714</v>
      </c>
      <c r="N2444">
        <f t="shared" si="233"/>
        <v>5.0966666666666658</v>
      </c>
      <c r="O2444">
        <f>G2444/WatershedCalcs!$F$18</f>
        <v>0.21780302999659748</v>
      </c>
    </row>
    <row r="2445" spans="1:15" x14ac:dyDescent="0.25">
      <c r="A2445">
        <f t="shared" si="229"/>
        <v>2008</v>
      </c>
      <c r="B2445">
        <f t="shared" si="230"/>
        <v>12</v>
      </c>
      <c r="C2445">
        <v>2008</v>
      </c>
      <c r="D2445">
        <v>9</v>
      </c>
      <c r="E2445">
        <v>9</v>
      </c>
      <c r="F2445">
        <v>3.5</v>
      </c>
      <c r="G2445">
        <v>3.5</v>
      </c>
      <c r="I2445" s="1">
        <v>39700</v>
      </c>
      <c r="J2445">
        <v>3.5</v>
      </c>
      <c r="K2445">
        <f t="shared" si="228"/>
        <v>3791</v>
      </c>
      <c r="L2445" s="7">
        <f t="shared" si="231"/>
        <v>74.59661550570641</v>
      </c>
      <c r="M2445">
        <f t="shared" si="232"/>
        <v>3.3285714285714283</v>
      </c>
      <c r="N2445">
        <f t="shared" si="233"/>
        <v>5.1566666666666672</v>
      </c>
      <c r="O2445">
        <f>G2445/WatershedCalcs!$F$18</f>
        <v>0.21780302999659748</v>
      </c>
    </row>
    <row r="2446" spans="1:15" x14ac:dyDescent="0.25">
      <c r="A2446">
        <f t="shared" si="229"/>
        <v>2008</v>
      </c>
      <c r="B2446">
        <f t="shared" si="230"/>
        <v>12</v>
      </c>
      <c r="C2446">
        <v>2008</v>
      </c>
      <c r="D2446">
        <v>10</v>
      </c>
      <c r="E2446">
        <v>9</v>
      </c>
      <c r="F2446">
        <v>3.3</v>
      </c>
      <c r="G2446">
        <v>3.3</v>
      </c>
      <c r="I2446" s="1">
        <v>39701</v>
      </c>
      <c r="J2446">
        <v>3.3</v>
      </c>
      <c r="K2446">
        <f t="shared" si="228"/>
        <v>3852</v>
      </c>
      <c r="L2446" s="7">
        <f t="shared" si="231"/>
        <v>75.796930342384883</v>
      </c>
      <c r="M2446">
        <f t="shared" si="232"/>
        <v>3.3285714285714287</v>
      </c>
      <c r="N2446">
        <f t="shared" si="233"/>
        <v>5.2000000000000011</v>
      </c>
      <c r="O2446">
        <f>G2446/WatershedCalcs!$F$18</f>
        <v>0.20535714256822046</v>
      </c>
    </row>
    <row r="2447" spans="1:15" x14ac:dyDescent="0.25">
      <c r="A2447">
        <f t="shared" si="229"/>
        <v>2008</v>
      </c>
      <c r="B2447">
        <f t="shared" si="230"/>
        <v>12</v>
      </c>
      <c r="C2447">
        <v>2008</v>
      </c>
      <c r="D2447">
        <v>11</v>
      </c>
      <c r="E2447">
        <v>9</v>
      </c>
      <c r="F2447">
        <v>3.5</v>
      </c>
      <c r="G2447">
        <v>3.5</v>
      </c>
      <c r="I2447" s="1">
        <v>39702</v>
      </c>
      <c r="J2447">
        <v>3.5</v>
      </c>
      <c r="K2447">
        <f t="shared" si="228"/>
        <v>3791</v>
      </c>
      <c r="L2447" s="7">
        <f t="shared" si="231"/>
        <v>74.59661550570641</v>
      </c>
      <c r="M2447">
        <f t="shared" si="232"/>
        <v>3.5142857142857147</v>
      </c>
      <c r="N2447">
        <f t="shared" si="233"/>
        <v>5.2766666666666673</v>
      </c>
      <c r="O2447">
        <f>G2447/WatershedCalcs!$F$18</f>
        <v>0.21780302999659748</v>
      </c>
    </row>
    <row r="2448" spans="1:15" x14ac:dyDescent="0.25">
      <c r="A2448">
        <f t="shared" si="229"/>
        <v>2008</v>
      </c>
      <c r="B2448">
        <f t="shared" si="230"/>
        <v>12</v>
      </c>
      <c r="C2448">
        <v>2008</v>
      </c>
      <c r="D2448">
        <v>12</v>
      </c>
      <c r="E2448">
        <v>9</v>
      </c>
      <c r="F2448">
        <v>3.6</v>
      </c>
      <c r="G2448">
        <v>3.6</v>
      </c>
      <c r="I2448" s="1">
        <v>39703</v>
      </c>
      <c r="J2448">
        <v>3.6</v>
      </c>
      <c r="K2448">
        <f t="shared" si="228"/>
        <v>3764</v>
      </c>
      <c r="L2448" s="7">
        <f t="shared" si="231"/>
        <v>74.065328610783155</v>
      </c>
      <c r="M2448">
        <f t="shared" si="232"/>
        <v>3.4428571428571431</v>
      </c>
      <c r="N2448">
        <f t="shared" si="233"/>
        <v>5.3066666666666675</v>
      </c>
      <c r="O2448">
        <f>G2448/WatershedCalcs!$F$18</f>
        <v>0.22402597371078597</v>
      </c>
    </row>
    <row r="2449" spans="1:15" x14ac:dyDescent="0.25">
      <c r="A2449">
        <f t="shared" si="229"/>
        <v>2008</v>
      </c>
      <c r="B2449">
        <f t="shared" si="230"/>
        <v>12</v>
      </c>
      <c r="C2449">
        <v>2008</v>
      </c>
      <c r="D2449">
        <v>13</v>
      </c>
      <c r="E2449">
        <v>9</v>
      </c>
      <c r="F2449">
        <v>3</v>
      </c>
      <c r="G2449">
        <v>3</v>
      </c>
      <c r="I2449" s="1">
        <v>39704</v>
      </c>
      <c r="J2449">
        <v>3</v>
      </c>
      <c r="K2449">
        <f t="shared" si="228"/>
        <v>3941</v>
      </c>
      <c r="L2449" s="7">
        <f t="shared" si="231"/>
        <v>77.548209366391191</v>
      </c>
      <c r="M2449">
        <f t="shared" si="232"/>
        <v>3.3571428571428572</v>
      </c>
      <c r="N2449">
        <f t="shared" si="233"/>
        <v>5.3066666666666684</v>
      </c>
      <c r="O2449">
        <f>G2449/WatershedCalcs!$F$18</f>
        <v>0.18668831142565498</v>
      </c>
    </row>
    <row r="2450" spans="1:15" x14ac:dyDescent="0.25">
      <c r="A2450">
        <f t="shared" si="229"/>
        <v>2008</v>
      </c>
      <c r="B2450">
        <f t="shared" si="230"/>
        <v>12</v>
      </c>
      <c r="C2450">
        <v>2008</v>
      </c>
      <c r="D2450">
        <v>14</v>
      </c>
      <c r="E2450">
        <v>9</v>
      </c>
      <c r="F2450">
        <v>3.2</v>
      </c>
      <c r="G2450">
        <v>3.2</v>
      </c>
      <c r="I2450" s="1">
        <v>39705</v>
      </c>
      <c r="J2450">
        <v>3.2</v>
      </c>
      <c r="K2450">
        <f t="shared" si="228"/>
        <v>3885</v>
      </c>
      <c r="L2450" s="7">
        <f t="shared" si="231"/>
        <v>76.446280991735534</v>
      </c>
      <c r="M2450">
        <f t="shared" si="232"/>
        <v>3.3714285714285714</v>
      </c>
      <c r="N2450">
        <f t="shared" si="233"/>
        <v>5.3133333333333344</v>
      </c>
      <c r="O2450">
        <f>G2450/WatershedCalcs!$F$18</f>
        <v>0.199134198854032</v>
      </c>
    </row>
    <row r="2451" spans="1:15" x14ac:dyDescent="0.25">
      <c r="A2451">
        <f t="shared" si="229"/>
        <v>2008</v>
      </c>
      <c r="B2451">
        <f t="shared" si="230"/>
        <v>12</v>
      </c>
      <c r="C2451">
        <v>2008</v>
      </c>
      <c r="D2451">
        <v>15</v>
      </c>
      <c r="E2451">
        <v>9</v>
      </c>
      <c r="F2451">
        <v>3.2</v>
      </c>
      <c r="G2451">
        <v>3.2</v>
      </c>
      <c r="I2451" s="1">
        <v>39706</v>
      </c>
      <c r="J2451">
        <v>3.2</v>
      </c>
      <c r="K2451">
        <f t="shared" si="228"/>
        <v>3885</v>
      </c>
      <c r="L2451" s="7">
        <f t="shared" si="231"/>
        <v>76.446280991735534</v>
      </c>
      <c r="M2451">
        <f t="shared" si="232"/>
        <v>3.5285714285714289</v>
      </c>
      <c r="N2451">
        <f t="shared" si="233"/>
        <v>5.3100000000000005</v>
      </c>
      <c r="O2451">
        <f>G2451/WatershedCalcs!$F$18</f>
        <v>0.199134198854032</v>
      </c>
    </row>
    <row r="2452" spans="1:15" x14ac:dyDescent="0.25">
      <c r="A2452">
        <f t="shared" si="229"/>
        <v>2008</v>
      </c>
      <c r="B2452">
        <f t="shared" si="230"/>
        <v>12</v>
      </c>
      <c r="C2452">
        <v>2008</v>
      </c>
      <c r="D2452">
        <v>16</v>
      </c>
      <c r="E2452">
        <v>9</v>
      </c>
      <c r="F2452">
        <v>3.5</v>
      </c>
      <c r="G2452">
        <v>3.5</v>
      </c>
      <c r="I2452" s="1">
        <v>39707</v>
      </c>
      <c r="J2452">
        <v>3.5</v>
      </c>
      <c r="K2452">
        <f t="shared" si="228"/>
        <v>3791</v>
      </c>
      <c r="L2452" s="7">
        <f t="shared" si="231"/>
        <v>74.59661550570641</v>
      </c>
      <c r="M2452">
        <f t="shared" si="232"/>
        <v>3.9</v>
      </c>
      <c r="N2452">
        <f t="shared" si="233"/>
        <v>5.3</v>
      </c>
      <c r="O2452">
        <f>G2452/WatershedCalcs!$F$18</f>
        <v>0.21780302999659748</v>
      </c>
    </row>
    <row r="2453" spans="1:15" x14ac:dyDescent="0.25">
      <c r="A2453">
        <f t="shared" si="229"/>
        <v>2008</v>
      </c>
      <c r="B2453">
        <f t="shared" si="230"/>
        <v>12</v>
      </c>
      <c r="C2453">
        <v>2008</v>
      </c>
      <c r="D2453">
        <v>17</v>
      </c>
      <c r="E2453">
        <v>9</v>
      </c>
      <c r="F2453">
        <v>4.5999999999999996</v>
      </c>
      <c r="G2453">
        <v>4.5999999999999996</v>
      </c>
      <c r="I2453" s="1">
        <v>39708</v>
      </c>
      <c r="J2453">
        <v>4.5999999999999996</v>
      </c>
      <c r="K2453">
        <f t="shared" si="228"/>
        <v>3549</v>
      </c>
      <c r="L2453" s="7">
        <f t="shared" si="231"/>
        <v>69.834710743801651</v>
      </c>
      <c r="M2453">
        <f t="shared" si="232"/>
        <v>4</v>
      </c>
      <c r="N2453">
        <f t="shared" si="233"/>
        <v>5.2766666666666664</v>
      </c>
      <c r="O2453">
        <f>G2453/WatershedCalcs!$F$18</f>
        <v>0.28625541085267092</v>
      </c>
    </row>
    <row r="2454" spans="1:15" x14ac:dyDescent="0.25">
      <c r="A2454">
        <f t="shared" si="229"/>
        <v>2008</v>
      </c>
      <c r="B2454">
        <f t="shared" si="230"/>
        <v>12</v>
      </c>
      <c r="C2454">
        <v>2008</v>
      </c>
      <c r="D2454">
        <v>18</v>
      </c>
      <c r="E2454">
        <v>9</v>
      </c>
      <c r="F2454">
        <v>3</v>
      </c>
      <c r="G2454">
        <v>3</v>
      </c>
      <c r="I2454" s="1">
        <v>39709</v>
      </c>
      <c r="J2454">
        <v>3</v>
      </c>
      <c r="K2454">
        <f t="shared" si="228"/>
        <v>3941</v>
      </c>
      <c r="L2454" s="7">
        <f t="shared" si="231"/>
        <v>77.548209366391191</v>
      </c>
      <c r="M2454">
        <f t="shared" si="232"/>
        <v>3.9285714285714284</v>
      </c>
      <c r="N2454">
        <f t="shared" si="233"/>
        <v>5.2133333333333329</v>
      </c>
      <c r="O2454">
        <f>G2454/WatershedCalcs!$F$18</f>
        <v>0.18668831142565498</v>
      </c>
    </row>
    <row r="2455" spans="1:15" x14ac:dyDescent="0.25">
      <c r="A2455">
        <f t="shared" si="229"/>
        <v>2008</v>
      </c>
      <c r="B2455">
        <f t="shared" si="230"/>
        <v>12</v>
      </c>
      <c r="C2455">
        <v>2008</v>
      </c>
      <c r="D2455">
        <v>19</v>
      </c>
      <c r="E2455">
        <v>9</v>
      </c>
      <c r="F2455">
        <v>3</v>
      </c>
      <c r="G2455">
        <v>3</v>
      </c>
      <c r="I2455" s="1">
        <v>39710</v>
      </c>
      <c r="J2455">
        <v>3</v>
      </c>
      <c r="K2455">
        <f t="shared" si="228"/>
        <v>3941</v>
      </c>
      <c r="L2455" s="7">
        <f t="shared" si="231"/>
        <v>77.548209366391191</v>
      </c>
      <c r="M2455">
        <f t="shared" si="232"/>
        <v>4.0999999999999996</v>
      </c>
      <c r="N2455">
        <f t="shared" si="233"/>
        <v>5.1999999999999993</v>
      </c>
      <c r="O2455">
        <f>G2455/WatershedCalcs!$F$18</f>
        <v>0.18668831142565498</v>
      </c>
    </row>
    <row r="2456" spans="1:15" x14ac:dyDescent="0.25">
      <c r="A2456">
        <f t="shared" si="229"/>
        <v>2008</v>
      </c>
      <c r="B2456">
        <f t="shared" si="230"/>
        <v>12</v>
      </c>
      <c r="C2456">
        <v>2008</v>
      </c>
      <c r="D2456">
        <v>20</v>
      </c>
      <c r="E2456">
        <v>9</v>
      </c>
      <c r="F2456">
        <v>3.1</v>
      </c>
      <c r="G2456">
        <v>3.1</v>
      </c>
      <c r="I2456" s="1">
        <v>39711</v>
      </c>
      <c r="J2456">
        <v>3.1</v>
      </c>
      <c r="K2456">
        <f t="shared" si="228"/>
        <v>3916</v>
      </c>
      <c r="L2456" s="7">
        <f t="shared" si="231"/>
        <v>77.056277056277054</v>
      </c>
      <c r="M2456">
        <f t="shared" si="232"/>
        <v>4.2857142857142856</v>
      </c>
      <c r="N2456">
        <f t="shared" si="233"/>
        <v>5.1566666666666654</v>
      </c>
      <c r="O2456">
        <f>G2456/WatershedCalcs!$F$18</f>
        <v>0.19291125513984347</v>
      </c>
    </row>
    <row r="2457" spans="1:15" x14ac:dyDescent="0.25">
      <c r="A2457">
        <f t="shared" si="229"/>
        <v>2008</v>
      </c>
      <c r="B2457">
        <f t="shared" si="230"/>
        <v>12</v>
      </c>
      <c r="C2457">
        <v>2008</v>
      </c>
      <c r="D2457">
        <v>21</v>
      </c>
      <c r="E2457">
        <v>9</v>
      </c>
      <c r="F2457">
        <v>4.3</v>
      </c>
      <c r="G2457">
        <v>4.3</v>
      </c>
      <c r="I2457" s="1">
        <v>39712</v>
      </c>
      <c r="J2457">
        <v>4.3</v>
      </c>
      <c r="K2457">
        <f t="shared" si="228"/>
        <v>3610</v>
      </c>
      <c r="L2457" s="7">
        <f t="shared" si="231"/>
        <v>71.035025580480124</v>
      </c>
      <c r="M2457">
        <f t="shared" si="232"/>
        <v>4.4571428571428573</v>
      </c>
      <c r="N2457">
        <f t="shared" si="233"/>
        <v>5.1633333333333313</v>
      </c>
      <c r="O2457">
        <f>G2457/WatershedCalcs!$F$18</f>
        <v>0.26758657971010547</v>
      </c>
    </row>
    <row r="2458" spans="1:15" x14ac:dyDescent="0.25">
      <c r="A2458">
        <f t="shared" si="229"/>
        <v>2008</v>
      </c>
      <c r="B2458">
        <f t="shared" si="230"/>
        <v>12</v>
      </c>
      <c r="C2458">
        <v>2008</v>
      </c>
      <c r="D2458">
        <v>22</v>
      </c>
      <c r="E2458">
        <v>9</v>
      </c>
      <c r="F2458">
        <v>5.8</v>
      </c>
      <c r="G2458">
        <v>5.8</v>
      </c>
      <c r="I2458" s="1">
        <v>39713</v>
      </c>
      <c r="J2458">
        <v>5.8</v>
      </c>
      <c r="K2458">
        <f t="shared" si="228"/>
        <v>3295</v>
      </c>
      <c r="L2458" s="7">
        <f t="shared" si="231"/>
        <v>64.836678473042113</v>
      </c>
      <c r="M2458">
        <f t="shared" si="232"/>
        <v>4.4285714285714288</v>
      </c>
      <c r="N2458">
        <f t="shared" si="233"/>
        <v>5.0999999999999996</v>
      </c>
      <c r="O2458">
        <f>G2458/WatershedCalcs!$F$18</f>
        <v>0.36093073542293297</v>
      </c>
    </row>
    <row r="2459" spans="1:15" x14ac:dyDescent="0.25">
      <c r="A2459">
        <f t="shared" si="229"/>
        <v>2008</v>
      </c>
      <c r="B2459">
        <f t="shared" si="230"/>
        <v>12</v>
      </c>
      <c r="C2459">
        <v>2008</v>
      </c>
      <c r="D2459">
        <v>23</v>
      </c>
      <c r="E2459">
        <v>9</v>
      </c>
      <c r="F2459">
        <v>4.2</v>
      </c>
      <c r="G2459">
        <v>4.2</v>
      </c>
      <c r="I2459" s="1">
        <v>39714</v>
      </c>
      <c r="J2459">
        <v>4.2</v>
      </c>
      <c r="K2459">
        <f t="shared" si="228"/>
        <v>3634</v>
      </c>
      <c r="L2459" s="7">
        <f t="shared" si="231"/>
        <v>71.507280598189695</v>
      </c>
      <c r="M2459">
        <f t="shared" si="232"/>
        <v>4.1714285714285717</v>
      </c>
      <c r="N2459">
        <f t="shared" si="233"/>
        <v>4.9599999999999991</v>
      </c>
      <c r="O2459">
        <f>G2459/WatershedCalcs!$F$18</f>
        <v>0.261363635995917</v>
      </c>
    </row>
    <row r="2460" spans="1:15" x14ac:dyDescent="0.25">
      <c r="A2460">
        <f t="shared" si="229"/>
        <v>2008</v>
      </c>
      <c r="B2460">
        <f t="shared" si="230"/>
        <v>12</v>
      </c>
      <c r="C2460">
        <v>2008</v>
      </c>
      <c r="D2460">
        <v>24</v>
      </c>
      <c r="E2460">
        <v>9</v>
      </c>
      <c r="F2460">
        <v>4.0999999999999996</v>
      </c>
      <c r="G2460">
        <v>4.0999999999999996</v>
      </c>
      <c r="I2460" s="1">
        <v>39715</v>
      </c>
      <c r="J2460">
        <v>4.0999999999999996</v>
      </c>
      <c r="K2460">
        <f t="shared" si="228"/>
        <v>3656</v>
      </c>
      <c r="L2460" s="7">
        <f t="shared" si="231"/>
        <v>71.94018103109012</v>
      </c>
      <c r="M2460">
        <f t="shared" si="232"/>
        <v>4.2</v>
      </c>
      <c r="N2460">
        <f t="shared" si="233"/>
        <v>4.8666666666666663</v>
      </c>
      <c r="O2460">
        <f>G2460/WatershedCalcs!$F$18</f>
        <v>0.25514069228172848</v>
      </c>
    </row>
    <row r="2461" spans="1:15" x14ac:dyDescent="0.25">
      <c r="A2461">
        <f t="shared" si="229"/>
        <v>2008</v>
      </c>
      <c r="B2461">
        <f t="shared" si="230"/>
        <v>12</v>
      </c>
      <c r="C2461">
        <v>2008</v>
      </c>
      <c r="D2461">
        <v>25</v>
      </c>
      <c r="E2461">
        <v>9</v>
      </c>
      <c r="F2461">
        <v>4.2</v>
      </c>
      <c r="G2461">
        <v>4.2</v>
      </c>
      <c r="I2461" s="1">
        <v>39716</v>
      </c>
      <c r="J2461">
        <v>4.2</v>
      </c>
      <c r="K2461">
        <f t="shared" si="228"/>
        <v>3634</v>
      </c>
      <c r="L2461" s="7">
        <f t="shared" si="231"/>
        <v>71.507280598189695</v>
      </c>
      <c r="M2461">
        <f t="shared" si="232"/>
        <v>4.2857142857142856</v>
      </c>
      <c r="N2461">
        <f t="shared" si="233"/>
        <v>4.7733333333333325</v>
      </c>
      <c r="O2461">
        <f>G2461/WatershedCalcs!$F$18</f>
        <v>0.261363635995917</v>
      </c>
    </row>
    <row r="2462" spans="1:15" x14ac:dyDescent="0.25">
      <c r="A2462">
        <f t="shared" si="229"/>
        <v>2008</v>
      </c>
      <c r="B2462">
        <f t="shared" si="230"/>
        <v>12</v>
      </c>
      <c r="C2462">
        <v>2008</v>
      </c>
      <c r="D2462">
        <v>26</v>
      </c>
      <c r="E2462">
        <v>9</v>
      </c>
      <c r="F2462">
        <v>4.3</v>
      </c>
      <c r="G2462">
        <v>4.3</v>
      </c>
      <c r="I2462" s="1">
        <v>39717</v>
      </c>
      <c r="J2462">
        <v>4.3</v>
      </c>
      <c r="K2462">
        <f t="shared" si="228"/>
        <v>3610</v>
      </c>
      <c r="L2462" s="7">
        <f t="shared" si="231"/>
        <v>71.035025580480124</v>
      </c>
      <c r="M2462">
        <f t="shared" si="232"/>
        <v>4.4285714285714288</v>
      </c>
      <c r="N2462">
        <f t="shared" si="233"/>
        <v>4.6899999999999995</v>
      </c>
      <c r="O2462">
        <f>G2462/WatershedCalcs!$F$18</f>
        <v>0.26758657971010547</v>
      </c>
    </row>
    <row r="2463" spans="1:15" x14ac:dyDescent="0.25">
      <c r="A2463">
        <f t="shared" si="229"/>
        <v>2008</v>
      </c>
      <c r="B2463">
        <f t="shared" si="230"/>
        <v>12</v>
      </c>
      <c r="C2463">
        <v>2008</v>
      </c>
      <c r="D2463">
        <v>27</v>
      </c>
      <c r="E2463">
        <v>9</v>
      </c>
      <c r="F2463">
        <v>4.3</v>
      </c>
      <c r="G2463">
        <v>4.3</v>
      </c>
      <c r="I2463" s="1">
        <v>39718</v>
      </c>
      <c r="J2463">
        <v>4.3</v>
      </c>
      <c r="K2463">
        <f t="shared" si="228"/>
        <v>3610</v>
      </c>
      <c r="L2463" s="7">
        <f t="shared" si="231"/>
        <v>71.035025580480124</v>
      </c>
      <c r="M2463">
        <f t="shared" si="232"/>
        <v>5.3857142857142852</v>
      </c>
      <c r="N2463">
        <f t="shared" si="233"/>
        <v>4.6899999999999995</v>
      </c>
      <c r="O2463">
        <f>G2463/WatershedCalcs!$F$18</f>
        <v>0.26758657971010547</v>
      </c>
    </row>
    <row r="2464" spans="1:15" x14ac:dyDescent="0.25">
      <c r="A2464">
        <f t="shared" si="229"/>
        <v>2008</v>
      </c>
      <c r="B2464">
        <f t="shared" si="230"/>
        <v>12</v>
      </c>
      <c r="C2464">
        <v>2008</v>
      </c>
      <c r="D2464">
        <v>28</v>
      </c>
      <c r="E2464">
        <v>9</v>
      </c>
      <c r="F2464">
        <v>4.0999999999999996</v>
      </c>
      <c r="G2464">
        <v>4.0999999999999996</v>
      </c>
      <c r="I2464" s="1">
        <v>39719</v>
      </c>
      <c r="J2464">
        <v>4.0999999999999996</v>
      </c>
      <c r="K2464">
        <f t="shared" si="228"/>
        <v>3656</v>
      </c>
      <c r="L2464" s="7">
        <f t="shared" si="231"/>
        <v>71.94018103109012</v>
      </c>
      <c r="M2464">
        <f t="shared" si="232"/>
        <v>7.7714285714285714</v>
      </c>
      <c r="N2464">
        <f t="shared" si="233"/>
        <v>4.7699999999999987</v>
      </c>
      <c r="O2464">
        <f>G2464/WatershedCalcs!$F$18</f>
        <v>0.25514069228172848</v>
      </c>
    </row>
    <row r="2465" spans="1:15" x14ac:dyDescent="0.25">
      <c r="A2465">
        <f t="shared" si="229"/>
        <v>2008</v>
      </c>
      <c r="B2465">
        <f t="shared" si="230"/>
        <v>12</v>
      </c>
      <c r="C2465">
        <v>2008</v>
      </c>
      <c r="D2465">
        <v>29</v>
      </c>
      <c r="E2465">
        <v>9</v>
      </c>
      <c r="F2465">
        <v>4</v>
      </c>
      <c r="G2465">
        <v>4</v>
      </c>
      <c r="I2465" s="1">
        <v>39720</v>
      </c>
      <c r="J2465">
        <v>4</v>
      </c>
      <c r="K2465">
        <f t="shared" si="228"/>
        <v>3678</v>
      </c>
      <c r="L2465" s="7">
        <f t="shared" si="231"/>
        <v>72.373081463990559</v>
      </c>
      <c r="M2465">
        <f t="shared" si="232"/>
        <v>8.3285714285714274</v>
      </c>
      <c r="N2465">
        <f t="shared" si="233"/>
        <v>4.8433333333333328</v>
      </c>
      <c r="O2465">
        <f>G2465/WatershedCalcs!$F$18</f>
        <v>0.24891774856753998</v>
      </c>
    </row>
    <row r="2466" spans="1:15" x14ac:dyDescent="0.25">
      <c r="A2466">
        <f t="shared" si="229"/>
        <v>2008</v>
      </c>
      <c r="B2466">
        <f t="shared" si="230"/>
        <v>12</v>
      </c>
      <c r="C2466">
        <v>2008</v>
      </c>
      <c r="D2466">
        <v>30</v>
      </c>
      <c r="E2466">
        <v>9</v>
      </c>
      <c r="F2466">
        <v>4.4000000000000004</v>
      </c>
      <c r="G2466">
        <v>4.4000000000000004</v>
      </c>
      <c r="I2466" s="1">
        <v>39721</v>
      </c>
      <c r="J2466">
        <v>4.4000000000000004</v>
      </c>
      <c r="K2466">
        <f t="shared" si="228"/>
        <v>3593</v>
      </c>
      <c r="L2466" s="7">
        <f t="shared" si="231"/>
        <v>70.700511609602529</v>
      </c>
      <c r="M2466">
        <f t="shared" si="232"/>
        <v>8.7142857142857135</v>
      </c>
      <c r="N2466">
        <f t="shared" si="233"/>
        <v>4.9266666666666659</v>
      </c>
      <c r="O2466">
        <f>G2466/WatershedCalcs!$F$18</f>
        <v>0.27380952342429399</v>
      </c>
    </row>
    <row r="2467" spans="1:15" x14ac:dyDescent="0.25">
      <c r="A2467">
        <f t="shared" si="229"/>
        <v>2009</v>
      </c>
      <c r="B2467">
        <f t="shared" si="230"/>
        <v>1</v>
      </c>
      <c r="C2467">
        <v>2008</v>
      </c>
      <c r="D2467">
        <v>1</v>
      </c>
      <c r="E2467">
        <v>10</v>
      </c>
      <c r="F2467">
        <v>4.7</v>
      </c>
      <c r="G2467">
        <v>4.7</v>
      </c>
      <c r="I2467" s="1">
        <v>39722</v>
      </c>
      <c r="J2467">
        <v>4.7</v>
      </c>
      <c r="K2467">
        <f t="shared" si="228"/>
        <v>3527</v>
      </c>
      <c r="L2467" s="7">
        <f t="shared" si="231"/>
        <v>69.401810310901226</v>
      </c>
      <c r="M2467">
        <f t="shared" si="232"/>
        <v>9.3142857142857149</v>
      </c>
      <c r="N2467">
        <f t="shared" si="233"/>
        <v>5.0266666666666673</v>
      </c>
      <c r="O2467">
        <f>G2467/WatershedCalcs!$F$18</f>
        <v>0.2924783545668595</v>
      </c>
    </row>
    <row r="2468" spans="1:15" x14ac:dyDescent="0.25">
      <c r="A2468">
        <f t="shared" si="229"/>
        <v>2009</v>
      </c>
      <c r="B2468">
        <f t="shared" si="230"/>
        <v>1</v>
      </c>
      <c r="C2468">
        <v>2008</v>
      </c>
      <c r="D2468">
        <v>2</v>
      </c>
      <c r="E2468">
        <v>10</v>
      </c>
      <c r="F2468">
        <v>5.2</v>
      </c>
      <c r="G2468">
        <v>5.2</v>
      </c>
      <c r="I2468" s="1">
        <v>39723</v>
      </c>
      <c r="J2468">
        <v>5.2</v>
      </c>
      <c r="K2468">
        <f t="shared" si="228"/>
        <v>3424</v>
      </c>
      <c r="L2468" s="7">
        <f t="shared" si="231"/>
        <v>67.375049193231007</v>
      </c>
      <c r="M2468">
        <f t="shared" si="232"/>
        <v>9.4000000000000021</v>
      </c>
      <c r="N2468">
        <f t="shared" si="233"/>
        <v>5.2000000000000011</v>
      </c>
      <c r="O2468">
        <f>G2468/WatershedCalcs!$F$18</f>
        <v>0.323593073137802</v>
      </c>
    </row>
    <row r="2469" spans="1:15" x14ac:dyDescent="0.25">
      <c r="A2469">
        <f t="shared" si="229"/>
        <v>2009</v>
      </c>
      <c r="B2469">
        <f t="shared" si="230"/>
        <v>1</v>
      </c>
      <c r="C2469">
        <v>2008</v>
      </c>
      <c r="D2469">
        <v>3</v>
      </c>
      <c r="E2469">
        <v>10</v>
      </c>
      <c r="F2469">
        <v>11</v>
      </c>
      <c r="G2469">
        <v>11</v>
      </c>
      <c r="I2469" s="1">
        <v>39724</v>
      </c>
      <c r="J2469">
        <v>11</v>
      </c>
      <c r="K2469">
        <f t="shared" si="228"/>
        <v>2599</v>
      </c>
      <c r="L2469" s="7">
        <f t="shared" si="231"/>
        <v>51.141282959464775</v>
      </c>
      <c r="M2469">
        <f t="shared" si="232"/>
        <v>9.3428571428571434</v>
      </c>
      <c r="N2469">
        <f t="shared" si="233"/>
        <v>5.2900000000000009</v>
      </c>
      <c r="O2469">
        <f>G2469/WatershedCalcs!$F$18</f>
        <v>0.68452380856073491</v>
      </c>
    </row>
    <row r="2470" spans="1:15" x14ac:dyDescent="0.25">
      <c r="A2470">
        <f t="shared" si="229"/>
        <v>2009</v>
      </c>
      <c r="B2470">
        <f t="shared" si="230"/>
        <v>1</v>
      </c>
      <c r="C2470">
        <v>2008</v>
      </c>
      <c r="D2470">
        <v>4</v>
      </c>
      <c r="E2470">
        <v>10</v>
      </c>
      <c r="F2470">
        <v>21</v>
      </c>
      <c r="G2470">
        <v>21</v>
      </c>
      <c r="I2470" s="1">
        <v>39725</v>
      </c>
      <c r="J2470">
        <v>21</v>
      </c>
      <c r="K2470">
        <f t="shared" si="228"/>
        <v>1744</v>
      </c>
      <c r="L2470" s="7">
        <f t="shared" si="231"/>
        <v>34.317197953561589</v>
      </c>
      <c r="M2470">
        <f t="shared" si="232"/>
        <v>8.5714285714285712</v>
      </c>
      <c r="N2470">
        <f t="shared" si="233"/>
        <v>5.3233333333333341</v>
      </c>
      <c r="O2470">
        <f>G2470/WatershedCalcs!$F$18</f>
        <v>1.3068181799795848</v>
      </c>
    </row>
    <row r="2471" spans="1:15" x14ac:dyDescent="0.25">
      <c r="A2471">
        <f t="shared" si="229"/>
        <v>2009</v>
      </c>
      <c r="B2471">
        <f t="shared" si="230"/>
        <v>1</v>
      </c>
      <c r="C2471">
        <v>2008</v>
      </c>
      <c r="D2471">
        <v>5</v>
      </c>
      <c r="E2471">
        <v>10</v>
      </c>
      <c r="F2471">
        <v>8</v>
      </c>
      <c r="G2471">
        <v>8</v>
      </c>
      <c r="I2471" s="1">
        <v>39726</v>
      </c>
      <c r="J2471">
        <v>8</v>
      </c>
      <c r="K2471">
        <f t="shared" si="228"/>
        <v>2970</v>
      </c>
      <c r="L2471" s="7">
        <f t="shared" si="231"/>
        <v>58.441558441558442</v>
      </c>
      <c r="M2471">
        <f t="shared" si="232"/>
        <v>6.2</v>
      </c>
      <c r="N2471">
        <f t="shared" si="233"/>
        <v>5.1566666666666672</v>
      </c>
      <c r="O2471">
        <f>G2471/WatershedCalcs!$F$18</f>
        <v>0.49783549713507996</v>
      </c>
    </row>
    <row r="2472" spans="1:15" x14ac:dyDescent="0.25">
      <c r="A2472">
        <f t="shared" si="229"/>
        <v>2009</v>
      </c>
      <c r="B2472">
        <f t="shared" si="230"/>
        <v>1</v>
      </c>
      <c r="C2472">
        <v>2008</v>
      </c>
      <c r="D2472">
        <v>6</v>
      </c>
      <c r="E2472">
        <v>10</v>
      </c>
      <c r="F2472">
        <v>6.7</v>
      </c>
      <c r="G2472">
        <v>6.7</v>
      </c>
      <c r="I2472" s="1">
        <v>39727</v>
      </c>
      <c r="J2472">
        <v>6.7</v>
      </c>
      <c r="K2472">
        <f t="shared" si="228"/>
        <v>3132</v>
      </c>
      <c r="L2472" s="7">
        <f t="shared" si="231"/>
        <v>61.629279811097994</v>
      </c>
      <c r="M2472">
        <f t="shared" si="232"/>
        <v>5.5714285714285712</v>
      </c>
      <c r="N2472">
        <f t="shared" si="233"/>
        <v>5.6566666666666672</v>
      </c>
      <c r="O2472">
        <f>G2472/WatershedCalcs!$F$18</f>
        <v>0.41693722885062945</v>
      </c>
    </row>
    <row r="2473" spans="1:15" x14ac:dyDescent="0.25">
      <c r="A2473">
        <f t="shared" si="229"/>
        <v>2009</v>
      </c>
      <c r="B2473">
        <f t="shared" si="230"/>
        <v>1</v>
      </c>
      <c r="C2473">
        <v>2008</v>
      </c>
      <c r="D2473">
        <v>7</v>
      </c>
      <c r="E2473">
        <v>10</v>
      </c>
      <c r="F2473">
        <v>8.6</v>
      </c>
      <c r="G2473">
        <v>8.6</v>
      </c>
      <c r="I2473" s="1">
        <v>39728</v>
      </c>
      <c r="J2473">
        <v>8.6</v>
      </c>
      <c r="K2473">
        <f t="shared" si="228"/>
        <v>2898</v>
      </c>
      <c r="L2473" s="7">
        <f t="shared" si="231"/>
        <v>57.02479338842975</v>
      </c>
      <c r="M2473">
        <f t="shared" si="232"/>
        <v>5.0714285714285712</v>
      </c>
      <c r="N2473">
        <f t="shared" si="233"/>
        <v>5.7633333333333336</v>
      </c>
      <c r="O2473">
        <f>G2473/WatershedCalcs!$F$18</f>
        <v>0.53517315942021093</v>
      </c>
    </row>
    <row r="2474" spans="1:15" x14ac:dyDescent="0.25">
      <c r="A2474">
        <f t="shared" si="229"/>
        <v>2009</v>
      </c>
      <c r="B2474">
        <f t="shared" si="230"/>
        <v>1</v>
      </c>
      <c r="C2474">
        <v>2008</v>
      </c>
      <c r="D2474">
        <v>8</v>
      </c>
      <c r="E2474">
        <v>10</v>
      </c>
      <c r="F2474">
        <v>5.3</v>
      </c>
      <c r="G2474">
        <v>5.3</v>
      </c>
      <c r="I2474" s="1">
        <v>39729</v>
      </c>
      <c r="J2474">
        <v>5.3</v>
      </c>
      <c r="K2474">
        <f t="shared" si="228"/>
        <v>3406</v>
      </c>
      <c r="L2474" s="7">
        <f t="shared" si="231"/>
        <v>67.020857929948846</v>
      </c>
      <c r="M2474">
        <f t="shared" si="232"/>
        <v>4.2857142857142865</v>
      </c>
      <c r="N2474">
        <f t="shared" si="233"/>
        <v>6.1766666666666676</v>
      </c>
      <c r="O2474">
        <f>G2474/WatershedCalcs!$F$18</f>
        <v>0.32981601685199047</v>
      </c>
    </row>
    <row r="2475" spans="1:15" x14ac:dyDescent="0.25">
      <c r="A2475">
        <f t="shared" si="229"/>
        <v>2009</v>
      </c>
      <c r="B2475">
        <f t="shared" si="230"/>
        <v>1</v>
      </c>
      <c r="C2475">
        <v>2008</v>
      </c>
      <c r="D2475">
        <v>9</v>
      </c>
      <c r="E2475">
        <v>10</v>
      </c>
      <c r="F2475">
        <v>4.8</v>
      </c>
      <c r="G2475">
        <v>4.8</v>
      </c>
      <c r="I2475" s="1">
        <v>39730</v>
      </c>
      <c r="J2475">
        <v>4.8</v>
      </c>
      <c r="K2475">
        <f t="shared" si="228"/>
        <v>3498</v>
      </c>
      <c r="L2475" s="7">
        <f t="shared" si="231"/>
        <v>68.831168831168839</v>
      </c>
      <c r="M2475">
        <f t="shared" si="232"/>
        <v>3.9428571428571426</v>
      </c>
      <c r="N2475">
        <f t="shared" si="233"/>
        <v>6.2900000000000009</v>
      </c>
      <c r="O2475">
        <f>G2475/WatershedCalcs!$F$18</f>
        <v>0.29870129828104797</v>
      </c>
    </row>
    <row r="2476" spans="1:15" x14ac:dyDescent="0.25">
      <c r="A2476">
        <f t="shared" si="229"/>
        <v>2009</v>
      </c>
      <c r="B2476">
        <f t="shared" si="230"/>
        <v>1</v>
      </c>
      <c r="C2476">
        <v>2008</v>
      </c>
      <c r="D2476">
        <v>10</v>
      </c>
      <c r="E2476">
        <v>10</v>
      </c>
      <c r="F2476">
        <v>5.6</v>
      </c>
      <c r="G2476">
        <v>5.6</v>
      </c>
      <c r="I2476" s="1">
        <v>39731</v>
      </c>
      <c r="J2476">
        <v>5.6</v>
      </c>
      <c r="K2476">
        <f t="shared" si="228"/>
        <v>3332</v>
      </c>
      <c r="L2476" s="7">
        <f t="shared" si="231"/>
        <v>65.564738292011015</v>
      </c>
      <c r="M2476">
        <f t="shared" si="232"/>
        <v>3.6571428571428575</v>
      </c>
      <c r="N2476">
        <f t="shared" si="233"/>
        <v>6.4633333333333338</v>
      </c>
      <c r="O2476">
        <f>G2476/WatershedCalcs!$F$18</f>
        <v>0.34848484799455592</v>
      </c>
    </row>
    <row r="2477" spans="1:15" x14ac:dyDescent="0.25">
      <c r="A2477">
        <f t="shared" si="229"/>
        <v>2009</v>
      </c>
      <c r="B2477">
        <f t="shared" si="230"/>
        <v>1</v>
      </c>
      <c r="C2477">
        <v>2008</v>
      </c>
      <c r="D2477">
        <v>11</v>
      </c>
      <c r="E2477">
        <v>10</v>
      </c>
      <c r="F2477">
        <v>4.4000000000000004</v>
      </c>
      <c r="G2477">
        <v>4.4000000000000004</v>
      </c>
      <c r="I2477" s="1">
        <v>39732</v>
      </c>
      <c r="J2477">
        <v>4.4000000000000004</v>
      </c>
      <c r="K2477">
        <f t="shared" si="228"/>
        <v>3593</v>
      </c>
      <c r="L2477" s="7">
        <f t="shared" si="231"/>
        <v>70.700511609602529</v>
      </c>
      <c r="M2477">
        <f t="shared" si="232"/>
        <v>3.2428571428571429</v>
      </c>
      <c r="N2477">
        <f t="shared" si="233"/>
        <v>6.5200000000000005</v>
      </c>
      <c r="O2477">
        <f>G2477/WatershedCalcs!$F$18</f>
        <v>0.27380952342429399</v>
      </c>
    </row>
    <row r="2478" spans="1:15" x14ac:dyDescent="0.25">
      <c r="A2478">
        <f t="shared" si="229"/>
        <v>2009</v>
      </c>
      <c r="B2478">
        <f t="shared" si="230"/>
        <v>1</v>
      </c>
      <c r="C2478">
        <v>2008</v>
      </c>
      <c r="D2478">
        <v>12</v>
      </c>
      <c r="E2478">
        <v>10</v>
      </c>
      <c r="F2478">
        <v>3.6</v>
      </c>
      <c r="G2478">
        <v>3.6</v>
      </c>
      <c r="I2478" s="1">
        <v>39733</v>
      </c>
      <c r="J2478">
        <v>3.6</v>
      </c>
      <c r="K2478">
        <f t="shared" si="228"/>
        <v>3764</v>
      </c>
      <c r="L2478" s="7">
        <f t="shared" si="231"/>
        <v>74.065328610783155</v>
      </c>
      <c r="M2478">
        <f t="shared" si="232"/>
        <v>2.9857142857142862</v>
      </c>
      <c r="N2478">
        <f t="shared" si="233"/>
        <v>6.6033333333333344</v>
      </c>
      <c r="O2478">
        <f>G2478/WatershedCalcs!$F$18</f>
        <v>0.22402597371078597</v>
      </c>
    </row>
    <row r="2479" spans="1:15" x14ac:dyDescent="0.25">
      <c r="A2479">
        <f t="shared" si="229"/>
        <v>2009</v>
      </c>
      <c r="B2479">
        <f t="shared" si="230"/>
        <v>1</v>
      </c>
      <c r="C2479">
        <v>2008</v>
      </c>
      <c r="D2479">
        <v>13</v>
      </c>
      <c r="E2479">
        <v>10</v>
      </c>
      <c r="F2479">
        <v>3.2</v>
      </c>
      <c r="G2479">
        <v>3.2</v>
      </c>
      <c r="I2479" s="1">
        <v>39734</v>
      </c>
      <c r="J2479">
        <v>3.2</v>
      </c>
      <c r="K2479">
        <f t="shared" si="228"/>
        <v>3885</v>
      </c>
      <c r="L2479" s="7">
        <f t="shared" si="231"/>
        <v>76.446280991735534</v>
      </c>
      <c r="M2479">
        <f t="shared" si="232"/>
        <v>2.7142857142857144</v>
      </c>
      <c r="N2479">
        <f t="shared" si="233"/>
        <v>7.0166666666666666</v>
      </c>
      <c r="O2479">
        <f>G2479/WatershedCalcs!$F$18</f>
        <v>0.199134198854032</v>
      </c>
    </row>
    <row r="2480" spans="1:15" x14ac:dyDescent="0.25">
      <c r="A2480">
        <f t="shared" si="229"/>
        <v>2009</v>
      </c>
      <c r="B2480">
        <f t="shared" si="230"/>
        <v>1</v>
      </c>
      <c r="C2480">
        <v>2008</v>
      </c>
      <c r="D2480">
        <v>14</v>
      </c>
      <c r="E2480">
        <v>10</v>
      </c>
      <c r="F2480">
        <v>3.1</v>
      </c>
      <c r="G2480">
        <v>3.1</v>
      </c>
      <c r="I2480" s="1">
        <v>39735</v>
      </c>
      <c r="J2480">
        <v>3.1</v>
      </c>
      <c r="K2480">
        <f t="shared" si="228"/>
        <v>3916</v>
      </c>
      <c r="L2480" s="7">
        <f t="shared" si="231"/>
        <v>77.056277056277054</v>
      </c>
      <c r="M2480">
        <f t="shared" si="232"/>
        <v>2.7285714285714282</v>
      </c>
      <c r="N2480">
        <f t="shared" si="233"/>
        <v>8.2433333333333341</v>
      </c>
      <c r="O2480">
        <f>G2480/WatershedCalcs!$F$18</f>
        <v>0.19291125513984347</v>
      </c>
    </row>
    <row r="2481" spans="1:15" x14ac:dyDescent="0.25">
      <c r="A2481">
        <f t="shared" si="229"/>
        <v>2009</v>
      </c>
      <c r="B2481">
        <f t="shared" si="230"/>
        <v>1</v>
      </c>
      <c r="C2481">
        <v>2008</v>
      </c>
      <c r="D2481">
        <v>15</v>
      </c>
      <c r="E2481">
        <v>10</v>
      </c>
      <c r="F2481">
        <v>2.9</v>
      </c>
      <c r="G2481">
        <v>2.9</v>
      </c>
      <c r="I2481" s="1">
        <v>39736</v>
      </c>
      <c r="J2481">
        <v>2.9</v>
      </c>
      <c r="K2481">
        <f t="shared" si="228"/>
        <v>3982</v>
      </c>
      <c r="L2481" s="7">
        <f t="shared" si="231"/>
        <v>78.354978354978357</v>
      </c>
      <c r="M2481">
        <f t="shared" si="232"/>
        <v>2.6285714285714277</v>
      </c>
      <c r="N2481">
        <f t="shared" si="233"/>
        <v>9.7733333333333352</v>
      </c>
      <c r="O2481">
        <f>G2481/WatershedCalcs!$F$18</f>
        <v>0.18046536771146648</v>
      </c>
    </row>
    <row r="2482" spans="1:15" x14ac:dyDescent="0.25">
      <c r="A2482">
        <f t="shared" si="229"/>
        <v>2009</v>
      </c>
      <c r="B2482">
        <f t="shared" si="230"/>
        <v>1</v>
      </c>
      <c r="C2482">
        <v>2008</v>
      </c>
      <c r="D2482">
        <v>16</v>
      </c>
      <c r="E2482">
        <v>10</v>
      </c>
      <c r="F2482">
        <v>2.8</v>
      </c>
      <c r="G2482">
        <v>2.8</v>
      </c>
      <c r="I2482" s="1">
        <v>39737</v>
      </c>
      <c r="J2482">
        <v>2.8</v>
      </c>
      <c r="K2482">
        <f t="shared" si="228"/>
        <v>4018</v>
      </c>
      <c r="L2482" s="7">
        <f t="shared" si="231"/>
        <v>79.063360881542692</v>
      </c>
      <c r="M2482">
        <f t="shared" si="232"/>
        <v>2.4428571428571426</v>
      </c>
      <c r="N2482">
        <f t="shared" si="233"/>
        <v>10.143333333333334</v>
      </c>
      <c r="O2482">
        <f>G2482/WatershedCalcs!$F$18</f>
        <v>0.17424242399727796</v>
      </c>
    </row>
    <row r="2483" spans="1:15" x14ac:dyDescent="0.25">
      <c r="A2483">
        <f t="shared" si="229"/>
        <v>2009</v>
      </c>
      <c r="B2483">
        <f t="shared" si="230"/>
        <v>1</v>
      </c>
      <c r="C2483">
        <v>2008</v>
      </c>
      <c r="D2483">
        <v>17</v>
      </c>
      <c r="E2483">
        <v>10</v>
      </c>
      <c r="F2483">
        <v>2.7</v>
      </c>
      <c r="G2483">
        <v>2.7</v>
      </c>
      <c r="I2483" s="1">
        <v>39738</v>
      </c>
      <c r="J2483">
        <v>2.7</v>
      </c>
      <c r="K2483">
        <f t="shared" si="228"/>
        <v>4058</v>
      </c>
      <c r="L2483" s="7">
        <f t="shared" si="231"/>
        <v>79.850452577725306</v>
      </c>
      <c r="M2483">
        <f t="shared" si="232"/>
        <v>2.2428571428571429</v>
      </c>
      <c r="N2483">
        <f t="shared" si="233"/>
        <v>10.383333333333333</v>
      </c>
      <c r="O2483">
        <f>G2483/WatershedCalcs!$F$18</f>
        <v>0.1680194802830895</v>
      </c>
    </row>
    <row r="2484" spans="1:15" x14ac:dyDescent="0.25">
      <c r="A2484">
        <f t="shared" si="229"/>
        <v>2009</v>
      </c>
      <c r="B2484">
        <f t="shared" si="230"/>
        <v>1</v>
      </c>
      <c r="C2484">
        <v>2008</v>
      </c>
      <c r="D2484">
        <v>18</v>
      </c>
      <c r="E2484">
        <v>10</v>
      </c>
      <c r="F2484">
        <v>2.6</v>
      </c>
      <c r="G2484">
        <v>2.6</v>
      </c>
      <c r="I2484" s="1">
        <v>39739</v>
      </c>
      <c r="J2484">
        <v>2.6</v>
      </c>
      <c r="K2484">
        <f t="shared" si="228"/>
        <v>4098</v>
      </c>
      <c r="L2484" s="7">
        <f t="shared" si="231"/>
        <v>80.637544273907906</v>
      </c>
      <c r="M2484">
        <f t="shared" si="232"/>
        <v>2.0428571428571431</v>
      </c>
      <c r="N2484">
        <f t="shared" si="233"/>
        <v>10.56</v>
      </c>
      <c r="O2484">
        <f>G2484/WatershedCalcs!$F$18</f>
        <v>0.161796536568901</v>
      </c>
    </row>
    <row r="2485" spans="1:15" x14ac:dyDescent="0.25">
      <c r="A2485">
        <f t="shared" si="229"/>
        <v>2009</v>
      </c>
      <c r="B2485">
        <f t="shared" si="230"/>
        <v>1</v>
      </c>
      <c r="C2485">
        <v>2008</v>
      </c>
      <c r="D2485">
        <v>19</v>
      </c>
      <c r="E2485">
        <v>10</v>
      </c>
      <c r="F2485">
        <v>1.7</v>
      </c>
      <c r="G2485">
        <v>1.7</v>
      </c>
      <c r="I2485" s="1">
        <v>39740</v>
      </c>
      <c r="J2485">
        <v>1.7</v>
      </c>
      <c r="K2485">
        <f t="shared" si="228"/>
        <v>4673</v>
      </c>
      <c r="L2485" s="7">
        <f t="shared" si="231"/>
        <v>91.951987406532865</v>
      </c>
      <c r="M2485">
        <f t="shared" si="232"/>
        <v>1.9142857142857144</v>
      </c>
      <c r="N2485">
        <f t="shared" si="233"/>
        <v>10.690000000000001</v>
      </c>
      <c r="O2485">
        <f>G2485/WatershedCalcs!$F$18</f>
        <v>0.10579004314120449</v>
      </c>
    </row>
    <row r="2486" spans="1:15" x14ac:dyDescent="0.25">
      <c r="A2486">
        <f t="shared" si="229"/>
        <v>2009</v>
      </c>
      <c r="B2486">
        <f t="shared" si="230"/>
        <v>1</v>
      </c>
      <c r="C2486">
        <v>2008</v>
      </c>
      <c r="D2486">
        <v>20</v>
      </c>
      <c r="E2486">
        <v>10</v>
      </c>
      <c r="F2486">
        <v>3.3</v>
      </c>
      <c r="G2486">
        <v>3.3</v>
      </c>
      <c r="I2486" s="1">
        <v>39741</v>
      </c>
      <c r="J2486">
        <v>3.3</v>
      </c>
      <c r="K2486">
        <f t="shared" si="228"/>
        <v>3852</v>
      </c>
      <c r="L2486" s="7">
        <f t="shared" si="231"/>
        <v>75.796930342384883</v>
      </c>
      <c r="M2486">
        <f t="shared" si="232"/>
        <v>2.2857142857142856</v>
      </c>
      <c r="N2486">
        <f t="shared" si="233"/>
        <v>10.816666666666666</v>
      </c>
      <c r="O2486">
        <f>G2486/WatershedCalcs!$F$18</f>
        <v>0.20535714256822046</v>
      </c>
    </row>
    <row r="2487" spans="1:15" x14ac:dyDescent="0.25">
      <c r="A2487">
        <f t="shared" si="229"/>
        <v>2009</v>
      </c>
      <c r="B2487">
        <f t="shared" si="230"/>
        <v>1</v>
      </c>
      <c r="C2487">
        <v>2008</v>
      </c>
      <c r="D2487">
        <v>21</v>
      </c>
      <c r="E2487">
        <v>10</v>
      </c>
      <c r="F2487">
        <v>2.4</v>
      </c>
      <c r="G2487">
        <v>2.4</v>
      </c>
      <c r="I2487" s="1">
        <v>39742</v>
      </c>
      <c r="J2487">
        <v>2.4</v>
      </c>
      <c r="K2487">
        <f t="shared" si="228"/>
        <v>4180</v>
      </c>
      <c r="L2487" s="7">
        <f t="shared" si="231"/>
        <v>82.251082251082252</v>
      </c>
      <c r="M2487">
        <f t="shared" si="232"/>
        <v>2.7714285714285714</v>
      </c>
      <c r="N2487">
        <f t="shared" si="233"/>
        <v>10.866666666666669</v>
      </c>
      <c r="O2487">
        <f>G2487/WatershedCalcs!$F$18</f>
        <v>0.14935064914052398</v>
      </c>
    </row>
    <row r="2488" spans="1:15" x14ac:dyDescent="0.25">
      <c r="A2488">
        <f t="shared" si="229"/>
        <v>2009</v>
      </c>
      <c r="B2488">
        <f t="shared" si="230"/>
        <v>1</v>
      </c>
      <c r="C2488">
        <v>2008</v>
      </c>
      <c r="D2488">
        <v>22</v>
      </c>
      <c r="E2488">
        <v>10</v>
      </c>
      <c r="F2488">
        <v>1.6</v>
      </c>
      <c r="G2488">
        <v>1.6</v>
      </c>
      <c r="I2488" s="1">
        <v>39743</v>
      </c>
      <c r="J2488">
        <v>1.6</v>
      </c>
      <c r="K2488">
        <f t="shared" si="228"/>
        <v>4775</v>
      </c>
      <c r="L2488" s="7">
        <f t="shared" si="231"/>
        <v>93.959071231798504</v>
      </c>
      <c r="M2488">
        <f t="shared" si="232"/>
        <v>3.3285714285714287</v>
      </c>
      <c r="N2488">
        <f t="shared" si="233"/>
        <v>11.286666666666667</v>
      </c>
      <c r="O2488">
        <f>G2488/WatershedCalcs!$F$18</f>
        <v>9.9567099427015998E-2</v>
      </c>
    </row>
    <row r="2489" spans="1:15" x14ac:dyDescent="0.25">
      <c r="A2489">
        <f t="shared" si="229"/>
        <v>2009</v>
      </c>
      <c r="B2489">
        <f t="shared" si="230"/>
        <v>1</v>
      </c>
      <c r="C2489">
        <v>2008</v>
      </c>
      <c r="D2489">
        <v>23</v>
      </c>
      <c r="E2489">
        <v>10</v>
      </c>
      <c r="F2489">
        <v>1.4</v>
      </c>
      <c r="G2489">
        <v>1.4</v>
      </c>
      <c r="I2489" s="1">
        <v>39744</v>
      </c>
      <c r="J2489">
        <v>1.4</v>
      </c>
      <c r="K2489">
        <f t="shared" si="228"/>
        <v>4899</v>
      </c>
      <c r="L2489" s="7">
        <f t="shared" si="231"/>
        <v>96.399055489964582</v>
      </c>
      <c r="M2489">
        <f t="shared" si="232"/>
        <v>4.0285714285714285</v>
      </c>
      <c r="N2489">
        <f t="shared" si="233"/>
        <v>11.600000000000001</v>
      </c>
      <c r="O2489">
        <f>G2489/WatershedCalcs!$F$18</f>
        <v>8.7121211998638981E-2</v>
      </c>
    </row>
    <row r="2490" spans="1:15" x14ac:dyDescent="0.25">
      <c r="A2490">
        <f t="shared" si="229"/>
        <v>2009</v>
      </c>
      <c r="B2490">
        <f t="shared" si="230"/>
        <v>1</v>
      </c>
      <c r="C2490">
        <v>2008</v>
      </c>
      <c r="D2490">
        <v>24</v>
      </c>
      <c r="E2490">
        <v>10</v>
      </c>
      <c r="F2490">
        <v>1.3</v>
      </c>
      <c r="G2490">
        <v>1.3</v>
      </c>
      <c r="I2490" s="1">
        <v>39745</v>
      </c>
      <c r="J2490">
        <v>1.3</v>
      </c>
      <c r="K2490">
        <f t="shared" si="228"/>
        <v>4941</v>
      </c>
      <c r="L2490" s="7">
        <f t="shared" si="231"/>
        <v>97.225501770956313</v>
      </c>
      <c r="M2490">
        <f t="shared" si="232"/>
        <v>4.8857142857142861</v>
      </c>
      <c r="N2490">
        <f t="shared" si="233"/>
        <v>11.783333333333333</v>
      </c>
      <c r="O2490">
        <f>G2490/WatershedCalcs!$F$18</f>
        <v>8.08982682844505E-2</v>
      </c>
    </row>
    <row r="2491" spans="1:15" x14ac:dyDescent="0.25">
      <c r="A2491">
        <f t="shared" si="229"/>
        <v>2009</v>
      </c>
      <c r="B2491">
        <f t="shared" si="230"/>
        <v>1</v>
      </c>
      <c r="C2491">
        <v>2008</v>
      </c>
      <c r="D2491">
        <v>25</v>
      </c>
      <c r="E2491">
        <v>10</v>
      </c>
      <c r="F2491">
        <v>1.7</v>
      </c>
      <c r="G2491">
        <v>1.7</v>
      </c>
      <c r="I2491" s="1">
        <v>39746</v>
      </c>
      <c r="J2491">
        <v>1.7</v>
      </c>
      <c r="K2491">
        <f t="shared" si="228"/>
        <v>4673</v>
      </c>
      <c r="L2491" s="7">
        <f t="shared" si="231"/>
        <v>91.951987406532865</v>
      </c>
      <c r="M2491">
        <f t="shared" si="232"/>
        <v>6.1142857142857139</v>
      </c>
      <c r="N2491">
        <f t="shared" si="233"/>
        <v>11.916666666666666</v>
      </c>
      <c r="O2491">
        <f>G2491/WatershedCalcs!$F$18</f>
        <v>0.10579004314120449</v>
      </c>
    </row>
    <row r="2492" spans="1:15" x14ac:dyDescent="0.25">
      <c r="A2492">
        <f t="shared" si="229"/>
        <v>2009</v>
      </c>
      <c r="B2492">
        <f t="shared" si="230"/>
        <v>1</v>
      </c>
      <c r="C2492">
        <v>2008</v>
      </c>
      <c r="D2492">
        <v>26</v>
      </c>
      <c r="E2492">
        <v>10</v>
      </c>
      <c r="F2492">
        <v>4.3</v>
      </c>
      <c r="G2492">
        <v>4.3</v>
      </c>
      <c r="I2492" s="1">
        <v>39747</v>
      </c>
      <c r="J2492">
        <v>4.3</v>
      </c>
      <c r="K2492">
        <f t="shared" si="228"/>
        <v>3610</v>
      </c>
      <c r="L2492" s="7">
        <f t="shared" si="231"/>
        <v>71.035025580480124</v>
      </c>
      <c r="M2492">
        <f t="shared" si="232"/>
        <v>7</v>
      </c>
      <c r="N2492">
        <f t="shared" si="233"/>
        <v>12.003333333333334</v>
      </c>
      <c r="O2492">
        <f>G2492/WatershedCalcs!$F$18</f>
        <v>0.26758657971010547</v>
      </c>
    </row>
    <row r="2493" spans="1:15" x14ac:dyDescent="0.25">
      <c r="A2493">
        <f t="shared" si="229"/>
        <v>2009</v>
      </c>
      <c r="B2493">
        <f t="shared" si="230"/>
        <v>1</v>
      </c>
      <c r="C2493">
        <v>2008</v>
      </c>
      <c r="D2493">
        <v>27</v>
      </c>
      <c r="E2493">
        <v>10</v>
      </c>
      <c r="F2493">
        <v>6.7</v>
      </c>
      <c r="G2493">
        <v>6.7</v>
      </c>
      <c r="I2493" s="1">
        <v>39748</v>
      </c>
      <c r="J2493">
        <v>6.7</v>
      </c>
      <c r="K2493">
        <f t="shared" si="228"/>
        <v>3132</v>
      </c>
      <c r="L2493" s="7">
        <f t="shared" si="231"/>
        <v>61.629279811097994</v>
      </c>
      <c r="M2493">
        <f t="shared" si="232"/>
        <v>8.1</v>
      </c>
      <c r="N2493">
        <f t="shared" si="233"/>
        <v>12.04</v>
      </c>
      <c r="O2493">
        <f>G2493/WatershedCalcs!$F$18</f>
        <v>0.41693722885062945</v>
      </c>
    </row>
    <row r="2494" spans="1:15" x14ac:dyDescent="0.25">
      <c r="A2494">
        <f t="shared" si="229"/>
        <v>2009</v>
      </c>
      <c r="B2494">
        <f t="shared" si="230"/>
        <v>1</v>
      </c>
      <c r="C2494">
        <v>2008</v>
      </c>
      <c r="D2494">
        <v>28</v>
      </c>
      <c r="E2494">
        <v>10</v>
      </c>
      <c r="F2494">
        <v>6.3</v>
      </c>
      <c r="G2494">
        <v>6.3</v>
      </c>
      <c r="I2494" s="1">
        <v>39749</v>
      </c>
      <c r="J2494">
        <v>6.3</v>
      </c>
      <c r="K2494">
        <f t="shared" si="228"/>
        <v>3200</v>
      </c>
      <c r="L2494" s="7">
        <f t="shared" si="231"/>
        <v>62.967335694608416</v>
      </c>
      <c r="M2494">
        <f t="shared" si="232"/>
        <v>9.4285714285714288</v>
      </c>
      <c r="N2494">
        <f t="shared" si="233"/>
        <v>11.996666666666666</v>
      </c>
      <c r="O2494">
        <f>G2494/WatershedCalcs!$F$18</f>
        <v>0.39204545399387547</v>
      </c>
    </row>
    <row r="2495" spans="1:15" x14ac:dyDescent="0.25">
      <c r="A2495">
        <f t="shared" si="229"/>
        <v>2009</v>
      </c>
      <c r="B2495">
        <f t="shared" si="230"/>
        <v>1</v>
      </c>
      <c r="C2495">
        <v>2008</v>
      </c>
      <c r="D2495">
        <v>29</v>
      </c>
      <c r="E2495">
        <v>10</v>
      </c>
      <c r="F2495">
        <v>6.5</v>
      </c>
      <c r="G2495">
        <v>6.5</v>
      </c>
      <c r="I2495" s="1">
        <v>39750</v>
      </c>
      <c r="J2495">
        <v>6.5</v>
      </c>
      <c r="K2495">
        <f t="shared" si="228"/>
        <v>3162</v>
      </c>
      <c r="L2495" s="7">
        <f t="shared" si="231"/>
        <v>62.219598583234948</v>
      </c>
      <c r="M2495">
        <f t="shared" si="232"/>
        <v>11.814285714285715</v>
      </c>
      <c r="N2495">
        <f t="shared" si="233"/>
        <v>11.916666666666664</v>
      </c>
      <c r="O2495">
        <f>G2495/WatershedCalcs!$F$18</f>
        <v>0.40449134142225246</v>
      </c>
    </row>
    <row r="2496" spans="1:15" x14ac:dyDescent="0.25">
      <c r="A2496">
        <f t="shared" si="229"/>
        <v>2009</v>
      </c>
      <c r="B2496">
        <f t="shared" si="230"/>
        <v>1</v>
      </c>
      <c r="C2496">
        <v>2008</v>
      </c>
      <c r="D2496">
        <v>30</v>
      </c>
      <c r="E2496">
        <v>10</v>
      </c>
      <c r="F2496">
        <v>7.4</v>
      </c>
      <c r="G2496">
        <v>7.4</v>
      </c>
      <c r="I2496" s="1">
        <v>39751</v>
      </c>
      <c r="J2496">
        <v>7.4</v>
      </c>
      <c r="K2496">
        <f t="shared" si="228"/>
        <v>3038</v>
      </c>
      <c r="L2496" s="7">
        <f t="shared" si="231"/>
        <v>59.779614325068877</v>
      </c>
      <c r="M2496">
        <f t="shared" si="232"/>
        <v>12.3</v>
      </c>
      <c r="N2496">
        <f t="shared" si="233"/>
        <v>11.823333333333331</v>
      </c>
      <c r="O2496">
        <f>G2496/WatershedCalcs!$F$18</f>
        <v>0.46049783484994899</v>
      </c>
    </row>
    <row r="2497" spans="1:15" x14ac:dyDescent="0.25">
      <c r="A2497">
        <f t="shared" si="229"/>
        <v>2009</v>
      </c>
      <c r="B2497">
        <f t="shared" si="230"/>
        <v>1</v>
      </c>
      <c r="C2497">
        <v>2008</v>
      </c>
      <c r="D2497">
        <v>31</v>
      </c>
      <c r="E2497">
        <v>10</v>
      </c>
      <c r="F2497">
        <v>9.9</v>
      </c>
      <c r="G2497">
        <v>9.9</v>
      </c>
      <c r="I2497" s="1">
        <v>39752</v>
      </c>
      <c r="J2497">
        <v>9.9</v>
      </c>
      <c r="K2497">
        <f t="shared" si="228"/>
        <v>2766</v>
      </c>
      <c r="L2497" s="7">
        <f t="shared" si="231"/>
        <v>54.42739079102715</v>
      </c>
      <c r="M2497">
        <f t="shared" si="232"/>
        <v>14.242857142857144</v>
      </c>
      <c r="N2497">
        <f t="shared" si="233"/>
        <v>11.693333333333332</v>
      </c>
      <c r="O2497">
        <f>G2497/WatershedCalcs!$F$18</f>
        <v>0.6160714277046615</v>
      </c>
    </row>
    <row r="2498" spans="1:15" x14ac:dyDescent="0.25">
      <c r="A2498">
        <f t="shared" si="229"/>
        <v>2009</v>
      </c>
      <c r="B2498">
        <f t="shared" si="230"/>
        <v>2</v>
      </c>
      <c r="C2498">
        <v>2008</v>
      </c>
      <c r="D2498">
        <v>1</v>
      </c>
      <c r="E2498">
        <v>11</v>
      </c>
      <c r="F2498">
        <v>7.9</v>
      </c>
      <c r="G2498">
        <v>7.9</v>
      </c>
      <c r="I2498" s="1">
        <v>39753</v>
      </c>
      <c r="J2498">
        <v>7.9</v>
      </c>
      <c r="K2498">
        <f t="shared" ref="K2498:K2561" si="234">RANK(J2498,$J$2:$J$5114,0)</f>
        <v>2985</v>
      </c>
      <c r="L2498" s="7">
        <f t="shared" si="231"/>
        <v>58.736717827626919</v>
      </c>
      <c r="M2498">
        <f t="shared" si="232"/>
        <v>14.071428571428571</v>
      </c>
      <c r="N2498">
        <f t="shared" si="233"/>
        <v>11.476666666666663</v>
      </c>
      <c r="O2498">
        <f>G2498/WatershedCalcs!$F$18</f>
        <v>0.4916125534208915</v>
      </c>
    </row>
    <row r="2499" spans="1:15" x14ac:dyDescent="0.25">
      <c r="A2499">
        <f t="shared" ref="A2499:A2562" si="235">IF(E2499&gt;9,C2499+1,C2499)</f>
        <v>2009</v>
      </c>
      <c r="B2499">
        <f t="shared" ref="B2499:B2562" si="236">IF(E2499&gt;9,(E2499-9),(E2499+3))</f>
        <v>2</v>
      </c>
      <c r="C2499">
        <v>2008</v>
      </c>
      <c r="D2499">
        <v>2</v>
      </c>
      <c r="E2499">
        <v>11</v>
      </c>
      <c r="F2499">
        <v>12</v>
      </c>
      <c r="G2499">
        <v>12</v>
      </c>
      <c r="I2499" s="1">
        <v>39754</v>
      </c>
      <c r="J2499">
        <v>12</v>
      </c>
      <c r="K2499">
        <f t="shared" si="234"/>
        <v>2499</v>
      </c>
      <c r="L2499" s="7">
        <f t="shared" ref="L2499:L2562" si="237">100*(K2499/(COUNT($K$2:$K$5114)+1))</f>
        <v>49.173553719008268</v>
      </c>
      <c r="M2499">
        <f t="shared" ref="M2499:M2562" si="238">AVERAGE(J2499:J2505)</f>
        <v>14.371428571428572</v>
      </c>
      <c r="N2499">
        <f t="shared" ref="N2499:N2562" si="239">AVERAGE(J2499:J2528)</f>
        <v>11.34333333333333</v>
      </c>
      <c r="O2499">
        <f>G2499/WatershedCalcs!$F$18</f>
        <v>0.74675324570261992</v>
      </c>
    </row>
    <row r="2500" spans="1:15" x14ac:dyDescent="0.25">
      <c r="A2500">
        <f t="shared" si="235"/>
        <v>2009</v>
      </c>
      <c r="B2500">
        <f t="shared" si="236"/>
        <v>2</v>
      </c>
      <c r="C2500">
        <v>2008</v>
      </c>
      <c r="D2500">
        <v>3</v>
      </c>
      <c r="E2500">
        <v>11</v>
      </c>
      <c r="F2500">
        <v>16</v>
      </c>
      <c r="G2500">
        <v>16</v>
      </c>
      <c r="I2500" s="1">
        <v>39755</v>
      </c>
      <c r="J2500">
        <v>16</v>
      </c>
      <c r="K2500">
        <f t="shared" si="234"/>
        <v>2135</v>
      </c>
      <c r="L2500" s="7">
        <f t="shared" si="237"/>
        <v>42.011019283746556</v>
      </c>
      <c r="M2500">
        <f t="shared" si="238"/>
        <v>13.700000000000001</v>
      </c>
      <c r="N2500">
        <f t="shared" si="239"/>
        <v>11.409999999999997</v>
      </c>
      <c r="O2500">
        <f>G2500/WatershedCalcs!$F$18</f>
        <v>0.99567099427015993</v>
      </c>
    </row>
    <row r="2501" spans="1:15" x14ac:dyDescent="0.25">
      <c r="A2501">
        <f t="shared" si="235"/>
        <v>2009</v>
      </c>
      <c r="B2501">
        <f t="shared" si="236"/>
        <v>2</v>
      </c>
      <c r="C2501">
        <v>2008</v>
      </c>
      <c r="D2501">
        <v>4</v>
      </c>
      <c r="E2501">
        <v>11</v>
      </c>
      <c r="F2501">
        <v>23</v>
      </c>
      <c r="G2501">
        <v>23</v>
      </c>
      <c r="I2501" s="1">
        <v>39756</v>
      </c>
      <c r="J2501">
        <v>23</v>
      </c>
      <c r="K2501">
        <f t="shared" si="234"/>
        <v>1613</v>
      </c>
      <c r="L2501" s="7">
        <f t="shared" si="237"/>
        <v>31.739472648563559</v>
      </c>
      <c r="M2501">
        <f t="shared" si="238"/>
        <v>12.4</v>
      </c>
      <c r="N2501">
        <f t="shared" si="239"/>
        <v>11.106666666666662</v>
      </c>
      <c r="O2501">
        <f>G2501/WatershedCalcs!$F$18</f>
        <v>1.4312770542633548</v>
      </c>
    </row>
    <row r="2502" spans="1:15" x14ac:dyDescent="0.25">
      <c r="A2502">
        <f t="shared" si="235"/>
        <v>2009</v>
      </c>
      <c r="B2502">
        <f t="shared" si="236"/>
        <v>2</v>
      </c>
      <c r="C2502">
        <v>2008</v>
      </c>
      <c r="D2502">
        <v>5</v>
      </c>
      <c r="E2502">
        <v>11</v>
      </c>
      <c r="F2502">
        <v>9.9</v>
      </c>
      <c r="G2502">
        <v>9.9</v>
      </c>
      <c r="I2502" s="1">
        <v>39757</v>
      </c>
      <c r="J2502">
        <v>9.9</v>
      </c>
      <c r="K2502">
        <f t="shared" si="234"/>
        <v>2766</v>
      </c>
      <c r="L2502" s="7">
        <f t="shared" si="237"/>
        <v>54.42739079102715</v>
      </c>
      <c r="M2502">
        <f t="shared" si="238"/>
        <v>11.399999999999997</v>
      </c>
      <c r="N2502">
        <f t="shared" si="239"/>
        <v>10.496666666666663</v>
      </c>
      <c r="O2502">
        <f>G2502/WatershedCalcs!$F$18</f>
        <v>0.6160714277046615</v>
      </c>
    </row>
    <row r="2503" spans="1:15" x14ac:dyDescent="0.25">
      <c r="A2503">
        <f t="shared" si="235"/>
        <v>2009</v>
      </c>
      <c r="B2503">
        <f t="shared" si="236"/>
        <v>2</v>
      </c>
      <c r="C2503">
        <v>2008</v>
      </c>
      <c r="D2503">
        <v>6</v>
      </c>
      <c r="E2503">
        <v>11</v>
      </c>
      <c r="F2503">
        <v>21</v>
      </c>
      <c r="G2503">
        <v>21</v>
      </c>
      <c r="I2503" s="1">
        <v>39758</v>
      </c>
      <c r="J2503">
        <v>21</v>
      </c>
      <c r="K2503">
        <f t="shared" si="234"/>
        <v>1744</v>
      </c>
      <c r="L2503" s="7">
        <f t="shared" si="237"/>
        <v>34.317197953561589</v>
      </c>
      <c r="M2503">
        <f t="shared" si="238"/>
        <v>15.700000000000001</v>
      </c>
      <c r="N2503">
        <f t="shared" si="239"/>
        <v>10.299999999999999</v>
      </c>
      <c r="O2503">
        <f>G2503/WatershedCalcs!$F$18</f>
        <v>1.3068181799795848</v>
      </c>
    </row>
    <row r="2504" spans="1:15" x14ac:dyDescent="0.25">
      <c r="A2504">
        <f t="shared" si="235"/>
        <v>2009</v>
      </c>
      <c r="B2504">
        <f t="shared" si="236"/>
        <v>2</v>
      </c>
      <c r="C2504">
        <v>2008</v>
      </c>
      <c r="D2504">
        <v>7</v>
      </c>
      <c r="E2504">
        <v>11</v>
      </c>
      <c r="F2504">
        <v>8.6999999999999993</v>
      </c>
      <c r="G2504">
        <v>8.6999999999999993</v>
      </c>
      <c r="I2504" s="1">
        <v>39759</v>
      </c>
      <c r="J2504">
        <v>8.6999999999999993</v>
      </c>
      <c r="K2504">
        <f t="shared" si="234"/>
        <v>2892</v>
      </c>
      <c r="L2504" s="7">
        <f t="shared" si="237"/>
        <v>56.90672963400236</v>
      </c>
      <c r="M2504">
        <f t="shared" si="238"/>
        <v>19.7</v>
      </c>
      <c r="N2504">
        <f t="shared" si="239"/>
        <v>9.706666666666667</v>
      </c>
      <c r="O2504">
        <f>G2504/WatershedCalcs!$F$18</f>
        <v>0.54139610313439945</v>
      </c>
    </row>
    <row r="2505" spans="1:15" x14ac:dyDescent="0.25">
      <c r="A2505">
        <f t="shared" si="235"/>
        <v>2009</v>
      </c>
      <c r="B2505">
        <f t="shared" si="236"/>
        <v>2</v>
      </c>
      <c r="C2505">
        <v>2008</v>
      </c>
      <c r="D2505">
        <v>8</v>
      </c>
      <c r="E2505">
        <v>11</v>
      </c>
      <c r="F2505">
        <v>10</v>
      </c>
      <c r="G2505">
        <v>10</v>
      </c>
      <c r="I2505" s="1">
        <v>39760</v>
      </c>
      <c r="J2505">
        <v>10</v>
      </c>
      <c r="K2505">
        <f t="shared" si="234"/>
        <v>2728</v>
      </c>
      <c r="L2505" s="7">
        <f t="shared" si="237"/>
        <v>53.679653679653683</v>
      </c>
      <c r="M2505">
        <f t="shared" si="238"/>
        <v>20.457142857142856</v>
      </c>
      <c r="N2505">
        <f t="shared" si="239"/>
        <v>9.5533333333333346</v>
      </c>
      <c r="O2505">
        <f>G2505/WatershedCalcs!$F$18</f>
        <v>0.62229437141884991</v>
      </c>
    </row>
    <row r="2506" spans="1:15" x14ac:dyDescent="0.25">
      <c r="A2506">
        <f t="shared" si="235"/>
        <v>2009</v>
      </c>
      <c r="B2506">
        <f t="shared" si="236"/>
        <v>2</v>
      </c>
      <c r="C2506">
        <v>2008</v>
      </c>
      <c r="D2506">
        <v>9</v>
      </c>
      <c r="E2506">
        <v>11</v>
      </c>
      <c r="F2506">
        <v>7.3</v>
      </c>
      <c r="G2506">
        <v>7.3</v>
      </c>
      <c r="I2506" s="1">
        <v>39761</v>
      </c>
      <c r="J2506">
        <v>7.3</v>
      </c>
      <c r="K2506">
        <f t="shared" si="234"/>
        <v>3053</v>
      </c>
      <c r="L2506" s="7">
        <f t="shared" si="237"/>
        <v>60.074773711137354</v>
      </c>
      <c r="M2506">
        <f t="shared" si="238"/>
        <v>20.457142857142856</v>
      </c>
      <c r="N2506">
        <f t="shared" si="239"/>
        <v>9.3533333333333335</v>
      </c>
      <c r="O2506">
        <f>G2506/WatershedCalcs!$F$18</f>
        <v>0.45427489113576042</v>
      </c>
    </row>
    <row r="2507" spans="1:15" x14ac:dyDescent="0.25">
      <c r="A2507">
        <f t="shared" si="235"/>
        <v>2009</v>
      </c>
      <c r="B2507">
        <f t="shared" si="236"/>
        <v>2</v>
      </c>
      <c r="C2507">
        <v>2008</v>
      </c>
      <c r="D2507">
        <v>10</v>
      </c>
      <c r="E2507">
        <v>11</v>
      </c>
      <c r="F2507">
        <v>6.9</v>
      </c>
      <c r="G2507">
        <v>6.9</v>
      </c>
      <c r="I2507" s="1">
        <v>39762</v>
      </c>
      <c r="J2507">
        <v>6.9</v>
      </c>
      <c r="K2507">
        <f t="shared" si="234"/>
        <v>3106</v>
      </c>
      <c r="L2507" s="7">
        <f t="shared" si="237"/>
        <v>61.117670208579298</v>
      </c>
      <c r="M2507">
        <f t="shared" si="238"/>
        <v>20.557142857142857</v>
      </c>
      <c r="N2507">
        <f t="shared" si="239"/>
        <v>9.2200000000000024</v>
      </c>
      <c r="O2507">
        <f>G2507/WatershedCalcs!$F$18</f>
        <v>0.42938311627900649</v>
      </c>
    </row>
    <row r="2508" spans="1:15" x14ac:dyDescent="0.25">
      <c r="A2508">
        <f t="shared" si="235"/>
        <v>2009</v>
      </c>
      <c r="B2508">
        <f t="shared" si="236"/>
        <v>2</v>
      </c>
      <c r="C2508">
        <v>2008</v>
      </c>
      <c r="D2508">
        <v>11</v>
      </c>
      <c r="E2508">
        <v>11</v>
      </c>
      <c r="F2508">
        <v>16</v>
      </c>
      <c r="G2508">
        <v>16</v>
      </c>
      <c r="I2508" s="1">
        <v>39763</v>
      </c>
      <c r="J2508">
        <v>16</v>
      </c>
      <c r="K2508">
        <f t="shared" si="234"/>
        <v>2135</v>
      </c>
      <c r="L2508" s="7">
        <f t="shared" si="237"/>
        <v>42.011019283746556</v>
      </c>
      <c r="M2508">
        <f t="shared" si="238"/>
        <v>20.5</v>
      </c>
      <c r="N2508">
        <f t="shared" si="239"/>
        <v>9.0833333333333375</v>
      </c>
      <c r="O2508">
        <f>G2508/WatershedCalcs!$F$18</f>
        <v>0.99567099427015993</v>
      </c>
    </row>
    <row r="2509" spans="1:15" x14ac:dyDescent="0.25">
      <c r="A2509">
        <f t="shared" si="235"/>
        <v>2009</v>
      </c>
      <c r="B2509">
        <f t="shared" si="236"/>
        <v>2</v>
      </c>
      <c r="C2509">
        <v>2008</v>
      </c>
      <c r="D2509">
        <v>12</v>
      </c>
      <c r="E2509">
        <v>11</v>
      </c>
      <c r="F2509">
        <v>40</v>
      </c>
      <c r="G2509">
        <v>40</v>
      </c>
      <c r="I2509" s="1">
        <v>39764</v>
      </c>
      <c r="J2509">
        <v>40</v>
      </c>
      <c r="K2509">
        <f t="shared" si="234"/>
        <v>894</v>
      </c>
      <c r="L2509" s="7">
        <f t="shared" si="237"/>
        <v>17.591499409681226</v>
      </c>
      <c r="M2509">
        <f t="shared" si="238"/>
        <v>19</v>
      </c>
      <c r="N2509">
        <f t="shared" si="239"/>
        <v>8.6400000000000023</v>
      </c>
      <c r="O2509">
        <f>G2509/WatershedCalcs!$F$18</f>
        <v>2.4891774856753996</v>
      </c>
    </row>
    <row r="2510" spans="1:15" x14ac:dyDescent="0.25">
      <c r="A2510">
        <f t="shared" si="235"/>
        <v>2009</v>
      </c>
      <c r="B2510">
        <f t="shared" si="236"/>
        <v>2</v>
      </c>
      <c r="C2510">
        <v>2008</v>
      </c>
      <c r="D2510">
        <v>13</v>
      </c>
      <c r="E2510">
        <v>11</v>
      </c>
      <c r="F2510" t="s">
        <v>77</v>
      </c>
      <c r="G2510">
        <v>49</v>
      </c>
      <c r="H2510" t="s">
        <v>10</v>
      </c>
      <c r="I2510" s="1">
        <v>39765</v>
      </c>
      <c r="J2510">
        <v>49</v>
      </c>
      <c r="K2510">
        <f t="shared" si="234"/>
        <v>655</v>
      </c>
      <c r="L2510" s="7">
        <f t="shared" si="237"/>
        <v>12.888626524990162</v>
      </c>
      <c r="M2510">
        <f t="shared" si="238"/>
        <v>13.971428571428572</v>
      </c>
      <c r="N2510">
        <f t="shared" si="239"/>
        <v>7.5766666666666671</v>
      </c>
      <c r="O2510">
        <f>G2510/WatershedCalcs!$F$18</f>
        <v>3.0492424199523649</v>
      </c>
    </row>
    <row r="2511" spans="1:15" x14ac:dyDescent="0.25">
      <c r="A2511">
        <f t="shared" si="235"/>
        <v>2009</v>
      </c>
      <c r="B2511">
        <f t="shared" si="236"/>
        <v>2</v>
      </c>
      <c r="C2511">
        <v>2008</v>
      </c>
      <c r="D2511">
        <v>14</v>
      </c>
      <c r="E2511">
        <v>11</v>
      </c>
      <c r="F2511">
        <v>14</v>
      </c>
      <c r="G2511">
        <v>14</v>
      </c>
      <c r="I2511" s="1">
        <v>39766</v>
      </c>
      <c r="J2511">
        <v>14</v>
      </c>
      <c r="K2511">
        <f t="shared" si="234"/>
        <v>2302</v>
      </c>
      <c r="L2511" s="7">
        <f t="shared" si="237"/>
        <v>45.297127115308932</v>
      </c>
      <c r="M2511">
        <f t="shared" si="238"/>
        <v>9.1142857142857139</v>
      </c>
      <c r="N2511">
        <f t="shared" si="239"/>
        <v>6.3766666666666669</v>
      </c>
      <c r="O2511">
        <f>G2511/WatershedCalcs!$F$18</f>
        <v>0.87121211998638992</v>
      </c>
    </row>
    <row r="2512" spans="1:15" x14ac:dyDescent="0.25">
      <c r="A2512">
        <f t="shared" si="235"/>
        <v>2009</v>
      </c>
      <c r="B2512">
        <f t="shared" si="236"/>
        <v>2</v>
      </c>
      <c r="C2512">
        <v>2008</v>
      </c>
      <c r="D2512">
        <v>15</v>
      </c>
      <c r="E2512">
        <v>11</v>
      </c>
      <c r="F2512">
        <v>10</v>
      </c>
      <c r="G2512">
        <v>10</v>
      </c>
      <c r="I2512" s="1">
        <v>39767</v>
      </c>
      <c r="J2512">
        <v>10</v>
      </c>
      <c r="K2512">
        <f t="shared" si="234"/>
        <v>2728</v>
      </c>
      <c r="L2512" s="7">
        <f t="shared" si="237"/>
        <v>53.679653679653683</v>
      </c>
      <c r="M2512">
        <f t="shared" si="238"/>
        <v>8.6857142857142851</v>
      </c>
      <c r="N2512">
        <f t="shared" si="239"/>
        <v>6.2</v>
      </c>
      <c r="O2512">
        <f>G2512/WatershedCalcs!$F$18</f>
        <v>0.62229437141884991</v>
      </c>
    </row>
    <row r="2513" spans="1:15" x14ac:dyDescent="0.25">
      <c r="A2513">
        <f t="shared" si="235"/>
        <v>2009</v>
      </c>
      <c r="B2513">
        <f t="shared" si="236"/>
        <v>2</v>
      </c>
      <c r="C2513">
        <v>2008</v>
      </c>
      <c r="D2513">
        <v>16</v>
      </c>
      <c r="E2513">
        <v>11</v>
      </c>
      <c r="F2513">
        <v>8</v>
      </c>
      <c r="G2513">
        <v>8</v>
      </c>
      <c r="I2513" s="1">
        <v>39768</v>
      </c>
      <c r="J2513">
        <v>8</v>
      </c>
      <c r="K2513">
        <f t="shared" si="234"/>
        <v>2970</v>
      </c>
      <c r="L2513" s="7">
        <f t="shared" si="237"/>
        <v>58.441558441558442</v>
      </c>
      <c r="M2513">
        <f t="shared" si="238"/>
        <v>8.242857142857142</v>
      </c>
      <c r="N2513">
        <f t="shared" si="239"/>
        <v>6.076666666666668</v>
      </c>
      <c r="O2513">
        <f>G2513/WatershedCalcs!$F$18</f>
        <v>0.49783549713507996</v>
      </c>
    </row>
    <row r="2514" spans="1:15" x14ac:dyDescent="0.25">
      <c r="A2514">
        <f t="shared" si="235"/>
        <v>2009</v>
      </c>
      <c r="B2514">
        <f t="shared" si="236"/>
        <v>2</v>
      </c>
      <c r="C2514">
        <v>2008</v>
      </c>
      <c r="D2514">
        <v>17</v>
      </c>
      <c r="E2514">
        <v>11</v>
      </c>
      <c r="F2514">
        <v>6.5</v>
      </c>
      <c r="G2514">
        <v>6.5</v>
      </c>
      <c r="I2514" s="1">
        <v>39769</v>
      </c>
      <c r="J2514">
        <v>6.5</v>
      </c>
      <c r="K2514">
        <f t="shared" si="234"/>
        <v>3162</v>
      </c>
      <c r="L2514" s="7">
        <f t="shared" si="237"/>
        <v>62.219598583234948</v>
      </c>
      <c r="M2514">
        <f t="shared" si="238"/>
        <v>7.8571428571428559</v>
      </c>
      <c r="N2514">
        <f t="shared" si="239"/>
        <v>5.9566666666666679</v>
      </c>
      <c r="O2514">
        <f>G2514/WatershedCalcs!$F$18</f>
        <v>0.40449134142225246</v>
      </c>
    </row>
    <row r="2515" spans="1:15" x14ac:dyDescent="0.25">
      <c r="A2515">
        <f t="shared" si="235"/>
        <v>2009</v>
      </c>
      <c r="B2515">
        <f t="shared" si="236"/>
        <v>2</v>
      </c>
      <c r="C2515">
        <v>2008</v>
      </c>
      <c r="D2515">
        <v>18</v>
      </c>
      <c r="E2515">
        <v>11</v>
      </c>
      <c r="F2515">
        <v>5.5</v>
      </c>
      <c r="G2515">
        <v>5.5</v>
      </c>
      <c r="I2515" s="1">
        <v>39770</v>
      </c>
      <c r="J2515">
        <v>5.5</v>
      </c>
      <c r="K2515">
        <f t="shared" si="234"/>
        <v>3357</v>
      </c>
      <c r="L2515" s="7">
        <f t="shared" si="237"/>
        <v>66.056670602125138</v>
      </c>
      <c r="M2515">
        <f t="shared" si="238"/>
        <v>7.5428571428571418</v>
      </c>
      <c r="N2515">
        <f t="shared" si="239"/>
        <v>5.916666666666667</v>
      </c>
      <c r="O2515">
        <f>G2515/WatershedCalcs!$F$18</f>
        <v>0.34226190428036746</v>
      </c>
    </row>
    <row r="2516" spans="1:15" x14ac:dyDescent="0.25">
      <c r="A2516">
        <f t="shared" si="235"/>
        <v>2009</v>
      </c>
      <c r="B2516">
        <f t="shared" si="236"/>
        <v>2</v>
      </c>
      <c r="C2516">
        <v>2008</v>
      </c>
      <c r="D2516">
        <v>19</v>
      </c>
      <c r="E2516">
        <v>11</v>
      </c>
      <c r="F2516">
        <v>4.8</v>
      </c>
      <c r="G2516">
        <v>4.8</v>
      </c>
      <c r="I2516" s="1">
        <v>39771</v>
      </c>
      <c r="J2516">
        <v>4.8</v>
      </c>
      <c r="K2516">
        <f t="shared" si="234"/>
        <v>3498</v>
      </c>
      <c r="L2516" s="7">
        <f t="shared" si="237"/>
        <v>68.831168831168839</v>
      </c>
      <c r="M2516">
        <f t="shared" si="238"/>
        <v>7.5285714285714276</v>
      </c>
      <c r="N2516">
        <f t="shared" si="239"/>
        <v>6.3000000000000007</v>
      </c>
      <c r="O2516">
        <f>G2516/WatershedCalcs!$F$18</f>
        <v>0.29870129828104797</v>
      </c>
    </row>
    <row r="2517" spans="1:15" x14ac:dyDescent="0.25">
      <c r="A2517">
        <f t="shared" si="235"/>
        <v>2009</v>
      </c>
      <c r="B2517">
        <f t="shared" si="236"/>
        <v>2</v>
      </c>
      <c r="C2517">
        <v>2008</v>
      </c>
      <c r="D2517">
        <v>20</v>
      </c>
      <c r="E2517">
        <v>11</v>
      </c>
      <c r="F2517">
        <v>15</v>
      </c>
      <c r="G2517">
        <v>15</v>
      </c>
      <c r="I2517" s="1">
        <v>39772</v>
      </c>
      <c r="J2517">
        <v>15</v>
      </c>
      <c r="K2517">
        <f t="shared" si="234"/>
        <v>2213</v>
      </c>
      <c r="L2517" s="7">
        <f t="shared" si="237"/>
        <v>43.545848091302638</v>
      </c>
      <c r="M2517">
        <f t="shared" si="238"/>
        <v>7.614285714285713</v>
      </c>
      <c r="N2517">
        <f t="shared" si="239"/>
        <v>6.5400000000000009</v>
      </c>
      <c r="O2517">
        <f>G2517/WatershedCalcs!$F$18</f>
        <v>0.93344155712827492</v>
      </c>
    </row>
    <row r="2518" spans="1:15" x14ac:dyDescent="0.25">
      <c r="A2518">
        <f t="shared" si="235"/>
        <v>2009</v>
      </c>
      <c r="B2518">
        <f t="shared" si="236"/>
        <v>2</v>
      </c>
      <c r="C2518">
        <v>2008</v>
      </c>
      <c r="D2518">
        <v>21</v>
      </c>
      <c r="E2518">
        <v>11</v>
      </c>
      <c r="F2518">
        <v>11</v>
      </c>
      <c r="G2518">
        <v>11</v>
      </c>
      <c r="I2518" s="1">
        <v>39773</v>
      </c>
      <c r="J2518">
        <v>11</v>
      </c>
      <c r="K2518">
        <f t="shared" si="234"/>
        <v>2599</v>
      </c>
      <c r="L2518" s="7">
        <f t="shared" si="237"/>
        <v>51.141282959464775</v>
      </c>
      <c r="M2518">
        <f t="shared" si="238"/>
        <v>6.0285714285714276</v>
      </c>
      <c r="N2518">
        <f t="shared" si="239"/>
        <v>6.3433333333333337</v>
      </c>
      <c r="O2518">
        <f>G2518/WatershedCalcs!$F$18</f>
        <v>0.68452380856073491</v>
      </c>
    </row>
    <row r="2519" spans="1:15" x14ac:dyDescent="0.25">
      <c r="A2519">
        <f t="shared" si="235"/>
        <v>2009</v>
      </c>
      <c r="B2519">
        <f t="shared" si="236"/>
        <v>2</v>
      </c>
      <c r="C2519">
        <v>2008</v>
      </c>
      <c r="D2519">
        <v>22</v>
      </c>
      <c r="E2519">
        <v>11</v>
      </c>
      <c r="F2519">
        <v>6.9</v>
      </c>
      <c r="G2519">
        <v>6.9</v>
      </c>
      <c r="I2519" s="1">
        <v>39774</v>
      </c>
      <c r="J2519">
        <v>6.9</v>
      </c>
      <c r="K2519">
        <f t="shared" si="234"/>
        <v>3106</v>
      </c>
      <c r="L2519" s="7">
        <f t="shared" si="237"/>
        <v>61.117670208579298</v>
      </c>
      <c r="M2519">
        <f t="shared" si="238"/>
        <v>4.9857142857142858</v>
      </c>
      <c r="N2519">
        <f t="shared" si="239"/>
        <v>6.3</v>
      </c>
      <c r="O2519">
        <f>G2519/WatershedCalcs!$F$18</f>
        <v>0.42938311627900649</v>
      </c>
    </row>
    <row r="2520" spans="1:15" x14ac:dyDescent="0.25">
      <c r="A2520">
        <f t="shared" si="235"/>
        <v>2009</v>
      </c>
      <c r="B2520">
        <f t="shared" si="236"/>
        <v>2</v>
      </c>
      <c r="C2520">
        <v>2008</v>
      </c>
      <c r="D2520">
        <v>23</v>
      </c>
      <c r="E2520">
        <v>11</v>
      </c>
      <c r="F2520">
        <v>5.3</v>
      </c>
      <c r="G2520">
        <v>5.3</v>
      </c>
      <c r="I2520" s="1">
        <v>39775</v>
      </c>
      <c r="J2520">
        <v>5.3</v>
      </c>
      <c r="K2520">
        <f t="shared" si="234"/>
        <v>3406</v>
      </c>
      <c r="L2520" s="7">
        <f t="shared" si="237"/>
        <v>67.020857929948846</v>
      </c>
      <c r="M2520">
        <f t="shared" si="238"/>
        <v>4.4999999999999991</v>
      </c>
      <c r="N2520">
        <f t="shared" si="239"/>
        <v>6.3766666666666652</v>
      </c>
      <c r="O2520">
        <f>G2520/WatershedCalcs!$F$18</f>
        <v>0.32981601685199047</v>
      </c>
    </row>
    <row r="2521" spans="1:15" x14ac:dyDescent="0.25">
      <c r="A2521">
        <f t="shared" si="235"/>
        <v>2009</v>
      </c>
      <c r="B2521">
        <f t="shared" si="236"/>
        <v>2</v>
      </c>
      <c r="C2521">
        <v>2008</v>
      </c>
      <c r="D2521">
        <v>24</v>
      </c>
      <c r="E2521">
        <v>11</v>
      </c>
      <c r="F2521">
        <v>4.3</v>
      </c>
      <c r="G2521">
        <v>4.3</v>
      </c>
      <c r="I2521" s="1">
        <v>39776</v>
      </c>
      <c r="J2521">
        <v>4.3</v>
      </c>
      <c r="K2521">
        <f t="shared" si="234"/>
        <v>3610</v>
      </c>
      <c r="L2521" s="7">
        <f t="shared" si="237"/>
        <v>71.035025580480124</v>
      </c>
      <c r="M2521">
        <f t="shared" si="238"/>
        <v>4.2285714285714286</v>
      </c>
      <c r="N2521">
        <f t="shared" si="239"/>
        <v>6.4599999999999991</v>
      </c>
      <c r="O2521">
        <f>G2521/WatershedCalcs!$F$18</f>
        <v>0.26758657971010547</v>
      </c>
    </row>
    <row r="2522" spans="1:15" x14ac:dyDescent="0.25">
      <c r="A2522">
        <f t="shared" si="235"/>
        <v>2009</v>
      </c>
      <c r="B2522">
        <f t="shared" si="236"/>
        <v>2</v>
      </c>
      <c r="C2522">
        <v>2008</v>
      </c>
      <c r="D2522">
        <v>25</v>
      </c>
      <c r="E2522">
        <v>11</v>
      </c>
      <c r="F2522">
        <v>5.4</v>
      </c>
      <c r="G2522">
        <v>5.4</v>
      </c>
      <c r="I2522" s="1">
        <v>39777</v>
      </c>
      <c r="J2522">
        <v>5.4</v>
      </c>
      <c r="K2522">
        <f t="shared" si="234"/>
        <v>3380</v>
      </c>
      <c r="L2522" s="7">
        <f t="shared" si="237"/>
        <v>66.509248327430143</v>
      </c>
      <c r="M2522">
        <f t="shared" si="238"/>
        <v>4.1714285714285717</v>
      </c>
      <c r="N2522">
        <f t="shared" si="239"/>
        <v>6.8499999999999988</v>
      </c>
      <c r="O2522">
        <f>G2522/WatershedCalcs!$F$18</f>
        <v>0.33603896056617899</v>
      </c>
    </row>
    <row r="2523" spans="1:15" x14ac:dyDescent="0.25">
      <c r="A2523">
        <f t="shared" si="235"/>
        <v>2009</v>
      </c>
      <c r="B2523">
        <f t="shared" si="236"/>
        <v>2</v>
      </c>
      <c r="C2523">
        <v>2008</v>
      </c>
      <c r="D2523">
        <v>26</v>
      </c>
      <c r="E2523">
        <v>11</v>
      </c>
      <c r="F2523">
        <v>5.4</v>
      </c>
      <c r="G2523">
        <v>5.4</v>
      </c>
      <c r="I2523" s="1">
        <v>39778</v>
      </c>
      <c r="J2523">
        <v>5.4</v>
      </c>
      <c r="K2523">
        <f t="shared" si="234"/>
        <v>3380</v>
      </c>
      <c r="L2523" s="7">
        <f t="shared" si="237"/>
        <v>66.509248327430143</v>
      </c>
      <c r="M2523">
        <f t="shared" si="238"/>
        <v>5.3999999999999995</v>
      </c>
      <c r="N2523">
        <f t="shared" si="239"/>
        <v>7.9366666666666665</v>
      </c>
      <c r="O2523">
        <f>G2523/WatershedCalcs!$F$18</f>
        <v>0.33603896056617899</v>
      </c>
    </row>
    <row r="2524" spans="1:15" x14ac:dyDescent="0.25">
      <c r="A2524">
        <f t="shared" si="235"/>
        <v>2009</v>
      </c>
      <c r="B2524">
        <f t="shared" si="236"/>
        <v>2</v>
      </c>
      <c r="C2524">
        <v>2008</v>
      </c>
      <c r="D2524">
        <v>27</v>
      </c>
      <c r="E2524">
        <v>11</v>
      </c>
      <c r="F2524">
        <v>3.9</v>
      </c>
      <c r="G2524">
        <v>3.9</v>
      </c>
      <c r="I2524" s="1">
        <v>39779</v>
      </c>
      <c r="J2524">
        <v>3.9</v>
      </c>
      <c r="K2524">
        <f t="shared" si="234"/>
        <v>3691</v>
      </c>
      <c r="L2524" s="7">
        <f t="shared" si="237"/>
        <v>72.628886265249903</v>
      </c>
      <c r="M2524">
        <f t="shared" si="238"/>
        <v>5.6142857142857139</v>
      </c>
      <c r="N2524">
        <f t="shared" si="239"/>
        <v>8.7566666666666659</v>
      </c>
      <c r="O2524">
        <f>G2524/WatershedCalcs!$F$18</f>
        <v>0.24269480485335146</v>
      </c>
    </row>
    <row r="2525" spans="1:15" x14ac:dyDescent="0.25">
      <c r="A2525">
        <f t="shared" si="235"/>
        <v>2009</v>
      </c>
      <c r="B2525">
        <f t="shared" si="236"/>
        <v>2</v>
      </c>
      <c r="C2525">
        <v>2008</v>
      </c>
      <c r="D2525">
        <v>28</v>
      </c>
      <c r="E2525">
        <v>11</v>
      </c>
      <c r="F2525">
        <v>3.7</v>
      </c>
      <c r="G2525">
        <v>3.7</v>
      </c>
      <c r="I2525" s="1">
        <v>39780</v>
      </c>
      <c r="J2525">
        <v>3.7</v>
      </c>
      <c r="K2525">
        <f t="shared" si="234"/>
        <v>3734</v>
      </c>
      <c r="L2525" s="7">
        <f t="shared" si="237"/>
        <v>73.475009838646201</v>
      </c>
      <c r="M2525">
        <f t="shared" si="238"/>
        <v>5.7285714285714286</v>
      </c>
      <c r="N2525">
        <f t="shared" si="239"/>
        <v>11.126666666666665</v>
      </c>
      <c r="O2525">
        <f>G2525/WatershedCalcs!$F$18</f>
        <v>0.2302489174249745</v>
      </c>
    </row>
    <row r="2526" spans="1:15" x14ac:dyDescent="0.25">
      <c r="A2526">
        <f t="shared" si="235"/>
        <v>2009</v>
      </c>
      <c r="B2526">
        <f t="shared" si="236"/>
        <v>2</v>
      </c>
      <c r="C2526">
        <v>2008</v>
      </c>
      <c r="D2526">
        <v>29</v>
      </c>
      <c r="E2526">
        <v>11</v>
      </c>
      <c r="F2526">
        <v>3.5</v>
      </c>
      <c r="G2526">
        <v>3.5</v>
      </c>
      <c r="I2526" s="1">
        <v>39781</v>
      </c>
      <c r="J2526">
        <v>3.5</v>
      </c>
      <c r="K2526">
        <f t="shared" si="234"/>
        <v>3791</v>
      </c>
      <c r="L2526" s="7">
        <f t="shared" si="237"/>
        <v>74.59661550570641</v>
      </c>
      <c r="M2526">
        <f t="shared" si="238"/>
        <v>5.7714285714285722</v>
      </c>
      <c r="N2526">
        <f t="shared" si="239"/>
        <v>15.770000000000001</v>
      </c>
      <c r="O2526">
        <f>G2526/WatershedCalcs!$F$18</f>
        <v>0.21780302999659748</v>
      </c>
    </row>
    <row r="2527" spans="1:15" x14ac:dyDescent="0.25">
      <c r="A2527">
        <f t="shared" si="235"/>
        <v>2009</v>
      </c>
      <c r="B2527">
        <f t="shared" si="236"/>
        <v>2</v>
      </c>
      <c r="C2527">
        <v>2008</v>
      </c>
      <c r="D2527">
        <v>30</v>
      </c>
      <c r="E2527">
        <v>11</v>
      </c>
      <c r="F2527">
        <v>3.4</v>
      </c>
      <c r="G2527">
        <v>3.4</v>
      </c>
      <c r="I2527" s="1">
        <v>39782</v>
      </c>
      <c r="J2527">
        <v>3.4</v>
      </c>
      <c r="K2527">
        <f t="shared" si="234"/>
        <v>3822</v>
      </c>
      <c r="L2527" s="7">
        <f t="shared" si="237"/>
        <v>75.206611570247944</v>
      </c>
      <c r="M2527">
        <f t="shared" si="238"/>
        <v>5.7285714285714295</v>
      </c>
      <c r="N2527">
        <f t="shared" si="239"/>
        <v>21.42</v>
      </c>
      <c r="O2527">
        <f>G2527/WatershedCalcs!$F$18</f>
        <v>0.21158008628240899</v>
      </c>
    </row>
    <row r="2528" spans="1:15" x14ac:dyDescent="0.25">
      <c r="A2528">
        <f t="shared" si="235"/>
        <v>2009</v>
      </c>
      <c r="B2528">
        <f t="shared" si="236"/>
        <v>3</v>
      </c>
      <c r="C2528">
        <v>2008</v>
      </c>
      <c r="D2528">
        <v>1</v>
      </c>
      <c r="E2528">
        <v>12</v>
      </c>
      <c r="F2528">
        <v>3.9</v>
      </c>
      <c r="G2528">
        <v>3.9</v>
      </c>
      <c r="I2528" s="1">
        <v>39783</v>
      </c>
      <c r="J2528">
        <v>3.9</v>
      </c>
      <c r="K2528">
        <f t="shared" si="234"/>
        <v>3691</v>
      </c>
      <c r="L2528" s="7">
        <f t="shared" si="237"/>
        <v>72.628886265249903</v>
      </c>
      <c r="M2528">
        <f t="shared" si="238"/>
        <v>5.8285714285714292</v>
      </c>
      <c r="N2528">
        <f t="shared" si="239"/>
        <v>26.306666666666668</v>
      </c>
      <c r="O2528">
        <f>G2528/WatershedCalcs!$F$18</f>
        <v>0.24269480485335146</v>
      </c>
    </row>
    <row r="2529" spans="1:15" x14ac:dyDescent="0.25">
      <c r="A2529">
        <f t="shared" si="235"/>
        <v>2009</v>
      </c>
      <c r="B2529">
        <f t="shared" si="236"/>
        <v>3</v>
      </c>
      <c r="C2529">
        <v>2008</v>
      </c>
      <c r="D2529">
        <v>2</v>
      </c>
      <c r="E2529">
        <v>12</v>
      </c>
      <c r="F2529">
        <v>14</v>
      </c>
      <c r="G2529">
        <v>14</v>
      </c>
      <c r="I2529" s="1">
        <v>39784</v>
      </c>
      <c r="J2529">
        <v>14</v>
      </c>
      <c r="K2529">
        <f t="shared" si="234"/>
        <v>2302</v>
      </c>
      <c r="L2529" s="7">
        <f t="shared" si="237"/>
        <v>45.297127115308932</v>
      </c>
      <c r="M2529">
        <f t="shared" si="238"/>
        <v>5.8428571428571425</v>
      </c>
      <c r="N2529">
        <f t="shared" si="239"/>
        <v>29.643333333333331</v>
      </c>
      <c r="O2529">
        <f>G2529/WatershedCalcs!$F$18</f>
        <v>0.87121211998638992</v>
      </c>
    </row>
    <row r="2530" spans="1:15" x14ac:dyDescent="0.25">
      <c r="A2530">
        <f t="shared" si="235"/>
        <v>2009</v>
      </c>
      <c r="B2530">
        <f t="shared" si="236"/>
        <v>3</v>
      </c>
      <c r="C2530">
        <v>2008</v>
      </c>
      <c r="D2530">
        <v>3</v>
      </c>
      <c r="E2530">
        <v>12</v>
      </c>
      <c r="F2530">
        <v>6.9</v>
      </c>
      <c r="G2530">
        <v>6.9</v>
      </c>
      <c r="I2530" s="1">
        <v>39785</v>
      </c>
      <c r="J2530">
        <v>6.9</v>
      </c>
      <c r="K2530">
        <f t="shared" si="234"/>
        <v>3106</v>
      </c>
      <c r="L2530" s="7">
        <f t="shared" si="237"/>
        <v>61.117670208579298</v>
      </c>
      <c r="M2530">
        <f t="shared" si="238"/>
        <v>4.3142857142857141</v>
      </c>
      <c r="N2530">
        <f t="shared" si="239"/>
        <v>32.943333333333335</v>
      </c>
      <c r="O2530">
        <f>G2530/WatershedCalcs!$F$18</f>
        <v>0.42938311627900649</v>
      </c>
    </row>
    <row r="2531" spans="1:15" x14ac:dyDescent="0.25">
      <c r="A2531">
        <f t="shared" si="235"/>
        <v>2009</v>
      </c>
      <c r="B2531">
        <f t="shared" si="236"/>
        <v>3</v>
      </c>
      <c r="C2531">
        <v>2008</v>
      </c>
      <c r="D2531">
        <v>4</v>
      </c>
      <c r="E2531">
        <v>12</v>
      </c>
      <c r="F2531">
        <v>4.7</v>
      </c>
      <c r="G2531">
        <v>4.7</v>
      </c>
      <c r="I2531" s="1">
        <v>39786</v>
      </c>
      <c r="J2531">
        <v>4.7</v>
      </c>
      <c r="K2531">
        <f t="shared" si="234"/>
        <v>3527</v>
      </c>
      <c r="L2531" s="7">
        <f t="shared" si="237"/>
        <v>69.401810310901226</v>
      </c>
      <c r="M2531">
        <f t="shared" si="238"/>
        <v>3.7285714285714286</v>
      </c>
      <c r="N2531">
        <f t="shared" si="239"/>
        <v>36.480000000000004</v>
      </c>
      <c r="O2531">
        <f>G2531/WatershedCalcs!$F$18</f>
        <v>0.2924783545668595</v>
      </c>
    </row>
    <row r="2532" spans="1:15" x14ac:dyDescent="0.25">
      <c r="A2532">
        <f t="shared" si="235"/>
        <v>2009</v>
      </c>
      <c r="B2532">
        <f t="shared" si="236"/>
        <v>3</v>
      </c>
      <c r="C2532">
        <v>2008</v>
      </c>
      <c r="D2532">
        <v>5</v>
      </c>
      <c r="E2532">
        <v>12</v>
      </c>
      <c r="F2532">
        <v>4</v>
      </c>
      <c r="G2532">
        <v>4</v>
      </c>
      <c r="I2532" s="1">
        <v>39787</v>
      </c>
      <c r="J2532">
        <v>4</v>
      </c>
      <c r="K2532">
        <f t="shared" si="234"/>
        <v>3678</v>
      </c>
      <c r="L2532" s="7">
        <f t="shared" si="237"/>
        <v>72.373081463990559</v>
      </c>
      <c r="M2532">
        <f t="shared" si="238"/>
        <v>3.4428571428571431</v>
      </c>
      <c r="N2532">
        <f t="shared" si="239"/>
        <v>41.39</v>
      </c>
      <c r="O2532">
        <f>G2532/WatershedCalcs!$F$18</f>
        <v>0.24891774856753998</v>
      </c>
    </row>
    <row r="2533" spans="1:15" x14ac:dyDescent="0.25">
      <c r="A2533">
        <f t="shared" si="235"/>
        <v>2009</v>
      </c>
      <c r="B2533">
        <f t="shared" si="236"/>
        <v>3</v>
      </c>
      <c r="C2533">
        <v>2008</v>
      </c>
      <c r="D2533">
        <v>6</v>
      </c>
      <c r="E2533">
        <v>12</v>
      </c>
      <c r="F2533">
        <v>3.2</v>
      </c>
      <c r="G2533">
        <v>3.2</v>
      </c>
      <c r="I2533" s="1">
        <v>39788</v>
      </c>
      <c r="J2533">
        <v>3.2</v>
      </c>
      <c r="K2533">
        <f t="shared" si="234"/>
        <v>3885</v>
      </c>
      <c r="L2533" s="7">
        <f t="shared" si="237"/>
        <v>76.446280991735534</v>
      </c>
      <c r="M2533">
        <f t="shared" si="238"/>
        <v>4.0285714285714294</v>
      </c>
      <c r="N2533">
        <f t="shared" si="239"/>
        <v>43.59</v>
      </c>
      <c r="O2533">
        <f>G2533/WatershedCalcs!$F$18</f>
        <v>0.199134198854032</v>
      </c>
    </row>
    <row r="2534" spans="1:15" x14ac:dyDescent="0.25">
      <c r="A2534">
        <f t="shared" si="235"/>
        <v>2009</v>
      </c>
      <c r="B2534">
        <f t="shared" si="236"/>
        <v>3</v>
      </c>
      <c r="C2534">
        <v>2008</v>
      </c>
      <c r="D2534">
        <v>7</v>
      </c>
      <c r="E2534">
        <v>12</v>
      </c>
      <c r="F2534">
        <v>4.0999999999999996</v>
      </c>
      <c r="G2534">
        <v>4.0999999999999996</v>
      </c>
      <c r="I2534" s="1">
        <v>39789</v>
      </c>
      <c r="J2534">
        <v>4.0999999999999996</v>
      </c>
      <c r="K2534">
        <f t="shared" si="234"/>
        <v>3656</v>
      </c>
      <c r="L2534" s="7">
        <f t="shared" si="237"/>
        <v>71.94018103109012</v>
      </c>
      <c r="M2534">
        <f t="shared" si="238"/>
        <v>5.4285714285714288</v>
      </c>
      <c r="N2534">
        <f t="shared" si="239"/>
        <v>47.083333333333336</v>
      </c>
      <c r="O2534">
        <f>G2534/WatershedCalcs!$F$18</f>
        <v>0.25514069228172848</v>
      </c>
    </row>
    <row r="2535" spans="1:15" x14ac:dyDescent="0.25">
      <c r="A2535">
        <f t="shared" si="235"/>
        <v>2009</v>
      </c>
      <c r="B2535">
        <f t="shared" si="236"/>
        <v>3</v>
      </c>
      <c r="C2535">
        <v>2008</v>
      </c>
      <c r="D2535">
        <v>8</v>
      </c>
      <c r="E2535">
        <v>12</v>
      </c>
      <c r="F2535">
        <v>4</v>
      </c>
      <c r="G2535">
        <v>4</v>
      </c>
      <c r="I2535" s="1">
        <v>39790</v>
      </c>
      <c r="J2535">
        <v>4</v>
      </c>
      <c r="K2535">
        <f t="shared" si="234"/>
        <v>3678</v>
      </c>
      <c r="L2535" s="7">
        <f t="shared" si="237"/>
        <v>72.373081463990559</v>
      </c>
      <c r="M2535">
        <f t="shared" si="238"/>
        <v>6.0857142857142845</v>
      </c>
      <c r="N2535">
        <f t="shared" si="239"/>
        <v>49.513333333333335</v>
      </c>
      <c r="O2535">
        <f>G2535/WatershedCalcs!$F$18</f>
        <v>0.24891774856753998</v>
      </c>
    </row>
    <row r="2536" spans="1:15" x14ac:dyDescent="0.25">
      <c r="A2536">
        <f t="shared" si="235"/>
        <v>2009</v>
      </c>
      <c r="B2536">
        <f t="shared" si="236"/>
        <v>3</v>
      </c>
      <c r="C2536">
        <v>2008</v>
      </c>
      <c r="D2536">
        <v>9</v>
      </c>
      <c r="E2536">
        <v>12</v>
      </c>
      <c r="F2536">
        <v>3.3</v>
      </c>
      <c r="G2536">
        <v>3.3</v>
      </c>
      <c r="I2536" s="1">
        <v>39791</v>
      </c>
      <c r="J2536">
        <v>3.3</v>
      </c>
      <c r="K2536">
        <f t="shared" si="234"/>
        <v>3852</v>
      </c>
      <c r="L2536" s="7">
        <f t="shared" si="237"/>
        <v>75.796930342384883</v>
      </c>
      <c r="M2536">
        <f t="shared" si="238"/>
        <v>6.4142857142857128</v>
      </c>
      <c r="N2536">
        <f t="shared" si="239"/>
        <v>52.81333333333334</v>
      </c>
      <c r="O2536">
        <f>G2536/WatershedCalcs!$F$18</f>
        <v>0.20535714256822046</v>
      </c>
    </row>
    <row r="2537" spans="1:15" x14ac:dyDescent="0.25">
      <c r="A2537">
        <f t="shared" si="235"/>
        <v>2009</v>
      </c>
      <c r="B2537">
        <f t="shared" si="236"/>
        <v>3</v>
      </c>
      <c r="C2537">
        <v>2008</v>
      </c>
      <c r="D2537">
        <v>10</v>
      </c>
      <c r="E2537">
        <v>12</v>
      </c>
      <c r="F2537">
        <v>2.8</v>
      </c>
      <c r="G2537">
        <v>2.8</v>
      </c>
      <c r="I2537" s="1">
        <v>39792</v>
      </c>
      <c r="J2537">
        <v>2.8</v>
      </c>
      <c r="K2537">
        <f t="shared" si="234"/>
        <v>4018</v>
      </c>
      <c r="L2537" s="7">
        <f t="shared" si="237"/>
        <v>79.063360881542692</v>
      </c>
      <c r="M2537">
        <f t="shared" si="238"/>
        <v>6.5714285714285703</v>
      </c>
      <c r="N2537">
        <f t="shared" si="239"/>
        <v>57.603333333333332</v>
      </c>
      <c r="O2537">
        <f>G2537/WatershedCalcs!$F$18</f>
        <v>0.17424242399727796</v>
      </c>
    </row>
    <row r="2538" spans="1:15" x14ac:dyDescent="0.25">
      <c r="A2538">
        <f t="shared" si="235"/>
        <v>2009</v>
      </c>
      <c r="B2538">
        <f t="shared" si="236"/>
        <v>3</v>
      </c>
      <c r="C2538">
        <v>2008</v>
      </c>
      <c r="D2538">
        <v>11</v>
      </c>
      <c r="E2538">
        <v>12</v>
      </c>
      <c r="F2538">
        <v>2.7</v>
      </c>
      <c r="G2538">
        <v>2.7</v>
      </c>
      <c r="I2538" s="1">
        <v>39793</v>
      </c>
      <c r="J2538">
        <v>2.7</v>
      </c>
      <c r="K2538">
        <f t="shared" si="234"/>
        <v>4058</v>
      </c>
      <c r="L2538" s="7">
        <f t="shared" si="237"/>
        <v>79.850452577725306</v>
      </c>
      <c r="M2538">
        <f t="shared" si="238"/>
        <v>6.9285714285714279</v>
      </c>
      <c r="N2538">
        <f t="shared" si="239"/>
        <v>59.51</v>
      </c>
      <c r="O2538">
        <f>G2538/WatershedCalcs!$F$18</f>
        <v>0.1680194802830895</v>
      </c>
    </row>
    <row r="2539" spans="1:15" x14ac:dyDescent="0.25">
      <c r="A2539">
        <f t="shared" si="235"/>
        <v>2009</v>
      </c>
      <c r="B2539">
        <f t="shared" si="236"/>
        <v>3</v>
      </c>
      <c r="C2539">
        <v>2008</v>
      </c>
      <c r="D2539">
        <v>12</v>
      </c>
      <c r="E2539">
        <v>12</v>
      </c>
      <c r="F2539">
        <v>8.1</v>
      </c>
      <c r="G2539">
        <v>8.1</v>
      </c>
      <c r="I2539" s="1">
        <v>39794</v>
      </c>
      <c r="J2539">
        <v>8.1</v>
      </c>
      <c r="K2539">
        <f t="shared" si="234"/>
        <v>2960</v>
      </c>
      <c r="L2539" s="7">
        <f t="shared" si="237"/>
        <v>58.244785517512788</v>
      </c>
      <c r="M2539">
        <f t="shared" si="238"/>
        <v>8.9714285714285715</v>
      </c>
      <c r="N2539">
        <f t="shared" si="239"/>
        <v>60.919999999999995</v>
      </c>
      <c r="O2539">
        <f>G2539/WatershedCalcs!$F$18</f>
        <v>0.50405844084926843</v>
      </c>
    </row>
    <row r="2540" spans="1:15" x14ac:dyDescent="0.25">
      <c r="A2540">
        <f t="shared" si="235"/>
        <v>2009</v>
      </c>
      <c r="B2540">
        <f t="shared" si="236"/>
        <v>3</v>
      </c>
      <c r="C2540">
        <v>2008</v>
      </c>
      <c r="D2540">
        <v>13</v>
      </c>
      <c r="E2540">
        <v>12</v>
      </c>
      <c r="F2540">
        <v>13</v>
      </c>
      <c r="G2540">
        <v>13</v>
      </c>
      <c r="I2540" s="1">
        <v>39795</v>
      </c>
      <c r="J2540">
        <v>13</v>
      </c>
      <c r="K2540">
        <f t="shared" si="234"/>
        <v>2405</v>
      </c>
      <c r="L2540" s="7">
        <f t="shared" si="237"/>
        <v>47.323888232979144</v>
      </c>
      <c r="M2540">
        <f t="shared" si="238"/>
        <v>9.5285714285714267</v>
      </c>
      <c r="N2540">
        <f t="shared" si="239"/>
        <v>61.95</v>
      </c>
      <c r="O2540">
        <f>G2540/WatershedCalcs!$F$18</f>
        <v>0.80898268284450492</v>
      </c>
    </row>
    <row r="2541" spans="1:15" x14ac:dyDescent="0.25">
      <c r="A2541">
        <f t="shared" si="235"/>
        <v>2009</v>
      </c>
      <c r="B2541">
        <f t="shared" si="236"/>
        <v>3</v>
      </c>
      <c r="C2541">
        <v>2008</v>
      </c>
      <c r="D2541">
        <v>14</v>
      </c>
      <c r="E2541">
        <v>12</v>
      </c>
      <c r="F2541">
        <v>8.6999999999999993</v>
      </c>
      <c r="G2541">
        <v>8.6999999999999993</v>
      </c>
      <c r="I2541" s="1">
        <v>39796</v>
      </c>
      <c r="J2541">
        <v>8.6999999999999993</v>
      </c>
      <c r="K2541">
        <f t="shared" si="234"/>
        <v>2892</v>
      </c>
      <c r="L2541" s="7">
        <f t="shared" si="237"/>
        <v>56.90672963400236</v>
      </c>
      <c r="M2541">
        <f t="shared" si="238"/>
        <v>8.9714285714285715</v>
      </c>
      <c r="N2541">
        <f t="shared" si="239"/>
        <v>62.65</v>
      </c>
      <c r="O2541">
        <f>G2541/WatershedCalcs!$F$18</f>
        <v>0.54139610313439945</v>
      </c>
    </row>
    <row r="2542" spans="1:15" x14ac:dyDescent="0.25">
      <c r="A2542">
        <f t="shared" si="235"/>
        <v>2009</v>
      </c>
      <c r="B2542">
        <f t="shared" si="236"/>
        <v>3</v>
      </c>
      <c r="C2542">
        <v>2008</v>
      </c>
      <c r="D2542">
        <v>15</v>
      </c>
      <c r="E2542">
        <v>12</v>
      </c>
      <c r="F2542">
        <v>6.3</v>
      </c>
      <c r="G2542">
        <v>6.3</v>
      </c>
      <c r="I2542" s="1">
        <v>39797</v>
      </c>
      <c r="J2542">
        <v>6.3</v>
      </c>
      <c r="K2542">
        <f t="shared" si="234"/>
        <v>3200</v>
      </c>
      <c r="L2542" s="7">
        <f t="shared" si="237"/>
        <v>62.967335694608416</v>
      </c>
      <c r="M2542">
        <f t="shared" si="238"/>
        <v>9.1142857142857139</v>
      </c>
      <c r="N2542">
        <f t="shared" si="239"/>
        <v>63.293333333333329</v>
      </c>
      <c r="O2542">
        <f>G2542/WatershedCalcs!$F$18</f>
        <v>0.39204545399387547</v>
      </c>
    </row>
    <row r="2543" spans="1:15" x14ac:dyDescent="0.25">
      <c r="A2543">
        <f t="shared" si="235"/>
        <v>2009</v>
      </c>
      <c r="B2543">
        <f t="shared" si="236"/>
        <v>3</v>
      </c>
      <c r="C2543">
        <v>2008</v>
      </c>
      <c r="D2543">
        <v>16</v>
      </c>
      <c r="E2543">
        <v>12</v>
      </c>
      <c r="F2543">
        <v>4.4000000000000004</v>
      </c>
      <c r="G2543">
        <v>4.4000000000000004</v>
      </c>
      <c r="I2543" s="1">
        <v>39798</v>
      </c>
      <c r="J2543">
        <v>4.4000000000000004</v>
      </c>
      <c r="K2543">
        <f t="shared" si="234"/>
        <v>3593</v>
      </c>
      <c r="L2543" s="7">
        <f t="shared" si="237"/>
        <v>70.700511609602529</v>
      </c>
      <c r="M2543">
        <f t="shared" si="238"/>
        <v>9.5285714285714285</v>
      </c>
      <c r="N2543">
        <f t="shared" si="239"/>
        <v>63.916666666666664</v>
      </c>
      <c r="O2543">
        <f>G2543/WatershedCalcs!$F$18</f>
        <v>0.27380952342429399</v>
      </c>
    </row>
    <row r="2544" spans="1:15" x14ac:dyDescent="0.25">
      <c r="A2544">
        <f t="shared" si="235"/>
        <v>2009</v>
      </c>
      <c r="B2544">
        <f t="shared" si="236"/>
        <v>3</v>
      </c>
      <c r="C2544">
        <v>2008</v>
      </c>
      <c r="D2544">
        <v>17</v>
      </c>
      <c r="E2544">
        <v>12</v>
      </c>
      <c r="F2544">
        <v>5.3</v>
      </c>
      <c r="G2544">
        <v>5.3</v>
      </c>
      <c r="I2544" s="1">
        <v>39799</v>
      </c>
      <c r="J2544">
        <v>5.3</v>
      </c>
      <c r="K2544">
        <f t="shared" si="234"/>
        <v>3406</v>
      </c>
      <c r="L2544" s="7">
        <f t="shared" si="237"/>
        <v>67.020857929948846</v>
      </c>
      <c r="M2544">
        <f t="shared" si="238"/>
        <v>10.014285714285714</v>
      </c>
      <c r="N2544">
        <f t="shared" si="239"/>
        <v>64.536666666666662</v>
      </c>
      <c r="O2544">
        <f>G2544/WatershedCalcs!$F$18</f>
        <v>0.32981601685199047</v>
      </c>
    </row>
    <row r="2545" spans="1:15" x14ac:dyDescent="0.25">
      <c r="A2545">
        <f t="shared" si="235"/>
        <v>2009</v>
      </c>
      <c r="B2545">
        <f t="shared" si="236"/>
        <v>3</v>
      </c>
      <c r="C2545">
        <v>2008</v>
      </c>
      <c r="D2545">
        <v>18</v>
      </c>
      <c r="E2545">
        <v>12</v>
      </c>
      <c r="F2545">
        <v>17</v>
      </c>
      <c r="G2545">
        <v>17</v>
      </c>
      <c r="I2545" s="1">
        <v>39800</v>
      </c>
      <c r="J2545">
        <v>17</v>
      </c>
      <c r="K2545">
        <f t="shared" si="234"/>
        <v>2056</v>
      </c>
      <c r="L2545" s="7">
        <f t="shared" si="237"/>
        <v>40.456513183785916</v>
      </c>
      <c r="M2545">
        <f t="shared" si="238"/>
        <v>11.542857142857143</v>
      </c>
      <c r="N2545">
        <f t="shared" si="239"/>
        <v>65.06</v>
      </c>
      <c r="O2545">
        <f>G2545/WatershedCalcs!$F$18</f>
        <v>1.0579004314120448</v>
      </c>
    </row>
    <row r="2546" spans="1:15" x14ac:dyDescent="0.25">
      <c r="A2546">
        <f t="shared" si="235"/>
        <v>2009</v>
      </c>
      <c r="B2546">
        <f t="shared" si="236"/>
        <v>3</v>
      </c>
      <c r="C2546">
        <v>2008</v>
      </c>
      <c r="D2546">
        <v>19</v>
      </c>
      <c r="E2546">
        <v>12</v>
      </c>
      <c r="F2546">
        <v>12</v>
      </c>
      <c r="G2546">
        <v>12</v>
      </c>
      <c r="I2546" s="1">
        <v>39801</v>
      </c>
      <c r="J2546">
        <v>12</v>
      </c>
      <c r="K2546">
        <f t="shared" si="234"/>
        <v>2499</v>
      </c>
      <c r="L2546" s="7">
        <f t="shared" si="237"/>
        <v>49.173553719008268</v>
      </c>
      <c r="M2546">
        <f t="shared" si="238"/>
        <v>14.542857142857143</v>
      </c>
      <c r="N2546">
        <f t="shared" si="239"/>
        <v>65.126666666666665</v>
      </c>
      <c r="O2546">
        <f>G2546/WatershedCalcs!$F$18</f>
        <v>0.74675324570261992</v>
      </c>
    </row>
    <row r="2547" spans="1:15" x14ac:dyDescent="0.25">
      <c r="A2547">
        <f t="shared" si="235"/>
        <v>2009</v>
      </c>
      <c r="B2547">
        <f t="shared" si="236"/>
        <v>3</v>
      </c>
      <c r="C2547">
        <v>2008</v>
      </c>
      <c r="D2547">
        <v>20</v>
      </c>
      <c r="E2547">
        <v>12</v>
      </c>
      <c r="F2547">
        <v>9.1</v>
      </c>
      <c r="G2547">
        <v>9.1</v>
      </c>
      <c r="I2547" s="1">
        <v>39802</v>
      </c>
      <c r="J2547">
        <v>9.1</v>
      </c>
      <c r="K2547">
        <f t="shared" si="234"/>
        <v>2847</v>
      </c>
      <c r="L2547" s="7">
        <f t="shared" si="237"/>
        <v>56.02125147579693</v>
      </c>
      <c r="M2547">
        <f t="shared" si="238"/>
        <v>17.114285714285714</v>
      </c>
      <c r="N2547">
        <f t="shared" si="239"/>
        <v>65.326666666666668</v>
      </c>
      <c r="O2547">
        <f>G2547/WatershedCalcs!$F$18</f>
        <v>0.56628787799115343</v>
      </c>
    </row>
    <row r="2548" spans="1:15" x14ac:dyDescent="0.25">
      <c r="A2548">
        <f t="shared" si="235"/>
        <v>2009</v>
      </c>
      <c r="B2548">
        <f t="shared" si="236"/>
        <v>3</v>
      </c>
      <c r="C2548">
        <v>2008</v>
      </c>
      <c r="D2548">
        <v>21</v>
      </c>
      <c r="E2548">
        <v>12</v>
      </c>
      <c r="F2548">
        <v>9.6999999999999993</v>
      </c>
      <c r="G2548">
        <v>9.6999999999999993</v>
      </c>
      <c r="I2548" s="1">
        <v>39803</v>
      </c>
      <c r="J2548">
        <v>9.6999999999999993</v>
      </c>
      <c r="K2548">
        <f t="shared" si="234"/>
        <v>2784</v>
      </c>
      <c r="L2548" s="7">
        <f t="shared" si="237"/>
        <v>54.781582054309332</v>
      </c>
      <c r="M2548">
        <f t="shared" si="238"/>
        <v>26.528571428571428</v>
      </c>
      <c r="N2548">
        <f t="shared" si="239"/>
        <v>65.59</v>
      </c>
      <c r="O2548">
        <f>G2548/WatershedCalcs!$F$18</f>
        <v>0.60362554027628434</v>
      </c>
    </row>
    <row r="2549" spans="1:15" x14ac:dyDescent="0.25">
      <c r="A2549">
        <f t="shared" si="235"/>
        <v>2009</v>
      </c>
      <c r="B2549">
        <f t="shared" si="236"/>
        <v>3</v>
      </c>
      <c r="C2549">
        <v>2008</v>
      </c>
      <c r="D2549">
        <v>22</v>
      </c>
      <c r="E2549">
        <v>12</v>
      </c>
      <c r="F2549">
        <v>9.1999999999999993</v>
      </c>
      <c r="G2549">
        <v>9.1999999999999993</v>
      </c>
      <c r="I2549" s="1">
        <v>39804</v>
      </c>
      <c r="J2549">
        <v>9.1999999999999993</v>
      </c>
      <c r="K2549">
        <f t="shared" si="234"/>
        <v>2836</v>
      </c>
      <c r="L2549" s="7">
        <f t="shared" si="237"/>
        <v>55.804801259346718</v>
      </c>
      <c r="M2549">
        <f t="shared" si="238"/>
        <v>45.571428571428569</v>
      </c>
      <c r="N2549">
        <f t="shared" si="239"/>
        <v>65.8</v>
      </c>
      <c r="O2549">
        <f>G2549/WatershedCalcs!$F$18</f>
        <v>0.57251082170534184</v>
      </c>
    </row>
    <row r="2550" spans="1:15" x14ac:dyDescent="0.25">
      <c r="A2550">
        <f t="shared" si="235"/>
        <v>2009</v>
      </c>
      <c r="B2550">
        <f t="shared" si="236"/>
        <v>3</v>
      </c>
      <c r="C2550">
        <v>2008</v>
      </c>
      <c r="D2550">
        <v>23</v>
      </c>
      <c r="E2550">
        <v>12</v>
      </c>
      <c r="F2550">
        <v>7.8</v>
      </c>
      <c r="G2550">
        <v>7.8</v>
      </c>
      <c r="I2550" s="1">
        <v>39805</v>
      </c>
      <c r="J2550">
        <v>7.8</v>
      </c>
      <c r="K2550">
        <f t="shared" si="234"/>
        <v>2997</v>
      </c>
      <c r="L2550" s="7">
        <f t="shared" si="237"/>
        <v>58.972845336481704</v>
      </c>
      <c r="M2550">
        <f t="shared" si="238"/>
        <v>68.971428571428575</v>
      </c>
      <c r="N2550">
        <f t="shared" si="239"/>
        <v>65.993333333333325</v>
      </c>
      <c r="O2550">
        <f>G2550/WatershedCalcs!$F$18</f>
        <v>0.48538960970670292</v>
      </c>
    </row>
    <row r="2551" spans="1:15" x14ac:dyDescent="0.25">
      <c r="A2551">
        <f t="shared" si="235"/>
        <v>2009</v>
      </c>
      <c r="B2551">
        <f t="shared" si="236"/>
        <v>3</v>
      </c>
      <c r="C2551">
        <v>2008</v>
      </c>
      <c r="D2551">
        <v>24</v>
      </c>
      <c r="E2551">
        <v>12</v>
      </c>
      <c r="F2551">
        <v>16</v>
      </c>
      <c r="G2551">
        <v>16</v>
      </c>
      <c r="I2551" s="1">
        <v>39806</v>
      </c>
      <c r="J2551">
        <v>16</v>
      </c>
      <c r="K2551">
        <f t="shared" si="234"/>
        <v>2135</v>
      </c>
      <c r="L2551" s="7">
        <f t="shared" si="237"/>
        <v>42.011019283746556</v>
      </c>
      <c r="M2551">
        <f t="shared" si="238"/>
        <v>89.285714285714292</v>
      </c>
      <c r="N2551">
        <f t="shared" si="239"/>
        <v>66.233333333333334</v>
      </c>
      <c r="O2551">
        <f>G2551/WatershedCalcs!$F$18</f>
        <v>0.99567099427015993</v>
      </c>
    </row>
    <row r="2552" spans="1:15" x14ac:dyDescent="0.25">
      <c r="A2552">
        <f t="shared" si="235"/>
        <v>2009</v>
      </c>
      <c r="B2552">
        <f t="shared" si="236"/>
        <v>3</v>
      </c>
      <c r="C2552">
        <v>2008</v>
      </c>
      <c r="D2552">
        <v>25</v>
      </c>
      <c r="E2552">
        <v>12</v>
      </c>
      <c r="F2552">
        <v>38</v>
      </c>
      <c r="G2552">
        <v>38</v>
      </c>
      <c r="I2552" s="1">
        <v>39807</v>
      </c>
      <c r="J2552">
        <v>38</v>
      </c>
      <c r="K2552">
        <f t="shared" si="234"/>
        <v>963</v>
      </c>
      <c r="L2552" s="7">
        <f t="shared" si="237"/>
        <v>18.949232585596221</v>
      </c>
      <c r="M2552">
        <f t="shared" si="238"/>
        <v>101.85714285714286</v>
      </c>
      <c r="N2552">
        <f t="shared" si="239"/>
        <v>66.166666666666671</v>
      </c>
      <c r="O2552">
        <f>G2552/WatershedCalcs!$F$18</f>
        <v>2.3647186113916296</v>
      </c>
    </row>
    <row r="2553" spans="1:15" x14ac:dyDescent="0.25">
      <c r="A2553">
        <f t="shared" si="235"/>
        <v>2009</v>
      </c>
      <c r="B2553">
        <f t="shared" si="236"/>
        <v>3</v>
      </c>
      <c r="C2553">
        <v>2008</v>
      </c>
      <c r="D2553">
        <v>26</v>
      </c>
      <c r="E2553">
        <v>12</v>
      </c>
      <c r="F2553">
        <v>30</v>
      </c>
      <c r="G2553">
        <v>30</v>
      </c>
      <c r="I2553" s="1">
        <v>39808</v>
      </c>
      <c r="J2553">
        <v>30</v>
      </c>
      <c r="K2553">
        <f t="shared" si="234"/>
        <v>1276</v>
      </c>
      <c r="L2553" s="7">
        <f t="shared" si="237"/>
        <v>25.108225108225106</v>
      </c>
      <c r="M2553">
        <f t="shared" si="238"/>
        <v>112.57142857142857</v>
      </c>
      <c r="N2553">
        <f t="shared" si="239"/>
        <v>65.36666666666666</v>
      </c>
      <c r="O2553">
        <f>G2553/WatershedCalcs!$F$18</f>
        <v>1.8668831142565498</v>
      </c>
    </row>
    <row r="2554" spans="1:15" x14ac:dyDescent="0.25">
      <c r="A2554">
        <f t="shared" si="235"/>
        <v>2009</v>
      </c>
      <c r="B2554">
        <f t="shared" si="236"/>
        <v>3</v>
      </c>
      <c r="C2554">
        <v>2008</v>
      </c>
      <c r="D2554">
        <v>27</v>
      </c>
      <c r="E2554">
        <v>12</v>
      </c>
      <c r="F2554" t="s">
        <v>132</v>
      </c>
      <c r="G2554">
        <v>75</v>
      </c>
      <c r="H2554" t="s">
        <v>10</v>
      </c>
      <c r="I2554" s="1">
        <v>39809</v>
      </c>
      <c r="J2554">
        <v>75</v>
      </c>
      <c r="K2554">
        <f t="shared" si="234"/>
        <v>396</v>
      </c>
      <c r="L2554" s="7">
        <f t="shared" si="237"/>
        <v>7.7922077922077921</v>
      </c>
      <c r="M2554">
        <f t="shared" si="238"/>
        <v>124.42857142857143</v>
      </c>
      <c r="N2554">
        <f t="shared" si="239"/>
        <v>64.966666666666669</v>
      </c>
      <c r="O2554">
        <f>G2554/WatershedCalcs!$F$18</f>
        <v>4.6672077856413745</v>
      </c>
    </row>
    <row r="2555" spans="1:15" x14ac:dyDescent="0.25">
      <c r="A2555">
        <f t="shared" si="235"/>
        <v>2009</v>
      </c>
      <c r="B2555">
        <f t="shared" si="236"/>
        <v>3</v>
      </c>
      <c r="C2555">
        <v>2008</v>
      </c>
      <c r="D2555">
        <v>28</v>
      </c>
      <c r="E2555">
        <v>12</v>
      </c>
      <c r="F2555" t="s">
        <v>61</v>
      </c>
      <c r="G2555">
        <v>143</v>
      </c>
      <c r="H2555" t="s">
        <v>10</v>
      </c>
      <c r="I2555" s="1">
        <v>39810</v>
      </c>
      <c r="J2555">
        <v>143</v>
      </c>
      <c r="K2555">
        <f t="shared" si="234"/>
        <v>173</v>
      </c>
      <c r="L2555" s="7">
        <f t="shared" si="237"/>
        <v>3.4041715859897681</v>
      </c>
      <c r="M2555">
        <f t="shared" si="238"/>
        <v>135.42857142857142</v>
      </c>
      <c r="N2555">
        <f t="shared" si="239"/>
        <v>62.966666666666669</v>
      </c>
      <c r="O2555">
        <f>G2555/WatershedCalcs!$F$18</f>
        <v>8.8988095112895547</v>
      </c>
    </row>
    <row r="2556" spans="1:15" x14ac:dyDescent="0.25">
      <c r="A2556">
        <f t="shared" si="235"/>
        <v>2009</v>
      </c>
      <c r="B2556">
        <f t="shared" si="236"/>
        <v>3</v>
      </c>
      <c r="C2556">
        <v>2008</v>
      </c>
      <c r="D2556">
        <v>29</v>
      </c>
      <c r="E2556">
        <v>12</v>
      </c>
      <c r="F2556" t="s">
        <v>133</v>
      </c>
      <c r="G2556">
        <v>173</v>
      </c>
      <c r="H2556" t="s">
        <v>10</v>
      </c>
      <c r="I2556" s="1">
        <v>39811</v>
      </c>
      <c r="J2556">
        <v>173</v>
      </c>
      <c r="K2556">
        <f t="shared" si="234"/>
        <v>131</v>
      </c>
      <c r="L2556" s="7">
        <f t="shared" si="237"/>
        <v>2.5777253049980322</v>
      </c>
      <c r="M2556">
        <f t="shared" si="238"/>
        <v>125</v>
      </c>
      <c r="N2556">
        <f t="shared" si="239"/>
        <v>58.733333333333334</v>
      </c>
      <c r="O2556">
        <f>G2556/WatershedCalcs!$F$18</f>
        <v>10.765692625546103</v>
      </c>
    </row>
    <row r="2557" spans="1:15" x14ac:dyDescent="0.25">
      <c r="A2557">
        <f t="shared" si="235"/>
        <v>2009</v>
      </c>
      <c r="B2557">
        <f t="shared" si="236"/>
        <v>3</v>
      </c>
      <c r="C2557">
        <v>2008</v>
      </c>
      <c r="D2557">
        <v>30</v>
      </c>
      <c r="E2557">
        <v>12</v>
      </c>
      <c r="F2557" t="s">
        <v>134</v>
      </c>
      <c r="G2557">
        <v>150</v>
      </c>
      <c r="H2557" t="s">
        <v>10</v>
      </c>
      <c r="I2557" s="1">
        <v>39812</v>
      </c>
      <c r="J2557">
        <v>150</v>
      </c>
      <c r="K2557">
        <f t="shared" si="234"/>
        <v>161</v>
      </c>
      <c r="L2557" s="7">
        <f t="shared" si="237"/>
        <v>3.1680440771349865</v>
      </c>
      <c r="M2557">
        <f t="shared" si="238"/>
        <v>115.71428571428571</v>
      </c>
      <c r="N2557">
        <f t="shared" si="239"/>
        <v>53.466666666666669</v>
      </c>
      <c r="O2557">
        <f>G2557/WatershedCalcs!$F$18</f>
        <v>9.334415571282749</v>
      </c>
    </row>
    <row r="2558" spans="1:15" x14ac:dyDescent="0.25">
      <c r="A2558">
        <f t="shared" si="235"/>
        <v>2009</v>
      </c>
      <c r="B2558">
        <f t="shared" si="236"/>
        <v>3</v>
      </c>
      <c r="C2558">
        <v>2008</v>
      </c>
      <c r="D2558">
        <v>31</v>
      </c>
      <c r="E2558">
        <v>12</v>
      </c>
      <c r="F2558">
        <v>104</v>
      </c>
      <c r="G2558">
        <v>104</v>
      </c>
      <c r="I2558" s="1">
        <v>39813</v>
      </c>
      <c r="J2558">
        <v>104</v>
      </c>
      <c r="K2558">
        <f t="shared" si="234"/>
        <v>271</v>
      </c>
      <c r="L2558" s="7">
        <f t="shared" si="237"/>
        <v>5.332546241637151</v>
      </c>
      <c r="M2558">
        <f t="shared" si="238"/>
        <v>105.28571428571429</v>
      </c>
      <c r="N2558">
        <f t="shared" si="239"/>
        <v>48.93333333333333</v>
      </c>
      <c r="O2558">
        <f>G2558/WatershedCalcs!$F$18</f>
        <v>6.4718614627560394</v>
      </c>
    </row>
    <row r="2559" spans="1:15" x14ac:dyDescent="0.25">
      <c r="A2559">
        <f t="shared" si="235"/>
        <v>2009</v>
      </c>
      <c r="B2559">
        <f t="shared" si="236"/>
        <v>4</v>
      </c>
      <c r="C2559">
        <v>2009</v>
      </c>
      <c r="D2559">
        <v>1</v>
      </c>
      <c r="E2559">
        <v>1</v>
      </c>
      <c r="F2559">
        <v>113</v>
      </c>
      <c r="G2559">
        <v>113</v>
      </c>
      <c r="I2559" s="1">
        <v>39814</v>
      </c>
      <c r="J2559">
        <v>113</v>
      </c>
      <c r="K2559">
        <f t="shared" si="234"/>
        <v>244</v>
      </c>
      <c r="L2559" s="7">
        <f t="shared" si="237"/>
        <v>4.8012593467138922</v>
      </c>
      <c r="M2559">
        <f t="shared" si="238"/>
        <v>105.14285714285714</v>
      </c>
      <c r="N2559">
        <f t="shared" si="239"/>
        <v>45.9</v>
      </c>
      <c r="O2559">
        <f>G2559/WatershedCalcs!$F$18</f>
        <v>7.0319263970330042</v>
      </c>
    </row>
    <row r="2560" spans="1:15" x14ac:dyDescent="0.25">
      <c r="A2560">
        <f t="shared" si="235"/>
        <v>2009</v>
      </c>
      <c r="B2560">
        <f t="shared" si="236"/>
        <v>4</v>
      </c>
      <c r="C2560">
        <v>2009</v>
      </c>
      <c r="D2560">
        <v>2</v>
      </c>
      <c r="E2560">
        <v>1</v>
      </c>
      <c r="F2560" s="10" t="s">
        <v>135</v>
      </c>
      <c r="G2560" s="10">
        <v>113</v>
      </c>
      <c r="H2560" t="s">
        <v>235</v>
      </c>
      <c r="I2560" s="1">
        <v>39815</v>
      </c>
      <c r="J2560">
        <v>113</v>
      </c>
      <c r="K2560">
        <f t="shared" si="234"/>
        <v>244</v>
      </c>
      <c r="L2560" s="7">
        <f t="shared" si="237"/>
        <v>4.8012593467138922</v>
      </c>
      <c r="M2560">
        <f t="shared" si="238"/>
        <v>110</v>
      </c>
      <c r="N2560">
        <f t="shared" si="239"/>
        <v>42.533333333333331</v>
      </c>
      <c r="O2560">
        <f>G2560/WatershedCalcs!$F$18</f>
        <v>7.0319263970330042</v>
      </c>
    </row>
    <row r="2561" spans="1:15" x14ac:dyDescent="0.25">
      <c r="A2561">
        <f t="shared" si="235"/>
        <v>2009</v>
      </c>
      <c r="B2561">
        <f t="shared" si="236"/>
        <v>4</v>
      </c>
      <c r="C2561">
        <v>2009</v>
      </c>
      <c r="D2561">
        <v>3</v>
      </c>
      <c r="E2561">
        <v>1</v>
      </c>
      <c r="F2561" t="s">
        <v>136</v>
      </c>
      <c r="G2561">
        <v>152</v>
      </c>
      <c r="H2561" t="s">
        <v>10</v>
      </c>
      <c r="I2561" s="1">
        <v>39816</v>
      </c>
      <c r="J2561">
        <v>152</v>
      </c>
      <c r="K2561">
        <f t="shared" si="234"/>
        <v>156</v>
      </c>
      <c r="L2561" s="7">
        <f t="shared" si="237"/>
        <v>3.0696576151121606</v>
      </c>
      <c r="M2561">
        <f t="shared" si="238"/>
        <v>102.42857142857143</v>
      </c>
      <c r="N2561">
        <f t="shared" si="239"/>
        <v>39.166666666666664</v>
      </c>
      <c r="O2561">
        <f>G2561/WatershedCalcs!$F$18</f>
        <v>9.4588744455665186</v>
      </c>
    </row>
    <row r="2562" spans="1:15" x14ac:dyDescent="0.25">
      <c r="A2562">
        <f t="shared" si="235"/>
        <v>2009</v>
      </c>
      <c r="B2562">
        <f t="shared" si="236"/>
        <v>4</v>
      </c>
      <c r="C2562">
        <v>2009</v>
      </c>
      <c r="D2562">
        <v>4</v>
      </c>
      <c r="E2562">
        <v>1</v>
      </c>
      <c r="F2562" t="s">
        <v>137</v>
      </c>
      <c r="G2562">
        <v>70</v>
      </c>
      <c r="H2562" t="s">
        <v>10</v>
      </c>
      <c r="I2562" s="1">
        <v>39817</v>
      </c>
      <c r="J2562">
        <v>70</v>
      </c>
      <c r="K2562">
        <f t="shared" ref="K2562:K2625" si="240">RANK(J2562,$J$2:$J$5114,0)</f>
        <v>430</v>
      </c>
      <c r="L2562" s="7">
        <f t="shared" si="237"/>
        <v>8.461235733963008</v>
      </c>
      <c r="M2562">
        <f t="shared" si="238"/>
        <v>87.142857142857139</v>
      </c>
      <c r="N2562">
        <f t="shared" si="239"/>
        <v>34.5</v>
      </c>
      <c r="O2562">
        <f>G2562/WatershedCalcs!$F$18</f>
        <v>4.3560605999319497</v>
      </c>
    </row>
    <row r="2563" spans="1:15" x14ac:dyDescent="0.25">
      <c r="A2563">
        <f t="shared" ref="A2563:A2626" si="241">IF(E2563&gt;9,C2563+1,C2563)</f>
        <v>2009</v>
      </c>
      <c r="B2563">
        <f t="shared" ref="B2563:B2626" si="242">IF(E2563&gt;9,(E2563-9),(E2563+3))</f>
        <v>4</v>
      </c>
      <c r="C2563">
        <v>2009</v>
      </c>
      <c r="D2563">
        <v>5</v>
      </c>
      <c r="E2563">
        <v>1</v>
      </c>
      <c r="F2563" t="s">
        <v>138</v>
      </c>
      <c r="G2563">
        <v>108</v>
      </c>
      <c r="H2563" t="s">
        <v>10</v>
      </c>
      <c r="I2563" s="1">
        <v>39818</v>
      </c>
      <c r="J2563">
        <v>108</v>
      </c>
      <c r="K2563">
        <f t="shared" si="240"/>
        <v>257</v>
      </c>
      <c r="L2563" s="7">
        <f t="shared" ref="L2563:L2626" si="243">100*(K2563/(COUNT($K$2:$K$5114)+1))</f>
        <v>5.0570641479732394</v>
      </c>
      <c r="M2563">
        <f t="shared" ref="M2563:M2626" si="244">AVERAGE(J2563:J2569)</f>
        <v>82.714285714285708</v>
      </c>
      <c r="N2563">
        <f t="shared" ref="N2563:N2626" si="245">AVERAGE(J2563:J2592)</f>
        <v>32.56666666666667</v>
      </c>
      <c r="O2563">
        <f>G2563/WatershedCalcs!$F$18</f>
        <v>6.7207792113235794</v>
      </c>
    </row>
    <row r="2564" spans="1:15" x14ac:dyDescent="0.25">
      <c r="A2564">
        <f t="shared" si="241"/>
        <v>2009</v>
      </c>
      <c r="B2564">
        <f t="shared" si="242"/>
        <v>4</v>
      </c>
      <c r="C2564">
        <v>2009</v>
      </c>
      <c r="D2564">
        <v>6</v>
      </c>
      <c r="E2564">
        <v>1</v>
      </c>
      <c r="F2564" t="s">
        <v>139</v>
      </c>
      <c r="G2564">
        <v>77</v>
      </c>
      <c r="H2564" t="s">
        <v>10</v>
      </c>
      <c r="I2564" s="1">
        <v>39819</v>
      </c>
      <c r="J2564">
        <v>77</v>
      </c>
      <c r="K2564">
        <f t="shared" si="240"/>
        <v>383</v>
      </c>
      <c r="L2564" s="7">
        <f t="shared" si="243"/>
        <v>7.5364029909484458</v>
      </c>
      <c r="M2564">
        <f t="shared" si="244"/>
        <v>72.142857142857139</v>
      </c>
      <c r="N2564">
        <f t="shared" si="245"/>
        <v>29.333333333333332</v>
      </c>
      <c r="O2564">
        <f>G2564/WatershedCalcs!$F$18</f>
        <v>4.791666659925145</v>
      </c>
    </row>
    <row r="2565" spans="1:15" x14ac:dyDescent="0.25">
      <c r="A2565">
        <f t="shared" si="241"/>
        <v>2009</v>
      </c>
      <c r="B2565">
        <f t="shared" si="242"/>
        <v>4</v>
      </c>
      <c r="C2565">
        <v>2009</v>
      </c>
      <c r="D2565">
        <v>7</v>
      </c>
      <c r="E2565">
        <v>1</v>
      </c>
      <c r="F2565" t="s">
        <v>140</v>
      </c>
      <c r="G2565">
        <v>103</v>
      </c>
      <c r="H2565" t="s">
        <v>10</v>
      </c>
      <c r="I2565" s="1">
        <v>39820</v>
      </c>
      <c r="J2565">
        <v>103</v>
      </c>
      <c r="K2565">
        <f t="shared" si="240"/>
        <v>274</v>
      </c>
      <c r="L2565" s="7">
        <f t="shared" si="243"/>
        <v>5.3915781188508465</v>
      </c>
      <c r="M2565">
        <f t="shared" si="244"/>
        <v>65.142857142857139</v>
      </c>
      <c r="N2565">
        <f t="shared" si="245"/>
        <v>27.133333333333333</v>
      </c>
      <c r="O2565">
        <f>G2565/WatershedCalcs!$F$18</f>
        <v>6.4096320256141546</v>
      </c>
    </row>
    <row r="2566" spans="1:15" x14ac:dyDescent="0.25">
      <c r="A2566">
        <f t="shared" si="241"/>
        <v>2009</v>
      </c>
      <c r="B2566">
        <f t="shared" si="242"/>
        <v>4</v>
      </c>
      <c r="C2566">
        <v>2009</v>
      </c>
      <c r="D2566">
        <v>8</v>
      </c>
      <c r="E2566">
        <v>1</v>
      </c>
      <c r="F2566" t="s">
        <v>141</v>
      </c>
      <c r="G2566">
        <v>147</v>
      </c>
      <c r="H2566" t="s">
        <v>10</v>
      </c>
      <c r="I2566" s="1">
        <v>39821</v>
      </c>
      <c r="J2566">
        <v>147</v>
      </c>
      <c r="K2566">
        <f t="shared" si="240"/>
        <v>166</v>
      </c>
      <c r="L2566" s="7">
        <f t="shared" si="243"/>
        <v>3.2664305391578123</v>
      </c>
      <c r="M2566">
        <f t="shared" si="244"/>
        <v>54</v>
      </c>
      <c r="N2566">
        <f t="shared" si="245"/>
        <v>24.133333333333333</v>
      </c>
      <c r="O2566">
        <f>G2566/WatershedCalcs!$F$18</f>
        <v>9.1477272598570938</v>
      </c>
    </row>
    <row r="2567" spans="1:15" x14ac:dyDescent="0.25">
      <c r="A2567">
        <f t="shared" si="241"/>
        <v>2009</v>
      </c>
      <c r="B2567">
        <f t="shared" si="242"/>
        <v>4</v>
      </c>
      <c r="C2567">
        <v>2009</v>
      </c>
      <c r="D2567">
        <v>9</v>
      </c>
      <c r="E2567">
        <v>1</v>
      </c>
      <c r="F2567" t="s">
        <v>142</v>
      </c>
      <c r="G2567">
        <v>60</v>
      </c>
      <c r="H2567" t="s">
        <v>10</v>
      </c>
      <c r="I2567" s="1">
        <v>39822</v>
      </c>
      <c r="J2567">
        <v>60</v>
      </c>
      <c r="K2567">
        <f t="shared" si="240"/>
        <v>513</v>
      </c>
      <c r="L2567" s="7">
        <f t="shared" si="243"/>
        <v>10.094451003541913</v>
      </c>
      <c r="M2567">
        <f t="shared" si="244"/>
        <v>36.285714285714285</v>
      </c>
      <c r="N2567">
        <f t="shared" si="245"/>
        <v>19.633333333333333</v>
      </c>
      <c r="O2567">
        <f>G2567/WatershedCalcs!$F$18</f>
        <v>3.7337662285130997</v>
      </c>
    </row>
    <row r="2568" spans="1:15" x14ac:dyDescent="0.25">
      <c r="A2568">
        <f t="shared" si="241"/>
        <v>2009</v>
      </c>
      <c r="B2568">
        <f t="shared" si="242"/>
        <v>4</v>
      </c>
      <c r="C2568">
        <v>2009</v>
      </c>
      <c r="D2568">
        <v>10</v>
      </c>
      <c r="E2568">
        <v>1</v>
      </c>
      <c r="F2568" t="s">
        <v>143</v>
      </c>
      <c r="G2568">
        <v>45</v>
      </c>
      <c r="H2568" t="s">
        <v>10</v>
      </c>
      <c r="I2568" s="1">
        <v>39823</v>
      </c>
      <c r="J2568">
        <v>45</v>
      </c>
      <c r="K2568">
        <f t="shared" si="240"/>
        <v>739</v>
      </c>
      <c r="L2568" s="7">
        <f t="shared" si="243"/>
        <v>14.541519086973631</v>
      </c>
      <c r="M2568">
        <f t="shared" si="244"/>
        <v>30.714285714285715</v>
      </c>
      <c r="N2568">
        <f t="shared" si="245"/>
        <v>18</v>
      </c>
      <c r="O2568">
        <f>G2568/WatershedCalcs!$F$18</f>
        <v>2.8003246713848249</v>
      </c>
    </row>
    <row r="2569" spans="1:15" x14ac:dyDescent="0.25">
      <c r="A2569">
        <f t="shared" si="241"/>
        <v>2009</v>
      </c>
      <c r="B2569">
        <f t="shared" si="242"/>
        <v>4</v>
      </c>
      <c r="C2569">
        <v>2009</v>
      </c>
      <c r="D2569">
        <v>11</v>
      </c>
      <c r="E2569">
        <v>1</v>
      </c>
      <c r="F2569" t="s">
        <v>99</v>
      </c>
      <c r="G2569">
        <v>39</v>
      </c>
      <c r="H2569" t="s">
        <v>10</v>
      </c>
      <c r="I2569" s="1">
        <v>39824</v>
      </c>
      <c r="J2569">
        <v>39</v>
      </c>
      <c r="K2569">
        <f t="shared" si="240"/>
        <v>928</v>
      </c>
      <c r="L2569" s="7">
        <f t="shared" si="243"/>
        <v>18.260527351436444</v>
      </c>
      <c r="M2569">
        <f t="shared" si="244"/>
        <v>27</v>
      </c>
      <c r="N2569">
        <f t="shared" si="245"/>
        <v>16.899999999999999</v>
      </c>
      <c r="O2569">
        <f>G2569/WatershedCalcs!$F$18</f>
        <v>2.4269480485335149</v>
      </c>
    </row>
    <row r="2570" spans="1:15" x14ac:dyDescent="0.25">
      <c r="A2570">
        <f t="shared" si="241"/>
        <v>2009</v>
      </c>
      <c r="B2570">
        <f t="shared" si="242"/>
        <v>4</v>
      </c>
      <c r="C2570">
        <v>2009</v>
      </c>
      <c r="D2570">
        <v>12</v>
      </c>
      <c r="E2570">
        <v>1</v>
      </c>
      <c r="F2570" t="s">
        <v>89</v>
      </c>
      <c r="G2570">
        <v>34</v>
      </c>
      <c r="H2570" t="s">
        <v>10</v>
      </c>
      <c r="I2570" s="1">
        <v>39825</v>
      </c>
      <c r="J2570">
        <v>34</v>
      </c>
      <c r="K2570">
        <f t="shared" si="240"/>
        <v>1098</v>
      </c>
      <c r="L2570" s="7">
        <f t="shared" si="243"/>
        <v>21.605667060212514</v>
      </c>
      <c r="M2570">
        <f t="shared" si="244"/>
        <v>24</v>
      </c>
      <c r="N2570">
        <f t="shared" si="245"/>
        <v>16.100000000000001</v>
      </c>
      <c r="O2570">
        <f>G2570/WatershedCalcs!$F$18</f>
        <v>2.1158008628240896</v>
      </c>
    </row>
    <row r="2571" spans="1:15" x14ac:dyDescent="0.25">
      <c r="A2571">
        <f t="shared" si="241"/>
        <v>2009</v>
      </c>
      <c r="B2571">
        <f t="shared" si="242"/>
        <v>4</v>
      </c>
      <c r="C2571">
        <v>2009</v>
      </c>
      <c r="D2571">
        <v>13</v>
      </c>
      <c r="E2571">
        <v>1</v>
      </c>
      <c r="F2571" t="s">
        <v>88</v>
      </c>
      <c r="G2571">
        <v>28</v>
      </c>
      <c r="H2571" t="s">
        <v>10</v>
      </c>
      <c r="I2571" s="1">
        <v>39826</v>
      </c>
      <c r="J2571">
        <v>28</v>
      </c>
      <c r="K2571">
        <f t="shared" si="240"/>
        <v>1357</v>
      </c>
      <c r="L2571" s="7">
        <f t="shared" si="243"/>
        <v>26.702085792994882</v>
      </c>
      <c r="M2571">
        <f t="shared" si="244"/>
        <v>21.571428571428573</v>
      </c>
      <c r="N2571">
        <f t="shared" si="245"/>
        <v>15.433333333333334</v>
      </c>
      <c r="O2571">
        <f>G2571/WatershedCalcs!$F$18</f>
        <v>1.7424242399727798</v>
      </c>
    </row>
    <row r="2572" spans="1:15" x14ac:dyDescent="0.25">
      <c r="A2572">
        <f t="shared" si="241"/>
        <v>2009</v>
      </c>
      <c r="B2572">
        <f t="shared" si="242"/>
        <v>4</v>
      </c>
      <c r="C2572">
        <v>2009</v>
      </c>
      <c r="D2572">
        <v>14</v>
      </c>
      <c r="E2572">
        <v>1</v>
      </c>
      <c r="F2572" t="s">
        <v>40</v>
      </c>
      <c r="G2572">
        <v>25</v>
      </c>
      <c r="H2572" t="s">
        <v>10</v>
      </c>
      <c r="I2572" s="1">
        <v>39827</v>
      </c>
      <c r="J2572">
        <v>25</v>
      </c>
      <c r="K2572">
        <f t="shared" si="240"/>
        <v>1500</v>
      </c>
      <c r="L2572" s="7">
        <f t="shared" si="243"/>
        <v>29.515938606847698</v>
      </c>
      <c r="M2572">
        <f t="shared" si="244"/>
        <v>19.857142857142858</v>
      </c>
      <c r="N2572">
        <f t="shared" si="245"/>
        <v>14.866666666666667</v>
      </c>
      <c r="O2572">
        <f>G2572/WatershedCalcs!$F$18</f>
        <v>1.5557359285471248</v>
      </c>
    </row>
    <row r="2573" spans="1:15" x14ac:dyDescent="0.25">
      <c r="A2573">
        <f t="shared" si="241"/>
        <v>2009</v>
      </c>
      <c r="B2573">
        <f t="shared" si="242"/>
        <v>4</v>
      </c>
      <c r="C2573">
        <v>2009</v>
      </c>
      <c r="D2573">
        <v>15</v>
      </c>
      <c r="E2573">
        <v>1</v>
      </c>
      <c r="F2573" t="s">
        <v>90</v>
      </c>
      <c r="G2573">
        <v>23</v>
      </c>
      <c r="H2573" t="s">
        <v>10</v>
      </c>
      <c r="I2573" s="1">
        <v>39828</v>
      </c>
      <c r="J2573">
        <v>23</v>
      </c>
      <c r="K2573">
        <f t="shared" si="240"/>
        <v>1613</v>
      </c>
      <c r="L2573" s="7">
        <f t="shared" si="243"/>
        <v>31.739472648563559</v>
      </c>
      <c r="M2573">
        <f t="shared" si="244"/>
        <v>18.428571428571427</v>
      </c>
      <c r="N2573">
        <f t="shared" si="245"/>
        <v>14.433333333333334</v>
      </c>
      <c r="O2573">
        <f>G2573/WatershedCalcs!$F$18</f>
        <v>1.4312770542633548</v>
      </c>
    </row>
    <row r="2574" spans="1:15" x14ac:dyDescent="0.25">
      <c r="A2574">
        <f t="shared" si="241"/>
        <v>2009</v>
      </c>
      <c r="B2574">
        <f t="shared" si="242"/>
        <v>4</v>
      </c>
      <c r="C2574">
        <v>2009</v>
      </c>
      <c r="D2574">
        <v>16</v>
      </c>
      <c r="E2574">
        <v>1</v>
      </c>
      <c r="F2574" t="s">
        <v>93</v>
      </c>
      <c r="G2574">
        <v>21</v>
      </c>
      <c r="H2574" t="s">
        <v>10</v>
      </c>
      <c r="I2574" s="1">
        <v>39829</v>
      </c>
      <c r="J2574">
        <v>21</v>
      </c>
      <c r="K2574">
        <f t="shared" si="240"/>
        <v>1744</v>
      </c>
      <c r="L2574" s="7">
        <f t="shared" si="243"/>
        <v>34.317197953561589</v>
      </c>
      <c r="M2574">
        <f t="shared" si="244"/>
        <v>17.285714285714285</v>
      </c>
      <c r="N2574">
        <f t="shared" si="245"/>
        <v>14.066666666666666</v>
      </c>
      <c r="O2574">
        <f>G2574/WatershedCalcs!$F$18</f>
        <v>1.3068181799795848</v>
      </c>
    </row>
    <row r="2575" spans="1:15" x14ac:dyDescent="0.25">
      <c r="A2575">
        <f t="shared" si="241"/>
        <v>2009</v>
      </c>
      <c r="B2575">
        <f t="shared" si="242"/>
        <v>4</v>
      </c>
      <c r="C2575">
        <v>2009</v>
      </c>
      <c r="D2575">
        <v>17</v>
      </c>
      <c r="E2575">
        <v>1</v>
      </c>
      <c r="F2575" t="s">
        <v>97</v>
      </c>
      <c r="G2575">
        <v>19</v>
      </c>
      <c r="H2575" t="s">
        <v>10</v>
      </c>
      <c r="I2575" s="1">
        <v>39830</v>
      </c>
      <c r="J2575">
        <v>19</v>
      </c>
      <c r="K2575">
        <f t="shared" si="240"/>
        <v>1898</v>
      </c>
      <c r="L2575" s="7">
        <f t="shared" si="243"/>
        <v>37.34750098386462</v>
      </c>
      <c r="M2575">
        <f t="shared" si="244"/>
        <v>16.285714285714285</v>
      </c>
      <c r="N2575">
        <f t="shared" si="245"/>
        <v>13.766666666666667</v>
      </c>
      <c r="O2575">
        <f>G2575/WatershedCalcs!$F$18</f>
        <v>1.1823593056958148</v>
      </c>
    </row>
    <row r="2576" spans="1:15" x14ac:dyDescent="0.25">
      <c r="A2576">
        <f t="shared" si="241"/>
        <v>2009</v>
      </c>
      <c r="B2576">
        <f t="shared" si="242"/>
        <v>4</v>
      </c>
      <c r="C2576">
        <v>2009</v>
      </c>
      <c r="D2576">
        <v>18</v>
      </c>
      <c r="E2576">
        <v>1</v>
      </c>
      <c r="F2576" t="s">
        <v>38</v>
      </c>
      <c r="G2576">
        <v>18</v>
      </c>
      <c r="H2576" t="s">
        <v>10</v>
      </c>
      <c r="I2576" s="1">
        <v>39831</v>
      </c>
      <c r="J2576">
        <v>18</v>
      </c>
      <c r="K2576">
        <f t="shared" si="240"/>
        <v>1969</v>
      </c>
      <c r="L2576" s="7">
        <f t="shared" si="243"/>
        <v>38.744588744588739</v>
      </c>
      <c r="M2576">
        <f t="shared" si="244"/>
        <v>15.571428571428571</v>
      </c>
      <c r="N2576">
        <f t="shared" si="245"/>
        <v>13.533333333333333</v>
      </c>
      <c r="O2576">
        <f>G2576/WatershedCalcs!$F$18</f>
        <v>1.1201298685539298</v>
      </c>
    </row>
    <row r="2577" spans="1:15" x14ac:dyDescent="0.25">
      <c r="A2577">
        <f t="shared" si="241"/>
        <v>2009</v>
      </c>
      <c r="B2577">
        <f t="shared" si="242"/>
        <v>4</v>
      </c>
      <c r="C2577">
        <v>2009</v>
      </c>
      <c r="D2577">
        <v>19</v>
      </c>
      <c r="E2577">
        <v>1</v>
      </c>
      <c r="F2577" t="s">
        <v>39</v>
      </c>
      <c r="G2577">
        <v>17</v>
      </c>
      <c r="H2577" t="s">
        <v>10</v>
      </c>
      <c r="I2577" s="1">
        <v>39832</v>
      </c>
      <c r="J2577">
        <v>17</v>
      </c>
      <c r="K2577">
        <f t="shared" si="240"/>
        <v>2056</v>
      </c>
      <c r="L2577" s="7">
        <f t="shared" si="243"/>
        <v>40.456513183785916</v>
      </c>
      <c r="M2577">
        <f t="shared" si="244"/>
        <v>15.571428571428571</v>
      </c>
      <c r="N2577">
        <f t="shared" si="245"/>
        <v>13.3</v>
      </c>
      <c r="O2577">
        <f>G2577/WatershedCalcs!$F$18</f>
        <v>1.0579004314120448</v>
      </c>
    </row>
    <row r="2578" spans="1:15" x14ac:dyDescent="0.25">
      <c r="A2578">
        <f t="shared" si="241"/>
        <v>2009</v>
      </c>
      <c r="B2578">
        <f t="shared" si="242"/>
        <v>4</v>
      </c>
      <c r="C2578">
        <v>2009</v>
      </c>
      <c r="D2578">
        <v>20</v>
      </c>
      <c r="E2578">
        <v>1</v>
      </c>
      <c r="F2578" t="s">
        <v>41</v>
      </c>
      <c r="G2578">
        <v>16</v>
      </c>
      <c r="H2578" t="s">
        <v>10</v>
      </c>
      <c r="I2578" s="1">
        <v>39833</v>
      </c>
      <c r="J2578">
        <v>16</v>
      </c>
      <c r="K2578">
        <f t="shared" si="240"/>
        <v>2135</v>
      </c>
      <c r="L2578" s="7">
        <f t="shared" si="243"/>
        <v>42.011019283746556</v>
      </c>
      <c r="M2578">
        <f t="shared" si="244"/>
        <v>15.285714285714286</v>
      </c>
      <c r="N2578">
        <f t="shared" si="245"/>
        <v>13.066666666666666</v>
      </c>
      <c r="O2578">
        <f>G2578/WatershedCalcs!$F$18</f>
        <v>0.99567099427015993</v>
      </c>
    </row>
    <row r="2579" spans="1:15" x14ac:dyDescent="0.25">
      <c r="A2579">
        <f t="shared" si="241"/>
        <v>2009</v>
      </c>
      <c r="B2579">
        <f t="shared" si="242"/>
        <v>4</v>
      </c>
      <c r="C2579">
        <v>2009</v>
      </c>
      <c r="D2579">
        <v>21</v>
      </c>
      <c r="E2579">
        <v>1</v>
      </c>
      <c r="F2579" t="s">
        <v>44</v>
      </c>
      <c r="G2579">
        <v>15</v>
      </c>
      <c r="H2579" t="s">
        <v>10</v>
      </c>
      <c r="I2579" s="1">
        <v>39834</v>
      </c>
      <c r="J2579">
        <v>15</v>
      </c>
      <c r="K2579">
        <f t="shared" si="240"/>
        <v>2213</v>
      </c>
      <c r="L2579" s="7">
        <f t="shared" si="243"/>
        <v>43.545848091302638</v>
      </c>
      <c r="M2579">
        <f t="shared" si="244"/>
        <v>15.285714285714286</v>
      </c>
      <c r="N2579">
        <f t="shared" si="245"/>
        <v>12.866666666666667</v>
      </c>
      <c r="O2579">
        <f>G2579/WatershedCalcs!$F$18</f>
        <v>0.93344155712827492</v>
      </c>
    </row>
    <row r="2580" spans="1:15" x14ac:dyDescent="0.25">
      <c r="A2580">
        <f t="shared" si="241"/>
        <v>2009</v>
      </c>
      <c r="B2580">
        <f t="shared" si="242"/>
        <v>4</v>
      </c>
      <c r="C2580">
        <v>2009</v>
      </c>
      <c r="D2580">
        <v>22</v>
      </c>
      <c r="E2580">
        <v>1</v>
      </c>
      <c r="F2580" t="s">
        <v>44</v>
      </c>
      <c r="G2580">
        <v>15</v>
      </c>
      <c r="H2580" t="s">
        <v>10</v>
      </c>
      <c r="I2580" s="1">
        <v>39835</v>
      </c>
      <c r="J2580">
        <v>15</v>
      </c>
      <c r="K2580">
        <f t="shared" si="240"/>
        <v>2213</v>
      </c>
      <c r="L2580" s="7">
        <f t="shared" si="243"/>
        <v>43.545848091302638</v>
      </c>
      <c r="M2580">
        <f t="shared" si="244"/>
        <v>15.285714285714286</v>
      </c>
      <c r="N2580">
        <f t="shared" si="245"/>
        <v>12.686666666666667</v>
      </c>
      <c r="O2580">
        <f>G2580/WatershedCalcs!$F$18</f>
        <v>0.93344155712827492</v>
      </c>
    </row>
    <row r="2581" spans="1:15" x14ac:dyDescent="0.25">
      <c r="A2581">
        <f t="shared" si="241"/>
        <v>2009</v>
      </c>
      <c r="B2581">
        <f t="shared" si="242"/>
        <v>4</v>
      </c>
      <c r="C2581">
        <v>2009</v>
      </c>
      <c r="D2581">
        <v>23</v>
      </c>
      <c r="E2581">
        <v>1</v>
      </c>
      <c r="F2581" t="s">
        <v>45</v>
      </c>
      <c r="G2581">
        <v>14</v>
      </c>
      <c r="H2581" t="s">
        <v>10</v>
      </c>
      <c r="I2581" s="1">
        <v>39836</v>
      </c>
      <c r="J2581">
        <v>14</v>
      </c>
      <c r="K2581">
        <f t="shared" si="240"/>
        <v>2302</v>
      </c>
      <c r="L2581" s="7">
        <f t="shared" si="243"/>
        <v>45.297127115308932</v>
      </c>
      <c r="M2581">
        <f t="shared" si="244"/>
        <v>15.142857142857142</v>
      </c>
      <c r="N2581">
        <f t="shared" si="245"/>
        <v>12.506666666666668</v>
      </c>
      <c r="O2581">
        <f>G2581/WatershedCalcs!$F$18</f>
        <v>0.87121211998638992</v>
      </c>
    </row>
    <row r="2582" spans="1:15" x14ac:dyDescent="0.25">
      <c r="A2582">
        <f t="shared" si="241"/>
        <v>2009</v>
      </c>
      <c r="B2582">
        <f t="shared" si="242"/>
        <v>4</v>
      </c>
      <c r="C2582">
        <v>2009</v>
      </c>
      <c r="D2582">
        <v>24</v>
      </c>
      <c r="E2582">
        <v>1</v>
      </c>
      <c r="F2582" t="s">
        <v>45</v>
      </c>
      <c r="G2582">
        <v>14</v>
      </c>
      <c r="H2582" t="s">
        <v>10</v>
      </c>
      <c r="I2582" s="1">
        <v>39837</v>
      </c>
      <c r="J2582">
        <v>14</v>
      </c>
      <c r="K2582">
        <f t="shared" si="240"/>
        <v>2302</v>
      </c>
      <c r="L2582" s="7">
        <f t="shared" si="243"/>
        <v>45.297127115308932</v>
      </c>
      <c r="M2582">
        <f t="shared" si="244"/>
        <v>15</v>
      </c>
      <c r="N2582">
        <f t="shared" si="245"/>
        <v>12.373333333333335</v>
      </c>
      <c r="O2582">
        <f>G2582/WatershedCalcs!$F$18</f>
        <v>0.87121211998638992</v>
      </c>
    </row>
    <row r="2583" spans="1:15" x14ac:dyDescent="0.25">
      <c r="A2583">
        <f t="shared" si="241"/>
        <v>2009</v>
      </c>
      <c r="B2583">
        <f t="shared" si="242"/>
        <v>4</v>
      </c>
      <c r="C2583">
        <v>2009</v>
      </c>
      <c r="D2583">
        <v>25</v>
      </c>
      <c r="E2583">
        <v>1</v>
      </c>
      <c r="F2583">
        <v>18</v>
      </c>
      <c r="G2583">
        <v>18</v>
      </c>
      <c r="I2583" s="1">
        <v>39838</v>
      </c>
      <c r="J2583">
        <v>18</v>
      </c>
      <c r="K2583">
        <f t="shared" si="240"/>
        <v>1969</v>
      </c>
      <c r="L2583" s="7">
        <f t="shared" si="243"/>
        <v>38.744588744588739</v>
      </c>
      <c r="M2583">
        <f t="shared" si="244"/>
        <v>14.714285714285714</v>
      </c>
      <c r="N2583">
        <f t="shared" si="245"/>
        <v>12.506666666666668</v>
      </c>
      <c r="O2583">
        <f>G2583/WatershedCalcs!$F$18</f>
        <v>1.1201298685539298</v>
      </c>
    </row>
    <row r="2584" spans="1:15" x14ac:dyDescent="0.25">
      <c r="A2584">
        <f t="shared" si="241"/>
        <v>2009</v>
      </c>
      <c r="B2584">
        <f t="shared" si="242"/>
        <v>4</v>
      </c>
      <c r="C2584">
        <v>2009</v>
      </c>
      <c r="D2584">
        <v>26</v>
      </c>
      <c r="E2584">
        <v>1</v>
      </c>
      <c r="F2584">
        <v>15</v>
      </c>
      <c r="G2584">
        <v>15</v>
      </c>
      <c r="I2584" s="1">
        <v>39839</v>
      </c>
      <c r="J2584">
        <v>15</v>
      </c>
      <c r="K2584">
        <f t="shared" si="240"/>
        <v>2213</v>
      </c>
      <c r="L2584" s="7">
        <f t="shared" si="243"/>
        <v>43.545848091302638</v>
      </c>
      <c r="M2584">
        <f t="shared" si="244"/>
        <v>13.857142857142858</v>
      </c>
      <c r="N2584">
        <f t="shared" si="245"/>
        <v>12.940000000000001</v>
      </c>
      <c r="O2584">
        <f>G2584/WatershedCalcs!$F$18</f>
        <v>0.93344155712827492</v>
      </c>
    </row>
    <row r="2585" spans="1:15" x14ac:dyDescent="0.25">
      <c r="A2585">
        <f t="shared" si="241"/>
        <v>2009</v>
      </c>
      <c r="B2585">
        <f t="shared" si="242"/>
        <v>4</v>
      </c>
      <c r="C2585">
        <v>2009</v>
      </c>
      <c r="D2585">
        <v>27</v>
      </c>
      <c r="E2585">
        <v>1</v>
      </c>
      <c r="F2585">
        <v>16</v>
      </c>
      <c r="G2585">
        <v>16</v>
      </c>
      <c r="I2585" s="1">
        <v>39840</v>
      </c>
      <c r="J2585">
        <v>16</v>
      </c>
      <c r="K2585">
        <f t="shared" si="240"/>
        <v>2135</v>
      </c>
      <c r="L2585" s="7">
        <f t="shared" si="243"/>
        <v>42.011019283746556</v>
      </c>
      <c r="M2585">
        <f t="shared" si="244"/>
        <v>13.428571428571429</v>
      </c>
      <c r="N2585">
        <f t="shared" si="245"/>
        <v>13.373333333333335</v>
      </c>
      <c r="O2585">
        <f>G2585/WatershedCalcs!$F$18</f>
        <v>0.99567099427015993</v>
      </c>
    </row>
    <row r="2586" spans="1:15" x14ac:dyDescent="0.25">
      <c r="A2586">
        <f t="shared" si="241"/>
        <v>2009</v>
      </c>
      <c r="B2586">
        <f t="shared" si="242"/>
        <v>4</v>
      </c>
      <c r="C2586">
        <v>2009</v>
      </c>
      <c r="D2586">
        <v>28</v>
      </c>
      <c r="E2586">
        <v>1</v>
      </c>
      <c r="F2586">
        <v>15</v>
      </c>
      <c r="G2586">
        <v>15</v>
      </c>
      <c r="I2586" s="1">
        <v>39841</v>
      </c>
      <c r="J2586">
        <v>15</v>
      </c>
      <c r="K2586">
        <f t="shared" si="240"/>
        <v>2213</v>
      </c>
      <c r="L2586" s="7">
        <f t="shared" si="243"/>
        <v>43.545848091302638</v>
      </c>
      <c r="M2586">
        <f t="shared" si="244"/>
        <v>12.857142857142858</v>
      </c>
      <c r="N2586">
        <f t="shared" si="245"/>
        <v>13.573333333333334</v>
      </c>
      <c r="O2586">
        <f>G2586/WatershedCalcs!$F$18</f>
        <v>0.93344155712827492</v>
      </c>
    </row>
    <row r="2587" spans="1:15" x14ac:dyDescent="0.25">
      <c r="A2587">
        <f t="shared" si="241"/>
        <v>2009</v>
      </c>
      <c r="B2587">
        <f t="shared" si="242"/>
        <v>4</v>
      </c>
      <c r="C2587">
        <v>2009</v>
      </c>
      <c r="D2587">
        <v>29</v>
      </c>
      <c r="E2587">
        <v>1</v>
      </c>
      <c r="F2587">
        <v>14</v>
      </c>
      <c r="G2587">
        <v>14</v>
      </c>
      <c r="I2587" s="1">
        <v>39842</v>
      </c>
      <c r="J2587">
        <v>14</v>
      </c>
      <c r="K2587">
        <f t="shared" si="240"/>
        <v>2302</v>
      </c>
      <c r="L2587" s="7">
        <f t="shared" si="243"/>
        <v>45.297127115308932</v>
      </c>
      <c r="M2587">
        <f t="shared" si="244"/>
        <v>12.285714285714286</v>
      </c>
      <c r="N2587">
        <f t="shared" si="245"/>
        <v>13.673333333333336</v>
      </c>
      <c r="O2587">
        <f>G2587/WatershedCalcs!$F$18</f>
        <v>0.87121211998638992</v>
      </c>
    </row>
    <row r="2588" spans="1:15" x14ac:dyDescent="0.25">
      <c r="A2588">
        <f t="shared" si="241"/>
        <v>2009</v>
      </c>
      <c r="B2588">
        <f t="shared" si="242"/>
        <v>4</v>
      </c>
      <c r="C2588">
        <v>2009</v>
      </c>
      <c r="D2588">
        <v>30</v>
      </c>
      <c r="E2588">
        <v>1</v>
      </c>
      <c r="F2588">
        <v>13</v>
      </c>
      <c r="G2588">
        <v>13</v>
      </c>
      <c r="I2588" s="1">
        <v>39843</v>
      </c>
      <c r="J2588">
        <v>13</v>
      </c>
      <c r="K2588">
        <f t="shared" si="240"/>
        <v>2405</v>
      </c>
      <c r="L2588" s="7">
        <f t="shared" si="243"/>
        <v>47.323888232979144</v>
      </c>
      <c r="M2588">
        <f t="shared" si="244"/>
        <v>11.857142857142858</v>
      </c>
      <c r="N2588">
        <f t="shared" si="245"/>
        <v>13.740000000000002</v>
      </c>
      <c r="O2588">
        <f>G2588/WatershedCalcs!$F$18</f>
        <v>0.80898268284450492</v>
      </c>
    </row>
    <row r="2589" spans="1:15" x14ac:dyDescent="0.25">
      <c r="A2589">
        <f t="shared" si="241"/>
        <v>2009</v>
      </c>
      <c r="B2589">
        <f t="shared" si="242"/>
        <v>4</v>
      </c>
      <c r="C2589">
        <v>2009</v>
      </c>
      <c r="D2589">
        <v>31</v>
      </c>
      <c r="E2589">
        <v>1</v>
      </c>
      <c r="F2589">
        <v>12</v>
      </c>
      <c r="G2589">
        <v>12</v>
      </c>
      <c r="I2589" s="1">
        <v>39844</v>
      </c>
      <c r="J2589">
        <v>12</v>
      </c>
      <c r="K2589">
        <f t="shared" si="240"/>
        <v>2499</v>
      </c>
      <c r="L2589" s="7">
        <f t="shared" si="243"/>
        <v>49.173553719008268</v>
      </c>
      <c r="M2589">
        <f t="shared" si="244"/>
        <v>11.857142857142858</v>
      </c>
      <c r="N2589">
        <f t="shared" si="245"/>
        <v>13.84</v>
      </c>
      <c r="O2589">
        <f>G2589/WatershedCalcs!$F$18</f>
        <v>0.74675324570261992</v>
      </c>
    </row>
    <row r="2590" spans="1:15" x14ac:dyDescent="0.25">
      <c r="A2590">
        <f t="shared" si="241"/>
        <v>2009</v>
      </c>
      <c r="B2590">
        <f t="shared" si="242"/>
        <v>5</v>
      </c>
      <c r="C2590">
        <v>2009</v>
      </c>
      <c r="D2590">
        <v>1</v>
      </c>
      <c r="E2590">
        <v>2</v>
      </c>
      <c r="F2590">
        <v>12</v>
      </c>
      <c r="G2590">
        <v>12</v>
      </c>
      <c r="I2590" s="1">
        <v>39845</v>
      </c>
      <c r="J2590">
        <v>12</v>
      </c>
      <c r="K2590">
        <f t="shared" si="240"/>
        <v>2499</v>
      </c>
      <c r="L2590" s="7">
        <f t="shared" si="243"/>
        <v>49.173553719008268</v>
      </c>
      <c r="M2590">
        <f t="shared" si="244"/>
        <v>11.857142857142858</v>
      </c>
      <c r="N2590">
        <f t="shared" si="245"/>
        <v>14.24</v>
      </c>
      <c r="O2590">
        <f>G2590/WatershedCalcs!$F$18</f>
        <v>0.74675324570261992</v>
      </c>
    </row>
    <row r="2591" spans="1:15" x14ac:dyDescent="0.25">
      <c r="A2591">
        <f t="shared" si="241"/>
        <v>2009</v>
      </c>
      <c r="B2591">
        <f t="shared" si="242"/>
        <v>5</v>
      </c>
      <c r="C2591">
        <v>2009</v>
      </c>
      <c r="D2591">
        <v>2</v>
      </c>
      <c r="E2591">
        <v>2</v>
      </c>
      <c r="F2591">
        <v>12</v>
      </c>
      <c r="G2591">
        <v>12</v>
      </c>
      <c r="I2591" s="1">
        <v>39846</v>
      </c>
      <c r="J2591">
        <v>12</v>
      </c>
      <c r="K2591">
        <f t="shared" si="240"/>
        <v>2499</v>
      </c>
      <c r="L2591" s="7">
        <f t="shared" si="243"/>
        <v>49.173553719008268</v>
      </c>
      <c r="M2591">
        <f t="shared" si="244"/>
        <v>11.714285714285714</v>
      </c>
      <c r="N2591">
        <f t="shared" si="245"/>
        <v>14.84</v>
      </c>
      <c r="O2591">
        <f>G2591/WatershedCalcs!$F$18</f>
        <v>0.74675324570261992</v>
      </c>
    </row>
    <row r="2592" spans="1:15" x14ac:dyDescent="0.25">
      <c r="A2592">
        <f t="shared" si="241"/>
        <v>2009</v>
      </c>
      <c r="B2592">
        <f t="shared" si="242"/>
        <v>5</v>
      </c>
      <c r="C2592">
        <v>2009</v>
      </c>
      <c r="D2592">
        <v>3</v>
      </c>
      <c r="E2592">
        <v>2</v>
      </c>
      <c r="F2592">
        <v>12</v>
      </c>
      <c r="G2592">
        <v>12</v>
      </c>
      <c r="I2592" s="1">
        <v>39847</v>
      </c>
      <c r="J2592">
        <v>12</v>
      </c>
      <c r="K2592">
        <f t="shared" si="240"/>
        <v>2499</v>
      </c>
      <c r="L2592" s="7">
        <f t="shared" si="243"/>
        <v>49.173553719008268</v>
      </c>
      <c r="M2592">
        <f t="shared" si="244"/>
        <v>11.714285714285714</v>
      </c>
      <c r="N2592">
        <f t="shared" si="245"/>
        <v>15.306666666666667</v>
      </c>
      <c r="O2592">
        <f>G2592/WatershedCalcs!$F$18</f>
        <v>0.74675324570261992</v>
      </c>
    </row>
    <row r="2593" spans="1:15" x14ac:dyDescent="0.25">
      <c r="A2593">
        <f t="shared" si="241"/>
        <v>2009</v>
      </c>
      <c r="B2593">
        <f t="shared" si="242"/>
        <v>5</v>
      </c>
      <c r="C2593">
        <v>2009</v>
      </c>
      <c r="D2593">
        <v>4</v>
      </c>
      <c r="E2593">
        <v>2</v>
      </c>
      <c r="F2593">
        <v>11</v>
      </c>
      <c r="G2593">
        <v>11</v>
      </c>
      <c r="I2593" s="1">
        <v>39848</v>
      </c>
      <c r="J2593">
        <v>11</v>
      </c>
      <c r="K2593">
        <f t="shared" si="240"/>
        <v>2599</v>
      </c>
      <c r="L2593" s="7">
        <f t="shared" si="243"/>
        <v>51.141282959464775</v>
      </c>
      <c r="M2593">
        <f t="shared" si="244"/>
        <v>12.142857142857142</v>
      </c>
      <c r="N2593">
        <f t="shared" si="245"/>
        <v>15.74</v>
      </c>
      <c r="O2593">
        <f>G2593/WatershedCalcs!$F$18</f>
        <v>0.68452380856073491</v>
      </c>
    </row>
    <row r="2594" spans="1:15" x14ac:dyDescent="0.25">
      <c r="A2594">
        <f t="shared" si="241"/>
        <v>2009</v>
      </c>
      <c r="B2594">
        <f t="shared" si="242"/>
        <v>5</v>
      </c>
      <c r="C2594">
        <v>2009</v>
      </c>
      <c r="D2594">
        <v>5</v>
      </c>
      <c r="E2594">
        <v>2</v>
      </c>
      <c r="F2594">
        <v>11</v>
      </c>
      <c r="G2594">
        <v>11</v>
      </c>
      <c r="I2594" s="1">
        <v>39849</v>
      </c>
      <c r="J2594">
        <v>11</v>
      </c>
      <c r="K2594">
        <f t="shared" si="240"/>
        <v>2599</v>
      </c>
      <c r="L2594" s="7">
        <f t="shared" si="243"/>
        <v>51.141282959464775</v>
      </c>
      <c r="M2594">
        <f t="shared" si="244"/>
        <v>12.571428571428571</v>
      </c>
      <c r="N2594">
        <f t="shared" si="245"/>
        <v>16.073333333333334</v>
      </c>
      <c r="O2594">
        <f>G2594/WatershedCalcs!$F$18</f>
        <v>0.68452380856073491</v>
      </c>
    </row>
    <row r="2595" spans="1:15" x14ac:dyDescent="0.25">
      <c r="A2595">
        <f t="shared" si="241"/>
        <v>2009</v>
      </c>
      <c r="B2595">
        <f t="shared" si="242"/>
        <v>5</v>
      </c>
      <c r="C2595">
        <v>2009</v>
      </c>
      <c r="D2595">
        <v>6</v>
      </c>
      <c r="E2595">
        <v>2</v>
      </c>
      <c r="F2595">
        <v>13</v>
      </c>
      <c r="G2595">
        <v>13</v>
      </c>
      <c r="I2595" s="1">
        <v>39850</v>
      </c>
      <c r="J2595">
        <v>13</v>
      </c>
      <c r="K2595">
        <f t="shared" si="240"/>
        <v>2405</v>
      </c>
      <c r="L2595" s="7">
        <f t="shared" si="243"/>
        <v>47.323888232979144</v>
      </c>
      <c r="M2595">
        <f t="shared" si="244"/>
        <v>12.571428571428571</v>
      </c>
      <c r="N2595">
        <f t="shared" si="245"/>
        <v>16.239999999999998</v>
      </c>
      <c r="O2595">
        <f>G2595/WatershedCalcs!$F$18</f>
        <v>0.80898268284450492</v>
      </c>
    </row>
    <row r="2596" spans="1:15" x14ac:dyDescent="0.25">
      <c r="A2596">
        <f t="shared" si="241"/>
        <v>2009</v>
      </c>
      <c r="B2596">
        <f t="shared" si="242"/>
        <v>5</v>
      </c>
      <c r="C2596">
        <v>2009</v>
      </c>
      <c r="D2596">
        <v>7</v>
      </c>
      <c r="E2596">
        <v>2</v>
      </c>
      <c r="F2596">
        <v>12</v>
      </c>
      <c r="G2596">
        <v>12</v>
      </c>
      <c r="I2596" s="1">
        <v>39851</v>
      </c>
      <c r="J2596">
        <v>12</v>
      </c>
      <c r="K2596">
        <f t="shared" si="240"/>
        <v>2499</v>
      </c>
      <c r="L2596" s="7">
        <f t="shared" si="243"/>
        <v>49.173553719008268</v>
      </c>
      <c r="M2596">
        <f t="shared" si="244"/>
        <v>12.428571428571429</v>
      </c>
      <c r="N2596">
        <f t="shared" si="245"/>
        <v>16.306666666666665</v>
      </c>
      <c r="O2596">
        <f>G2596/WatershedCalcs!$F$18</f>
        <v>0.74675324570261992</v>
      </c>
    </row>
    <row r="2597" spans="1:15" x14ac:dyDescent="0.25">
      <c r="A2597">
        <f t="shared" si="241"/>
        <v>2009</v>
      </c>
      <c r="B2597">
        <f t="shared" si="242"/>
        <v>5</v>
      </c>
      <c r="C2597">
        <v>2009</v>
      </c>
      <c r="D2597">
        <v>8</v>
      </c>
      <c r="E2597">
        <v>2</v>
      </c>
      <c r="F2597">
        <v>11</v>
      </c>
      <c r="G2597">
        <v>11</v>
      </c>
      <c r="I2597" s="1">
        <v>39852</v>
      </c>
      <c r="J2597">
        <v>11</v>
      </c>
      <c r="K2597">
        <f t="shared" si="240"/>
        <v>2599</v>
      </c>
      <c r="L2597" s="7">
        <f t="shared" si="243"/>
        <v>51.141282959464775</v>
      </c>
      <c r="M2597">
        <f t="shared" si="244"/>
        <v>12.428571428571429</v>
      </c>
      <c r="N2597">
        <f t="shared" si="245"/>
        <v>16.473333333333333</v>
      </c>
      <c r="O2597">
        <f>G2597/WatershedCalcs!$F$18</f>
        <v>0.68452380856073491</v>
      </c>
    </row>
    <row r="2598" spans="1:15" x14ac:dyDescent="0.25">
      <c r="A2598">
        <f t="shared" si="241"/>
        <v>2009</v>
      </c>
      <c r="B2598">
        <f t="shared" si="242"/>
        <v>5</v>
      </c>
      <c r="C2598">
        <v>2009</v>
      </c>
      <c r="D2598">
        <v>9</v>
      </c>
      <c r="E2598">
        <v>2</v>
      </c>
      <c r="F2598">
        <v>12</v>
      </c>
      <c r="G2598">
        <v>12</v>
      </c>
      <c r="I2598" s="1">
        <v>39853</v>
      </c>
      <c r="J2598">
        <v>12</v>
      </c>
      <c r="K2598">
        <f t="shared" si="240"/>
        <v>2499</v>
      </c>
      <c r="L2598" s="7">
        <f t="shared" si="243"/>
        <v>49.173553719008268</v>
      </c>
      <c r="M2598">
        <f t="shared" si="244"/>
        <v>12.571428571428571</v>
      </c>
      <c r="N2598">
        <f t="shared" si="245"/>
        <v>16.706666666666667</v>
      </c>
      <c r="O2598">
        <f>G2598/WatershedCalcs!$F$18</f>
        <v>0.74675324570261992</v>
      </c>
    </row>
    <row r="2599" spans="1:15" x14ac:dyDescent="0.25">
      <c r="A2599">
        <f t="shared" si="241"/>
        <v>2009</v>
      </c>
      <c r="B2599">
        <f t="shared" si="242"/>
        <v>5</v>
      </c>
      <c r="C2599">
        <v>2009</v>
      </c>
      <c r="D2599">
        <v>10</v>
      </c>
      <c r="E2599">
        <v>2</v>
      </c>
      <c r="F2599">
        <v>15</v>
      </c>
      <c r="G2599">
        <v>15</v>
      </c>
      <c r="I2599" s="1">
        <v>39854</v>
      </c>
      <c r="J2599">
        <v>15</v>
      </c>
      <c r="K2599">
        <f t="shared" si="240"/>
        <v>2213</v>
      </c>
      <c r="L2599" s="7">
        <f t="shared" si="243"/>
        <v>43.545848091302638</v>
      </c>
      <c r="M2599">
        <f t="shared" si="244"/>
        <v>12.571428571428571</v>
      </c>
      <c r="N2599">
        <f t="shared" si="245"/>
        <v>16.806666666666665</v>
      </c>
      <c r="O2599">
        <f>G2599/WatershedCalcs!$F$18</f>
        <v>0.93344155712827492</v>
      </c>
    </row>
    <row r="2600" spans="1:15" x14ac:dyDescent="0.25">
      <c r="A2600">
        <f t="shared" si="241"/>
        <v>2009</v>
      </c>
      <c r="B2600">
        <f t="shared" si="242"/>
        <v>5</v>
      </c>
      <c r="C2600">
        <v>2009</v>
      </c>
      <c r="D2600">
        <v>11</v>
      </c>
      <c r="E2600">
        <v>2</v>
      </c>
      <c r="F2600">
        <v>14</v>
      </c>
      <c r="G2600">
        <v>14</v>
      </c>
      <c r="I2600" s="1">
        <v>39855</v>
      </c>
      <c r="J2600">
        <v>14</v>
      </c>
      <c r="K2600">
        <f t="shared" si="240"/>
        <v>2302</v>
      </c>
      <c r="L2600" s="7">
        <f t="shared" si="243"/>
        <v>45.297127115308932</v>
      </c>
      <c r="M2600">
        <f t="shared" si="244"/>
        <v>12</v>
      </c>
      <c r="N2600">
        <f t="shared" si="245"/>
        <v>16.739999999999998</v>
      </c>
      <c r="O2600">
        <f>G2600/WatershedCalcs!$F$18</f>
        <v>0.87121211998638992</v>
      </c>
    </row>
    <row r="2601" spans="1:15" x14ac:dyDescent="0.25">
      <c r="A2601">
        <f t="shared" si="241"/>
        <v>2009</v>
      </c>
      <c r="B2601">
        <f t="shared" si="242"/>
        <v>5</v>
      </c>
      <c r="C2601">
        <v>2009</v>
      </c>
      <c r="D2601">
        <v>12</v>
      </c>
      <c r="E2601">
        <v>2</v>
      </c>
      <c r="F2601">
        <v>11</v>
      </c>
      <c r="G2601">
        <v>11</v>
      </c>
      <c r="I2601" s="1">
        <v>39856</v>
      </c>
      <c r="J2601">
        <v>11</v>
      </c>
      <c r="K2601">
        <f t="shared" si="240"/>
        <v>2599</v>
      </c>
      <c r="L2601" s="7">
        <f t="shared" si="243"/>
        <v>51.141282959464775</v>
      </c>
      <c r="M2601">
        <f t="shared" si="244"/>
        <v>11.428571428571429</v>
      </c>
      <c r="N2601">
        <f t="shared" si="245"/>
        <v>16.673333333333332</v>
      </c>
      <c r="O2601">
        <f>G2601/WatershedCalcs!$F$18</f>
        <v>0.68452380856073491</v>
      </c>
    </row>
    <row r="2602" spans="1:15" x14ac:dyDescent="0.25">
      <c r="A2602">
        <f t="shared" si="241"/>
        <v>2009</v>
      </c>
      <c r="B2602">
        <f t="shared" si="242"/>
        <v>5</v>
      </c>
      <c r="C2602">
        <v>2009</v>
      </c>
      <c r="D2602">
        <v>13</v>
      </c>
      <c r="E2602">
        <v>2</v>
      </c>
      <c r="F2602">
        <v>12</v>
      </c>
      <c r="G2602">
        <v>12</v>
      </c>
      <c r="I2602" s="1">
        <v>39857</v>
      </c>
      <c r="J2602">
        <v>12</v>
      </c>
      <c r="K2602">
        <f t="shared" si="240"/>
        <v>2499</v>
      </c>
      <c r="L2602" s="7">
        <f t="shared" si="243"/>
        <v>49.173553719008268</v>
      </c>
      <c r="M2602">
        <f t="shared" si="244"/>
        <v>11.285714285714286</v>
      </c>
      <c r="N2602">
        <f t="shared" si="245"/>
        <v>17.04</v>
      </c>
      <c r="O2602">
        <f>G2602/WatershedCalcs!$F$18</f>
        <v>0.74675324570261992</v>
      </c>
    </row>
    <row r="2603" spans="1:15" x14ac:dyDescent="0.25">
      <c r="A2603">
        <f t="shared" si="241"/>
        <v>2009</v>
      </c>
      <c r="B2603">
        <f t="shared" si="242"/>
        <v>5</v>
      </c>
      <c r="C2603">
        <v>2009</v>
      </c>
      <c r="D2603">
        <v>14</v>
      </c>
      <c r="E2603">
        <v>2</v>
      </c>
      <c r="F2603">
        <v>12</v>
      </c>
      <c r="G2603">
        <v>12</v>
      </c>
      <c r="I2603" s="1">
        <v>39858</v>
      </c>
      <c r="J2603">
        <v>12</v>
      </c>
      <c r="K2603">
        <f t="shared" si="240"/>
        <v>2499</v>
      </c>
      <c r="L2603" s="7">
        <f t="shared" si="243"/>
        <v>49.173553719008268</v>
      </c>
      <c r="M2603">
        <f t="shared" si="244"/>
        <v>10.942857142857141</v>
      </c>
      <c r="N2603">
        <f t="shared" si="245"/>
        <v>19.306666666666668</v>
      </c>
      <c r="O2603">
        <f>G2603/WatershedCalcs!$F$18</f>
        <v>0.74675324570261992</v>
      </c>
    </row>
    <row r="2604" spans="1:15" x14ac:dyDescent="0.25">
      <c r="A2604">
        <f t="shared" si="241"/>
        <v>2009</v>
      </c>
      <c r="B2604">
        <f t="shared" si="242"/>
        <v>5</v>
      </c>
      <c r="C2604">
        <v>2009</v>
      </c>
      <c r="D2604">
        <v>15</v>
      </c>
      <c r="E2604">
        <v>2</v>
      </c>
      <c r="F2604">
        <v>12</v>
      </c>
      <c r="G2604">
        <v>12</v>
      </c>
      <c r="I2604" s="1">
        <v>39859</v>
      </c>
      <c r="J2604">
        <v>12</v>
      </c>
      <c r="K2604">
        <f t="shared" si="240"/>
        <v>2499</v>
      </c>
      <c r="L2604" s="7">
        <f t="shared" si="243"/>
        <v>49.173553719008268</v>
      </c>
      <c r="M2604">
        <f t="shared" si="244"/>
        <v>10.599999999999998</v>
      </c>
      <c r="N2604">
        <f t="shared" si="245"/>
        <v>20.740000000000002</v>
      </c>
      <c r="O2604">
        <f>G2604/WatershedCalcs!$F$18</f>
        <v>0.74675324570261992</v>
      </c>
    </row>
    <row r="2605" spans="1:15" x14ac:dyDescent="0.25">
      <c r="A2605">
        <f t="shared" si="241"/>
        <v>2009</v>
      </c>
      <c r="B2605">
        <f t="shared" si="242"/>
        <v>5</v>
      </c>
      <c r="C2605">
        <v>2009</v>
      </c>
      <c r="D2605">
        <v>16</v>
      </c>
      <c r="E2605">
        <v>2</v>
      </c>
      <c r="F2605">
        <v>12</v>
      </c>
      <c r="G2605">
        <v>12</v>
      </c>
      <c r="I2605" s="1">
        <v>39860</v>
      </c>
      <c r="J2605">
        <v>12</v>
      </c>
      <c r="K2605">
        <f t="shared" si="240"/>
        <v>2499</v>
      </c>
      <c r="L2605" s="7">
        <f t="shared" si="243"/>
        <v>49.173553719008268</v>
      </c>
      <c r="M2605">
        <f t="shared" si="244"/>
        <v>10.314285714285715</v>
      </c>
      <c r="N2605">
        <f t="shared" si="245"/>
        <v>21.606666666666669</v>
      </c>
      <c r="O2605">
        <f>G2605/WatershedCalcs!$F$18</f>
        <v>0.74675324570261992</v>
      </c>
    </row>
    <row r="2606" spans="1:15" x14ac:dyDescent="0.25">
      <c r="A2606">
        <f t="shared" si="241"/>
        <v>2009</v>
      </c>
      <c r="B2606">
        <f t="shared" si="242"/>
        <v>5</v>
      </c>
      <c r="C2606">
        <v>2009</v>
      </c>
      <c r="D2606">
        <v>17</v>
      </c>
      <c r="E2606">
        <v>2</v>
      </c>
      <c r="F2606">
        <v>11</v>
      </c>
      <c r="G2606">
        <v>11</v>
      </c>
      <c r="I2606" s="1">
        <v>39861</v>
      </c>
      <c r="J2606">
        <v>11</v>
      </c>
      <c r="K2606">
        <f t="shared" si="240"/>
        <v>2599</v>
      </c>
      <c r="L2606" s="7">
        <f t="shared" si="243"/>
        <v>51.141282959464775</v>
      </c>
      <c r="M2606">
        <f t="shared" si="244"/>
        <v>11.171428571428573</v>
      </c>
      <c r="N2606">
        <f t="shared" si="245"/>
        <v>22.173333333333336</v>
      </c>
      <c r="O2606">
        <f>G2606/WatershedCalcs!$F$18</f>
        <v>0.68452380856073491</v>
      </c>
    </row>
    <row r="2607" spans="1:15" x14ac:dyDescent="0.25">
      <c r="A2607">
        <f t="shared" si="241"/>
        <v>2009</v>
      </c>
      <c r="B2607">
        <f t="shared" si="242"/>
        <v>5</v>
      </c>
      <c r="C2607">
        <v>2009</v>
      </c>
      <c r="D2607">
        <v>18</v>
      </c>
      <c r="E2607">
        <v>2</v>
      </c>
      <c r="F2607">
        <v>10</v>
      </c>
      <c r="G2607">
        <v>10</v>
      </c>
      <c r="I2607" s="1">
        <v>39862</v>
      </c>
      <c r="J2607">
        <v>10</v>
      </c>
      <c r="K2607">
        <f t="shared" si="240"/>
        <v>2728</v>
      </c>
      <c r="L2607" s="7">
        <f t="shared" si="243"/>
        <v>53.679653679653683</v>
      </c>
      <c r="M2607">
        <f t="shared" si="244"/>
        <v>14.028571428571428</v>
      </c>
      <c r="N2607">
        <f t="shared" si="245"/>
        <v>22.606666666666669</v>
      </c>
      <c r="O2607">
        <f>G2607/WatershedCalcs!$F$18</f>
        <v>0.62229437141884991</v>
      </c>
    </row>
    <row r="2608" spans="1:15" x14ac:dyDescent="0.25">
      <c r="A2608">
        <f t="shared" si="241"/>
        <v>2009</v>
      </c>
      <c r="B2608">
        <f t="shared" si="242"/>
        <v>5</v>
      </c>
      <c r="C2608">
        <v>2009</v>
      </c>
      <c r="D2608">
        <v>19</v>
      </c>
      <c r="E2608">
        <v>2</v>
      </c>
      <c r="F2608">
        <v>10</v>
      </c>
      <c r="G2608">
        <v>10</v>
      </c>
      <c r="I2608" s="1">
        <v>39863</v>
      </c>
      <c r="J2608">
        <v>10</v>
      </c>
      <c r="K2608">
        <f t="shared" si="240"/>
        <v>2728</v>
      </c>
      <c r="L2608" s="7">
        <f t="shared" si="243"/>
        <v>53.679653679653683</v>
      </c>
      <c r="M2608">
        <f t="shared" si="244"/>
        <v>16.600000000000001</v>
      </c>
      <c r="N2608">
        <f t="shared" si="245"/>
        <v>22.973333333333336</v>
      </c>
      <c r="O2608">
        <f>G2608/WatershedCalcs!$F$18</f>
        <v>0.62229437141884991</v>
      </c>
    </row>
    <row r="2609" spans="1:15" x14ac:dyDescent="0.25">
      <c r="A2609">
        <f t="shared" si="241"/>
        <v>2009</v>
      </c>
      <c r="B2609">
        <f t="shared" si="242"/>
        <v>5</v>
      </c>
      <c r="C2609">
        <v>2009</v>
      </c>
      <c r="D2609">
        <v>20</v>
      </c>
      <c r="E2609">
        <v>2</v>
      </c>
      <c r="F2609">
        <v>9.6</v>
      </c>
      <c r="G2609">
        <v>9.6</v>
      </c>
      <c r="I2609" s="1">
        <v>39864</v>
      </c>
      <c r="J2609">
        <v>9.6</v>
      </c>
      <c r="K2609">
        <f t="shared" si="240"/>
        <v>2797</v>
      </c>
      <c r="L2609" s="7">
        <f t="shared" si="243"/>
        <v>55.03738685556867</v>
      </c>
      <c r="M2609">
        <f t="shared" si="244"/>
        <v>18.314285714285713</v>
      </c>
      <c r="N2609">
        <f t="shared" si="245"/>
        <v>23.306666666666668</v>
      </c>
      <c r="O2609">
        <f>G2609/WatershedCalcs!$F$18</f>
        <v>0.59740259656209593</v>
      </c>
    </row>
    <row r="2610" spans="1:15" x14ac:dyDescent="0.25">
      <c r="A2610">
        <f t="shared" si="241"/>
        <v>2009</v>
      </c>
      <c r="B2610">
        <f t="shared" si="242"/>
        <v>5</v>
      </c>
      <c r="C2610">
        <v>2009</v>
      </c>
      <c r="D2610">
        <v>21</v>
      </c>
      <c r="E2610">
        <v>2</v>
      </c>
      <c r="F2610">
        <v>9.6</v>
      </c>
      <c r="G2610">
        <v>9.6</v>
      </c>
      <c r="I2610" s="1">
        <v>39865</v>
      </c>
      <c r="J2610">
        <v>9.6</v>
      </c>
      <c r="K2610">
        <f t="shared" si="240"/>
        <v>2797</v>
      </c>
      <c r="L2610" s="7">
        <f t="shared" si="243"/>
        <v>55.03738685556867</v>
      </c>
      <c r="M2610">
        <f t="shared" si="244"/>
        <v>19.514285714285712</v>
      </c>
      <c r="N2610">
        <f t="shared" si="245"/>
        <v>23.62</v>
      </c>
      <c r="O2610">
        <f>G2610/WatershedCalcs!$F$18</f>
        <v>0.59740259656209593</v>
      </c>
    </row>
    <row r="2611" spans="1:15" x14ac:dyDescent="0.25">
      <c r="A2611">
        <f t="shared" si="241"/>
        <v>2009</v>
      </c>
      <c r="B2611">
        <f t="shared" si="242"/>
        <v>5</v>
      </c>
      <c r="C2611">
        <v>2009</v>
      </c>
      <c r="D2611">
        <v>22</v>
      </c>
      <c r="E2611">
        <v>2</v>
      </c>
      <c r="F2611">
        <v>10</v>
      </c>
      <c r="G2611">
        <v>10</v>
      </c>
      <c r="I2611" s="1">
        <v>39866</v>
      </c>
      <c r="J2611">
        <v>10</v>
      </c>
      <c r="K2611">
        <f t="shared" si="240"/>
        <v>2728</v>
      </c>
      <c r="L2611" s="7">
        <f t="shared" si="243"/>
        <v>53.679653679653683</v>
      </c>
      <c r="M2611">
        <f t="shared" si="244"/>
        <v>20.428571428571427</v>
      </c>
      <c r="N2611">
        <f t="shared" si="245"/>
        <v>23.9</v>
      </c>
      <c r="O2611">
        <f>G2611/WatershedCalcs!$F$18</f>
        <v>0.62229437141884991</v>
      </c>
    </row>
    <row r="2612" spans="1:15" x14ac:dyDescent="0.25">
      <c r="A2612">
        <f t="shared" si="241"/>
        <v>2009</v>
      </c>
      <c r="B2612">
        <f t="shared" si="242"/>
        <v>5</v>
      </c>
      <c r="C2612">
        <v>2009</v>
      </c>
      <c r="D2612">
        <v>23</v>
      </c>
      <c r="E2612">
        <v>2</v>
      </c>
      <c r="F2612">
        <v>18</v>
      </c>
      <c r="G2612">
        <v>18</v>
      </c>
      <c r="I2612" s="1">
        <v>39867</v>
      </c>
      <c r="J2612">
        <v>18</v>
      </c>
      <c r="K2612">
        <f t="shared" si="240"/>
        <v>1969</v>
      </c>
      <c r="L2612" s="7">
        <f t="shared" si="243"/>
        <v>38.744588744588739</v>
      </c>
      <c r="M2612">
        <f t="shared" si="244"/>
        <v>21.285714285714285</v>
      </c>
      <c r="N2612">
        <f t="shared" si="245"/>
        <v>24.2</v>
      </c>
      <c r="O2612">
        <f>G2612/WatershedCalcs!$F$18</f>
        <v>1.1201298685539298</v>
      </c>
    </row>
    <row r="2613" spans="1:15" x14ac:dyDescent="0.25">
      <c r="A2613">
        <f t="shared" si="241"/>
        <v>2009</v>
      </c>
      <c r="B2613">
        <f t="shared" si="242"/>
        <v>5</v>
      </c>
      <c r="C2613">
        <v>2009</v>
      </c>
      <c r="D2613">
        <v>24</v>
      </c>
      <c r="E2613">
        <v>2</v>
      </c>
      <c r="F2613">
        <v>31</v>
      </c>
      <c r="G2613">
        <v>31</v>
      </c>
      <c r="I2613" s="1">
        <v>39868</v>
      </c>
      <c r="J2613">
        <v>31</v>
      </c>
      <c r="K2613">
        <f t="shared" si="240"/>
        <v>1219</v>
      </c>
      <c r="L2613" s="7">
        <f t="shared" si="243"/>
        <v>23.986619441164898</v>
      </c>
      <c r="M2613">
        <f t="shared" si="244"/>
        <v>22.142857142857142</v>
      </c>
      <c r="N2613">
        <f t="shared" si="245"/>
        <v>24.266666666666666</v>
      </c>
      <c r="O2613">
        <f>G2613/WatershedCalcs!$F$18</f>
        <v>1.9291125513984348</v>
      </c>
    </row>
    <row r="2614" spans="1:15" x14ac:dyDescent="0.25">
      <c r="A2614">
        <f t="shared" si="241"/>
        <v>2009</v>
      </c>
      <c r="B2614">
        <f t="shared" si="242"/>
        <v>5</v>
      </c>
      <c r="C2614">
        <v>2009</v>
      </c>
      <c r="D2614">
        <v>25</v>
      </c>
      <c r="E2614">
        <v>2</v>
      </c>
      <c r="F2614" t="s">
        <v>88</v>
      </c>
      <c r="G2614">
        <v>28</v>
      </c>
      <c r="H2614" t="s">
        <v>10</v>
      </c>
      <c r="I2614" s="1">
        <v>39869</v>
      </c>
      <c r="J2614">
        <v>28</v>
      </c>
      <c r="K2614">
        <f t="shared" si="240"/>
        <v>1357</v>
      </c>
      <c r="L2614" s="7">
        <f t="shared" si="243"/>
        <v>26.702085792994882</v>
      </c>
      <c r="M2614">
        <f t="shared" si="244"/>
        <v>22</v>
      </c>
      <c r="N2614">
        <f t="shared" si="245"/>
        <v>23.833333333333332</v>
      </c>
      <c r="O2614">
        <f>G2614/WatershedCalcs!$F$18</f>
        <v>1.7424242399727798</v>
      </c>
    </row>
    <row r="2615" spans="1:15" x14ac:dyDescent="0.25">
      <c r="A2615">
        <f t="shared" si="241"/>
        <v>2009</v>
      </c>
      <c r="B2615">
        <f t="shared" si="242"/>
        <v>5</v>
      </c>
      <c r="C2615">
        <v>2009</v>
      </c>
      <c r="D2615">
        <v>26</v>
      </c>
      <c r="E2615">
        <v>2</v>
      </c>
      <c r="F2615" t="s">
        <v>92</v>
      </c>
      <c r="G2615">
        <v>22</v>
      </c>
      <c r="H2615" t="s">
        <v>10</v>
      </c>
      <c r="I2615" s="1">
        <v>39870</v>
      </c>
      <c r="J2615">
        <v>22</v>
      </c>
      <c r="K2615">
        <f t="shared" si="240"/>
        <v>1676</v>
      </c>
      <c r="L2615" s="7">
        <f t="shared" si="243"/>
        <v>32.979142070051161</v>
      </c>
      <c r="M2615">
        <f t="shared" si="244"/>
        <v>21.714285714285715</v>
      </c>
      <c r="N2615">
        <f t="shared" si="245"/>
        <v>23.433333333333334</v>
      </c>
      <c r="O2615">
        <f>G2615/WatershedCalcs!$F$18</f>
        <v>1.3690476171214698</v>
      </c>
    </row>
    <row r="2616" spans="1:15" x14ac:dyDescent="0.25">
      <c r="A2616">
        <f t="shared" si="241"/>
        <v>2009</v>
      </c>
      <c r="B2616">
        <f t="shared" si="242"/>
        <v>5</v>
      </c>
      <c r="C2616">
        <v>2009</v>
      </c>
      <c r="D2616">
        <v>27</v>
      </c>
      <c r="E2616">
        <v>2</v>
      </c>
      <c r="F2616" t="s">
        <v>38</v>
      </c>
      <c r="G2616">
        <v>18</v>
      </c>
      <c r="H2616" t="s">
        <v>10</v>
      </c>
      <c r="I2616" s="1">
        <v>39871</v>
      </c>
      <c r="J2616">
        <v>18</v>
      </c>
      <c r="K2616">
        <f t="shared" si="240"/>
        <v>1969</v>
      </c>
      <c r="L2616" s="7">
        <f t="shared" si="243"/>
        <v>38.744588744588739</v>
      </c>
      <c r="M2616">
        <f t="shared" si="244"/>
        <v>22.142857142857142</v>
      </c>
      <c r="N2616">
        <f t="shared" si="245"/>
        <v>23.433333333333334</v>
      </c>
      <c r="O2616">
        <f>G2616/WatershedCalcs!$F$18</f>
        <v>1.1201298685539298</v>
      </c>
    </row>
    <row r="2617" spans="1:15" x14ac:dyDescent="0.25">
      <c r="A2617">
        <f t="shared" si="241"/>
        <v>2009</v>
      </c>
      <c r="B2617">
        <f t="shared" si="242"/>
        <v>5</v>
      </c>
      <c r="C2617">
        <v>2009</v>
      </c>
      <c r="D2617">
        <v>28</v>
      </c>
      <c r="E2617">
        <v>2</v>
      </c>
      <c r="F2617" t="s">
        <v>41</v>
      </c>
      <c r="G2617">
        <v>16</v>
      </c>
      <c r="H2617" t="s">
        <v>10</v>
      </c>
      <c r="I2617" s="1">
        <v>39872</v>
      </c>
      <c r="J2617">
        <v>16</v>
      </c>
      <c r="K2617">
        <f t="shared" si="240"/>
        <v>2135</v>
      </c>
      <c r="L2617" s="7">
        <f t="shared" si="243"/>
        <v>42.011019283746556</v>
      </c>
      <c r="M2617">
        <f t="shared" si="244"/>
        <v>22.571428571428573</v>
      </c>
      <c r="N2617">
        <f t="shared" si="245"/>
        <v>23.566666666666666</v>
      </c>
      <c r="O2617">
        <f>G2617/WatershedCalcs!$F$18</f>
        <v>0.99567099427015993</v>
      </c>
    </row>
    <row r="2618" spans="1:15" x14ac:dyDescent="0.25">
      <c r="A2618">
        <f t="shared" si="241"/>
        <v>2009</v>
      </c>
      <c r="B2618">
        <f t="shared" si="242"/>
        <v>6</v>
      </c>
      <c r="C2618">
        <v>2009</v>
      </c>
      <c r="D2618">
        <v>1</v>
      </c>
      <c r="E2618">
        <v>3</v>
      </c>
      <c r="F2618" t="s">
        <v>41</v>
      </c>
      <c r="G2618">
        <v>16</v>
      </c>
      <c r="H2618" t="s">
        <v>10</v>
      </c>
      <c r="I2618" s="1">
        <v>39873</v>
      </c>
      <c r="J2618">
        <v>16</v>
      </c>
      <c r="K2618">
        <f t="shared" si="240"/>
        <v>2135</v>
      </c>
      <c r="L2618" s="7">
        <f t="shared" si="243"/>
        <v>42.011019283746556</v>
      </c>
      <c r="M2618">
        <f t="shared" si="244"/>
        <v>22.571428571428573</v>
      </c>
      <c r="N2618">
        <f t="shared" si="245"/>
        <v>23.6</v>
      </c>
      <c r="O2618">
        <f>G2618/WatershedCalcs!$F$18</f>
        <v>0.99567099427015993</v>
      </c>
    </row>
    <row r="2619" spans="1:15" x14ac:dyDescent="0.25">
      <c r="A2619">
        <f t="shared" si="241"/>
        <v>2009</v>
      </c>
      <c r="B2619">
        <f t="shared" si="242"/>
        <v>6</v>
      </c>
      <c r="C2619">
        <v>2009</v>
      </c>
      <c r="D2619">
        <v>2</v>
      </c>
      <c r="E2619">
        <v>3</v>
      </c>
      <c r="F2619" t="s">
        <v>35</v>
      </c>
      <c r="G2619">
        <v>24</v>
      </c>
      <c r="H2619" t="s">
        <v>10</v>
      </c>
      <c r="I2619" s="1">
        <v>39874</v>
      </c>
      <c r="J2619">
        <v>24</v>
      </c>
      <c r="K2619">
        <f t="shared" si="240"/>
        <v>1550</v>
      </c>
      <c r="L2619" s="7">
        <f t="shared" si="243"/>
        <v>30.499803227075954</v>
      </c>
      <c r="M2619">
        <f t="shared" si="244"/>
        <v>22.428571428571427</v>
      </c>
      <c r="N2619">
        <f t="shared" si="245"/>
        <v>23.633333333333333</v>
      </c>
      <c r="O2619">
        <f>G2619/WatershedCalcs!$F$18</f>
        <v>1.4935064914052398</v>
      </c>
    </row>
    <row r="2620" spans="1:15" x14ac:dyDescent="0.25">
      <c r="A2620">
        <f t="shared" si="241"/>
        <v>2009</v>
      </c>
      <c r="B2620">
        <f t="shared" si="242"/>
        <v>6</v>
      </c>
      <c r="C2620">
        <v>2009</v>
      </c>
      <c r="D2620">
        <v>3</v>
      </c>
      <c r="E2620">
        <v>3</v>
      </c>
      <c r="F2620" t="s">
        <v>37</v>
      </c>
      <c r="G2620">
        <v>30</v>
      </c>
      <c r="H2620" t="s">
        <v>10</v>
      </c>
      <c r="I2620" s="1">
        <v>39875</v>
      </c>
      <c r="J2620">
        <v>30</v>
      </c>
      <c r="K2620">
        <f t="shared" si="240"/>
        <v>1276</v>
      </c>
      <c r="L2620" s="7">
        <f t="shared" si="243"/>
        <v>25.108225108225106</v>
      </c>
      <c r="M2620">
        <f t="shared" si="244"/>
        <v>21.428571428571427</v>
      </c>
      <c r="N2620">
        <f t="shared" si="245"/>
        <v>23.433333333333334</v>
      </c>
      <c r="O2620">
        <f>G2620/WatershedCalcs!$F$18</f>
        <v>1.8668831142565498</v>
      </c>
    </row>
    <row r="2621" spans="1:15" x14ac:dyDescent="0.25">
      <c r="A2621">
        <f t="shared" si="241"/>
        <v>2009</v>
      </c>
      <c r="B2621">
        <f t="shared" si="242"/>
        <v>6</v>
      </c>
      <c r="C2621">
        <v>2009</v>
      </c>
      <c r="D2621">
        <v>4</v>
      </c>
      <c r="E2621">
        <v>3</v>
      </c>
      <c r="F2621" t="s">
        <v>91</v>
      </c>
      <c r="G2621">
        <v>26</v>
      </c>
      <c r="H2621" t="s">
        <v>10</v>
      </c>
      <c r="I2621" s="1">
        <v>39876</v>
      </c>
      <c r="J2621">
        <v>26</v>
      </c>
      <c r="K2621">
        <f t="shared" si="240"/>
        <v>1449</v>
      </c>
      <c r="L2621" s="7">
        <f t="shared" si="243"/>
        <v>28.512396694214875</v>
      </c>
      <c r="M2621">
        <f t="shared" si="244"/>
        <v>19.714285714285715</v>
      </c>
      <c r="N2621">
        <f t="shared" si="245"/>
        <v>23.3</v>
      </c>
      <c r="O2621">
        <f>G2621/WatershedCalcs!$F$18</f>
        <v>1.6179653656890098</v>
      </c>
    </row>
    <row r="2622" spans="1:15" x14ac:dyDescent="0.25">
      <c r="A2622">
        <f t="shared" si="241"/>
        <v>2009</v>
      </c>
      <c r="B2622">
        <f t="shared" si="242"/>
        <v>6</v>
      </c>
      <c r="C2622">
        <v>2009</v>
      </c>
      <c r="D2622">
        <v>5</v>
      </c>
      <c r="E2622">
        <v>3</v>
      </c>
      <c r="F2622" t="s">
        <v>40</v>
      </c>
      <c r="G2622">
        <v>25</v>
      </c>
      <c r="H2622" t="s">
        <v>10</v>
      </c>
      <c r="I2622" s="1">
        <v>39877</v>
      </c>
      <c r="J2622">
        <v>25</v>
      </c>
      <c r="K2622">
        <f t="shared" si="240"/>
        <v>1500</v>
      </c>
      <c r="L2622" s="7">
        <f t="shared" si="243"/>
        <v>29.515938606847698</v>
      </c>
      <c r="M2622">
        <f t="shared" si="244"/>
        <v>18.142857142857142</v>
      </c>
      <c r="N2622">
        <f t="shared" si="245"/>
        <v>23.133333333333333</v>
      </c>
      <c r="O2622">
        <f>G2622/WatershedCalcs!$F$18</f>
        <v>1.5557359285471248</v>
      </c>
    </row>
    <row r="2623" spans="1:15" x14ac:dyDescent="0.25">
      <c r="A2623">
        <f t="shared" si="241"/>
        <v>2009</v>
      </c>
      <c r="B2623">
        <f t="shared" si="242"/>
        <v>6</v>
      </c>
      <c r="C2623">
        <v>2009</v>
      </c>
      <c r="D2623">
        <v>6</v>
      </c>
      <c r="E2623">
        <v>3</v>
      </c>
      <c r="F2623" t="s">
        <v>93</v>
      </c>
      <c r="G2623">
        <v>21</v>
      </c>
      <c r="H2623" t="s">
        <v>10</v>
      </c>
      <c r="I2623" s="1">
        <v>39878</v>
      </c>
      <c r="J2623">
        <v>21</v>
      </c>
      <c r="K2623">
        <f t="shared" si="240"/>
        <v>1744</v>
      </c>
      <c r="L2623" s="7">
        <f t="shared" si="243"/>
        <v>34.317197953561589</v>
      </c>
      <c r="M2623">
        <f t="shared" si="244"/>
        <v>16.428571428571427</v>
      </c>
      <c r="N2623">
        <f t="shared" si="245"/>
        <v>22.866666666666667</v>
      </c>
      <c r="O2623">
        <f>G2623/WatershedCalcs!$F$18</f>
        <v>1.3068181799795848</v>
      </c>
    </row>
    <row r="2624" spans="1:15" x14ac:dyDescent="0.25">
      <c r="A2624">
        <f t="shared" si="241"/>
        <v>2009</v>
      </c>
      <c r="B2624">
        <f t="shared" si="242"/>
        <v>6</v>
      </c>
      <c r="C2624">
        <v>2009</v>
      </c>
      <c r="D2624">
        <v>7</v>
      </c>
      <c r="E2624">
        <v>3</v>
      </c>
      <c r="F2624" t="s">
        <v>41</v>
      </c>
      <c r="G2624">
        <v>16</v>
      </c>
      <c r="H2624" t="s">
        <v>10</v>
      </c>
      <c r="I2624" s="1">
        <v>39879</v>
      </c>
      <c r="J2624">
        <v>16</v>
      </c>
      <c r="K2624">
        <f t="shared" si="240"/>
        <v>2135</v>
      </c>
      <c r="L2624" s="7">
        <f t="shared" si="243"/>
        <v>42.011019283746556</v>
      </c>
      <c r="M2624">
        <f t="shared" si="244"/>
        <v>15.142857142857142</v>
      </c>
      <c r="N2624">
        <f t="shared" si="245"/>
        <v>22.7</v>
      </c>
      <c r="O2624">
        <f>G2624/WatershedCalcs!$F$18</f>
        <v>0.99567099427015993</v>
      </c>
    </row>
    <row r="2625" spans="1:15" x14ac:dyDescent="0.25">
      <c r="A2625">
        <f t="shared" si="241"/>
        <v>2009</v>
      </c>
      <c r="B2625">
        <f t="shared" si="242"/>
        <v>6</v>
      </c>
      <c r="C2625">
        <v>2009</v>
      </c>
      <c r="D2625">
        <v>8</v>
      </c>
      <c r="E2625">
        <v>3</v>
      </c>
      <c r="F2625" t="s">
        <v>44</v>
      </c>
      <c r="G2625">
        <v>15</v>
      </c>
      <c r="H2625" t="s">
        <v>10</v>
      </c>
      <c r="I2625" s="1">
        <v>39880</v>
      </c>
      <c r="J2625">
        <v>15</v>
      </c>
      <c r="K2625">
        <f t="shared" si="240"/>
        <v>2213</v>
      </c>
      <c r="L2625" s="7">
        <f t="shared" si="243"/>
        <v>43.545848091302638</v>
      </c>
      <c r="M2625">
        <f t="shared" si="244"/>
        <v>16</v>
      </c>
      <c r="N2625">
        <f t="shared" si="245"/>
        <v>22.666666666666668</v>
      </c>
      <c r="O2625">
        <f>G2625/WatershedCalcs!$F$18</f>
        <v>0.93344155712827492</v>
      </c>
    </row>
    <row r="2626" spans="1:15" x14ac:dyDescent="0.25">
      <c r="A2626">
        <f t="shared" si="241"/>
        <v>2009</v>
      </c>
      <c r="B2626">
        <f t="shared" si="242"/>
        <v>6</v>
      </c>
      <c r="C2626">
        <v>2009</v>
      </c>
      <c r="D2626">
        <v>9</v>
      </c>
      <c r="E2626">
        <v>3</v>
      </c>
      <c r="F2626" t="s">
        <v>39</v>
      </c>
      <c r="G2626">
        <v>17</v>
      </c>
      <c r="H2626" t="s">
        <v>10</v>
      </c>
      <c r="I2626" s="1">
        <v>39881</v>
      </c>
      <c r="J2626">
        <v>17</v>
      </c>
      <c r="K2626">
        <f t="shared" ref="K2626:K2689" si="246">RANK(J2626,$J$2:$J$5114,0)</f>
        <v>2056</v>
      </c>
      <c r="L2626" s="7">
        <f t="shared" si="243"/>
        <v>40.456513183785916</v>
      </c>
      <c r="M2626">
        <f t="shared" si="244"/>
        <v>25.285714285714285</v>
      </c>
      <c r="N2626">
        <f t="shared" si="245"/>
        <v>22.633333333333333</v>
      </c>
      <c r="O2626">
        <f>G2626/WatershedCalcs!$F$18</f>
        <v>1.0579004314120448</v>
      </c>
    </row>
    <row r="2627" spans="1:15" x14ac:dyDescent="0.25">
      <c r="A2627">
        <f t="shared" ref="A2627:A2690" si="247">IF(E2627&gt;9,C2627+1,C2627)</f>
        <v>2009</v>
      </c>
      <c r="B2627">
        <f t="shared" ref="B2627:B2690" si="248">IF(E2627&gt;9,(E2627-9),(E2627+3))</f>
        <v>6</v>
      </c>
      <c r="C2627">
        <v>2009</v>
      </c>
      <c r="D2627">
        <v>10</v>
      </c>
      <c r="E2627">
        <v>3</v>
      </c>
      <c r="F2627" t="s">
        <v>38</v>
      </c>
      <c r="G2627">
        <v>18</v>
      </c>
      <c r="H2627" t="s">
        <v>10</v>
      </c>
      <c r="I2627" s="1">
        <v>39882</v>
      </c>
      <c r="J2627">
        <v>18</v>
      </c>
      <c r="K2627">
        <f t="shared" si="246"/>
        <v>1969</v>
      </c>
      <c r="L2627" s="7">
        <f t="shared" ref="L2627:L2690" si="249">100*(K2627/(COUNT($K$2:$K$5114)+1))</f>
        <v>38.744588744588739</v>
      </c>
      <c r="M2627">
        <f t="shared" ref="M2627:M2690" si="250">AVERAGE(J2627:J2633)</f>
        <v>30.714285714285715</v>
      </c>
      <c r="N2627">
        <f t="shared" ref="N2627:N2690" si="251">AVERAGE(J2627:J2656)</f>
        <v>22.533333333333335</v>
      </c>
      <c r="O2627">
        <f>G2627/WatershedCalcs!$F$18</f>
        <v>1.1201298685539298</v>
      </c>
    </row>
    <row r="2628" spans="1:15" x14ac:dyDescent="0.25">
      <c r="A2628">
        <f t="shared" si="247"/>
        <v>2009</v>
      </c>
      <c r="B2628">
        <f t="shared" si="248"/>
        <v>6</v>
      </c>
      <c r="C2628">
        <v>2009</v>
      </c>
      <c r="D2628">
        <v>11</v>
      </c>
      <c r="E2628">
        <v>3</v>
      </c>
      <c r="F2628" t="s">
        <v>44</v>
      </c>
      <c r="G2628">
        <v>15</v>
      </c>
      <c r="H2628" t="s">
        <v>10</v>
      </c>
      <c r="I2628" s="1">
        <v>39883</v>
      </c>
      <c r="J2628">
        <v>15</v>
      </c>
      <c r="K2628">
        <f t="shared" si="246"/>
        <v>2213</v>
      </c>
      <c r="L2628" s="7">
        <f t="shared" si="249"/>
        <v>43.545848091302638</v>
      </c>
      <c r="M2628">
        <f t="shared" si="250"/>
        <v>33.571428571428569</v>
      </c>
      <c r="N2628">
        <f t="shared" si="251"/>
        <v>22.4</v>
      </c>
      <c r="O2628">
        <f>G2628/WatershedCalcs!$F$18</f>
        <v>0.93344155712827492</v>
      </c>
    </row>
    <row r="2629" spans="1:15" x14ac:dyDescent="0.25">
      <c r="A2629">
        <f t="shared" si="247"/>
        <v>2009</v>
      </c>
      <c r="B2629">
        <f t="shared" si="248"/>
        <v>6</v>
      </c>
      <c r="C2629">
        <v>2009</v>
      </c>
      <c r="D2629">
        <v>12</v>
      </c>
      <c r="E2629">
        <v>3</v>
      </c>
      <c r="F2629" t="s">
        <v>42</v>
      </c>
      <c r="G2629">
        <v>13</v>
      </c>
      <c r="H2629" t="s">
        <v>10</v>
      </c>
      <c r="I2629" s="1">
        <v>39884</v>
      </c>
      <c r="J2629">
        <v>13</v>
      </c>
      <c r="K2629">
        <f t="shared" si="246"/>
        <v>2405</v>
      </c>
      <c r="L2629" s="7">
        <f t="shared" si="249"/>
        <v>47.323888232979144</v>
      </c>
      <c r="M2629">
        <f t="shared" si="250"/>
        <v>35.571428571428569</v>
      </c>
      <c r="N2629">
        <f t="shared" si="251"/>
        <v>22.4</v>
      </c>
      <c r="O2629">
        <f>G2629/WatershedCalcs!$F$18</f>
        <v>0.80898268284450492</v>
      </c>
    </row>
    <row r="2630" spans="1:15" x14ac:dyDescent="0.25">
      <c r="A2630">
        <f t="shared" si="247"/>
        <v>2009</v>
      </c>
      <c r="B2630">
        <f t="shared" si="248"/>
        <v>6</v>
      </c>
      <c r="C2630">
        <v>2009</v>
      </c>
      <c r="D2630">
        <v>13</v>
      </c>
      <c r="E2630">
        <v>3</v>
      </c>
      <c r="F2630" t="s">
        <v>36</v>
      </c>
      <c r="G2630">
        <v>12</v>
      </c>
      <c r="H2630" t="s">
        <v>10</v>
      </c>
      <c r="I2630" s="1">
        <v>39885</v>
      </c>
      <c r="J2630">
        <v>12</v>
      </c>
      <c r="K2630">
        <f t="shared" si="246"/>
        <v>2499</v>
      </c>
      <c r="L2630" s="7">
        <f t="shared" si="249"/>
        <v>49.173553719008268</v>
      </c>
      <c r="M2630">
        <f t="shared" si="250"/>
        <v>37.142857142857146</v>
      </c>
      <c r="N2630">
        <f t="shared" si="251"/>
        <v>22.4</v>
      </c>
      <c r="O2630">
        <f>G2630/WatershedCalcs!$F$18</f>
        <v>0.74675324570261992</v>
      </c>
    </row>
    <row r="2631" spans="1:15" x14ac:dyDescent="0.25">
      <c r="A2631">
        <f t="shared" si="247"/>
        <v>2009</v>
      </c>
      <c r="B2631">
        <f t="shared" si="248"/>
        <v>6</v>
      </c>
      <c r="C2631">
        <v>2009</v>
      </c>
      <c r="D2631">
        <v>14</v>
      </c>
      <c r="E2631">
        <v>3</v>
      </c>
      <c r="F2631">
        <v>22</v>
      </c>
      <c r="G2631">
        <v>22</v>
      </c>
      <c r="I2631" s="1">
        <v>39886</v>
      </c>
      <c r="J2631">
        <v>22</v>
      </c>
      <c r="K2631">
        <f t="shared" si="246"/>
        <v>1676</v>
      </c>
      <c r="L2631" s="7">
        <f t="shared" si="249"/>
        <v>32.979142070051161</v>
      </c>
      <c r="M2631">
        <f t="shared" si="250"/>
        <v>38.428571428571431</v>
      </c>
      <c r="N2631">
        <f t="shared" si="251"/>
        <v>22.5</v>
      </c>
      <c r="O2631">
        <f>G2631/WatershedCalcs!$F$18</f>
        <v>1.3690476171214698</v>
      </c>
    </row>
    <row r="2632" spans="1:15" x14ac:dyDescent="0.25">
      <c r="A2632">
        <f t="shared" si="247"/>
        <v>2009</v>
      </c>
      <c r="B2632">
        <f t="shared" si="248"/>
        <v>6</v>
      </c>
      <c r="C2632">
        <v>2009</v>
      </c>
      <c r="D2632">
        <v>15</v>
      </c>
      <c r="E2632">
        <v>3</v>
      </c>
      <c r="F2632">
        <v>80</v>
      </c>
      <c r="G2632">
        <v>80</v>
      </c>
      <c r="I2632" s="1">
        <v>39887</v>
      </c>
      <c r="J2632">
        <v>80</v>
      </c>
      <c r="K2632">
        <f t="shared" si="246"/>
        <v>366</v>
      </c>
      <c r="L2632" s="7">
        <f t="shared" si="249"/>
        <v>7.2018890200708379</v>
      </c>
      <c r="M2632">
        <f t="shared" si="250"/>
        <v>38.142857142857146</v>
      </c>
      <c r="N2632">
        <f t="shared" si="251"/>
        <v>22.333333333333332</v>
      </c>
      <c r="O2632">
        <f>G2632/WatershedCalcs!$F$18</f>
        <v>4.9783549713507993</v>
      </c>
    </row>
    <row r="2633" spans="1:15" x14ac:dyDescent="0.25">
      <c r="A2633">
        <f t="shared" si="247"/>
        <v>2009</v>
      </c>
      <c r="B2633">
        <f t="shared" si="248"/>
        <v>6</v>
      </c>
      <c r="C2633">
        <v>2009</v>
      </c>
      <c r="D2633">
        <v>16</v>
      </c>
      <c r="E2633">
        <v>3</v>
      </c>
      <c r="F2633">
        <v>55</v>
      </c>
      <c r="G2633">
        <v>55</v>
      </c>
      <c r="I2633" s="1">
        <v>39888</v>
      </c>
      <c r="J2633">
        <v>55</v>
      </c>
      <c r="K2633">
        <f t="shared" si="246"/>
        <v>571</v>
      </c>
      <c r="L2633" s="7">
        <f t="shared" si="249"/>
        <v>11.235733963006691</v>
      </c>
      <c r="M2633">
        <f t="shared" si="250"/>
        <v>29.428571428571427</v>
      </c>
      <c r="N2633">
        <f t="shared" si="251"/>
        <v>20.133333333333333</v>
      </c>
      <c r="O2633">
        <f>G2633/WatershedCalcs!$F$18</f>
        <v>3.4226190428036745</v>
      </c>
    </row>
    <row r="2634" spans="1:15" x14ac:dyDescent="0.25">
      <c r="A2634">
        <f t="shared" si="247"/>
        <v>2009</v>
      </c>
      <c r="B2634">
        <f t="shared" si="248"/>
        <v>6</v>
      </c>
      <c r="C2634">
        <v>2009</v>
      </c>
      <c r="D2634">
        <v>17</v>
      </c>
      <c r="E2634">
        <v>3</v>
      </c>
      <c r="F2634" t="s">
        <v>144</v>
      </c>
      <c r="G2634">
        <v>38</v>
      </c>
      <c r="H2634" t="s">
        <v>10</v>
      </c>
      <c r="I2634" s="1">
        <v>39889</v>
      </c>
      <c r="J2634">
        <v>38</v>
      </c>
      <c r="K2634">
        <f t="shared" si="246"/>
        <v>963</v>
      </c>
      <c r="L2634" s="7">
        <f t="shared" si="249"/>
        <v>18.949232585596221</v>
      </c>
      <c r="M2634">
        <f t="shared" si="250"/>
        <v>24.142857142857142</v>
      </c>
      <c r="N2634">
        <f t="shared" si="251"/>
        <v>18.733333333333334</v>
      </c>
      <c r="O2634">
        <f>G2634/WatershedCalcs!$F$18</f>
        <v>2.3647186113916296</v>
      </c>
    </row>
    <row r="2635" spans="1:15" x14ac:dyDescent="0.25">
      <c r="A2635">
        <f t="shared" si="247"/>
        <v>2009</v>
      </c>
      <c r="B2635">
        <f t="shared" si="248"/>
        <v>6</v>
      </c>
      <c r="C2635">
        <v>2009</v>
      </c>
      <c r="D2635">
        <v>18</v>
      </c>
      <c r="E2635">
        <v>3</v>
      </c>
      <c r="F2635" t="s">
        <v>86</v>
      </c>
      <c r="G2635">
        <v>29</v>
      </c>
      <c r="H2635" t="s">
        <v>10</v>
      </c>
      <c r="I2635" s="1">
        <v>39890</v>
      </c>
      <c r="J2635">
        <v>29</v>
      </c>
      <c r="K2635">
        <f t="shared" si="246"/>
        <v>1319</v>
      </c>
      <c r="L2635" s="7">
        <f t="shared" si="249"/>
        <v>25.954348681621408</v>
      </c>
      <c r="M2635">
        <f t="shared" si="250"/>
        <v>21.428571428571427</v>
      </c>
      <c r="N2635">
        <f t="shared" si="251"/>
        <v>17.833333333333332</v>
      </c>
      <c r="O2635">
        <f>G2635/WatershedCalcs!$F$18</f>
        <v>1.8046536771146648</v>
      </c>
    </row>
    <row r="2636" spans="1:15" x14ac:dyDescent="0.25">
      <c r="A2636">
        <f t="shared" si="247"/>
        <v>2009</v>
      </c>
      <c r="B2636">
        <f t="shared" si="248"/>
        <v>6</v>
      </c>
      <c r="C2636">
        <v>2009</v>
      </c>
      <c r="D2636">
        <v>19</v>
      </c>
      <c r="E2636">
        <v>3</v>
      </c>
      <c r="F2636" t="s">
        <v>35</v>
      </c>
      <c r="G2636">
        <v>24</v>
      </c>
      <c r="H2636" t="s">
        <v>10</v>
      </c>
      <c r="I2636" s="1">
        <v>39891</v>
      </c>
      <c r="J2636">
        <v>24</v>
      </c>
      <c r="K2636">
        <f t="shared" si="246"/>
        <v>1550</v>
      </c>
      <c r="L2636" s="7">
        <f t="shared" si="249"/>
        <v>30.499803227075954</v>
      </c>
      <c r="M2636">
        <f t="shared" si="250"/>
        <v>20.142857142857142</v>
      </c>
      <c r="N2636">
        <f t="shared" si="251"/>
        <v>17.3</v>
      </c>
      <c r="O2636">
        <f>G2636/WatershedCalcs!$F$18</f>
        <v>1.4935064914052398</v>
      </c>
    </row>
    <row r="2637" spans="1:15" x14ac:dyDescent="0.25">
      <c r="A2637">
        <f t="shared" si="247"/>
        <v>2009</v>
      </c>
      <c r="B2637">
        <f t="shared" si="248"/>
        <v>6</v>
      </c>
      <c r="C2637">
        <v>2009</v>
      </c>
      <c r="D2637">
        <v>20</v>
      </c>
      <c r="E2637">
        <v>3</v>
      </c>
      <c r="F2637" t="s">
        <v>93</v>
      </c>
      <c r="G2637">
        <v>21</v>
      </c>
      <c r="H2637" t="s">
        <v>10</v>
      </c>
      <c r="I2637" s="1">
        <v>39892</v>
      </c>
      <c r="J2637">
        <v>21</v>
      </c>
      <c r="K2637">
        <f t="shared" si="246"/>
        <v>1744</v>
      </c>
      <c r="L2637" s="7">
        <f t="shared" si="249"/>
        <v>34.317197953561589</v>
      </c>
      <c r="M2637">
        <f t="shared" si="250"/>
        <v>19.285714285714285</v>
      </c>
      <c r="N2637">
        <f t="shared" si="251"/>
        <v>16.866666666666667</v>
      </c>
      <c r="O2637">
        <f>G2637/WatershedCalcs!$F$18</f>
        <v>1.3068181799795848</v>
      </c>
    </row>
    <row r="2638" spans="1:15" x14ac:dyDescent="0.25">
      <c r="A2638">
        <f t="shared" si="247"/>
        <v>2009</v>
      </c>
      <c r="B2638">
        <f t="shared" si="248"/>
        <v>6</v>
      </c>
      <c r="C2638">
        <v>2009</v>
      </c>
      <c r="D2638">
        <v>21</v>
      </c>
      <c r="E2638">
        <v>3</v>
      </c>
      <c r="F2638" t="s">
        <v>94</v>
      </c>
      <c r="G2638">
        <v>20</v>
      </c>
      <c r="H2638" t="s">
        <v>10</v>
      </c>
      <c r="I2638" s="1">
        <v>39893</v>
      </c>
      <c r="J2638">
        <v>20</v>
      </c>
      <c r="K2638">
        <f t="shared" si="246"/>
        <v>1826</v>
      </c>
      <c r="L2638" s="7">
        <f t="shared" si="249"/>
        <v>35.930735930735928</v>
      </c>
      <c r="M2638">
        <f t="shared" si="250"/>
        <v>18.571428571428573</v>
      </c>
      <c r="N2638">
        <f t="shared" si="251"/>
        <v>16.533333333333335</v>
      </c>
      <c r="O2638">
        <f>G2638/WatershedCalcs!$F$18</f>
        <v>1.2445887428376998</v>
      </c>
    </row>
    <row r="2639" spans="1:15" x14ac:dyDescent="0.25">
      <c r="A2639">
        <f t="shared" si="247"/>
        <v>2009</v>
      </c>
      <c r="B2639">
        <f t="shared" si="248"/>
        <v>6</v>
      </c>
      <c r="C2639">
        <v>2009</v>
      </c>
      <c r="D2639">
        <v>22</v>
      </c>
      <c r="E2639">
        <v>3</v>
      </c>
      <c r="F2639" t="s">
        <v>97</v>
      </c>
      <c r="G2639">
        <v>19</v>
      </c>
      <c r="H2639" t="s">
        <v>10</v>
      </c>
      <c r="I2639" s="1">
        <v>39894</v>
      </c>
      <c r="J2639">
        <v>19</v>
      </c>
      <c r="K2639">
        <f t="shared" si="246"/>
        <v>1898</v>
      </c>
      <c r="L2639" s="7">
        <f t="shared" si="249"/>
        <v>37.34750098386462</v>
      </c>
      <c r="M2639">
        <f t="shared" si="250"/>
        <v>18.857142857142858</v>
      </c>
      <c r="N2639">
        <f t="shared" si="251"/>
        <v>16.233333333333334</v>
      </c>
      <c r="O2639">
        <f>G2639/WatershedCalcs!$F$18</f>
        <v>1.1823593056958148</v>
      </c>
    </row>
    <row r="2640" spans="1:15" x14ac:dyDescent="0.25">
      <c r="A2640">
        <f t="shared" si="247"/>
        <v>2009</v>
      </c>
      <c r="B2640">
        <f t="shared" si="248"/>
        <v>6</v>
      </c>
      <c r="C2640">
        <v>2009</v>
      </c>
      <c r="D2640">
        <v>23</v>
      </c>
      <c r="E2640">
        <v>3</v>
      </c>
      <c r="F2640" t="s">
        <v>38</v>
      </c>
      <c r="G2640">
        <v>18</v>
      </c>
      <c r="H2640" t="s">
        <v>10</v>
      </c>
      <c r="I2640" s="1">
        <v>39895</v>
      </c>
      <c r="J2640">
        <v>18</v>
      </c>
      <c r="K2640">
        <f t="shared" si="246"/>
        <v>1969</v>
      </c>
      <c r="L2640" s="7">
        <f t="shared" si="249"/>
        <v>38.744588744588739</v>
      </c>
      <c r="M2640">
        <f t="shared" si="250"/>
        <v>19.285714285714285</v>
      </c>
      <c r="N2640">
        <f t="shared" si="251"/>
        <v>15.966666666666667</v>
      </c>
      <c r="O2640">
        <f>G2640/WatershedCalcs!$F$18</f>
        <v>1.1201298685539298</v>
      </c>
    </row>
    <row r="2641" spans="1:15" x14ac:dyDescent="0.25">
      <c r="A2641">
        <f t="shared" si="247"/>
        <v>2009</v>
      </c>
      <c r="B2641">
        <f t="shared" si="248"/>
        <v>6</v>
      </c>
      <c r="C2641">
        <v>2009</v>
      </c>
      <c r="D2641">
        <v>24</v>
      </c>
      <c r="E2641">
        <v>3</v>
      </c>
      <c r="F2641" t="s">
        <v>97</v>
      </c>
      <c r="G2641">
        <v>19</v>
      </c>
      <c r="H2641" t="s">
        <v>10</v>
      </c>
      <c r="I2641" s="1">
        <v>39896</v>
      </c>
      <c r="J2641">
        <v>19</v>
      </c>
      <c r="K2641">
        <f t="shared" si="246"/>
        <v>1898</v>
      </c>
      <c r="L2641" s="7">
        <f t="shared" si="249"/>
        <v>37.34750098386462</v>
      </c>
      <c r="M2641">
        <f t="shared" si="250"/>
        <v>19.142857142857142</v>
      </c>
      <c r="N2641">
        <f t="shared" si="251"/>
        <v>15.7</v>
      </c>
      <c r="O2641">
        <f>G2641/WatershedCalcs!$F$18</f>
        <v>1.1823593056958148</v>
      </c>
    </row>
    <row r="2642" spans="1:15" x14ac:dyDescent="0.25">
      <c r="A2642">
        <f t="shared" si="247"/>
        <v>2009</v>
      </c>
      <c r="B2642">
        <f t="shared" si="248"/>
        <v>6</v>
      </c>
      <c r="C2642">
        <v>2009</v>
      </c>
      <c r="D2642">
        <v>25</v>
      </c>
      <c r="E2642">
        <v>3</v>
      </c>
      <c r="F2642">
        <v>20</v>
      </c>
      <c r="G2642">
        <v>20</v>
      </c>
      <c r="I2642" s="1">
        <v>39897</v>
      </c>
      <c r="J2642">
        <v>20</v>
      </c>
      <c r="K2642">
        <f t="shared" si="246"/>
        <v>1826</v>
      </c>
      <c r="L2642" s="7">
        <f t="shared" si="249"/>
        <v>35.930735930735928</v>
      </c>
      <c r="M2642">
        <f t="shared" si="250"/>
        <v>18.857142857142858</v>
      </c>
      <c r="N2642">
        <f t="shared" si="251"/>
        <v>15.386666666666667</v>
      </c>
      <c r="O2642">
        <f>G2642/WatershedCalcs!$F$18</f>
        <v>1.2445887428376998</v>
      </c>
    </row>
    <row r="2643" spans="1:15" x14ac:dyDescent="0.25">
      <c r="A2643">
        <f t="shared" si="247"/>
        <v>2009</v>
      </c>
      <c r="B2643">
        <f t="shared" si="248"/>
        <v>6</v>
      </c>
      <c r="C2643">
        <v>2009</v>
      </c>
      <c r="D2643">
        <v>26</v>
      </c>
      <c r="E2643">
        <v>3</v>
      </c>
      <c r="F2643">
        <v>18</v>
      </c>
      <c r="G2643">
        <v>18</v>
      </c>
      <c r="I2643" s="1">
        <v>39898</v>
      </c>
      <c r="J2643">
        <v>18</v>
      </c>
      <c r="K2643">
        <f t="shared" si="246"/>
        <v>1969</v>
      </c>
      <c r="L2643" s="7">
        <f t="shared" si="249"/>
        <v>38.744588744588739</v>
      </c>
      <c r="M2643">
        <f t="shared" si="250"/>
        <v>18.571428571428573</v>
      </c>
      <c r="N2643">
        <f t="shared" si="251"/>
        <v>15.023333333333335</v>
      </c>
      <c r="O2643">
        <f>G2643/WatershedCalcs!$F$18</f>
        <v>1.1201298685539298</v>
      </c>
    </row>
    <row r="2644" spans="1:15" x14ac:dyDescent="0.25">
      <c r="A2644">
        <f t="shared" si="247"/>
        <v>2009</v>
      </c>
      <c r="B2644">
        <f t="shared" si="248"/>
        <v>6</v>
      </c>
      <c r="C2644">
        <v>2009</v>
      </c>
      <c r="D2644">
        <v>27</v>
      </c>
      <c r="E2644">
        <v>3</v>
      </c>
      <c r="F2644">
        <v>16</v>
      </c>
      <c r="G2644">
        <v>16</v>
      </c>
      <c r="I2644" s="1">
        <v>39899</v>
      </c>
      <c r="J2644">
        <v>16</v>
      </c>
      <c r="K2644">
        <f t="shared" si="246"/>
        <v>2135</v>
      </c>
      <c r="L2644" s="7">
        <f t="shared" si="249"/>
        <v>42.011019283746556</v>
      </c>
      <c r="M2644">
        <f t="shared" si="250"/>
        <v>19.714285714285715</v>
      </c>
      <c r="N2644">
        <f t="shared" si="251"/>
        <v>14.710000000000003</v>
      </c>
      <c r="O2644">
        <f>G2644/WatershedCalcs!$F$18</f>
        <v>0.99567099427015993</v>
      </c>
    </row>
    <row r="2645" spans="1:15" x14ac:dyDescent="0.25">
      <c r="A2645">
        <f t="shared" si="247"/>
        <v>2009</v>
      </c>
      <c r="B2645">
        <f t="shared" si="248"/>
        <v>6</v>
      </c>
      <c r="C2645">
        <v>2009</v>
      </c>
      <c r="D2645">
        <v>28</v>
      </c>
      <c r="E2645">
        <v>3</v>
      </c>
      <c r="F2645">
        <v>22</v>
      </c>
      <c r="G2645">
        <v>22</v>
      </c>
      <c r="I2645" s="1">
        <v>39900</v>
      </c>
      <c r="J2645">
        <v>22</v>
      </c>
      <c r="K2645">
        <f t="shared" si="246"/>
        <v>1676</v>
      </c>
      <c r="L2645" s="7">
        <f t="shared" si="249"/>
        <v>32.979142070051161</v>
      </c>
      <c r="M2645">
        <f t="shared" si="250"/>
        <v>20.428571428571427</v>
      </c>
      <c r="N2645">
        <f t="shared" si="251"/>
        <v>14.450000000000001</v>
      </c>
      <c r="O2645">
        <f>G2645/WatershedCalcs!$F$18</f>
        <v>1.3690476171214698</v>
      </c>
    </row>
    <row r="2646" spans="1:15" x14ac:dyDescent="0.25">
      <c r="A2646">
        <f t="shared" si="247"/>
        <v>2009</v>
      </c>
      <c r="B2646">
        <f t="shared" si="248"/>
        <v>6</v>
      </c>
      <c r="C2646">
        <v>2009</v>
      </c>
      <c r="D2646">
        <v>29</v>
      </c>
      <c r="E2646">
        <v>3</v>
      </c>
      <c r="F2646">
        <v>22</v>
      </c>
      <c r="G2646">
        <v>22</v>
      </c>
      <c r="I2646" s="1">
        <v>39901</v>
      </c>
      <c r="J2646">
        <v>22</v>
      </c>
      <c r="K2646">
        <f t="shared" si="246"/>
        <v>1676</v>
      </c>
      <c r="L2646" s="7">
        <f t="shared" si="249"/>
        <v>32.979142070051161</v>
      </c>
      <c r="M2646">
        <f t="shared" si="250"/>
        <v>19.714285714285715</v>
      </c>
      <c r="N2646">
        <f t="shared" si="251"/>
        <v>14.050000000000002</v>
      </c>
      <c r="O2646">
        <f>G2646/WatershedCalcs!$F$18</f>
        <v>1.3690476171214698</v>
      </c>
    </row>
    <row r="2647" spans="1:15" x14ac:dyDescent="0.25">
      <c r="A2647">
        <f t="shared" si="247"/>
        <v>2009</v>
      </c>
      <c r="B2647">
        <f t="shared" si="248"/>
        <v>6</v>
      </c>
      <c r="C2647">
        <v>2009</v>
      </c>
      <c r="D2647">
        <v>30</v>
      </c>
      <c r="E2647">
        <v>3</v>
      </c>
      <c r="F2647">
        <v>17</v>
      </c>
      <c r="G2647">
        <v>17</v>
      </c>
      <c r="I2647" s="1">
        <v>39902</v>
      </c>
      <c r="J2647">
        <v>17</v>
      </c>
      <c r="K2647">
        <f t="shared" si="246"/>
        <v>2056</v>
      </c>
      <c r="L2647" s="7">
        <f t="shared" si="249"/>
        <v>40.456513183785916</v>
      </c>
      <c r="M2647">
        <f t="shared" si="250"/>
        <v>18.857142857142858</v>
      </c>
      <c r="N2647">
        <f t="shared" si="251"/>
        <v>13.916666666666668</v>
      </c>
      <c r="O2647">
        <f>G2647/WatershedCalcs!$F$18</f>
        <v>1.0579004314120448</v>
      </c>
    </row>
    <row r="2648" spans="1:15" x14ac:dyDescent="0.25">
      <c r="A2648">
        <f t="shared" si="247"/>
        <v>2009</v>
      </c>
      <c r="B2648">
        <f t="shared" si="248"/>
        <v>6</v>
      </c>
      <c r="C2648">
        <v>2009</v>
      </c>
      <c r="D2648">
        <v>31</v>
      </c>
      <c r="E2648">
        <v>3</v>
      </c>
      <c r="F2648">
        <v>17</v>
      </c>
      <c r="G2648">
        <v>17</v>
      </c>
      <c r="I2648" s="1">
        <v>39903</v>
      </c>
      <c r="J2648">
        <v>17</v>
      </c>
      <c r="K2648">
        <f t="shared" si="246"/>
        <v>2056</v>
      </c>
      <c r="L2648" s="7">
        <f t="shared" si="249"/>
        <v>40.456513183785916</v>
      </c>
      <c r="M2648">
        <f t="shared" si="250"/>
        <v>18.571428571428573</v>
      </c>
      <c r="N2648">
        <f t="shared" si="251"/>
        <v>13.716666666666669</v>
      </c>
      <c r="O2648">
        <f>G2648/WatershedCalcs!$F$18</f>
        <v>1.0579004314120448</v>
      </c>
    </row>
    <row r="2649" spans="1:15" x14ac:dyDescent="0.25">
      <c r="A2649">
        <f t="shared" si="247"/>
        <v>2009</v>
      </c>
      <c r="B2649">
        <f t="shared" si="248"/>
        <v>7</v>
      </c>
      <c r="C2649">
        <v>2009</v>
      </c>
      <c r="D2649">
        <v>1</v>
      </c>
      <c r="E2649">
        <v>4</v>
      </c>
      <c r="F2649">
        <v>18</v>
      </c>
      <c r="G2649">
        <v>18</v>
      </c>
      <c r="I2649" s="1">
        <v>39904</v>
      </c>
      <c r="J2649">
        <v>18</v>
      </c>
      <c r="K2649">
        <f t="shared" si="246"/>
        <v>1969</v>
      </c>
      <c r="L2649" s="7">
        <f t="shared" si="249"/>
        <v>38.744588744588739</v>
      </c>
      <c r="M2649">
        <f t="shared" si="250"/>
        <v>18.142857142857142</v>
      </c>
      <c r="N2649">
        <f t="shared" si="251"/>
        <v>13.460000000000003</v>
      </c>
      <c r="O2649">
        <f>G2649/WatershedCalcs!$F$18</f>
        <v>1.1201298685539298</v>
      </c>
    </row>
    <row r="2650" spans="1:15" x14ac:dyDescent="0.25">
      <c r="A2650">
        <f t="shared" si="247"/>
        <v>2009</v>
      </c>
      <c r="B2650">
        <f t="shared" si="248"/>
        <v>7</v>
      </c>
      <c r="C2650">
        <v>2009</v>
      </c>
      <c r="D2650">
        <v>2</v>
      </c>
      <c r="E2650">
        <v>4</v>
      </c>
      <c r="F2650">
        <v>26</v>
      </c>
      <c r="G2650">
        <v>26</v>
      </c>
      <c r="I2650" s="1">
        <v>39905</v>
      </c>
      <c r="J2650">
        <v>26</v>
      </c>
      <c r="K2650">
        <f t="shared" si="246"/>
        <v>1449</v>
      </c>
      <c r="L2650" s="7">
        <f t="shared" si="249"/>
        <v>28.512396694214875</v>
      </c>
      <c r="M2650">
        <f t="shared" si="250"/>
        <v>17.571428571428573</v>
      </c>
      <c r="N2650">
        <f t="shared" si="251"/>
        <v>13.153333333333336</v>
      </c>
      <c r="O2650">
        <f>G2650/WatershedCalcs!$F$18</f>
        <v>1.6179653656890098</v>
      </c>
    </row>
    <row r="2651" spans="1:15" x14ac:dyDescent="0.25">
      <c r="A2651">
        <f t="shared" si="247"/>
        <v>2009</v>
      </c>
      <c r="B2651">
        <f t="shared" si="248"/>
        <v>7</v>
      </c>
      <c r="C2651">
        <v>2009</v>
      </c>
      <c r="D2651">
        <v>3</v>
      </c>
      <c r="E2651">
        <v>4</v>
      </c>
      <c r="F2651">
        <v>21</v>
      </c>
      <c r="G2651">
        <v>21</v>
      </c>
      <c r="I2651" s="1">
        <v>39906</v>
      </c>
      <c r="J2651">
        <v>21</v>
      </c>
      <c r="K2651">
        <f t="shared" si="246"/>
        <v>1744</v>
      </c>
      <c r="L2651" s="7">
        <f t="shared" si="249"/>
        <v>34.317197953561589</v>
      </c>
      <c r="M2651">
        <f t="shared" si="250"/>
        <v>15.857142857142858</v>
      </c>
      <c r="N2651">
        <f t="shared" si="251"/>
        <v>13.320000000000002</v>
      </c>
      <c r="O2651">
        <f>G2651/WatershedCalcs!$F$18</f>
        <v>1.3068181799795848</v>
      </c>
    </row>
    <row r="2652" spans="1:15" x14ac:dyDescent="0.25">
      <c r="A2652">
        <f t="shared" si="247"/>
        <v>2009</v>
      </c>
      <c r="B2652">
        <f t="shared" si="248"/>
        <v>7</v>
      </c>
      <c r="C2652">
        <v>2009</v>
      </c>
      <c r="D2652">
        <v>4</v>
      </c>
      <c r="E2652">
        <v>4</v>
      </c>
      <c r="F2652" t="s">
        <v>39</v>
      </c>
      <c r="G2652">
        <v>17</v>
      </c>
      <c r="H2652" t="s">
        <v>10</v>
      </c>
      <c r="I2652" s="1">
        <v>39907</v>
      </c>
      <c r="J2652">
        <v>17</v>
      </c>
      <c r="K2652">
        <f t="shared" si="246"/>
        <v>2056</v>
      </c>
      <c r="L2652" s="7">
        <f t="shared" si="249"/>
        <v>40.456513183785916</v>
      </c>
      <c r="M2652">
        <f t="shared" si="250"/>
        <v>15</v>
      </c>
      <c r="N2652">
        <f t="shared" si="251"/>
        <v>13.286666666666669</v>
      </c>
      <c r="O2652">
        <f>G2652/WatershedCalcs!$F$18</f>
        <v>1.0579004314120448</v>
      </c>
    </row>
    <row r="2653" spans="1:15" x14ac:dyDescent="0.25">
      <c r="A2653">
        <f t="shared" si="247"/>
        <v>2009</v>
      </c>
      <c r="B2653">
        <f t="shared" si="248"/>
        <v>7</v>
      </c>
      <c r="C2653">
        <v>2009</v>
      </c>
      <c r="D2653">
        <v>5</v>
      </c>
      <c r="E2653">
        <v>4</v>
      </c>
      <c r="F2653" t="s">
        <v>41</v>
      </c>
      <c r="G2653">
        <v>16</v>
      </c>
      <c r="H2653" t="s">
        <v>10</v>
      </c>
      <c r="I2653" s="1">
        <v>39908</v>
      </c>
      <c r="J2653">
        <v>16</v>
      </c>
      <c r="K2653">
        <f t="shared" si="246"/>
        <v>2135</v>
      </c>
      <c r="L2653" s="7">
        <f t="shared" si="249"/>
        <v>42.011019283746556</v>
      </c>
      <c r="M2653">
        <f t="shared" si="250"/>
        <v>14.428571428571429</v>
      </c>
      <c r="N2653">
        <f t="shared" si="251"/>
        <v>13.653333333333334</v>
      </c>
      <c r="O2653">
        <f>G2653/WatershedCalcs!$F$18</f>
        <v>0.99567099427015993</v>
      </c>
    </row>
    <row r="2654" spans="1:15" x14ac:dyDescent="0.25">
      <c r="A2654">
        <f t="shared" si="247"/>
        <v>2009</v>
      </c>
      <c r="B2654">
        <f t="shared" si="248"/>
        <v>7</v>
      </c>
      <c r="C2654">
        <v>2009</v>
      </c>
      <c r="D2654">
        <v>6</v>
      </c>
      <c r="E2654">
        <v>4</v>
      </c>
      <c r="F2654" t="s">
        <v>44</v>
      </c>
      <c r="G2654">
        <v>15</v>
      </c>
      <c r="H2654" t="s">
        <v>10</v>
      </c>
      <c r="I2654" s="1">
        <v>39909</v>
      </c>
      <c r="J2654">
        <v>15</v>
      </c>
      <c r="K2654">
        <f t="shared" si="246"/>
        <v>2213</v>
      </c>
      <c r="L2654" s="7">
        <f t="shared" si="249"/>
        <v>43.545848091302638</v>
      </c>
      <c r="M2654">
        <f t="shared" si="250"/>
        <v>14.285714285714286</v>
      </c>
      <c r="N2654">
        <f t="shared" si="251"/>
        <v>15.353333333333333</v>
      </c>
      <c r="O2654">
        <f>G2654/WatershedCalcs!$F$18</f>
        <v>0.93344155712827492</v>
      </c>
    </row>
    <row r="2655" spans="1:15" x14ac:dyDescent="0.25">
      <c r="A2655">
        <f t="shared" si="247"/>
        <v>2009</v>
      </c>
      <c r="B2655">
        <f t="shared" si="248"/>
        <v>7</v>
      </c>
      <c r="C2655">
        <v>2009</v>
      </c>
      <c r="D2655">
        <v>7</v>
      </c>
      <c r="E2655">
        <v>4</v>
      </c>
      <c r="F2655" t="s">
        <v>45</v>
      </c>
      <c r="G2655">
        <v>14</v>
      </c>
      <c r="H2655" t="s">
        <v>10</v>
      </c>
      <c r="I2655" s="1">
        <v>39910</v>
      </c>
      <c r="J2655">
        <v>14</v>
      </c>
      <c r="K2655">
        <f t="shared" si="246"/>
        <v>2302</v>
      </c>
      <c r="L2655" s="7">
        <f t="shared" si="249"/>
        <v>45.297127115308932</v>
      </c>
      <c r="M2655">
        <f t="shared" si="250"/>
        <v>14.571428571428571</v>
      </c>
      <c r="N2655">
        <f t="shared" si="251"/>
        <v>16.553333333333335</v>
      </c>
      <c r="O2655">
        <f>G2655/WatershedCalcs!$F$18</f>
        <v>0.87121211998638992</v>
      </c>
    </row>
    <row r="2656" spans="1:15" x14ac:dyDescent="0.25">
      <c r="A2656">
        <f t="shared" si="247"/>
        <v>2009</v>
      </c>
      <c r="B2656">
        <f t="shared" si="248"/>
        <v>7</v>
      </c>
      <c r="C2656">
        <v>2009</v>
      </c>
      <c r="D2656">
        <v>8</v>
      </c>
      <c r="E2656">
        <v>4</v>
      </c>
      <c r="F2656" t="s">
        <v>45</v>
      </c>
      <c r="G2656">
        <v>14</v>
      </c>
      <c r="H2656" t="s">
        <v>10</v>
      </c>
      <c r="I2656" s="1">
        <v>39911</v>
      </c>
      <c r="J2656">
        <v>14</v>
      </c>
      <c r="K2656">
        <f t="shared" si="246"/>
        <v>2302</v>
      </c>
      <c r="L2656" s="7">
        <f t="shared" si="249"/>
        <v>45.297127115308932</v>
      </c>
      <c r="M2656">
        <f t="shared" si="250"/>
        <v>14.571428571428571</v>
      </c>
      <c r="N2656">
        <f t="shared" si="251"/>
        <v>17.420000000000002</v>
      </c>
      <c r="O2656">
        <f>G2656/WatershedCalcs!$F$18</f>
        <v>0.87121211998638992</v>
      </c>
    </row>
    <row r="2657" spans="1:15" x14ac:dyDescent="0.25">
      <c r="A2657">
        <f t="shared" si="247"/>
        <v>2009</v>
      </c>
      <c r="B2657">
        <f t="shared" si="248"/>
        <v>7</v>
      </c>
      <c r="C2657">
        <v>2009</v>
      </c>
      <c r="D2657">
        <v>9</v>
      </c>
      <c r="E2657">
        <v>4</v>
      </c>
      <c r="F2657" t="s">
        <v>45</v>
      </c>
      <c r="G2657">
        <v>14</v>
      </c>
      <c r="H2657" t="s">
        <v>10</v>
      </c>
      <c r="I2657" s="1">
        <v>39912</v>
      </c>
      <c r="J2657">
        <v>14</v>
      </c>
      <c r="K2657">
        <f t="shared" si="246"/>
        <v>2302</v>
      </c>
      <c r="L2657" s="7">
        <f t="shared" si="249"/>
        <v>45.297127115308932</v>
      </c>
      <c r="M2657">
        <f t="shared" si="250"/>
        <v>14.428571428571429</v>
      </c>
      <c r="N2657">
        <f t="shared" si="251"/>
        <v>17.986666666666665</v>
      </c>
      <c r="O2657">
        <f>G2657/WatershedCalcs!$F$18</f>
        <v>0.87121211998638992</v>
      </c>
    </row>
    <row r="2658" spans="1:15" x14ac:dyDescent="0.25">
      <c r="A2658">
        <f t="shared" si="247"/>
        <v>2009</v>
      </c>
      <c r="B2658">
        <f t="shared" si="248"/>
        <v>7</v>
      </c>
      <c r="C2658">
        <v>2009</v>
      </c>
      <c r="D2658">
        <v>10</v>
      </c>
      <c r="E2658">
        <v>4</v>
      </c>
      <c r="F2658">
        <v>15</v>
      </c>
      <c r="G2658">
        <v>15</v>
      </c>
      <c r="I2658" s="1">
        <v>39913</v>
      </c>
      <c r="J2658">
        <v>15</v>
      </c>
      <c r="K2658">
        <f t="shared" si="246"/>
        <v>2213</v>
      </c>
      <c r="L2658" s="7">
        <f t="shared" si="249"/>
        <v>43.545848091302638</v>
      </c>
      <c r="M2658">
        <f t="shared" si="250"/>
        <v>14</v>
      </c>
      <c r="N2658">
        <f t="shared" si="251"/>
        <v>18.353333333333332</v>
      </c>
      <c r="O2658">
        <f>G2658/WatershedCalcs!$F$18</f>
        <v>0.93344155712827492</v>
      </c>
    </row>
    <row r="2659" spans="1:15" x14ac:dyDescent="0.25">
      <c r="A2659">
        <f t="shared" si="247"/>
        <v>2009</v>
      </c>
      <c r="B2659">
        <f t="shared" si="248"/>
        <v>7</v>
      </c>
      <c r="C2659">
        <v>2009</v>
      </c>
      <c r="D2659">
        <v>11</v>
      </c>
      <c r="E2659">
        <v>4</v>
      </c>
      <c r="F2659">
        <v>13</v>
      </c>
      <c r="G2659">
        <v>13</v>
      </c>
      <c r="I2659" s="1">
        <v>39914</v>
      </c>
      <c r="J2659">
        <v>13</v>
      </c>
      <c r="K2659">
        <f t="shared" si="246"/>
        <v>2405</v>
      </c>
      <c r="L2659" s="7">
        <f t="shared" si="249"/>
        <v>47.323888232979144</v>
      </c>
      <c r="M2659">
        <f t="shared" si="250"/>
        <v>13.714285714285714</v>
      </c>
      <c r="N2659">
        <f t="shared" si="251"/>
        <v>18.586666666666666</v>
      </c>
      <c r="O2659">
        <f>G2659/WatershedCalcs!$F$18</f>
        <v>0.80898268284450492</v>
      </c>
    </row>
    <row r="2660" spans="1:15" x14ac:dyDescent="0.25">
      <c r="A2660">
        <f t="shared" si="247"/>
        <v>2009</v>
      </c>
      <c r="B2660">
        <f t="shared" si="248"/>
        <v>7</v>
      </c>
      <c r="C2660">
        <v>2009</v>
      </c>
      <c r="D2660">
        <v>12</v>
      </c>
      <c r="E2660">
        <v>4</v>
      </c>
      <c r="F2660">
        <v>15</v>
      </c>
      <c r="G2660">
        <v>15</v>
      </c>
      <c r="I2660" s="1">
        <v>39915</v>
      </c>
      <c r="J2660">
        <v>15</v>
      </c>
      <c r="K2660">
        <f t="shared" si="246"/>
        <v>2213</v>
      </c>
      <c r="L2660" s="7">
        <f t="shared" si="249"/>
        <v>43.545848091302638</v>
      </c>
      <c r="M2660">
        <f t="shared" si="250"/>
        <v>13.428571428571429</v>
      </c>
      <c r="N2660">
        <f t="shared" si="251"/>
        <v>18.853333333333335</v>
      </c>
      <c r="O2660">
        <f>G2660/WatershedCalcs!$F$18</f>
        <v>0.93344155712827492</v>
      </c>
    </row>
    <row r="2661" spans="1:15" x14ac:dyDescent="0.25">
      <c r="A2661">
        <f t="shared" si="247"/>
        <v>2009</v>
      </c>
      <c r="B2661">
        <f t="shared" si="248"/>
        <v>7</v>
      </c>
      <c r="C2661">
        <v>2009</v>
      </c>
      <c r="D2661">
        <v>13</v>
      </c>
      <c r="E2661">
        <v>4</v>
      </c>
      <c r="F2661">
        <v>17</v>
      </c>
      <c r="G2661">
        <v>17</v>
      </c>
      <c r="I2661" s="1">
        <v>39916</v>
      </c>
      <c r="J2661">
        <v>17</v>
      </c>
      <c r="K2661">
        <f t="shared" si="246"/>
        <v>2056</v>
      </c>
      <c r="L2661" s="7">
        <f t="shared" si="249"/>
        <v>40.456513183785916</v>
      </c>
      <c r="M2661">
        <f t="shared" si="250"/>
        <v>12.857142857142858</v>
      </c>
      <c r="N2661">
        <f t="shared" si="251"/>
        <v>19.086666666666666</v>
      </c>
      <c r="O2661">
        <f>G2661/WatershedCalcs!$F$18</f>
        <v>1.0579004314120448</v>
      </c>
    </row>
    <row r="2662" spans="1:15" x14ac:dyDescent="0.25">
      <c r="A2662">
        <f t="shared" si="247"/>
        <v>2009</v>
      </c>
      <c r="B2662">
        <f t="shared" si="248"/>
        <v>7</v>
      </c>
      <c r="C2662">
        <v>2009</v>
      </c>
      <c r="D2662">
        <v>14</v>
      </c>
      <c r="E2662">
        <v>4</v>
      </c>
      <c r="F2662">
        <v>14</v>
      </c>
      <c r="G2662">
        <v>14</v>
      </c>
      <c r="I2662" s="1">
        <v>39917</v>
      </c>
      <c r="J2662">
        <v>14</v>
      </c>
      <c r="K2662">
        <f t="shared" si="246"/>
        <v>2302</v>
      </c>
      <c r="L2662" s="7">
        <f t="shared" si="249"/>
        <v>45.297127115308932</v>
      </c>
      <c r="M2662">
        <f t="shared" si="250"/>
        <v>12</v>
      </c>
      <c r="N2662">
        <f t="shared" si="251"/>
        <v>19.386666666666667</v>
      </c>
      <c r="O2662">
        <f>G2662/WatershedCalcs!$F$18</f>
        <v>0.87121211998638992</v>
      </c>
    </row>
    <row r="2663" spans="1:15" x14ac:dyDescent="0.25">
      <c r="A2663">
        <f t="shared" si="247"/>
        <v>2009</v>
      </c>
      <c r="B2663">
        <f t="shared" si="248"/>
        <v>7</v>
      </c>
      <c r="C2663">
        <v>2009</v>
      </c>
      <c r="D2663">
        <v>15</v>
      </c>
      <c r="E2663">
        <v>4</v>
      </c>
      <c r="F2663">
        <v>13</v>
      </c>
      <c r="G2663">
        <v>13</v>
      </c>
      <c r="I2663" s="1">
        <v>39918</v>
      </c>
      <c r="J2663">
        <v>13</v>
      </c>
      <c r="K2663">
        <f t="shared" si="246"/>
        <v>2405</v>
      </c>
      <c r="L2663" s="7">
        <f t="shared" si="249"/>
        <v>47.323888232979144</v>
      </c>
      <c r="M2663">
        <f t="shared" si="250"/>
        <v>11.571428571428571</v>
      </c>
      <c r="N2663">
        <f t="shared" si="251"/>
        <v>20.02</v>
      </c>
      <c r="O2663">
        <f>G2663/WatershedCalcs!$F$18</f>
        <v>0.80898268284450492</v>
      </c>
    </row>
    <row r="2664" spans="1:15" x14ac:dyDescent="0.25">
      <c r="A2664">
        <f t="shared" si="247"/>
        <v>2009</v>
      </c>
      <c r="B2664">
        <f t="shared" si="248"/>
        <v>7</v>
      </c>
      <c r="C2664">
        <v>2009</v>
      </c>
      <c r="D2664">
        <v>16</v>
      </c>
      <c r="E2664">
        <v>4</v>
      </c>
      <c r="F2664">
        <v>11</v>
      </c>
      <c r="G2664">
        <v>11</v>
      </c>
      <c r="I2664" s="1">
        <v>39919</v>
      </c>
      <c r="J2664">
        <v>11</v>
      </c>
      <c r="K2664">
        <f t="shared" si="246"/>
        <v>2599</v>
      </c>
      <c r="L2664" s="7">
        <f t="shared" si="249"/>
        <v>51.141282959464775</v>
      </c>
      <c r="M2664">
        <f t="shared" si="250"/>
        <v>11.142857142857142</v>
      </c>
      <c r="N2664">
        <f t="shared" si="251"/>
        <v>20.386666666666667</v>
      </c>
      <c r="O2664">
        <f>G2664/WatershedCalcs!$F$18</f>
        <v>0.68452380856073491</v>
      </c>
    </row>
    <row r="2665" spans="1:15" x14ac:dyDescent="0.25">
      <c r="A2665">
        <f t="shared" si="247"/>
        <v>2009</v>
      </c>
      <c r="B2665">
        <f t="shared" si="248"/>
        <v>7</v>
      </c>
      <c r="C2665">
        <v>2009</v>
      </c>
      <c r="D2665">
        <v>17</v>
      </c>
      <c r="E2665">
        <v>4</v>
      </c>
      <c r="F2665">
        <v>13</v>
      </c>
      <c r="G2665">
        <v>13</v>
      </c>
      <c r="I2665" s="1">
        <v>39920</v>
      </c>
      <c r="J2665">
        <v>13</v>
      </c>
      <c r="K2665">
        <f t="shared" si="246"/>
        <v>2405</v>
      </c>
      <c r="L2665" s="7">
        <f t="shared" si="249"/>
        <v>47.323888232979144</v>
      </c>
      <c r="M2665">
        <f t="shared" si="250"/>
        <v>10.942857142857141</v>
      </c>
      <c r="N2665">
        <f t="shared" si="251"/>
        <v>20.586666666666666</v>
      </c>
      <c r="O2665">
        <f>G2665/WatershedCalcs!$F$18</f>
        <v>0.80898268284450492</v>
      </c>
    </row>
    <row r="2666" spans="1:15" x14ac:dyDescent="0.25">
      <c r="A2666">
        <f t="shared" si="247"/>
        <v>2009</v>
      </c>
      <c r="B2666">
        <f t="shared" si="248"/>
        <v>7</v>
      </c>
      <c r="C2666">
        <v>2009</v>
      </c>
      <c r="D2666">
        <v>18</v>
      </c>
      <c r="E2666">
        <v>4</v>
      </c>
      <c r="F2666">
        <v>11</v>
      </c>
      <c r="G2666">
        <v>11</v>
      </c>
      <c r="I2666" s="1">
        <v>39921</v>
      </c>
      <c r="J2666">
        <v>11</v>
      </c>
      <c r="K2666">
        <f t="shared" si="246"/>
        <v>2599</v>
      </c>
      <c r="L2666" s="7">
        <f t="shared" si="249"/>
        <v>51.141282959464775</v>
      </c>
      <c r="M2666">
        <f t="shared" si="250"/>
        <v>10.385714285714286</v>
      </c>
      <c r="N2666">
        <f t="shared" si="251"/>
        <v>20.653333333333332</v>
      </c>
      <c r="O2666">
        <f>G2666/WatershedCalcs!$F$18</f>
        <v>0.68452380856073491</v>
      </c>
    </row>
    <row r="2667" spans="1:15" x14ac:dyDescent="0.25">
      <c r="A2667">
        <f t="shared" si="247"/>
        <v>2009</v>
      </c>
      <c r="B2667">
        <f t="shared" si="248"/>
        <v>7</v>
      </c>
      <c r="C2667">
        <v>2009</v>
      </c>
      <c r="D2667">
        <v>19</v>
      </c>
      <c r="E2667">
        <v>4</v>
      </c>
      <c r="F2667">
        <v>11</v>
      </c>
      <c r="G2667">
        <v>11</v>
      </c>
      <c r="I2667" s="1">
        <v>39922</v>
      </c>
      <c r="J2667">
        <v>11</v>
      </c>
      <c r="K2667">
        <f t="shared" si="246"/>
        <v>2599</v>
      </c>
      <c r="L2667" s="7">
        <f t="shared" si="249"/>
        <v>51.141282959464775</v>
      </c>
      <c r="M2667">
        <f t="shared" si="250"/>
        <v>10.042857142857143</v>
      </c>
      <c r="N2667">
        <f t="shared" si="251"/>
        <v>20.753333333333334</v>
      </c>
      <c r="O2667">
        <f>G2667/WatershedCalcs!$F$18</f>
        <v>0.68452380856073491</v>
      </c>
    </row>
    <row r="2668" spans="1:15" x14ac:dyDescent="0.25">
      <c r="A2668">
        <f t="shared" si="247"/>
        <v>2009</v>
      </c>
      <c r="B2668">
        <f t="shared" si="248"/>
        <v>7</v>
      </c>
      <c r="C2668">
        <v>2009</v>
      </c>
      <c r="D2668">
        <v>20</v>
      </c>
      <c r="E2668">
        <v>4</v>
      </c>
      <c r="F2668">
        <v>11</v>
      </c>
      <c r="G2668">
        <v>11</v>
      </c>
      <c r="I2668" s="1">
        <v>39923</v>
      </c>
      <c r="J2668">
        <v>11</v>
      </c>
      <c r="K2668">
        <f t="shared" si="246"/>
        <v>2599</v>
      </c>
      <c r="L2668" s="7">
        <f t="shared" si="249"/>
        <v>51.141282959464775</v>
      </c>
      <c r="M2668">
        <f t="shared" si="250"/>
        <v>9.6428571428571423</v>
      </c>
      <c r="N2668">
        <f t="shared" si="251"/>
        <v>21.053333333333335</v>
      </c>
      <c r="O2668">
        <f>G2668/WatershedCalcs!$F$18</f>
        <v>0.68452380856073491</v>
      </c>
    </row>
    <row r="2669" spans="1:15" x14ac:dyDescent="0.25">
      <c r="A2669">
        <f t="shared" si="247"/>
        <v>2009</v>
      </c>
      <c r="B2669">
        <f t="shared" si="248"/>
        <v>7</v>
      </c>
      <c r="C2669">
        <v>2009</v>
      </c>
      <c r="D2669">
        <v>21</v>
      </c>
      <c r="E2669">
        <v>4</v>
      </c>
      <c r="F2669">
        <v>11</v>
      </c>
      <c r="G2669">
        <v>11</v>
      </c>
      <c r="I2669" s="1">
        <v>39924</v>
      </c>
      <c r="J2669">
        <v>11</v>
      </c>
      <c r="K2669">
        <f t="shared" si="246"/>
        <v>2599</v>
      </c>
      <c r="L2669" s="7">
        <f t="shared" si="249"/>
        <v>51.141282959464775</v>
      </c>
      <c r="M2669">
        <f t="shared" si="250"/>
        <v>9.5</v>
      </c>
      <c r="N2669">
        <f t="shared" si="251"/>
        <v>21.253333333333334</v>
      </c>
      <c r="O2669">
        <f>G2669/WatershedCalcs!$F$18</f>
        <v>0.68452380856073491</v>
      </c>
    </row>
    <row r="2670" spans="1:15" x14ac:dyDescent="0.25">
      <c r="A2670">
        <f t="shared" si="247"/>
        <v>2009</v>
      </c>
      <c r="B2670">
        <f t="shared" si="248"/>
        <v>7</v>
      </c>
      <c r="C2670">
        <v>2009</v>
      </c>
      <c r="D2670">
        <v>22</v>
      </c>
      <c r="E2670">
        <v>4</v>
      </c>
      <c r="F2670">
        <v>10</v>
      </c>
      <c r="G2670">
        <v>10</v>
      </c>
      <c r="I2670" s="1">
        <v>39925</v>
      </c>
      <c r="J2670">
        <v>10</v>
      </c>
      <c r="K2670">
        <f t="shared" si="246"/>
        <v>2728</v>
      </c>
      <c r="L2670" s="7">
        <f t="shared" si="249"/>
        <v>53.679653679653683</v>
      </c>
      <c r="M2670">
        <f t="shared" si="250"/>
        <v>10.5</v>
      </c>
      <c r="N2670">
        <f t="shared" si="251"/>
        <v>21.386666666666667</v>
      </c>
      <c r="O2670">
        <f>G2670/WatershedCalcs!$F$18</f>
        <v>0.62229437141884991</v>
      </c>
    </row>
    <row r="2671" spans="1:15" x14ac:dyDescent="0.25">
      <c r="A2671">
        <f t="shared" si="247"/>
        <v>2009</v>
      </c>
      <c r="B2671">
        <f t="shared" si="248"/>
        <v>7</v>
      </c>
      <c r="C2671">
        <v>2009</v>
      </c>
      <c r="D2671">
        <v>23</v>
      </c>
      <c r="E2671">
        <v>4</v>
      </c>
      <c r="F2671">
        <v>9.6</v>
      </c>
      <c r="G2671">
        <v>9.6</v>
      </c>
      <c r="I2671" s="1">
        <v>39926</v>
      </c>
      <c r="J2671">
        <v>9.6</v>
      </c>
      <c r="K2671">
        <f t="shared" si="246"/>
        <v>2797</v>
      </c>
      <c r="L2671" s="7">
        <f t="shared" si="249"/>
        <v>55.03738685556867</v>
      </c>
      <c r="M2671">
        <f t="shared" si="250"/>
        <v>10.642857142857142</v>
      </c>
      <c r="N2671">
        <f t="shared" si="251"/>
        <v>21.52</v>
      </c>
      <c r="O2671">
        <f>G2671/WatershedCalcs!$F$18</f>
        <v>0.59740259656209593</v>
      </c>
    </row>
    <row r="2672" spans="1:15" x14ac:dyDescent="0.25">
      <c r="A2672">
        <f t="shared" si="247"/>
        <v>2009</v>
      </c>
      <c r="B2672">
        <f t="shared" si="248"/>
        <v>7</v>
      </c>
      <c r="C2672">
        <v>2009</v>
      </c>
      <c r="D2672">
        <v>24</v>
      </c>
      <c r="E2672">
        <v>4</v>
      </c>
      <c r="F2672">
        <v>9.1</v>
      </c>
      <c r="G2672">
        <v>9.1</v>
      </c>
      <c r="I2672" s="1">
        <v>39927</v>
      </c>
      <c r="J2672">
        <v>9.1</v>
      </c>
      <c r="K2672">
        <f t="shared" si="246"/>
        <v>2847</v>
      </c>
      <c r="L2672" s="7">
        <f t="shared" si="249"/>
        <v>56.02125147579693</v>
      </c>
      <c r="M2672">
        <f t="shared" si="250"/>
        <v>10.6</v>
      </c>
      <c r="N2672">
        <f t="shared" si="251"/>
        <v>21.633333333333333</v>
      </c>
      <c r="O2672">
        <f>G2672/WatershedCalcs!$F$18</f>
        <v>0.56628787799115343</v>
      </c>
    </row>
    <row r="2673" spans="1:15" x14ac:dyDescent="0.25">
      <c r="A2673">
        <f t="shared" si="247"/>
        <v>2009</v>
      </c>
      <c r="B2673">
        <f t="shared" si="248"/>
        <v>7</v>
      </c>
      <c r="C2673">
        <v>2009</v>
      </c>
      <c r="D2673">
        <v>25</v>
      </c>
      <c r="E2673">
        <v>4</v>
      </c>
      <c r="F2673">
        <v>8.6</v>
      </c>
      <c r="G2673">
        <v>8.6</v>
      </c>
      <c r="I2673" s="1">
        <v>39928</v>
      </c>
      <c r="J2673">
        <v>8.6</v>
      </c>
      <c r="K2673">
        <f t="shared" si="246"/>
        <v>2898</v>
      </c>
      <c r="L2673" s="7">
        <f t="shared" si="249"/>
        <v>57.02479338842975</v>
      </c>
      <c r="M2673">
        <f t="shared" si="250"/>
        <v>10.557142857142855</v>
      </c>
      <c r="N2673">
        <f t="shared" si="251"/>
        <v>21.763333333333332</v>
      </c>
      <c r="O2673">
        <f>G2673/WatershedCalcs!$F$18</f>
        <v>0.53517315942021093</v>
      </c>
    </row>
    <row r="2674" spans="1:15" x14ac:dyDescent="0.25">
      <c r="A2674">
        <f t="shared" si="247"/>
        <v>2009</v>
      </c>
      <c r="B2674">
        <f t="shared" si="248"/>
        <v>7</v>
      </c>
      <c r="C2674">
        <v>2009</v>
      </c>
      <c r="D2674">
        <v>26</v>
      </c>
      <c r="E2674">
        <v>4</v>
      </c>
      <c r="F2674">
        <v>8.1999999999999993</v>
      </c>
      <c r="G2674">
        <v>8.1999999999999993</v>
      </c>
      <c r="I2674" s="1">
        <v>39929</v>
      </c>
      <c r="J2674">
        <v>8.1999999999999993</v>
      </c>
      <c r="K2674">
        <f t="shared" si="246"/>
        <v>2946</v>
      </c>
      <c r="L2674" s="7">
        <f t="shared" si="249"/>
        <v>57.969303423848885</v>
      </c>
      <c r="M2674">
        <f t="shared" si="250"/>
        <v>13.757142857142856</v>
      </c>
      <c r="N2674">
        <f t="shared" si="251"/>
        <v>21.876666666666665</v>
      </c>
      <c r="O2674">
        <f>G2674/WatershedCalcs!$F$18</f>
        <v>0.51028138456345695</v>
      </c>
    </row>
    <row r="2675" spans="1:15" x14ac:dyDescent="0.25">
      <c r="A2675">
        <f t="shared" si="247"/>
        <v>2009</v>
      </c>
      <c r="B2675">
        <f t="shared" si="248"/>
        <v>7</v>
      </c>
      <c r="C2675">
        <v>2009</v>
      </c>
      <c r="D2675">
        <v>27</v>
      </c>
      <c r="E2675">
        <v>4</v>
      </c>
      <c r="F2675">
        <v>10</v>
      </c>
      <c r="G2675">
        <v>10</v>
      </c>
      <c r="I2675" s="1">
        <v>39930</v>
      </c>
      <c r="J2675">
        <v>10</v>
      </c>
      <c r="K2675">
        <f t="shared" si="246"/>
        <v>2728</v>
      </c>
      <c r="L2675" s="7">
        <f t="shared" si="249"/>
        <v>53.679653679653683</v>
      </c>
      <c r="M2675">
        <f t="shared" si="250"/>
        <v>15.442857142857141</v>
      </c>
      <c r="N2675">
        <f t="shared" si="251"/>
        <v>21.970000000000002</v>
      </c>
      <c r="O2675">
        <f>G2675/WatershedCalcs!$F$18</f>
        <v>0.62229437141884991</v>
      </c>
    </row>
    <row r="2676" spans="1:15" x14ac:dyDescent="0.25">
      <c r="A2676">
        <f t="shared" si="247"/>
        <v>2009</v>
      </c>
      <c r="B2676">
        <f t="shared" si="248"/>
        <v>7</v>
      </c>
      <c r="C2676">
        <v>2009</v>
      </c>
      <c r="D2676">
        <v>28</v>
      </c>
      <c r="E2676">
        <v>4</v>
      </c>
      <c r="F2676">
        <v>18</v>
      </c>
      <c r="G2676">
        <v>18</v>
      </c>
      <c r="I2676" s="1">
        <v>39931</v>
      </c>
      <c r="J2676">
        <v>18</v>
      </c>
      <c r="K2676">
        <f t="shared" si="246"/>
        <v>1969</v>
      </c>
      <c r="L2676" s="7">
        <f t="shared" si="249"/>
        <v>38.744588744588739</v>
      </c>
      <c r="M2676">
        <f t="shared" si="250"/>
        <v>18.014285714285712</v>
      </c>
      <c r="N2676">
        <f t="shared" si="251"/>
        <v>22.003333333333334</v>
      </c>
      <c r="O2676">
        <f>G2676/WatershedCalcs!$F$18</f>
        <v>1.1201298685539298</v>
      </c>
    </row>
    <row r="2677" spans="1:15" x14ac:dyDescent="0.25">
      <c r="A2677">
        <f t="shared" si="247"/>
        <v>2009</v>
      </c>
      <c r="B2677">
        <f t="shared" si="248"/>
        <v>7</v>
      </c>
      <c r="C2677">
        <v>2009</v>
      </c>
      <c r="D2677">
        <v>29</v>
      </c>
      <c r="E2677">
        <v>4</v>
      </c>
      <c r="F2677">
        <v>11</v>
      </c>
      <c r="G2677">
        <v>11</v>
      </c>
      <c r="I2677" s="1">
        <v>39932</v>
      </c>
      <c r="J2677">
        <v>11</v>
      </c>
      <c r="K2677">
        <f t="shared" si="246"/>
        <v>2599</v>
      </c>
      <c r="L2677" s="7">
        <f t="shared" si="249"/>
        <v>51.141282959464775</v>
      </c>
      <c r="M2677">
        <f t="shared" si="250"/>
        <v>25.014285714285712</v>
      </c>
      <c r="N2677">
        <f t="shared" si="251"/>
        <v>21.736666666666668</v>
      </c>
      <c r="O2677">
        <f>G2677/WatershedCalcs!$F$18</f>
        <v>0.68452380856073491</v>
      </c>
    </row>
    <row r="2678" spans="1:15" x14ac:dyDescent="0.25">
      <c r="A2678">
        <f t="shared" si="247"/>
        <v>2009</v>
      </c>
      <c r="B2678">
        <f t="shared" si="248"/>
        <v>7</v>
      </c>
      <c r="C2678">
        <v>2009</v>
      </c>
      <c r="D2678">
        <v>30</v>
      </c>
      <c r="E2678">
        <v>4</v>
      </c>
      <c r="F2678">
        <v>9.3000000000000007</v>
      </c>
      <c r="G2678">
        <v>9.3000000000000007</v>
      </c>
      <c r="I2678" s="1">
        <v>39933</v>
      </c>
      <c r="J2678">
        <v>9.3000000000000007</v>
      </c>
      <c r="K2678">
        <f t="shared" si="246"/>
        <v>2828</v>
      </c>
      <c r="L2678" s="7">
        <f t="shared" si="249"/>
        <v>55.647382920110189</v>
      </c>
      <c r="M2678">
        <f t="shared" si="250"/>
        <v>30.728571428571428</v>
      </c>
      <c r="N2678">
        <f t="shared" si="251"/>
        <v>21.696666666666665</v>
      </c>
      <c r="O2678">
        <f>G2678/WatershedCalcs!$F$18</f>
        <v>0.57873376541953048</v>
      </c>
    </row>
    <row r="2679" spans="1:15" x14ac:dyDescent="0.25">
      <c r="A2679">
        <f t="shared" si="247"/>
        <v>2009</v>
      </c>
      <c r="B2679">
        <f t="shared" si="248"/>
        <v>8</v>
      </c>
      <c r="C2679">
        <v>2009</v>
      </c>
      <c r="D2679">
        <v>1</v>
      </c>
      <c r="E2679">
        <v>5</v>
      </c>
      <c r="F2679">
        <v>8.8000000000000007</v>
      </c>
      <c r="G2679">
        <v>8.8000000000000007</v>
      </c>
      <c r="I2679" s="1">
        <v>39934</v>
      </c>
      <c r="J2679">
        <v>8.8000000000000007</v>
      </c>
      <c r="K2679">
        <f t="shared" si="246"/>
        <v>2879</v>
      </c>
      <c r="L2679" s="7">
        <f t="shared" si="249"/>
        <v>56.650924832743009</v>
      </c>
      <c r="M2679">
        <f t="shared" si="250"/>
        <v>35.114285714285714</v>
      </c>
      <c r="N2679">
        <f t="shared" si="251"/>
        <v>21.719999999999995</v>
      </c>
      <c r="O2679">
        <f>G2679/WatershedCalcs!$F$18</f>
        <v>0.54761904684858798</v>
      </c>
    </row>
    <row r="2680" spans="1:15" x14ac:dyDescent="0.25">
      <c r="A2680">
        <f t="shared" si="247"/>
        <v>2009</v>
      </c>
      <c r="B2680">
        <f t="shared" si="248"/>
        <v>8</v>
      </c>
      <c r="C2680">
        <v>2009</v>
      </c>
      <c r="D2680">
        <v>2</v>
      </c>
      <c r="E2680">
        <v>5</v>
      </c>
      <c r="F2680">
        <v>31</v>
      </c>
      <c r="G2680">
        <v>31</v>
      </c>
      <c r="I2680" s="1">
        <v>39935</v>
      </c>
      <c r="J2680">
        <v>31</v>
      </c>
      <c r="K2680">
        <f t="shared" si="246"/>
        <v>1219</v>
      </c>
      <c r="L2680" s="7">
        <f t="shared" si="249"/>
        <v>23.986619441164898</v>
      </c>
      <c r="M2680">
        <f t="shared" si="250"/>
        <v>38.285714285714285</v>
      </c>
      <c r="N2680">
        <f t="shared" si="251"/>
        <v>21.733333333333334</v>
      </c>
      <c r="O2680">
        <f>G2680/WatershedCalcs!$F$18</f>
        <v>1.9291125513984348</v>
      </c>
    </row>
    <row r="2681" spans="1:15" x14ac:dyDescent="0.25">
      <c r="A2681">
        <f t="shared" si="247"/>
        <v>2009</v>
      </c>
      <c r="B2681">
        <f t="shared" si="248"/>
        <v>8</v>
      </c>
      <c r="C2681">
        <v>2009</v>
      </c>
      <c r="D2681">
        <v>3</v>
      </c>
      <c r="E2681">
        <v>5</v>
      </c>
      <c r="F2681">
        <v>20</v>
      </c>
      <c r="G2681">
        <v>20</v>
      </c>
      <c r="I2681" s="1">
        <v>39936</v>
      </c>
      <c r="J2681">
        <v>20</v>
      </c>
      <c r="K2681">
        <f t="shared" si="246"/>
        <v>1826</v>
      </c>
      <c r="L2681" s="7">
        <f t="shared" si="249"/>
        <v>35.930735930735928</v>
      </c>
      <c r="M2681">
        <f t="shared" si="250"/>
        <v>37.428571428571431</v>
      </c>
      <c r="N2681">
        <f t="shared" si="251"/>
        <v>21</v>
      </c>
      <c r="O2681">
        <f>G2681/WatershedCalcs!$F$18</f>
        <v>1.2445887428376998</v>
      </c>
    </row>
    <row r="2682" spans="1:15" x14ac:dyDescent="0.25">
      <c r="A2682">
        <f t="shared" si="247"/>
        <v>2009</v>
      </c>
      <c r="B2682">
        <f t="shared" si="248"/>
        <v>8</v>
      </c>
      <c r="C2682">
        <v>2009</v>
      </c>
      <c r="D2682">
        <v>4</v>
      </c>
      <c r="E2682">
        <v>5</v>
      </c>
      <c r="F2682">
        <v>28</v>
      </c>
      <c r="G2682">
        <v>28</v>
      </c>
      <c r="I2682" s="1">
        <v>39937</v>
      </c>
      <c r="J2682">
        <v>28</v>
      </c>
      <c r="K2682">
        <f t="shared" si="246"/>
        <v>1357</v>
      </c>
      <c r="L2682" s="7">
        <f t="shared" si="249"/>
        <v>26.702085792994882</v>
      </c>
      <c r="M2682">
        <f t="shared" si="250"/>
        <v>37.714285714285715</v>
      </c>
      <c r="N2682">
        <f t="shared" si="251"/>
        <v>20.62</v>
      </c>
      <c r="O2682">
        <f>G2682/WatershedCalcs!$F$18</f>
        <v>1.7424242399727798</v>
      </c>
    </row>
    <row r="2683" spans="1:15" x14ac:dyDescent="0.25">
      <c r="A2683">
        <f t="shared" si="247"/>
        <v>2009</v>
      </c>
      <c r="B2683">
        <f t="shared" si="248"/>
        <v>8</v>
      </c>
      <c r="C2683">
        <v>2009</v>
      </c>
      <c r="D2683">
        <v>5</v>
      </c>
      <c r="E2683">
        <v>5</v>
      </c>
      <c r="F2683">
        <v>67</v>
      </c>
      <c r="G2683">
        <v>67</v>
      </c>
      <c r="I2683" s="1">
        <v>39938</v>
      </c>
      <c r="J2683">
        <v>67</v>
      </c>
      <c r="K2683">
        <f t="shared" si="246"/>
        <v>444</v>
      </c>
      <c r="L2683" s="7">
        <f t="shared" si="249"/>
        <v>8.7367178276269186</v>
      </c>
      <c r="M2683">
        <f t="shared" si="250"/>
        <v>36.714285714285715</v>
      </c>
      <c r="N2683">
        <f t="shared" si="251"/>
        <v>19.963333333333331</v>
      </c>
      <c r="O2683">
        <f>G2683/WatershedCalcs!$F$18</f>
        <v>4.1693722885062945</v>
      </c>
    </row>
    <row r="2684" spans="1:15" x14ac:dyDescent="0.25">
      <c r="A2684">
        <f t="shared" si="247"/>
        <v>2009</v>
      </c>
      <c r="B2684">
        <f t="shared" si="248"/>
        <v>8</v>
      </c>
      <c r="C2684">
        <v>2009</v>
      </c>
      <c r="D2684">
        <v>6</v>
      </c>
      <c r="E2684">
        <v>5</v>
      </c>
      <c r="F2684" t="s">
        <v>83</v>
      </c>
      <c r="G2684">
        <v>51</v>
      </c>
      <c r="H2684" t="s">
        <v>10</v>
      </c>
      <c r="I2684" s="1">
        <v>39939</v>
      </c>
      <c r="J2684">
        <v>51</v>
      </c>
      <c r="K2684">
        <f t="shared" si="246"/>
        <v>623</v>
      </c>
      <c r="L2684" s="7">
        <f t="shared" si="249"/>
        <v>12.258953168044078</v>
      </c>
      <c r="M2684">
        <f t="shared" si="250"/>
        <v>30.285714285714285</v>
      </c>
      <c r="N2684">
        <f t="shared" si="251"/>
        <v>18.009999999999998</v>
      </c>
      <c r="O2684">
        <f>G2684/WatershedCalcs!$F$18</f>
        <v>3.1737012942361349</v>
      </c>
    </row>
    <row r="2685" spans="1:15" x14ac:dyDescent="0.25">
      <c r="A2685">
        <f t="shared" si="247"/>
        <v>2009</v>
      </c>
      <c r="B2685">
        <f t="shared" si="248"/>
        <v>8</v>
      </c>
      <c r="C2685">
        <v>2009</v>
      </c>
      <c r="D2685">
        <v>7</v>
      </c>
      <c r="E2685">
        <v>5</v>
      </c>
      <c r="F2685" t="s">
        <v>145</v>
      </c>
      <c r="G2685">
        <v>40</v>
      </c>
      <c r="H2685" t="s">
        <v>10</v>
      </c>
      <c r="I2685" s="1">
        <v>39940</v>
      </c>
      <c r="J2685">
        <v>40</v>
      </c>
      <c r="K2685">
        <f t="shared" si="246"/>
        <v>894</v>
      </c>
      <c r="L2685" s="7">
        <f t="shared" si="249"/>
        <v>17.591499409681226</v>
      </c>
      <c r="M2685">
        <f t="shared" si="250"/>
        <v>26.714285714285715</v>
      </c>
      <c r="N2685">
        <f t="shared" si="251"/>
        <v>16.676666666666666</v>
      </c>
      <c r="O2685">
        <f>G2685/WatershedCalcs!$F$18</f>
        <v>2.4891774856753996</v>
      </c>
    </row>
    <row r="2686" spans="1:15" x14ac:dyDescent="0.25">
      <c r="A2686">
        <f t="shared" si="247"/>
        <v>2009</v>
      </c>
      <c r="B2686">
        <f t="shared" si="248"/>
        <v>8</v>
      </c>
      <c r="C2686">
        <v>2009</v>
      </c>
      <c r="D2686">
        <v>8</v>
      </c>
      <c r="E2686">
        <v>5</v>
      </c>
      <c r="F2686" t="s">
        <v>146</v>
      </c>
      <c r="G2686">
        <v>31</v>
      </c>
      <c r="H2686" t="s">
        <v>10</v>
      </c>
      <c r="I2686" s="1">
        <v>39941</v>
      </c>
      <c r="J2686">
        <v>31</v>
      </c>
      <c r="K2686">
        <f t="shared" si="246"/>
        <v>1219</v>
      </c>
      <c r="L2686" s="7">
        <f t="shared" si="249"/>
        <v>23.986619441164898</v>
      </c>
      <c r="M2686">
        <f t="shared" si="250"/>
        <v>25.714285714285715</v>
      </c>
      <c r="N2686">
        <f t="shared" si="251"/>
        <v>15.71</v>
      </c>
      <c r="O2686">
        <f>G2686/WatershedCalcs!$F$18</f>
        <v>1.9291125513984348</v>
      </c>
    </row>
    <row r="2687" spans="1:15" x14ac:dyDescent="0.25">
      <c r="A2687">
        <f t="shared" si="247"/>
        <v>2009</v>
      </c>
      <c r="B2687">
        <f t="shared" si="248"/>
        <v>8</v>
      </c>
      <c r="C2687">
        <v>2009</v>
      </c>
      <c r="D2687">
        <v>9</v>
      </c>
      <c r="E2687">
        <v>5</v>
      </c>
      <c r="F2687" t="s">
        <v>40</v>
      </c>
      <c r="G2687">
        <v>25</v>
      </c>
      <c r="H2687" t="s">
        <v>10</v>
      </c>
      <c r="I2687" s="1">
        <v>39942</v>
      </c>
      <c r="J2687">
        <v>25</v>
      </c>
      <c r="K2687">
        <f t="shared" si="246"/>
        <v>1500</v>
      </c>
      <c r="L2687" s="7">
        <f t="shared" si="249"/>
        <v>29.515938606847698</v>
      </c>
      <c r="M2687">
        <f t="shared" si="250"/>
        <v>24.714285714285715</v>
      </c>
      <c r="N2687">
        <f t="shared" si="251"/>
        <v>15</v>
      </c>
      <c r="O2687">
        <f>G2687/WatershedCalcs!$F$18</f>
        <v>1.5557359285471248</v>
      </c>
    </row>
    <row r="2688" spans="1:15" x14ac:dyDescent="0.25">
      <c r="A2688">
        <f t="shared" si="247"/>
        <v>2009</v>
      </c>
      <c r="B2688">
        <f t="shared" si="248"/>
        <v>8</v>
      </c>
      <c r="C2688">
        <v>2009</v>
      </c>
      <c r="D2688">
        <v>10</v>
      </c>
      <c r="E2688">
        <v>5</v>
      </c>
      <c r="F2688" t="s">
        <v>92</v>
      </c>
      <c r="G2688">
        <v>22</v>
      </c>
      <c r="H2688" t="s">
        <v>10</v>
      </c>
      <c r="I2688" s="1">
        <v>39943</v>
      </c>
      <c r="J2688">
        <v>22</v>
      </c>
      <c r="K2688">
        <f t="shared" si="246"/>
        <v>1676</v>
      </c>
      <c r="L2688" s="7">
        <f t="shared" si="249"/>
        <v>32.979142070051161</v>
      </c>
      <c r="M2688">
        <f t="shared" si="250"/>
        <v>23.571428571428573</v>
      </c>
      <c r="N2688">
        <f t="shared" si="251"/>
        <v>14.46</v>
      </c>
      <c r="O2688">
        <f>G2688/WatershedCalcs!$F$18</f>
        <v>1.3690476171214698</v>
      </c>
    </row>
    <row r="2689" spans="1:15" x14ac:dyDescent="0.25">
      <c r="A2689">
        <f t="shared" si="247"/>
        <v>2009</v>
      </c>
      <c r="B2689">
        <f t="shared" si="248"/>
        <v>8</v>
      </c>
      <c r="C2689">
        <v>2009</v>
      </c>
      <c r="D2689">
        <v>11</v>
      </c>
      <c r="E2689">
        <v>5</v>
      </c>
      <c r="F2689" t="s">
        <v>93</v>
      </c>
      <c r="G2689">
        <v>21</v>
      </c>
      <c r="H2689" t="s">
        <v>10</v>
      </c>
      <c r="I2689" s="1">
        <v>39944</v>
      </c>
      <c r="J2689">
        <v>21</v>
      </c>
      <c r="K2689">
        <f t="shared" si="246"/>
        <v>1744</v>
      </c>
      <c r="L2689" s="7">
        <f t="shared" si="249"/>
        <v>34.317197953561589</v>
      </c>
      <c r="M2689">
        <f t="shared" si="250"/>
        <v>22.571428571428573</v>
      </c>
      <c r="N2689">
        <f t="shared" si="251"/>
        <v>14</v>
      </c>
      <c r="O2689">
        <f>G2689/WatershedCalcs!$F$18</f>
        <v>1.3068181799795848</v>
      </c>
    </row>
    <row r="2690" spans="1:15" x14ac:dyDescent="0.25">
      <c r="A2690">
        <f t="shared" si="247"/>
        <v>2009</v>
      </c>
      <c r="B2690">
        <f t="shared" si="248"/>
        <v>8</v>
      </c>
      <c r="C2690">
        <v>2009</v>
      </c>
      <c r="D2690">
        <v>12</v>
      </c>
      <c r="E2690">
        <v>5</v>
      </c>
      <c r="F2690" t="s">
        <v>92</v>
      </c>
      <c r="G2690">
        <v>22</v>
      </c>
      <c r="H2690" t="s">
        <v>10</v>
      </c>
      <c r="I2690" s="1">
        <v>39945</v>
      </c>
      <c r="J2690">
        <v>22</v>
      </c>
      <c r="K2690">
        <f t="shared" ref="K2690:K2753" si="252">RANK(J2690,$J$2:$J$5114,0)</f>
        <v>1676</v>
      </c>
      <c r="L2690" s="7">
        <f t="shared" si="249"/>
        <v>32.979142070051161</v>
      </c>
      <c r="M2690">
        <f t="shared" si="250"/>
        <v>21.571428571428573</v>
      </c>
      <c r="N2690">
        <f t="shared" si="251"/>
        <v>13.573333333333332</v>
      </c>
      <c r="O2690">
        <f>G2690/WatershedCalcs!$F$18</f>
        <v>1.3690476171214698</v>
      </c>
    </row>
    <row r="2691" spans="1:15" x14ac:dyDescent="0.25">
      <c r="A2691">
        <f t="shared" ref="A2691:A2754" si="253">IF(E2691&gt;9,C2691+1,C2691)</f>
        <v>2009</v>
      </c>
      <c r="B2691">
        <f t="shared" ref="B2691:B2754" si="254">IF(E2691&gt;9,(E2691-9),(E2691+3))</f>
        <v>8</v>
      </c>
      <c r="C2691">
        <v>2009</v>
      </c>
      <c r="D2691">
        <v>13</v>
      </c>
      <c r="E2691">
        <v>5</v>
      </c>
      <c r="F2691" t="s">
        <v>91</v>
      </c>
      <c r="G2691">
        <v>26</v>
      </c>
      <c r="H2691" t="s">
        <v>10</v>
      </c>
      <c r="I2691" s="1">
        <v>39946</v>
      </c>
      <c r="J2691">
        <v>26</v>
      </c>
      <c r="K2691">
        <f t="shared" si="252"/>
        <v>1449</v>
      </c>
      <c r="L2691" s="7">
        <f t="shared" ref="L2691:L2754" si="255">100*(K2691/(COUNT($K$2:$K$5114)+1))</f>
        <v>28.512396694214875</v>
      </c>
      <c r="M2691">
        <f t="shared" ref="M2691:M2754" si="256">AVERAGE(J2691:J2697)</f>
        <v>21.285714285714285</v>
      </c>
      <c r="N2691">
        <f t="shared" ref="N2691:N2754" si="257">AVERAGE(J2691:J2720)</f>
        <v>13.113333333333333</v>
      </c>
      <c r="O2691">
        <f>G2691/WatershedCalcs!$F$18</f>
        <v>1.6179653656890098</v>
      </c>
    </row>
    <row r="2692" spans="1:15" x14ac:dyDescent="0.25">
      <c r="A2692">
        <f t="shared" si="253"/>
        <v>2009</v>
      </c>
      <c r="B2692">
        <f t="shared" si="254"/>
        <v>8</v>
      </c>
      <c r="C2692">
        <v>2009</v>
      </c>
      <c r="D2692">
        <v>14</v>
      </c>
      <c r="E2692">
        <v>5</v>
      </c>
      <c r="F2692" t="s">
        <v>87</v>
      </c>
      <c r="G2692">
        <v>33</v>
      </c>
      <c r="H2692" t="s">
        <v>10</v>
      </c>
      <c r="I2692" s="1">
        <v>39947</v>
      </c>
      <c r="J2692">
        <v>33</v>
      </c>
      <c r="K2692">
        <f t="shared" si="252"/>
        <v>1148</v>
      </c>
      <c r="L2692" s="7">
        <f t="shared" si="255"/>
        <v>22.589531680440771</v>
      </c>
      <c r="M2692">
        <f t="shared" si="256"/>
        <v>20</v>
      </c>
      <c r="N2692">
        <f t="shared" si="257"/>
        <v>12.513333333333332</v>
      </c>
      <c r="O2692">
        <f>G2692/WatershedCalcs!$F$18</f>
        <v>2.0535714256822049</v>
      </c>
    </row>
    <row r="2693" spans="1:15" x14ac:dyDescent="0.25">
      <c r="A2693">
        <f t="shared" si="253"/>
        <v>2009</v>
      </c>
      <c r="B2693">
        <f t="shared" si="254"/>
        <v>8</v>
      </c>
      <c r="C2693">
        <v>2009</v>
      </c>
      <c r="D2693">
        <v>15</v>
      </c>
      <c r="E2693">
        <v>5</v>
      </c>
      <c r="F2693" t="s">
        <v>35</v>
      </c>
      <c r="G2693">
        <v>24</v>
      </c>
      <c r="H2693" t="s">
        <v>10</v>
      </c>
      <c r="I2693" s="1">
        <v>39948</v>
      </c>
      <c r="J2693">
        <v>24</v>
      </c>
      <c r="K2693">
        <f t="shared" si="252"/>
        <v>1550</v>
      </c>
      <c r="L2693" s="7">
        <f t="shared" si="255"/>
        <v>30.499803227075954</v>
      </c>
      <c r="M2693">
        <f t="shared" si="256"/>
        <v>17.428571428571427</v>
      </c>
      <c r="N2693">
        <f t="shared" si="257"/>
        <v>11.746666666666664</v>
      </c>
      <c r="O2693">
        <f>G2693/WatershedCalcs!$F$18</f>
        <v>1.4935064914052398</v>
      </c>
    </row>
    <row r="2694" spans="1:15" x14ac:dyDescent="0.25">
      <c r="A2694">
        <f t="shared" si="253"/>
        <v>2009</v>
      </c>
      <c r="B2694">
        <f t="shared" si="254"/>
        <v>8</v>
      </c>
      <c r="C2694">
        <v>2009</v>
      </c>
      <c r="D2694">
        <v>16</v>
      </c>
      <c r="E2694">
        <v>5</v>
      </c>
      <c r="F2694" t="s">
        <v>39</v>
      </c>
      <c r="G2694">
        <v>17</v>
      </c>
      <c r="H2694" t="s">
        <v>10</v>
      </c>
      <c r="I2694" s="1">
        <v>39949</v>
      </c>
      <c r="J2694">
        <v>17</v>
      </c>
      <c r="K2694">
        <f t="shared" si="252"/>
        <v>2056</v>
      </c>
      <c r="L2694" s="7">
        <f t="shared" si="255"/>
        <v>40.456513183785916</v>
      </c>
      <c r="M2694">
        <f t="shared" si="256"/>
        <v>16</v>
      </c>
      <c r="N2694">
        <f t="shared" si="257"/>
        <v>11.379999999999999</v>
      </c>
      <c r="O2694">
        <f>G2694/WatershedCalcs!$F$18</f>
        <v>1.0579004314120448</v>
      </c>
    </row>
    <row r="2695" spans="1:15" x14ac:dyDescent="0.25">
      <c r="A2695">
        <f t="shared" si="253"/>
        <v>2009</v>
      </c>
      <c r="B2695">
        <f t="shared" si="254"/>
        <v>8</v>
      </c>
      <c r="C2695">
        <v>2009</v>
      </c>
      <c r="D2695">
        <v>17</v>
      </c>
      <c r="E2695">
        <v>5</v>
      </c>
      <c r="F2695" t="s">
        <v>44</v>
      </c>
      <c r="G2695">
        <v>15</v>
      </c>
      <c r="H2695" t="s">
        <v>10</v>
      </c>
      <c r="I2695" s="1">
        <v>39950</v>
      </c>
      <c r="J2695">
        <v>15</v>
      </c>
      <c r="K2695">
        <f t="shared" si="252"/>
        <v>2213</v>
      </c>
      <c r="L2695" s="7">
        <f t="shared" si="255"/>
        <v>43.545848091302638</v>
      </c>
      <c r="M2695">
        <f t="shared" si="256"/>
        <v>15.428571428571429</v>
      </c>
      <c r="N2695">
        <f t="shared" si="257"/>
        <v>11.059999999999999</v>
      </c>
      <c r="O2695">
        <f>G2695/WatershedCalcs!$F$18</f>
        <v>0.93344155712827492</v>
      </c>
    </row>
    <row r="2696" spans="1:15" x14ac:dyDescent="0.25">
      <c r="A2696">
        <f t="shared" si="253"/>
        <v>2009</v>
      </c>
      <c r="B2696">
        <f t="shared" si="254"/>
        <v>8</v>
      </c>
      <c r="C2696">
        <v>2009</v>
      </c>
      <c r="D2696">
        <v>18</v>
      </c>
      <c r="E2696">
        <v>5</v>
      </c>
      <c r="F2696" t="s">
        <v>45</v>
      </c>
      <c r="G2696">
        <v>14</v>
      </c>
      <c r="H2696" t="s">
        <v>10</v>
      </c>
      <c r="I2696" s="1">
        <v>39951</v>
      </c>
      <c r="J2696">
        <v>14</v>
      </c>
      <c r="K2696">
        <f t="shared" si="252"/>
        <v>2302</v>
      </c>
      <c r="L2696" s="7">
        <f t="shared" si="255"/>
        <v>45.297127115308932</v>
      </c>
      <c r="M2696">
        <f t="shared" si="256"/>
        <v>15.142857142857142</v>
      </c>
      <c r="N2696">
        <f t="shared" si="257"/>
        <v>10.77</v>
      </c>
      <c r="O2696">
        <f>G2696/WatershedCalcs!$F$18</f>
        <v>0.87121211998638992</v>
      </c>
    </row>
    <row r="2697" spans="1:15" x14ac:dyDescent="0.25">
      <c r="A2697">
        <f t="shared" si="253"/>
        <v>2009</v>
      </c>
      <c r="B2697">
        <f t="shared" si="254"/>
        <v>8</v>
      </c>
      <c r="C2697">
        <v>2009</v>
      </c>
      <c r="D2697">
        <v>19</v>
      </c>
      <c r="E2697">
        <v>5</v>
      </c>
      <c r="F2697">
        <v>20</v>
      </c>
      <c r="G2697">
        <v>20</v>
      </c>
      <c r="I2697" s="1">
        <v>39952</v>
      </c>
      <c r="J2697">
        <v>20</v>
      </c>
      <c r="K2697">
        <f t="shared" si="252"/>
        <v>1826</v>
      </c>
      <c r="L2697" s="7">
        <f t="shared" si="255"/>
        <v>35.930735930735928</v>
      </c>
      <c r="M2697">
        <f t="shared" si="256"/>
        <v>14.857142857142858</v>
      </c>
      <c r="N2697">
        <f t="shared" si="257"/>
        <v>10.486666666666666</v>
      </c>
      <c r="O2697">
        <f>G2697/WatershedCalcs!$F$18</f>
        <v>1.2445887428376998</v>
      </c>
    </row>
    <row r="2698" spans="1:15" x14ac:dyDescent="0.25">
      <c r="A2698">
        <f t="shared" si="253"/>
        <v>2009</v>
      </c>
      <c r="B2698">
        <f t="shared" si="254"/>
        <v>8</v>
      </c>
      <c r="C2698">
        <v>2009</v>
      </c>
      <c r="D2698">
        <v>20</v>
      </c>
      <c r="E2698">
        <v>5</v>
      </c>
      <c r="F2698">
        <v>17</v>
      </c>
      <c r="G2698">
        <v>17</v>
      </c>
      <c r="I2698" s="1">
        <v>39953</v>
      </c>
      <c r="J2698">
        <v>17</v>
      </c>
      <c r="K2698">
        <f t="shared" si="252"/>
        <v>2056</v>
      </c>
      <c r="L2698" s="7">
        <f t="shared" si="255"/>
        <v>40.456513183785916</v>
      </c>
      <c r="M2698">
        <f t="shared" si="256"/>
        <v>13.571428571428571</v>
      </c>
      <c r="N2698">
        <f t="shared" si="257"/>
        <v>9.9833333333333307</v>
      </c>
      <c r="O2698">
        <f>G2698/WatershedCalcs!$F$18</f>
        <v>1.0579004314120448</v>
      </c>
    </row>
    <row r="2699" spans="1:15" x14ac:dyDescent="0.25">
      <c r="A2699">
        <f t="shared" si="253"/>
        <v>2009</v>
      </c>
      <c r="B2699">
        <f t="shared" si="254"/>
        <v>8</v>
      </c>
      <c r="C2699">
        <v>2009</v>
      </c>
      <c r="D2699">
        <v>21</v>
      </c>
      <c r="E2699">
        <v>5</v>
      </c>
      <c r="F2699">
        <v>15</v>
      </c>
      <c r="G2699">
        <v>15</v>
      </c>
      <c r="I2699" s="1">
        <v>39954</v>
      </c>
      <c r="J2699">
        <v>15</v>
      </c>
      <c r="K2699">
        <f t="shared" si="252"/>
        <v>2213</v>
      </c>
      <c r="L2699" s="7">
        <f t="shared" si="255"/>
        <v>43.545848091302638</v>
      </c>
      <c r="M2699">
        <f t="shared" si="256"/>
        <v>12.714285714285714</v>
      </c>
      <c r="N2699">
        <f t="shared" si="257"/>
        <v>9.6199999999999992</v>
      </c>
      <c r="O2699">
        <f>G2699/WatershedCalcs!$F$18</f>
        <v>0.93344155712827492</v>
      </c>
    </row>
    <row r="2700" spans="1:15" x14ac:dyDescent="0.25">
      <c r="A2700">
        <f t="shared" si="253"/>
        <v>2009</v>
      </c>
      <c r="B2700">
        <f t="shared" si="254"/>
        <v>8</v>
      </c>
      <c r="C2700">
        <v>2009</v>
      </c>
      <c r="D2700">
        <v>22</v>
      </c>
      <c r="E2700">
        <v>5</v>
      </c>
      <c r="F2700">
        <v>14</v>
      </c>
      <c r="G2700">
        <v>14</v>
      </c>
      <c r="I2700" s="1">
        <v>39955</v>
      </c>
      <c r="J2700">
        <v>14</v>
      </c>
      <c r="K2700">
        <f t="shared" si="252"/>
        <v>2302</v>
      </c>
      <c r="L2700" s="7">
        <f t="shared" si="255"/>
        <v>45.297127115308932</v>
      </c>
      <c r="M2700">
        <f t="shared" si="256"/>
        <v>12</v>
      </c>
      <c r="N2700">
        <f t="shared" si="257"/>
        <v>9.3166666666666647</v>
      </c>
      <c r="O2700">
        <f>G2700/WatershedCalcs!$F$18</f>
        <v>0.87121211998638992</v>
      </c>
    </row>
    <row r="2701" spans="1:15" x14ac:dyDescent="0.25">
      <c r="A2701">
        <f t="shared" si="253"/>
        <v>2009</v>
      </c>
      <c r="B2701">
        <f t="shared" si="254"/>
        <v>8</v>
      </c>
      <c r="C2701">
        <v>2009</v>
      </c>
      <c r="D2701">
        <v>23</v>
      </c>
      <c r="E2701">
        <v>5</v>
      </c>
      <c r="F2701">
        <v>13</v>
      </c>
      <c r="G2701">
        <v>13</v>
      </c>
      <c r="I2701" s="1">
        <v>39956</v>
      </c>
      <c r="J2701">
        <v>13</v>
      </c>
      <c r="K2701">
        <f t="shared" si="252"/>
        <v>2405</v>
      </c>
      <c r="L2701" s="7">
        <f t="shared" si="255"/>
        <v>47.323888232979144</v>
      </c>
      <c r="M2701">
        <f t="shared" si="256"/>
        <v>11.4</v>
      </c>
      <c r="N2701">
        <f t="shared" si="257"/>
        <v>9.0533333333333328</v>
      </c>
      <c r="O2701">
        <f>G2701/WatershedCalcs!$F$18</f>
        <v>0.80898268284450492</v>
      </c>
    </row>
    <row r="2702" spans="1:15" x14ac:dyDescent="0.25">
      <c r="A2702">
        <f t="shared" si="253"/>
        <v>2009</v>
      </c>
      <c r="B2702">
        <f t="shared" si="254"/>
        <v>8</v>
      </c>
      <c r="C2702">
        <v>2009</v>
      </c>
      <c r="D2702">
        <v>24</v>
      </c>
      <c r="E2702">
        <v>5</v>
      </c>
      <c r="F2702">
        <v>13</v>
      </c>
      <c r="G2702">
        <v>13</v>
      </c>
      <c r="I2702" s="1">
        <v>39957</v>
      </c>
      <c r="J2702">
        <v>13</v>
      </c>
      <c r="K2702">
        <f t="shared" si="252"/>
        <v>2405</v>
      </c>
      <c r="L2702" s="7">
        <f t="shared" si="255"/>
        <v>47.323888232979144</v>
      </c>
      <c r="M2702">
        <f t="shared" si="256"/>
        <v>10.971428571428572</v>
      </c>
      <c r="N2702">
        <f t="shared" si="257"/>
        <v>8.7833333333333332</v>
      </c>
      <c r="O2702">
        <f>G2702/WatershedCalcs!$F$18</f>
        <v>0.80898268284450492</v>
      </c>
    </row>
    <row r="2703" spans="1:15" x14ac:dyDescent="0.25">
      <c r="A2703">
        <f t="shared" si="253"/>
        <v>2009</v>
      </c>
      <c r="B2703">
        <f t="shared" si="254"/>
        <v>8</v>
      </c>
      <c r="C2703">
        <v>2009</v>
      </c>
      <c r="D2703">
        <v>25</v>
      </c>
      <c r="E2703">
        <v>5</v>
      </c>
      <c r="F2703">
        <v>12</v>
      </c>
      <c r="G2703">
        <v>12</v>
      </c>
      <c r="I2703" s="1">
        <v>39958</v>
      </c>
      <c r="J2703">
        <v>12</v>
      </c>
      <c r="K2703">
        <f t="shared" si="252"/>
        <v>2499</v>
      </c>
      <c r="L2703" s="7">
        <f t="shared" si="255"/>
        <v>49.173553719008268</v>
      </c>
      <c r="M2703">
        <f t="shared" si="256"/>
        <v>10.428571428571429</v>
      </c>
      <c r="N2703">
        <f t="shared" si="257"/>
        <v>8.4866666666666664</v>
      </c>
      <c r="O2703">
        <f>G2703/WatershedCalcs!$F$18</f>
        <v>0.74675324570261992</v>
      </c>
    </row>
    <row r="2704" spans="1:15" x14ac:dyDescent="0.25">
      <c r="A2704">
        <f t="shared" si="253"/>
        <v>2009</v>
      </c>
      <c r="B2704">
        <f t="shared" si="254"/>
        <v>8</v>
      </c>
      <c r="C2704">
        <v>2009</v>
      </c>
      <c r="D2704">
        <v>26</v>
      </c>
      <c r="E2704">
        <v>5</v>
      </c>
      <c r="F2704">
        <v>11</v>
      </c>
      <c r="G2704">
        <v>11</v>
      </c>
      <c r="I2704" s="1">
        <v>39959</v>
      </c>
      <c r="J2704">
        <v>11</v>
      </c>
      <c r="K2704">
        <f t="shared" si="252"/>
        <v>2599</v>
      </c>
      <c r="L2704" s="7">
        <f t="shared" si="255"/>
        <v>51.141282959464775</v>
      </c>
      <c r="M2704">
        <f t="shared" si="256"/>
        <v>10</v>
      </c>
      <c r="N2704">
        <f t="shared" si="257"/>
        <v>8.2133333333333329</v>
      </c>
      <c r="O2704">
        <f>G2704/WatershedCalcs!$F$18</f>
        <v>0.68452380856073491</v>
      </c>
    </row>
    <row r="2705" spans="1:15" x14ac:dyDescent="0.25">
      <c r="A2705">
        <f t="shared" si="253"/>
        <v>2009</v>
      </c>
      <c r="B2705">
        <f t="shared" si="254"/>
        <v>8</v>
      </c>
      <c r="C2705">
        <v>2009</v>
      </c>
      <c r="D2705">
        <v>27</v>
      </c>
      <c r="E2705">
        <v>5</v>
      </c>
      <c r="F2705">
        <v>11</v>
      </c>
      <c r="G2705">
        <v>11</v>
      </c>
      <c r="I2705" s="1">
        <v>39960</v>
      </c>
      <c r="J2705">
        <v>11</v>
      </c>
      <c r="K2705">
        <f t="shared" si="252"/>
        <v>2599</v>
      </c>
      <c r="L2705" s="7">
        <f t="shared" si="255"/>
        <v>51.141282959464775</v>
      </c>
      <c r="M2705">
        <f t="shared" si="256"/>
        <v>9.6571428571428566</v>
      </c>
      <c r="N2705">
        <f t="shared" si="257"/>
        <v>8.0033333333333339</v>
      </c>
      <c r="O2705">
        <f>G2705/WatershedCalcs!$F$18</f>
        <v>0.68452380856073491</v>
      </c>
    </row>
    <row r="2706" spans="1:15" x14ac:dyDescent="0.25">
      <c r="A2706">
        <f t="shared" si="253"/>
        <v>2009</v>
      </c>
      <c r="B2706">
        <f t="shared" si="254"/>
        <v>8</v>
      </c>
      <c r="C2706">
        <v>2009</v>
      </c>
      <c r="D2706">
        <v>28</v>
      </c>
      <c r="E2706">
        <v>5</v>
      </c>
      <c r="F2706">
        <v>10</v>
      </c>
      <c r="G2706">
        <v>10</v>
      </c>
      <c r="I2706" s="1">
        <v>39961</v>
      </c>
      <c r="J2706">
        <v>10</v>
      </c>
      <c r="K2706">
        <f t="shared" si="252"/>
        <v>2728</v>
      </c>
      <c r="L2706" s="7">
        <f t="shared" si="255"/>
        <v>53.679653679653683</v>
      </c>
      <c r="M2706">
        <f t="shared" si="256"/>
        <v>9.2714285714285722</v>
      </c>
      <c r="N2706">
        <f t="shared" si="257"/>
        <v>7.8500000000000005</v>
      </c>
      <c r="O2706">
        <f>G2706/WatershedCalcs!$F$18</f>
        <v>0.62229437141884991</v>
      </c>
    </row>
    <row r="2707" spans="1:15" x14ac:dyDescent="0.25">
      <c r="A2707">
        <f t="shared" si="253"/>
        <v>2009</v>
      </c>
      <c r="B2707">
        <f t="shared" si="254"/>
        <v>8</v>
      </c>
      <c r="C2707">
        <v>2009</v>
      </c>
      <c r="D2707">
        <v>29</v>
      </c>
      <c r="E2707">
        <v>5</v>
      </c>
      <c r="F2707">
        <v>9.8000000000000007</v>
      </c>
      <c r="G2707">
        <v>9.8000000000000007</v>
      </c>
      <c r="I2707" s="1">
        <v>39962</v>
      </c>
      <c r="J2707">
        <v>9.8000000000000007</v>
      </c>
      <c r="K2707">
        <f t="shared" si="252"/>
        <v>2771</v>
      </c>
      <c r="L2707" s="7">
        <f t="shared" si="255"/>
        <v>54.525777253049981</v>
      </c>
      <c r="M2707">
        <f t="shared" si="256"/>
        <v>9.0428571428571427</v>
      </c>
      <c r="N2707">
        <f t="shared" si="257"/>
        <v>7.7000000000000011</v>
      </c>
      <c r="O2707">
        <f>G2707/WatershedCalcs!$F$18</f>
        <v>0.60984848399047298</v>
      </c>
    </row>
    <row r="2708" spans="1:15" x14ac:dyDescent="0.25">
      <c r="A2708">
        <f t="shared" si="253"/>
        <v>2009</v>
      </c>
      <c r="B2708">
        <f t="shared" si="254"/>
        <v>8</v>
      </c>
      <c r="C2708">
        <v>2009</v>
      </c>
      <c r="D2708">
        <v>30</v>
      </c>
      <c r="E2708">
        <v>5</v>
      </c>
      <c r="F2708">
        <v>10</v>
      </c>
      <c r="G2708">
        <v>10</v>
      </c>
      <c r="I2708" s="1">
        <v>39963</v>
      </c>
      <c r="J2708">
        <v>10</v>
      </c>
      <c r="K2708">
        <f t="shared" si="252"/>
        <v>2728</v>
      </c>
      <c r="L2708" s="7">
        <f t="shared" si="255"/>
        <v>53.679653679653683</v>
      </c>
      <c r="M2708">
        <f t="shared" si="256"/>
        <v>9.2142857142857135</v>
      </c>
      <c r="N2708">
        <f t="shared" si="257"/>
        <v>7.5500000000000016</v>
      </c>
      <c r="O2708">
        <f>G2708/WatershedCalcs!$F$18</f>
        <v>0.62229437141884991</v>
      </c>
    </row>
    <row r="2709" spans="1:15" x14ac:dyDescent="0.25">
      <c r="A2709">
        <f t="shared" si="253"/>
        <v>2009</v>
      </c>
      <c r="B2709">
        <f t="shared" si="254"/>
        <v>8</v>
      </c>
      <c r="C2709">
        <v>2009</v>
      </c>
      <c r="D2709">
        <v>31</v>
      </c>
      <c r="E2709">
        <v>5</v>
      </c>
      <c r="F2709">
        <v>9.1999999999999993</v>
      </c>
      <c r="G2709">
        <v>9.1999999999999993</v>
      </c>
      <c r="I2709" s="1">
        <v>39964</v>
      </c>
      <c r="J2709">
        <v>9.1999999999999993</v>
      </c>
      <c r="K2709">
        <f t="shared" si="252"/>
        <v>2836</v>
      </c>
      <c r="L2709" s="7">
        <f t="shared" si="255"/>
        <v>55.804801259346718</v>
      </c>
      <c r="M2709">
        <f t="shared" si="256"/>
        <v>9.3571428571428577</v>
      </c>
      <c r="N2709">
        <f t="shared" si="257"/>
        <v>7.3700000000000019</v>
      </c>
      <c r="O2709">
        <f>G2709/WatershedCalcs!$F$18</f>
        <v>0.57251082170534184</v>
      </c>
    </row>
    <row r="2710" spans="1:15" x14ac:dyDescent="0.25">
      <c r="A2710">
        <f t="shared" si="253"/>
        <v>2009</v>
      </c>
      <c r="B2710">
        <f t="shared" si="254"/>
        <v>9</v>
      </c>
      <c r="C2710">
        <v>2009</v>
      </c>
      <c r="D2710">
        <v>1</v>
      </c>
      <c r="E2710">
        <v>6</v>
      </c>
      <c r="F2710">
        <v>9</v>
      </c>
      <c r="G2710">
        <v>9</v>
      </c>
      <c r="I2710" s="1">
        <v>39965</v>
      </c>
      <c r="J2710">
        <v>9</v>
      </c>
      <c r="K2710">
        <f t="shared" si="252"/>
        <v>2862</v>
      </c>
      <c r="L2710" s="7">
        <f t="shared" si="255"/>
        <v>56.316410861865407</v>
      </c>
      <c r="M2710">
        <f t="shared" si="256"/>
        <v>9.4285714285714288</v>
      </c>
      <c r="N2710">
        <f t="shared" si="257"/>
        <v>7.1933333333333342</v>
      </c>
      <c r="O2710">
        <f>G2710/WatershedCalcs!$F$18</f>
        <v>0.56006493427696491</v>
      </c>
    </row>
    <row r="2711" spans="1:15" x14ac:dyDescent="0.25">
      <c r="A2711">
        <f t="shared" si="253"/>
        <v>2009</v>
      </c>
      <c r="B2711">
        <f t="shared" si="254"/>
        <v>9</v>
      </c>
      <c r="C2711">
        <v>2009</v>
      </c>
      <c r="D2711">
        <v>2</v>
      </c>
      <c r="E2711">
        <v>6</v>
      </c>
      <c r="F2711">
        <v>8.6</v>
      </c>
      <c r="G2711">
        <v>8.6</v>
      </c>
      <c r="I2711" s="1">
        <v>39966</v>
      </c>
      <c r="J2711">
        <v>8.6</v>
      </c>
      <c r="K2711">
        <f t="shared" si="252"/>
        <v>2898</v>
      </c>
      <c r="L2711" s="7">
        <f t="shared" si="255"/>
        <v>57.02479338842975</v>
      </c>
      <c r="M2711">
        <f t="shared" si="256"/>
        <v>9.4</v>
      </c>
      <c r="N2711">
        <f t="shared" si="257"/>
        <v>6.9766666666666683</v>
      </c>
      <c r="O2711">
        <f>G2711/WatershedCalcs!$F$18</f>
        <v>0.53517315942021093</v>
      </c>
    </row>
    <row r="2712" spans="1:15" x14ac:dyDescent="0.25">
      <c r="A2712">
        <f t="shared" si="253"/>
        <v>2009</v>
      </c>
      <c r="B2712">
        <f t="shared" si="254"/>
        <v>9</v>
      </c>
      <c r="C2712">
        <v>2009</v>
      </c>
      <c r="D2712">
        <v>3</v>
      </c>
      <c r="E2712">
        <v>6</v>
      </c>
      <c r="F2712">
        <v>8.3000000000000007</v>
      </c>
      <c r="G2712">
        <v>8.3000000000000007</v>
      </c>
      <c r="I2712" s="1">
        <v>39967</v>
      </c>
      <c r="J2712">
        <v>8.3000000000000007</v>
      </c>
      <c r="K2712">
        <f t="shared" si="252"/>
        <v>2933</v>
      </c>
      <c r="L2712" s="7">
        <f t="shared" si="255"/>
        <v>57.713498622589533</v>
      </c>
      <c r="M2712">
        <f t="shared" si="256"/>
        <v>9.3428571428571434</v>
      </c>
      <c r="N2712">
        <f t="shared" si="257"/>
        <v>6.78</v>
      </c>
      <c r="O2712">
        <f>G2712/WatershedCalcs!$F$18</f>
        <v>0.51650432827764547</v>
      </c>
    </row>
    <row r="2713" spans="1:15" x14ac:dyDescent="0.25">
      <c r="A2713">
        <f t="shared" si="253"/>
        <v>2009</v>
      </c>
      <c r="B2713">
        <f t="shared" si="254"/>
        <v>9</v>
      </c>
      <c r="C2713">
        <v>2009</v>
      </c>
      <c r="D2713">
        <v>4</v>
      </c>
      <c r="E2713">
        <v>6</v>
      </c>
      <c r="F2713">
        <v>8.4</v>
      </c>
      <c r="G2713">
        <v>8.4</v>
      </c>
      <c r="I2713" s="1">
        <v>39968</v>
      </c>
      <c r="J2713">
        <v>8.4</v>
      </c>
      <c r="K2713">
        <f t="shared" si="252"/>
        <v>2921</v>
      </c>
      <c r="L2713" s="7">
        <f t="shared" si="255"/>
        <v>57.477371113734755</v>
      </c>
      <c r="M2713">
        <f t="shared" si="256"/>
        <v>9.3285714285714274</v>
      </c>
      <c r="N2713">
        <f t="shared" si="257"/>
        <v>6.5766666666666662</v>
      </c>
      <c r="O2713">
        <f>G2713/WatershedCalcs!$F$18</f>
        <v>0.522727271991834</v>
      </c>
    </row>
    <row r="2714" spans="1:15" x14ac:dyDescent="0.25">
      <c r="A2714">
        <f t="shared" si="253"/>
        <v>2009</v>
      </c>
      <c r="B2714">
        <f t="shared" si="254"/>
        <v>9</v>
      </c>
      <c r="C2714">
        <v>2009</v>
      </c>
      <c r="D2714">
        <v>5</v>
      </c>
      <c r="E2714">
        <v>6</v>
      </c>
      <c r="F2714">
        <v>11</v>
      </c>
      <c r="G2714">
        <v>11</v>
      </c>
      <c r="I2714" s="1">
        <v>39969</v>
      </c>
      <c r="J2714">
        <v>11</v>
      </c>
      <c r="K2714">
        <f t="shared" si="252"/>
        <v>2599</v>
      </c>
      <c r="L2714" s="7">
        <f t="shared" si="255"/>
        <v>51.141282959464775</v>
      </c>
      <c r="M2714">
        <f t="shared" si="256"/>
        <v>9.3000000000000007</v>
      </c>
      <c r="N2714">
        <f t="shared" si="257"/>
        <v>6.373333333333334</v>
      </c>
      <c r="O2714">
        <f>G2714/WatershedCalcs!$F$18</f>
        <v>0.68452380856073491</v>
      </c>
    </row>
    <row r="2715" spans="1:15" x14ac:dyDescent="0.25">
      <c r="A2715">
        <f t="shared" si="253"/>
        <v>2009</v>
      </c>
      <c r="B2715">
        <f t="shared" si="254"/>
        <v>9</v>
      </c>
      <c r="C2715">
        <v>2009</v>
      </c>
      <c r="D2715">
        <v>6</v>
      </c>
      <c r="E2715">
        <v>6</v>
      </c>
      <c r="F2715">
        <v>11</v>
      </c>
      <c r="G2715">
        <v>11</v>
      </c>
      <c r="I2715" s="1">
        <v>39970</v>
      </c>
      <c r="J2715">
        <v>11</v>
      </c>
      <c r="K2715">
        <f t="shared" si="252"/>
        <v>2599</v>
      </c>
      <c r="L2715" s="7">
        <f t="shared" si="255"/>
        <v>51.141282959464775</v>
      </c>
      <c r="M2715">
        <f t="shared" si="256"/>
        <v>8.8714285714285719</v>
      </c>
      <c r="N2715">
        <f t="shared" si="257"/>
        <v>6.0933333333333337</v>
      </c>
      <c r="O2715">
        <f>G2715/WatershedCalcs!$F$18</f>
        <v>0.68452380856073491</v>
      </c>
    </row>
    <row r="2716" spans="1:15" x14ac:dyDescent="0.25">
      <c r="A2716">
        <f t="shared" si="253"/>
        <v>2009</v>
      </c>
      <c r="B2716">
        <f t="shared" si="254"/>
        <v>9</v>
      </c>
      <c r="C2716">
        <v>2009</v>
      </c>
      <c r="D2716">
        <v>7</v>
      </c>
      <c r="E2716">
        <v>6</v>
      </c>
      <c r="F2716">
        <v>9.6999999999999993</v>
      </c>
      <c r="G2716">
        <v>9.6999999999999993</v>
      </c>
      <c r="I2716" s="1">
        <v>39971</v>
      </c>
      <c r="J2716">
        <v>9.6999999999999993</v>
      </c>
      <c r="K2716">
        <f t="shared" si="252"/>
        <v>2784</v>
      </c>
      <c r="L2716" s="7">
        <f t="shared" si="255"/>
        <v>54.781582054309332</v>
      </c>
      <c r="M2716">
        <f t="shared" si="256"/>
        <v>8.7285714285714278</v>
      </c>
      <c r="N2716">
        <f t="shared" si="257"/>
        <v>5.8133333333333326</v>
      </c>
      <c r="O2716">
        <f>G2716/WatershedCalcs!$F$18</f>
        <v>0.60362554027628434</v>
      </c>
    </row>
    <row r="2717" spans="1:15" x14ac:dyDescent="0.25">
      <c r="A2717">
        <f t="shared" si="253"/>
        <v>2009</v>
      </c>
      <c r="B2717">
        <f t="shared" si="254"/>
        <v>9</v>
      </c>
      <c r="C2717">
        <v>2009</v>
      </c>
      <c r="D2717">
        <v>8</v>
      </c>
      <c r="E2717">
        <v>6</v>
      </c>
      <c r="F2717">
        <v>8.8000000000000007</v>
      </c>
      <c r="G2717">
        <v>8.8000000000000007</v>
      </c>
      <c r="I2717" s="1">
        <v>39972</v>
      </c>
      <c r="J2717">
        <v>8.8000000000000007</v>
      </c>
      <c r="K2717">
        <f t="shared" si="252"/>
        <v>2879</v>
      </c>
      <c r="L2717" s="7">
        <f t="shared" si="255"/>
        <v>56.650924832743009</v>
      </c>
      <c r="M2717">
        <f t="shared" si="256"/>
        <v>9.2000000000000011</v>
      </c>
      <c r="N2717">
        <f t="shared" si="257"/>
        <v>5.5666666666666664</v>
      </c>
      <c r="O2717">
        <f>G2717/WatershedCalcs!$F$18</f>
        <v>0.54761904684858798</v>
      </c>
    </row>
    <row r="2718" spans="1:15" x14ac:dyDescent="0.25">
      <c r="A2718">
        <f t="shared" si="253"/>
        <v>2009</v>
      </c>
      <c r="B2718">
        <f t="shared" si="254"/>
        <v>9</v>
      </c>
      <c r="C2718">
        <v>2009</v>
      </c>
      <c r="D2718">
        <v>9</v>
      </c>
      <c r="E2718">
        <v>6</v>
      </c>
      <c r="F2718">
        <v>8.1999999999999993</v>
      </c>
      <c r="G2718">
        <v>8.1999999999999993</v>
      </c>
      <c r="I2718" s="1">
        <v>39973</v>
      </c>
      <c r="J2718">
        <v>8.1999999999999993</v>
      </c>
      <c r="K2718">
        <f t="shared" si="252"/>
        <v>2946</v>
      </c>
      <c r="L2718" s="7">
        <f t="shared" si="255"/>
        <v>57.969303423848885</v>
      </c>
      <c r="M2718">
        <f t="shared" si="256"/>
        <v>8.9999999999999982</v>
      </c>
      <c r="N2718">
        <f t="shared" si="257"/>
        <v>5.3466666666666658</v>
      </c>
      <c r="O2718">
        <f>G2718/WatershedCalcs!$F$18</f>
        <v>0.51028138456345695</v>
      </c>
    </row>
    <row r="2719" spans="1:15" x14ac:dyDescent="0.25">
      <c r="A2719">
        <f t="shared" si="253"/>
        <v>2009</v>
      </c>
      <c r="B2719">
        <f t="shared" si="254"/>
        <v>9</v>
      </c>
      <c r="C2719">
        <v>2009</v>
      </c>
      <c r="D2719">
        <v>10</v>
      </c>
      <c r="E2719">
        <v>6</v>
      </c>
      <c r="F2719">
        <v>8.1999999999999993</v>
      </c>
      <c r="G2719">
        <v>8.1999999999999993</v>
      </c>
      <c r="I2719" s="1">
        <v>39974</v>
      </c>
      <c r="J2719">
        <v>8.1999999999999993</v>
      </c>
      <c r="K2719">
        <f t="shared" si="252"/>
        <v>2946</v>
      </c>
      <c r="L2719" s="7">
        <f t="shared" si="255"/>
        <v>57.969303423848885</v>
      </c>
      <c r="M2719">
        <f t="shared" si="256"/>
        <v>8.7285714285714278</v>
      </c>
      <c r="N2719">
        <f t="shared" si="257"/>
        <v>5.1633333333333322</v>
      </c>
      <c r="O2719">
        <f>G2719/WatershedCalcs!$F$18</f>
        <v>0.51028138456345695</v>
      </c>
    </row>
    <row r="2720" spans="1:15" x14ac:dyDescent="0.25">
      <c r="A2720">
        <f t="shared" si="253"/>
        <v>2009</v>
      </c>
      <c r="B2720">
        <f t="shared" si="254"/>
        <v>9</v>
      </c>
      <c r="C2720">
        <v>2009</v>
      </c>
      <c r="D2720">
        <v>11</v>
      </c>
      <c r="E2720">
        <v>6</v>
      </c>
      <c r="F2720">
        <v>8.1999999999999993</v>
      </c>
      <c r="G2720">
        <v>8.1999999999999993</v>
      </c>
      <c r="I2720" s="1">
        <v>39975</v>
      </c>
      <c r="J2720">
        <v>8.1999999999999993</v>
      </c>
      <c r="K2720">
        <f t="shared" si="252"/>
        <v>2946</v>
      </c>
      <c r="L2720" s="7">
        <f t="shared" si="255"/>
        <v>57.969303423848885</v>
      </c>
      <c r="M2720">
        <f t="shared" si="256"/>
        <v>8.3428571428571434</v>
      </c>
      <c r="N2720">
        <f t="shared" si="257"/>
        <v>4.9599999999999982</v>
      </c>
      <c r="O2720">
        <f>G2720/WatershedCalcs!$F$18</f>
        <v>0.51028138456345695</v>
      </c>
    </row>
    <row r="2721" spans="1:15" x14ac:dyDescent="0.25">
      <c r="A2721">
        <f t="shared" si="253"/>
        <v>2009</v>
      </c>
      <c r="B2721">
        <f t="shared" si="254"/>
        <v>9</v>
      </c>
      <c r="C2721">
        <v>2009</v>
      </c>
      <c r="D2721">
        <v>12</v>
      </c>
      <c r="E2721">
        <v>6</v>
      </c>
      <c r="F2721">
        <v>8</v>
      </c>
      <c r="G2721">
        <v>8</v>
      </c>
      <c r="I2721" s="1">
        <v>39976</v>
      </c>
      <c r="J2721">
        <v>8</v>
      </c>
      <c r="K2721">
        <f t="shared" si="252"/>
        <v>2970</v>
      </c>
      <c r="L2721" s="7">
        <f t="shared" si="255"/>
        <v>58.441558441558442</v>
      </c>
      <c r="M2721">
        <f t="shared" si="256"/>
        <v>7.871428571428571</v>
      </c>
      <c r="N2721">
        <f t="shared" si="257"/>
        <v>4.7799999999999994</v>
      </c>
      <c r="O2721">
        <f>G2721/WatershedCalcs!$F$18</f>
        <v>0.49783549713507996</v>
      </c>
    </row>
    <row r="2722" spans="1:15" x14ac:dyDescent="0.25">
      <c r="A2722">
        <f t="shared" si="253"/>
        <v>2009</v>
      </c>
      <c r="B2722">
        <f t="shared" si="254"/>
        <v>9</v>
      </c>
      <c r="C2722">
        <v>2009</v>
      </c>
      <c r="D2722">
        <v>13</v>
      </c>
      <c r="E2722">
        <v>6</v>
      </c>
      <c r="F2722">
        <v>10</v>
      </c>
      <c r="G2722">
        <v>10</v>
      </c>
      <c r="I2722" s="1">
        <v>39977</v>
      </c>
      <c r="J2722">
        <v>10</v>
      </c>
      <c r="K2722">
        <f t="shared" si="252"/>
        <v>2728</v>
      </c>
      <c r="L2722" s="7">
        <f t="shared" si="255"/>
        <v>53.679653679653683</v>
      </c>
      <c r="M2722">
        <f t="shared" si="256"/>
        <v>7.6</v>
      </c>
      <c r="N2722">
        <f t="shared" si="257"/>
        <v>4.6199999999999992</v>
      </c>
      <c r="O2722">
        <f>G2722/WatershedCalcs!$F$18</f>
        <v>0.62229437141884991</v>
      </c>
    </row>
    <row r="2723" spans="1:15" x14ac:dyDescent="0.25">
      <c r="A2723">
        <f t="shared" si="253"/>
        <v>2009</v>
      </c>
      <c r="B2723">
        <f t="shared" si="254"/>
        <v>9</v>
      </c>
      <c r="C2723">
        <v>2009</v>
      </c>
      <c r="D2723">
        <v>14</v>
      </c>
      <c r="E2723">
        <v>6</v>
      </c>
      <c r="F2723">
        <v>13</v>
      </c>
      <c r="G2723">
        <v>13</v>
      </c>
      <c r="I2723" s="1">
        <v>39978</v>
      </c>
      <c r="J2723">
        <v>13</v>
      </c>
      <c r="K2723">
        <f t="shared" si="252"/>
        <v>2405</v>
      </c>
      <c r="L2723" s="7">
        <f t="shared" si="255"/>
        <v>47.323888232979144</v>
      </c>
      <c r="M2723">
        <f t="shared" si="256"/>
        <v>7.0142857142857142</v>
      </c>
      <c r="N2723">
        <f t="shared" si="257"/>
        <v>4.4666666666666668</v>
      </c>
      <c r="O2723">
        <f>G2723/WatershedCalcs!$F$18</f>
        <v>0.80898268284450492</v>
      </c>
    </row>
    <row r="2724" spans="1:15" x14ac:dyDescent="0.25">
      <c r="A2724">
        <f t="shared" si="253"/>
        <v>2009</v>
      </c>
      <c r="B2724">
        <f t="shared" si="254"/>
        <v>9</v>
      </c>
      <c r="C2724">
        <v>2009</v>
      </c>
      <c r="D2724">
        <v>15</v>
      </c>
      <c r="E2724">
        <v>6</v>
      </c>
      <c r="F2724">
        <v>7.4</v>
      </c>
      <c r="G2724">
        <v>7.4</v>
      </c>
      <c r="I2724" s="1">
        <v>39979</v>
      </c>
      <c r="J2724">
        <v>7.4</v>
      </c>
      <c r="K2724">
        <f t="shared" si="252"/>
        <v>3038</v>
      </c>
      <c r="L2724" s="7">
        <f t="shared" si="255"/>
        <v>59.779614325068877</v>
      </c>
      <c r="M2724">
        <f t="shared" si="256"/>
        <v>6.0285714285714294</v>
      </c>
      <c r="N2724">
        <f t="shared" si="257"/>
        <v>4.1833333333333336</v>
      </c>
      <c r="O2724">
        <f>G2724/WatershedCalcs!$F$18</f>
        <v>0.46049783484994899</v>
      </c>
    </row>
    <row r="2725" spans="1:15" x14ac:dyDescent="0.25">
      <c r="A2725">
        <f t="shared" si="253"/>
        <v>2009</v>
      </c>
      <c r="B2725">
        <f t="shared" si="254"/>
        <v>9</v>
      </c>
      <c r="C2725">
        <v>2009</v>
      </c>
      <c r="D2725">
        <v>16</v>
      </c>
      <c r="E2725">
        <v>6</v>
      </c>
      <c r="F2725">
        <v>6.3</v>
      </c>
      <c r="G2725">
        <v>6.3</v>
      </c>
      <c r="I2725" s="1">
        <v>39980</v>
      </c>
      <c r="J2725">
        <v>6.3</v>
      </c>
      <c r="K2725">
        <f t="shared" si="252"/>
        <v>3200</v>
      </c>
      <c r="L2725" s="7">
        <f t="shared" si="255"/>
        <v>62.967335694608416</v>
      </c>
      <c r="M2725">
        <f t="shared" si="256"/>
        <v>5.6714285714285717</v>
      </c>
      <c r="N2725">
        <f t="shared" si="257"/>
        <v>4.0366666666666662</v>
      </c>
      <c r="O2725">
        <f>G2725/WatershedCalcs!$F$18</f>
        <v>0.39204545399387547</v>
      </c>
    </row>
    <row r="2726" spans="1:15" x14ac:dyDescent="0.25">
      <c r="A2726">
        <f t="shared" si="253"/>
        <v>2009</v>
      </c>
      <c r="B2726">
        <f t="shared" si="254"/>
        <v>9</v>
      </c>
      <c r="C2726">
        <v>2009</v>
      </c>
      <c r="D2726">
        <v>17</v>
      </c>
      <c r="E2726">
        <v>6</v>
      </c>
      <c r="F2726">
        <v>5.5</v>
      </c>
      <c r="G2726">
        <v>5.5</v>
      </c>
      <c r="I2726" s="1">
        <v>39981</v>
      </c>
      <c r="J2726">
        <v>5.5</v>
      </c>
      <c r="K2726">
        <f t="shared" si="252"/>
        <v>3357</v>
      </c>
      <c r="L2726" s="7">
        <f t="shared" si="255"/>
        <v>66.056670602125138</v>
      </c>
      <c r="M2726">
        <f t="shared" si="256"/>
        <v>5.3571428571428568</v>
      </c>
      <c r="N2726">
        <f t="shared" si="257"/>
        <v>3.9066666666666667</v>
      </c>
      <c r="O2726">
        <f>G2726/WatershedCalcs!$F$18</f>
        <v>0.34226190428036746</v>
      </c>
    </row>
    <row r="2727" spans="1:15" x14ac:dyDescent="0.25">
      <c r="A2727">
        <f t="shared" si="253"/>
        <v>2009</v>
      </c>
      <c r="B2727">
        <f t="shared" si="254"/>
        <v>9</v>
      </c>
      <c r="C2727">
        <v>2009</v>
      </c>
      <c r="D2727">
        <v>18</v>
      </c>
      <c r="E2727">
        <v>6</v>
      </c>
      <c r="F2727">
        <v>4.9000000000000004</v>
      </c>
      <c r="G2727">
        <v>4.9000000000000004</v>
      </c>
      <c r="I2727" s="1">
        <v>39982</v>
      </c>
      <c r="J2727">
        <v>4.9000000000000004</v>
      </c>
      <c r="K2727">
        <f t="shared" si="252"/>
        <v>3482</v>
      </c>
      <c r="L2727" s="7">
        <f t="shared" si="255"/>
        <v>68.516332152695796</v>
      </c>
      <c r="M2727">
        <f t="shared" si="256"/>
        <v>5.1142857142857139</v>
      </c>
      <c r="N2727">
        <f t="shared" si="257"/>
        <v>3.8200000000000003</v>
      </c>
      <c r="O2727">
        <f>G2727/WatershedCalcs!$F$18</f>
        <v>0.30492424199523649</v>
      </c>
    </row>
    <row r="2728" spans="1:15" x14ac:dyDescent="0.25">
      <c r="A2728">
        <f t="shared" si="253"/>
        <v>2009</v>
      </c>
      <c r="B2728">
        <f t="shared" si="254"/>
        <v>9</v>
      </c>
      <c r="C2728">
        <v>2009</v>
      </c>
      <c r="D2728">
        <v>19</v>
      </c>
      <c r="E2728">
        <v>6</v>
      </c>
      <c r="F2728">
        <v>6.1</v>
      </c>
      <c r="G2728">
        <v>6.1</v>
      </c>
      <c r="I2728" s="1">
        <v>39983</v>
      </c>
      <c r="J2728">
        <v>6.1</v>
      </c>
      <c r="K2728">
        <f t="shared" si="252"/>
        <v>3235</v>
      </c>
      <c r="L2728" s="7">
        <f t="shared" si="255"/>
        <v>63.656040928768199</v>
      </c>
      <c r="M2728">
        <f t="shared" si="256"/>
        <v>5.0857142857142863</v>
      </c>
      <c r="N2728">
        <f t="shared" si="257"/>
        <v>3.72</v>
      </c>
      <c r="O2728">
        <f>G2728/WatershedCalcs!$F$18</f>
        <v>0.37959956656549843</v>
      </c>
    </row>
    <row r="2729" spans="1:15" x14ac:dyDescent="0.25">
      <c r="A2729">
        <f t="shared" si="253"/>
        <v>2009</v>
      </c>
      <c r="B2729">
        <f t="shared" si="254"/>
        <v>9</v>
      </c>
      <c r="C2729">
        <v>2009</v>
      </c>
      <c r="D2729">
        <v>20</v>
      </c>
      <c r="E2729">
        <v>6</v>
      </c>
      <c r="F2729">
        <v>5.9</v>
      </c>
      <c r="G2729">
        <v>5.9</v>
      </c>
      <c r="I2729" s="1">
        <v>39984</v>
      </c>
      <c r="J2729">
        <v>5.9</v>
      </c>
      <c r="K2729">
        <f t="shared" si="252"/>
        <v>3271</v>
      </c>
      <c r="L2729" s="7">
        <f t="shared" si="255"/>
        <v>64.364423455332542</v>
      </c>
      <c r="M2729">
        <f t="shared" si="256"/>
        <v>5.1285714285714281</v>
      </c>
      <c r="N2729">
        <f t="shared" si="257"/>
        <v>3.5800000000000005</v>
      </c>
      <c r="O2729">
        <f>G2729/WatershedCalcs!$F$18</f>
        <v>0.36715367913712149</v>
      </c>
    </row>
    <row r="2730" spans="1:15" x14ac:dyDescent="0.25">
      <c r="A2730">
        <f t="shared" si="253"/>
        <v>2009</v>
      </c>
      <c r="B2730">
        <f t="shared" si="254"/>
        <v>9</v>
      </c>
      <c r="C2730">
        <v>2009</v>
      </c>
      <c r="D2730">
        <v>21</v>
      </c>
      <c r="E2730">
        <v>6</v>
      </c>
      <c r="F2730">
        <v>6.1</v>
      </c>
      <c r="G2730">
        <v>6.1</v>
      </c>
      <c r="I2730" s="1">
        <v>39985</v>
      </c>
      <c r="J2730">
        <v>6.1</v>
      </c>
      <c r="K2730">
        <f t="shared" si="252"/>
        <v>3235</v>
      </c>
      <c r="L2730" s="7">
        <f t="shared" si="255"/>
        <v>63.656040928768199</v>
      </c>
      <c r="M2730">
        <f t="shared" si="256"/>
        <v>5.0714285714285712</v>
      </c>
      <c r="N2730">
        <f t="shared" si="257"/>
        <v>3.4600000000000009</v>
      </c>
      <c r="O2730">
        <f>G2730/WatershedCalcs!$F$18</f>
        <v>0.37959956656549843</v>
      </c>
    </row>
    <row r="2731" spans="1:15" x14ac:dyDescent="0.25">
      <c r="A2731">
        <f t="shared" si="253"/>
        <v>2009</v>
      </c>
      <c r="B2731">
        <f t="shared" si="254"/>
        <v>9</v>
      </c>
      <c r="C2731">
        <v>2009</v>
      </c>
      <c r="D2731">
        <v>22</v>
      </c>
      <c r="E2731">
        <v>6</v>
      </c>
      <c r="F2731">
        <v>4.9000000000000004</v>
      </c>
      <c r="G2731">
        <v>4.9000000000000004</v>
      </c>
      <c r="I2731" s="1">
        <v>39986</v>
      </c>
      <c r="J2731">
        <v>4.9000000000000004</v>
      </c>
      <c r="K2731">
        <f t="shared" si="252"/>
        <v>3482</v>
      </c>
      <c r="L2731" s="7">
        <f t="shared" si="255"/>
        <v>68.516332152695796</v>
      </c>
      <c r="M2731">
        <f t="shared" si="256"/>
        <v>4.9571428571428564</v>
      </c>
      <c r="N2731">
        <f t="shared" si="257"/>
        <v>3.3233333333333337</v>
      </c>
      <c r="O2731">
        <f>G2731/WatershedCalcs!$F$18</f>
        <v>0.30492424199523649</v>
      </c>
    </row>
    <row r="2732" spans="1:15" x14ac:dyDescent="0.25">
      <c r="A2732">
        <f t="shared" si="253"/>
        <v>2009</v>
      </c>
      <c r="B2732">
        <f t="shared" si="254"/>
        <v>9</v>
      </c>
      <c r="C2732">
        <v>2009</v>
      </c>
      <c r="D2732">
        <v>23</v>
      </c>
      <c r="E2732">
        <v>6</v>
      </c>
      <c r="F2732">
        <v>4.0999999999999996</v>
      </c>
      <c r="G2732">
        <v>4.0999999999999996</v>
      </c>
      <c r="I2732" s="1">
        <v>39987</v>
      </c>
      <c r="J2732">
        <v>4.0999999999999996</v>
      </c>
      <c r="K2732">
        <f t="shared" si="252"/>
        <v>3656</v>
      </c>
      <c r="L2732" s="7">
        <f t="shared" si="255"/>
        <v>71.94018103109012</v>
      </c>
      <c r="M2732">
        <f t="shared" si="256"/>
        <v>4.9142857142857137</v>
      </c>
      <c r="N2732">
        <f t="shared" si="257"/>
        <v>3.2166666666666681</v>
      </c>
      <c r="O2732">
        <f>G2732/WatershedCalcs!$F$18</f>
        <v>0.25514069228172848</v>
      </c>
    </row>
    <row r="2733" spans="1:15" x14ac:dyDescent="0.25">
      <c r="A2733">
        <f t="shared" si="253"/>
        <v>2009</v>
      </c>
      <c r="B2733">
        <f t="shared" si="254"/>
        <v>9</v>
      </c>
      <c r="C2733">
        <v>2009</v>
      </c>
      <c r="D2733">
        <v>24</v>
      </c>
      <c r="E2733">
        <v>6</v>
      </c>
      <c r="F2733">
        <v>3.8</v>
      </c>
      <c r="G2733">
        <v>3.8</v>
      </c>
      <c r="I2733" s="1">
        <v>39988</v>
      </c>
      <c r="J2733">
        <v>3.8</v>
      </c>
      <c r="K2733">
        <f t="shared" si="252"/>
        <v>3716</v>
      </c>
      <c r="L2733" s="7">
        <f t="shared" si="255"/>
        <v>73.120818575364027</v>
      </c>
      <c r="M2733">
        <f t="shared" si="256"/>
        <v>4.8857142857142852</v>
      </c>
      <c r="N2733">
        <f t="shared" si="257"/>
        <v>3.136666666666668</v>
      </c>
      <c r="O2733">
        <f>G2733/WatershedCalcs!$F$18</f>
        <v>0.23647186113916296</v>
      </c>
    </row>
    <row r="2734" spans="1:15" x14ac:dyDescent="0.25">
      <c r="A2734">
        <f t="shared" si="253"/>
        <v>2009</v>
      </c>
      <c r="B2734">
        <f t="shared" si="254"/>
        <v>9</v>
      </c>
      <c r="C2734">
        <v>2009</v>
      </c>
      <c r="D2734">
        <v>25</v>
      </c>
      <c r="E2734">
        <v>6</v>
      </c>
      <c r="F2734">
        <v>4.7</v>
      </c>
      <c r="G2734">
        <v>4.7</v>
      </c>
      <c r="I2734" s="1">
        <v>39989</v>
      </c>
      <c r="J2734">
        <v>4.7</v>
      </c>
      <c r="K2734">
        <f t="shared" si="252"/>
        <v>3527</v>
      </c>
      <c r="L2734" s="7">
        <f t="shared" si="255"/>
        <v>69.401810310901226</v>
      </c>
      <c r="M2734">
        <f t="shared" si="256"/>
        <v>4.7</v>
      </c>
      <c r="N2734">
        <f t="shared" si="257"/>
        <v>3.0866666666666678</v>
      </c>
      <c r="O2734">
        <f>G2734/WatershedCalcs!$F$18</f>
        <v>0.2924783545668595</v>
      </c>
    </row>
    <row r="2735" spans="1:15" x14ac:dyDescent="0.25">
      <c r="A2735">
        <f t="shared" si="253"/>
        <v>2009</v>
      </c>
      <c r="B2735">
        <f t="shared" si="254"/>
        <v>9</v>
      </c>
      <c r="C2735">
        <v>2009</v>
      </c>
      <c r="D2735">
        <v>26</v>
      </c>
      <c r="E2735">
        <v>6</v>
      </c>
      <c r="F2735">
        <v>6.4</v>
      </c>
      <c r="G2735">
        <v>6.4</v>
      </c>
      <c r="I2735" s="1">
        <v>39990</v>
      </c>
      <c r="J2735">
        <v>6.4</v>
      </c>
      <c r="K2735">
        <f t="shared" si="252"/>
        <v>3180</v>
      </c>
      <c r="L2735" s="7">
        <f t="shared" si="255"/>
        <v>62.573789846517116</v>
      </c>
      <c r="M2735">
        <f t="shared" si="256"/>
        <v>4.4142857142857137</v>
      </c>
      <c r="N2735">
        <f t="shared" si="257"/>
        <v>3.0100000000000007</v>
      </c>
      <c r="O2735">
        <f>G2735/WatershedCalcs!$F$18</f>
        <v>0.39826839770806399</v>
      </c>
    </row>
    <row r="2736" spans="1:15" x14ac:dyDescent="0.25">
      <c r="A2736">
        <f t="shared" si="253"/>
        <v>2009</v>
      </c>
      <c r="B2736">
        <f t="shared" si="254"/>
        <v>9</v>
      </c>
      <c r="C2736">
        <v>2009</v>
      </c>
      <c r="D2736">
        <v>27</v>
      </c>
      <c r="E2736">
        <v>6</v>
      </c>
      <c r="F2736">
        <v>5.5</v>
      </c>
      <c r="G2736">
        <v>5.5</v>
      </c>
      <c r="I2736" s="1">
        <v>39991</v>
      </c>
      <c r="J2736">
        <v>5.5</v>
      </c>
      <c r="K2736">
        <f t="shared" si="252"/>
        <v>3357</v>
      </c>
      <c r="L2736" s="7">
        <f t="shared" si="255"/>
        <v>66.056670602125138</v>
      </c>
      <c r="M2736">
        <f t="shared" si="256"/>
        <v>3.8142857142857141</v>
      </c>
      <c r="N2736">
        <f t="shared" si="257"/>
        <v>2.8733333333333344</v>
      </c>
      <c r="O2736">
        <f>G2736/WatershedCalcs!$F$18</f>
        <v>0.34226190428036746</v>
      </c>
    </row>
    <row r="2737" spans="1:15" x14ac:dyDescent="0.25">
      <c r="A2737">
        <f t="shared" si="253"/>
        <v>2009</v>
      </c>
      <c r="B2737">
        <f t="shared" si="254"/>
        <v>9</v>
      </c>
      <c r="C2737">
        <v>2009</v>
      </c>
      <c r="D2737">
        <v>28</v>
      </c>
      <c r="E2737">
        <v>6</v>
      </c>
      <c r="F2737">
        <v>5.3</v>
      </c>
      <c r="G2737">
        <v>5.3</v>
      </c>
      <c r="I2737" s="1">
        <v>39992</v>
      </c>
      <c r="J2737">
        <v>5.3</v>
      </c>
      <c r="K2737">
        <f t="shared" si="252"/>
        <v>3406</v>
      </c>
      <c r="L2737" s="7">
        <f t="shared" si="255"/>
        <v>67.020857929948846</v>
      </c>
      <c r="M2737">
        <f t="shared" si="256"/>
        <v>3.3571428571428568</v>
      </c>
      <c r="N2737">
        <f t="shared" si="257"/>
        <v>2.7666666666666671</v>
      </c>
      <c r="O2737">
        <f>G2737/WatershedCalcs!$F$18</f>
        <v>0.32981601685199047</v>
      </c>
    </row>
    <row r="2738" spans="1:15" x14ac:dyDescent="0.25">
      <c r="A2738">
        <f t="shared" si="253"/>
        <v>2009</v>
      </c>
      <c r="B2738">
        <f t="shared" si="254"/>
        <v>9</v>
      </c>
      <c r="C2738">
        <v>2009</v>
      </c>
      <c r="D2738">
        <v>29</v>
      </c>
      <c r="E2738">
        <v>6</v>
      </c>
      <c r="F2738">
        <v>4.5999999999999996</v>
      </c>
      <c r="G2738">
        <v>4.5999999999999996</v>
      </c>
      <c r="I2738" s="1">
        <v>39993</v>
      </c>
      <c r="J2738">
        <v>4.5999999999999996</v>
      </c>
      <c r="K2738">
        <f t="shared" si="252"/>
        <v>3549</v>
      </c>
      <c r="L2738" s="7">
        <f t="shared" si="255"/>
        <v>69.834710743801651</v>
      </c>
      <c r="M2738">
        <f t="shared" si="256"/>
        <v>2.9714285714285715</v>
      </c>
      <c r="N2738">
        <f t="shared" si="257"/>
        <v>2.6666666666666665</v>
      </c>
      <c r="O2738">
        <f>G2738/WatershedCalcs!$F$18</f>
        <v>0.28625541085267092</v>
      </c>
    </row>
    <row r="2739" spans="1:15" x14ac:dyDescent="0.25">
      <c r="A2739">
        <f t="shared" si="253"/>
        <v>2009</v>
      </c>
      <c r="B2739">
        <f t="shared" si="254"/>
        <v>9</v>
      </c>
      <c r="C2739">
        <v>2009</v>
      </c>
      <c r="D2739">
        <v>30</v>
      </c>
      <c r="E2739">
        <v>6</v>
      </c>
      <c r="F2739">
        <v>3.9</v>
      </c>
      <c r="G2739">
        <v>3.9</v>
      </c>
      <c r="I2739" s="1">
        <v>39994</v>
      </c>
      <c r="J2739">
        <v>3.9</v>
      </c>
      <c r="K2739">
        <f t="shared" si="252"/>
        <v>3691</v>
      </c>
      <c r="L2739" s="7">
        <f t="shared" si="255"/>
        <v>72.628886265249903</v>
      </c>
      <c r="M2739">
        <f t="shared" si="256"/>
        <v>2.6857142857142864</v>
      </c>
      <c r="N2739">
        <f t="shared" si="257"/>
        <v>2.6233333333333335</v>
      </c>
      <c r="O2739">
        <f>G2739/WatershedCalcs!$F$18</f>
        <v>0.24269480485335146</v>
      </c>
    </row>
    <row r="2740" spans="1:15" x14ac:dyDescent="0.25">
      <c r="A2740">
        <f t="shared" si="253"/>
        <v>2009</v>
      </c>
      <c r="B2740">
        <f t="shared" si="254"/>
        <v>10</v>
      </c>
      <c r="C2740">
        <v>2009</v>
      </c>
      <c r="D2740">
        <v>1</v>
      </c>
      <c r="E2740">
        <v>7</v>
      </c>
      <c r="F2740">
        <v>2.5</v>
      </c>
      <c r="G2740">
        <v>2.5</v>
      </c>
      <c r="I2740" s="1">
        <v>39995</v>
      </c>
      <c r="J2740">
        <v>2.5</v>
      </c>
      <c r="K2740">
        <f t="shared" si="252"/>
        <v>4136</v>
      </c>
      <c r="L2740" s="7">
        <f t="shared" si="255"/>
        <v>81.385281385281388</v>
      </c>
      <c r="M2740">
        <f t="shared" si="256"/>
        <v>2.4571428571428569</v>
      </c>
      <c r="N2740">
        <f t="shared" si="257"/>
        <v>2.6299999999999994</v>
      </c>
      <c r="O2740">
        <f>G2740/WatershedCalcs!$F$18</f>
        <v>0.15557359285471248</v>
      </c>
    </row>
    <row r="2741" spans="1:15" x14ac:dyDescent="0.25">
      <c r="A2741">
        <f t="shared" si="253"/>
        <v>2009</v>
      </c>
      <c r="B2741">
        <f t="shared" si="254"/>
        <v>10</v>
      </c>
      <c r="C2741">
        <v>2009</v>
      </c>
      <c r="D2741">
        <v>2</v>
      </c>
      <c r="E2741">
        <v>7</v>
      </c>
      <c r="F2741">
        <v>2.7</v>
      </c>
      <c r="G2741">
        <v>2.7</v>
      </c>
      <c r="I2741" s="1">
        <v>39996</v>
      </c>
      <c r="J2741">
        <v>2.7</v>
      </c>
      <c r="K2741">
        <f t="shared" si="252"/>
        <v>4058</v>
      </c>
      <c r="L2741" s="7">
        <f t="shared" si="255"/>
        <v>79.850452577725306</v>
      </c>
      <c r="M2741">
        <f t="shared" si="256"/>
        <v>2.4142857142857141</v>
      </c>
      <c r="N2741">
        <f t="shared" si="257"/>
        <v>2.6466666666666661</v>
      </c>
      <c r="O2741">
        <f>G2741/WatershedCalcs!$F$18</f>
        <v>0.1680194802830895</v>
      </c>
    </row>
    <row r="2742" spans="1:15" x14ac:dyDescent="0.25">
      <c r="A2742">
        <f t="shared" si="253"/>
        <v>2009</v>
      </c>
      <c r="B2742">
        <f t="shared" si="254"/>
        <v>10</v>
      </c>
      <c r="C2742">
        <v>2009</v>
      </c>
      <c r="D2742">
        <v>3</v>
      </c>
      <c r="E2742">
        <v>7</v>
      </c>
      <c r="F2742">
        <v>2.2000000000000002</v>
      </c>
      <c r="G2742">
        <v>2.2000000000000002</v>
      </c>
      <c r="I2742" s="1">
        <v>39997</v>
      </c>
      <c r="J2742">
        <v>2.2000000000000002</v>
      </c>
      <c r="K2742">
        <f t="shared" si="252"/>
        <v>4282</v>
      </c>
      <c r="L2742" s="7">
        <f t="shared" si="255"/>
        <v>84.258166076347891</v>
      </c>
      <c r="M2742">
        <f t="shared" si="256"/>
        <v>2.4142857142857141</v>
      </c>
      <c r="N2742">
        <f t="shared" si="257"/>
        <v>2.6833333333333322</v>
      </c>
      <c r="O2742">
        <f>G2742/WatershedCalcs!$F$18</f>
        <v>0.13690476171214699</v>
      </c>
    </row>
    <row r="2743" spans="1:15" x14ac:dyDescent="0.25">
      <c r="A2743">
        <f t="shared" si="253"/>
        <v>2009</v>
      </c>
      <c r="B2743">
        <f t="shared" si="254"/>
        <v>10</v>
      </c>
      <c r="C2743">
        <v>2009</v>
      </c>
      <c r="D2743">
        <v>4</v>
      </c>
      <c r="E2743">
        <v>7</v>
      </c>
      <c r="F2743">
        <v>2.2999999999999998</v>
      </c>
      <c r="G2743">
        <v>2.2999999999999998</v>
      </c>
      <c r="I2743" s="1">
        <v>39998</v>
      </c>
      <c r="J2743">
        <v>2.2999999999999998</v>
      </c>
      <c r="K2743">
        <f t="shared" si="252"/>
        <v>4227</v>
      </c>
      <c r="L2743" s="7">
        <f t="shared" si="255"/>
        <v>83.175914994096814</v>
      </c>
      <c r="M2743">
        <f t="shared" si="256"/>
        <v>2.4</v>
      </c>
      <c r="N2743">
        <f t="shared" si="257"/>
        <v>2.6899999999999995</v>
      </c>
      <c r="O2743">
        <f>G2743/WatershedCalcs!$F$18</f>
        <v>0.14312770542633546</v>
      </c>
    </row>
    <row r="2744" spans="1:15" x14ac:dyDescent="0.25">
      <c r="A2744">
        <f t="shared" si="253"/>
        <v>2009</v>
      </c>
      <c r="B2744">
        <f t="shared" si="254"/>
        <v>10</v>
      </c>
      <c r="C2744">
        <v>2009</v>
      </c>
      <c r="D2744">
        <v>5</v>
      </c>
      <c r="E2744">
        <v>7</v>
      </c>
      <c r="F2744">
        <v>2.6</v>
      </c>
      <c r="G2744">
        <v>2.6</v>
      </c>
      <c r="I2744" s="1">
        <v>39999</v>
      </c>
      <c r="J2744">
        <v>2.6</v>
      </c>
      <c r="K2744">
        <f t="shared" si="252"/>
        <v>4098</v>
      </c>
      <c r="L2744" s="7">
        <f t="shared" si="255"/>
        <v>80.637544273907906</v>
      </c>
      <c r="M2744">
        <f t="shared" si="256"/>
        <v>2.4714285714285711</v>
      </c>
      <c r="N2744">
        <f t="shared" si="257"/>
        <v>2.6866666666666661</v>
      </c>
      <c r="O2744">
        <f>G2744/WatershedCalcs!$F$18</f>
        <v>0.161796536568901</v>
      </c>
    </row>
    <row r="2745" spans="1:15" x14ac:dyDescent="0.25">
      <c r="A2745">
        <f t="shared" si="253"/>
        <v>2009</v>
      </c>
      <c r="B2745">
        <f t="shared" si="254"/>
        <v>10</v>
      </c>
      <c r="C2745">
        <v>2009</v>
      </c>
      <c r="D2745">
        <v>6</v>
      </c>
      <c r="E2745">
        <v>7</v>
      </c>
      <c r="F2745">
        <v>2.6</v>
      </c>
      <c r="G2745">
        <v>2.6</v>
      </c>
      <c r="I2745" s="1">
        <v>40000</v>
      </c>
      <c r="J2745">
        <v>2.6</v>
      </c>
      <c r="K2745">
        <f t="shared" si="252"/>
        <v>4098</v>
      </c>
      <c r="L2745" s="7">
        <f t="shared" si="255"/>
        <v>80.637544273907906</v>
      </c>
      <c r="M2745">
        <f t="shared" si="256"/>
        <v>2.5571428571428569</v>
      </c>
      <c r="N2745">
        <f t="shared" si="257"/>
        <v>2.6799999999999997</v>
      </c>
      <c r="O2745">
        <f>G2745/WatershedCalcs!$F$18</f>
        <v>0.161796536568901</v>
      </c>
    </row>
    <row r="2746" spans="1:15" x14ac:dyDescent="0.25">
      <c r="A2746">
        <f t="shared" si="253"/>
        <v>2009</v>
      </c>
      <c r="B2746">
        <f t="shared" si="254"/>
        <v>10</v>
      </c>
      <c r="C2746">
        <v>2009</v>
      </c>
      <c r="D2746">
        <v>7</v>
      </c>
      <c r="E2746">
        <v>7</v>
      </c>
      <c r="F2746">
        <v>2.2999999999999998</v>
      </c>
      <c r="G2746">
        <v>2.2999999999999998</v>
      </c>
      <c r="I2746" s="1">
        <v>40001</v>
      </c>
      <c r="J2746">
        <v>2.2999999999999998</v>
      </c>
      <c r="K2746">
        <f t="shared" si="252"/>
        <v>4227</v>
      </c>
      <c r="L2746" s="7">
        <f t="shared" si="255"/>
        <v>83.175914994096814</v>
      </c>
      <c r="M2746">
        <f t="shared" si="256"/>
        <v>2.9571428571428577</v>
      </c>
      <c r="N2746">
        <f t="shared" si="257"/>
        <v>2.6433333333333331</v>
      </c>
      <c r="O2746">
        <f>G2746/WatershedCalcs!$F$18</f>
        <v>0.14312770542633546</v>
      </c>
    </row>
    <row r="2747" spans="1:15" x14ac:dyDescent="0.25">
      <c r="A2747">
        <f t="shared" si="253"/>
        <v>2009</v>
      </c>
      <c r="B2747">
        <f t="shared" si="254"/>
        <v>10</v>
      </c>
      <c r="C2747">
        <v>2009</v>
      </c>
      <c r="D2747">
        <v>8</v>
      </c>
      <c r="E2747">
        <v>7</v>
      </c>
      <c r="F2747">
        <v>2.2000000000000002</v>
      </c>
      <c r="G2747">
        <v>2.2000000000000002</v>
      </c>
      <c r="I2747" s="1">
        <v>40002</v>
      </c>
      <c r="J2747">
        <v>2.2000000000000002</v>
      </c>
      <c r="K2747">
        <f t="shared" si="252"/>
        <v>4282</v>
      </c>
      <c r="L2747" s="7">
        <f t="shared" si="255"/>
        <v>84.258166076347891</v>
      </c>
      <c r="M2747">
        <f t="shared" si="256"/>
        <v>3.2714285714285714</v>
      </c>
      <c r="N2747">
        <f t="shared" si="257"/>
        <v>2.5979999999999999</v>
      </c>
      <c r="O2747">
        <f>G2747/WatershedCalcs!$F$18</f>
        <v>0.13690476171214699</v>
      </c>
    </row>
    <row r="2748" spans="1:15" x14ac:dyDescent="0.25">
      <c r="A2748">
        <f t="shared" si="253"/>
        <v>2009</v>
      </c>
      <c r="B2748">
        <f t="shared" si="254"/>
        <v>10</v>
      </c>
      <c r="C2748">
        <v>2009</v>
      </c>
      <c r="D2748">
        <v>9</v>
      </c>
      <c r="E2748">
        <v>7</v>
      </c>
      <c r="F2748">
        <v>2.7</v>
      </c>
      <c r="G2748">
        <v>2.7</v>
      </c>
      <c r="I2748" s="1">
        <v>40003</v>
      </c>
      <c r="J2748">
        <v>2.7</v>
      </c>
      <c r="K2748">
        <f t="shared" si="252"/>
        <v>4058</v>
      </c>
      <c r="L2748" s="7">
        <f t="shared" si="255"/>
        <v>79.850452577725306</v>
      </c>
      <c r="M2748">
        <f t="shared" si="256"/>
        <v>3.3857142857142861</v>
      </c>
      <c r="N2748">
        <f t="shared" si="257"/>
        <v>2.5579999999999998</v>
      </c>
      <c r="O2748">
        <f>G2748/WatershedCalcs!$F$18</f>
        <v>0.1680194802830895</v>
      </c>
    </row>
    <row r="2749" spans="1:15" x14ac:dyDescent="0.25">
      <c r="A2749">
        <f t="shared" si="253"/>
        <v>2009</v>
      </c>
      <c r="B2749">
        <f t="shared" si="254"/>
        <v>10</v>
      </c>
      <c r="C2749">
        <v>2009</v>
      </c>
      <c r="D2749">
        <v>10</v>
      </c>
      <c r="E2749">
        <v>7</v>
      </c>
      <c r="F2749">
        <v>2.1</v>
      </c>
      <c r="G2749">
        <v>2.1</v>
      </c>
      <c r="I2749" s="1">
        <v>40004</v>
      </c>
      <c r="J2749">
        <v>2.1</v>
      </c>
      <c r="K2749">
        <f t="shared" si="252"/>
        <v>4352</v>
      </c>
      <c r="L2749" s="7">
        <f t="shared" si="255"/>
        <v>85.635576544667458</v>
      </c>
      <c r="M2749">
        <f t="shared" si="256"/>
        <v>3.3428571428571425</v>
      </c>
      <c r="N2749">
        <f t="shared" si="257"/>
        <v>2.508</v>
      </c>
      <c r="O2749">
        <f>G2749/WatershedCalcs!$F$18</f>
        <v>0.1306818179979585</v>
      </c>
    </row>
    <row r="2750" spans="1:15" x14ac:dyDescent="0.25">
      <c r="A2750">
        <f t="shared" si="253"/>
        <v>2009</v>
      </c>
      <c r="B2750">
        <f t="shared" si="254"/>
        <v>10</v>
      </c>
      <c r="C2750">
        <v>2009</v>
      </c>
      <c r="D2750">
        <v>11</v>
      </c>
      <c r="E2750">
        <v>7</v>
      </c>
      <c r="F2750">
        <v>2.8</v>
      </c>
      <c r="G2750">
        <v>2.8</v>
      </c>
      <c r="I2750" s="1">
        <v>40005</v>
      </c>
      <c r="J2750">
        <v>2.8</v>
      </c>
      <c r="K2750">
        <f t="shared" si="252"/>
        <v>4018</v>
      </c>
      <c r="L2750" s="7">
        <f t="shared" si="255"/>
        <v>79.063360881542692</v>
      </c>
      <c r="M2750">
        <f t="shared" si="256"/>
        <v>3.4571428571428564</v>
      </c>
      <c r="N2750">
        <f t="shared" si="257"/>
        <v>2.4779999999999998</v>
      </c>
      <c r="O2750">
        <f>G2750/WatershedCalcs!$F$18</f>
        <v>0.17424242399727796</v>
      </c>
    </row>
    <row r="2751" spans="1:15" x14ac:dyDescent="0.25">
      <c r="A2751">
        <f t="shared" si="253"/>
        <v>2009</v>
      </c>
      <c r="B2751">
        <f t="shared" si="254"/>
        <v>10</v>
      </c>
      <c r="C2751">
        <v>2009</v>
      </c>
      <c r="D2751">
        <v>12</v>
      </c>
      <c r="E2751">
        <v>7</v>
      </c>
      <c r="F2751">
        <v>3.2</v>
      </c>
      <c r="G2751">
        <v>3.2</v>
      </c>
      <c r="I2751" s="1">
        <v>40006</v>
      </c>
      <c r="J2751">
        <v>3.2</v>
      </c>
      <c r="K2751">
        <f t="shared" si="252"/>
        <v>3885</v>
      </c>
      <c r="L2751" s="7">
        <f t="shared" si="255"/>
        <v>76.446280991735534</v>
      </c>
      <c r="M2751">
        <f t="shared" si="256"/>
        <v>3.3285714285714283</v>
      </c>
      <c r="N2751">
        <f t="shared" si="257"/>
        <v>2.414333333333333</v>
      </c>
      <c r="O2751">
        <f>G2751/WatershedCalcs!$F$18</f>
        <v>0.199134198854032</v>
      </c>
    </row>
    <row r="2752" spans="1:15" x14ac:dyDescent="0.25">
      <c r="A2752">
        <f t="shared" si="253"/>
        <v>2009</v>
      </c>
      <c r="B2752">
        <f t="shared" si="254"/>
        <v>10</v>
      </c>
      <c r="C2752">
        <v>2009</v>
      </c>
      <c r="D2752">
        <v>13</v>
      </c>
      <c r="E2752">
        <v>7</v>
      </c>
      <c r="F2752">
        <v>5.4</v>
      </c>
      <c r="G2752">
        <v>5.4</v>
      </c>
      <c r="I2752" s="1">
        <v>40007</v>
      </c>
      <c r="J2752">
        <v>5.4</v>
      </c>
      <c r="K2752">
        <f t="shared" si="252"/>
        <v>3380</v>
      </c>
      <c r="L2752" s="7">
        <f t="shared" si="255"/>
        <v>66.509248327430143</v>
      </c>
      <c r="M2752">
        <f t="shared" si="256"/>
        <v>3.1428571428571423</v>
      </c>
      <c r="N2752">
        <f t="shared" si="257"/>
        <v>2.3609999999999993</v>
      </c>
      <c r="O2752">
        <f>G2752/WatershedCalcs!$F$18</f>
        <v>0.33603896056617899</v>
      </c>
    </row>
    <row r="2753" spans="1:15" x14ac:dyDescent="0.25">
      <c r="A2753">
        <f t="shared" si="253"/>
        <v>2009</v>
      </c>
      <c r="B2753">
        <f t="shared" si="254"/>
        <v>10</v>
      </c>
      <c r="C2753">
        <v>2009</v>
      </c>
      <c r="D2753">
        <v>14</v>
      </c>
      <c r="E2753">
        <v>7</v>
      </c>
      <c r="F2753">
        <v>4.5</v>
      </c>
      <c r="G2753">
        <v>4.5</v>
      </c>
      <c r="I2753" s="1">
        <v>40008</v>
      </c>
      <c r="J2753">
        <v>4.5</v>
      </c>
      <c r="K2753">
        <f t="shared" si="252"/>
        <v>3571</v>
      </c>
      <c r="L2753" s="7">
        <f t="shared" si="255"/>
        <v>70.267611176702076</v>
      </c>
      <c r="M2753">
        <f t="shared" si="256"/>
        <v>2.7</v>
      </c>
      <c r="N2753">
        <f t="shared" si="257"/>
        <v>2.5476666666666663</v>
      </c>
      <c r="O2753">
        <f>G2753/WatershedCalcs!$F$18</f>
        <v>0.28003246713848245</v>
      </c>
    </row>
    <row r="2754" spans="1:15" x14ac:dyDescent="0.25">
      <c r="A2754">
        <f t="shared" si="253"/>
        <v>2009</v>
      </c>
      <c r="B2754">
        <f t="shared" si="254"/>
        <v>10</v>
      </c>
      <c r="C2754">
        <v>2009</v>
      </c>
      <c r="D2754">
        <v>15</v>
      </c>
      <c r="E2754">
        <v>7</v>
      </c>
      <c r="F2754">
        <v>3</v>
      </c>
      <c r="G2754">
        <v>3</v>
      </c>
      <c r="I2754" s="1">
        <v>40009</v>
      </c>
      <c r="J2754">
        <v>3</v>
      </c>
      <c r="K2754">
        <f t="shared" ref="K2754:K2817" si="258">RANK(J2754,$J$2:$J$5114,0)</f>
        <v>3941</v>
      </c>
      <c r="L2754" s="7">
        <f t="shared" si="255"/>
        <v>77.548209366391191</v>
      </c>
      <c r="M2754">
        <f t="shared" si="256"/>
        <v>2.342857142857143</v>
      </c>
      <c r="N2754">
        <f t="shared" si="257"/>
        <v>2.4976666666666669</v>
      </c>
      <c r="O2754">
        <f>G2754/WatershedCalcs!$F$18</f>
        <v>0.18668831142565498</v>
      </c>
    </row>
    <row r="2755" spans="1:15" x14ac:dyDescent="0.25">
      <c r="A2755">
        <f t="shared" ref="A2755:A2818" si="259">IF(E2755&gt;9,C2755+1,C2755)</f>
        <v>2009</v>
      </c>
      <c r="B2755">
        <f t="shared" ref="B2755:B2818" si="260">IF(E2755&gt;9,(E2755-9),(E2755+3))</f>
        <v>10</v>
      </c>
      <c r="C2755">
        <v>2009</v>
      </c>
      <c r="D2755">
        <v>16</v>
      </c>
      <c r="E2755">
        <v>7</v>
      </c>
      <c r="F2755">
        <v>2.4</v>
      </c>
      <c r="G2755">
        <v>2.4</v>
      </c>
      <c r="I2755" s="1">
        <v>40010</v>
      </c>
      <c r="J2755">
        <v>2.4</v>
      </c>
      <c r="K2755">
        <f t="shared" si="258"/>
        <v>4180</v>
      </c>
      <c r="L2755" s="7">
        <f t="shared" ref="L2755:L2818" si="261">100*(K2755/(COUNT($K$2:$K$5114)+1))</f>
        <v>82.251082251082252</v>
      </c>
      <c r="M2755">
        <f t="shared" ref="M2755:M2818" si="262">AVERAGE(J2755:J2761)</f>
        <v>2.157142857142857</v>
      </c>
      <c r="N2755">
        <f t="shared" ref="N2755:N2818" si="263">AVERAGE(J2755:J2784)</f>
        <v>2.4743333333333335</v>
      </c>
      <c r="O2755">
        <f>G2755/WatershedCalcs!$F$18</f>
        <v>0.14935064914052398</v>
      </c>
    </row>
    <row r="2756" spans="1:15" x14ac:dyDescent="0.25">
      <c r="A2756">
        <f t="shared" si="259"/>
        <v>2009</v>
      </c>
      <c r="B2756">
        <f t="shared" si="260"/>
        <v>10</v>
      </c>
      <c r="C2756">
        <v>2009</v>
      </c>
      <c r="D2756">
        <v>17</v>
      </c>
      <c r="E2756">
        <v>7</v>
      </c>
      <c r="F2756">
        <v>2.9</v>
      </c>
      <c r="G2756">
        <v>2.9</v>
      </c>
      <c r="I2756" s="1">
        <v>40011</v>
      </c>
      <c r="J2756">
        <v>2.9</v>
      </c>
      <c r="K2756">
        <f t="shared" si="258"/>
        <v>3982</v>
      </c>
      <c r="L2756" s="7">
        <f t="shared" si="261"/>
        <v>78.354978354978357</v>
      </c>
      <c r="M2756">
        <f t="shared" si="262"/>
        <v>2.0571428571428569</v>
      </c>
      <c r="N2756">
        <f t="shared" si="263"/>
        <v>2.454333333333333</v>
      </c>
      <c r="O2756">
        <f>G2756/WatershedCalcs!$F$18</f>
        <v>0.18046536771146648</v>
      </c>
    </row>
    <row r="2757" spans="1:15" x14ac:dyDescent="0.25">
      <c r="A2757">
        <f t="shared" si="259"/>
        <v>2009</v>
      </c>
      <c r="B2757">
        <f t="shared" si="260"/>
        <v>10</v>
      </c>
      <c r="C2757">
        <v>2009</v>
      </c>
      <c r="D2757">
        <v>18</v>
      </c>
      <c r="E2757">
        <v>7</v>
      </c>
      <c r="F2757">
        <v>1.9</v>
      </c>
      <c r="G2757">
        <v>1.9</v>
      </c>
      <c r="I2757" s="1">
        <v>40012</v>
      </c>
      <c r="J2757">
        <v>1.9</v>
      </c>
      <c r="K2757">
        <f t="shared" si="258"/>
        <v>4479</v>
      </c>
      <c r="L2757" s="7">
        <f t="shared" si="261"/>
        <v>88.134592680047234</v>
      </c>
      <c r="M2757">
        <f t="shared" si="262"/>
        <v>1.9714285714285711</v>
      </c>
      <c r="N2757">
        <f t="shared" si="263"/>
        <v>2.4109999999999996</v>
      </c>
      <c r="O2757">
        <f>G2757/WatershedCalcs!$F$18</f>
        <v>0.11823593056958148</v>
      </c>
    </row>
    <row r="2758" spans="1:15" x14ac:dyDescent="0.25">
      <c r="A2758">
        <f t="shared" si="259"/>
        <v>2009</v>
      </c>
      <c r="B2758">
        <f t="shared" si="260"/>
        <v>10</v>
      </c>
      <c r="C2758">
        <v>2009</v>
      </c>
      <c r="D2758">
        <v>19</v>
      </c>
      <c r="E2758">
        <v>7</v>
      </c>
      <c r="F2758">
        <v>1.9</v>
      </c>
      <c r="G2758">
        <v>1.9</v>
      </c>
      <c r="I2758" s="1">
        <v>40013</v>
      </c>
      <c r="J2758">
        <v>1.9</v>
      </c>
      <c r="K2758">
        <f t="shared" si="258"/>
        <v>4479</v>
      </c>
      <c r="L2758" s="7">
        <f t="shared" si="261"/>
        <v>88.134592680047234</v>
      </c>
      <c r="M2758">
        <f t="shared" si="262"/>
        <v>2.0428571428571427</v>
      </c>
      <c r="N2758">
        <f t="shared" si="263"/>
        <v>2.4009999999999994</v>
      </c>
      <c r="O2758">
        <f>G2758/WatershedCalcs!$F$18</f>
        <v>0.11823593056958148</v>
      </c>
    </row>
    <row r="2759" spans="1:15" x14ac:dyDescent="0.25">
      <c r="A2759">
        <f t="shared" si="259"/>
        <v>2009</v>
      </c>
      <c r="B2759">
        <f t="shared" si="260"/>
        <v>10</v>
      </c>
      <c r="C2759">
        <v>2009</v>
      </c>
      <c r="D2759">
        <v>20</v>
      </c>
      <c r="E2759">
        <v>7</v>
      </c>
      <c r="F2759">
        <v>2.2999999999999998</v>
      </c>
      <c r="G2759">
        <v>2.2999999999999998</v>
      </c>
      <c r="I2759" s="1">
        <v>40014</v>
      </c>
      <c r="J2759">
        <v>2.2999999999999998</v>
      </c>
      <c r="K2759">
        <f t="shared" si="258"/>
        <v>4227</v>
      </c>
      <c r="L2759" s="7">
        <f t="shared" si="261"/>
        <v>83.175914994096814</v>
      </c>
      <c r="M2759">
        <f t="shared" si="262"/>
        <v>2.1</v>
      </c>
      <c r="N2759">
        <f t="shared" si="263"/>
        <v>2.3876666666666666</v>
      </c>
      <c r="O2759">
        <f>G2759/WatershedCalcs!$F$18</f>
        <v>0.14312770542633546</v>
      </c>
    </row>
    <row r="2760" spans="1:15" x14ac:dyDescent="0.25">
      <c r="A2760">
        <f t="shared" si="259"/>
        <v>2009</v>
      </c>
      <c r="B2760">
        <f t="shared" si="260"/>
        <v>10</v>
      </c>
      <c r="C2760">
        <v>2009</v>
      </c>
      <c r="D2760">
        <v>21</v>
      </c>
      <c r="E2760">
        <v>7</v>
      </c>
      <c r="F2760">
        <v>2</v>
      </c>
      <c r="G2760">
        <v>2</v>
      </c>
      <c r="I2760" s="1">
        <v>40015</v>
      </c>
      <c r="J2760">
        <v>2</v>
      </c>
      <c r="K2760">
        <f t="shared" si="258"/>
        <v>4416</v>
      </c>
      <c r="L2760" s="7">
        <f t="shared" si="261"/>
        <v>86.894923258559615</v>
      </c>
      <c r="M2760">
        <f t="shared" si="262"/>
        <v>2.1</v>
      </c>
      <c r="N2760">
        <f t="shared" si="263"/>
        <v>2.3609999999999998</v>
      </c>
      <c r="O2760">
        <f>G2760/WatershedCalcs!$F$18</f>
        <v>0.12445887428376999</v>
      </c>
    </row>
    <row r="2761" spans="1:15" x14ac:dyDescent="0.25">
      <c r="A2761">
        <f t="shared" si="259"/>
        <v>2009</v>
      </c>
      <c r="B2761">
        <f t="shared" si="260"/>
        <v>10</v>
      </c>
      <c r="C2761">
        <v>2009</v>
      </c>
      <c r="D2761">
        <v>22</v>
      </c>
      <c r="E2761">
        <v>7</v>
      </c>
      <c r="F2761">
        <v>1.7</v>
      </c>
      <c r="G2761">
        <v>1.7</v>
      </c>
      <c r="I2761" s="1">
        <v>40016</v>
      </c>
      <c r="J2761">
        <v>1.7</v>
      </c>
      <c r="K2761">
        <f t="shared" si="258"/>
        <v>4673</v>
      </c>
      <c r="L2761" s="7">
        <f t="shared" si="261"/>
        <v>91.951987406532865</v>
      </c>
      <c r="M2761">
        <f t="shared" si="262"/>
        <v>2.1428571428571428</v>
      </c>
      <c r="N2761">
        <f t="shared" si="263"/>
        <v>2.3509999999999995</v>
      </c>
      <c r="O2761">
        <f>G2761/WatershedCalcs!$F$18</f>
        <v>0.10579004314120449</v>
      </c>
    </row>
    <row r="2762" spans="1:15" x14ac:dyDescent="0.25">
      <c r="A2762">
        <f t="shared" si="259"/>
        <v>2009</v>
      </c>
      <c r="B2762">
        <f t="shared" si="260"/>
        <v>10</v>
      </c>
      <c r="C2762">
        <v>2009</v>
      </c>
      <c r="D2762">
        <v>23</v>
      </c>
      <c r="E2762">
        <v>7</v>
      </c>
      <c r="F2762">
        <v>1.7</v>
      </c>
      <c r="G2762">
        <v>1.7</v>
      </c>
      <c r="I2762" s="1">
        <v>40017</v>
      </c>
      <c r="J2762">
        <v>1.7</v>
      </c>
      <c r="K2762">
        <f t="shared" si="258"/>
        <v>4673</v>
      </c>
      <c r="L2762" s="7">
        <f t="shared" si="261"/>
        <v>91.951987406532865</v>
      </c>
      <c r="M2762">
        <f t="shared" si="262"/>
        <v>2.3714285714285714</v>
      </c>
      <c r="N2762">
        <f t="shared" si="263"/>
        <v>2.3543333333333334</v>
      </c>
      <c r="O2762">
        <f>G2762/WatershedCalcs!$F$18</f>
        <v>0.10579004314120449</v>
      </c>
    </row>
    <row r="2763" spans="1:15" x14ac:dyDescent="0.25">
      <c r="A2763">
        <f t="shared" si="259"/>
        <v>2009</v>
      </c>
      <c r="B2763">
        <f t="shared" si="260"/>
        <v>10</v>
      </c>
      <c r="C2763">
        <v>2009</v>
      </c>
      <c r="D2763">
        <v>24</v>
      </c>
      <c r="E2763">
        <v>7</v>
      </c>
      <c r="F2763">
        <v>2.2999999999999998</v>
      </c>
      <c r="G2763">
        <v>2.2999999999999998</v>
      </c>
      <c r="I2763" s="1">
        <v>40018</v>
      </c>
      <c r="J2763">
        <v>2.2999999999999998</v>
      </c>
      <c r="K2763">
        <f t="shared" si="258"/>
        <v>4227</v>
      </c>
      <c r="L2763" s="7">
        <f t="shared" si="261"/>
        <v>83.175914994096814</v>
      </c>
      <c r="M2763">
        <f t="shared" si="262"/>
        <v>2.7142857142857144</v>
      </c>
      <c r="N2763">
        <f t="shared" si="263"/>
        <v>2.3343333333333334</v>
      </c>
      <c r="O2763">
        <f>G2763/WatershedCalcs!$F$18</f>
        <v>0.14312770542633546</v>
      </c>
    </row>
    <row r="2764" spans="1:15" x14ac:dyDescent="0.25">
      <c r="A2764">
        <f t="shared" si="259"/>
        <v>2009</v>
      </c>
      <c r="B2764">
        <f t="shared" si="260"/>
        <v>10</v>
      </c>
      <c r="C2764">
        <v>2009</v>
      </c>
      <c r="D2764">
        <v>25</v>
      </c>
      <c r="E2764">
        <v>7</v>
      </c>
      <c r="F2764">
        <v>2.4</v>
      </c>
      <c r="G2764">
        <v>2.4</v>
      </c>
      <c r="I2764" s="1">
        <v>40019</v>
      </c>
      <c r="J2764">
        <v>2.4</v>
      </c>
      <c r="K2764">
        <f t="shared" si="258"/>
        <v>4180</v>
      </c>
      <c r="L2764" s="7">
        <f t="shared" si="261"/>
        <v>82.251082251082252</v>
      </c>
      <c r="M2764">
        <f t="shared" si="262"/>
        <v>2.8142857142857136</v>
      </c>
      <c r="N2764">
        <f t="shared" si="263"/>
        <v>2.3076666666666665</v>
      </c>
      <c r="O2764">
        <f>G2764/WatershedCalcs!$F$18</f>
        <v>0.14935064914052398</v>
      </c>
    </row>
    <row r="2765" spans="1:15" x14ac:dyDescent="0.25">
      <c r="A2765">
        <f t="shared" si="259"/>
        <v>2009</v>
      </c>
      <c r="B2765">
        <f t="shared" si="260"/>
        <v>10</v>
      </c>
      <c r="C2765">
        <v>2009</v>
      </c>
      <c r="D2765">
        <v>26</v>
      </c>
      <c r="E2765">
        <v>7</v>
      </c>
      <c r="F2765">
        <v>2.2999999999999998</v>
      </c>
      <c r="G2765">
        <v>2.2999999999999998</v>
      </c>
      <c r="I2765" s="1">
        <v>40020</v>
      </c>
      <c r="J2765">
        <v>2.2999999999999998</v>
      </c>
      <c r="K2765">
        <f t="shared" si="258"/>
        <v>4227</v>
      </c>
      <c r="L2765" s="7">
        <f t="shared" si="261"/>
        <v>83.175914994096814</v>
      </c>
      <c r="M2765">
        <f t="shared" si="262"/>
        <v>3.0142857142857138</v>
      </c>
      <c r="N2765">
        <f t="shared" si="263"/>
        <v>2.2709999999999999</v>
      </c>
      <c r="O2765">
        <f>G2765/WatershedCalcs!$F$18</f>
        <v>0.14312770542633546</v>
      </c>
    </row>
    <row r="2766" spans="1:15" x14ac:dyDescent="0.25">
      <c r="A2766">
        <f t="shared" si="259"/>
        <v>2009</v>
      </c>
      <c r="B2766">
        <f t="shared" si="260"/>
        <v>10</v>
      </c>
      <c r="C2766">
        <v>2009</v>
      </c>
      <c r="D2766">
        <v>27</v>
      </c>
      <c r="E2766">
        <v>7</v>
      </c>
      <c r="F2766">
        <v>2.2999999999999998</v>
      </c>
      <c r="G2766">
        <v>2.2999999999999998</v>
      </c>
      <c r="I2766" s="1">
        <v>40021</v>
      </c>
      <c r="J2766">
        <v>2.2999999999999998</v>
      </c>
      <c r="K2766">
        <f t="shared" si="258"/>
        <v>4227</v>
      </c>
      <c r="L2766" s="7">
        <f t="shared" si="261"/>
        <v>83.175914994096814</v>
      </c>
      <c r="M2766">
        <f t="shared" si="262"/>
        <v>3.0285714285714285</v>
      </c>
      <c r="N2766">
        <f t="shared" si="263"/>
        <v>2.2410000000000001</v>
      </c>
      <c r="O2766">
        <f>G2766/WatershedCalcs!$F$18</f>
        <v>0.14312770542633546</v>
      </c>
    </row>
    <row r="2767" spans="1:15" x14ac:dyDescent="0.25">
      <c r="A2767">
        <f t="shared" si="259"/>
        <v>2009</v>
      </c>
      <c r="B2767">
        <f t="shared" si="260"/>
        <v>10</v>
      </c>
      <c r="C2767">
        <v>2009</v>
      </c>
      <c r="D2767">
        <v>28</v>
      </c>
      <c r="E2767">
        <v>7</v>
      </c>
      <c r="F2767">
        <v>2.2999999999999998</v>
      </c>
      <c r="G2767">
        <v>2.2999999999999998</v>
      </c>
      <c r="I2767" s="1">
        <v>40022</v>
      </c>
      <c r="J2767">
        <v>2.2999999999999998</v>
      </c>
      <c r="K2767">
        <f t="shared" si="258"/>
        <v>4227</v>
      </c>
      <c r="L2767" s="7">
        <f t="shared" si="261"/>
        <v>83.175914994096814</v>
      </c>
      <c r="M2767">
        <f t="shared" si="262"/>
        <v>3.0142857142857138</v>
      </c>
      <c r="N2767">
        <f t="shared" si="263"/>
        <v>2.2109999999999999</v>
      </c>
      <c r="O2767">
        <f>G2767/WatershedCalcs!$F$18</f>
        <v>0.14312770542633546</v>
      </c>
    </row>
    <row r="2768" spans="1:15" x14ac:dyDescent="0.25">
      <c r="A2768">
        <f t="shared" si="259"/>
        <v>2009</v>
      </c>
      <c r="B2768">
        <f t="shared" si="260"/>
        <v>10</v>
      </c>
      <c r="C2768">
        <v>2009</v>
      </c>
      <c r="D2768">
        <v>29</v>
      </c>
      <c r="E2768">
        <v>7</v>
      </c>
      <c r="F2768">
        <v>3.3</v>
      </c>
      <c r="G2768">
        <v>3.3</v>
      </c>
      <c r="I2768" s="1">
        <v>40023</v>
      </c>
      <c r="J2768">
        <v>3.3</v>
      </c>
      <c r="K2768">
        <f t="shared" si="258"/>
        <v>3852</v>
      </c>
      <c r="L2768" s="7">
        <f t="shared" si="261"/>
        <v>75.796930342384883</v>
      </c>
      <c r="M2768">
        <f t="shared" si="262"/>
        <v>3.028571428571428</v>
      </c>
      <c r="N2768">
        <f t="shared" si="263"/>
        <v>2.1709999999999998</v>
      </c>
      <c r="O2768">
        <f>G2768/WatershedCalcs!$F$18</f>
        <v>0.20535714256822046</v>
      </c>
    </row>
    <row r="2769" spans="1:15" x14ac:dyDescent="0.25">
      <c r="A2769">
        <f t="shared" si="259"/>
        <v>2009</v>
      </c>
      <c r="B2769">
        <f t="shared" si="260"/>
        <v>10</v>
      </c>
      <c r="C2769">
        <v>2009</v>
      </c>
      <c r="D2769">
        <v>30</v>
      </c>
      <c r="E2769">
        <v>7</v>
      </c>
      <c r="F2769">
        <v>4.0999999999999996</v>
      </c>
      <c r="G2769">
        <v>4.0999999999999996</v>
      </c>
      <c r="I2769" s="1">
        <v>40024</v>
      </c>
      <c r="J2769">
        <v>4.0999999999999996</v>
      </c>
      <c r="K2769">
        <f t="shared" si="258"/>
        <v>3656</v>
      </c>
      <c r="L2769" s="7">
        <f t="shared" si="261"/>
        <v>71.94018103109012</v>
      </c>
      <c r="M2769">
        <f t="shared" si="262"/>
        <v>2.7714285714285714</v>
      </c>
      <c r="N2769">
        <f t="shared" si="263"/>
        <v>2.0976666666666666</v>
      </c>
      <c r="O2769">
        <f>G2769/WatershedCalcs!$F$18</f>
        <v>0.25514069228172848</v>
      </c>
    </row>
    <row r="2770" spans="1:15" x14ac:dyDescent="0.25">
      <c r="A2770">
        <f t="shared" si="259"/>
        <v>2009</v>
      </c>
      <c r="B2770">
        <f t="shared" si="260"/>
        <v>10</v>
      </c>
      <c r="C2770">
        <v>2009</v>
      </c>
      <c r="D2770">
        <v>31</v>
      </c>
      <c r="E2770">
        <v>7</v>
      </c>
      <c r="F2770">
        <v>3</v>
      </c>
      <c r="G2770">
        <v>3</v>
      </c>
      <c r="I2770" s="1">
        <v>40025</v>
      </c>
      <c r="J2770">
        <v>3</v>
      </c>
      <c r="K2770">
        <f t="shared" si="258"/>
        <v>3941</v>
      </c>
      <c r="L2770" s="7">
        <f t="shared" si="261"/>
        <v>77.548209366391191</v>
      </c>
      <c r="M2770">
        <f t="shared" si="262"/>
        <v>2.3199999999999998</v>
      </c>
      <c r="N2770">
        <f t="shared" si="263"/>
        <v>2.0009999999999999</v>
      </c>
      <c r="O2770">
        <f>G2770/WatershedCalcs!$F$18</f>
        <v>0.18668831142565498</v>
      </c>
    </row>
    <row r="2771" spans="1:15" x14ac:dyDescent="0.25">
      <c r="A2771">
        <f t="shared" si="259"/>
        <v>2009</v>
      </c>
      <c r="B2771">
        <f t="shared" si="260"/>
        <v>11</v>
      </c>
      <c r="C2771">
        <v>2009</v>
      </c>
      <c r="D2771">
        <v>1</v>
      </c>
      <c r="E2771">
        <v>8</v>
      </c>
      <c r="F2771">
        <v>3.8</v>
      </c>
      <c r="G2771">
        <v>3.8</v>
      </c>
      <c r="I2771" s="1">
        <v>40026</v>
      </c>
      <c r="J2771">
        <v>3.8</v>
      </c>
      <c r="K2771">
        <f t="shared" si="258"/>
        <v>3716</v>
      </c>
      <c r="L2771" s="7">
        <f t="shared" si="261"/>
        <v>73.120818575364027</v>
      </c>
      <c r="M2771">
        <f t="shared" si="262"/>
        <v>2.0342857142857143</v>
      </c>
      <c r="N2771">
        <f t="shared" si="263"/>
        <v>1.9509999999999998</v>
      </c>
      <c r="O2771">
        <f>G2771/WatershedCalcs!$F$18</f>
        <v>0.23647186113916296</v>
      </c>
    </row>
    <row r="2772" spans="1:15" x14ac:dyDescent="0.25">
      <c r="A2772">
        <f t="shared" si="259"/>
        <v>2009</v>
      </c>
      <c r="B2772">
        <f t="shared" si="260"/>
        <v>11</v>
      </c>
      <c r="C2772">
        <v>2009</v>
      </c>
      <c r="D2772">
        <v>2</v>
      </c>
      <c r="E2772">
        <v>8</v>
      </c>
      <c r="F2772">
        <v>2.4</v>
      </c>
      <c r="G2772">
        <v>2.4</v>
      </c>
      <c r="I2772" s="1">
        <v>40027</v>
      </c>
      <c r="J2772">
        <v>2.4</v>
      </c>
      <c r="K2772">
        <f t="shared" si="258"/>
        <v>4180</v>
      </c>
      <c r="L2772" s="7">
        <f t="shared" si="261"/>
        <v>82.251082251082252</v>
      </c>
      <c r="M2772">
        <f t="shared" si="262"/>
        <v>1.6628571428571426</v>
      </c>
      <c r="N2772">
        <f t="shared" si="263"/>
        <v>1.8776666666666668</v>
      </c>
      <c r="O2772">
        <f>G2772/WatershedCalcs!$F$18</f>
        <v>0.14935064914052398</v>
      </c>
    </row>
    <row r="2773" spans="1:15" x14ac:dyDescent="0.25">
      <c r="A2773">
        <f t="shared" si="259"/>
        <v>2009</v>
      </c>
      <c r="B2773">
        <f t="shared" si="260"/>
        <v>11</v>
      </c>
      <c r="C2773">
        <v>2009</v>
      </c>
      <c r="D2773">
        <v>3</v>
      </c>
      <c r="E2773">
        <v>8</v>
      </c>
      <c r="F2773">
        <v>2.2000000000000002</v>
      </c>
      <c r="G2773">
        <v>2.2000000000000002</v>
      </c>
      <c r="I2773" s="1">
        <v>40028</v>
      </c>
      <c r="J2773">
        <v>2.2000000000000002</v>
      </c>
      <c r="K2773">
        <f t="shared" si="258"/>
        <v>4282</v>
      </c>
      <c r="L2773" s="7">
        <f t="shared" si="261"/>
        <v>84.258166076347891</v>
      </c>
      <c r="M2773">
        <f t="shared" si="262"/>
        <v>1.4914285714285711</v>
      </c>
      <c r="N2773">
        <f t="shared" si="263"/>
        <v>1.8443333333333336</v>
      </c>
      <c r="O2773">
        <f>G2773/WatershedCalcs!$F$18</f>
        <v>0.13690476171214699</v>
      </c>
    </row>
    <row r="2774" spans="1:15" x14ac:dyDescent="0.25">
      <c r="A2774">
        <f t="shared" si="259"/>
        <v>2009</v>
      </c>
      <c r="B2774">
        <f t="shared" si="260"/>
        <v>11</v>
      </c>
      <c r="C2774">
        <v>2009</v>
      </c>
      <c r="D2774">
        <v>4</v>
      </c>
      <c r="E2774">
        <v>8</v>
      </c>
      <c r="F2774">
        <v>2.4</v>
      </c>
      <c r="G2774">
        <v>2.4</v>
      </c>
      <c r="I2774" s="1">
        <v>40029</v>
      </c>
      <c r="J2774">
        <v>2.4</v>
      </c>
      <c r="K2774">
        <f t="shared" si="258"/>
        <v>4180</v>
      </c>
      <c r="L2774" s="7">
        <f t="shared" si="261"/>
        <v>82.251082251082252</v>
      </c>
      <c r="M2774">
        <f t="shared" si="262"/>
        <v>1.3042857142857145</v>
      </c>
      <c r="N2774">
        <f t="shared" si="263"/>
        <v>1.8033333333333335</v>
      </c>
      <c r="O2774">
        <f>G2774/WatershedCalcs!$F$18</f>
        <v>0.14935064914052398</v>
      </c>
    </row>
    <row r="2775" spans="1:15" x14ac:dyDescent="0.25">
      <c r="A2775">
        <f t="shared" si="259"/>
        <v>2009</v>
      </c>
      <c r="B2775">
        <f t="shared" si="260"/>
        <v>11</v>
      </c>
      <c r="C2775">
        <v>2009</v>
      </c>
      <c r="D2775">
        <v>5</v>
      </c>
      <c r="E2775">
        <v>8</v>
      </c>
      <c r="F2775">
        <v>1.5</v>
      </c>
      <c r="G2775">
        <v>1.5</v>
      </c>
      <c r="I2775" s="1">
        <v>40030</v>
      </c>
      <c r="J2775">
        <v>1.5</v>
      </c>
      <c r="K2775">
        <f t="shared" si="258"/>
        <v>4848</v>
      </c>
      <c r="L2775" s="7">
        <f t="shared" si="261"/>
        <v>95.395513577331755</v>
      </c>
      <c r="M2775">
        <f t="shared" si="262"/>
        <v>1.19</v>
      </c>
      <c r="N2775">
        <f t="shared" si="263"/>
        <v>1.7633333333333334</v>
      </c>
      <c r="O2775">
        <f>G2775/WatershedCalcs!$F$18</f>
        <v>9.334415571282749E-2</v>
      </c>
    </row>
    <row r="2776" spans="1:15" x14ac:dyDescent="0.25">
      <c r="A2776">
        <f t="shared" si="259"/>
        <v>2009</v>
      </c>
      <c r="B2776">
        <f t="shared" si="260"/>
        <v>11</v>
      </c>
      <c r="C2776">
        <v>2009</v>
      </c>
      <c r="D2776">
        <v>6</v>
      </c>
      <c r="E2776">
        <v>8</v>
      </c>
      <c r="F2776">
        <v>0.94</v>
      </c>
      <c r="G2776">
        <v>0.94</v>
      </c>
      <c r="I2776" s="1">
        <v>40031</v>
      </c>
      <c r="J2776">
        <v>0.94</v>
      </c>
      <c r="K2776">
        <f t="shared" si="258"/>
        <v>5040</v>
      </c>
      <c r="L2776" s="7">
        <f t="shared" si="261"/>
        <v>99.173553719008268</v>
      </c>
      <c r="M2776">
        <f t="shared" si="262"/>
        <v>2.5471428571428567</v>
      </c>
      <c r="N2776">
        <f t="shared" si="263"/>
        <v>1.7566666666666668</v>
      </c>
      <c r="O2776">
        <f>G2776/WatershedCalcs!$F$18</f>
        <v>5.8495670913371892E-2</v>
      </c>
    </row>
    <row r="2777" spans="1:15" x14ac:dyDescent="0.25">
      <c r="A2777">
        <f t="shared" si="259"/>
        <v>2009</v>
      </c>
      <c r="B2777">
        <f t="shared" si="260"/>
        <v>11</v>
      </c>
      <c r="C2777">
        <v>2009</v>
      </c>
      <c r="D2777">
        <v>7</v>
      </c>
      <c r="E2777">
        <v>8</v>
      </c>
      <c r="F2777">
        <v>1</v>
      </c>
      <c r="G2777">
        <v>1</v>
      </c>
      <c r="I2777" s="1">
        <v>40032</v>
      </c>
      <c r="J2777">
        <v>1</v>
      </c>
      <c r="K2777">
        <f t="shared" si="258"/>
        <v>5018</v>
      </c>
      <c r="L2777" s="7">
        <f t="shared" si="261"/>
        <v>98.740653286107829</v>
      </c>
      <c r="M2777">
        <f t="shared" si="262"/>
        <v>2.8414285714285716</v>
      </c>
      <c r="N2777">
        <f t="shared" si="263"/>
        <v>2.0486666666666671</v>
      </c>
      <c r="O2777">
        <f>G2777/WatershedCalcs!$F$18</f>
        <v>6.2229437141884995E-2</v>
      </c>
    </row>
    <row r="2778" spans="1:15" x14ac:dyDescent="0.25">
      <c r="A2778">
        <f t="shared" si="259"/>
        <v>2009</v>
      </c>
      <c r="B2778">
        <f t="shared" si="260"/>
        <v>11</v>
      </c>
      <c r="C2778">
        <v>2009</v>
      </c>
      <c r="D2778">
        <v>8</v>
      </c>
      <c r="E2778">
        <v>8</v>
      </c>
      <c r="F2778">
        <v>1.2</v>
      </c>
      <c r="G2778">
        <v>1.2</v>
      </c>
      <c r="I2778" s="1">
        <v>40033</v>
      </c>
      <c r="J2778">
        <v>1.2</v>
      </c>
      <c r="K2778">
        <f t="shared" si="258"/>
        <v>4963</v>
      </c>
      <c r="L2778" s="7">
        <f t="shared" si="261"/>
        <v>97.658402203856753</v>
      </c>
      <c r="M2778">
        <f t="shared" si="262"/>
        <v>3.0271428571428571</v>
      </c>
      <c r="N2778">
        <f t="shared" si="263"/>
        <v>2.3320000000000003</v>
      </c>
      <c r="O2778">
        <f>G2778/WatershedCalcs!$F$18</f>
        <v>7.4675324570261992E-2</v>
      </c>
    </row>
    <row r="2779" spans="1:15" x14ac:dyDescent="0.25">
      <c r="A2779">
        <f t="shared" si="259"/>
        <v>2009</v>
      </c>
      <c r="B2779">
        <f t="shared" si="260"/>
        <v>11</v>
      </c>
      <c r="C2779">
        <v>2009</v>
      </c>
      <c r="D2779">
        <v>9</v>
      </c>
      <c r="E2779">
        <v>8</v>
      </c>
      <c r="F2779">
        <v>1.2</v>
      </c>
      <c r="G2779">
        <v>1.2</v>
      </c>
      <c r="I2779" s="1">
        <v>40034</v>
      </c>
      <c r="J2779">
        <v>1.2</v>
      </c>
      <c r="K2779">
        <f t="shared" si="258"/>
        <v>4963</v>
      </c>
      <c r="L2779" s="7">
        <f t="shared" si="261"/>
        <v>97.658402203856753</v>
      </c>
      <c r="M2779">
        <f t="shared" si="262"/>
        <v>3.1128571428571425</v>
      </c>
      <c r="N2779">
        <f t="shared" si="263"/>
        <v>2.4786666666666668</v>
      </c>
      <c r="O2779">
        <f>G2779/WatershedCalcs!$F$18</f>
        <v>7.4675324570261992E-2</v>
      </c>
    </row>
    <row r="2780" spans="1:15" x14ac:dyDescent="0.25">
      <c r="A2780">
        <f t="shared" si="259"/>
        <v>2009</v>
      </c>
      <c r="B2780">
        <f t="shared" si="260"/>
        <v>11</v>
      </c>
      <c r="C2780">
        <v>2009</v>
      </c>
      <c r="D2780">
        <v>10</v>
      </c>
      <c r="E2780">
        <v>8</v>
      </c>
      <c r="F2780">
        <v>0.89</v>
      </c>
      <c r="G2780">
        <v>0.89</v>
      </c>
      <c r="I2780" s="1">
        <v>40035</v>
      </c>
      <c r="J2780">
        <v>0.89</v>
      </c>
      <c r="K2780">
        <f t="shared" si="258"/>
        <v>5049</v>
      </c>
      <c r="L2780" s="7">
        <f t="shared" si="261"/>
        <v>99.350649350649363</v>
      </c>
      <c r="M2780">
        <f t="shared" si="262"/>
        <v>3.1700000000000008</v>
      </c>
      <c r="N2780">
        <f t="shared" si="263"/>
        <v>2.5319999999999996</v>
      </c>
      <c r="O2780">
        <f>G2780/WatershedCalcs!$F$18</f>
        <v>5.5384199056277644E-2</v>
      </c>
    </row>
    <row r="2781" spans="1:15" x14ac:dyDescent="0.25">
      <c r="A2781">
        <f t="shared" si="259"/>
        <v>2009</v>
      </c>
      <c r="B2781">
        <f t="shared" si="260"/>
        <v>11</v>
      </c>
      <c r="C2781">
        <v>2009</v>
      </c>
      <c r="D2781">
        <v>11</v>
      </c>
      <c r="E2781">
        <v>8</v>
      </c>
      <c r="F2781">
        <v>1.6</v>
      </c>
      <c r="G2781">
        <v>1.6</v>
      </c>
      <c r="I2781" s="1">
        <v>40036</v>
      </c>
      <c r="J2781">
        <v>1.6</v>
      </c>
      <c r="K2781">
        <f t="shared" si="258"/>
        <v>4775</v>
      </c>
      <c r="L2781" s="7">
        <f t="shared" si="261"/>
        <v>93.959071231798504</v>
      </c>
      <c r="M2781">
        <f t="shared" si="262"/>
        <v>3.2714285714285718</v>
      </c>
      <c r="N2781">
        <f t="shared" si="263"/>
        <v>2.569</v>
      </c>
      <c r="O2781">
        <f>G2781/WatershedCalcs!$F$18</f>
        <v>9.9567099427015998E-2</v>
      </c>
    </row>
    <row r="2782" spans="1:15" x14ac:dyDescent="0.25">
      <c r="A2782">
        <f t="shared" si="259"/>
        <v>2009</v>
      </c>
      <c r="B2782">
        <f t="shared" si="260"/>
        <v>11</v>
      </c>
      <c r="C2782">
        <v>2009</v>
      </c>
      <c r="D2782">
        <v>12</v>
      </c>
      <c r="E2782">
        <v>8</v>
      </c>
      <c r="F2782">
        <v>11</v>
      </c>
      <c r="G2782">
        <v>11</v>
      </c>
      <c r="I2782" s="1">
        <v>40037</v>
      </c>
      <c r="J2782">
        <v>11</v>
      </c>
      <c r="K2782">
        <f t="shared" si="258"/>
        <v>2599</v>
      </c>
      <c r="L2782" s="7">
        <f t="shared" si="261"/>
        <v>51.141282959464775</v>
      </c>
      <c r="M2782">
        <f t="shared" si="262"/>
        <v>3.2571428571428576</v>
      </c>
      <c r="N2782">
        <f t="shared" si="263"/>
        <v>2.5723333333333334</v>
      </c>
      <c r="O2782">
        <f>G2782/WatershedCalcs!$F$18</f>
        <v>0.68452380856073491</v>
      </c>
    </row>
    <row r="2783" spans="1:15" x14ac:dyDescent="0.25">
      <c r="A2783">
        <f t="shared" si="259"/>
        <v>2009</v>
      </c>
      <c r="B2783">
        <f t="shared" si="260"/>
        <v>11</v>
      </c>
      <c r="C2783">
        <v>2009</v>
      </c>
      <c r="D2783">
        <v>13</v>
      </c>
      <c r="E2783">
        <v>8</v>
      </c>
      <c r="F2783">
        <v>3</v>
      </c>
      <c r="G2783">
        <v>3</v>
      </c>
      <c r="I2783" s="1">
        <v>40038</v>
      </c>
      <c r="J2783">
        <v>3</v>
      </c>
      <c r="K2783">
        <f t="shared" si="258"/>
        <v>3941</v>
      </c>
      <c r="L2783" s="7">
        <f t="shared" si="261"/>
        <v>77.548209366391191</v>
      </c>
      <c r="M2783">
        <f t="shared" si="262"/>
        <v>1.9</v>
      </c>
      <c r="N2783">
        <f t="shared" si="263"/>
        <v>2.2623333333333333</v>
      </c>
      <c r="O2783">
        <f>G2783/WatershedCalcs!$F$18</f>
        <v>0.18668831142565498</v>
      </c>
    </row>
    <row r="2784" spans="1:15" x14ac:dyDescent="0.25">
      <c r="A2784">
        <f t="shared" si="259"/>
        <v>2009</v>
      </c>
      <c r="B2784">
        <f t="shared" si="260"/>
        <v>11</v>
      </c>
      <c r="C2784">
        <v>2009</v>
      </c>
      <c r="D2784">
        <v>14</v>
      </c>
      <c r="E2784">
        <v>8</v>
      </c>
      <c r="F2784">
        <v>2.2999999999999998</v>
      </c>
      <c r="G2784">
        <v>2.2999999999999998</v>
      </c>
      <c r="I2784" s="1">
        <v>40039</v>
      </c>
      <c r="J2784">
        <v>2.2999999999999998</v>
      </c>
      <c r="K2784">
        <f t="shared" si="258"/>
        <v>4227</v>
      </c>
      <c r="L2784" s="7">
        <f t="shared" si="261"/>
        <v>83.175914994096814</v>
      </c>
      <c r="M2784">
        <f t="shared" si="262"/>
        <v>1.714285714285714</v>
      </c>
      <c r="N2784">
        <f t="shared" si="263"/>
        <v>2.2189999999999999</v>
      </c>
      <c r="O2784">
        <f>G2784/WatershedCalcs!$F$18</f>
        <v>0.14312770542633546</v>
      </c>
    </row>
    <row r="2785" spans="1:15" x14ac:dyDescent="0.25">
      <c r="A2785">
        <f t="shared" si="259"/>
        <v>2009</v>
      </c>
      <c r="B2785">
        <f t="shared" si="260"/>
        <v>11</v>
      </c>
      <c r="C2785">
        <v>2009</v>
      </c>
      <c r="D2785">
        <v>15</v>
      </c>
      <c r="E2785">
        <v>8</v>
      </c>
      <c r="F2785">
        <v>1.8</v>
      </c>
      <c r="G2785">
        <v>1.8</v>
      </c>
      <c r="I2785" s="1">
        <v>40040</v>
      </c>
      <c r="J2785">
        <v>1.8</v>
      </c>
      <c r="K2785">
        <f t="shared" si="258"/>
        <v>4568</v>
      </c>
      <c r="L2785" s="7">
        <f t="shared" si="261"/>
        <v>89.885871704053528</v>
      </c>
      <c r="M2785">
        <f t="shared" si="262"/>
        <v>1.6428571428571428</v>
      </c>
      <c r="N2785">
        <f t="shared" si="263"/>
        <v>2.2023333333333333</v>
      </c>
      <c r="O2785">
        <f>G2785/WatershedCalcs!$F$18</f>
        <v>0.11201298685539299</v>
      </c>
    </row>
    <row r="2786" spans="1:15" x14ac:dyDescent="0.25">
      <c r="A2786">
        <f t="shared" si="259"/>
        <v>2009</v>
      </c>
      <c r="B2786">
        <f t="shared" si="260"/>
        <v>11</v>
      </c>
      <c r="C2786">
        <v>2009</v>
      </c>
      <c r="D2786">
        <v>16</v>
      </c>
      <c r="E2786">
        <v>8</v>
      </c>
      <c r="F2786">
        <v>1.6</v>
      </c>
      <c r="G2786">
        <v>1.6</v>
      </c>
      <c r="I2786" s="1">
        <v>40041</v>
      </c>
      <c r="J2786">
        <v>1.6</v>
      </c>
      <c r="K2786">
        <f t="shared" si="258"/>
        <v>4775</v>
      </c>
      <c r="L2786" s="7">
        <f t="shared" si="261"/>
        <v>93.959071231798504</v>
      </c>
      <c r="M2786">
        <f t="shared" si="262"/>
        <v>1.5428571428571429</v>
      </c>
      <c r="N2786">
        <f t="shared" si="263"/>
        <v>2.2090000000000005</v>
      </c>
      <c r="O2786">
        <f>G2786/WatershedCalcs!$F$18</f>
        <v>9.9567099427015998E-2</v>
      </c>
    </row>
    <row r="2787" spans="1:15" x14ac:dyDescent="0.25">
      <c r="A2787">
        <f t="shared" si="259"/>
        <v>2009</v>
      </c>
      <c r="B2787">
        <f t="shared" si="260"/>
        <v>11</v>
      </c>
      <c r="C2787">
        <v>2009</v>
      </c>
      <c r="D2787">
        <v>17</v>
      </c>
      <c r="E2787">
        <v>8</v>
      </c>
      <c r="F2787">
        <v>1.6</v>
      </c>
      <c r="G2787">
        <v>1.6</v>
      </c>
      <c r="I2787" s="1">
        <v>40042</v>
      </c>
      <c r="J2787">
        <v>1.6</v>
      </c>
      <c r="K2787">
        <f t="shared" si="258"/>
        <v>4775</v>
      </c>
      <c r="L2787" s="7">
        <f t="shared" si="261"/>
        <v>93.959071231798504</v>
      </c>
      <c r="M2787">
        <f t="shared" si="262"/>
        <v>1.5285714285714285</v>
      </c>
      <c r="N2787">
        <f t="shared" si="263"/>
        <v>2.2156666666666665</v>
      </c>
      <c r="O2787">
        <f>G2787/WatershedCalcs!$F$18</f>
        <v>9.9567099427015998E-2</v>
      </c>
    </row>
    <row r="2788" spans="1:15" x14ac:dyDescent="0.25">
      <c r="A2788">
        <f t="shared" si="259"/>
        <v>2009</v>
      </c>
      <c r="B2788">
        <f t="shared" si="260"/>
        <v>11</v>
      </c>
      <c r="C2788">
        <v>2009</v>
      </c>
      <c r="D2788">
        <v>18</v>
      </c>
      <c r="E2788">
        <v>8</v>
      </c>
      <c r="F2788">
        <v>1.5</v>
      </c>
      <c r="G2788">
        <v>1.5</v>
      </c>
      <c r="I2788" s="1">
        <v>40043</v>
      </c>
      <c r="J2788">
        <v>1.5</v>
      </c>
      <c r="K2788">
        <f t="shared" si="258"/>
        <v>4848</v>
      </c>
      <c r="L2788" s="7">
        <f t="shared" si="261"/>
        <v>95.395513577331755</v>
      </c>
      <c r="M2788">
        <f t="shared" si="262"/>
        <v>1.4857142857142858</v>
      </c>
      <c r="N2788">
        <f t="shared" si="263"/>
        <v>2.2123333333333335</v>
      </c>
      <c r="O2788">
        <f>G2788/WatershedCalcs!$F$18</f>
        <v>9.334415571282749E-2</v>
      </c>
    </row>
    <row r="2789" spans="1:15" x14ac:dyDescent="0.25">
      <c r="A2789">
        <f t="shared" si="259"/>
        <v>2009</v>
      </c>
      <c r="B2789">
        <f t="shared" si="260"/>
        <v>11</v>
      </c>
      <c r="C2789">
        <v>2009</v>
      </c>
      <c r="D2789">
        <v>19</v>
      </c>
      <c r="E2789">
        <v>8</v>
      </c>
      <c r="F2789">
        <v>1.5</v>
      </c>
      <c r="G2789">
        <v>1.5</v>
      </c>
      <c r="I2789" s="1">
        <v>40044</v>
      </c>
      <c r="J2789">
        <v>1.5</v>
      </c>
      <c r="K2789">
        <f t="shared" si="258"/>
        <v>4848</v>
      </c>
      <c r="L2789" s="7">
        <f t="shared" si="261"/>
        <v>95.395513577331755</v>
      </c>
      <c r="M2789">
        <f t="shared" si="262"/>
        <v>1.4714285714285715</v>
      </c>
      <c r="N2789">
        <f t="shared" si="263"/>
        <v>2.2290000000000001</v>
      </c>
      <c r="O2789">
        <f>G2789/WatershedCalcs!$F$18</f>
        <v>9.334415571282749E-2</v>
      </c>
    </row>
    <row r="2790" spans="1:15" x14ac:dyDescent="0.25">
      <c r="A2790">
        <f t="shared" si="259"/>
        <v>2009</v>
      </c>
      <c r="B2790">
        <f t="shared" si="260"/>
        <v>11</v>
      </c>
      <c r="C2790">
        <v>2009</v>
      </c>
      <c r="D2790">
        <v>20</v>
      </c>
      <c r="E2790">
        <v>8</v>
      </c>
      <c r="F2790">
        <v>1.7</v>
      </c>
      <c r="G2790">
        <v>1.7</v>
      </c>
      <c r="I2790" s="1">
        <v>40045</v>
      </c>
      <c r="J2790">
        <v>1.7</v>
      </c>
      <c r="K2790">
        <f t="shared" si="258"/>
        <v>4673</v>
      </c>
      <c r="L2790" s="7">
        <f t="shared" si="261"/>
        <v>91.951987406532865</v>
      </c>
      <c r="M2790">
        <f t="shared" si="262"/>
        <v>1.4571428571428571</v>
      </c>
      <c r="N2790">
        <f t="shared" si="263"/>
        <v>2.2290000000000001</v>
      </c>
      <c r="O2790">
        <f>G2790/WatershedCalcs!$F$18</f>
        <v>0.10579004314120449</v>
      </c>
    </row>
    <row r="2791" spans="1:15" x14ac:dyDescent="0.25">
      <c r="A2791">
        <f t="shared" si="259"/>
        <v>2009</v>
      </c>
      <c r="B2791">
        <f t="shared" si="260"/>
        <v>11</v>
      </c>
      <c r="C2791">
        <v>2009</v>
      </c>
      <c r="D2791">
        <v>21</v>
      </c>
      <c r="E2791">
        <v>8</v>
      </c>
      <c r="F2791">
        <v>1.8</v>
      </c>
      <c r="G2791">
        <v>1.8</v>
      </c>
      <c r="I2791" s="1">
        <v>40046</v>
      </c>
      <c r="J2791">
        <v>1.8</v>
      </c>
      <c r="K2791">
        <f t="shared" si="258"/>
        <v>4568</v>
      </c>
      <c r="L2791" s="7">
        <f t="shared" si="261"/>
        <v>89.885871704053528</v>
      </c>
      <c r="M2791">
        <f t="shared" si="262"/>
        <v>1.3714285714285714</v>
      </c>
      <c r="N2791">
        <f t="shared" si="263"/>
        <v>2.2623333333333329</v>
      </c>
      <c r="O2791">
        <f>G2791/WatershedCalcs!$F$18</f>
        <v>0.11201298685539299</v>
      </c>
    </row>
    <row r="2792" spans="1:15" x14ac:dyDescent="0.25">
      <c r="A2792">
        <f t="shared" si="259"/>
        <v>2009</v>
      </c>
      <c r="B2792">
        <f t="shared" si="260"/>
        <v>11</v>
      </c>
      <c r="C2792">
        <v>2009</v>
      </c>
      <c r="D2792">
        <v>22</v>
      </c>
      <c r="E2792">
        <v>8</v>
      </c>
      <c r="F2792">
        <v>1.1000000000000001</v>
      </c>
      <c r="G2792">
        <v>1.1000000000000001</v>
      </c>
      <c r="I2792" s="1">
        <v>40047</v>
      </c>
      <c r="J2792">
        <v>1.1000000000000001</v>
      </c>
      <c r="K2792">
        <f t="shared" si="258"/>
        <v>4992</v>
      </c>
      <c r="L2792" s="7">
        <f t="shared" si="261"/>
        <v>98.22904368358914</v>
      </c>
      <c r="M2792">
        <f t="shared" si="262"/>
        <v>1.2714285714285716</v>
      </c>
      <c r="N2792">
        <f t="shared" si="263"/>
        <v>2.2756666666666665</v>
      </c>
      <c r="O2792">
        <f>G2792/WatershedCalcs!$F$18</f>
        <v>6.8452380856073497E-2</v>
      </c>
    </row>
    <row r="2793" spans="1:15" x14ac:dyDescent="0.25">
      <c r="A2793">
        <f t="shared" si="259"/>
        <v>2009</v>
      </c>
      <c r="B2793">
        <f t="shared" si="260"/>
        <v>11</v>
      </c>
      <c r="C2793">
        <v>2009</v>
      </c>
      <c r="D2793">
        <v>23</v>
      </c>
      <c r="E2793">
        <v>8</v>
      </c>
      <c r="F2793">
        <v>1.5</v>
      </c>
      <c r="G2793">
        <v>1.5</v>
      </c>
      <c r="I2793" s="1">
        <v>40048</v>
      </c>
      <c r="J2793">
        <v>1.5</v>
      </c>
      <c r="K2793">
        <f t="shared" si="258"/>
        <v>4848</v>
      </c>
      <c r="L2793" s="7">
        <f t="shared" si="261"/>
        <v>95.395513577331755</v>
      </c>
      <c r="M2793">
        <f t="shared" si="262"/>
        <v>1.2857142857142854</v>
      </c>
      <c r="N2793">
        <f t="shared" si="263"/>
        <v>2.2890000000000001</v>
      </c>
      <c r="O2793">
        <f>G2793/WatershedCalcs!$F$18</f>
        <v>9.334415571282749E-2</v>
      </c>
    </row>
    <row r="2794" spans="1:15" x14ac:dyDescent="0.25">
      <c r="A2794">
        <f t="shared" si="259"/>
        <v>2009</v>
      </c>
      <c r="B2794">
        <f t="shared" si="260"/>
        <v>11</v>
      </c>
      <c r="C2794">
        <v>2009</v>
      </c>
      <c r="D2794">
        <v>24</v>
      </c>
      <c r="E2794">
        <v>8</v>
      </c>
      <c r="F2794">
        <v>1.3</v>
      </c>
      <c r="G2794">
        <v>1.3</v>
      </c>
      <c r="I2794" s="1">
        <v>40049</v>
      </c>
      <c r="J2794">
        <v>1.3</v>
      </c>
      <c r="K2794">
        <f t="shared" si="258"/>
        <v>4941</v>
      </c>
      <c r="L2794" s="7">
        <f t="shared" si="261"/>
        <v>97.225501770956313</v>
      </c>
      <c r="M2794">
        <f t="shared" si="262"/>
        <v>1.2857142857142858</v>
      </c>
      <c r="N2794">
        <f t="shared" si="263"/>
        <v>2.3089999999999997</v>
      </c>
      <c r="O2794">
        <f>G2794/WatershedCalcs!$F$18</f>
        <v>8.08982682844505E-2</v>
      </c>
    </row>
    <row r="2795" spans="1:15" x14ac:dyDescent="0.25">
      <c r="A2795">
        <f t="shared" si="259"/>
        <v>2009</v>
      </c>
      <c r="B2795">
        <f t="shared" si="260"/>
        <v>11</v>
      </c>
      <c r="C2795">
        <v>2009</v>
      </c>
      <c r="D2795">
        <v>25</v>
      </c>
      <c r="E2795">
        <v>8</v>
      </c>
      <c r="F2795">
        <v>1.4</v>
      </c>
      <c r="G2795">
        <v>1.4</v>
      </c>
      <c r="I2795" s="1">
        <v>40050</v>
      </c>
      <c r="J2795">
        <v>1.4</v>
      </c>
      <c r="K2795">
        <f t="shared" si="258"/>
        <v>4899</v>
      </c>
      <c r="L2795" s="7">
        <f t="shared" si="261"/>
        <v>96.399055489964582</v>
      </c>
      <c r="M2795">
        <f t="shared" si="262"/>
        <v>1.3285714285714287</v>
      </c>
      <c r="N2795">
        <f t="shared" si="263"/>
        <v>2.3323333333333331</v>
      </c>
      <c r="O2795">
        <f>G2795/WatershedCalcs!$F$18</f>
        <v>8.7121211998638981E-2</v>
      </c>
    </row>
    <row r="2796" spans="1:15" x14ac:dyDescent="0.25">
      <c r="A2796">
        <f t="shared" si="259"/>
        <v>2009</v>
      </c>
      <c r="B2796">
        <f t="shared" si="260"/>
        <v>11</v>
      </c>
      <c r="C2796">
        <v>2009</v>
      </c>
      <c r="D2796">
        <v>26</v>
      </c>
      <c r="E2796">
        <v>8</v>
      </c>
      <c r="F2796">
        <v>1.4</v>
      </c>
      <c r="G2796">
        <v>1.4</v>
      </c>
      <c r="I2796" s="1">
        <v>40051</v>
      </c>
      <c r="J2796">
        <v>1.4</v>
      </c>
      <c r="K2796">
        <f t="shared" si="258"/>
        <v>4899</v>
      </c>
      <c r="L2796" s="7">
        <f t="shared" si="261"/>
        <v>96.399055489964582</v>
      </c>
      <c r="M2796">
        <f t="shared" si="262"/>
        <v>1.3285714285714287</v>
      </c>
      <c r="N2796">
        <f t="shared" si="263"/>
        <v>2.359</v>
      </c>
      <c r="O2796">
        <f>G2796/WatershedCalcs!$F$18</f>
        <v>8.7121211998638981E-2</v>
      </c>
    </row>
    <row r="2797" spans="1:15" x14ac:dyDescent="0.25">
      <c r="A2797">
        <f t="shared" si="259"/>
        <v>2009</v>
      </c>
      <c r="B2797">
        <f t="shared" si="260"/>
        <v>11</v>
      </c>
      <c r="C2797">
        <v>2009</v>
      </c>
      <c r="D2797">
        <v>27</v>
      </c>
      <c r="E2797">
        <v>8</v>
      </c>
      <c r="F2797">
        <v>1.1000000000000001</v>
      </c>
      <c r="G2797">
        <v>1.1000000000000001</v>
      </c>
      <c r="I2797" s="1">
        <v>40052</v>
      </c>
      <c r="J2797">
        <v>1.1000000000000001</v>
      </c>
      <c r="K2797">
        <f t="shared" si="258"/>
        <v>4992</v>
      </c>
      <c r="L2797" s="7">
        <f t="shared" si="261"/>
        <v>98.22904368358914</v>
      </c>
      <c r="M2797">
        <f t="shared" si="262"/>
        <v>1.2671428571428573</v>
      </c>
      <c r="N2797">
        <f t="shared" si="263"/>
        <v>2.3923333333333336</v>
      </c>
      <c r="O2797">
        <f>G2797/WatershedCalcs!$F$18</f>
        <v>6.8452380856073497E-2</v>
      </c>
    </row>
    <row r="2798" spans="1:15" x14ac:dyDescent="0.25">
      <c r="A2798">
        <f t="shared" si="259"/>
        <v>2009</v>
      </c>
      <c r="B2798">
        <f t="shared" si="260"/>
        <v>11</v>
      </c>
      <c r="C2798">
        <v>2009</v>
      </c>
      <c r="D2798">
        <v>28</v>
      </c>
      <c r="E2798">
        <v>8</v>
      </c>
      <c r="F2798">
        <v>1.1000000000000001</v>
      </c>
      <c r="G2798">
        <v>1.1000000000000001</v>
      </c>
      <c r="I2798" s="1">
        <v>40053</v>
      </c>
      <c r="J2798">
        <v>1.1000000000000001</v>
      </c>
      <c r="K2798">
        <f t="shared" si="258"/>
        <v>4992</v>
      </c>
      <c r="L2798" s="7">
        <f t="shared" si="261"/>
        <v>98.22904368358914</v>
      </c>
      <c r="M2798">
        <f t="shared" si="262"/>
        <v>1.2814285714285716</v>
      </c>
      <c r="N2798">
        <f t="shared" si="263"/>
        <v>2.4390000000000005</v>
      </c>
      <c r="O2798">
        <f>G2798/WatershedCalcs!$F$18</f>
        <v>6.8452380856073497E-2</v>
      </c>
    </row>
    <row r="2799" spans="1:15" x14ac:dyDescent="0.25">
      <c r="A2799">
        <f t="shared" si="259"/>
        <v>2009</v>
      </c>
      <c r="B2799">
        <f t="shared" si="260"/>
        <v>11</v>
      </c>
      <c r="C2799">
        <v>2009</v>
      </c>
      <c r="D2799">
        <v>29</v>
      </c>
      <c r="E2799">
        <v>8</v>
      </c>
      <c r="F2799">
        <v>1.2</v>
      </c>
      <c r="G2799">
        <v>1.2</v>
      </c>
      <c r="I2799" s="1">
        <v>40054</v>
      </c>
      <c r="J2799">
        <v>1.2</v>
      </c>
      <c r="K2799">
        <f t="shared" si="258"/>
        <v>4963</v>
      </c>
      <c r="L2799" s="7">
        <f t="shared" si="261"/>
        <v>97.658402203856753</v>
      </c>
      <c r="M2799">
        <f t="shared" si="262"/>
        <v>1.3100000000000003</v>
      </c>
      <c r="N2799">
        <f t="shared" si="263"/>
        <v>2.5023333333333335</v>
      </c>
      <c r="O2799">
        <f>G2799/WatershedCalcs!$F$18</f>
        <v>7.4675324570261992E-2</v>
      </c>
    </row>
    <row r="2800" spans="1:15" x14ac:dyDescent="0.25">
      <c r="A2800">
        <f t="shared" si="259"/>
        <v>2009</v>
      </c>
      <c r="B2800">
        <f t="shared" si="260"/>
        <v>11</v>
      </c>
      <c r="C2800">
        <v>2009</v>
      </c>
      <c r="D2800">
        <v>30</v>
      </c>
      <c r="E2800">
        <v>8</v>
      </c>
      <c r="F2800">
        <v>1.5</v>
      </c>
      <c r="G2800">
        <v>1.5</v>
      </c>
      <c r="I2800" s="1">
        <v>40055</v>
      </c>
      <c r="J2800">
        <v>1.5</v>
      </c>
      <c r="K2800">
        <f t="shared" si="258"/>
        <v>4848</v>
      </c>
      <c r="L2800" s="7">
        <f t="shared" si="261"/>
        <v>95.395513577331755</v>
      </c>
      <c r="M2800">
        <f t="shared" si="262"/>
        <v>2.524285714285714</v>
      </c>
      <c r="N2800">
        <f t="shared" si="263"/>
        <v>2.5756666666666672</v>
      </c>
      <c r="O2800">
        <f>G2800/WatershedCalcs!$F$18</f>
        <v>9.334415571282749E-2</v>
      </c>
    </row>
    <row r="2801" spans="1:15" x14ac:dyDescent="0.25">
      <c r="A2801">
        <f t="shared" si="259"/>
        <v>2009</v>
      </c>
      <c r="B2801">
        <f t="shared" si="260"/>
        <v>11</v>
      </c>
      <c r="C2801">
        <v>2009</v>
      </c>
      <c r="D2801">
        <v>31</v>
      </c>
      <c r="E2801">
        <v>8</v>
      </c>
      <c r="F2801">
        <v>1.6</v>
      </c>
      <c r="G2801">
        <v>1.6</v>
      </c>
      <c r="I2801" s="1">
        <v>40056</v>
      </c>
      <c r="J2801">
        <v>1.6</v>
      </c>
      <c r="K2801">
        <f t="shared" si="258"/>
        <v>4775</v>
      </c>
      <c r="L2801" s="7">
        <f t="shared" si="261"/>
        <v>93.959071231798504</v>
      </c>
      <c r="M2801">
        <f t="shared" si="262"/>
        <v>3.6671428571428568</v>
      </c>
      <c r="N2801">
        <f t="shared" si="263"/>
        <v>2.6323333333333339</v>
      </c>
      <c r="O2801">
        <f>G2801/WatershedCalcs!$F$18</f>
        <v>9.9567099427015998E-2</v>
      </c>
    </row>
    <row r="2802" spans="1:15" x14ac:dyDescent="0.25">
      <c r="A2802">
        <f t="shared" si="259"/>
        <v>2009</v>
      </c>
      <c r="B2802">
        <f t="shared" si="260"/>
        <v>12</v>
      </c>
      <c r="C2802">
        <v>2009</v>
      </c>
      <c r="D2802">
        <v>1</v>
      </c>
      <c r="E2802">
        <v>9</v>
      </c>
      <c r="F2802">
        <v>1.4</v>
      </c>
      <c r="G2802">
        <v>1.4</v>
      </c>
      <c r="I2802" s="1">
        <v>40057</v>
      </c>
      <c r="J2802">
        <v>1.4</v>
      </c>
      <c r="K2802">
        <f t="shared" si="258"/>
        <v>4899</v>
      </c>
      <c r="L2802" s="7">
        <f t="shared" si="261"/>
        <v>96.399055489964582</v>
      </c>
      <c r="M2802">
        <f t="shared" si="262"/>
        <v>4.2385714285714284</v>
      </c>
      <c r="N2802">
        <f t="shared" si="263"/>
        <v>2.6756666666666673</v>
      </c>
      <c r="O2802">
        <f>G2802/WatershedCalcs!$F$18</f>
        <v>8.7121211998638981E-2</v>
      </c>
    </row>
    <row r="2803" spans="1:15" x14ac:dyDescent="0.25">
      <c r="A2803">
        <f t="shared" si="259"/>
        <v>2009</v>
      </c>
      <c r="B2803">
        <f t="shared" si="260"/>
        <v>12</v>
      </c>
      <c r="C2803">
        <v>2009</v>
      </c>
      <c r="D2803">
        <v>2</v>
      </c>
      <c r="E2803">
        <v>9</v>
      </c>
      <c r="F2803">
        <v>0.97</v>
      </c>
      <c r="G2803">
        <v>0.97</v>
      </c>
      <c r="I2803" s="1">
        <v>40058</v>
      </c>
      <c r="J2803">
        <v>0.97</v>
      </c>
      <c r="K2803">
        <f t="shared" si="258"/>
        <v>5027</v>
      </c>
      <c r="L2803" s="7">
        <f t="shared" si="261"/>
        <v>98.917748917748909</v>
      </c>
      <c r="M2803">
        <f t="shared" si="262"/>
        <v>4.4385714285714277</v>
      </c>
      <c r="N2803">
        <f t="shared" si="263"/>
        <v>2.7290000000000005</v>
      </c>
      <c r="O2803">
        <f>G2803/WatershedCalcs!$F$18</f>
        <v>6.036255402762844E-2</v>
      </c>
    </row>
    <row r="2804" spans="1:15" x14ac:dyDescent="0.25">
      <c r="A2804">
        <f t="shared" si="259"/>
        <v>2009</v>
      </c>
      <c r="B2804">
        <f t="shared" si="260"/>
        <v>12</v>
      </c>
      <c r="C2804">
        <v>2009</v>
      </c>
      <c r="D2804">
        <v>3</v>
      </c>
      <c r="E2804">
        <v>9</v>
      </c>
      <c r="F2804">
        <v>1.2</v>
      </c>
      <c r="G2804">
        <v>1.2</v>
      </c>
      <c r="I2804" s="1">
        <v>40059</v>
      </c>
      <c r="J2804">
        <v>1.2</v>
      </c>
      <c r="K2804">
        <f t="shared" si="258"/>
        <v>4963</v>
      </c>
      <c r="L2804" s="7">
        <f t="shared" si="261"/>
        <v>97.658402203856753</v>
      </c>
      <c r="M2804">
        <f t="shared" si="262"/>
        <v>4.5857142857142845</v>
      </c>
      <c r="N2804">
        <f t="shared" si="263"/>
        <v>2.7933333333333343</v>
      </c>
      <c r="O2804">
        <f>G2804/WatershedCalcs!$F$18</f>
        <v>7.4675324570261992E-2</v>
      </c>
    </row>
    <row r="2805" spans="1:15" x14ac:dyDescent="0.25">
      <c r="A2805">
        <f t="shared" si="259"/>
        <v>2009</v>
      </c>
      <c r="B2805">
        <f t="shared" si="260"/>
        <v>12</v>
      </c>
      <c r="C2805">
        <v>2009</v>
      </c>
      <c r="D2805">
        <v>4</v>
      </c>
      <c r="E2805">
        <v>9</v>
      </c>
      <c r="F2805">
        <v>1.3</v>
      </c>
      <c r="G2805">
        <v>1.3</v>
      </c>
      <c r="I2805" s="1">
        <v>40060</v>
      </c>
      <c r="J2805">
        <v>1.3</v>
      </c>
      <c r="K2805">
        <f t="shared" si="258"/>
        <v>4941</v>
      </c>
      <c r="L2805" s="7">
        <f t="shared" si="261"/>
        <v>97.225501770956313</v>
      </c>
      <c r="M2805">
        <f t="shared" si="262"/>
        <v>4.6571428571428575</v>
      </c>
      <c r="N2805">
        <f t="shared" si="263"/>
        <v>2.8533333333333344</v>
      </c>
      <c r="O2805">
        <f>G2805/WatershedCalcs!$F$18</f>
        <v>8.08982682844505E-2</v>
      </c>
    </row>
    <row r="2806" spans="1:15" x14ac:dyDescent="0.25">
      <c r="A2806">
        <f t="shared" si="259"/>
        <v>2009</v>
      </c>
      <c r="B2806">
        <f t="shared" si="260"/>
        <v>12</v>
      </c>
      <c r="C2806">
        <v>2009</v>
      </c>
      <c r="D2806">
        <v>5</v>
      </c>
      <c r="E2806">
        <v>9</v>
      </c>
      <c r="F2806">
        <v>9.6999999999999993</v>
      </c>
      <c r="G2806">
        <v>9.6999999999999993</v>
      </c>
      <c r="I2806" s="1">
        <v>40061</v>
      </c>
      <c r="J2806">
        <v>9.6999999999999993</v>
      </c>
      <c r="K2806">
        <f t="shared" si="258"/>
        <v>2784</v>
      </c>
      <c r="L2806" s="7">
        <f t="shared" si="261"/>
        <v>54.781582054309332</v>
      </c>
      <c r="M2806">
        <f t="shared" si="262"/>
        <v>4.7142857142857144</v>
      </c>
      <c r="N2806">
        <f t="shared" si="263"/>
        <v>2.9366666666666674</v>
      </c>
      <c r="O2806">
        <f>G2806/WatershedCalcs!$F$18</f>
        <v>0.60362554027628434</v>
      </c>
    </row>
    <row r="2807" spans="1:15" x14ac:dyDescent="0.25">
      <c r="A2807">
        <f t="shared" si="259"/>
        <v>2009</v>
      </c>
      <c r="B2807">
        <f t="shared" si="260"/>
        <v>12</v>
      </c>
      <c r="C2807">
        <v>2009</v>
      </c>
      <c r="D2807">
        <v>6</v>
      </c>
      <c r="E2807">
        <v>9</v>
      </c>
      <c r="F2807">
        <v>9.5</v>
      </c>
      <c r="G2807">
        <v>9.5</v>
      </c>
      <c r="I2807" s="1">
        <v>40062</v>
      </c>
      <c r="J2807">
        <v>9.5</v>
      </c>
      <c r="K2807">
        <f t="shared" si="258"/>
        <v>2807</v>
      </c>
      <c r="L2807" s="7">
        <f t="shared" si="261"/>
        <v>55.234159779614323</v>
      </c>
      <c r="M2807">
        <f t="shared" si="262"/>
        <v>3.5714285714285707</v>
      </c>
      <c r="N2807">
        <f t="shared" si="263"/>
        <v>2.7133333333333334</v>
      </c>
      <c r="O2807">
        <f>G2807/WatershedCalcs!$F$18</f>
        <v>0.59117965284790741</v>
      </c>
    </row>
    <row r="2808" spans="1:15" x14ac:dyDescent="0.25">
      <c r="A2808">
        <f t="shared" si="259"/>
        <v>2009</v>
      </c>
      <c r="B2808">
        <f t="shared" si="260"/>
        <v>12</v>
      </c>
      <c r="C2808">
        <v>2009</v>
      </c>
      <c r="D2808">
        <v>7</v>
      </c>
      <c r="E2808">
        <v>9</v>
      </c>
      <c r="F2808">
        <v>5.6</v>
      </c>
      <c r="G2808">
        <v>5.6</v>
      </c>
      <c r="I2808" s="1">
        <v>40063</v>
      </c>
      <c r="J2808">
        <v>5.6</v>
      </c>
      <c r="K2808">
        <f t="shared" si="258"/>
        <v>3332</v>
      </c>
      <c r="L2808" s="7">
        <f t="shared" si="261"/>
        <v>65.564738292011015</v>
      </c>
      <c r="M2808">
        <f t="shared" si="262"/>
        <v>2.4714285714285711</v>
      </c>
      <c r="N2808">
        <f t="shared" si="263"/>
        <v>2.4899999999999998</v>
      </c>
      <c r="O2808">
        <f>G2808/WatershedCalcs!$F$18</f>
        <v>0.34848484799455592</v>
      </c>
    </row>
    <row r="2809" spans="1:15" x14ac:dyDescent="0.25">
      <c r="A2809">
        <f t="shared" si="259"/>
        <v>2009</v>
      </c>
      <c r="B2809">
        <f t="shared" si="260"/>
        <v>12</v>
      </c>
      <c r="C2809">
        <v>2009</v>
      </c>
      <c r="D2809">
        <v>8</v>
      </c>
      <c r="E2809">
        <v>9</v>
      </c>
      <c r="F2809">
        <v>2.8</v>
      </c>
      <c r="G2809">
        <v>2.8</v>
      </c>
      <c r="I2809" s="1">
        <v>40064</v>
      </c>
      <c r="J2809">
        <v>2.8</v>
      </c>
      <c r="K2809">
        <f t="shared" si="258"/>
        <v>4018</v>
      </c>
      <c r="L2809" s="7">
        <f t="shared" si="261"/>
        <v>79.063360881542692</v>
      </c>
      <c r="M2809">
        <f t="shared" si="262"/>
        <v>1.9571428571428571</v>
      </c>
      <c r="N2809">
        <f t="shared" si="263"/>
        <v>2.3899999999999997</v>
      </c>
      <c r="O2809">
        <f>G2809/WatershedCalcs!$F$18</f>
        <v>0.17424242399727796</v>
      </c>
    </row>
    <row r="2810" spans="1:15" x14ac:dyDescent="0.25">
      <c r="A2810">
        <f t="shared" si="259"/>
        <v>2009</v>
      </c>
      <c r="B2810">
        <f t="shared" si="260"/>
        <v>12</v>
      </c>
      <c r="C2810">
        <v>2009</v>
      </c>
      <c r="D2810">
        <v>9</v>
      </c>
      <c r="E2810">
        <v>9</v>
      </c>
      <c r="F2810">
        <v>2</v>
      </c>
      <c r="G2810">
        <v>2</v>
      </c>
      <c r="I2810" s="1">
        <v>40065</v>
      </c>
      <c r="J2810">
        <v>2</v>
      </c>
      <c r="K2810">
        <f t="shared" si="258"/>
        <v>4416</v>
      </c>
      <c r="L2810" s="7">
        <f t="shared" si="261"/>
        <v>86.894923258559615</v>
      </c>
      <c r="M2810">
        <f t="shared" si="262"/>
        <v>1.8142857142857145</v>
      </c>
      <c r="N2810">
        <f t="shared" si="263"/>
        <v>2.3833333333333329</v>
      </c>
      <c r="O2810">
        <f>G2810/WatershedCalcs!$F$18</f>
        <v>0.12445887428376999</v>
      </c>
    </row>
    <row r="2811" spans="1:15" x14ac:dyDescent="0.25">
      <c r="A2811">
        <f t="shared" si="259"/>
        <v>2009</v>
      </c>
      <c r="B2811">
        <f t="shared" si="260"/>
        <v>12</v>
      </c>
      <c r="C2811">
        <v>2009</v>
      </c>
      <c r="D2811">
        <v>10</v>
      </c>
      <c r="E2811">
        <v>9</v>
      </c>
      <c r="F2811">
        <v>1.7</v>
      </c>
      <c r="G2811">
        <v>1.7</v>
      </c>
      <c r="I2811" s="1">
        <v>40066</v>
      </c>
      <c r="J2811">
        <v>1.7</v>
      </c>
      <c r="K2811">
        <f t="shared" si="258"/>
        <v>4673</v>
      </c>
      <c r="L2811" s="7">
        <f t="shared" si="261"/>
        <v>91.951987406532865</v>
      </c>
      <c r="M2811">
        <f t="shared" si="262"/>
        <v>1.7428571428571427</v>
      </c>
      <c r="N2811">
        <f t="shared" si="263"/>
        <v>2.4066666666666663</v>
      </c>
      <c r="O2811">
        <f>G2811/WatershedCalcs!$F$18</f>
        <v>0.10579004314120449</v>
      </c>
    </row>
    <row r="2812" spans="1:15" x14ac:dyDescent="0.25">
      <c r="A2812">
        <f t="shared" si="259"/>
        <v>2009</v>
      </c>
      <c r="B2812">
        <f t="shared" si="260"/>
        <v>12</v>
      </c>
      <c r="C2812">
        <v>2009</v>
      </c>
      <c r="D2812">
        <v>11</v>
      </c>
      <c r="E2812">
        <v>9</v>
      </c>
      <c r="F2812">
        <v>1.7</v>
      </c>
      <c r="G2812">
        <v>1.7</v>
      </c>
      <c r="I2812" s="1">
        <v>40067</v>
      </c>
      <c r="J2812">
        <v>1.7</v>
      </c>
      <c r="K2812">
        <f t="shared" si="258"/>
        <v>4673</v>
      </c>
      <c r="L2812" s="7">
        <f t="shared" si="261"/>
        <v>91.951987406532865</v>
      </c>
      <c r="M2812">
        <f t="shared" si="262"/>
        <v>1.7857142857142858</v>
      </c>
      <c r="N2812">
        <f t="shared" si="263"/>
        <v>2.4466666666666663</v>
      </c>
      <c r="O2812">
        <f>G2812/WatershedCalcs!$F$18</f>
        <v>0.10579004314120449</v>
      </c>
    </row>
    <row r="2813" spans="1:15" x14ac:dyDescent="0.25">
      <c r="A2813">
        <f t="shared" si="259"/>
        <v>2009</v>
      </c>
      <c r="B2813">
        <f t="shared" si="260"/>
        <v>12</v>
      </c>
      <c r="C2813">
        <v>2009</v>
      </c>
      <c r="D2813">
        <v>12</v>
      </c>
      <c r="E2813">
        <v>9</v>
      </c>
      <c r="F2813">
        <v>1.7</v>
      </c>
      <c r="G2813">
        <v>1.7</v>
      </c>
      <c r="I2813" s="1">
        <v>40068</v>
      </c>
      <c r="J2813">
        <v>1.7</v>
      </c>
      <c r="K2813">
        <f t="shared" si="258"/>
        <v>4673</v>
      </c>
      <c r="L2813" s="7">
        <f t="shared" si="261"/>
        <v>91.951987406532865</v>
      </c>
      <c r="M2813">
        <f t="shared" si="262"/>
        <v>1.7571428571428573</v>
      </c>
      <c r="N2813">
        <f t="shared" si="263"/>
        <v>2.4900000000000002</v>
      </c>
      <c r="O2813">
        <f>G2813/WatershedCalcs!$F$18</f>
        <v>0.10579004314120449</v>
      </c>
    </row>
    <row r="2814" spans="1:15" x14ac:dyDescent="0.25">
      <c r="A2814">
        <f t="shared" si="259"/>
        <v>2009</v>
      </c>
      <c r="B2814">
        <f t="shared" si="260"/>
        <v>12</v>
      </c>
      <c r="C2814">
        <v>2009</v>
      </c>
      <c r="D2814">
        <v>13</v>
      </c>
      <c r="E2814">
        <v>9</v>
      </c>
      <c r="F2814">
        <v>1.8</v>
      </c>
      <c r="G2814">
        <v>1.8</v>
      </c>
      <c r="I2814" s="1">
        <v>40069</v>
      </c>
      <c r="J2814">
        <v>1.8</v>
      </c>
      <c r="K2814">
        <f t="shared" si="258"/>
        <v>4568</v>
      </c>
      <c r="L2814" s="7">
        <f t="shared" si="261"/>
        <v>89.885871704053528</v>
      </c>
      <c r="M2814">
        <f t="shared" si="262"/>
        <v>1.9000000000000001</v>
      </c>
      <c r="N2814">
        <f t="shared" si="263"/>
        <v>2.5733333333333333</v>
      </c>
      <c r="O2814">
        <f>G2814/WatershedCalcs!$F$18</f>
        <v>0.11201298685539299</v>
      </c>
    </row>
    <row r="2815" spans="1:15" x14ac:dyDescent="0.25">
      <c r="A2815">
        <f t="shared" si="259"/>
        <v>2009</v>
      </c>
      <c r="B2815">
        <f t="shared" si="260"/>
        <v>12</v>
      </c>
      <c r="C2815">
        <v>2009</v>
      </c>
      <c r="D2815">
        <v>14</v>
      </c>
      <c r="E2815">
        <v>9</v>
      </c>
      <c r="F2815">
        <v>2</v>
      </c>
      <c r="G2815">
        <v>2</v>
      </c>
      <c r="I2815" s="1">
        <v>40070</v>
      </c>
      <c r="J2815">
        <v>2</v>
      </c>
      <c r="K2815">
        <f t="shared" si="258"/>
        <v>4416</v>
      </c>
      <c r="L2815" s="7">
        <f t="shared" si="261"/>
        <v>86.894923258559615</v>
      </c>
      <c r="M2815">
        <f t="shared" si="262"/>
        <v>1.9571428571428571</v>
      </c>
      <c r="N2815">
        <f t="shared" si="263"/>
        <v>2.7433333333333336</v>
      </c>
      <c r="O2815">
        <f>G2815/WatershedCalcs!$F$18</f>
        <v>0.12445887428376999</v>
      </c>
    </row>
    <row r="2816" spans="1:15" x14ac:dyDescent="0.25">
      <c r="A2816">
        <f t="shared" si="259"/>
        <v>2009</v>
      </c>
      <c r="B2816">
        <f t="shared" si="260"/>
        <v>12</v>
      </c>
      <c r="C2816">
        <v>2009</v>
      </c>
      <c r="D2816">
        <v>15</v>
      </c>
      <c r="E2816">
        <v>9</v>
      </c>
      <c r="F2816">
        <v>1.8</v>
      </c>
      <c r="G2816">
        <v>1.8</v>
      </c>
      <c r="I2816" s="1">
        <v>40071</v>
      </c>
      <c r="J2816">
        <v>1.8</v>
      </c>
      <c r="K2816">
        <f t="shared" si="258"/>
        <v>4568</v>
      </c>
      <c r="L2816" s="7">
        <f t="shared" si="261"/>
        <v>89.885871704053528</v>
      </c>
      <c r="M2816">
        <f t="shared" si="262"/>
        <v>1.8857142857142857</v>
      </c>
      <c r="N2816">
        <f t="shared" si="263"/>
        <v>2.9333333333333331</v>
      </c>
      <c r="O2816">
        <f>G2816/WatershedCalcs!$F$18</f>
        <v>0.11201298685539299</v>
      </c>
    </row>
    <row r="2817" spans="1:15" x14ac:dyDescent="0.25">
      <c r="A2817">
        <f t="shared" si="259"/>
        <v>2009</v>
      </c>
      <c r="B2817">
        <f t="shared" si="260"/>
        <v>12</v>
      </c>
      <c r="C2817">
        <v>2009</v>
      </c>
      <c r="D2817">
        <v>16</v>
      </c>
      <c r="E2817">
        <v>9</v>
      </c>
      <c r="F2817">
        <v>1.5</v>
      </c>
      <c r="G2817">
        <v>1.5</v>
      </c>
      <c r="I2817" s="1">
        <v>40072</v>
      </c>
      <c r="J2817">
        <v>1.5</v>
      </c>
      <c r="K2817">
        <f t="shared" si="258"/>
        <v>4848</v>
      </c>
      <c r="L2817" s="7">
        <f t="shared" si="261"/>
        <v>95.395513577331755</v>
      </c>
      <c r="M2817">
        <f t="shared" si="262"/>
        <v>1.9285714285714286</v>
      </c>
      <c r="N2817">
        <f t="shared" si="263"/>
        <v>2.9933333333333332</v>
      </c>
      <c r="O2817">
        <f>G2817/WatershedCalcs!$F$18</f>
        <v>9.334415571282749E-2</v>
      </c>
    </row>
    <row r="2818" spans="1:15" x14ac:dyDescent="0.25">
      <c r="A2818">
        <f t="shared" si="259"/>
        <v>2009</v>
      </c>
      <c r="B2818">
        <f t="shared" si="260"/>
        <v>12</v>
      </c>
      <c r="C2818">
        <v>2009</v>
      </c>
      <c r="D2818">
        <v>17</v>
      </c>
      <c r="E2818">
        <v>9</v>
      </c>
      <c r="F2818">
        <v>2</v>
      </c>
      <c r="G2818">
        <v>2</v>
      </c>
      <c r="I2818" s="1">
        <v>40073</v>
      </c>
      <c r="J2818">
        <v>2</v>
      </c>
      <c r="K2818">
        <f t="shared" ref="K2818:K2881" si="264">RANK(J2818,$J$2:$J$5114,0)</f>
        <v>4416</v>
      </c>
      <c r="L2818" s="7">
        <f t="shared" si="261"/>
        <v>86.894923258559615</v>
      </c>
      <c r="M2818">
        <f t="shared" si="262"/>
        <v>2</v>
      </c>
      <c r="N2818">
        <f t="shared" si="263"/>
        <v>3.0433333333333334</v>
      </c>
      <c r="O2818">
        <f>G2818/WatershedCalcs!$F$18</f>
        <v>0.12445887428376999</v>
      </c>
    </row>
    <row r="2819" spans="1:15" x14ac:dyDescent="0.25">
      <c r="A2819">
        <f t="shared" ref="A2819:A2882" si="265">IF(E2819&gt;9,C2819+1,C2819)</f>
        <v>2009</v>
      </c>
      <c r="B2819">
        <f t="shared" ref="B2819:B2882" si="266">IF(E2819&gt;9,(E2819-9),(E2819+3))</f>
        <v>12</v>
      </c>
      <c r="C2819">
        <v>2009</v>
      </c>
      <c r="D2819">
        <v>18</v>
      </c>
      <c r="E2819">
        <v>9</v>
      </c>
      <c r="F2819">
        <v>1.5</v>
      </c>
      <c r="G2819">
        <v>1.5</v>
      </c>
      <c r="I2819" s="1">
        <v>40074</v>
      </c>
      <c r="J2819">
        <v>1.5</v>
      </c>
      <c r="K2819">
        <f t="shared" si="264"/>
        <v>4848</v>
      </c>
      <c r="L2819" s="7">
        <f t="shared" ref="L2819:L2882" si="267">100*(K2819/(COUNT($K$2:$K$5114)+1))</f>
        <v>95.395513577331755</v>
      </c>
      <c r="M2819">
        <f t="shared" ref="M2819:M2882" si="268">AVERAGE(J2819:J2825)</f>
        <v>2.0285714285714285</v>
      </c>
      <c r="N2819">
        <f t="shared" ref="N2819:N2882" si="269">AVERAGE(J2819:J2848)</f>
        <v>3.2766666666666664</v>
      </c>
      <c r="O2819">
        <f>G2819/WatershedCalcs!$F$18</f>
        <v>9.334415571282749E-2</v>
      </c>
    </row>
    <row r="2820" spans="1:15" x14ac:dyDescent="0.25">
      <c r="A2820">
        <f t="shared" si="265"/>
        <v>2009</v>
      </c>
      <c r="B2820">
        <f t="shared" si="266"/>
        <v>12</v>
      </c>
      <c r="C2820">
        <v>2009</v>
      </c>
      <c r="D2820">
        <v>19</v>
      </c>
      <c r="E2820">
        <v>9</v>
      </c>
      <c r="F2820">
        <v>2.7</v>
      </c>
      <c r="G2820">
        <v>2.7</v>
      </c>
      <c r="I2820" s="1">
        <v>40075</v>
      </c>
      <c r="J2820">
        <v>2.7</v>
      </c>
      <c r="K2820">
        <f t="shared" si="264"/>
        <v>4058</v>
      </c>
      <c r="L2820" s="7">
        <f t="shared" si="267"/>
        <v>79.850452577725306</v>
      </c>
      <c r="M2820">
        <f t="shared" si="268"/>
        <v>2.157142857142857</v>
      </c>
      <c r="N2820">
        <f t="shared" si="269"/>
        <v>3.3933333333333331</v>
      </c>
      <c r="O2820">
        <f>G2820/WatershedCalcs!$F$18</f>
        <v>0.1680194802830895</v>
      </c>
    </row>
    <row r="2821" spans="1:15" x14ac:dyDescent="0.25">
      <c r="A2821">
        <f t="shared" si="265"/>
        <v>2009</v>
      </c>
      <c r="B2821">
        <f t="shared" si="266"/>
        <v>12</v>
      </c>
      <c r="C2821">
        <v>2009</v>
      </c>
      <c r="D2821">
        <v>20</v>
      </c>
      <c r="E2821">
        <v>9</v>
      </c>
      <c r="F2821">
        <v>2.2000000000000002</v>
      </c>
      <c r="G2821">
        <v>2.2000000000000002</v>
      </c>
      <c r="I2821" s="1">
        <v>40076</v>
      </c>
      <c r="J2821">
        <v>2.2000000000000002</v>
      </c>
      <c r="K2821">
        <f t="shared" si="264"/>
        <v>4282</v>
      </c>
      <c r="L2821" s="7">
        <f t="shared" si="267"/>
        <v>84.258166076347891</v>
      </c>
      <c r="M2821">
        <f t="shared" si="268"/>
        <v>2.1285714285714286</v>
      </c>
      <c r="N2821">
        <f t="shared" si="269"/>
        <v>3.3966666666666665</v>
      </c>
      <c r="O2821">
        <f>G2821/WatershedCalcs!$F$18</f>
        <v>0.13690476171214699</v>
      </c>
    </row>
    <row r="2822" spans="1:15" x14ac:dyDescent="0.25">
      <c r="A2822">
        <f t="shared" si="265"/>
        <v>2009</v>
      </c>
      <c r="B2822">
        <f t="shared" si="266"/>
        <v>12</v>
      </c>
      <c r="C2822">
        <v>2009</v>
      </c>
      <c r="D2822">
        <v>21</v>
      </c>
      <c r="E2822">
        <v>9</v>
      </c>
      <c r="F2822">
        <v>1.5</v>
      </c>
      <c r="G2822">
        <v>1.5</v>
      </c>
      <c r="I2822" s="1">
        <v>40077</v>
      </c>
      <c r="J2822">
        <v>1.5</v>
      </c>
      <c r="K2822">
        <f t="shared" si="264"/>
        <v>4848</v>
      </c>
      <c r="L2822" s="7">
        <f t="shared" si="267"/>
        <v>95.395513577331755</v>
      </c>
      <c r="M2822">
        <f t="shared" si="268"/>
        <v>2.2428571428571429</v>
      </c>
      <c r="N2822">
        <f t="shared" si="269"/>
        <v>3.3966666666666665</v>
      </c>
      <c r="O2822">
        <f>G2822/WatershedCalcs!$F$18</f>
        <v>9.334415571282749E-2</v>
      </c>
    </row>
    <row r="2823" spans="1:15" x14ac:dyDescent="0.25">
      <c r="A2823">
        <f t="shared" si="265"/>
        <v>2009</v>
      </c>
      <c r="B2823">
        <f t="shared" si="266"/>
        <v>12</v>
      </c>
      <c r="C2823">
        <v>2009</v>
      </c>
      <c r="D2823">
        <v>22</v>
      </c>
      <c r="E2823">
        <v>9</v>
      </c>
      <c r="F2823">
        <v>2.1</v>
      </c>
      <c r="G2823">
        <v>2.1</v>
      </c>
      <c r="I2823" s="1">
        <v>40078</v>
      </c>
      <c r="J2823">
        <v>2.1</v>
      </c>
      <c r="K2823">
        <f t="shared" si="264"/>
        <v>4352</v>
      </c>
      <c r="L2823" s="7">
        <f t="shared" si="267"/>
        <v>85.635576544667458</v>
      </c>
      <c r="M2823">
        <f t="shared" si="268"/>
        <v>2.5142857142857138</v>
      </c>
      <c r="N2823">
        <f t="shared" si="269"/>
        <v>3.6366666666666663</v>
      </c>
      <c r="O2823">
        <f>G2823/WatershedCalcs!$F$18</f>
        <v>0.1306818179979585</v>
      </c>
    </row>
    <row r="2824" spans="1:15" x14ac:dyDescent="0.25">
      <c r="A2824">
        <f t="shared" si="265"/>
        <v>2009</v>
      </c>
      <c r="B2824">
        <f t="shared" si="266"/>
        <v>12</v>
      </c>
      <c r="C2824">
        <v>2009</v>
      </c>
      <c r="D2824">
        <v>23</v>
      </c>
      <c r="E2824">
        <v>9</v>
      </c>
      <c r="F2824">
        <v>2</v>
      </c>
      <c r="G2824">
        <v>2</v>
      </c>
      <c r="I2824" s="1">
        <v>40079</v>
      </c>
      <c r="J2824">
        <v>2</v>
      </c>
      <c r="K2824">
        <f t="shared" si="264"/>
        <v>4416</v>
      </c>
      <c r="L2824" s="7">
        <f t="shared" si="267"/>
        <v>86.894923258559615</v>
      </c>
      <c r="M2824">
        <f t="shared" si="268"/>
        <v>2.6714285714285713</v>
      </c>
      <c r="N2824">
        <f t="shared" si="269"/>
        <v>3.7266666666666666</v>
      </c>
      <c r="O2824">
        <f>G2824/WatershedCalcs!$F$18</f>
        <v>0.12445887428376999</v>
      </c>
    </row>
    <row r="2825" spans="1:15" x14ac:dyDescent="0.25">
      <c r="A2825">
        <f t="shared" si="265"/>
        <v>2009</v>
      </c>
      <c r="B2825">
        <f t="shared" si="266"/>
        <v>12</v>
      </c>
      <c r="C2825">
        <v>2009</v>
      </c>
      <c r="D2825">
        <v>24</v>
      </c>
      <c r="E2825">
        <v>9</v>
      </c>
      <c r="F2825">
        <v>2.2000000000000002</v>
      </c>
      <c r="G2825">
        <v>2.2000000000000002</v>
      </c>
      <c r="I2825" s="1">
        <v>40080</v>
      </c>
      <c r="J2825">
        <v>2.2000000000000002</v>
      </c>
      <c r="K2825">
        <f t="shared" si="264"/>
        <v>4282</v>
      </c>
      <c r="L2825" s="7">
        <f t="shared" si="267"/>
        <v>84.258166076347891</v>
      </c>
      <c r="M2825">
        <f t="shared" si="268"/>
        <v>2.8</v>
      </c>
      <c r="N2825">
        <f t="shared" si="269"/>
        <v>4.0266666666666664</v>
      </c>
      <c r="O2825">
        <f>G2825/WatershedCalcs!$F$18</f>
        <v>0.13690476171214699</v>
      </c>
    </row>
    <row r="2826" spans="1:15" x14ac:dyDescent="0.25">
      <c r="A2826">
        <f t="shared" si="265"/>
        <v>2009</v>
      </c>
      <c r="B2826">
        <f t="shared" si="266"/>
        <v>12</v>
      </c>
      <c r="C2826">
        <v>2009</v>
      </c>
      <c r="D2826">
        <v>25</v>
      </c>
      <c r="E2826">
        <v>9</v>
      </c>
      <c r="F2826">
        <v>2.4</v>
      </c>
      <c r="G2826">
        <v>2.4</v>
      </c>
      <c r="I2826" s="1">
        <v>40081</v>
      </c>
      <c r="J2826">
        <v>2.4</v>
      </c>
      <c r="K2826">
        <f t="shared" si="264"/>
        <v>4180</v>
      </c>
      <c r="L2826" s="7">
        <f t="shared" si="267"/>
        <v>82.251082251082252</v>
      </c>
      <c r="M2826">
        <f t="shared" si="268"/>
        <v>2.9142857142857141</v>
      </c>
      <c r="N2826">
        <f t="shared" si="269"/>
        <v>4.2</v>
      </c>
      <c r="O2826">
        <f>G2826/WatershedCalcs!$F$18</f>
        <v>0.14935064914052398</v>
      </c>
    </row>
    <row r="2827" spans="1:15" x14ac:dyDescent="0.25">
      <c r="A2827">
        <f t="shared" si="265"/>
        <v>2009</v>
      </c>
      <c r="B2827">
        <f t="shared" si="266"/>
        <v>12</v>
      </c>
      <c r="C2827">
        <v>2009</v>
      </c>
      <c r="D2827">
        <v>26</v>
      </c>
      <c r="E2827">
        <v>9</v>
      </c>
      <c r="F2827">
        <v>2.5</v>
      </c>
      <c r="G2827">
        <v>2.5</v>
      </c>
      <c r="I2827" s="1">
        <v>40082</v>
      </c>
      <c r="J2827">
        <v>2.5</v>
      </c>
      <c r="K2827">
        <f t="shared" si="264"/>
        <v>4136</v>
      </c>
      <c r="L2827" s="7">
        <f t="shared" si="267"/>
        <v>81.385281385281388</v>
      </c>
      <c r="M2827">
        <f t="shared" si="268"/>
        <v>2.9857142857142853</v>
      </c>
      <c r="N2827">
        <f t="shared" si="269"/>
        <v>4.2666666666666666</v>
      </c>
      <c r="O2827">
        <f>G2827/WatershedCalcs!$F$18</f>
        <v>0.15557359285471248</v>
      </c>
    </row>
    <row r="2828" spans="1:15" x14ac:dyDescent="0.25">
      <c r="A2828">
        <f t="shared" si="265"/>
        <v>2009</v>
      </c>
      <c r="B2828">
        <f t="shared" si="266"/>
        <v>12</v>
      </c>
      <c r="C2828">
        <v>2009</v>
      </c>
      <c r="D2828">
        <v>27</v>
      </c>
      <c r="E2828">
        <v>9</v>
      </c>
      <c r="F2828">
        <v>3</v>
      </c>
      <c r="G2828">
        <v>3</v>
      </c>
      <c r="I2828" s="1">
        <v>40083</v>
      </c>
      <c r="J2828">
        <v>3</v>
      </c>
      <c r="K2828">
        <f t="shared" si="264"/>
        <v>3941</v>
      </c>
      <c r="L2828" s="7">
        <f t="shared" si="267"/>
        <v>77.548209366391191</v>
      </c>
      <c r="M2828">
        <f t="shared" si="268"/>
        <v>3.0571428571428574</v>
      </c>
      <c r="N2828">
        <f t="shared" si="269"/>
        <v>4.7833333333333332</v>
      </c>
      <c r="O2828">
        <f>G2828/WatershedCalcs!$F$18</f>
        <v>0.18668831142565498</v>
      </c>
    </row>
    <row r="2829" spans="1:15" x14ac:dyDescent="0.25">
      <c r="A2829">
        <f t="shared" si="265"/>
        <v>2009</v>
      </c>
      <c r="B2829">
        <f t="shared" si="266"/>
        <v>12</v>
      </c>
      <c r="C2829">
        <v>2009</v>
      </c>
      <c r="D2829">
        <v>28</v>
      </c>
      <c r="E2829">
        <v>9</v>
      </c>
      <c r="F2829">
        <v>3.4</v>
      </c>
      <c r="G2829">
        <v>3.4</v>
      </c>
      <c r="I2829" s="1">
        <v>40084</v>
      </c>
      <c r="J2829">
        <v>3.4</v>
      </c>
      <c r="K2829">
        <f t="shared" si="264"/>
        <v>3822</v>
      </c>
      <c r="L2829" s="7">
        <f t="shared" si="267"/>
        <v>75.206611570247944</v>
      </c>
      <c r="M2829">
        <f t="shared" si="268"/>
        <v>3.1714285714285713</v>
      </c>
      <c r="N2829">
        <f t="shared" si="269"/>
        <v>5.0166666666666666</v>
      </c>
      <c r="O2829">
        <f>G2829/WatershedCalcs!$F$18</f>
        <v>0.21158008628240899</v>
      </c>
    </row>
    <row r="2830" spans="1:15" x14ac:dyDescent="0.25">
      <c r="A2830">
        <f t="shared" si="265"/>
        <v>2009</v>
      </c>
      <c r="B2830">
        <f t="shared" si="266"/>
        <v>12</v>
      </c>
      <c r="C2830">
        <v>2009</v>
      </c>
      <c r="D2830">
        <v>29</v>
      </c>
      <c r="E2830">
        <v>9</v>
      </c>
      <c r="F2830">
        <v>3.2</v>
      </c>
      <c r="G2830">
        <v>3.2</v>
      </c>
      <c r="I2830" s="1">
        <v>40085</v>
      </c>
      <c r="J2830">
        <v>3.2</v>
      </c>
      <c r="K2830">
        <f t="shared" si="264"/>
        <v>3885</v>
      </c>
      <c r="L2830" s="7">
        <f t="shared" si="267"/>
        <v>76.446280991735534</v>
      </c>
      <c r="M2830">
        <f t="shared" si="268"/>
        <v>3.1142857142857143</v>
      </c>
      <c r="N2830">
        <f t="shared" si="269"/>
        <v>5.0633333333333344</v>
      </c>
      <c r="O2830">
        <f>G2830/WatershedCalcs!$F$18</f>
        <v>0.199134198854032</v>
      </c>
    </row>
    <row r="2831" spans="1:15" x14ac:dyDescent="0.25">
      <c r="A2831">
        <f t="shared" si="265"/>
        <v>2009</v>
      </c>
      <c r="B2831">
        <f t="shared" si="266"/>
        <v>12</v>
      </c>
      <c r="C2831">
        <v>2009</v>
      </c>
      <c r="D2831">
        <v>30</v>
      </c>
      <c r="E2831">
        <v>9</v>
      </c>
      <c r="F2831">
        <v>2.9</v>
      </c>
      <c r="G2831">
        <v>2.9</v>
      </c>
      <c r="I2831" s="1">
        <v>40086</v>
      </c>
      <c r="J2831">
        <v>2.9</v>
      </c>
      <c r="K2831">
        <f t="shared" si="264"/>
        <v>3982</v>
      </c>
      <c r="L2831" s="7">
        <f t="shared" si="267"/>
        <v>78.354978354978357</v>
      </c>
      <c r="M2831">
        <f t="shared" si="268"/>
        <v>3.0571428571428574</v>
      </c>
      <c r="N2831">
        <f t="shared" si="269"/>
        <v>5.3900000000000015</v>
      </c>
      <c r="O2831">
        <f>G2831/WatershedCalcs!$F$18</f>
        <v>0.18046536771146648</v>
      </c>
    </row>
    <row r="2832" spans="1:15" x14ac:dyDescent="0.25">
      <c r="A2832">
        <f t="shared" si="265"/>
        <v>2010</v>
      </c>
      <c r="B2832">
        <f t="shared" si="266"/>
        <v>1</v>
      </c>
      <c r="C2832">
        <v>2009</v>
      </c>
      <c r="D2832">
        <v>1</v>
      </c>
      <c r="E2832">
        <v>10</v>
      </c>
      <c r="F2832">
        <v>3</v>
      </c>
      <c r="G2832">
        <v>3</v>
      </c>
      <c r="I2832" s="1">
        <v>40087</v>
      </c>
      <c r="J2832">
        <v>3</v>
      </c>
      <c r="K2832">
        <f t="shared" si="264"/>
        <v>3941</v>
      </c>
      <c r="L2832" s="7">
        <f t="shared" si="267"/>
        <v>77.548209366391191</v>
      </c>
      <c r="M2832">
        <f t="shared" si="268"/>
        <v>3.0142857142857147</v>
      </c>
      <c r="N2832">
        <f t="shared" si="269"/>
        <v>5.5466666666666669</v>
      </c>
      <c r="O2832">
        <f>G2832/WatershedCalcs!$F$18</f>
        <v>0.18668831142565498</v>
      </c>
    </row>
    <row r="2833" spans="1:15" x14ac:dyDescent="0.25">
      <c r="A2833">
        <f t="shared" si="265"/>
        <v>2010</v>
      </c>
      <c r="B2833">
        <f t="shared" si="266"/>
        <v>1</v>
      </c>
      <c r="C2833">
        <v>2009</v>
      </c>
      <c r="D2833">
        <v>2</v>
      </c>
      <c r="E2833">
        <v>10</v>
      </c>
      <c r="F2833">
        <v>2.9</v>
      </c>
      <c r="G2833">
        <v>2.9</v>
      </c>
      <c r="I2833" s="1">
        <v>40088</v>
      </c>
      <c r="J2833">
        <v>2.9</v>
      </c>
      <c r="K2833">
        <f t="shared" si="264"/>
        <v>3982</v>
      </c>
      <c r="L2833" s="7">
        <f t="shared" si="267"/>
        <v>78.354978354978357</v>
      </c>
      <c r="M2833">
        <f t="shared" si="268"/>
        <v>2.9571428571428577</v>
      </c>
      <c r="N2833">
        <f t="shared" si="269"/>
        <v>5.7633333333333336</v>
      </c>
      <c r="O2833">
        <f>G2833/WatershedCalcs!$F$18</f>
        <v>0.18046536771146648</v>
      </c>
    </row>
    <row r="2834" spans="1:15" x14ac:dyDescent="0.25">
      <c r="A2834">
        <f t="shared" si="265"/>
        <v>2010</v>
      </c>
      <c r="B2834">
        <f t="shared" si="266"/>
        <v>1</v>
      </c>
      <c r="C2834">
        <v>2009</v>
      </c>
      <c r="D2834">
        <v>3</v>
      </c>
      <c r="E2834">
        <v>10</v>
      </c>
      <c r="F2834">
        <v>3</v>
      </c>
      <c r="G2834">
        <v>3</v>
      </c>
      <c r="I2834" s="1">
        <v>40089</v>
      </c>
      <c r="J2834">
        <v>3</v>
      </c>
      <c r="K2834">
        <f t="shared" si="264"/>
        <v>3941</v>
      </c>
      <c r="L2834" s="7">
        <f t="shared" si="267"/>
        <v>77.548209366391191</v>
      </c>
      <c r="M2834">
        <f t="shared" si="268"/>
        <v>2.9285714285714284</v>
      </c>
      <c r="N2834">
        <f t="shared" si="269"/>
        <v>5.873333333333334</v>
      </c>
      <c r="O2834">
        <f>G2834/WatershedCalcs!$F$18</f>
        <v>0.18668831142565498</v>
      </c>
    </row>
    <row r="2835" spans="1:15" x14ac:dyDescent="0.25">
      <c r="A2835">
        <f t="shared" si="265"/>
        <v>2010</v>
      </c>
      <c r="B2835">
        <f t="shared" si="266"/>
        <v>1</v>
      </c>
      <c r="C2835">
        <v>2009</v>
      </c>
      <c r="D2835">
        <v>4</v>
      </c>
      <c r="E2835">
        <v>10</v>
      </c>
      <c r="F2835">
        <v>3.8</v>
      </c>
      <c r="G2835">
        <v>3.8</v>
      </c>
      <c r="I2835" s="1">
        <v>40090</v>
      </c>
      <c r="J2835">
        <v>3.8</v>
      </c>
      <c r="K2835">
        <f t="shared" si="264"/>
        <v>3716</v>
      </c>
      <c r="L2835" s="7">
        <f t="shared" si="267"/>
        <v>73.120818575364027</v>
      </c>
      <c r="M2835">
        <f t="shared" si="268"/>
        <v>2.9142857142857141</v>
      </c>
      <c r="N2835">
        <f t="shared" si="269"/>
        <v>5.9433333333333334</v>
      </c>
      <c r="O2835">
        <f>G2835/WatershedCalcs!$F$18</f>
        <v>0.23647186113916296</v>
      </c>
    </row>
    <row r="2836" spans="1:15" x14ac:dyDescent="0.25">
      <c r="A2836">
        <f t="shared" si="265"/>
        <v>2010</v>
      </c>
      <c r="B2836">
        <f t="shared" si="266"/>
        <v>1</v>
      </c>
      <c r="C2836">
        <v>2009</v>
      </c>
      <c r="D2836">
        <v>5</v>
      </c>
      <c r="E2836">
        <v>10</v>
      </c>
      <c r="F2836">
        <v>3</v>
      </c>
      <c r="G2836">
        <v>3</v>
      </c>
      <c r="I2836" s="1">
        <v>40091</v>
      </c>
      <c r="J2836">
        <v>3</v>
      </c>
      <c r="K2836">
        <f t="shared" si="264"/>
        <v>3941</v>
      </c>
      <c r="L2836" s="7">
        <f t="shared" si="267"/>
        <v>77.548209366391191</v>
      </c>
      <c r="M2836">
        <f t="shared" si="268"/>
        <v>2.8</v>
      </c>
      <c r="N2836">
        <f t="shared" si="269"/>
        <v>6.0066666666666659</v>
      </c>
      <c r="O2836">
        <f>G2836/WatershedCalcs!$F$18</f>
        <v>0.18668831142565498</v>
      </c>
    </row>
    <row r="2837" spans="1:15" x14ac:dyDescent="0.25">
      <c r="A2837">
        <f t="shared" si="265"/>
        <v>2010</v>
      </c>
      <c r="B2837">
        <f t="shared" si="266"/>
        <v>1</v>
      </c>
      <c r="C2837">
        <v>2009</v>
      </c>
      <c r="D2837">
        <v>6</v>
      </c>
      <c r="E2837">
        <v>10</v>
      </c>
      <c r="F2837">
        <v>2.8</v>
      </c>
      <c r="G2837">
        <v>2.8</v>
      </c>
      <c r="I2837" s="1">
        <v>40092</v>
      </c>
      <c r="J2837">
        <v>2.8</v>
      </c>
      <c r="K2837">
        <f t="shared" si="264"/>
        <v>4018</v>
      </c>
      <c r="L2837" s="7">
        <f t="shared" si="267"/>
        <v>79.063360881542692</v>
      </c>
      <c r="M2837">
        <f t="shared" si="268"/>
        <v>2.9714285714285715</v>
      </c>
      <c r="N2837">
        <f t="shared" si="269"/>
        <v>6.1</v>
      </c>
      <c r="O2837">
        <f>G2837/WatershedCalcs!$F$18</f>
        <v>0.17424242399727796</v>
      </c>
    </row>
    <row r="2838" spans="1:15" x14ac:dyDescent="0.25">
      <c r="A2838">
        <f t="shared" si="265"/>
        <v>2010</v>
      </c>
      <c r="B2838">
        <f t="shared" si="266"/>
        <v>1</v>
      </c>
      <c r="C2838">
        <v>2009</v>
      </c>
      <c r="D2838">
        <v>7</v>
      </c>
      <c r="E2838">
        <v>10</v>
      </c>
      <c r="F2838">
        <v>2.6</v>
      </c>
      <c r="G2838">
        <v>2.6</v>
      </c>
      <c r="I2838" s="1">
        <v>40093</v>
      </c>
      <c r="J2838">
        <v>2.6</v>
      </c>
      <c r="K2838">
        <f t="shared" si="264"/>
        <v>4098</v>
      </c>
      <c r="L2838" s="7">
        <f t="shared" si="267"/>
        <v>80.637544273907906</v>
      </c>
      <c r="M2838">
        <f t="shared" si="268"/>
        <v>3.5571428571428569</v>
      </c>
      <c r="N2838">
        <f t="shared" si="269"/>
        <v>6.333333333333333</v>
      </c>
      <c r="O2838">
        <f>G2838/WatershedCalcs!$F$18</f>
        <v>0.161796536568901</v>
      </c>
    </row>
    <row r="2839" spans="1:15" x14ac:dyDescent="0.25">
      <c r="A2839">
        <f t="shared" si="265"/>
        <v>2010</v>
      </c>
      <c r="B2839">
        <f t="shared" si="266"/>
        <v>1</v>
      </c>
      <c r="C2839">
        <v>2009</v>
      </c>
      <c r="D2839">
        <v>8</v>
      </c>
      <c r="E2839">
        <v>10</v>
      </c>
      <c r="F2839">
        <v>2.6</v>
      </c>
      <c r="G2839">
        <v>2.6</v>
      </c>
      <c r="I2839" s="1">
        <v>40094</v>
      </c>
      <c r="J2839">
        <v>2.6</v>
      </c>
      <c r="K2839">
        <f t="shared" si="264"/>
        <v>4098</v>
      </c>
      <c r="L2839" s="7">
        <f t="shared" si="267"/>
        <v>80.637544273907906</v>
      </c>
      <c r="M2839">
        <f t="shared" si="268"/>
        <v>4.2857142857142865</v>
      </c>
      <c r="N2839">
        <f t="shared" si="269"/>
        <v>7.3133333333333326</v>
      </c>
      <c r="O2839">
        <f>G2839/WatershedCalcs!$F$18</f>
        <v>0.161796536568901</v>
      </c>
    </row>
    <row r="2840" spans="1:15" x14ac:dyDescent="0.25">
      <c r="A2840">
        <f t="shared" si="265"/>
        <v>2010</v>
      </c>
      <c r="B2840">
        <f t="shared" si="266"/>
        <v>1</v>
      </c>
      <c r="C2840">
        <v>2009</v>
      </c>
      <c r="D2840">
        <v>9</v>
      </c>
      <c r="E2840">
        <v>10</v>
      </c>
      <c r="F2840">
        <v>2.7</v>
      </c>
      <c r="G2840">
        <v>2.7</v>
      </c>
      <c r="I2840" s="1">
        <v>40095</v>
      </c>
      <c r="J2840">
        <v>2.7</v>
      </c>
      <c r="K2840">
        <f t="shared" si="264"/>
        <v>4058</v>
      </c>
      <c r="L2840" s="7">
        <f t="shared" si="267"/>
        <v>79.850452577725306</v>
      </c>
      <c r="M2840">
        <f t="shared" si="268"/>
        <v>4.4285714285714288</v>
      </c>
      <c r="N2840">
        <f t="shared" si="269"/>
        <v>9.7266666666666666</v>
      </c>
      <c r="O2840">
        <f>G2840/WatershedCalcs!$F$18</f>
        <v>0.1680194802830895</v>
      </c>
    </row>
    <row r="2841" spans="1:15" x14ac:dyDescent="0.25">
      <c r="A2841">
        <f t="shared" si="265"/>
        <v>2010</v>
      </c>
      <c r="B2841">
        <f t="shared" si="266"/>
        <v>1</v>
      </c>
      <c r="C2841">
        <v>2009</v>
      </c>
      <c r="D2841">
        <v>10</v>
      </c>
      <c r="E2841">
        <v>10</v>
      </c>
      <c r="F2841">
        <v>2.9</v>
      </c>
      <c r="G2841">
        <v>2.9</v>
      </c>
      <c r="I2841" s="1">
        <v>40096</v>
      </c>
      <c r="J2841">
        <v>2.9</v>
      </c>
      <c r="K2841">
        <f t="shared" si="264"/>
        <v>3982</v>
      </c>
      <c r="L2841" s="7">
        <f t="shared" si="267"/>
        <v>78.354978354978357</v>
      </c>
      <c r="M2841">
        <f t="shared" si="268"/>
        <v>4.4714285714285715</v>
      </c>
      <c r="N2841">
        <f t="shared" si="269"/>
        <v>11.47</v>
      </c>
      <c r="O2841">
        <f>G2841/WatershedCalcs!$F$18</f>
        <v>0.18046536771146648</v>
      </c>
    </row>
    <row r="2842" spans="1:15" x14ac:dyDescent="0.25">
      <c r="A2842">
        <f t="shared" si="265"/>
        <v>2010</v>
      </c>
      <c r="B2842">
        <f t="shared" si="266"/>
        <v>1</v>
      </c>
      <c r="C2842">
        <v>2009</v>
      </c>
      <c r="D2842">
        <v>11</v>
      </c>
      <c r="E2842">
        <v>10</v>
      </c>
      <c r="F2842">
        <v>3</v>
      </c>
      <c r="G2842">
        <v>3</v>
      </c>
      <c r="I2842" s="1">
        <v>40097</v>
      </c>
      <c r="J2842">
        <v>3</v>
      </c>
      <c r="K2842">
        <f t="shared" si="264"/>
        <v>3941</v>
      </c>
      <c r="L2842" s="7">
        <f t="shared" si="267"/>
        <v>77.548209366391191</v>
      </c>
      <c r="M2842">
        <f t="shared" si="268"/>
        <v>5.3428571428571434</v>
      </c>
      <c r="N2842">
        <f t="shared" si="269"/>
        <v>12.173333333333334</v>
      </c>
      <c r="O2842">
        <f>G2842/WatershedCalcs!$F$18</f>
        <v>0.18668831142565498</v>
      </c>
    </row>
    <row r="2843" spans="1:15" x14ac:dyDescent="0.25">
      <c r="A2843">
        <f t="shared" si="265"/>
        <v>2010</v>
      </c>
      <c r="B2843">
        <f t="shared" si="266"/>
        <v>1</v>
      </c>
      <c r="C2843">
        <v>2009</v>
      </c>
      <c r="D2843">
        <v>12</v>
      </c>
      <c r="E2843">
        <v>10</v>
      </c>
      <c r="F2843">
        <v>4.2</v>
      </c>
      <c r="G2843">
        <v>4.2</v>
      </c>
      <c r="I2843" s="1">
        <v>40098</v>
      </c>
      <c r="J2843">
        <v>4.2</v>
      </c>
      <c r="K2843">
        <f t="shared" si="264"/>
        <v>3634</v>
      </c>
      <c r="L2843" s="7">
        <f t="shared" si="267"/>
        <v>71.507280598189695</v>
      </c>
      <c r="M2843">
        <f t="shared" si="268"/>
        <v>5.628571428571429</v>
      </c>
      <c r="N2843">
        <f t="shared" si="269"/>
        <v>12.740000000000002</v>
      </c>
      <c r="O2843">
        <f>G2843/WatershedCalcs!$F$18</f>
        <v>0.261363635995917</v>
      </c>
    </row>
    <row r="2844" spans="1:15" x14ac:dyDescent="0.25">
      <c r="A2844">
        <f t="shared" si="265"/>
        <v>2010</v>
      </c>
      <c r="B2844">
        <f t="shared" si="266"/>
        <v>1</v>
      </c>
      <c r="C2844">
        <v>2009</v>
      </c>
      <c r="D2844">
        <v>13</v>
      </c>
      <c r="E2844">
        <v>10</v>
      </c>
      <c r="F2844">
        <v>6.9</v>
      </c>
      <c r="G2844">
        <v>6.9</v>
      </c>
      <c r="I2844" s="1">
        <v>40099</v>
      </c>
      <c r="J2844">
        <v>6.9</v>
      </c>
      <c r="K2844">
        <f t="shared" si="264"/>
        <v>3106</v>
      </c>
      <c r="L2844" s="7">
        <f t="shared" si="267"/>
        <v>61.117670208579298</v>
      </c>
      <c r="M2844">
        <f t="shared" si="268"/>
        <v>5.4285714285714288</v>
      </c>
      <c r="N2844">
        <f t="shared" si="269"/>
        <v>13.2</v>
      </c>
      <c r="O2844">
        <f>G2844/WatershedCalcs!$F$18</f>
        <v>0.42938311627900649</v>
      </c>
    </row>
    <row r="2845" spans="1:15" x14ac:dyDescent="0.25">
      <c r="A2845">
        <f t="shared" si="265"/>
        <v>2010</v>
      </c>
      <c r="B2845">
        <f t="shared" si="266"/>
        <v>1</v>
      </c>
      <c r="C2845">
        <v>2009</v>
      </c>
      <c r="D2845">
        <v>14</v>
      </c>
      <c r="E2845">
        <v>10</v>
      </c>
      <c r="F2845">
        <v>7.7</v>
      </c>
      <c r="G2845">
        <v>7.7</v>
      </c>
      <c r="I2845" s="1">
        <v>40100</v>
      </c>
      <c r="J2845">
        <v>7.7</v>
      </c>
      <c r="K2845">
        <f t="shared" si="264"/>
        <v>3008</v>
      </c>
      <c r="L2845" s="7">
        <f t="shared" si="267"/>
        <v>59.189295552931917</v>
      </c>
      <c r="M2845">
        <f t="shared" si="268"/>
        <v>4.757142857142858</v>
      </c>
      <c r="N2845">
        <f t="shared" si="269"/>
        <v>13.870000000000001</v>
      </c>
      <c r="O2845">
        <f>G2845/WatershedCalcs!$F$18</f>
        <v>0.47916666599251445</v>
      </c>
    </row>
    <row r="2846" spans="1:15" x14ac:dyDescent="0.25">
      <c r="A2846">
        <f t="shared" si="265"/>
        <v>2010</v>
      </c>
      <c r="B2846">
        <f t="shared" si="266"/>
        <v>1</v>
      </c>
      <c r="C2846">
        <v>2009</v>
      </c>
      <c r="D2846">
        <v>15</v>
      </c>
      <c r="E2846">
        <v>10</v>
      </c>
      <c r="F2846">
        <v>3.6</v>
      </c>
      <c r="G2846">
        <v>3.6</v>
      </c>
      <c r="I2846" s="1">
        <v>40101</v>
      </c>
      <c r="J2846">
        <v>3.6</v>
      </c>
      <c r="K2846">
        <f t="shared" si="264"/>
        <v>3764</v>
      </c>
      <c r="L2846" s="7">
        <f t="shared" si="267"/>
        <v>74.065328610783155</v>
      </c>
      <c r="M2846">
        <f t="shared" si="268"/>
        <v>4.8999999999999995</v>
      </c>
      <c r="N2846">
        <f t="shared" si="269"/>
        <v>14.513333333333332</v>
      </c>
      <c r="O2846">
        <f>G2846/WatershedCalcs!$F$18</f>
        <v>0.22402597371078597</v>
      </c>
    </row>
    <row r="2847" spans="1:15" x14ac:dyDescent="0.25">
      <c r="A2847">
        <f t="shared" si="265"/>
        <v>2010</v>
      </c>
      <c r="B2847">
        <f t="shared" si="266"/>
        <v>1</v>
      </c>
      <c r="C2847">
        <v>2009</v>
      </c>
      <c r="D2847">
        <v>16</v>
      </c>
      <c r="E2847">
        <v>10</v>
      </c>
      <c r="F2847">
        <v>3</v>
      </c>
      <c r="G2847">
        <v>3</v>
      </c>
      <c r="I2847" s="1">
        <v>40102</v>
      </c>
      <c r="J2847">
        <v>3</v>
      </c>
      <c r="K2847">
        <f t="shared" si="264"/>
        <v>3941</v>
      </c>
      <c r="L2847" s="7">
        <f t="shared" si="267"/>
        <v>77.548209366391191</v>
      </c>
      <c r="M2847">
        <f t="shared" si="268"/>
        <v>5.0714285714285712</v>
      </c>
      <c r="N2847">
        <f t="shared" si="269"/>
        <v>14.96</v>
      </c>
      <c r="O2847">
        <f>G2847/WatershedCalcs!$F$18</f>
        <v>0.18668831142565498</v>
      </c>
    </row>
    <row r="2848" spans="1:15" x14ac:dyDescent="0.25">
      <c r="A2848">
        <f t="shared" si="265"/>
        <v>2010</v>
      </c>
      <c r="B2848">
        <f t="shared" si="266"/>
        <v>1</v>
      </c>
      <c r="C2848">
        <v>2009</v>
      </c>
      <c r="D2848">
        <v>17</v>
      </c>
      <c r="E2848">
        <v>10</v>
      </c>
      <c r="F2848">
        <v>9</v>
      </c>
      <c r="G2848">
        <v>9</v>
      </c>
      <c r="I2848" s="1">
        <v>40103</v>
      </c>
      <c r="J2848">
        <v>9</v>
      </c>
      <c r="K2848">
        <f t="shared" si="264"/>
        <v>2862</v>
      </c>
      <c r="L2848" s="7">
        <f t="shared" si="267"/>
        <v>56.316410861865407</v>
      </c>
      <c r="M2848">
        <f t="shared" si="268"/>
        <v>6.2142857142857144</v>
      </c>
      <c r="N2848">
        <f t="shared" si="269"/>
        <v>15.293333333333333</v>
      </c>
      <c r="O2848">
        <f>G2848/WatershedCalcs!$F$18</f>
        <v>0.56006493427696491</v>
      </c>
    </row>
    <row r="2849" spans="1:15" x14ac:dyDescent="0.25">
      <c r="A2849">
        <f t="shared" si="265"/>
        <v>2010</v>
      </c>
      <c r="B2849">
        <f t="shared" si="266"/>
        <v>1</v>
      </c>
      <c r="C2849">
        <v>2009</v>
      </c>
      <c r="D2849">
        <v>18</v>
      </c>
      <c r="E2849">
        <v>10</v>
      </c>
      <c r="F2849">
        <v>5</v>
      </c>
      <c r="G2849">
        <v>5</v>
      </c>
      <c r="I2849" s="1">
        <v>40104</v>
      </c>
      <c r="J2849">
        <v>5</v>
      </c>
      <c r="K2849">
        <f t="shared" si="264"/>
        <v>3465</v>
      </c>
      <c r="L2849" s="7">
        <f t="shared" si="267"/>
        <v>68.181818181818173</v>
      </c>
      <c r="M2849">
        <f t="shared" si="268"/>
        <v>5.9857142857142858</v>
      </c>
      <c r="N2849">
        <f t="shared" si="269"/>
        <v>15.360000000000001</v>
      </c>
      <c r="O2849">
        <f>G2849/WatershedCalcs!$F$18</f>
        <v>0.31114718570942496</v>
      </c>
    </row>
    <row r="2850" spans="1:15" x14ac:dyDescent="0.25">
      <c r="A2850">
        <f t="shared" si="265"/>
        <v>2010</v>
      </c>
      <c r="B2850">
        <f t="shared" si="266"/>
        <v>1</v>
      </c>
      <c r="C2850">
        <v>2009</v>
      </c>
      <c r="D2850">
        <v>19</v>
      </c>
      <c r="E2850">
        <v>10</v>
      </c>
      <c r="F2850">
        <v>2.8</v>
      </c>
      <c r="G2850">
        <v>2.8</v>
      </c>
      <c r="I2850" s="1">
        <v>40105</v>
      </c>
      <c r="J2850">
        <v>2.8</v>
      </c>
      <c r="K2850">
        <f t="shared" si="264"/>
        <v>4018</v>
      </c>
      <c r="L2850" s="7">
        <f t="shared" si="267"/>
        <v>79.063360881542692</v>
      </c>
      <c r="M2850">
        <f t="shared" si="268"/>
        <v>5.8999999999999995</v>
      </c>
      <c r="N2850">
        <f t="shared" si="269"/>
        <v>15.959999999999999</v>
      </c>
      <c r="O2850">
        <f>G2850/WatershedCalcs!$F$18</f>
        <v>0.17424242399727796</v>
      </c>
    </row>
    <row r="2851" spans="1:15" x14ac:dyDescent="0.25">
      <c r="A2851">
        <f t="shared" si="265"/>
        <v>2010</v>
      </c>
      <c r="B2851">
        <f t="shared" si="266"/>
        <v>1</v>
      </c>
      <c r="C2851">
        <v>2009</v>
      </c>
      <c r="D2851">
        <v>20</v>
      </c>
      <c r="E2851">
        <v>10</v>
      </c>
      <c r="F2851">
        <v>2.2000000000000002</v>
      </c>
      <c r="G2851">
        <v>2.2000000000000002</v>
      </c>
      <c r="I2851" s="1">
        <v>40106</v>
      </c>
      <c r="J2851">
        <v>2.2000000000000002</v>
      </c>
      <c r="K2851">
        <f t="shared" si="264"/>
        <v>4282</v>
      </c>
      <c r="L2851" s="7">
        <f t="shared" si="267"/>
        <v>84.258166076347891</v>
      </c>
      <c r="M2851">
        <f t="shared" si="268"/>
        <v>8.0714285714285712</v>
      </c>
      <c r="N2851">
        <f t="shared" si="269"/>
        <v>16.366666666666667</v>
      </c>
      <c r="O2851">
        <f>G2851/WatershedCalcs!$F$18</f>
        <v>0.13690476171214699</v>
      </c>
    </row>
    <row r="2852" spans="1:15" x14ac:dyDescent="0.25">
      <c r="A2852">
        <f t="shared" si="265"/>
        <v>2010</v>
      </c>
      <c r="B2852">
        <f t="shared" si="266"/>
        <v>1</v>
      </c>
      <c r="C2852">
        <v>2009</v>
      </c>
      <c r="D2852">
        <v>21</v>
      </c>
      <c r="E2852">
        <v>10</v>
      </c>
      <c r="F2852">
        <v>8.6999999999999993</v>
      </c>
      <c r="G2852">
        <v>8.6999999999999993</v>
      </c>
      <c r="I2852" s="1">
        <v>40107</v>
      </c>
      <c r="J2852">
        <v>8.6999999999999993</v>
      </c>
      <c r="K2852">
        <f t="shared" si="264"/>
        <v>2892</v>
      </c>
      <c r="L2852" s="7">
        <f t="shared" si="267"/>
        <v>56.90672963400236</v>
      </c>
      <c r="M2852">
        <f t="shared" si="268"/>
        <v>9.1857142857142851</v>
      </c>
      <c r="N2852">
        <f t="shared" si="269"/>
        <v>16.959999999999997</v>
      </c>
      <c r="O2852">
        <f>G2852/WatershedCalcs!$F$18</f>
        <v>0.54139610313439945</v>
      </c>
    </row>
    <row r="2853" spans="1:15" x14ac:dyDescent="0.25">
      <c r="A2853">
        <f t="shared" si="265"/>
        <v>2010</v>
      </c>
      <c r="B2853">
        <f t="shared" si="266"/>
        <v>1</v>
      </c>
      <c r="C2853">
        <v>2009</v>
      </c>
      <c r="D2853">
        <v>22</v>
      </c>
      <c r="E2853">
        <v>10</v>
      </c>
      <c r="F2853">
        <v>4.8</v>
      </c>
      <c r="G2853">
        <v>4.8</v>
      </c>
      <c r="I2853" s="1">
        <v>40108</v>
      </c>
      <c r="J2853">
        <v>4.8</v>
      </c>
      <c r="K2853">
        <f t="shared" si="264"/>
        <v>3498</v>
      </c>
      <c r="L2853" s="7">
        <f t="shared" si="267"/>
        <v>68.831168831168839</v>
      </c>
      <c r="M2853">
        <f t="shared" si="268"/>
        <v>8.6285714285714281</v>
      </c>
      <c r="N2853">
        <f t="shared" si="269"/>
        <v>17.503333333333334</v>
      </c>
      <c r="O2853">
        <f>G2853/WatershedCalcs!$F$18</f>
        <v>0.29870129828104797</v>
      </c>
    </row>
    <row r="2854" spans="1:15" x14ac:dyDescent="0.25">
      <c r="A2854">
        <f t="shared" si="265"/>
        <v>2010</v>
      </c>
      <c r="B2854">
        <f t="shared" si="266"/>
        <v>1</v>
      </c>
      <c r="C2854">
        <v>2009</v>
      </c>
      <c r="D2854">
        <v>23</v>
      </c>
      <c r="E2854">
        <v>10</v>
      </c>
      <c r="F2854">
        <v>11</v>
      </c>
      <c r="G2854">
        <v>11</v>
      </c>
      <c r="I2854" s="1">
        <v>40109</v>
      </c>
      <c r="J2854">
        <v>11</v>
      </c>
      <c r="K2854">
        <f t="shared" si="264"/>
        <v>2599</v>
      </c>
      <c r="L2854" s="7">
        <f t="shared" si="267"/>
        <v>51.141282959464775</v>
      </c>
      <c r="M2854">
        <f t="shared" si="268"/>
        <v>9.7999999999999989</v>
      </c>
      <c r="N2854">
        <f t="shared" si="269"/>
        <v>18.176666666666666</v>
      </c>
      <c r="O2854">
        <f>G2854/WatershedCalcs!$F$18</f>
        <v>0.68452380856073491</v>
      </c>
    </row>
    <row r="2855" spans="1:15" x14ac:dyDescent="0.25">
      <c r="A2855">
        <f t="shared" si="265"/>
        <v>2010</v>
      </c>
      <c r="B2855">
        <f t="shared" si="266"/>
        <v>1</v>
      </c>
      <c r="C2855">
        <v>2009</v>
      </c>
      <c r="D2855">
        <v>24</v>
      </c>
      <c r="E2855">
        <v>10</v>
      </c>
      <c r="F2855">
        <v>7.4</v>
      </c>
      <c r="G2855">
        <v>7.4</v>
      </c>
      <c r="I2855" s="1">
        <v>40110</v>
      </c>
      <c r="J2855">
        <v>7.4</v>
      </c>
      <c r="K2855">
        <f t="shared" si="264"/>
        <v>3038</v>
      </c>
      <c r="L2855" s="7">
        <f t="shared" si="267"/>
        <v>59.779614325068877</v>
      </c>
      <c r="M2855">
        <f t="shared" si="268"/>
        <v>9.3142857142857132</v>
      </c>
      <c r="N2855">
        <f t="shared" si="269"/>
        <v>19.376666666666665</v>
      </c>
      <c r="O2855">
        <f>G2855/WatershedCalcs!$F$18</f>
        <v>0.46049783484994899</v>
      </c>
    </row>
    <row r="2856" spans="1:15" x14ac:dyDescent="0.25">
      <c r="A2856">
        <f t="shared" si="265"/>
        <v>2010</v>
      </c>
      <c r="B2856">
        <f t="shared" si="266"/>
        <v>1</v>
      </c>
      <c r="C2856">
        <v>2009</v>
      </c>
      <c r="D2856">
        <v>25</v>
      </c>
      <c r="E2856">
        <v>10</v>
      </c>
      <c r="F2856">
        <v>4.4000000000000004</v>
      </c>
      <c r="G2856">
        <v>4.4000000000000004</v>
      </c>
      <c r="I2856" s="1">
        <v>40111</v>
      </c>
      <c r="J2856">
        <v>4.4000000000000004</v>
      </c>
      <c r="K2856">
        <f t="shared" si="264"/>
        <v>3593</v>
      </c>
      <c r="L2856" s="7">
        <f t="shared" si="267"/>
        <v>70.700511609602529</v>
      </c>
      <c r="M2856">
        <f t="shared" si="268"/>
        <v>9.6142857142857139</v>
      </c>
      <c r="N2856">
        <f t="shared" si="269"/>
        <v>19.963333333333331</v>
      </c>
      <c r="O2856">
        <f>G2856/WatershedCalcs!$F$18</f>
        <v>0.27380952342429399</v>
      </c>
    </row>
    <row r="2857" spans="1:15" x14ac:dyDescent="0.25">
      <c r="A2857">
        <f t="shared" si="265"/>
        <v>2010</v>
      </c>
      <c r="B2857">
        <f t="shared" si="266"/>
        <v>1</v>
      </c>
      <c r="C2857">
        <v>2009</v>
      </c>
      <c r="D2857">
        <v>26</v>
      </c>
      <c r="E2857">
        <v>10</v>
      </c>
      <c r="F2857">
        <v>18</v>
      </c>
      <c r="G2857">
        <v>18</v>
      </c>
      <c r="I2857" s="1">
        <v>40112</v>
      </c>
      <c r="J2857">
        <v>18</v>
      </c>
      <c r="K2857">
        <f t="shared" si="264"/>
        <v>1969</v>
      </c>
      <c r="L2857" s="7">
        <f t="shared" si="267"/>
        <v>38.744588744588739</v>
      </c>
      <c r="M2857">
        <f t="shared" si="268"/>
        <v>9.8714285714285701</v>
      </c>
      <c r="N2857">
        <f t="shared" si="269"/>
        <v>20.483333333333334</v>
      </c>
      <c r="O2857">
        <f>G2857/WatershedCalcs!$F$18</f>
        <v>1.1201298685539298</v>
      </c>
    </row>
    <row r="2858" spans="1:15" x14ac:dyDescent="0.25">
      <c r="A2858">
        <f t="shared" si="265"/>
        <v>2010</v>
      </c>
      <c r="B2858">
        <f t="shared" si="266"/>
        <v>1</v>
      </c>
      <c r="C2858">
        <v>2009</v>
      </c>
      <c r="D2858">
        <v>27</v>
      </c>
      <c r="E2858">
        <v>10</v>
      </c>
      <c r="F2858">
        <v>10</v>
      </c>
      <c r="G2858">
        <v>10</v>
      </c>
      <c r="I2858" s="1">
        <v>40113</v>
      </c>
      <c r="J2858">
        <v>10</v>
      </c>
      <c r="K2858">
        <f t="shared" si="264"/>
        <v>2728</v>
      </c>
      <c r="L2858" s="7">
        <f t="shared" si="267"/>
        <v>53.679653679653683</v>
      </c>
      <c r="M2858">
        <f t="shared" si="268"/>
        <v>8.0285714285714285</v>
      </c>
      <c r="N2858">
        <f t="shared" si="269"/>
        <v>20.45</v>
      </c>
      <c r="O2858">
        <f>G2858/WatershedCalcs!$F$18</f>
        <v>0.62229437141884991</v>
      </c>
    </row>
    <row r="2859" spans="1:15" x14ac:dyDescent="0.25">
      <c r="A2859">
        <f t="shared" si="265"/>
        <v>2010</v>
      </c>
      <c r="B2859">
        <f t="shared" si="266"/>
        <v>1</v>
      </c>
      <c r="C2859">
        <v>2009</v>
      </c>
      <c r="D2859">
        <v>28</v>
      </c>
      <c r="E2859">
        <v>10</v>
      </c>
      <c r="F2859">
        <v>4.8</v>
      </c>
      <c r="G2859">
        <v>4.8</v>
      </c>
      <c r="I2859" s="1">
        <v>40114</v>
      </c>
      <c r="J2859">
        <v>4.8</v>
      </c>
      <c r="K2859">
        <f t="shared" si="264"/>
        <v>3498</v>
      </c>
      <c r="L2859" s="7">
        <f t="shared" si="267"/>
        <v>68.831168831168839</v>
      </c>
      <c r="M2859">
        <f t="shared" si="268"/>
        <v>7.4142857142857155</v>
      </c>
      <c r="N2859">
        <f t="shared" si="269"/>
        <v>21.216666666666665</v>
      </c>
      <c r="O2859">
        <f>G2859/WatershedCalcs!$F$18</f>
        <v>0.29870129828104797</v>
      </c>
    </row>
    <row r="2860" spans="1:15" x14ac:dyDescent="0.25">
      <c r="A2860">
        <f t="shared" si="265"/>
        <v>2010</v>
      </c>
      <c r="B2860">
        <f t="shared" si="266"/>
        <v>1</v>
      </c>
      <c r="C2860">
        <v>2009</v>
      </c>
      <c r="D2860">
        <v>29</v>
      </c>
      <c r="E2860">
        <v>10</v>
      </c>
      <c r="F2860">
        <v>13</v>
      </c>
      <c r="G2860">
        <v>13</v>
      </c>
      <c r="I2860" s="1">
        <v>40115</v>
      </c>
      <c r="J2860">
        <v>13</v>
      </c>
      <c r="K2860">
        <f t="shared" si="264"/>
        <v>2405</v>
      </c>
      <c r="L2860" s="7">
        <f t="shared" si="267"/>
        <v>47.323888232979144</v>
      </c>
      <c r="M2860">
        <f t="shared" si="268"/>
        <v>7.5571428571428578</v>
      </c>
      <c r="N2860">
        <f t="shared" si="269"/>
        <v>22.490000000000002</v>
      </c>
      <c r="O2860">
        <f>G2860/WatershedCalcs!$F$18</f>
        <v>0.80898268284450492</v>
      </c>
    </row>
    <row r="2861" spans="1:15" x14ac:dyDescent="0.25">
      <c r="A2861">
        <f t="shared" si="265"/>
        <v>2010</v>
      </c>
      <c r="B2861">
        <f t="shared" si="266"/>
        <v>1</v>
      </c>
      <c r="C2861">
        <v>2009</v>
      </c>
      <c r="D2861">
        <v>30</v>
      </c>
      <c r="E2861">
        <v>10</v>
      </c>
      <c r="F2861">
        <v>7.6</v>
      </c>
      <c r="G2861">
        <v>7.6</v>
      </c>
      <c r="I2861" s="1">
        <v>40116</v>
      </c>
      <c r="J2861">
        <v>7.6</v>
      </c>
      <c r="K2861">
        <f t="shared" si="264"/>
        <v>3015</v>
      </c>
      <c r="L2861" s="7">
        <f t="shared" si="267"/>
        <v>59.327036599763872</v>
      </c>
      <c r="M2861">
        <f t="shared" si="268"/>
        <v>7.1000000000000005</v>
      </c>
      <c r="N2861">
        <f t="shared" si="269"/>
        <v>22.923333333333336</v>
      </c>
      <c r="O2861">
        <f>G2861/WatershedCalcs!$F$18</f>
        <v>0.47294372227832593</v>
      </c>
    </row>
    <row r="2862" spans="1:15" x14ac:dyDescent="0.25">
      <c r="A2862">
        <f t="shared" si="265"/>
        <v>2010</v>
      </c>
      <c r="B2862">
        <f t="shared" si="266"/>
        <v>1</v>
      </c>
      <c r="C2862">
        <v>2009</v>
      </c>
      <c r="D2862">
        <v>31</v>
      </c>
      <c r="E2862">
        <v>10</v>
      </c>
      <c r="F2862">
        <v>9.5</v>
      </c>
      <c r="G2862">
        <v>9.5</v>
      </c>
      <c r="I2862" s="1">
        <v>40117</v>
      </c>
      <c r="J2862">
        <v>9.5</v>
      </c>
      <c r="K2862">
        <f t="shared" si="264"/>
        <v>2807</v>
      </c>
      <c r="L2862" s="7">
        <f t="shared" si="267"/>
        <v>55.234159779614323</v>
      </c>
      <c r="M2862">
        <f t="shared" si="268"/>
        <v>10.585714285714285</v>
      </c>
      <c r="N2862">
        <f t="shared" si="269"/>
        <v>23.403333333333332</v>
      </c>
      <c r="O2862">
        <f>G2862/WatershedCalcs!$F$18</f>
        <v>0.59117965284790741</v>
      </c>
    </row>
    <row r="2863" spans="1:15" x14ac:dyDescent="0.25">
      <c r="A2863">
        <f t="shared" si="265"/>
        <v>2010</v>
      </c>
      <c r="B2863">
        <f t="shared" si="266"/>
        <v>2</v>
      </c>
      <c r="C2863">
        <v>2009</v>
      </c>
      <c r="D2863">
        <v>1</v>
      </c>
      <c r="E2863">
        <v>11</v>
      </c>
      <c r="F2863">
        <v>6.2</v>
      </c>
      <c r="G2863">
        <v>6.2</v>
      </c>
      <c r="I2863" s="1">
        <v>40118</v>
      </c>
      <c r="J2863">
        <v>6.2</v>
      </c>
      <c r="K2863">
        <f t="shared" si="264"/>
        <v>3220</v>
      </c>
      <c r="L2863" s="7">
        <f t="shared" si="267"/>
        <v>63.360881542699723</v>
      </c>
      <c r="M2863">
        <f t="shared" si="268"/>
        <v>19.942857142857143</v>
      </c>
      <c r="N2863">
        <f t="shared" si="269"/>
        <v>23.720000000000002</v>
      </c>
      <c r="O2863">
        <f>G2863/WatershedCalcs!$F$18</f>
        <v>0.38582251027968695</v>
      </c>
    </row>
    <row r="2864" spans="1:15" x14ac:dyDescent="0.25">
      <c r="A2864">
        <f t="shared" si="265"/>
        <v>2010</v>
      </c>
      <c r="B2864">
        <f t="shared" si="266"/>
        <v>2</v>
      </c>
      <c r="C2864">
        <v>2009</v>
      </c>
      <c r="D2864">
        <v>2</v>
      </c>
      <c r="E2864">
        <v>11</v>
      </c>
      <c r="F2864">
        <v>5.0999999999999996</v>
      </c>
      <c r="G2864">
        <v>5.0999999999999996</v>
      </c>
      <c r="I2864" s="1">
        <v>40119</v>
      </c>
      <c r="J2864">
        <v>5.0999999999999996</v>
      </c>
      <c r="K2864">
        <f t="shared" si="264"/>
        <v>3448</v>
      </c>
      <c r="L2864" s="7">
        <f t="shared" si="267"/>
        <v>67.847304210940578</v>
      </c>
      <c r="M2864">
        <f t="shared" si="268"/>
        <v>26.914285714285715</v>
      </c>
      <c r="N2864">
        <f t="shared" si="269"/>
        <v>24.08</v>
      </c>
      <c r="O2864">
        <f>G2864/WatershedCalcs!$F$18</f>
        <v>0.31737012942361342</v>
      </c>
    </row>
    <row r="2865" spans="1:15" x14ac:dyDescent="0.25">
      <c r="A2865">
        <f t="shared" si="265"/>
        <v>2010</v>
      </c>
      <c r="B2865">
        <f t="shared" si="266"/>
        <v>2</v>
      </c>
      <c r="C2865">
        <v>2009</v>
      </c>
      <c r="D2865">
        <v>3</v>
      </c>
      <c r="E2865">
        <v>11</v>
      </c>
      <c r="F2865">
        <v>5.7</v>
      </c>
      <c r="G2865">
        <v>5.7</v>
      </c>
      <c r="I2865" s="1">
        <v>40120</v>
      </c>
      <c r="J2865">
        <v>5.7</v>
      </c>
      <c r="K2865">
        <f t="shared" si="264"/>
        <v>3307</v>
      </c>
      <c r="L2865" s="7">
        <f t="shared" si="267"/>
        <v>65.072805981896892</v>
      </c>
      <c r="M2865">
        <f t="shared" si="268"/>
        <v>29.614285714285717</v>
      </c>
      <c r="N2865">
        <f t="shared" si="269"/>
        <v>24.41</v>
      </c>
      <c r="O2865">
        <f>G2865/WatershedCalcs!$F$18</f>
        <v>0.3547077917087445</v>
      </c>
    </row>
    <row r="2866" spans="1:15" x14ac:dyDescent="0.25">
      <c r="A2866">
        <f t="shared" si="265"/>
        <v>2010</v>
      </c>
      <c r="B2866">
        <f t="shared" si="266"/>
        <v>2</v>
      </c>
      <c r="C2866">
        <v>2009</v>
      </c>
      <c r="D2866">
        <v>4</v>
      </c>
      <c r="E2866">
        <v>11</v>
      </c>
      <c r="F2866">
        <v>5.8</v>
      </c>
      <c r="G2866">
        <v>5.8</v>
      </c>
      <c r="I2866" s="1">
        <v>40121</v>
      </c>
      <c r="J2866">
        <v>5.8</v>
      </c>
      <c r="K2866">
        <f t="shared" si="264"/>
        <v>3295</v>
      </c>
      <c r="L2866" s="7">
        <f t="shared" si="267"/>
        <v>64.836678473042113</v>
      </c>
      <c r="M2866">
        <f t="shared" si="268"/>
        <v>31.657142857142855</v>
      </c>
      <c r="N2866">
        <f t="shared" si="269"/>
        <v>24.653333333333332</v>
      </c>
      <c r="O2866">
        <f>G2866/WatershedCalcs!$F$18</f>
        <v>0.36093073542293297</v>
      </c>
    </row>
    <row r="2867" spans="1:15" x14ac:dyDescent="0.25">
      <c r="A2867">
        <f t="shared" si="265"/>
        <v>2010</v>
      </c>
      <c r="B2867">
        <f t="shared" si="266"/>
        <v>2</v>
      </c>
      <c r="C2867">
        <v>2009</v>
      </c>
      <c r="D2867">
        <v>5</v>
      </c>
      <c r="E2867">
        <v>11</v>
      </c>
      <c r="F2867">
        <v>9.8000000000000007</v>
      </c>
      <c r="G2867">
        <v>9.8000000000000007</v>
      </c>
      <c r="I2867" s="1">
        <v>40122</v>
      </c>
      <c r="J2867">
        <v>9.8000000000000007</v>
      </c>
      <c r="K2867">
        <f t="shared" si="264"/>
        <v>2771</v>
      </c>
      <c r="L2867" s="7">
        <f t="shared" si="267"/>
        <v>54.525777253049981</v>
      </c>
      <c r="M2867">
        <f t="shared" si="268"/>
        <v>33.4</v>
      </c>
      <c r="N2867">
        <f t="shared" si="269"/>
        <v>24.826666666666664</v>
      </c>
      <c r="O2867">
        <f>G2867/WatershedCalcs!$F$18</f>
        <v>0.60984848399047298</v>
      </c>
    </row>
    <row r="2868" spans="1:15" x14ac:dyDescent="0.25">
      <c r="A2868">
        <f t="shared" si="265"/>
        <v>2010</v>
      </c>
      <c r="B2868">
        <f t="shared" si="266"/>
        <v>2</v>
      </c>
      <c r="C2868">
        <v>2009</v>
      </c>
      <c r="D2868">
        <v>6</v>
      </c>
      <c r="E2868">
        <v>11</v>
      </c>
      <c r="F2868">
        <v>32</v>
      </c>
      <c r="G2868">
        <v>32</v>
      </c>
      <c r="I2868" s="1">
        <v>40123</v>
      </c>
      <c r="J2868">
        <v>32</v>
      </c>
      <c r="K2868">
        <f t="shared" si="264"/>
        <v>1185</v>
      </c>
      <c r="L2868" s="7">
        <f t="shared" si="267"/>
        <v>23.31759149940968</v>
      </c>
      <c r="M2868">
        <f t="shared" si="268"/>
        <v>35.857142857142854</v>
      </c>
      <c r="N2868">
        <f t="shared" si="269"/>
        <v>24.866666666666667</v>
      </c>
      <c r="O2868">
        <f>G2868/WatershedCalcs!$F$18</f>
        <v>1.9913419885403199</v>
      </c>
    </row>
    <row r="2869" spans="1:15" x14ac:dyDescent="0.25">
      <c r="A2869">
        <f t="shared" si="265"/>
        <v>2010</v>
      </c>
      <c r="B2869">
        <f t="shared" si="266"/>
        <v>2</v>
      </c>
      <c r="C2869">
        <v>2009</v>
      </c>
      <c r="D2869">
        <v>7</v>
      </c>
      <c r="E2869">
        <v>11</v>
      </c>
      <c r="F2869" t="s">
        <v>132</v>
      </c>
      <c r="G2869">
        <v>75</v>
      </c>
      <c r="H2869" t="s">
        <v>10</v>
      </c>
      <c r="I2869" s="1">
        <v>40124</v>
      </c>
      <c r="J2869">
        <v>75</v>
      </c>
      <c r="K2869">
        <f t="shared" si="264"/>
        <v>396</v>
      </c>
      <c r="L2869" s="7">
        <f t="shared" si="267"/>
        <v>7.7922077922077921</v>
      </c>
      <c r="M2869">
        <f t="shared" si="268"/>
        <v>35.142857142857146</v>
      </c>
      <c r="N2869">
        <f t="shared" si="269"/>
        <v>24.13</v>
      </c>
      <c r="O2869">
        <f>G2869/WatershedCalcs!$F$18</f>
        <v>4.6672077856413745</v>
      </c>
    </row>
    <row r="2870" spans="1:15" x14ac:dyDescent="0.25">
      <c r="A2870">
        <f t="shared" si="265"/>
        <v>2010</v>
      </c>
      <c r="B2870">
        <f t="shared" si="266"/>
        <v>2</v>
      </c>
      <c r="C2870">
        <v>2009</v>
      </c>
      <c r="D2870">
        <v>8</v>
      </c>
      <c r="E2870">
        <v>11</v>
      </c>
      <c r="F2870" t="s">
        <v>147</v>
      </c>
      <c r="G2870">
        <v>55</v>
      </c>
      <c r="H2870" t="s">
        <v>10</v>
      </c>
      <c r="I2870" s="1">
        <v>40125</v>
      </c>
      <c r="J2870">
        <v>55</v>
      </c>
      <c r="K2870">
        <f t="shared" si="264"/>
        <v>571</v>
      </c>
      <c r="L2870" s="7">
        <f t="shared" si="267"/>
        <v>11.235733963006691</v>
      </c>
      <c r="M2870">
        <f t="shared" si="268"/>
        <v>26.857142857142858</v>
      </c>
      <c r="N2870">
        <f t="shared" si="269"/>
        <v>21.923333333333332</v>
      </c>
      <c r="O2870">
        <f>G2870/WatershedCalcs!$F$18</f>
        <v>3.4226190428036745</v>
      </c>
    </row>
    <row r="2871" spans="1:15" x14ac:dyDescent="0.25">
      <c r="A2871">
        <f t="shared" si="265"/>
        <v>2010</v>
      </c>
      <c r="B2871">
        <f t="shared" si="266"/>
        <v>2</v>
      </c>
      <c r="C2871">
        <v>2009</v>
      </c>
      <c r="D2871">
        <v>9</v>
      </c>
      <c r="E2871">
        <v>11</v>
      </c>
      <c r="F2871">
        <v>24</v>
      </c>
      <c r="G2871">
        <v>24</v>
      </c>
      <c r="I2871" s="1">
        <v>40126</v>
      </c>
      <c r="J2871">
        <v>24</v>
      </c>
      <c r="K2871">
        <f t="shared" si="264"/>
        <v>1550</v>
      </c>
      <c r="L2871" s="7">
        <f t="shared" si="267"/>
        <v>30.499803227075954</v>
      </c>
      <c r="M2871">
        <f t="shared" si="268"/>
        <v>20.857142857142858</v>
      </c>
      <c r="N2871">
        <f t="shared" si="269"/>
        <v>20.356666666666666</v>
      </c>
      <c r="O2871">
        <f>G2871/WatershedCalcs!$F$18</f>
        <v>1.4935064914052398</v>
      </c>
    </row>
    <row r="2872" spans="1:15" x14ac:dyDescent="0.25">
      <c r="A2872">
        <f t="shared" si="265"/>
        <v>2010</v>
      </c>
      <c r="B2872">
        <f t="shared" si="266"/>
        <v>2</v>
      </c>
      <c r="C2872">
        <v>2009</v>
      </c>
      <c r="D2872">
        <v>10</v>
      </c>
      <c r="E2872">
        <v>11</v>
      </c>
      <c r="F2872">
        <v>20</v>
      </c>
      <c r="G2872">
        <v>20</v>
      </c>
      <c r="I2872" s="1">
        <v>40127</v>
      </c>
      <c r="J2872">
        <v>20</v>
      </c>
      <c r="K2872">
        <f t="shared" si="264"/>
        <v>1826</v>
      </c>
      <c r="L2872" s="7">
        <f t="shared" si="267"/>
        <v>35.930735930735928</v>
      </c>
      <c r="M2872">
        <f t="shared" si="268"/>
        <v>19</v>
      </c>
      <c r="N2872">
        <f t="shared" si="269"/>
        <v>19.786666666666665</v>
      </c>
      <c r="O2872">
        <f>G2872/WatershedCalcs!$F$18</f>
        <v>1.2445887428376998</v>
      </c>
    </row>
    <row r="2873" spans="1:15" x14ac:dyDescent="0.25">
      <c r="A2873">
        <f t="shared" si="265"/>
        <v>2010</v>
      </c>
      <c r="B2873">
        <f t="shared" si="266"/>
        <v>2</v>
      </c>
      <c r="C2873">
        <v>2009</v>
      </c>
      <c r="D2873">
        <v>11</v>
      </c>
      <c r="E2873">
        <v>11</v>
      </c>
      <c r="F2873">
        <v>18</v>
      </c>
      <c r="G2873">
        <v>18</v>
      </c>
      <c r="I2873" s="1">
        <v>40128</v>
      </c>
      <c r="J2873">
        <v>18</v>
      </c>
      <c r="K2873">
        <f t="shared" si="264"/>
        <v>1969</v>
      </c>
      <c r="L2873" s="7">
        <f t="shared" si="267"/>
        <v>38.744588744588739</v>
      </c>
      <c r="M2873">
        <f t="shared" si="268"/>
        <v>19.428571428571427</v>
      </c>
      <c r="N2873">
        <f t="shared" si="269"/>
        <v>19.34333333333333</v>
      </c>
      <c r="O2873">
        <f>G2873/WatershedCalcs!$F$18</f>
        <v>1.1201298685539298</v>
      </c>
    </row>
    <row r="2874" spans="1:15" x14ac:dyDescent="0.25">
      <c r="A2874">
        <f t="shared" si="265"/>
        <v>2010</v>
      </c>
      <c r="B2874">
        <f t="shared" si="266"/>
        <v>2</v>
      </c>
      <c r="C2874">
        <v>2009</v>
      </c>
      <c r="D2874">
        <v>12</v>
      </c>
      <c r="E2874">
        <v>11</v>
      </c>
      <c r="F2874">
        <v>27</v>
      </c>
      <c r="G2874">
        <v>27</v>
      </c>
      <c r="I2874" s="1">
        <v>40129</v>
      </c>
      <c r="J2874">
        <v>27</v>
      </c>
      <c r="K2874">
        <f t="shared" si="264"/>
        <v>1397</v>
      </c>
      <c r="L2874" s="7">
        <f t="shared" si="267"/>
        <v>27.489177489177489</v>
      </c>
      <c r="M2874">
        <f t="shared" si="268"/>
        <v>19</v>
      </c>
      <c r="N2874">
        <f t="shared" si="269"/>
        <v>18.956666666666663</v>
      </c>
      <c r="O2874">
        <f>G2874/WatershedCalcs!$F$18</f>
        <v>1.6801948028308948</v>
      </c>
    </row>
    <row r="2875" spans="1:15" x14ac:dyDescent="0.25">
      <c r="A2875">
        <f t="shared" si="265"/>
        <v>2010</v>
      </c>
      <c r="B2875">
        <f t="shared" si="266"/>
        <v>2</v>
      </c>
      <c r="C2875">
        <v>2009</v>
      </c>
      <c r="D2875">
        <v>13</v>
      </c>
      <c r="E2875">
        <v>11</v>
      </c>
      <c r="F2875">
        <v>27</v>
      </c>
      <c r="G2875">
        <v>27</v>
      </c>
      <c r="I2875" s="1">
        <v>40130</v>
      </c>
      <c r="J2875">
        <v>27</v>
      </c>
      <c r="K2875">
        <f t="shared" si="264"/>
        <v>1397</v>
      </c>
      <c r="L2875" s="7">
        <f t="shared" si="267"/>
        <v>27.489177489177489</v>
      </c>
      <c r="M2875">
        <f t="shared" si="268"/>
        <v>18</v>
      </c>
      <c r="N2875">
        <f t="shared" si="269"/>
        <v>18.303333333333331</v>
      </c>
      <c r="O2875">
        <f>G2875/WatershedCalcs!$F$18</f>
        <v>1.6801948028308948</v>
      </c>
    </row>
    <row r="2876" spans="1:15" x14ac:dyDescent="0.25">
      <c r="A2876">
        <f t="shared" si="265"/>
        <v>2010</v>
      </c>
      <c r="B2876">
        <f t="shared" si="266"/>
        <v>2</v>
      </c>
      <c r="C2876">
        <v>2009</v>
      </c>
      <c r="D2876">
        <v>14</v>
      </c>
      <c r="E2876">
        <v>11</v>
      </c>
      <c r="F2876">
        <v>17</v>
      </c>
      <c r="G2876">
        <v>17</v>
      </c>
      <c r="I2876" s="1">
        <v>40131</v>
      </c>
      <c r="J2876">
        <v>17</v>
      </c>
      <c r="K2876">
        <f t="shared" si="264"/>
        <v>2056</v>
      </c>
      <c r="L2876" s="7">
        <f t="shared" si="267"/>
        <v>40.456513183785916</v>
      </c>
      <c r="M2876">
        <f t="shared" si="268"/>
        <v>17.714285714285715</v>
      </c>
      <c r="N2876">
        <f t="shared" si="269"/>
        <v>17.656666666666663</v>
      </c>
      <c r="O2876">
        <f>G2876/WatershedCalcs!$F$18</f>
        <v>1.0579004314120448</v>
      </c>
    </row>
    <row r="2877" spans="1:15" x14ac:dyDescent="0.25">
      <c r="A2877">
        <f t="shared" si="265"/>
        <v>2010</v>
      </c>
      <c r="B2877">
        <f t="shared" si="266"/>
        <v>2</v>
      </c>
      <c r="C2877">
        <v>2009</v>
      </c>
      <c r="D2877">
        <v>15</v>
      </c>
      <c r="E2877">
        <v>11</v>
      </c>
      <c r="F2877">
        <v>13</v>
      </c>
      <c r="G2877">
        <v>13</v>
      </c>
      <c r="I2877" s="1">
        <v>40132</v>
      </c>
      <c r="J2877">
        <v>13</v>
      </c>
      <c r="K2877">
        <f t="shared" si="264"/>
        <v>2405</v>
      </c>
      <c r="L2877" s="7">
        <f t="shared" si="267"/>
        <v>47.323888232979144</v>
      </c>
      <c r="M2877">
        <f t="shared" si="268"/>
        <v>18.857142857142858</v>
      </c>
      <c r="N2877">
        <f t="shared" si="269"/>
        <v>17.52333333333333</v>
      </c>
      <c r="O2877">
        <f>G2877/WatershedCalcs!$F$18</f>
        <v>0.80898268284450492</v>
      </c>
    </row>
    <row r="2878" spans="1:15" x14ac:dyDescent="0.25">
      <c r="A2878">
        <f t="shared" si="265"/>
        <v>2010</v>
      </c>
      <c r="B2878">
        <f t="shared" si="266"/>
        <v>2</v>
      </c>
      <c r="C2878">
        <v>2009</v>
      </c>
      <c r="D2878">
        <v>16</v>
      </c>
      <c r="E2878">
        <v>11</v>
      </c>
      <c r="F2878">
        <v>11</v>
      </c>
      <c r="G2878">
        <v>11</v>
      </c>
      <c r="I2878" s="1">
        <v>40133</v>
      </c>
      <c r="J2878">
        <v>11</v>
      </c>
      <c r="K2878">
        <f t="shared" si="264"/>
        <v>2599</v>
      </c>
      <c r="L2878" s="7">
        <f t="shared" si="267"/>
        <v>51.141282959464775</v>
      </c>
      <c r="M2878">
        <f t="shared" si="268"/>
        <v>23.714285714285715</v>
      </c>
      <c r="N2878">
        <f t="shared" si="269"/>
        <v>19.756666666666664</v>
      </c>
      <c r="O2878">
        <f>G2878/WatershedCalcs!$F$18</f>
        <v>0.68452380856073491</v>
      </c>
    </row>
    <row r="2879" spans="1:15" x14ac:dyDescent="0.25">
      <c r="A2879">
        <f t="shared" si="265"/>
        <v>2010</v>
      </c>
      <c r="B2879">
        <f t="shared" si="266"/>
        <v>2</v>
      </c>
      <c r="C2879">
        <v>2009</v>
      </c>
      <c r="D2879">
        <v>17</v>
      </c>
      <c r="E2879">
        <v>11</v>
      </c>
      <c r="F2879">
        <v>23</v>
      </c>
      <c r="G2879">
        <v>23</v>
      </c>
      <c r="I2879" s="1">
        <v>40134</v>
      </c>
      <c r="J2879">
        <v>23</v>
      </c>
      <c r="K2879">
        <f t="shared" si="264"/>
        <v>1613</v>
      </c>
      <c r="L2879" s="7">
        <f t="shared" si="267"/>
        <v>31.739472648563559</v>
      </c>
      <c r="M2879">
        <f t="shared" si="268"/>
        <v>25.714285714285715</v>
      </c>
      <c r="N2879">
        <f t="shared" si="269"/>
        <v>23.556666666666665</v>
      </c>
      <c r="O2879">
        <f>G2879/WatershedCalcs!$F$18</f>
        <v>1.4312770542633548</v>
      </c>
    </row>
    <row r="2880" spans="1:15" x14ac:dyDescent="0.25">
      <c r="A2880">
        <f t="shared" si="265"/>
        <v>2010</v>
      </c>
      <c r="B2880">
        <f t="shared" si="266"/>
        <v>2</v>
      </c>
      <c r="C2880">
        <v>2009</v>
      </c>
      <c r="D2880">
        <v>18</v>
      </c>
      <c r="E2880">
        <v>11</v>
      </c>
      <c r="F2880">
        <v>15</v>
      </c>
      <c r="G2880">
        <v>15</v>
      </c>
      <c r="I2880" s="1">
        <v>40135</v>
      </c>
      <c r="J2880">
        <v>15</v>
      </c>
      <c r="K2880">
        <f t="shared" si="264"/>
        <v>2213</v>
      </c>
      <c r="L2880" s="7">
        <f t="shared" si="267"/>
        <v>43.545848091302638</v>
      </c>
      <c r="M2880">
        <f t="shared" si="268"/>
        <v>25.285714285714285</v>
      </c>
      <c r="N2880">
        <f t="shared" si="269"/>
        <v>25.456666666666663</v>
      </c>
      <c r="O2880">
        <f>G2880/WatershedCalcs!$F$18</f>
        <v>0.93344155712827492</v>
      </c>
    </row>
    <row r="2881" spans="1:15" x14ac:dyDescent="0.25">
      <c r="A2881">
        <f t="shared" si="265"/>
        <v>2010</v>
      </c>
      <c r="B2881">
        <f t="shared" si="266"/>
        <v>2</v>
      </c>
      <c r="C2881">
        <v>2009</v>
      </c>
      <c r="D2881">
        <v>19</v>
      </c>
      <c r="E2881">
        <v>11</v>
      </c>
      <c r="F2881">
        <v>20</v>
      </c>
      <c r="G2881">
        <v>20</v>
      </c>
      <c r="I2881" s="1">
        <v>40136</v>
      </c>
      <c r="J2881">
        <v>20</v>
      </c>
      <c r="K2881">
        <f t="shared" si="264"/>
        <v>1826</v>
      </c>
      <c r="L2881" s="7">
        <f t="shared" si="267"/>
        <v>35.930735930735928</v>
      </c>
      <c r="M2881">
        <f t="shared" si="268"/>
        <v>25.571428571428573</v>
      </c>
      <c r="N2881">
        <f t="shared" si="269"/>
        <v>26.623333333333331</v>
      </c>
      <c r="O2881">
        <f>G2881/WatershedCalcs!$F$18</f>
        <v>1.2445887428376998</v>
      </c>
    </row>
    <row r="2882" spans="1:15" x14ac:dyDescent="0.25">
      <c r="A2882">
        <f t="shared" si="265"/>
        <v>2010</v>
      </c>
      <c r="B2882">
        <f t="shared" si="266"/>
        <v>2</v>
      </c>
      <c r="C2882">
        <v>2009</v>
      </c>
      <c r="D2882">
        <v>20</v>
      </c>
      <c r="E2882">
        <v>11</v>
      </c>
      <c r="F2882">
        <v>25</v>
      </c>
      <c r="G2882">
        <v>25</v>
      </c>
      <c r="I2882" s="1">
        <v>40137</v>
      </c>
      <c r="J2882">
        <v>25</v>
      </c>
      <c r="K2882">
        <f t="shared" ref="K2882:K2945" si="270">RANK(J2882,$J$2:$J$5114,0)</f>
        <v>1500</v>
      </c>
      <c r="L2882" s="7">
        <f t="shared" si="267"/>
        <v>29.515938606847698</v>
      </c>
      <c r="M2882">
        <f t="shared" si="268"/>
        <v>27.428571428571427</v>
      </c>
      <c r="N2882">
        <f t="shared" si="269"/>
        <v>27.189999999999998</v>
      </c>
      <c r="O2882">
        <f>G2882/WatershedCalcs!$F$18</f>
        <v>1.5557359285471248</v>
      </c>
    </row>
    <row r="2883" spans="1:15" x14ac:dyDescent="0.25">
      <c r="A2883">
        <f t="shared" ref="A2883:A2946" si="271">IF(E2883&gt;9,C2883+1,C2883)</f>
        <v>2010</v>
      </c>
      <c r="B2883">
        <f t="shared" ref="B2883:B2946" si="272">IF(E2883&gt;9,(E2883-9),(E2883+3))</f>
        <v>2</v>
      </c>
      <c r="C2883">
        <v>2009</v>
      </c>
      <c r="D2883">
        <v>21</v>
      </c>
      <c r="E2883">
        <v>11</v>
      </c>
      <c r="F2883">
        <v>25</v>
      </c>
      <c r="G2883">
        <v>25</v>
      </c>
      <c r="I2883" s="1">
        <v>40138</v>
      </c>
      <c r="J2883">
        <v>25</v>
      </c>
      <c r="K2883">
        <f t="shared" si="270"/>
        <v>1500</v>
      </c>
      <c r="L2883" s="7">
        <f t="shared" ref="L2883:L2946" si="273">100*(K2883/(COUNT($K$2:$K$5114)+1))</f>
        <v>29.515938606847698</v>
      </c>
      <c r="M2883">
        <f t="shared" ref="M2883:M2946" si="274">AVERAGE(J2883:J2889)</f>
        <v>30</v>
      </c>
      <c r="N2883">
        <f t="shared" ref="N2883:N2946" si="275">AVERAGE(J2883:J2912)</f>
        <v>27.589999999999996</v>
      </c>
      <c r="O2883">
        <f>G2883/WatershedCalcs!$F$18</f>
        <v>1.5557359285471248</v>
      </c>
    </row>
    <row r="2884" spans="1:15" x14ac:dyDescent="0.25">
      <c r="A2884">
        <f t="shared" si="271"/>
        <v>2010</v>
      </c>
      <c r="B2884">
        <f t="shared" si="272"/>
        <v>2</v>
      </c>
      <c r="C2884">
        <v>2009</v>
      </c>
      <c r="D2884">
        <v>22</v>
      </c>
      <c r="E2884">
        <v>11</v>
      </c>
      <c r="F2884">
        <v>47</v>
      </c>
      <c r="G2884">
        <v>47</v>
      </c>
      <c r="I2884" s="1">
        <v>40139</v>
      </c>
      <c r="J2884">
        <v>47</v>
      </c>
      <c r="K2884">
        <f t="shared" si="270"/>
        <v>700</v>
      </c>
      <c r="L2884" s="7">
        <f t="shared" si="273"/>
        <v>13.774104683195592</v>
      </c>
      <c r="M2884">
        <f t="shared" si="274"/>
        <v>30.142857142857142</v>
      </c>
      <c r="N2884">
        <f t="shared" si="275"/>
        <v>28.689999999999998</v>
      </c>
      <c r="O2884">
        <f>G2884/WatershedCalcs!$F$18</f>
        <v>2.9247835456685949</v>
      </c>
    </row>
    <row r="2885" spans="1:15" x14ac:dyDescent="0.25">
      <c r="A2885">
        <f t="shared" si="271"/>
        <v>2010</v>
      </c>
      <c r="B2885">
        <f t="shared" si="272"/>
        <v>2</v>
      </c>
      <c r="C2885">
        <v>2009</v>
      </c>
      <c r="D2885">
        <v>23</v>
      </c>
      <c r="E2885">
        <v>11</v>
      </c>
      <c r="F2885">
        <v>25</v>
      </c>
      <c r="G2885">
        <v>25</v>
      </c>
      <c r="I2885" s="1">
        <v>40140</v>
      </c>
      <c r="J2885">
        <v>25</v>
      </c>
      <c r="K2885">
        <f t="shared" si="270"/>
        <v>1500</v>
      </c>
      <c r="L2885" s="7">
        <f t="shared" si="273"/>
        <v>29.515938606847698</v>
      </c>
      <c r="M2885">
        <f t="shared" si="274"/>
        <v>26.571428571428573</v>
      </c>
      <c r="N2885">
        <f t="shared" si="275"/>
        <v>28.589999999999996</v>
      </c>
      <c r="O2885">
        <f>G2885/WatershedCalcs!$F$18</f>
        <v>1.5557359285471248</v>
      </c>
    </row>
    <row r="2886" spans="1:15" x14ac:dyDescent="0.25">
      <c r="A2886">
        <f t="shared" si="271"/>
        <v>2010</v>
      </c>
      <c r="B2886">
        <f t="shared" si="272"/>
        <v>2</v>
      </c>
      <c r="C2886">
        <v>2009</v>
      </c>
      <c r="D2886">
        <v>24</v>
      </c>
      <c r="E2886">
        <v>11</v>
      </c>
      <c r="F2886">
        <v>20</v>
      </c>
      <c r="G2886">
        <v>20</v>
      </c>
      <c r="I2886" s="1">
        <v>40141</v>
      </c>
      <c r="J2886">
        <v>20</v>
      </c>
      <c r="K2886">
        <f t="shared" si="270"/>
        <v>1826</v>
      </c>
      <c r="L2886" s="7">
        <f t="shared" si="273"/>
        <v>35.930735930735928</v>
      </c>
      <c r="M2886">
        <f t="shared" si="274"/>
        <v>25.714285714285715</v>
      </c>
      <c r="N2886">
        <f t="shared" si="275"/>
        <v>28.856666666666666</v>
      </c>
      <c r="O2886">
        <f>G2886/WatershedCalcs!$F$18</f>
        <v>1.2445887428376998</v>
      </c>
    </row>
    <row r="2887" spans="1:15" x14ac:dyDescent="0.25">
      <c r="A2887">
        <f t="shared" si="271"/>
        <v>2010</v>
      </c>
      <c r="B2887">
        <f t="shared" si="272"/>
        <v>2</v>
      </c>
      <c r="C2887">
        <v>2009</v>
      </c>
      <c r="D2887">
        <v>25</v>
      </c>
      <c r="E2887">
        <v>11</v>
      </c>
      <c r="F2887">
        <v>17</v>
      </c>
      <c r="G2887">
        <v>17</v>
      </c>
      <c r="I2887" s="1">
        <v>40142</v>
      </c>
      <c r="J2887">
        <v>17</v>
      </c>
      <c r="K2887">
        <f t="shared" si="270"/>
        <v>2056</v>
      </c>
      <c r="L2887" s="7">
        <f t="shared" si="273"/>
        <v>40.456513183785916</v>
      </c>
      <c r="M2887">
        <f t="shared" si="274"/>
        <v>25.285714285714285</v>
      </c>
      <c r="N2887">
        <f t="shared" si="275"/>
        <v>29.09</v>
      </c>
      <c r="O2887">
        <f>G2887/WatershedCalcs!$F$18</f>
        <v>1.0579004314120448</v>
      </c>
    </row>
    <row r="2888" spans="1:15" x14ac:dyDescent="0.25">
      <c r="A2888">
        <f t="shared" si="271"/>
        <v>2010</v>
      </c>
      <c r="B2888">
        <f t="shared" si="272"/>
        <v>2</v>
      </c>
      <c r="C2888">
        <v>2009</v>
      </c>
      <c r="D2888">
        <v>26</v>
      </c>
      <c r="E2888">
        <v>11</v>
      </c>
      <c r="F2888">
        <v>33</v>
      </c>
      <c r="G2888">
        <v>33</v>
      </c>
      <c r="I2888" s="1">
        <v>40143</v>
      </c>
      <c r="J2888">
        <v>33</v>
      </c>
      <c r="K2888">
        <f t="shared" si="270"/>
        <v>1148</v>
      </c>
      <c r="L2888" s="7">
        <f t="shared" si="273"/>
        <v>22.589531680440771</v>
      </c>
      <c r="M2888">
        <f t="shared" si="274"/>
        <v>25</v>
      </c>
      <c r="N2888">
        <f t="shared" si="275"/>
        <v>29.290000000000003</v>
      </c>
      <c r="O2888">
        <f>G2888/WatershedCalcs!$F$18</f>
        <v>2.0535714256822049</v>
      </c>
    </row>
    <row r="2889" spans="1:15" x14ac:dyDescent="0.25">
      <c r="A2889">
        <f t="shared" si="271"/>
        <v>2010</v>
      </c>
      <c r="B2889">
        <f t="shared" si="272"/>
        <v>2</v>
      </c>
      <c r="C2889">
        <v>2009</v>
      </c>
      <c r="D2889">
        <v>27</v>
      </c>
      <c r="E2889">
        <v>11</v>
      </c>
      <c r="F2889">
        <v>43</v>
      </c>
      <c r="G2889">
        <v>43</v>
      </c>
      <c r="I2889" s="1">
        <v>40144</v>
      </c>
      <c r="J2889">
        <v>43</v>
      </c>
      <c r="K2889">
        <f t="shared" si="270"/>
        <v>809</v>
      </c>
      <c r="L2889" s="7">
        <f t="shared" si="273"/>
        <v>15.91892955529319</v>
      </c>
      <c r="M2889">
        <f t="shared" si="274"/>
        <v>22.142857142857142</v>
      </c>
      <c r="N2889">
        <f t="shared" si="275"/>
        <v>28.856666666666669</v>
      </c>
      <c r="O2889">
        <f>G2889/WatershedCalcs!$F$18</f>
        <v>2.6758657971010549</v>
      </c>
    </row>
    <row r="2890" spans="1:15" x14ac:dyDescent="0.25">
      <c r="A2890">
        <f t="shared" si="271"/>
        <v>2010</v>
      </c>
      <c r="B2890">
        <f t="shared" si="272"/>
        <v>2</v>
      </c>
      <c r="C2890">
        <v>2009</v>
      </c>
      <c r="D2890">
        <v>28</v>
      </c>
      <c r="E2890">
        <v>11</v>
      </c>
      <c r="F2890">
        <v>26</v>
      </c>
      <c r="G2890">
        <v>26</v>
      </c>
      <c r="I2890" s="1">
        <v>40145</v>
      </c>
      <c r="J2890">
        <v>26</v>
      </c>
      <c r="K2890">
        <f t="shared" si="270"/>
        <v>1449</v>
      </c>
      <c r="L2890" s="7">
        <f t="shared" si="273"/>
        <v>28.512396694214875</v>
      </c>
      <c r="M2890">
        <f t="shared" si="274"/>
        <v>17.571428571428573</v>
      </c>
      <c r="N2890">
        <f t="shared" si="275"/>
        <v>27.990000000000002</v>
      </c>
      <c r="O2890">
        <f>G2890/WatershedCalcs!$F$18</f>
        <v>1.6179653656890098</v>
      </c>
    </row>
    <row r="2891" spans="1:15" x14ac:dyDescent="0.25">
      <c r="A2891">
        <f t="shared" si="271"/>
        <v>2010</v>
      </c>
      <c r="B2891">
        <f t="shared" si="272"/>
        <v>2</v>
      </c>
      <c r="C2891">
        <v>2009</v>
      </c>
      <c r="D2891">
        <v>29</v>
      </c>
      <c r="E2891">
        <v>11</v>
      </c>
      <c r="F2891">
        <v>22</v>
      </c>
      <c r="G2891">
        <v>22</v>
      </c>
      <c r="I2891" s="1">
        <v>40146</v>
      </c>
      <c r="J2891">
        <v>22</v>
      </c>
      <c r="K2891">
        <f t="shared" si="270"/>
        <v>1676</v>
      </c>
      <c r="L2891" s="7">
        <f t="shared" si="273"/>
        <v>32.979142070051161</v>
      </c>
      <c r="M2891">
        <f t="shared" si="274"/>
        <v>15.428571428571429</v>
      </c>
      <c r="N2891">
        <f t="shared" si="275"/>
        <v>27.59</v>
      </c>
      <c r="O2891">
        <f>G2891/WatershedCalcs!$F$18</f>
        <v>1.3690476171214698</v>
      </c>
    </row>
    <row r="2892" spans="1:15" x14ac:dyDescent="0.25">
      <c r="A2892">
        <f t="shared" si="271"/>
        <v>2010</v>
      </c>
      <c r="B2892">
        <f t="shared" si="272"/>
        <v>2</v>
      </c>
      <c r="C2892">
        <v>2009</v>
      </c>
      <c r="D2892">
        <v>30</v>
      </c>
      <c r="E2892">
        <v>11</v>
      </c>
      <c r="F2892">
        <v>19</v>
      </c>
      <c r="G2892">
        <v>19</v>
      </c>
      <c r="I2892" s="1">
        <v>40147</v>
      </c>
      <c r="J2892">
        <v>19</v>
      </c>
      <c r="K2892">
        <f t="shared" si="270"/>
        <v>1898</v>
      </c>
      <c r="L2892" s="7">
        <f t="shared" si="273"/>
        <v>37.34750098386462</v>
      </c>
      <c r="M2892">
        <f t="shared" si="274"/>
        <v>13.700000000000001</v>
      </c>
      <c r="N2892">
        <f t="shared" si="275"/>
        <v>27.290000000000003</v>
      </c>
      <c r="O2892">
        <f>G2892/WatershedCalcs!$F$18</f>
        <v>1.1823593056958148</v>
      </c>
    </row>
    <row r="2893" spans="1:15" x14ac:dyDescent="0.25">
      <c r="A2893">
        <f t="shared" si="271"/>
        <v>2010</v>
      </c>
      <c r="B2893">
        <f t="shared" si="272"/>
        <v>3</v>
      </c>
      <c r="C2893">
        <v>2009</v>
      </c>
      <c r="D2893">
        <v>1</v>
      </c>
      <c r="E2893">
        <v>12</v>
      </c>
      <c r="F2893">
        <v>17</v>
      </c>
      <c r="G2893">
        <v>17</v>
      </c>
      <c r="I2893" s="1">
        <v>40148</v>
      </c>
      <c r="J2893">
        <v>17</v>
      </c>
      <c r="K2893">
        <f t="shared" si="270"/>
        <v>2056</v>
      </c>
      <c r="L2893" s="7">
        <f t="shared" si="273"/>
        <v>40.456513183785916</v>
      </c>
      <c r="M2893">
        <f t="shared" si="274"/>
        <v>12.242857142857144</v>
      </c>
      <c r="N2893">
        <f t="shared" si="275"/>
        <v>27.323333333333334</v>
      </c>
      <c r="O2893">
        <f>G2893/WatershedCalcs!$F$18</f>
        <v>1.0579004314120448</v>
      </c>
    </row>
    <row r="2894" spans="1:15" x14ac:dyDescent="0.25">
      <c r="A2894">
        <f t="shared" si="271"/>
        <v>2010</v>
      </c>
      <c r="B2894">
        <f t="shared" si="272"/>
        <v>3</v>
      </c>
      <c r="C2894">
        <v>2009</v>
      </c>
      <c r="D2894">
        <v>2</v>
      </c>
      <c r="E2894">
        <v>12</v>
      </c>
      <c r="F2894">
        <v>15</v>
      </c>
      <c r="G2894">
        <v>15</v>
      </c>
      <c r="I2894" s="1">
        <v>40149</v>
      </c>
      <c r="J2894">
        <v>15</v>
      </c>
      <c r="K2894">
        <f t="shared" si="270"/>
        <v>2213</v>
      </c>
      <c r="L2894" s="7">
        <f t="shared" si="273"/>
        <v>43.545848091302638</v>
      </c>
      <c r="M2894">
        <f t="shared" si="274"/>
        <v>10.957142857142857</v>
      </c>
      <c r="N2894">
        <f t="shared" si="275"/>
        <v>28.790000000000003</v>
      </c>
      <c r="O2894">
        <f>G2894/WatershedCalcs!$F$18</f>
        <v>0.93344155712827492</v>
      </c>
    </row>
    <row r="2895" spans="1:15" x14ac:dyDescent="0.25">
      <c r="A2895">
        <f t="shared" si="271"/>
        <v>2010</v>
      </c>
      <c r="B2895">
        <f t="shared" si="272"/>
        <v>3</v>
      </c>
      <c r="C2895">
        <v>2009</v>
      </c>
      <c r="D2895">
        <v>3</v>
      </c>
      <c r="E2895">
        <v>12</v>
      </c>
      <c r="F2895">
        <v>13</v>
      </c>
      <c r="G2895">
        <v>13</v>
      </c>
      <c r="I2895" s="1">
        <v>40150</v>
      </c>
      <c r="J2895">
        <v>13</v>
      </c>
      <c r="K2895">
        <f t="shared" si="270"/>
        <v>2405</v>
      </c>
      <c r="L2895" s="7">
        <f t="shared" si="273"/>
        <v>47.323888232979144</v>
      </c>
      <c r="M2895">
        <f t="shared" si="274"/>
        <v>9.8000000000000007</v>
      </c>
      <c r="N2895">
        <f t="shared" si="275"/>
        <v>32.29</v>
      </c>
      <c r="O2895">
        <f>G2895/WatershedCalcs!$F$18</f>
        <v>0.80898268284450492</v>
      </c>
    </row>
    <row r="2896" spans="1:15" x14ac:dyDescent="0.25">
      <c r="A2896">
        <f t="shared" si="271"/>
        <v>2010</v>
      </c>
      <c r="B2896">
        <f t="shared" si="272"/>
        <v>3</v>
      </c>
      <c r="C2896">
        <v>2009</v>
      </c>
      <c r="D2896">
        <v>4</v>
      </c>
      <c r="E2896">
        <v>12</v>
      </c>
      <c r="F2896">
        <v>11</v>
      </c>
      <c r="G2896">
        <v>11</v>
      </c>
      <c r="I2896" s="1">
        <v>40151</v>
      </c>
      <c r="J2896">
        <v>11</v>
      </c>
      <c r="K2896">
        <f t="shared" si="270"/>
        <v>2599</v>
      </c>
      <c r="L2896" s="7">
        <f t="shared" si="273"/>
        <v>51.141282959464775</v>
      </c>
      <c r="M2896">
        <f t="shared" si="274"/>
        <v>8.9</v>
      </c>
      <c r="N2896">
        <f t="shared" si="275"/>
        <v>35.756666666666668</v>
      </c>
      <c r="O2896">
        <f>G2896/WatershedCalcs!$F$18</f>
        <v>0.68452380856073491</v>
      </c>
    </row>
    <row r="2897" spans="1:15" x14ac:dyDescent="0.25">
      <c r="A2897">
        <f t="shared" si="271"/>
        <v>2010</v>
      </c>
      <c r="B2897">
        <f t="shared" si="272"/>
        <v>3</v>
      </c>
      <c r="C2897">
        <v>2009</v>
      </c>
      <c r="D2897">
        <v>5</v>
      </c>
      <c r="E2897">
        <v>12</v>
      </c>
      <c r="F2897">
        <v>11</v>
      </c>
      <c r="G2897">
        <v>11</v>
      </c>
      <c r="I2897" s="1">
        <v>40152</v>
      </c>
      <c r="J2897">
        <v>11</v>
      </c>
      <c r="K2897">
        <f t="shared" si="270"/>
        <v>2599</v>
      </c>
      <c r="L2897" s="7">
        <f t="shared" si="273"/>
        <v>51.141282959464775</v>
      </c>
      <c r="M2897">
        <f t="shared" si="274"/>
        <v>8.2428571428571438</v>
      </c>
      <c r="N2897">
        <f t="shared" si="275"/>
        <v>38.423333333333332</v>
      </c>
      <c r="O2897">
        <f>G2897/WatershedCalcs!$F$18</f>
        <v>0.68452380856073491</v>
      </c>
    </row>
    <row r="2898" spans="1:15" x14ac:dyDescent="0.25">
      <c r="A2898">
        <f t="shared" si="271"/>
        <v>2010</v>
      </c>
      <c r="B2898">
        <f t="shared" si="272"/>
        <v>3</v>
      </c>
      <c r="C2898">
        <v>2009</v>
      </c>
      <c r="D2898">
        <v>6</v>
      </c>
      <c r="E2898">
        <v>12</v>
      </c>
      <c r="F2898">
        <v>9.9</v>
      </c>
      <c r="G2898">
        <v>9.9</v>
      </c>
      <c r="I2898" s="1">
        <v>40153</v>
      </c>
      <c r="J2898">
        <v>9.9</v>
      </c>
      <c r="K2898">
        <f t="shared" si="270"/>
        <v>2766</v>
      </c>
      <c r="L2898" s="7">
        <f t="shared" si="273"/>
        <v>54.42739079102715</v>
      </c>
      <c r="M2898">
        <f t="shared" si="274"/>
        <v>7.7285714285714286</v>
      </c>
      <c r="N2898">
        <f t="shared" si="275"/>
        <v>40.423333333333332</v>
      </c>
      <c r="O2898">
        <f>G2898/WatershedCalcs!$F$18</f>
        <v>0.6160714277046615</v>
      </c>
    </row>
    <row r="2899" spans="1:15" x14ac:dyDescent="0.25">
      <c r="A2899">
        <f t="shared" si="271"/>
        <v>2010</v>
      </c>
      <c r="B2899">
        <f t="shared" si="272"/>
        <v>3</v>
      </c>
      <c r="C2899">
        <v>2009</v>
      </c>
      <c r="D2899">
        <v>7</v>
      </c>
      <c r="E2899">
        <v>12</v>
      </c>
      <c r="F2899">
        <v>8.8000000000000007</v>
      </c>
      <c r="G2899">
        <v>8.8000000000000007</v>
      </c>
      <c r="I2899" s="1">
        <v>40154</v>
      </c>
      <c r="J2899">
        <v>8.8000000000000007</v>
      </c>
      <c r="K2899">
        <f t="shared" si="270"/>
        <v>2879</v>
      </c>
      <c r="L2899" s="7">
        <f t="shared" si="273"/>
        <v>56.650924832743009</v>
      </c>
      <c r="M2899">
        <f t="shared" si="274"/>
        <v>7.4</v>
      </c>
      <c r="N2899">
        <f t="shared" si="275"/>
        <v>42.126666666666665</v>
      </c>
      <c r="O2899">
        <f>G2899/WatershedCalcs!$F$18</f>
        <v>0.54761904684858798</v>
      </c>
    </row>
    <row r="2900" spans="1:15" x14ac:dyDescent="0.25">
      <c r="A2900">
        <f t="shared" si="271"/>
        <v>2010</v>
      </c>
      <c r="B2900">
        <f t="shared" si="272"/>
        <v>3</v>
      </c>
      <c r="C2900">
        <v>2009</v>
      </c>
      <c r="D2900">
        <v>8</v>
      </c>
      <c r="E2900">
        <v>12</v>
      </c>
      <c r="F2900">
        <v>8</v>
      </c>
      <c r="G2900">
        <v>8</v>
      </c>
      <c r="I2900" s="1">
        <v>40155</v>
      </c>
      <c r="J2900">
        <v>8</v>
      </c>
      <c r="K2900">
        <f t="shared" si="270"/>
        <v>2970</v>
      </c>
      <c r="L2900" s="7">
        <f t="shared" si="273"/>
        <v>58.441558441558442</v>
      </c>
      <c r="M2900">
        <f t="shared" si="274"/>
        <v>8</v>
      </c>
      <c r="N2900">
        <f t="shared" si="275"/>
        <v>45.5</v>
      </c>
      <c r="O2900">
        <f>G2900/WatershedCalcs!$F$18</f>
        <v>0.49783549713507996</v>
      </c>
    </row>
    <row r="2901" spans="1:15" x14ac:dyDescent="0.25">
      <c r="A2901">
        <f t="shared" si="271"/>
        <v>2010</v>
      </c>
      <c r="B2901">
        <f t="shared" si="272"/>
        <v>3</v>
      </c>
      <c r="C2901">
        <v>2009</v>
      </c>
      <c r="D2901">
        <v>9</v>
      </c>
      <c r="E2901">
        <v>12</v>
      </c>
      <c r="F2901">
        <v>6.9</v>
      </c>
      <c r="G2901">
        <v>6.9</v>
      </c>
      <c r="I2901" s="1">
        <v>40156</v>
      </c>
      <c r="J2901">
        <v>6.9</v>
      </c>
      <c r="K2901">
        <f t="shared" si="270"/>
        <v>3106</v>
      </c>
      <c r="L2901" s="7">
        <f t="shared" si="273"/>
        <v>61.117670208579298</v>
      </c>
      <c r="M2901">
        <f t="shared" si="274"/>
        <v>18.285714285714285</v>
      </c>
      <c r="N2901">
        <f t="shared" si="275"/>
        <v>48.266666666666666</v>
      </c>
      <c r="O2901">
        <f>G2901/WatershedCalcs!$F$18</f>
        <v>0.42938311627900649</v>
      </c>
    </row>
    <row r="2902" spans="1:15" x14ac:dyDescent="0.25">
      <c r="A2902">
        <f t="shared" si="271"/>
        <v>2010</v>
      </c>
      <c r="B2902">
        <f t="shared" si="272"/>
        <v>3</v>
      </c>
      <c r="C2902">
        <v>2009</v>
      </c>
      <c r="D2902">
        <v>10</v>
      </c>
      <c r="E2902">
        <v>12</v>
      </c>
      <c r="F2902">
        <v>6.7</v>
      </c>
      <c r="G2902">
        <v>6.7</v>
      </c>
      <c r="I2902" s="1">
        <v>40157</v>
      </c>
      <c r="J2902">
        <v>6.7</v>
      </c>
      <c r="K2902">
        <f t="shared" si="270"/>
        <v>3132</v>
      </c>
      <c r="L2902" s="7">
        <f t="shared" si="273"/>
        <v>61.629279811097994</v>
      </c>
      <c r="M2902">
        <f t="shared" si="274"/>
        <v>35.157142857142858</v>
      </c>
      <c r="N2902">
        <f t="shared" si="275"/>
        <v>50.57</v>
      </c>
      <c r="O2902">
        <f>G2902/WatershedCalcs!$F$18</f>
        <v>0.41693722885062945</v>
      </c>
    </row>
    <row r="2903" spans="1:15" x14ac:dyDescent="0.25">
      <c r="A2903">
        <f t="shared" si="271"/>
        <v>2010</v>
      </c>
      <c r="B2903">
        <f t="shared" si="272"/>
        <v>3</v>
      </c>
      <c r="C2903">
        <v>2009</v>
      </c>
      <c r="D2903">
        <v>11</v>
      </c>
      <c r="E2903">
        <v>12</v>
      </c>
      <c r="F2903">
        <v>6.4</v>
      </c>
      <c r="G2903">
        <v>6.4</v>
      </c>
      <c r="I2903" s="1">
        <v>40158</v>
      </c>
      <c r="J2903">
        <v>6.4</v>
      </c>
      <c r="K2903">
        <f t="shared" si="270"/>
        <v>3180</v>
      </c>
      <c r="L2903" s="7">
        <f t="shared" si="273"/>
        <v>62.573789846517116</v>
      </c>
      <c r="M2903">
        <f t="shared" si="274"/>
        <v>45.628571428571426</v>
      </c>
      <c r="N2903">
        <f t="shared" si="275"/>
        <v>53.18</v>
      </c>
      <c r="O2903">
        <f>G2903/WatershedCalcs!$F$18</f>
        <v>0.39826839770806399</v>
      </c>
    </row>
    <row r="2904" spans="1:15" x14ac:dyDescent="0.25">
      <c r="A2904">
        <f t="shared" si="271"/>
        <v>2010</v>
      </c>
      <c r="B2904">
        <f t="shared" si="272"/>
        <v>3</v>
      </c>
      <c r="C2904">
        <v>2009</v>
      </c>
      <c r="D2904">
        <v>12</v>
      </c>
      <c r="E2904">
        <v>12</v>
      </c>
      <c r="F2904">
        <v>7.4</v>
      </c>
      <c r="G2904">
        <v>7.4</v>
      </c>
      <c r="I2904" s="1">
        <v>40159</v>
      </c>
      <c r="J2904">
        <v>7.4</v>
      </c>
      <c r="K2904">
        <f t="shared" si="270"/>
        <v>3038</v>
      </c>
      <c r="L2904" s="7">
        <f t="shared" si="273"/>
        <v>59.779614325068877</v>
      </c>
      <c r="M2904">
        <f t="shared" si="274"/>
        <v>51.857142857142854</v>
      </c>
      <c r="N2904">
        <f t="shared" si="275"/>
        <v>54.866666666666667</v>
      </c>
      <c r="O2904">
        <f>G2904/WatershedCalcs!$F$18</f>
        <v>0.46049783484994899</v>
      </c>
    </row>
    <row r="2905" spans="1:15" x14ac:dyDescent="0.25">
      <c r="A2905">
        <f t="shared" si="271"/>
        <v>2010</v>
      </c>
      <c r="B2905">
        <f t="shared" si="272"/>
        <v>3</v>
      </c>
      <c r="C2905">
        <v>2009</v>
      </c>
      <c r="D2905">
        <v>13</v>
      </c>
      <c r="E2905">
        <v>12</v>
      </c>
      <c r="F2905">
        <v>7.6</v>
      </c>
      <c r="G2905">
        <v>7.6</v>
      </c>
      <c r="I2905" s="1">
        <v>40160</v>
      </c>
      <c r="J2905">
        <v>7.6</v>
      </c>
      <c r="K2905">
        <f t="shared" si="270"/>
        <v>3015</v>
      </c>
      <c r="L2905" s="7">
        <f t="shared" si="273"/>
        <v>59.327036599763872</v>
      </c>
      <c r="M2905">
        <f t="shared" si="274"/>
        <v>56.085714285714289</v>
      </c>
      <c r="N2905">
        <f t="shared" si="275"/>
        <v>56.153333333333329</v>
      </c>
      <c r="O2905">
        <f>G2905/WatershedCalcs!$F$18</f>
        <v>0.47294372227832593</v>
      </c>
    </row>
    <row r="2906" spans="1:15" x14ac:dyDescent="0.25">
      <c r="A2906">
        <f t="shared" si="271"/>
        <v>2010</v>
      </c>
      <c r="B2906">
        <f t="shared" si="272"/>
        <v>3</v>
      </c>
      <c r="C2906">
        <v>2009</v>
      </c>
      <c r="D2906">
        <v>14</v>
      </c>
      <c r="E2906">
        <v>12</v>
      </c>
      <c r="F2906">
        <v>13</v>
      </c>
      <c r="G2906">
        <v>13</v>
      </c>
      <c r="I2906" s="1">
        <v>40161</v>
      </c>
      <c r="J2906">
        <v>13</v>
      </c>
      <c r="K2906">
        <f t="shared" si="270"/>
        <v>2405</v>
      </c>
      <c r="L2906" s="7">
        <f t="shared" si="273"/>
        <v>47.323888232979144</v>
      </c>
      <c r="M2906">
        <f t="shared" si="274"/>
        <v>60.285714285714285</v>
      </c>
      <c r="N2906">
        <f t="shared" si="275"/>
        <v>58.06666666666667</v>
      </c>
      <c r="O2906">
        <f>G2906/WatershedCalcs!$F$18</f>
        <v>0.80898268284450492</v>
      </c>
    </row>
    <row r="2907" spans="1:15" x14ac:dyDescent="0.25">
      <c r="A2907">
        <f t="shared" si="271"/>
        <v>2010</v>
      </c>
      <c r="B2907">
        <f t="shared" si="272"/>
        <v>3</v>
      </c>
      <c r="C2907">
        <v>2009</v>
      </c>
      <c r="D2907">
        <v>15</v>
      </c>
      <c r="E2907">
        <v>12</v>
      </c>
      <c r="F2907" t="s">
        <v>63</v>
      </c>
      <c r="G2907">
        <v>80</v>
      </c>
      <c r="H2907" t="s">
        <v>10</v>
      </c>
      <c r="I2907" s="1">
        <v>40162</v>
      </c>
      <c r="J2907">
        <v>80</v>
      </c>
      <c r="K2907">
        <f t="shared" si="270"/>
        <v>366</v>
      </c>
      <c r="L2907" s="7">
        <f t="shared" si="273"/>
        <v>7.2018890200708379</v>
      </c>
      <c r="M2907">
        <f t="shared" si="274"/>
        <v>66.714285714285708</v>
      </c>
      <c r="N2907">
        <f t="shared" si="275"/>
        <v>59.733333333333334</v>
      </c>
      <c r="O2907">
        <f>G2907/WatershedCalcs!$F$18</f>
        <v>4.9783549713507993</v>
      </c>
    </row>
    <row r="2908" spans="1:15" x14ac:dyDescent="0.25">
      <c r="A2908">
        <f t="shared" si="271"/>
        <v>2010</v>
      </c>
      <c r="B2908">
        <f t="shared" si="272"/>
        <v>3</v>
      </c>
      <c r="C2908">
        <v>2009</v>
      </c>
      <c r="D2908">
        <v>16</v>
      </c>
      <c r="E2908">
        <v>12</v>
      </c>
      <c r="F2908" t="s">
        <v>148</v>
      </c>
      <c r="G2908">
        <v>125</v>
      </c>
      <c r="H2908" t="s">
        <v>10</v>
      </c>
      <c r="I2908" s="1">
        <v>40163</v>
      </c>
      <c r="J2908">
        <v>125</v>
      </c>
      <c r="K2908">
        <f t="shared" si="270"/>
        <v>211</v>
      </c>
      <c r="L2908" s="7">
        <f t="shared" si="273"/>
        <v>4.1519086973632424</v>
      </c>
      <c r="M2908">
        <f t="shared" si="274"/>
        <v>61.571428571428569</v>
      </c>
      <c r="N2908">
        <f t="shared" si="275"/>
        <v>58.9</v>
      </c>
      <c r="O2908">
        <f>G2908/WatershedCalcs!$F$18</f>
        <v>7.7786796427356242</v>
      </c>
    </row>
    <row r="2909" spans="1:15" x14ac:dyDescent="0.25">
      <c r="A2909">
        <f t="shared" si="271"/>
        <v>2010</v>
      </c>
      <c r="B2909">
        <f t="shared" si="272"/>
        <v>3</v>
      </c>
      <c r="C2909">
        <v>2009</v>
      </c>
      <c r="D2909">
        <v>17</v>
      </c>
      <c r="E2909">
        <v>12</v>
      </c>
      <c r="F2909">
        <v>80</v>
      </c>
      <c r="G2909">
        <v>80</v>
      </c>
      <c r="I2909" s="1">
        <v>40164</v>
      </c>
      <c r="J2909">
        <v>80</v>
      </c>
      <c r="K2909">
        <f t="shared" si="270"/>
        <v>366</v>
      </c>
      <c r="L2909" s="7">
        <f t="shared" si="273"/>
        <v>7.2018890200708379</v>
      </c>
      <c r="M2909">
        <f t="shared" si="274"/>
        <v>48.428571428571431</v>
      </c>
      <c r="N2909">
        <f t="shared" si="275"/>
        <v>57.133333333333333</v>
      </c>
      <c r="O2909">
        <f>G2909/WatershedCalcs!$F$18</f>
        <v>4.9783549713507993</v>
      </c>
    </row>
    <row r="2910" spans="1:15" x14ac:dyDescent="0.25">
      <c r="A2910">
        <f t="shared" si="271"/>
        <v>2010</v>
      </c>
      <c r="B2910">
        <f t="shared" si="272"/>
        <v>3</v>
      </c>
      <c r="C2910">
        <v>2009</v>
      </c>
      <c r="D2910">
        <v>18</v>
      </c>
      <c r="E2910">
        <v>12</v>
      </c>
      <c r="F2910">
        <v>50</v>
      </c>
      <c r="G2910">
        <v>50</v>
      </c>
      <c r="I2910" s="1">
        <v>40165</v>
      </c>
      <c r="J2910">
        <v>50</v>
      </c>
      <c r="K2910">
        <f t="shared" si="270"/>
        <v>640</v>
      </c>
      <c r="L2910" s="7">
        <f t="shared" si="273"/>
        <v>12.593467138921685</v>
      </c>
      <c r="M2910">
        <f t="shared" si="274"/>
        <v>40.857142857142854</v>
      </c>
      <c r="N2910">
        <f t="shared" si="275"/>
        <v>58.3</v>
      </c>
      <c r="O2910">
        <f>G2910/WatershedCalcs!$F$18</f>
        <v>3.1114718570942497</v>
      </c>
    </row>
    <row r="2911" spans="1:15" x14ac:dyDescent="0.25">
      <c r="A2911">
        <f t="shared" si="271"/>
        <v>2010</v>
      </c>
      <c r="B2911">
        <f t="shared" si="272"/>
        <v>3</v>
      </c>
      <c r="C2911">
        <v>2009</v>
      </c>
      <c r="D2911">
        <v>19</v>
      </c>
      <c r="E2911">
        <v>12</v>
      </c>
      <c r="F2911">
        <v>37</v>
      </c>
      <c r="G2911">
        <v>37</v>
      </c>
      <c r="I2911" s="1">
        <v>40166</v>
      </c>
      <c r="J2911">
        <v>37</v>
      </c>
      <c r="K2911">
        <f t="shared" si="270"/>
        <v>988</v>
      </c>
      <c r="L2911" s="7">
        <f t="shared" si="273"/>
        <v>19.441164895710351</v>
      </c>
      <c r="M2911">
        <f t="shared" si="274"/>
        <v>37</v>
      </c>
      <c r="N2911">
        <f t="shared" si="275"/>
        <v>60.5</v>
      </c>
      <c r="O2911">
        <f>G2911/WatershedCalcs!$F$18</f>
        <v>2.3024891742497449</v>
      </c>
    </row>
    <row r="2912" spans="1:15" x14ac:dyDescent="0.25">
      <c r="A2912">
        <f t="shared" si="271"/>
        <v>2010</v>
      </c>
      <c r="B2912">
        <f t="shared" si="272"/>
        <v>3</v>
      </c>
      <c r="C2912">
        <v>2009</v>
      </c>
      <c r="D2912">
        <v>20</v>
      </c>
      <c r="E2912">
        <v>12</v>
      </c>
      <c r="F2912">
        <v>37</v>
      </c>
      <c r="G2912">
        <v>37</v>
      </c>
      <c r="I2912" s="1">
        <v>40167</v>
      </c>
      <c r="J2912">
        <v>37</v>
      </c>
      <c r="K2912">
        <f t="shared" si="270"/>
        <v>988</v>
      </c>
      <c r="L2912" s="7">
        <f t="shared" si="273"/>
        <v>19.441164895710351</v>
      </c>
      <c r="M2912">
        <f t="shared" si="274"/>
        <v>34.571428571428569</v>
      </c>
      <c r="N2912">
        <f t="shared" si="275"/>
        <v>62.866666666666667</v>
      </c>
      <c r="O2912">
        <f>G2912/WatershedCalcs!$F$18</f>
        <v>2.3024891742497449</v>
      </c>
    </row>
    <row r="2913" spans="1:15" x14ac:dyDescent="0.25">
      <c r="A2913">
        <f t="shared" si="271"/>
        <v>2010</v>
      </c>
      <c r="B2913">
        <f t="shared" si="272"/>
        <v>3</v>
      </c>
      <c r="C2913">
        <v>2009</v>
      </c>
      <c r="D2913">
        <v>21</v>
      </c>
      <c r="E2913">
        <v>12</v>
      </c>
      <c r="F2913">
        <v>58</v>
      </c>
      <c r="G2913">
        <v>58</v>
      </c>
      <c r="I2913" s="1">
        <v>40168</v>
      </c>
      <c r="J2913">
        <v>58</v>
      </c>
      <c r="K2913">
        <f t="shared" si="270"/>
        <v>531</v>
      </c>
      <c r="L2913" s="7">
        <f t="shared" si="273"/>
        <v>10.448642266824084</v>
      </c>
      <c r="M2913">
        <f t="shared" si="274"/>
        <v>31.714285714285715</v>
      </c>
      <c r="N2913">
        <f t="shared" si="275"/>
        <v>64.86666666666666</v>
      </c>
      <c r="O2913">
        <f>G2913/WatershedCalcs!$F$18</f>
        <v>3.6093073542293297</v>
      </c>
    </row>
    <row r="2914" spans="1:15" x14ac:dyDescent="0.25">
      <c r="A2914">
        <f t="shared" si="271"/>
        <v>2010</v>
      </c>
      <c r="B2914">
        <f t="shared" si="272"/>
        <v>3</v>
      </c>
      <c r="C2914">
        <v>2009</v>
      </c>
      <c r="D2914">
        <v>22</v>
      </c>
      <c r="E2914">
        <v>12</v>
      </c>
      <c r="F2914">
        <v>44</v>
      </c>
      <c r="G2914">
        <v>44</v>
      </c>
      <c r="I2914" s="1">
        <v>40169</v>
      </c>
      <c r="J2914">
        <v>44</v>
      </c>
      <c r="K2914">
        <f t="shared" si="270"/>
        <v>777</v>
      </c>
      <c r="L2914" s="7">
        <f t="shared" si="273"/>
        <v>15.289256198347106</v>
      </c>
      <c r="M2914">
        <f t="shared" si="274"/>
        <v>25.428571428571427</v>
      </c>
      <c r="N2914">
        <f t="shared" si="275"/>
        <v>65.36666666666666</v>
      </c>
      <c r="O2914">
        <f>G2914/WatershedCalcs!$F$18</f>
        <v>2.7380952342429397</v>
      </c>
    </row>
    <row r="2915" spans="1:15" x14ac:dyDescent="0.25">
      <c r="A2915">
        <f t="shared" si="271"/>
        <v>2010</v>
      </c>
      <c r="B2915">
        <f t="shared" si="272"/>
        <v>3</v>
      </c>
      <c r="C2915">
        <v>2009</v>
      </c>
      <c r="D2915">
        <v>23</v>
      </c>
      <c r="E2915">
        <v>12</v>
      </c>
      <c r="F2915">
        <v>33</v>
      </c>
      <c r="G2915">
        <v>33</v>
      </c>
      <c r="I2915" s="1">
        <v>40170</v>
      </c>
      <c r="J2915">
        <v>33</v>
      </c>
      <c r="K2915">
        <f t="shared" si="270"/>
        <v>1148</v>
      </c>
      <c r="L2915" s="7">
        <f t="shared" si="273"/>
        <v>22.589531680440771</v>
      </c>
      <c r="M2915">
        <f t="shared" si="274"/>
        <v>21</v>
      </c>
      <c r="N2915">
        <f t="shared" si="275"/>
        <v>65.86666666666666</v>
      </c>
      <c r="O2915">
        <f>G2915/WatershedCalcs!$F$18</f>
        <v>2.0535714256822049</v>
      </c>
    </row>
    <row r="2916" spans="1:15" x14ac:dyDescent="0.25">
      <c r="A2916">
        <f t="shared" si="271"/>
        <v>2010</v>
      </c>
      <c r="B2916">
        <f t="shared" si="272"/>
        <v>3</v>
      </c>
      <c r="C2916">
        <v>2009</v>
      </c>
      <c r="D2916">
        <v>24</v>
      </c>
      <c r="E2916">
        <v>12</v>
      </c>
      <c r="F2916">
        <v>27</v>
      </c>
      <c r="G2916">
        <v>27</v>
      </c>
      <c r="I2916" s="1">
        <v>40171</v>
      </c>
      <c r="J2916">
        <v>27</v>
      </c>
      <c r="K2916">
        <f t="shared" si="270"/>
        <v>1397</v>
      </c>
      <c r="L2916" s="7">
        <f t="shared" si="273"/>
        <v>27.489177489177489</v>
      </c>
      <c r="M2916">
        <f t="shared" si="274"/>
        <v>19.142857142857142</v>
      </c>
      <c r="N2916">
        <f t="shared" si="275"/>
        <v>66.533333333333331</v>
      </c>
      <c r="O2916">
        <f>G2916/WatershedCalcs!$F$18</f>
        <v>1.6801948028308948</v>
      </c>
    </row>
    <row r="2917" spans="1:15" x14ac:dyDescent="0.25">
      <c r="A2917">
        <f t="shared" si="271"/>
        <v>2010</v>
      </c>
      <c r="B2917">
        <f t="shared" si="272"/>
        <v>3</v>
      </c>
      <c r="C2917">
        <v>2009</v>
      </c>
      <c r="D2917">
        <v>25</v>
      </c>
      <c r="E2917">
        <v>12</v>
      </c>
      <c r="F2917">
        <v>23</v>
      </c>
      <c r="G2917">
        <v>23</v>
      </c>
      <c r="I2917" s="1">
        <v>40172</v>
      </c>
      <c r="J2917">
        <v>23</v>
      </c>
      <c r="K2917">
        <f t="shared" si="270"/>
        <v>1613</v>
      </c>
      <c r="L2917" s="7">
        <f t="shared" si="273"/>
        <v>31.739472648563559</v>
      </c>
      <c r="M2917">
        <f t="shared" si="274"/>
        <v>24</v>
      </c>
      <c r="N2917">
        <f t="shared" si="275"/>
        <v>67.13333333333334</v>
      </c>
      <c r="O2917">
        <f>G2917/WatershedCalcs!$F$18</f>
        <v>1.4312770542633548</v>
      </c>
    </row>
    <row r="2918" spans="1:15" x14ac:dyDescent="0.25">
      <c r="A2918">
        <f t="shared" si="271"/>
        <v>2010</v>
      </c>
      <c r="B2918">
        <f t="shared" si="272"/>
        <v>3</v>
      </c>
      <c r="C2918">
        <v>2009</v>
      </c>
      <c r="D2918">
        <v>26</v>
      </c>
      <c r="E2918">
        <v>12</v>
      </c>
      <c r="F2918">
        <v>20</v>
      </c>
      <c r="G2918">
        <v>20</v>
      </c>
      <c r="I2918" s="1">
        <v>40173</v>
      </c>
      <c r="J2918">
        <v>20</v>
      </c>
      <c r="K2918">
        <f t="shared" si="270"/>
        <v>1826</v>
      </c>
      <c r="L2918" s="7">
        <f t="shared" si="273"/>
        <v>35.930735930735928</v>
      </c>
      <c r="M2918">
        <f t="shared" si="274"/>
        <v>37.857142857142854</v>
      </c>
      <c r="N2918">
        <f t="shared" si="275"/>
        <v>68.433333333333337</v>
      </c>
      <c r="O2918">
        <f>G2918/WatershedCalcs!$F$18</f>
        <v>1.2445887428376998</v>
      </c>
    </row>
    <row r="2919" spans="1:15" x14ac:dyDescent="0.25">
      <c r="A2919">
        <f t="shared" si="271"/>
        <v>2010</v>
      </c>
      <c r="B2919">
        <f t="shared" si="272"/>
        <v>3</v>
      </c>
      <c r="C2919">
        <v>2009</v>
      </c>
      <c r="D2919">
        <v>27</v>
      </c>
      <c r="E2919">
        <v>12</v>
      </c>
      <c r="F2919">
        <v>17</v>
      </c>
      <c r="G2919">
        <v>17</v>
      </c>
      <c r="I2919" s="1">
        <v>40174</v>
      </c>
      <c r="J2919">
        <v>17</v>
      </c>
      <c r="K2919">
        <f t="shared" si="270"/>
        <v>2056</v>
      </c>
      <c r="L2919" s="7">
        <f t="shared" si="273"/>
        <v>40.456513183785916</v>
      </c>
      <c r="M2919">
        <f t="shared" si="274"/>
        <v>51.714285714285715</v>
      </c>
      <c r="N2919">
        <f t="shared" si="275"/>
        <v>70.466666666666669</v>
      </c>
      <c r="O2919">
        <f>G2919/WatershedCalcs!$F$18</f>
        <v>1.0579004314120448</v>
      </c>
    </row>
    <row r="2920" spans="1:15" x14ac:dyDescent="0.25">
      <c r="A2920">
        <f t="shared" si="271"/>
        <v>2010</v>
      </c>
      <c r="B2920">
        <f t="shared" si="272"/>
        <v>3</v>
      </c>
      <c r="C2920">
        <v>2009</v>
      </c>
      <c r="D2920">
        <v>28</v>
      </c>
      <c r="E2920">
        <v>12</v>
      </c>
      <c r="F2920">
        <v>14</v>
      </c>
      <c r="G2920">
        <v>14</v>
      </c>
      <c r="I2920" s="1">
        <v>40175</v>
      </c>
      <c r="J2920">
        <v>14</v>
      </c>
      <c r="K2920">
        <f t="shared" si="270"/>
        <v>2302</v>
      </c>
      <c r="L2920" s="7">
        <f t="shared" si="273"/>
        <v>45.297127115308932</v>
      </c>
      <c r="M2920">
        <f t="shared" si="274"/>
        <v>62.285714285714285</v>
      </c>
      <c r="N2920">
        <f t="shared" si="275"/>
        <v>72.13333333333334</v>
      </c>
      <c r="O2920">
        <f>G2920/WatershedCalcs!$F$18</f>
        <v>0.87121211998638992</v>
      </c>
    </row>
    <row r="2921" spans="1:15" x14ac:dyDescent="0.25">
      <c r="A2921">
        <f t="shared" si="271"/>
        <v>2010</v>
      </c>
      <c r="B2921">
        <f t="shared" si="272"/>
        <v>3</v>
      </c>
      <c r="C2921">
        <v>2009</v>
      </c>
      <c r="D2921">
        <v>29</v>
      </c>
      <c r="E2921">
        <v>12</v>
      </c>
      <c r="F2921">
        <v>13</v>
      </c>
      <c r="G2921">
        <v>13</v>
      </c>
      <c r="I2921" s="1">
        <v>40176</v>
      </c>
      <c r="J2921">
        <v>13</v>
      </c>
      <c r="K2921">
        <f t="shared" si="270"/>
        <v>2405</v>
      </c>
      <c r="L2921" s="7">
        <f t="shared" si="273"/>
        <v>47.323888232979144</v>
      </c>
      <c r="M2921">
        <f t="shared" si="274"/>
        <v>70.428571428571431</v>
      </c>
      <c r="N2921">
        <f t="shared" si="275"/>
        <v>73.566666666666663</v>
      </c>
      <c r="O2921">
        <f>G2921/WatershedCalcs!$F$18</f>
        <v>0.80898268284450492</v>
      </c>
    </row>
    <row r="2922" spans="1:15" x14ac:dyDescent="0.25">
      <c r="A2922">
        <f t="shared" si="271"/>
        <v>2010</v>
      </c>
      <c r="B2922">
        <f t="shared" si="272"/>
        <v>3</v>
      </c>
      <c r="C2922">
        <v>2009</v>
      </c>
      <c r="D2922">
        <v>30</v>
      </c>
      <c r="E2922">
        <v>12</v>
      </c>
      <c r="F2922">
        <v>20</v>
      </c>
      <c r="G2922">
        <v>20</v>
      </c>
      <c r="I2922" s="1">
        <v>40177</v>
      </c>
      <c r="J2922">
        <v>20</v>
      </c>
      <c r="K2922">
        <f t="shared" si="270"/>
        <v>1826</v>
      </c>
      <c r="L2922" s="7">
        <f t="shared" si="273"/>
        <v>35.930735930735928</v>
      </c>
      <c r="M2922">
        <f t="shared" si="274"/>
        <v>77.285714285714292</v>
      </c>
      <c r="N2922">
        <f t="shared" si="275"/>
        <v>74.8</v>
      </c>
      <c r="O2922">
        <f>G2922/WatershedCalcs!$F$18</f>
        <v>1.2445887428376998</v>
      </c>
    </row>
    <row r="2923" spans="1:15" x14ac:dyDescent="0.25">
      <c r="A2923">
        <f t="shared" si="271"/>
        <v>2010</v>
      </c>
      <c r="B2923">
        <f t="shared" si="272"/>
        <v>3</v>
      </c>
      <c r="C2923">
        <v>2009</v>
      </c>
      <c r="D2923">
        <v>31</v>
      </c>
      <c r="E2923">
        <v>12</v>
      </c>
      <c r="F2923">
        <v>61</v>
      </c>
      <c r="G2923">
        <v>61</v>
      </c>
      <c r="I2923" s="1">
        <v>40178</v>
      </c>
      <c r="J2923">
        <v>61</v>
      </c>
      <c r="K2923">
        <f t="shared" si="270"/>
        <v>499</v>
      </c>
      <c r="L2923" s="7">
        <f t="shared" si="273"/>
        <v>9.8189689098780004</v>
      </c>
      <c r="M2923">
        <f t="shared" si="274"/>
        <v>90.142857142857139</v>
      </c>
      <c r="N2923">
        <f t="shared" si="275"/>
        <v>75.63333333333334</v>
      </c>
      <c r="O2923">
        <f>G2923/WatershedCalcs!$F$18</f>
        <v>3.7959956656549845</v>
      </c>
    </row>
    <row r="2924" spans="1:15" x14ac:dyDescent="0.25">
      <c r="A2924">
        <f t="shared" si="271"/>
        <v>2010</v>
      </c>
      <c r="B2924">
        <f t="shared" si="272"/>
        <v>4</v>
      </c>
      <c r="C2924">
        <v>2010</v>
      </c>
      <c r="D2924">
        <v>1</v>
      </c>
      <c r="E2924">
        <v>1</v>
      </c>
      <c r="F2924" t="s">
        <v>149</v>
      </c>
      <c r="G2924">
        <v>120</v>
      </c>
      <c r="H2924" t="s">
        <v>10</v>
      </c>
      <c r="I2924" s="1">
        <v>40179</v>
      </c>
      <c r="J2924">
        <v>120</v>
      </c>
      <c r="K2924">
        <f t="shared" si="270"/>
        <v>224</v>
      </c>
      <c r="L2924" s="7">
        <f t="shared" si="273"/>
        <v>4.4077134986225897</v>
      </c>
      <c r="M2924">
        <f t="shared" si="274"/>
        <v>94.428571428571431</v>
      </c>
      <c r="N2924">
        <f t="shared" si="275"/>
        <v>74.966666666666669</v>
      </c>
      <c r="O2924">
        <f>G2924/WatershedCalcs!$F$18</f>
        <v>7.4675324570261994</v>
      </c>
    </row>
    <row r="2925" spans="1:15" x14ac:dyDescent="0.25">
      <c r="A2925">
        <f t="shared" si="271"/>
        <v>2010</v>
      </c>
      <c r="B2925">
        <f t="shared" si="272"/>
        <v>4</v>
      </c>
      <c r="C2925">
        <v>2010</v>
      </c>
      <c r="D2925">
        <v>2</v>
      </c>
      <c r="E2925">
        <v>1</v>
      </c>
      <c r="F2925">
        <v>117</v>
      </c>
      <c r="G2925">
        <v>117</v>
      </c>
      <c r="I2925" s="1">
        <v>40180</v>
      </c>
      <c r="J2925">
        <v>117</v>
      </c>
      <c r="K2925">
        <f t="shared" si="270"/>
        <v>233</v>
      </c>
      <c r="L2925" s="7">
        <f t="shared" si="273"/>
        <v>4.5848091302636753</v>
      </c>
      <c r="M2925">
        <f t="shared" si="274"/>
        <v>88.142857142857139</v>
      </c>
      <c r="N2925">
        <f t="shared" si="275"/>
        <v>72.266666666666666</v>
      </c>
      <c r="O2925">
        <f>G2925/WatershedCalcs!$F$18</f>
        <v>7.2808441456005442</v>
      </c>
    </row>
    <row r="2926" spans="1:15" x14ac:dyDescent="0.25">
      <c r="A2926">
        <f t="shared" si="271"/>
        <v>2010</v>
      </c>
      <c r="B2926">
        <f t="shared" si="272"/>
        <v>4</v>
      </c>
      <c r="C2926">
        <v>2010</v>
      </c>
      <c r="D2926">
        <v>3</v>
      </c>
      <c r="E2926">
        <v>1</v>
      </c>
      <c r="F2926">
        <v>91</v>
      </c>
      <c r="G2926">
        <v>91</v>
      </c>
      <c r="I2926" s="1">
        <v>40181</v>
      </c>
      <c r="J2926">
        <v>91</v>
      </c>
      <c r="K2926">
        <f t="shared" si="270"/>
        <v>325</v>
      </c>
      <c r="L2926" s="7">
        <f t="shared" si="273"/>
        <v>6.3951200314836685</v>
      </c>
      <c r="M2926">
        <f t="shared" si="274"/>
        <v>83.571428571428569</v>
      </c>
      <c r="N2926">
        <f t="shared" si="275"/>
        <v>69.63333333333334</v>
      </c>
      <c r="O2926">
        <f>G2926/WatershedCalcs!$F$18</f>
        <v>5.6628787799115345</v>
      </c>
    </row>
    <row r="2927" spans="1:15" x14ac:dyDescent="0.25">
      <c r="A2927">
        <f t="shared" si="271"/>
        <v>2010</v>
      </c>
      <c r="B2927">
        <f t="shared" si="272"/>
        <v>4</v>
      </c>
      <c r="C2927">
        <v>2010</v>
      </c>
      <c r="D2927">
        <v>4</v>
      </c>
      <c r="E2927">
        <v>1</v>
      </c>
      <c r="F2927">
        <v>71</v>
      </c>
      <c r="G2927">
        <v>71</v>
      </c>
      <c r="I2927" s="1">
        <v>40182</v>
      </c>
      <c r="J2927">
        <v>71</v>
      </c>
      <c r="K2927">
        <f t="shared" si="270"/>
        <v>422</v>
      </c>
      <c r="L2927" s="7">
        <f t="shared" si="273"/>
        <v>8.3038173947264848</v>
      </c>
      <c r="M2927">
        <f t="shared" si="274"/>
        <v>78.714285714285708</v>
      </c>
      <c r="N2927">
        <f t="shared" si="275"/>
        <v>67.833333333333329</v>
      </c>
      <c r="O2927">
        <f>G2927/WatershedCalcs!$F$18</f>
        <v>4.4182900370738345</v>
      </c>
    </row>
    <row r="2928" spans="1:15" x14ac:dyDescent="0.25">
      <c r="A2928">
        <f t="shared" si="271"/>
        <v>2010</v>
      </c>
      <c r="B2928">
        <f t="shared" si="272"/>
        <v>4</v>
      </c>
      <c r="C2928">
        <v>2010</v>
      </c>
      <c r="D2928">
        <v>5</v>
      </c>
      <c r="E2928">
        <v>1</v>
      </c>
      <c r="F2928">
        <v>61</v>
      </c>
      <c r="G2928">
        <v>61</v>
      </c>
      <c r="I2928" s="1">
        <v>40183</v>
      </c>
      <c r="J2928">
        <v>61</v>
      </c>
      <c r="K2928">
        <f t="shared" si="270"/>
        <v>499</v>
      </c>
      <c r="L2928" s="7">
        <f t="shared" si="273"/>
        <v>9.8189689098780004</v>
      </c>
      <c r="M2928">
        <f t="shared" si="274"/>
        <v>75.142857142857139</v>
      </c>
      <c r="N2928">
        <f t="shared" si="275"/>
        <v>66.733333333333334</v>
      </c>
      <c r="O2928">
        <f>G2928/WatershedCalcs!$F$18</f>
        <v>3.7959956656549845</v>
      </c>
    </row>
    <row r="2929" spans="1:15" x14ac:dyDescent="0.25">
      <c r="A2929">
        <f t="shared" si="271"/>
        <v>2010</v>
      </c>
      <c r="B2929">
        <f t="shared" si="272"/>
        <v>4</v>
      </c>
      <c r="C2929">
        <v>2010</v>
      </c>
      <c r="D2929">
        <v>6</v>
      </c>
      <c r="E2929">
        <v>1</v>
      </c>
      <c r="F2929" t="s">
        <v>150</v>
      </c>
      <c r="G2929">
        <v>110</v>
      </c>
      <c r="H2929" t="s">
        <v>10</v>
      </c>
      <c r="I2929" s="1">
        <v>40184</v>
      </c>
      <c r="J2929">
        <v>110</v>
      </c>
      <c r="K2929">
        <f t="shared" si="270"/>
        <v>253</v>
      </c>
      <c r="L2929" s="7">
        <f t="shared" si="273"/>
        <v>4.9783549783549788</v>
      </c>
      <c r="M2929">
        <f t="shared" si="274"/>
        <v>75.714285714285708</v>
      </c>
      <c r="N2929">
        <f t="shared" si="275"/>
        <v>65.900000000000006</v>
      </c>
      <c r="O2929">
        <f>G2929/WatershedCalcs!$F$18</f>
        <v>6.8452380856073489</v>
      </c>
    </row>
    <row r="2930" spans="1:15" x14ac:dyDescent="0.25">
      <c r="A2930">
        <f t="shared" si="271"/>
        <v>2010</v>
      </c>
      <c r="B2930">
        <f t="shared" si="272"/>
        <v>4</v>
      </c>
      <c r="C2930">
        <v>2010</v>
      </c>
      <c r="D2930">
        <v>7</v>
      </c>
      <c r="E2930">
        <v>1</v>
      </c>
      <c r="F2930">
        <v>91</v>
      </c>
      <c r="G2930">
        <v>91</v>
      </c>
      <c r="I2930" s="1">
        <v>40185</v>
      </c>
      <c r="J2930">
        <v>91</v>
      </c>
      <c r="K2930">
        <f t="shared" si="270"/>
        <v>325</v>
      </c>
      <c r="L2930" s="7">
        <f t="shared" si="273"/>
        <v>6.3951200314836685</v>
      </c>
      <c r="M2930">
        <f t="shared" si="274"/>
        <v>69</v>
      </c>
      <c r="N2930">
        <f t="shared" si="275"/>
        <v>63.43333333333333</v>
      </c>
      <c r="O2930">
        <f>G2930/WatershedCalcs!$F$18</f>
        <v>5.6628787799115345</v>
      </c>
    </row>
    <row r="2931" spans="1:15" x14ac:dyDescent="0.25">
      <c r="A2931">
        <f t="shared" si="271"/>
        <v>2010</v>
      </c>
      <c r="B2931">
        <f t="shared" si="272"/>
        <v>4</v>
      </c>
      <c r="C2931">
        <v>2010</v>
      </c>
      <c r="D2931">
        <v>8</v>
      </c>
      <c r="E2931">
        <v>1</v>
      </c>
      <c r="F2931">
        <v>76</v>
      </c>
      <c r="G2931">
        <v>76</v>
      </c>
      <c r="I2931" s="1">
        <v>40186</v>
      </c>
      <c r="J2931">
        <v>76</v>
      </c>
      <c r="K2931">
        <f t="shared" si="270"/>
        <v>393</v>
      </c>
      <c r="L2931" s="7">
        <f t="shared" si="273"/>
        <v>7.7331759149940966</v>
      </c>
      <c r="M2931">
        <f t="shared" si="274"/>
        <v>63.857142857142854</v>
      </c>
      <c r="N2931">
        <f t="shared" si="275"/>
        <v>61.533333333333331</v>
      </c>
      <c r="O2931">
        <f>G2931/WatershedCalcs!$F$18</f>
        <v>4.7294372227832593</v>
      </c>
    </row>
    <row r="2932" spans="1:15" x14ac:dyDescent="0.25">
      <c r="A2932">
        <f t="shared" si="271"/>
        <v>2010</v>
      </c>
      <c r="B2932">
        <f t="shared" si="272"/>
        <v>4</v>
      </c>
      <c r="C2932">
        <v>2010</v>
      </c>
      <c r="D2932">
        <v>9</v>
      </c>
      <c r="E2932">
        <v>1</v>
      </c>
      <c r="F2932">
        <v>85</v>
      </c>
      <c r="G2932">
        <v>85</v>
      </c>
      <c r="I2932" s="1">
        <v>40187</v>
      </c>
      <c r="J2932">
        <v>85</v>
      </c>
      <c r="K2932">
        <f t="shared" si="270"/>
        <v>345</v>
      </c>
      <c r="L2932" s="7">
        <f t="shared" si="273"/>
        <v>6.7886658795749701</v>
      </c>
      <c r="M2932">
        <f t="shared" si="274"/>
        <v>63.285714285714285</v>
      </c>
      <c r="N2932">
        <f t="shared" si="275"/>
        <v>60.1</v>
      </c>
      <c r="O2932">
        <f>G2932/WatershedCalcs!$F$18</f>
        <v>5.2895021570602241</v>
      </c>
    </row>
    <row r="2933" spans="1:15" x14ac:dyDescent="0.25">
      <c r="A2933">
        <f t="shared" si="271"/>
        <v>2010</v>
      </c>
      <c r="B2933">
        <f t="shared" si="272"/>
        <v>4</v>
      </c>
      <c r="C2933">
        <v>2010</v>
      </c>
      <c r="D2933">
        <v>10</v>
      </c>
      <c r="E2933">
        <v>1</v>
      </c>
      <c r="F2933">
        <v>57</v>
      </c>
      <c r="G2933">
        <v>57</v>
      </c>
      <c r="I2933" s="1">
        <v>40188</v>
      </c>
      <c r="J2933">
        <v>57</v>
      </c>
      <c r="K2933">
        <f t="shared" si="270"/>
        <v>541</v>
      </c>
      <c r="L2933" s="7">
        <f t="shared" si="273"/>
        <v>10.645415190869736</v>
      </c>
      <c r="M2933">
        <f t="shared" si="274"/>
        <v>67.571428571428569</v>
      </c>
      <c r="N2933">
        <f t="shared" si="275"/>
        <v>58.3</v>
      </c>
      <c r="O2933">
        <f>G2933/WatershedCalcs!$F$18</f>
        <v>3.5470779170874445</v>
      </c>
    </row>
    <row r="2934" spans="1:15" x14ac:dyDescent="0.25">
      <c r="A2934">
        <f t="shared" si="271"/>
        <v>2010</v>
      </c>
      <c r="B2934">
        <f t="shared" si="272"/>
        <v>4</v>
      </c>
      <c r="C2934">
        <v>2010</v>
      </c>
      <c r="D2934">
        <v>11</v>
      </c>
      <c r="E2934">
        <v>1</v>
      </c>
      <c r="F2934">
        <v>46</v>
      </c>
      <c r="G2934">
        <v>46</v>
      </c>
      <c r="I2934" s="1">
        <v>40189</v>
      </c>
      <c r="J2934">
        <v>46</v>
      </c>
      <c r="K2934">
        <f t="shared" si="270"/>
        <v>715</v>
      </c>
      <c r="L2934" s="7">
        <f t="shared" si="273"/>
        <v>14.06926406926407</v>
      </c>
      <c r="M2934">
        <f t="shared" si="274"/>
        <v>76</v>
      </c>
      <c r="N2934">
        <f t="shared" si="275"/>
        <v>57.4</v>
      </c>
      <c r="O2934">
        <f>G2934/WatershedCalcs!$F$18</f>
        <v>2.8625541085267097</v>
      </c>
    </row>
    <row r="2935" spans="1:15" x14ac:dyDescent="0.25">
      <c r="A2935">
        <f t="shared" si="271"/>
        <v>2010</v>
      </c>
      <c r="B2935">
        <f t="shared" si="272"/>
        <v>4</v>
      </c>
      <c r="C2935">
        <v>2010</v>
      </c>
      <c r="D2935">
        <v>12</v>
      </c>
      <c r="E2935">
        <v>1</v>
      </c>
      <c r="F2935">
        <v>65</v>
      </c>
      <c r="G2935">
        <v>65</v>
      </c>
      <c r="I2935" s="1">
        <v>40190</v>
      </c>
      <c r="J2935">
        <v>65</v>
      </c>
      <c r="K2935">
        <f t="shared" si="270"/>
        <v>462</v>
      </c>
      <c r="L2935" s="7">
        <f t="shared" si="273"/>
        <v>9.0909090909090917</v>
      </c>
      <c r="M2935">
        <f t="shared" si="274"/>
        <v>84.857142857142861</v>
      </c>
      <c r="N2935">
        <f t="shared" si="275"/>
        <v>56.93333333333333</v>
      </c>
      <c r="O2935">
        <f>G2935/WatershedCalcs!$F$18</f>
        <v>4.0449134142225249</v>
      </c>
    </row>
    <row r="2936" spans="1:15" x14ac:dyDescent="0.25">
      <c r="A2936">
        <f t="shared" si="271"/>
        <v>2010</v>
      </c>
      <c r="B2936">
        <f t="shared" si="272"/>
        <v>4</v>
      </c>
      <c r="C2936">
        <v>2010</v>
      </c>
      <c r="D2936">
        <v>13</v>
      </c>
      <c r="E2936">
        <v>1</v>
      </c>
      <c r="F2936">
        <v>63</v>
      </c>
      <c r="G2936">
        <v>63</v>
      </c>
      <c r="I2936" s="1">
        <v>40191</v>
      </c>
      <c r="J2936">
        <v>63</v>
      </c>
      <c r="K2936">
        <f t="shared" si="270"/>
        <v>478</v>
      </c>
      <c r="L2936" s="7">
        <f t="shared" si="273"/>
        <v>9.4057457693821327</v>
      </c>
      <c r="M2936">
        <f t="shared" si="274"/>
        <v>89.428571428571431</v>
      </c>
      <c r="N2936">
        <f t="shared" si="275"/>
        <v>55.9</v>
      </c>
      <c r="O2936">
        <f>G2936/WatershedCalcs!$F$18</f>
        <v>3.9204545399387545</v>
      </c>
    </row>
    <row r="2937" spans="1:15" x14ac:dyDescent="0.25">
      <c r="A2937">
        <f t="shared" si="271"/>
        <v>2010</v>
      </c>
      <c r="B2937">
        <f t="shared" si="272"/>
        <v>4</v>
      </c>
      <c r="C2937">
        <v>2010</v>
      </c>
      <c r="D2937">
        <v>14</v>
      </c>
      <c r="E2937">
        <v>1</v>
      </c>
      <c r="F2937">
        <v>55</v>
      </c>
      <c r="G2937">
        <v>55</v>
      </c>
      <c r="I2937" s="1">
        <v>40192</v>
      </c>
      <c r="J2937">
        <v>55</v>
      </c>
      <c r="K2937">
        <f t="shared" si="270"/>
        <v>571</v>
      </c>
      <c r="L2937" s="7">
        <f t="shared" si="273"/>
        <v>11.235733963006691</v>
      </c>
      <c r="M2937">
        <f t="shared" si="274"/>
        <v>90.857142857142861</v>
      </c>
      <c r="N2937">
        <f t="shared" si="275"/>
        <v>55.133333333333333</v>
      </c>
      <c r="O2937">
        <f>G2937/WatershedCalcs!$F$18</f>
        <v>3.4226190428036745</v>
      </c>
    </row>
    <row r="2938" spans="1:15" x14ac:dyDescent="0.25">
      <c r="A2938">
        <f t="shared" si="271"/>
        <v>2010</v>
      </c>
      <c r="B2938">
        <f t="shared" si="272"/>
        <v>4</v>
      </c>
      <c r="C2938">
        <v>2010</v>
      </c>
      <c r="D2938">
        <v>15</v>
      </c>
      <c r="E2938">
        <v>1</v>
      </c>
      <c r="F2938" t="s">
        <v>151</v>
      </c>
      <c r="G2938">
        <v>72</v>
      </c>
      <c r="H2938" t="s">
        <v>10</v>
      </c>
      <c r="I2938" s="1">
        <v>40193</v>
      </c>
      <c r="J2938">
        <v>72</v>
      </c>
      <c r="K2938">
        <f t="shared" si="270"/>
        <v>413</v>
      </c>
      <c r="L2938" s="7">
        <f t="shared" si="273"/>
        <v>8.1267217630853992</v>
      </c>
      <c r="M2938">
        <f t="shared" si="274"/>
        <v>91.428571428571431</v>
      </c>
      <c r="N2938">
        <f t="shared" si="275"/>
        <v>54.5</v>
      </c>
      <c r="O2938">
        <f>G2938/WatershedCalcs!$F$18</f>
        <v>4.4805194742157193</v>
      </c>
    </row>
    <row r="2939" spans="1:15" x14ac:dyDescent="0.25">
      <c r="A2939">
        <f t="shared" si="271"/>
        <v>2010</v>
      </c>
      <c r="B2939">
        <f t="shared" si="272"/>
        <v>4</v>
      </c>
      <c r="C2939">
        <v>2010</v>
      </c>
      <c r="D2939">
        <v>16</v>
      </c>
      <c r="E2939">
        <v>1</v>
      </c>
      <c r="F2939" t="s">
        <v>152</v>
      </c>
      <c r="G2939">
        <v>115</v>
      </c>
      <c r="H2939" t="s">
        <v>10</v>
      </c>
      <c r="I2939" s="1">
        <v>40194</v>
      </c>
      <c r="J2939">
        <v>115</v>
      </c>
      <c r="K2939">
        <f t="shared" si="270"/>
        <v>241</v>
      </c>
      <c r="L2939" s="7">
        <f t="shared" si="273"/>
        <v>4.7422274695001967</v>
      </c>
      <c r="M2939">
        <f t="shared" si="274"/>
        <v>88.714285714285708</v>
      </c>
      <c r="N2939">
        <f t="shared" si="275"/>
        <v>53.633333333333333</v>
      </c>
      <c r="O2939">
        <f>G2939/WatershedCalcs!$F$18</f>
        <v>7.1563852713167746</v>
      </c>
    </row>
    <row r="2940" spans="1:15" x14ac:dyDescent="0.25">
      <c r="A2940">
        <f t="shared" si="271"/>
        <v>2010</v>
      </c>
      <c r="B2940">
        <f t="shared" si="272"/>
        <v>4</v>
      </c>
      <c r="C2940">
        <v>2010</v>
      </c>
      <c r="D2940">
        <v>17</v>
      </c>
      <c r="E2940">
        <v>1</v>
      </c>
      <c r="F2940" t="s">
        <v>72</v>
      </c>
      <c r="G2940">
        <v>116</v>
      </c>
      <c r="H2940" t="s">
        <v>10</v>
      </c>
      <c r="I2940" s="1">
        <v>40195</v>
      </c>
      <c r="J2940">
        <v>116</v>
      </c>
      <c r="K2940">
        <f t="shared" si="270"/>
        <v>235</v>
      </c>
      <c r="L2940" s="7">
        <f t="shared" si="273"/>
        <v>4.6241637150728057</v>
      </c>
      <c r="M2940">
        <f t="shared" si="274"/>
        <v>78.714285714285708</v>
      </c>
      <c r="N2940">
        <f t="shared" si="275"/>
        <v>51.233333333333334</v>
      </c>
      <c r="O2940">
        <f>G2940/WatershedCalcs!$F$18</f>
        <v>7.2186147084586594</v>
      </c>
    </row>
    <row r="2941" spans="1:15" x14ac:dyDescent="0.25">
      <c r="A2941">
        <f t="shared" si="271"/>
        <v>2010</v>
      </c>
      <c r="B2941">
        <f t="shared" si="272"/>
        <v>4</v>
      </c>
      <c r="C2941">
        <v>2010</v>
      </c>
      <c r="D2941">
        <v>18</v>
      </c>
      <c r="E2941">
        <v>1</v>
      </c>
      <c r="F2941" t="s">
        <v>138</v>
      </c>
      <c r="G2941">
        <v>108</v>
      </c>
      <c r="H2941" t="s">
        <v>10</v>
      </c>
      <c r="I2941" s="1">
        <v>40196</v>
      </c>
      <c r="J2941">
        <v>108</v>
      </c>
      <c r="K2941">
        <f t="shared" si="270"/>
        <v>257</v>
      </c>
      <c r="L2941" s="7">
        <f t="shared" si="273"/>
        <v>5.0570641479732394</v>
      </c>
      <c r="M2941">
        <f t="shared" si="274"/>
        <v>71</v>
      </c>
      <c r="N2941">
        <f t="shared" si="275"/>
        <v>49</v>
      </c>
      <c r="O2941">
        <f>G2941/WatershedCalcs!$F$18</f>
        <v>6.7207792113235794</v>
      </c>
    </row>
    <row r="2942" spans="1:15" x14ac:dyDescent="0.25">
      <c r="A2942">
        <f t="shared" si="271"/>
        <v>2010</v>
      </c>
      <c r="B2942">
        <f t="shared" si="272"/>
        <v>4</v>
      </c>
      <c r="C2942">
        <v>2010</v>
      </c>
      <c r="D2942">
        <v>19</v>
      </c>
      <c r="E2942">
        <v>1</v>
      </c>
      <c r="F2942">
        <v>97</v>
      </c>
      <c r="G2942">
        <v>97</v>
      </c>
      <c r="I2942" s="1">
        <v>40197</v>
      </c>
      <c r="J2942">
        <v>97</v>
      </c>
      <c r="K2942">
        <f t="shared" si="270"/>
        <v>298</v>
      </c>
      <c r="L2942" s="7">
        <f t="shared" si="273"/>
        <v>5.8638331365604088</v>
      </c>
      <c r="M2942">
        <f t="shared" si="274"/>
        <v>67.142857142857139</v>
      </c>
      <c r="N2942">
        <f t="shared" si="275"/>
        <v>46.9</v>
      </c>
      <c r="O2942">
        <f>G2942/WatershedCalcs!$F$18</f>
        <v>6.0362554027628441</v>
      </c>
    </row>
    <row r="2943" spans="1:15" x14ac:dyDescent="0.25">
      <c r="A2943">
        <f t="shared" si="271"/>
        <v>2010</v>
      </c>
      <c r="B2943">
        <f t="shared" si="272"/>
        <v>4</v>
      </c>
      <c r="C2943">
        <v>2010</v>
      </c>
      <c r="D2943">
        <v>20</v>
      </c>
      <c r="E2943">
        <v>1</v>
      </c>
      <c r="F2943">
        <v>73</v>
      </c>
      <c r="G2943">
        <v>73</v>
      </c>
      <c r="I2943" s="1">
        <v>40198</v>
      </c>
      <c r="J2943">
        <v>73</v>
      </c>
      <c r="K2943">
        <f t="shared" si="270"/>
        <v>407</v>
      </c>
      <c r="L2943" s="7">
        <f t="shared" si="273"/>
        <v>8.0086580086580081</v>
      </c>
      <c r="M2943">
        <f t="shared" si="274"/>
        <v>62.857142857142854</v>
      </c>
      <c r="N2943">
        <f t="shared" si="275"/>
        <v>45.1</v>
      </c>
      <c r="O2943">
        <f>G2943/WatershedCalcs!$F$18</f>
        <v>4.5427489113576049</v>
      </c>
    </row>
    <row r="2944" spans="1:15" x14ac:dyDescent="0.25">
      <c r="A2944">
        <f t="shared" si="271"/>
        <v>2010</v>
      </c>
      <c r="B2944">
        <f t="shared" si="272"/>
        <v>4</v>
      </c>
      <c r="C2944">
        <v>2010</v>
      </c>
      <c r="D2944">
        <v>21</v>
      </c>
      <c r="E2944">
        <v>1</v>
      </c>
      <c r="F2944">
        <v>59</v>
      </c>
      <c r="G2944">
        <v>59</v>
      </c>
      <c r="I2944" s="1">
        <v>40199</v>
      </c>
      <c r="J2944">
        <v>59</v>
      </c>
      <c r="K2944">
        <f t="shared" si="270"/>
        <v>519</v>
      </c>
      <c r="L2944" s="7">
        <f t="shared" si="273"/>
        <v>10.212514757969302</v>
      </c>
      <c r="M2944">
        <f t="shared" si="274"/>
        <v>60.571428571428569</v>
      </c>
      <c r="N2944">
        <f t="shared" si="275"/>
        <v>44</v>
      </c>
      <c r="O2944">
        <f>G2944/WatershedCalcs!$F$18</f>
        <v>3.6715367913712145</v>
      </c>
    </row>
    <row r="2945" spans="1:15" x14ac:dyDescent="0.25">
      <c r="A2945">
        <f t="shared" si="271"/>
        <v>2010</v>
      </c>
      <c r="B2945">
        <f t="shared" si="272"/>
        <v>4</v>
      </c>
      <c r="C2945">
        <v>2010</v>
      </c>
      <c r="D2945">
        <v>22</v>
      </c>
      <c r="E2945">
        <v>1</v>
      </c>
      <c r="F2945">
        <v>53</v>
      </c>
      <c r="G2945">
        <v>53</v>
      </c>
      <c r="I2945" s="1">
        <v>40200</v>
      </c>
      <c r="J2945">
        <v>53</v>
      </c>
      <c r="K2945">
        <f t="shared" si="270"/>
        <v>595</v>
      </c>
      <c r="L2945" s="7">
        <f t="shared" si="273"/>
        <v>11.707988980716253</v>
      </c>
      <c r="M2945">
        <f t="shared" si="274"/>
        <v>59.285714285714285</v>
      </c>
      <c r="N2945">
        <f t="shared" si="275"/>
        <v>43.266666666666666</v>
      </c>
      <c r="O2945">
        <f>G2945/WatershedCalcs!$F$18</f>
        <v>3.2981601685199045</v>
      </c>
    </row>
    <row r="2946" spans="1:15" x14ac:dyDescent="0.25">
      <c r="A2946">
        <f t="shared" si="271"/>
        <v>2010</v>
      </c>
      <c r="B2946">
        <f t="shared" si="272"/>
        <v>4</v>
      </c>
      <c r="C2946">
        <v>2010</v>
      </c>
      <c r="D2946">
        <v>23</v>
      </c>
      <c r="E2946">
        <v>1</v>
      </c>
      <c r="F2946">
        <v>45</v>
      </c>
      <c r="G2946">
        <v>45</v>
      </c>
      <c r="I2946" s="1">
        <v>40201</v>
      </c>
      <c r="J2946">
        <v>45</v>
      </c>
      <c r="K2946">
        <f t="shared" ref="K2946:K3009" si="276">RANK(J2946,$J$2:$J$5114,0)</f>
        <v>739</v>
      </c>
      <c r="L2946" s="7">
        <f t="shared" si="273"/>
        <v>14.541519086973631</v>
      </c>
      <c r="M2946">
        <f t="shared" si="274"/>
        <v>58.142857142857146</v>
      </c>
      <c r="N2946">
        <f t="shared" si="275"/>
        <v>42.633333333333333</v>
      </c>
      <c r="O2946">
        <f>G2946/WatershedCalcs!$F$18</f>
        <v>2.8003246713848249</v>
      </c>
    </row>
    <row r="2947" spans="1:15" x14ac:dyDescent="0.25">
      <c r="A2947">
        <f t="shared" ref="A2947:A3010" si="277">IF(E2947&gt;9,C2947+1,C2947)</f>
        <v>2010</v>
      </c>
      <c r="B2947">
        <f t="shared" ref="B2947:B3010" si="278">IF(E2947&gt;9,(E2947-9),(E2947+3))</f>
        <v>4</v>
      </c>
      <c r="C2947">
        <v>2010</v>
      </c>
      <c r="D2947">
        <v>24</v>
      </c>
      <c r="E2947">
        <v>1</v>
      </c>
      <c r="F2947">
        <v>62</v>
      </c>
      <c r="G2947">
        <v>62</v>
      </c>
      <c r="I2947" s="1">
        <v>40202</v>
      </c>
      <c r="J2947">
        <v>62</v>
      </c>
      <c r="K2947">
        <f t="shared" si="276"/>
        <v>490</v>
      </c>
      <c r="L2947" s="7">
        <f t="shared" ref="L2947:L3010" si="279">100*(K2947/(COUNT($K$2:$K$5114)+1))</f>
        <v>9.6418732782369148</v>
      </c>
      <c r="M2947">
        <f t="shared" ref="M2947:M3010" si="280">AVERAGE(J2947:J2953)</f>
        <v>57.571428571428569</v>
      </c>
      <c r="N2947">
        <f t="shared" ref="N2947:N3010" si="281">AVERAGE(J2947:J2976)</f>
        <v>42.166666666666664</v>
      </c>
      <c r="O2947">
        <f>G2947/WatershedCalcs!$F$18</f>
        <v>3.8582251027968697</v>
      </c>
    </row>
    <row r="2948" spans="1:15" x14ac:dyDescent="0.25">
      <c r="A2948">
        <f t="shared" si="277"/>
        <v>2010</v>
      </c>
      <c r="B2948">
        <f t="shared" si="278"/>
        <v>4</v>
      </c>
      <c r="C2948">
        <v>2010</v>
      </c>
      <c r="D2948">
        <v>25</v>
      </c>
      <c r="E2948">
        <v>1</v>
      </c>
      <c r="F2948">
        <v>81</v>
      </c>
      <c r="G2948">
        <v>81</v>
      </c>
      <c r="I2948" s="1">
        <v>40203</v>
      </c>
      <c r="J2948">
        <v>81</v>
      </c>
      <c r="K2948">
        <f t="shared" si="276"/>
        <v>360</v>
      </c>
      <c r="L2948" s="7">
        <f t="shared" si="279"/>
        <v>7.0838252656434477</v>
      </c>
      <c r="M2948">
        <f t="shared" si="280"/>
        <v>54.285714285714285</v>
      </c>
      <c r="N2948">
        <f t="shared" si="281"/>
        <v>41.233333333333334</v>
      </c>
      <c r="O2948">
        <f>G2948/WatershedCalcs!$F$18</f>
        <v>5.0405844084926841</v>
      </c>
    </row>
    <row r="2949" spans="1:15" x14ac:dyDescent="0.25">
      <c r="A2949">
        <f t="shared" si="277"/>
        <v>2010</v>
      </c>
      <c r="B2949">
        <f t="shared" si="278"/>
        <v>4</v>
      </c>
      <c r="C2949">
        <v>2010</v>
      </c>
      <c r="D2949">
        <v>26</v>
      </c>
      <c r="E2949">
        <v>1</v>
      </c>
      <c r="F2949">
        <v>67</v>
      </c>
      <c r="G2949">
        <v>67</v>
      </c>
      <c r="I2949" s="1">
        <v>40204</v>
      </c>
      <c r="J2949">
        <v>67</v>
      </c>
      <c r="K2949">
        <f t="shared" si="276"/>
        <v>444</v>
      </c>
      <c r="L2949" s="7">
        <f t="shared" si="279"/>
        <v>8.7367178276269186</v>
      </c>
      <c r="M2949">
        <f t="shared" si="280"/>
        <v>48.142857142857146</v>
      </c>
      <c r="N2949">
        <f t="shared" si="281"/>
        <v>39.93333333333333</v>
      </c>
      <c r="O2949">
        <f>G2949/WatershedCalcs!$F$18</f>
        <v>4.1693722885062945</v>
      </c>
    </row>
    <row r="2950" spans="1:15" x14ac:dyDescent="0.25">
      <c r="A2950">
        <f t="shared" si="277"/>
        <v>2010</v>
      </c>
      <c r="B2950">
        <f t="shared" si="278"/>
        <v>4</v>
      </c>
      <c r="C2950">
        <v>2010</v>
      </c>
      <c r="D2950">
        <v>27</v>
      </c>
      <c r="E2950">
        <v>1</v>
      </c>
      <c r="F2950">
        <v>57</v>
      </c>
      <c r="G2950">
        <v>57</v>
      </c>
      <c r="I2950" s="1">
        <v>40205</v>
      </c>
      <c r="J2950">
        <v>57</v>
      </c>
      <c r="K2950">
        <f t="shared" si="276"/>
        <v>541</v>
      </c>
      <c r="L2950" s="7">
        <f t="shared" si="279"/>
        <v>10.645415190869736</v>
      </c>
      <c r="M2950">
        <f t="shared" si="280"/>
        <v>43.857142857142854</v>
      </c>
      <c r="N2950">
        <f t="shared" si="281"/>
        <v>38.866666666666667</v>
      </c>
      <c r="O2950">
        <f>G2950/WatershedCalcs!$F$18</f>
        <v>3.5470779170874445</v>
      </c>
    </row>
    <row r="2951" spans="1:15" x14ac:dyDescent="0.25">
      <c r="A2951">
        <f t="shared" si="277"/>
        <v>2010</v>
      </c>
      <c r="B2951">
        <f t="shared" si="278"/>
        <v>4</v>
      </c>
      <c r="C2951">
        <v>2010</v>
      </c>
      <c r="D2951">
        <v>28</v>
      </c>
      <c r="E2951">
        <v>1</v>
      </c>
      <c r="F2951">
        <v>50</v>
      </c>
      <c r="G2951">
        <v>50</v>
      </c>
      <c r="I2951" s="1">
        <v>40206</v>
      </c>
      <c r="J2951">
        <v>50</v>
      </c>
      <c r="K2951">
        <f t="shared" si="276"/>
        <v>640</v>
      </c>
      <c r="L2951" s="7">
        <f t="shared" si="279"/>
        <v>12.593467138921685</v>
      </c>
      <c r="M2951">
        <f t="shared" si="280"/>
        <v>41.142857142857146</v>
      </c>
      <c r="N2951">
        <f t="shared" si="281"/>
        <v>38.93333333333333</v>
      </c>
      <c r="O2951">
        <f>G2951/WatershedCalcs!$F$18</f>
        <v>3.1114718570942497</v>
      </c>
    </row>
    <row r="2952" spans="1:15" x14ac:dyDescent="0.25">
      <c r="A2952">
        <f t="shared" si="277"/>
        <v>2010</v>
      </c>
      <c r="B2952">
        <f t="shared" si="278"/>
        <v>4</v>
      </c>
      <c r="C2952">
        <v>2010</v>
      </c>
      <c r="D2952">
        <v>29</v>
      </c>
      <c r="E2952">
        <v>1</v>
      </c>
      <c r="F2952">
        <v>45</v>
      </c>
      <c r="G2952">
        <v>45</v>
      </c>
      <c r="I2952" s="1">
        <v>40207</v>
      </c>
      <c r="J2952">
        <v>45</v>
      </c>
      <c r="K2952">
        <f t="shared" si="276"/>
        <v>739</v>
      </c>
      <c r="L2952" s="7">
        <f t="shared" si="279"/>
        <v>14.541519086973631</v>
      </c>
      <c r="M2952">
        <f t="shared" si="280"/>
        <v>39.142857142857146</v>
      </c>
      <c r="N2952">
        <f t="shared" si="281"/>
        <v>39.200000000000003</v>
      </c>
      <c r="O2952">
        <f>G2952/WatershedCalcs!$F$18</f>
        <v>2.8003246713848249</v>
      </c>
    </row>
    <row r="2953" spans="1:15" x14ac:dyDescent="0.25">
      <c r="A2953">
        <f t="shared" si="277"/>
        <v>2010</v>
      </c>
      <c r="B2953">
        <f t="shared" si="278"/>
        <v>4</v>
      </c>
      <c r="C2953">
        <v>2010</v>
      </c>
      <c r="D2953">
        <v>30</v>
      </c>
      <c r="E2953">
        <v>1</v>
      </c>
      <c r="F2953">
        <v>41</v>
      </c>
      <c r="G2953">
        <v>41</v>
      </c>
      <c r="I2953" s="1">
        <v>40208</v>
      </c>
      <c r="J2953">
        <v>41</v>
      </c>
      <c r="K2953">
        <f t="shared" si="276"/>
        <v>861</v>
      </c>
      <c r="L2953" s="7">
        <f t="shared" si="279"/>
        <v>16.942148760330578</v>
      </c>
      <c r="M2953">
        <f t="shared" si="280"/>
        <v>37.857142857142854</v>
      </c>
      <c r="N2953">
        <f t="shared" si="281"/>
        <v>39.466666666666669</v>
      </c>
      <c r="O2953">
        <f>G2953/WatershedCalcs!$F$18</f>
        <v>2.5514069228172849</v>
      </c>
    </row>
    <row r="2954" spans="1:15" x14ac:dyDescent="0.25">
      <c r="A2954">
        <f t="shared" si="277"/>
        <v>2010</v>
      </c>
      <c r="B2954">
        <f t="shared" si="278"/>
        <v>4</v>
      </c>
      <c r="C2954">
        <v>2010</v>
      </c>
      <c r="D2954">
        <v>31</v>
      </c>
      <c r="E2954">
        <v>1</v>
      </c>
      <c r="F2954">
        <v>39</v>
      </c>
      <c r="G2954">
        <v>39</v>
      </c>
      <c r="I2954" s="1">
        <v>40209</v>
      </c>
      <c r="J2954">
        <v>39</v>
      </c>
      <c r="K2954">
        <f t="shared" si="276"/>
        <v>928</v>
      </c>
      <c r="L2954" s="7">
        <f t="shared" si="279"/>
        <v>18.260527351436444</v>
      </c>
      <c r="M2954">
        <f t="shared" si="280"/>
        <v>36.857142857142854</v>
      </c>
      <c r="N2954">
        <f t="shared" si="281"/>
        <v>39.700000000000003</v>
      </c>
      <c r="O2954">
        <f>G2954/WatershedCalcs!$F$18</f>
        <v>2.4269480485335149</v>
      </c>
    </row>
    <row r="2955" spans="1:15" x14ac:dyDescent="0.25">
      <c r="A2955">
        <f t="shared" si="277"/>
        <v>2010</v>
      </c>
      <c r="B2955">
        <f t="shared" si="278"/>
        <v>5</v>
      </c>
      <c r="C2955">
        <v>2010</v>
      </c>
      <c r="D2955">
        <v>1</v>
      </c>
      <c r="E2955">
        <v>2</v>
      </c>
      <c r="F2955">
        <v>38</v>
      </c>
      <c r="G2955">
        <v>38</v>
      </c>
      <c r="I2955" s="1">
        <v>40210</v>
      </c>
      <c r="J2955">
        <v>38</v>
      </c>
      <c r="K2955">
        <f t="shared" si="276"/>
        <v>963</v>
      </c>
      <c r="L2955" s="7">
        <f t="shared" si="279"/>
        <v>18.949232585596221</v>
      </c>
      <c r="M2955">
        <f t="shared" si="280"/>
        <v>36</v>
      </c>
      <c r="N2955">
        <f t="shared" si="281"/>
        <v>39.866666666666667</v>
      </c>
      <c r="O2955">
        <f>G2955/WatershedCalcs!$F$18</f>
        <v>2.3647186113916296</v>
      </c>
    </row>
    <row r="2956" spans="1:15" x14ac:dyDescent="0.25">
      <c r="A2956">
        <f t="shared" si="277"/>
        <v>2010</v>
      </c>
      <c r="B2956">
        <f t="shared" si="278"/>
        <v>5</v>
      </c>
      <c r="C2956">
        <v>2010</v>
      </c>
      <c r="D2956">
        <v>2</v>
      </c>
      <c r="E2956">
        <v>2</v>
      </c>
      <c r="F2956">
        <v>37</v>
      </c>
      <c r="G2956">
        <v>37</v>
      </c>
      <c r="I2956" s="1">
        <v>40211</v>
      </c>
      <c r="J2956">
        <v>37</v>
      </c>
      <c r="K2956">
        <f t="shared" si="276"/>
        <v>988</v>
      </c>
      <c r="L2956" s="7">
        <f t="shared" si="279"/>
        <v>19.441164895710351</v>
      </c>
      <c r="M2956">
        <f t="shared" si="280"/>
        <v>35</v>
      </c>
      <c r="N2956">
        <f t="shared" si="281"/>
        <v>39.93333333333333</v>
      </c>
      <c r="O2956">
        <f>G2956/WatershedCalcs!$F$18</f>
        <v>2.3024891742497449</v>
      </c>
    </row>
    <row r="2957" spans="1:15" x14ac:dyDescent="0.25">
      <c r="A2957">
        <f t="shared" si="277"/>
        <v>2010</v>
      </c>
      <c r="B2957">
        <f t="shared" si="278"/>
        <v>5</v>
      </c>
      <c r="C2957">
        <v>2010</v>
      </c>
      <c r="D2957">
        <v>3</v>
      </c>
      <c r="E2957">
        <v>2</v>
      </c>
      <c r="F2957">
        <v>38</v>
      </c>
      <c r="G2957">
        <v>38</v>
      </c>
      <c r="I2957" s="1">
        <v>40212</v>
      </c>
      <c r="J2957">
        <v>38</v>
      </c>
      <c r="K2957">
        <f t="shared" si="276"/>
        <v>963</v>
      </c>
      <c r="L2957" s="7">
        <f t="shared" si="279"/>
        <v>18.949232585596221</v>
      </c>
      <c r="M2957">
        <f t="shared" si="280"/>
        <v>34</v>
      </c>
      <c r="N2957">
        <f t="shared" si="281"/>
        <v>39.9</v>
      </c>
      <c r="O2957">
        <f>G2957/WatershedCalcs!$F$18</f>
        <v>2.3647186113916296</v>
      </c>
    </row>
    <row r="2958" spans="1:15" x14ac:dyDescent="0.25">
      <c r="A2958">
        <f t="shared" si="277"/>
        <v>2010</v>
      </c>
      <c r="B2958">
        <f t="shared" si="278"/>
        <v>5</v>
      </c>
      <c r="C2958">
        <v>2010</v>
      </c>
      <c r="D2958">
        <v>4</v>
      </c>
      <c r="E2958">
        <v>2</v>
      </c>
      <c r="F2958">
        <v>36</v>
      </c>
      <c r="G2958">
        <v>36</v>
      </c>
      <c r="I2958" s="1">
        <v>40213</v>
      </c>
      <c r="J2958">
        <v>36</v>
      </c>
      <c r="K2958">
        <f t="shared" si="276"/>
        <v>1014</v>
      </c>
      <c r="L2958" s="7">
        <f t="shared" si="279"/>
        <v>19.952774498229044</v>
      </c>
      <c r="M2958">
        <f t="shared" si="280"/>
        <v>33.142857142857146</v>
      </c>
      <c r="N2958">
        <f t="shared" si="281"/>
        <v>39.733333333333334</v>
      </c>
      <c r="O2958">
        <f>G2958/WatershedCalcs!$F$18</f>
        <v>2.2402597371078596</v>
      </c>
    </row>
    <row r="2959" spans="1:15" x14ac:dyDescent="0.25">
      <c r="A2959">
        <f t="shared" si="277"/>
        <v>2010</v>
      </c>
      <c r="B2959">
        <f t="shared" si="278"/>
        <v>5</v>
      </c>
      <c r="C2959">
        <v>2010</v>
      </c>
      <c r="D2959">
        <v>5</v>
      </c>
      <c r="E2959">
        <v>2</v>
      </c>
      <c r="F2959">
        <v>36</v>
      </c>
      <c r="G2959">
        <v>36</v>
      </c>
      <c r="I2959" s="1">
        <v>40214</v>
      </c>
      <c r="J2959">
        <v>36</v>
      </c>
      <c r="K2959">
        <f t="shared" si="276"/>
        <v>1014</v>
      </c>
      <c r="L2959" s="7">
        <f t="shared" si="279"/>
        <v>19.952774498229044</v>
      </c>
      <c r="M2959">
        <f t="shared" si="280"/>
        <v>32.857142857142854</v>
      </c>
      <c r="N2959">
        <f t="shared" si="281"/>
        <v>39.56666666666667</v>
      </c>
      <c r="O2959">
        <f>G2959/WatershedCalcs!$F$18</f>
        <v>2.2402597371078596</v>
      </c>
    </row>
    <row r="2960" spans="1:15" x14ac:dyDescent="0.25">
      <c r="A2960">
        <f t="shared" si="277"/>
        <v>2010</v>
      </c>
      <c r="B2960">
        <f t="shared" si="278"/>
        <v>5</v>
      </c>
      <c r="C2960">
        <v>2010</v>
      </c>
      <c r="D2960">
        <v>6</v>
      </c>
      <c r="E2960">
        <v>2</v>
      </c>
      <c r="F2960">
        <v>34</v>
      </c>
      <c r="G2960">
        <v>34</v>
      </c>
      <c r="I2960" s="1">
        <v>40215</v>
      </c>
      <c r="J2960">
        <v>34</v>
      </c>
      <c r="K2960">
        <f t="shared" si="276"/>
        <v>1098</v>
      </c>
      <c r="L2960" s="7">
        <f t="shared" si="279"/>
        <v>21.605667060212514</v>
      </c>
      <c r="M2960">
        <f t="shared" si="280"/>
        <v>33.428571428571431</v>
      </c>
      <c r="N2960">
        <f t="shared" si="281"/>
        <v>39.333333333333336</v>
      </c>
      <c r="O2960">
        <f>G2960/WatershedCalcs!$F$18</f>
        <v>2.1158008628240896</v>
      </c>
    </row>
    <row r="2961" spans="1:15" x14ac:dyDescent="0.25">
      <c r="A2961">
        <f t="shared" si="277"/>
        <v>2010</v>
      </c>
      <c r="B2961">
        <f t="shared" si="278"/>
        <v>5</v>
      </c>
      <c r="C2961">
        <v>2010</v>
      </c>
      <c r="D2961">
        <v>7</v>
      </c>
      <c r="E2961">
        <v>2</v>
      </c>
      <c r="F2961">
        <v>33</v>
      </c>
      <c r="G2961">
        <v>33</v>
      </c>
      <c r="I2961" s="1">
        <v>40216</v>
      </c>
      <c r="J2961">
        <v>33</v>
      </c>
      <c r="K2961">
        <f t="shared" si="276"/>
        <v>1148</v>
      </c>
      <c r="L2961" s="7">
        <f t="shared" si="279"/>
        <v>22.589531680440771</v>
      </c>
      <c r="M2961">
        <f t="shared" si="280"/>
        <v>33.714285714285715</v>
      </c>
      <c r="N2961">
        <f t="shared" si="281"/>
        <v>39.166666666666664</v>
      </c>
      <c r="O2961">
        <f>G2961/WatershedCalcs!$F$18</f>
        <v>2.0535714256822049</v>
      </c>
    </row>
    <row r="2962" spans="1:15" x14ac:dyDescent="0.25">
      <c r="A2962">
        <f t="shared" si="277"/>
        <v>2010</v>
      </c>
      <c r="B2962">
        <f t="shared" si="278"/>
        <v>5</v>
      </c>
      <c r="C2962">
        <v>2010</v>
      </c>
      <c r="D2962">
        <v>8</v>
      </c>
      <c r="E2962">
        <v>2</v>
      </c>
      <c r="F2962">
        <v>31</v>
      </c>
      <c r="G2962">
        <v>31</v>
      </c>
      <c r="I2962" s="1">
        <v>40217</v>
      </c>
      <c r="J2962">
        <v>31</v>
      </c>
      <c r="K2962">
        <f t="shared" si="276"/>
        <v>1219</v>
      </c>
      <c r="L2962" s="7">
        <f t="shared" si="279"/>
        <v>23.986619441164898</v>
      </c>
      <c r="M2962">
        <f t="shared" si="280"/>
        <v>35.571428571428569</v>
      </c>
      <c r="N2962">
        <f t="shared" si="281"/>
        <v>39</v>
      </c>
      <c r="O2962">
        <f>G2962/WatershedCalcs!$F$18</f>
        <v>1.9291125513984348</v>
      </c>
    </row>
    <row r="2963" spans="1:15" x14ac:dyDescent="0.25">
      <c r="A2963">
        <f t="shared" si="277"/>
        <v>2010</v>
      </c>
      <c r="B2963">
        <f t="shared" si="278"/>
        <v>5</v>
      </c>
      <c r="C2963">
        <v>2010</v>
      </c>
      <c r="D2963">
        <v>9</v>
      </c>
      <c r="E2963">
        <v>2</v>
      </c>
      <c r="F2963">
        <v>30</v>
      </c>
      <c r="G2963">
        <v>30</v>
      </c>
      <c r="I2963" s="1">
        <v>40218</v>
      </c>
      <c r="J2963">
        <v>30</v>
      </c>
      <c r="K2963">
        <f t="shared" si="276"/>
        <v>1276</v>
      </c>
      <c r="L2963" s="7">
        <f t="shared" si="279"/>
        <v>25.108225108225106</v>
      </c>
      <c r="M2963">
        <f t="shared" si="280"/>
        <v>37.285714285714285</v>
      </c>
      <c r="N2963">
        <f t="shared" si="281"/>
        <v>38.866666666666667</v>
      </c>
      <c r="O2963">
        <f>G2963/WatershedCalcs!$F$18</f>
        <v>1.8668831142565498</v>
      </c>
    </row>
    <row r="2964" spans="1:15" x14ac:dyDescent="0.25">
      <c r="A2964">
        <f t="shared" si="277"/>
        <v>2010</v>
      </c>
      <c r="B2964">
        <f t="shared" si="278"/>
        <v>5</v>
      </c>
      <c r="C2964">
        <v>2010</v>
      </c>
      <c r="D2964">
        <v>10</v>
      </c>
      <c r="E2964">
        <v>2</v>
      </c>
      <c r="F2964">
        <v>32</v>
      </c>
      <c r="G2964">
        <v>32</v>
      </c>
      <c r="I2964" s="1">
        <v>40219</v>
      </c>
      <c r="J2964">
        <v>32</v>
      </c>
      <c r="K2964">
        <f t="shared" si="276"/>
        <v>1185</v>
      </c>
      <c r="L2964" s="7">
        <f t="shared" si="279"/>
        <v>23.31759149940968</v>
      </c>
      <c r="M2964">
        <f t="shared" si="280"/>
        <v>40</v>
      </c>
      <c r="N2964">
        <f t="shared" si="281"/>
        <v>39.06666666666667</v>
      </c>
      <c r="O2964">
        <f>G2964/WatershedCalcs!$F$18</f>
        <v>1.9913419885403199</v>
      </c>
    </row>
    <row r="2965" spans="1:15" x14ac:dyDescent="0.25">
      <c r="A2965">
        <f t="shared" si="277"/>
        <v>2010</v>
      </c>
      <c r="B2965">
        <f t="shared" si="278"/>
        <v>5</v>
      </c>
      <c r="C2965">
        <v>2010</v>
      </c>
      <c r="D2965">
        <v>11</v>
      </c>
      <c r="E2965">
        <v>2</v>
      </c>
      <c r="F2965">
        <v>34</v>
      </c>
      <c r="G2965">
        <v>34</v>
      </c>
      <c r="I2965" s="1">
        <v>40220</v>
      </c>
      <c r="J2965">
        <v>34</v>
      </c>
      <c r="K2965">
        <f t="shared" si="276"/>
        <v>1098</v>
      </c>
      <c r="L2965" s="7">
        <f t="shared" si="279"/>
        <v>21.605667060212514</v>
      </c>
      <c r="M2965">
        <f t="shared" si="280"/>
        <v>41.857142857142854</v>
      </c>
      <c r="N2965">
        <f t="shared" si="281"/>
        <v>40.033333333333331</v>
      </c>
      <c r="O2965">
        <f>G2965/WatershedCalcs!$F$18</f>
        <v>2.1158008628240896</v>
      </c>
    </row>
    <row r="2966" spans="1:15" x14ac:dyDescent="0.25">
      <c r="A2966">
        <f t="shared" si="277"/>
        <v>2010</v>
      </c>
      <c r="B2966">
        <f t="shared" si="278"/>
        <v>5</v>
      </c>
      <c r="C2966">
        <v>2010</v>
      </c>
      <c r="D2966">
        <v>12</v>
      </c>
      <c r="E2966">
        <v>2</v>
      </c>
      <c r="F2966">
        <v>40</v>
      </c>
      <c r="G2966">
        <v>40</v>
      </c>
      <c r="I2966" s="1">
        <v>40221</v>
      </c>
      <c r="J2966">
        <v>40</v>
      </c>
      <c r="K2966">
        <f t="shared" si="276"/>
        <v>894</v>
      </c>
      <c r="L2966" s="7">
        <f t="shared" si="279"/>
        <v>17.591499409681226</v>
      </c>
      <c r="M2966">
        <f t="shared" si="280"/>
        <v>43.142857142857146</v>
      </c>
      <c r="N2966">
        <f t="shared" si="281"/>
        <v>40.5</v>
      </c>
      <c r="O2966">
        <f>G2966/WatershedCalcs!$F$18</f>
        <v>2.4891774856753996</v>
      </c>
    </row>
    <row r="2967" spans="1:15" x14ac:dyDescent="0.25">
      <c r="A2967">
        <f t="shared" si="277"/>
        <v>2010</v>
      </c>
      <c r="B2967">
        <f t="shared" si="278"/>
        <v>5</v>
      </c>
      <c r="C2967">
        <v>2010</v>
      </c>
      <c r="D2967">
        <v>13</v>
      </c>
      <c r="E2967">
        <v>2</v>
      </c>
      <c r="F2967">
        <v>36</v>
      </c>
      <c r="G2967">
        <v>36</v>
      </c>
      <c r="I2967" s="1">
        <v>40222</v>
      </c>
      <c r="J2967">
        <v>36</v>
      </c>
      <c r="K2967">
        <f t="shared" si="276"/>
        <v>1014</v>
      </c>
      <c r="L2967" s="7">
        <f t="shared" si="279"/>
        <v>19.952774498229044</v>
      </c>
      <c r="M2967">
        <f t="shared" si="280"/>
        <v>43.142857142857146</v>
      </c>
      <c r="N2967">
        <f t="shared" si="281"/>
        <v>40.633333333333333</v>
      </c>
      <c r="O2967">
        <f>G2967/WatershedCalcs!$F$18</f>
        <v>2.2402597371078596</v>
      </c>
    </row>
    <row r="2968" spans="1:15" x14ac:dyDescent="0.25">
      <c r="A2968">
        <f t="shared" si="277"/>
        <v>2010</v>
      </c>
      <c r="B2968">
        <f t="shared" si="278"/>
        <v>5</v>
      </c>
      <c r="C2968">
        <v>2010</v>
      </c>
      <c r="D2968">
        <v>14</v>
      </c>
      <c r="E2968">
        <v>2</v>
      </c>
      <c r="F2968">
        <v>46</v>
      </c>
      <c r="G2968">
        <v>46</v>
      </c>
      <c r="I2968" s="1">
        <v>40223</v>
      </c>
      <c r="J2968">
        <v>46</v>
      </c>
      <c r="K2968">
        <f t="shared" si="276"/>
        <v>715</v>
      </c>
      <c r="L2968" s="7">
        <f t="shared" si="279"/>
        <v>14.06926406926407</v>
      </c>
      <c r="M2968">
        <f t="shared" si="280"/>
        <v>43.285714285714285</v>
      </c>
      <c r="N2968">
        <f t="shared" si="281"/>
        <v>40.833333333333336</v>
      </c>
      <c r="O2968">
        <f>G2968/WatershedCalcs!$F$18</f>
        <v>2.8625541085267097</v>
      </c>
    </row>
    <row r="2969" spans="1:15" x14ac:dyDescent="0.25">
      <c r="A2969">
        <f t="shared" si="277"/>
        <v>2010</v>
      </c>
      <c r="B2969">
        <f t="shared" si="278"/>
        <v>5</v>
      </c>
      <c r="C2969">
        <v>2010</v>
      </c>
      <c r="D2969">
        <v>15</v>
      </c>
      <c r="E2969">
        <v>2</v>
      </c>
      <c r="F2969">
        <v>43</v>
      </c>
      <c r="G2969">
        <v>43</v>
      </c>
      <c r="I2969" s="1">
        <v>40224</v>
      </c>
      <c r="J2969">
        <v>43</v>
      </c>
      <c r="K2969">
        <f t="shared" si="276"/>
        <v>809</v>
      </c>
      <c r="L2969" s="7">
        <f t="shared" si="279"/>
        <v>15.91892955529319</v>
      </c>
      <c r="M2969">
        <f t="shared" si="280"/>
        <v>41.571428571428569</v>
      </c>
      <c r="N2969">
        <f t="shared" si="281"/>
        <v>40.56666666666667</v>
      </c>
      <c r="O2969">
        <f>G2969/WatershedCalcs!$F$18</f>
        <v>2.6758657971010549</v>
      </c>
    </row>
    <row r="2970" spans="1:15" x14ac:dyDescent="0.25">
      <c r="A2970">
        <f t="shared" si="277"/>
        <v>2010</v>
      </c>
      <c r="B2970">
        <f t="shared" si="278"/>
        <v>5</v>
      </c>
      <c r="C2970">
        <v>2010</v>
      </c>
      <c r="D2970">
        <v>16</v>
      </c>
      <c r="E2970">
        <v>2</v>
      </c>
      <c r="F2970">
        <v>49</v>
      </c>
      <c r="G2970">
        <v>49</v>
      </c>
      <c r="I2970" s="1">
        <v>40225</v>
      </c>
      <c r="J2970">
        <v>49</v>
      </c>
      <c r="K2970">
        <f t="shared" si="276"/>
        <v>655</v>
      </c>
      <c r="L2970" s="7">
        <f t="shared" si="279"/>
        <v>12.888626524990162</v>
      </c>
      <c r="M2970">
        <f t="shared" si="280"/>
        <v>39.857142857142854</v>
      </c>
      <c r="N2970">
        <f t="shared" si="281"/>
        <v>40.266666666666666</v>
      </c>
      <c r="O2970">
        <f>G2970/WatershedCalcs!$F$18</f>
        <v>3.0492424199523649</v>
      </c>
    </row>
    <row r="2971" spans="1:15" x14ac:dyDescent="0.25">
      <c r="A2971">
        <f t="shared" si="277"/>
        <v>2010</v>
      </c>
      <c r="B2971">
        <f t="shared" si="278"/>
        <v>5</v>
      </c>
      <c r="C2971">
        <v>2010</v>
      </c>
      <c r="D2971">
        <v>17</v>
      </c>
      <c r="E2971">
        <v>2</v>
      </c>
      <c r="F2971">
        <v>45</v>
      </c>
      <c r="G2971">
        <v>45</v>
      </c>
      <c r="I2971" s="1">
        <v>40226</v>
      </c>
      <c r="J2971">
        <v>45</v>
      </c>
      <c r="K2971">
        <f t="shared" si="276"/>
        <v>739</v>
      </c>
      <c r="L2971" s="7">
        <f t="shared" si="279"/>
        <v>14.541519086973631</v>
      </c>
      <c r="M2971">
        <f t="shared" si="280"/>
        <v>37.714285714285715</v>
      </c>
      <c r="N2971">
        <f t="shared" si="281"/>
        <v>39.666666666666664</v>
      </c>
      <c r="O2971">
        <f>G2971/WatershedCalcs!$F$18</f>
        <v>2.8003246713848249</v>
      </c>
    </row>
    <row r="2972" spans="1:15" x14ac:dyDescent="0.25">
      <c r="A2972">
        <f t="shared" si="277"/>
        <v>2010</v>
      </c>
      <c r="B2972">
        <f t="shared" si="278"/>
        <v>5</v>
      </c>
      <c r="C2972">
        <v>2010</v>
      </c>
      <c r="D2972">
        <v>18</v>
      </c>
      <c r="E2972">
        <v>2</v>
      </c>
      <c r="F2972">
        <v>43</v>
      </c>
      <c r="G2972">
        <v>43</v>
      </c>
      <c r="I2972" s="1">
        <v>40227</v>
      </c>
      <c r="J2972">
        <v>43</v>
      </c>
      <c r="K2972">
        <f t="shared" si="276"/>
        <v>809</v>
      </c>
      <c r="L2972" s="7">
        <f t="shared" si="279"/>
        <v>15.91892955529319</v>
      </c>
      <c r="M2972">
        <f t="shared" si="280"/>
        <v>37.285714285714285</v>
      </c>
      <c r="N2972">
        <f t="shared" si="281"/>
        <v>39.166666666666664</v>
      </c>
      <c r="O2972">
        <f>G2972/WatershedCalcs!$F$18</f>
        <v>2.6758657971010549</v>
      </c>
    </row>
    <row r="2973" spans="1:15" x14ac:dyDescent="0.25">
      <c r="A2973">
        <f t="shared" si="277"/>
        <v>2010</v>
      </c>
      <c r="B2973">
        <f t="shared" si="278"/>
        <v>5</v>
      </c>
      <c r="C2973">
        <v>2010</v>
      </c>
      <c r="D2973">
        <v>19</v>
      </c>
      <c r="E2973">
        <v>2</v>
      </c>
      <c r="F2973">
        <v>40</v>
      </c>
      <c r="G2973">
        <v>40</v>
      </c>
      <c r="I2973" s="1">
        <v>40228</v>
      </c>
      <c r="J2973">
        <v>40</v>
      </c>
      <c r="K2973">
        <f t="shared" si="276"/>
        <v>894</v>
      </c>
      <c r="L2973" s="7">
        <f t="shared" si="279"/>
        <v>17.591499409681226</v>
      </c>
      <c r="M2973">
        <f t="shared" si="280"/>
        <v>36.142857142857146</v>
      </c>
      <c r="N2973">
        <f t="shared" si="281"/>
        <v>38.666666666666664</v>
      </c>
      <c r="O2973">
        <f>G2973/WatershedCalcs!$F$18</f>
        <v>2.4891774856753996</v>
      </c>
    </row>
    <row r="2974" spans="1:15" x14ac:dyDescent="0.25">
      <c r="A2974">
        <f t="shared" si="277"/>
        <v>2010</v>
      </c>
      <c r="B2974">
        <f t="shared" si="278"/>
        <v>5</v>
      </c>
      <c r="C2974">
        <v>2010</v>
      </c>
      <c r="D2974">
        <v>20</v>
      </c>
      <c r="E2974">
        <v>2</v>
      </c>
      <c r="F2974">
        <v>37</v>
      </c>
      <c r="G2974">
        <v>37</v>
      </c>
      <c r="I2974" s="1">
        <v>40229</v>
      </c>
      <c r="J2974">
        <v>37</v>
      </c>
      <c r="K2974">
        <f t="shared" si="276"/>
        <v>988</v>
      </c>
      <c r="L2974" s="7">
        <f t="shared" si="279"/>
        <v>19.441164895710351</v>
      </c>
      <c r="M2974">
        <f t="shared" si="280"/>
        <v>38.857142857142854</v>
      </c>
      <c r="N2974">
        <f t="shared" si="281"/>
        <v>38.233333333333334</v>
      </c>
      <c r="O2974">
        <f>G2974/WatershedCalcs!$F$18</f>
        <v>2.3024891742497449</v>
      </c>
    </row>
    <row r="2975" spans="1:15" x14ac:dyDescent="0.25">
      <c r="A2975">
        <f t="shared" si="277"/>
        <v>2010</v>
      </c>
      <c r="B2975">
        <f t="shared" si="278"/>
        <v>5</v>
      </c>
      <c r="C2975">
        <v>2010</v>
      </c>
      <c r="D2975">
        <v>21</v>
      </c>
      <c r="E2975">
        <v>2</v>
      </c>
      <c r="F2975">
        <v>34</v>
      </c>
      <c r="G2975">
        <v>34</v>
      </c>
      <c r="I2975" s="1">
        <v>40230</v>
      </c>
      <c r="J2975">
        <v>34</v>
      </c>
      <c r="K2975">
        <f t="shared" si="276"/>
        <v>1098</v>
      </c>
      <c r="L2975" s="7">
        <f t="shared" si="279"/>
        <v>21.605667060212514</v>
      </c>
      <c r="M2975">
        <f t="shared" si="280"/>
        <v>41.857142857142854</v>
      </c>
      <c r="N2975">
        <f t="shared" si="281"/>
        <v>37.866666666666667</v>
      </c>
      <c r="O2975">
        <f>G2975/WatershedCalcs!$F$18</f>
        <v>2.1158008628240896</v>
      </c>
    </row>
    <row r="2976" spans="1:15" x14ac:dyDescent="0.25">
      <c r="A2976">
        <f t="shared" si="277"/>
        <v>2010</v>
      </c>
      <c r="B2976">
        <f t="shared" si="278"/>
        <v>5</v>
      </c>
      <c r="C2976">
        <v>2010</v>
      </c>
      <c r="D2976">
        <v>22</v>
      </c>
      <c r="E2976">
        <v>2</v>
      </c>
      <c r="F2976">
        <v>31</v>
      </c>
      <c r="G2976">
        <v>31</v>
      </c>
      <c r="I2976" s="1">
        <v>40231</v>
      </c>
      <c r="J2976">
        <v>31</v>
      </c>
      <c r="K2976">
        <f t="shared" si="276"/>
        <v>1219</v>
      </c>
      <c r="L2976" s="7">
        <f t="shared" si="279"/>
        <v>23.986619441164898</v>
      </c>
      <c r="M2976">
        <f t="shared" si="280"/>
        <v>44.571428571428569</v>
      </c>
      <c r="N2976">
        <f t="shared" si="281"/>
        <v>37.533333333333331</v>
      </c>
      <c r="O2976">
        <f>G2976/WatershedCalcs!$F$18</f>
        <v>1.9291125513984348</v>
      </c>
    </row>
    <row r="2977" spans="1:15" x14ac:dyDescent="0.25">
      <c r="A2977">
        <f t="shared" si="277"/>
        <v>2010</v>
      </c>
      <c r="B2977">
        <f t="shared" si="278"/>
        <v>5</v>
      </c>
      <c r="C2977">
        <v>2010</v>
      </c>
      <c r="D2977">
        <v>23</v>
      </c>
      <c r="E2977">
        <v>2</v>
      </c>
      <c r="F2977">
        <v>34</v>
      </c>
      <c r="G2977">
        <v>34</v>
      </c>
      <c r="I2977" s="1">
        <v>40232</v>
      </c>
      <c r="J2977">
        <v>34</v>
      </c>
      <c r="K2977">
        <f t="shared" si="276"/>
        <v>1098</v>
      </c>
      <c r="L2977" s="7">
        <f t="shared" si="279"/>
        <v>21.605667060212514</v>
      </c>
      <c r="M2977">
        <f t="shared" si="280"/>
        <v>47</v>
      </c>
      <c r="N2977">
        <f t="shared" si="281"/>
        <v>37.266666666666666</v>
      </c>
      <c r="O2977">
        <f>G2977/WatershedCalcs!$F$18</f>
        <v>2.1158008628240896</v>
      </c>
    </row>
    <row r="2978" spans="1:15" x14ac:dyDescent="0.25">
      <c r="A2978">
        <f t="shared" si="277"/>
        <v>2010</v>
      </c>
      <c r="B2978">
        <f t="shared" si="278"/>
        <v>5</v>
      </c>
      <c r="C2978">
        <v>2010</v>
      </c>
      <c r="D2978">
        <v>24</v>
      </c>
      <c r="E2978">
        <v>2</v>
      </c>
      <c r="F2978">
        <v>42</v>
      </c>
      <c r="G2978">
        <v>42</v>
      </c>
      <c r="I2978" s="1">
        <v>40233</v>
      </c>
      <c r="J2978">
        <v>42</v>
      </c>
      <c r="K2978">
        <f t="shared" si="276"/>
        <v>843</v>
      </c>
      <c r="L2978" s="7">
        <f t="shared" si="279"/>
        <v>16.587957497048407</v>
      </c>
      <c r="M2978">
        <f t="shared" si="280"/>
        <v>48.428571428571431</v>
      </c>
      <c r="N2978">
        <f t="shared" si="281"/>
        <v>37.366666666666667</v>
      </c>
      <c r="O2978">
        <f>G2978/WatershedCalcs!$F$18</f>
        <v>2.6136363599591697</v>
      </c>
    </row>
    <row r="2979" spans="1:15" x14ac:dyDescent="0.25">
      <c r="A2979">
        <f t="shared" si="277"/>
        <v>2010</v>
      </c>
      <c r="B2979">
        <f t="shared" si="278"/>
        <v>5</v>
      </c>
      <c r="C2979">
        <v>2010</v>
      </c>
      <c r="D2979">
        <v>25</v>
      </c>
      <c r="E2979">
        <v>2</v>
      </c>
      <c r="F2979">
        <v>35</v>
      </c>
      <c r="G2979">
        <v>35</v>
      </c>
      <c r="I2979" s="1">
        <v>40234</v>
      </c>
      <c r="J2979">
        <v>35</v>
      </c>
      <c r="K2979">
        <f t="shared" si="276"/>
        <v>1053</v>
      </c>
      <c r="L2979" s="7">
        <f t="shared" si="279"/>
        <v>20.720188902007084</v>
      </c>
      <c r="M2979">
        <f t="shared" si="280"/>
        <v>48.142857142857146</v>
      </c>
      <c r="N2979">
        <f t="shared" si="281"/>
        <v>37.9</v>
      </c>
      <c r="O2979">
        <f>G2979/WatershedCalcs!$F$18</f>
        <v>2.1780302999659749</v>
      </c>
    </row>
    <row r="2980" spans="1:15" x14ac:dyDescent="0.25">
      <c r="A2980">
        <f t="shared" si="277"/>
        <v>2010</v>
      </c>
      <c r="B2980">
        <f t="shared" si="278"/>
        <v>5</v>
      </c>
      <c r="C2980">
        <v>2010</v>
      </c>
      <c r="D2980">
        <v>26</v>
      </c>
      <c r="E2980">
        <v>2</v>
      </c>
      <c r="F2980">
        <v>59</v>
      </c>
      <c r="G2980">
        <v>59</v>
      </c>
      <c r="I2980" s="1">
        <v>40235</v>
      </c>
      <c r="J2980">
        <v>59</v>
      </c>
      <c r="K2980">
        <f t="shared" si="276"/>
        <v>519</v>
      </c>
      <c r="L2980" s="7">
        <f t="shared" si="279"/>
        <v>10.212514757969302</v>
      </c>
      <c r="M2980">
        <f t="shared" si="280"/>
        <v>48.285714285714285</v>
      </c>
      <c r="N2980">
        <f t="shared" si="281"/>
        <v>38.200000000000003</v>
      </c>
      <c r="O2980">
        <f>G2980/WatershedCalcs!$F$18</f>
        <v>3.6715367913712145</v>
      </c>
    </row>
    <row r="2981" spans="1:15" x14ac:dyDescent="0.25">
      <c r="A2981">
        <f t="shared" si="277"/>
        <v>2010</v>
      </c>
      <c r="B2981">
        <f t="shared" si="278"/>
        <v>5</v>
      </c>
      <c r="C2981">
        <v>2010</v>
      </c>
      <c r="D2981">
        <v>27</v>
      </c>
      <c r="E2981">
        <v>2</v>
      </c>
      <c r="F2981">
        <v>58</v>
      </c>
      <c r="G2981">
        <v>58</v>
      </c>
      <c r="I2981" s="1">
        <v>40236</v>
      </c>
      <c r="J2981">
        <v>58</v>
      </c>
      <c r="K2981">
        <f t="shared" si="276"/>
        <v>531</v>
      </c>
      <c r="L2981" s="7">
        <f t="shared" si="279"/>
        <v>10.448642266824084</v>
      </c>
      <c r="M2981">
        <f t="shared" si="280"/>
        <v>44.571428571428569</v>
      </c>
      <c r="N2981">
        <f t="shared" si="281"/>
        <v>38.233333333333334</v>
      </c>
      <c r="O2981">
        <f>G2981/WatershedCalcs!$F$18</f>
        <v>3.6093073542293297</v>
      </c>
    </row>
    <row r="2982" spans="1:15" x14ac:dyDescent="0.25">
      <c r="A2982">
        <f t="shared" si="277"/>
        <v>2010</v>
      </c>
      <c r="B2982">
        <f t="shared" si="278"/>
        <v>5</v>
      </c>
      <c r="C2982">
        <v>2010</v>
      </c>
      <c r="D2982">
        <v>28</v>
      </c>
      <c r="E2982">
        <v>2</v>
      </c>
      <c r="F2982">
        <v>53</v>
      </c>
      <c r="G2982">
        <v>53</v>
      </c>
      <c r="I2982" s="1">
        <v>40237</v>
      </c>
      <c r="J2982">
        <v>53</v>
      </c>
      <c r="K2982">
        <f t="shared" si="276"/>
        <v>595</v>
      </c>
      <c r="L2982" s="7">
        <f t="shared" si="279"/>
        <v>11.707988980716253</v>
      </c>
      <c r="M2982">
        <f t="shared" si="280"/>
        <v>40.714285714285715</v>
      </c>
      <c r="N2982">
        <f t="shared" si="281"/>
        <v>40.633333333333333</v>
      </c>
      <c r="O2982">
        <f>G2982/WatershedCalcs!$F$18</f>
        <v>3.2981601685199045</v>
      </c>
    </row>
    <row r="2983" spans="1:15" x14ac:dyDescent="0.25">
      <c r="A2983">
        <f t="shared" si="277"/>
        <v>2010</v>
      </c>
      <c r="B2983">
        <f t="shared" si="278"/>
        <v>6</v>
      </c>
      <c r="C2983">
        <v>2010</v>
      </c>
      <c r="D2983">
        <v>1</v>
      </c>
      <c r="E2983">
        <v>3</v>
      </c>
      <c r="F2983">
        <v>48</v>
      </c>
      <c r="G2983">
        <v>48</v>
      </c>
      <c r="I2983" s="1">
        <v>40238</v>
      </c>
      <c r="J2983">
        <v>48</v>
      </c>
      <c r="K2983">
        <f t="shared" si="276"/>
        <v>675</v>
      </c>
      <c r="L2983" s="7">
        <f t="shared" si="279"/>
        <v>13.282172373081464</v>
      </c>
      <c r="M2983">
        <f t="shared" si="280"/>
        <v>37.285714285714285</v>
      </c>
      <c r="N2983">
        <f t="shared" si="281"/>
        <v>45.2</v>
      </c>
      <c r="O2983">
        <f>G2983/WatershedCalcs!$F$18</f>
        <v>2.9870129828104797</v>
      </c>
    </row>
    <row r="2984" spans="1:15" x14ac:dyDescent="0.25">
      <c r="A2984">
        <f t="shared" si="277"/>
        <v>2010</v>
      </c>
      <c r="B2984">
        <f t="shared" si="278"/>
        <v>6</v>
      </c>
      <c r="C2984">
        <v>2010</v>
      </c>
      <c r="D2984">
        <v>2</v>
      </c>
      <c r="E2984">
        <v>3</v>
      </c>
      <c r="F2984">
        <v>44</v>
      </c>
      <c r="G2984">
        <v>44</v>
      </c>
      <c r="I2984" s="1">
        <v>40239</v>
      </c>
      <c r="J2984">
        <v>44</v>
      </c>
      <c r="K2984">
        <f t="shared" si="276"/>
        <v>777</v>
      </c>
      <c r="L2984" s="7">
        <f t="shared" si="279"/>
        <v>15.289256198347106</v>
      </c>
      <c r="M2984">
        <f t="shared" si="280"/>
        <v>34.571428571428569</v>
      </c>
      <c r="N2984">
        <f t="shared" si="281"/>
        <v>47.466666666666669</v>
      </c>
      <c r="O2984">
        <f>G2984/WatershedCalcs!$F$18</f>
        <v>2.7380952342429397</v>
      </c>
    </row>
    <row r="2985" spans="1:15" x14ac:dyDescent="0.25">
      <c r="A2985">
        <f t="shared" si="277"/>
        <v>2010</v>
      </c>
      <c r="B2985">
        <f t="shared" si="278"/>
        <v>6</v>
      </c>
      <c r="C2985">
        <v>2010</v>
      </c>
      <c r="D2985">
        <v>3</v>
      </c>
      <c r="E2985">
        <v>3</v>
      </c>
      <c r="F2985">
        <v>40</v>
      </c>
      <c r="G2985">
        <v>40</v>
      </c>
      <c r="I2985" s="1">
        <v>40240</v>
      </c>
      <c r="J2985">
        <v>40</v>
      </c>
      <c r="K2985">
        <f t="shared" si="276"/>
        <v>894</v>
      </c>
      <c r="L2985" s="7">
        <f t="shared" si="279"/>
        <v>17.591499409681226</v>
      </c>
      <c r="M2985">
        <f t="shared" si="280"/>
        <v>32.285714285714285</v>
      </c>
      <c r="N2985">
        <f t="shared" si="281"/>
        <v>49</v>
      </c>
      <c r="O2985">
        <f>G2985/WatershedCalcs!$F$18</f>
        <v>2.4891774856753996</v>
      </c>
    </row>
    <row r="2986" spans="1:15" x14ac:dyDescent="0.25">
      <c r="A2986">
        <f t="shared" si="277"/>
        <v>2010</v>
      </c>
      <c r="B2986">
        <f t="shared" si="278"/>
        <v>6</v>
      </c>
      <c r="C2986">
        <v>2010</v>
      </c>
      <c r="D2986">
        <v>4</v>
      </c>
      <c r="E2986">
        <v>3</v>
      </c>
      <c r="F2986">
        <v>36</v>
      </c>
      <c r="G2986">
        <v>36</v>
      </c>
      <c r="I2986" s="1">
        <v>40241</v>
      </c>
      <c r="J2986">
        <v>36</v>
      </c>
      <c r="K2986">
        <f t="shared" si="276"/>
        <v>1014</v>
      </c>
      <c r="L2986" s="7">
        <f t="shared" si="279"/>
        <v>19.952774498229044</v>
      </c>
      <c r="M2986">
        <f t="shared" si="280"/>
        <v>30.428571428571427</v>
      </c>
      <c r="N2986">
        <f t="shared" si="281"/>
        <v>50.666666666666664</v>
      </c>
      <c r="O2986">
        <f>G2986/WatershedCalcs!$F$18</f>
        <v>2.2402597371078596</v>
      </c>
    </row>
    <row r="2987" spans="1:15" x14ac:dyDescent="0.25">
      <c r="A2987">
        <f t="shared" si="277"/>
        <v>2010</v>
      </c>
      <c r="B2987">
        <f t="shared" si="278"/>
        <v>6</v>
      </c>
      <c r="C2987">
        <v>2010</v>
      </c>
      <c r="D2987">
        <v>5</v>
      </c>
      <c r="E2987">
        <v>3</v>
      </c>
      <c r="F2987">
        <v>33</v>
      </c>
      <c r="G2987">
        <v>33</v>
      </c>
      <c r="I2987" s="1">
        <v>40242</v>
      </c>
      <c r="J2987">
        <v>33</v>
      </c>
      <c r="K2987">
        <f t="shared" si="276"/>
        <v>1148</v>
      </c>
      <c r="L2987" s="7">
        <f t="shared" si="279"/>
        <v>22.589531680440771</v>
      </c>
      <c r="M2987">
        <f t="shared" si="280"/>
        <v>30.428571428571427</v>
      </c>
      <c r="N2987">
        <f t="shared" si="281"/>
        <v>52.966666666666669</v>
      </c>
      <c r="O2987">
        <f>G2987/WatershedCalcs!$F$18</f>
        <v>2.0535714256822049</v>
      </c>
    </row>
    <row r="2988" spans="1:15" x14ac:dyDescent="0.25">
      <c r="A2988">
        <f t="shared" si="277"/>
        <v>2010</v>
      </c>
      <c r="B2988">
        <f t="shared" si="278"/>
        <v>6</v>
      </c>
      <c r="C2988">
        <v>2010</v>
      </c>
      <c r="D2988">
        <v>6</v>
      </c>
      <c r="E2988">
        <v>3</v>
      </c>
      <c r="F2988">
        <v>31</v>
      </c>
      <c r="G2988">
        <v>31</v>
      </c>
      <c r="I2988" s="1">
        <v>40243</v>
      </c>
      <c r="J2988">
        <v>31</v>
      </c>
      <c r="K2988">
        <f t="shared" si="276"/>
        <v>1219</v>
      </c>
      <c r="L2988" s="7">
        <f t="shared" si="279"/>
        <v>23.986619441164898</v>
      </c>
      <c r="M2988">
        <f t="shared" si="280"/>
        <v>34.428571428571431</v>
      </c>
      <c r="N2988">
        <f t="shared" si="281"/>
        <v>55.56666666666667</v>
      </c>
      <c r="O2988">
        <f>G2988/WatershedCalcs!$F$18</f>
        <v>1.9291125513984348</v>
      </c>
    </row>
    <row r="2989" spans="1:15" x14ac:dyDescent="0.25">
      <c r="A2989">
        <f t="shared" si="277"/>
        <v>2010</v>
      </c>
      <c r="B2989">
        <f t="shared" si="278"/>
        <v>6</v>
      </c>
      <c r="C2989">
        <v>2010</v>
      </c>
      <c r="D2989">
        <v>7</v>
      </c>
      <c r="E2989">
        <v>3</v>
      </c>
      <c r="F2989">
        <v>29</v>
      </c>
      <c r="G2989">
        <v>29</v>
      </c>
      <c r="I2989" s="1">
        <v>40244</v>
      </c>
      <c r="J2989">
        <v>29</v>
      </c>
      <c r="K2989">
        <f t="shared" si="276"/>
        <v>1319</v>
      </c>
      <c r="L2989" s="7">
        <f t="shared" si="279"/>
        <v>25.954348681621408</v>
      </c>
      <c r="M2989">
        <f t="shared" si="280"/>
        <v>36.857142857142854</v>
      </c>
      <c r="N2989">
        <f t="shared" si="281"/>
        <v>57.6</v>
      </c>
      <c r="O2989">
        <f>G2989/WatershedCalcs!$F$18</f>
        <v>1.8046536771146648</v>
      </c>
    </row>
    <row r="2990" spans="1:15" x14ac:dyDescent="0.25">
      <c r="A2990">
        <f t="shared" si="277"/>
        <v>2010</v>
      </c>
      <c r="B2990">
        <f t="shared" si="278"/>
        <v>6</v>
      </c>
      <c r="C2990">
        <v>2010</v>
      </c>
      <c r="D2990">
        <v>8</v>
      </c>
      <c r="E2990">
        <v>3</v>
      </c>
      <c r="F2990">
        <v>29</v>
      </c>
      <c r="G2990">
        <v>29</v>
      </c>
      <c r="I2990" s="1">
        <v>40245</v>
      </c>
      <c r="J2990">
        <v>29</v>
      </c>
      <c r="K2990">
        <f t="shared" si="276"/>
        <v>1319</v>
      </c>
      <c r="L2990" s="7">
        <f t="shared" si="279"/>
        <v>25.954348681621408</v>
      </c>
      <c r="M2990">
        <f t="shared" si="280"/>
        <v>39</v>
      </c>
      <c r="N2990">
        <f t="shared" si="281"/>
        <v>59.4</v>
      </c>
      <c r="O2990">
        <f>G2990/WatershedCalcs!$F$18</f>
        <v>1.8046536771146648</v>
      </c>
    </row>
    <row r="2991" spans="1:15" x14ac:dyDescent="0.25">
      <c r="A2991">
        <f t="shared" si="277"/>
        <v>2010</v>
      </c>
      <c r="B2991">
        <f t="shared" si="278"/>
        <v>6</v>
      </c>
      <c r="C2991">
        <v>2010</v>
      </c>
      <c r="D2991">
        <v>9</v>
      </c>
      <c r="E2991">
        <v>3</v>
      </c>
      <c r="F2991">
        <v>28</v>
      </c>
      <c r="G2991">
        <v>28</v>
      </c>
      <c r="I2991" s="1">
        <v>40246</v>
      </c>
      <c r="J2991">
        <v>28</v>
      </c>
      <c r="K2991">
        <f t="shared" si="276"/>
        <v>1357</v>
      </c>
      <c r="L2991" s="7">
        <f t="shared" si="279"/>
        <v>26.702085792994882</v>
      </c>
      <c r="M2991">
        <f t="shared" si="280"/>
        <v>40.857142857142854</v>
      </c>
      <c r="N2991">
        <f t="shared" si="281"/>
        <v>60.4</v>
      </c>
      <c r="O2991">
        <f>G2991/WatershedCalcs!$F$18</f>
        <v>1.7424242399727798</v>
      </c>
    </row>
    <row r="2992" spans="1:15" x14ac:dyDescent="0.25">
      <c r="A2992">
        <f t="shared" si="277"/>
        <v>2010</v>
      </c>
      <c r="B2992">
        <f t="shared" si="278"/>
        <v>6</v>
      </c>
      <c r="C2992">
        <v>2010</v>
      </c>
      <c r="D2992">
        <v>10</v>
      </c>
      <c r="E2992">
        <v>3</v>
      </c>
      <c r="F2992">
        <v>27</v>
      </c>
      <c r="G2992">
        <v>27</v>
      </c>
      <c r="I2992" s="1">
        <v>40247</v>
      </c>
      <c r="J2992">
        <v>27</v>
      </c>
      <c r="K2992">
        <f t="shared" si="276"/>
        <v>1397</v>
      </c>
      <c r="L2992" s="7">
        <f t="shared" si="279"/>
        <v>27.489177489177489</v>
      </c>
      <c r="M2992">
        <f t="shared" si="280"/>
        <v>42.285714285714285</v>
      </c>
      <c r="N2992">
        <f t="shared" si="281"/>
        <v>61.4</v>
      </c>
      <c r="O2992">
        <f>G2992/WatershedCalcs!$F$18</f>
        <v>1.6801948028308948</v>
      </c>
    </row>
    <row r="2993" spans="1:15" x14ac:dyDescent="0.25">
      <c r="A2993">
        <f t="shared" si="277"/>
        <v>2010</v>
      </c>
      <c r="B2993">
        <f t="shared" si="278"/>
        <v>6</v>
      </c>
      <c r="C2993">
        <v>2010</v>
      </c>
      <c r="D2993">
        <v>11</v>
      </c>
      <c r="E2993">
        <v>3</v>
      </c>
      <c r="F2993">
        <v>36</v>
      </c>
      <c r="G2993">
        <v>36</v>
      </c>
      <c r="I2993" s="1">
        <v>40248</v>
      </c>
      <c r="J2993">
        <v>36</v>
      </c>
      <c r="K2993">
        <f t="shared" si="276"/>
        <v>1014</v>
      </c>
      <c r="L2993" s="7">
        <f t="shared" si="279"/>
        <v>19.952774498229044</v>
      </c>
      <c r="M2993">
        <f t="shared" si="280"/>
        <v>43.285714285714285</v>
      </c>
      <c r="N2993">
        <f t="shared" si="281"/>
        <v>62</v>
      </c>
      <c r="O2993">
        <f>G2993/WatershedCalcs!$F$18</f>
        <v>2.2402597371078596</v>
      </c>
    </row>
    <row r="2994" spans="1:15" x14ac:dyDescent="0.25">
      <c r="A2994">
        <f t="shared" si="277"/>
        <v>2010</v>
      </c>
      <c r="B2994">
        <f t="shared" si="278"/>
        <v>6</v>
      </c>
      <c r="C2994">
        <v>2010</v>
      </c>
      <c r="D2994">
        <v>12</v>
      </c>
      <c r="E2994">
        <v>3</v>
      </c>
      <c r="F2994">
        <v>61</v>
      </c>
      <c r="G2994">
        <v>61</v>
      </c>
      <c r="I2994" s="1">
        <v>40249</v>
      </c>
      <c r="J2994">
        <v>61</v>
      </c>
      <c r="K2994">
        <f t="shared" si="276"/>
        <v>499</v>
      </c>
      <c r="L2994" s="7">
        <f t="shared" si="279"/>
        <v>9.8189689098780004</v>
      </c>
      <c r="M2994">
        <f t="shared" si="280"/>
        <v>42.571428571428569</v>
      </c>
      <c r="N2994">
        <f t="shared" si="281"/>
        <v>62.166666666666664</v>
      </c>
      <c r="O2994">
        <f>G2994/WatershedCalcs!$F$18</f>
        <v>3.7959956656549845</v>
      </c>
    </row>
    <row r="2995" spans="1:15" x14ac:dyDescent="0.25">
      <c r="A2995">
        <f t="shared" si="277"/>
        <v>2010</v>
      </c>
      <c r="B2995">
        <f t="shared" si="278"/>
        <v>6</v>
      </c>
      <c r="C2995">
        <v>2010</v>
      </c>
      <c r="D2995">
        <v>13</v>
      </c>
      <c r="E2995">
        <v>3</v>
      </c>
      <c r="F2995">
        <v>48</v>
      </c>
      <c r="G2995">
        <v>48</v>
      </c>
      <c r="I2995" s="1">
        <v>40250</v>
      </c>
      <c r="J2995">
        <v>48</v>
      </c>
      <c r="K2995">
        <f t="shared" si="276"/>
        <v>675</v>
      </c>
      <c r="L2995" s="7">
        <f t="shared" si="279"/>
        <v>13.282172373081464</v>
      </c>
      <c r="M2995">
        <f t="shared" si="280"/>
        <v>38.142857142857146</v>
      </c>
      <c r="N2995">
        <f t="shared" si="281"/>
        <v>61.366666666666667</v>
      </c>
      <c r="O2995">
        <f>G2995/WatershedCalcs!$F$18</f>
        <v>2.9870129828104797</v>
      </c>
    </row>
    <row r="2996" spans="1:15" x14ac:dyDescent="0.25">
      <c r="A2996">
        <f t="shared" si="277"/>
        <v>2010</v>
      </c>
      <c r="B2996">
        <f t="shared" si="278"/>
        <v>6</v>
      </c>
      <c r="C2996">
        <v>2010</v>
      </c>
      <c r="D2996">
        <v>14</v>
      </c>
      <c r="E2996">
        <v>3</v>
      </c>
      <c r="F2996">
        <v>44</v>
      </c>
      <c r="G2996">
        <v>44</v>
      </c>
      <c r="I2996" s="1">
        <v>40251</v>
      </c>
      <c r="J2996">
        <v>44</v>
      </c>
      <c r="K2996">
        <f t="shared" si="276"/>
        <v>777</v>
      </c>
      <c r="L2996" s="7">
        <f t="shared" si="279"/>
        <v>15.289256198347106</v>
      </c>
      <c r="M2996">
        <f t="shared" si="280"/>
        <v>35.285714285714285</v>
      </c>
      <c r="N2996">
        <f t="shared" si="281"/>
        <v>61.133333333333333</v>
      </c>
      <c r="O2996">
        <f>G2996/WatershedCalcs!$F$18</f>
        <v>2.7380952342429397</v>
      </c>
    </row>
    <row r="2997" spans="1:15" x14ac:dyDescent="0.25">
      <c r="A2997">
        <f t="shared" si="277"/>
        <v>2010</v>
      </c>
      <c r="B2997">
        <f t="shared" si="278"/>
        <v>6</v>
      </c>
      <c r="C2997">
        <v>2010</v>
      </c>
      <c r="D2997">
        <v>15</v>
      </c>
      <c r="E2997">
        <v>3</v>
      </c>
      <c r="F2997">
        <v>42</v>
      </c>
      <c r="G2997">
        <v>42</v>
      </c>
      <c r="I2997" s="1">
        <v>40252</v>
      </c>
      <c r="J2997">
        <v>42</v>
      </c>
      <c r="K2997">
        <f t="shared" si="276"/>
        <v>843</v>
      </c>
      <c r="L2997" s="7">
        <f t="shared" si="279"/>
        <v>16.587957497048407</v>
      </c>
      <c r="M2997">
        <f t="shared" si="280"/>
        <v>32.857142857142854</v>
      </c>
      <c r="N2997">
        <f t="shared" si="281"/>
        <v>60.7</v>
      </c>
      <c r="O2997">
        <f>G2997/WatershedCalcs!$F$18</f>
        <v>2.6136363599591697</v>
      </c>
    </row>
    <row r="2998" spans="1:15" x14ac:dyDescent="0.25">
      <c r="A2998">
        <f t="shared" si="277"/>
        <v>2010</v>
      </c>
      <c r="B2998">
        <f t="shared" si="278"/>
        <v>6</v>
      </c>
      <c r="C2998">
        <v>2010</v>
      </c>
      <c r="D2998">
        <v>16</v>
      </c>
      <c r="E2998">
        <v>3</v>
      </c>
      <c r="F2998">
        <v>38</v>
      </c>
      <c r="G2998">
        <v>38</v>
      </c>
      <c r="I2998" s="1">
        <v>40253</v>
      </c>
      <c r="J2998">
        <v>38</v>
      </c>
      <c r="K2998">
        <f t="shared" si="276"/>
        <v>963</v>
      </c>
      <c r="L2998" s="7">
        <f t="shared" si="279"/>
        <v>18.949232585596221</v>
      </c>
      <c r="M2998">
        <f t="shared" si="280"/>
        <v>30.571428571428573</v>
      </c>
      <c r="N2998">
        <f t="shared" si="281"/>
        <v>60.166666666666664</v>
      </c>
      <c r="O2998">
        <f>G2998/WatershedCalcs!$F$18</f>
        <v>2.3647186113916296</v>
      </c>
    </row>
    <row r="2999" spans="1:15" x14ac:dyDescent="0.25">
      <c r="A2999">
        <f t="shared" si="277"/>
        <v>2010</v>
      </c>
      <c r="B2999">
        <f t="shared" si="278"/>
        <v>6</v>
      </c>
      <c r="C2999">
        <v>2010</v>
      </c>
      <c r="D2999">
        <v>17</v>
      </c>
      <c r="E2999">
        <v>3</v>
      </c>
      <c r="F2999">
        <v>34</v>
      </c>
      <c r="G2999">
        <v>34</v>
      </c>
      <c r="I2999" s="1">
        <v>40254</v>
      </c>
      <c r="J2999">
        <v>34</v>
      </c>
      <c r="K2999">
        <f t="shared" si="276"/>
        <v>1098</v>
      </c>
      <c r="L2999" s="7">
        <f t="shared" si="279"/>
        <v>21.605667060212514</v>
      </c>
      <c r="M2999">
        <f t="shared" si="280"/>
        <v>28.571428571428573</v>
      </c>
      <c r="N2999">
        <f t="shared" si="281"/>
        <v>59.833333333333336</v>
      </c>
      <c r="O2999">
        <f>G2999/WatershedCalcs!$F$18</f>
        <v>2.1158008628240896</v>
      </c>
    </row>
    <row r="3000" spans="1:15" x14ac:dyDescent="0.25">
      <c r="A3000">
        <f t="shared" si="277"/>
        <v>2010</v>
      </c>
      <c r="B3000">
        <f t="shared" si="278"/>
        <v>6</v>
      </c>
      <c r="C3000">
        <v>2010</v>
      </c>
      <c r="D3000">
        <v>18</v>
      </c>
      <c r="E3000">
        <v>3</v>
      </c>
      <c r="F3000">
        <v>31</v>
      </c>
      <c r="G3000">
        <v>31</v>
      </c>
      <c r="I3000" s="1">
        <v>40255</v>
      </c>
      <c r="J3000">
        <v>31</v>
      </c>
      <c r="K3000">
        <f t="shared" si="276"/>
        <v>1219</v>
      </c>
      <c r="L3000" s="7">
        <f t="shared" si="279"/>
        <v>23.986619441164898</v>
      </c>
      <c r="M3000">
        <f t="shared" si="280"/>
        <v>27</v>
      </c>
      <c r="N3000">
        <f t="shared" si="281"/>
        <v>59.5</v>
      </c>
      <c r="O3000">
        <f>G3000/WatershedCalcs!$F$18</f>
        <v>1.9291125513984348</v>
      </c>
    </row>
    <row r="3001" spans="1:15" x14ac:dyDescent="0.25">
      <c r="A3001">
        <f t="shared" si="277"/>
        <v>2010</v>
      </c>
      <c r="B3001">
        <f t="shared" si="278"/>
        <v>6</v>
      </c>
      <c r="C3001">
        <v>2010</v>
      </c>
      <c r="D3001">
        <v>19</v>
      </c>
      <c r="E3001">
        <v>3</v>
      </c>
      <c r="F3001">
        <v>30</v>
      </c>
      <c r="G3001">
        <v>30</v>
      </c>
      <c r="I3001" s="1">
        <v>40256</v>
      </c>
      <c r="J3001">
        <v>30</v>
      </c>
      <c r="K3001">
        <f t="shared" si="276"/>
        <v>1276</v>
      </c>
      <c r="L3001" s="7">
        <f t="shared" si="279"/>
        <v>25.108225108225106</v>
      </c>
      <c r="M3001">
        <f t="shared" si="280"/>
        <v>27.857142857142858</v>
      </c>
      <c r="N3001">
        <f t="shared" si="281"/>
        <v>59.233333333333334</v>
      </c>
      <c r="O3001">
        <f>G3001/WatershedCalcs!$F$18</f>
        <v>1.8668831142565498</v>
      </c>
    </row>
    <row r="3002" spans="1:15" x14ac:dyDescent="0.25">
      <c r="A3002">
        <f t="shared" si="277"/>
        <v>2010</v>
      </c>
      <c r="B3002">
        <f t="shared" si="278"/>
        <v>6</v>
      </c>
      <c r="C3002">
        <v>2010</v>
      </c>
      <c r="D3002">
        <v>20</v>
      </c>
      <c r="E3002">
        <v>3</v>
      </c>
      <c r="F3002">
        <v>28</v>
      </c>
      <c r="G3002">
        <v>28</v>
      </c>
      <c r="I3002" s="1">
        <v>40257</v>
      </c>
      <c r="J3002">
        <v>28</v>
      </c>
      <c r="K3002">
        <f t="shared" si="276"/>
        <v>1357</v>
      </c>
      <c r="L3002" s="7">
        <f t="shared" si="279"/>
        <v>26.702085792994882</v>
      </c>
      <c r="M3002">
        <f t="shared" si="280"/>
        <v>31.857142857142858</v>
      </c>
      <c r="N3002">
        <f t="shared" si="281"/>
        <v>58.93333333333333</v>
      </c>
      <c r="O3002">
        <f>G3002/WatershedCalcs!$F$18</f>
        <v>1.7424242399727798</v>
      </c>
    </row>
    <row r="3003" spans="1:15" x14ac:dyDescent="0.25">
      <c r="A3003">
        <f t="shared" si="277"/>
        <v>2010</v>
      </c>
      <c r="B3003">
        <f t="shared" si="278"/>
        <v>6</v>
      </c>
      <c r="C3003">
        <v>2010</v>
      </c>
      <c r="D3003">
        <v>21</v>
      </c>
      <c r="E3003">
        <v>3</v>
      </c>
      <c r="F3003">
        <v>27</v>
      </c>
      <c r="G3003">
        <v>27</v>
      </c>
      <c r="I3003" s="1">
        <v>40258</v>
      </c>
      <c r="J3003">
        <v>27</v>
      </c>
      <c r="K3003">
        <f t="shared" si="276"/>
        <v>1397</v>
      </c>
      <c r="L3003" s="7">
        <f t="shared" si="279"/>
        <v>27.489177489177489</v>
      </c>
      <c r="M3003">
        <f t="shared" si="280"/>
        <v>34.142857142857146</v>
      </c>
      <c r="N3003">
        <f t="shared" si="281"/>
        <v>58.7</v>
      </c>
      <c r="O3003">
        <f>G3003/WatershedCalcs!$F$18</f>
        <v>1.6801948028308948</v>
      </c>
    </row>
    <row r="3004" spans="1:15" x14ac:dyDescent="0.25">
      <c r="A3004">
        <f t="shared" si="277"/>
        <v>2010</v>
      </c>
      <c r="B3004">
        <f t="shared" si="278"/>
        <v>6</v>
      </c>
      <c r="C3004">
        <v>2010</v>
      </c>
      <c r="D3004">
        <v>22</v>
      </c>
      <c r="E3004">
        <v>3</v>
      </c>
      <c r="F3004">
        <v>26</v>
      </c>
      <c r="G3004">
        <v>26</v>
      </c>
      <c r="I3004" s="1">
        <v>40259</v>
      </c>
      <c r="J3004">
        <v>26</v>
      </c>
      <c r="K3004">
        <f t="shared" si="276"/>
        <v>1449</v>
      </c>
      <c r="L3004" s="7">
        <f t="shared" si="279"/>
        <v>28.512396694214875</v>
      </c>
      <c r="M3004">
        <f t="shared" si="280"/>
        <v>38.857142857142854</v>
      </c>
      <c r="N3004">
        <f t="shared" si="281"/>
        <v>58.466666666666669</v>
      </c>
      <c r="O3004">
        <f>G3004/WatershedCalcs!$F$18</f>
        <v>1.6179653656890098</v>
      </c>
    </row>
    <row r="3005" spans="1:15" x14ac:dyDescent="0.25">
      <c r="A3005">
        <f t="shared" si="277"/>
        <v>2010</v>
      </c>
      <c r="B3005">
        <f t="shared" si="278"/>
        <v>6</v>
      </c>
      <c r="C3005">
        <v>2010</v>
      </c>
      <c r="D3005">
        <v>23</v>
      </c>
      <c r="E3005">
        <v>3</v>
      </c>
      <c r="F3005">
        <v>24</v>
      </c>
      <c r="G3005">
        <v>24</v>
      </c>
      <c r="I3005" s="1">
        <v>40260</v>
      </c>
      <c r="J3005">
        <v>24</v>
      </c>
      <c r="K3005">
        <f t="shared" si="276"/>
        <v>1550</v>
      </c>
      <c r="L3005" s="7">
        <f t="shared" si="279"/>
        <v>30.499803227075954</v>
      </c>
      <c r="M3005">
        <f t="shared" si="280"/>
        <v>53.714285714285715</v>
      </c>
      <c r="N3005">
        <f t="shared" si="281"/>
        <v>58.2</v>
      </c>
      <c r="O3005">
        <f>G3005/WatershedCalcs!$F$18</f>
        <v>1.4935064914052398</v>
      </c>
    </row>
    <row r="3006" spans="1:15" x14ac:dyDescent="0.25">
      <c r="A3006">
        <f t="shared" si="277"/>
        <v>2010</v>
      </c>
      <c r="B3006">
        <f t="shared" si="278"/>
        <v>6</v>
      </c>
      <c r="C3006">
        <v>2010</v>
      </c>
      <c r="D3006">
        <v>24</v>
      </c>
      <c r="E3006">
        <v>3</v>
      </c>
      <c r="F3006">
        <v>23</v>
      </c>
      <c r="G3006">
        <v>23</v>
      </c>
      <c r="I3006" s="1">
        <v>40261</v>
      </c>
      <c r="J3006">
        <v>23</v>
      </c>
      <c r="K3006">
        <f t="shared" si="276"/>
        <v>1613</v>
      </c>
      <c r="L3006" s="7">
        <f t="shared" si="279"/>
        <v>31.739472648563559</v>
      </c>
      <c r="M3006">
        <f t="shared" si="280"/>
        <v>77.428571428571431</v>
      </c>
      <c r="N3006">
        <f t="shared" si="281"/>
        <v>57.93333333333333</v>
      </c>
      <c r="O3006">
        <f>G3006/WatershedCalcs!$F$18</f>
        <v>1.4312770542633548</v>
      </c>
    </row>
    <row r="3007" spans="1:15" x14ac:dyDescent="0.25">
      <c r="A3007">
        <f t="shared" si="277"/>
        <v>2010</v>
      </c>
      <c r="B3007">
        <f t="shared" si="278"/>
        <v>6</v>
      </c>
      <c r="C3007">
        <v>2010</v>
      </c>
      <c r="D3007">
        <v>25</v>
      </c>
      <c r="E3007">
        <v>3</v>
      </c>
      <c r="F3007">
        <v>37</v>
      </c>
      <c r="G3007">
        <v>37</v>
      </c>
      <c r="I3007" s="1">
        <v>40262</v>
      </c>
      <c r="J3007">
        <v>37</v>
      </c>
      <c r="K3007">
        <f t="shared" si="276"/>
        <v>988</v>
      </c>
      <c r="L3007" s="7">
        <f t="shared" si="279"/>
        <v>19.441164895710351</v>
      </c>
      <c r="M3007">
        <f t="shared" si="280"/>
        <v>90.714285714285708</v>
      </c>
      <c r="N3007">
        <f t="shared" si="281"/>
        <v>57.666666666666664</v>
      </c>
      <c r="O3007">
        <f>G3007/WatershedCalcs!$F$18</f>
        <v>2.3024891742497449</v>
      </c>
    </row>
    <row r="3008" spans="1:15" x14ac:dyDescent="0.25">
      <c r="A3008">
        <f t="shared" si="277"/>
        <v>2010</v>
      </c>
      <c r="B3008">
        <f t="shared" si="278"/>
        <v>6</v>
      </c>
      <c r="C3008">
        <v>2010</v>
      </c>
      <c r="D3008">
        <v>26</v>
      </c>
      <c r="E3008">
        <v>3</v>
      </c>
      <c r="F3008">
        <v>58</v>
      </c>
      <c r="G3008">
        <v>58</v>
      </c>
      <c r="I3008" s="1">
        <v>40263</v>
      </c>
      <c r="J3008">
        <v>58</v>
      </c>
      <c r="K3008">
        <f t="shared" si="276"/>
        <v>531</v>
      </c>
      <c r="L3008" s="7">
        <f t="shared" si="279"/>
        <v>10.448642266824084</v>
      </c>
      <c r="M3008">
        <f t="shared" si="280"/>
        <v>98.285714285714292</v>
      </c>
      <c r="N3008">
        <f t="shared" si="281"/>
        <v>56.9</v>
      </c>
      <c r="O3008">
        <f>G3008/WatershedCalcs!$F$18</f>
        <v>3.6093073542293297</v>
      </c>
    </row>
    <row r="3009" spans="1:15" x14ac:dyDescent="0.25">
      <c r="A3009">
        <f t="shared" si="277"/>
        <v>2010</v>
      </c>
      <c r="B3009">
        <f t="shared" si="278"/>
        <v>6</v>
      </c>
      <c r="C3009">
        <v>2010</v>
      </c>
      <c r="D3009">
        <v>27</v>
      </c>
      <c r="E3009">
        <v>3</v>
      </c>
      <c r="F3009">
        <v>44</v>
      </c>
      <c r="G3009">
        <v>44</v>
      </c>
      <c r="I3009" s="1">
        <v>40264</v>
      </c>
      <c r="J3009">
        <v>44</v>
      </c>
      <c r="K3009">
        <f t="shared" si="276"/>
        <v>777</v>
      </c>
      <c r="L3009" s="7">
        <f t="shared" si="279"/>
        <v>15.289256198347106</v>
      </c>
      <c r="M3009">
        <f t="shared" si="280"/>
        <v>102.85714285714286</v>
      </c>
      <c r="N3009">
        <f t="shared" si="281"/>
        <v>55.4</v>
      </c>
      <c r="O3009">
        <f>G3009/WatershedCalcs!$F$18</f>
        <v>2.7380952342429397</v>
      </c>
    </row>
    <row r="3010" spans="1:15" x14ac:dyDescent="0.25">
      <c r="A3010">
        <f t="shared" si="277"/>
        <v>2010</v>
      </c>
      <c r="B3010">
        <f t="shared" si="278"/>
        <v>6</v>
      </c>
      <c r="C3010">
        <v>2010</v>
      </c>
      <c r="D3010">
        <v>28</v>
      </c>
      <c r="E3010">
        <v>3</v>
      </c>
      <c r="F3010">
        <v>60</v>
      </c>
      <c r="G3010">
        <v>60</v>
      </c>
      <c r="I3010" s="1">
        <v>40265</v>
      </c>
      <c r="J3010">
        <v>60</v>
      </c>
      <c r="K3010">
        <f t="shared" ref="K3010:K3073" si="282">RANK(J3010,$J$2:$J$5114,0)</f>
        <v>513</v>
      </c>
      <c r="L3010" s="7">
        <f t="shared" si="279"/>
        <v>10.094451003541913</v>
      </c>
      <c r="M3010">
        <f t="shared" si="280"/>
        <v>111.57142857142857</v>
      </c>
      <c r="N3010">
        <f t="shared" si="281"/>
        <v>54.5</v>
      </c>
      <c r="O3010">
        <f>G3010/WatershedCalcs!$F$18</f>
        <v>3.7337662285130997</v>
      </c>
    </row>
    <row r="3011" spans="1:15" x14ac:dyDescent="0.25">
      <c r="A3011">
        <f t="shared" ref="A3011:A3074" si="283">IF(E3011&gt;9,C3011+1,C3011)</f>
        <v>2010</v>
      </c>
      <c r="B3011">
        <f t="shared" ref="B3011:B3074" si="284">IF(E3011&gt;9,(E3011-9),(E3011+3))</f>
        <v>6</v>
      </c>
      <c r="C3011">
        <v>2010</v>
      </c>
      <c r="D3011">
        <v>29</v>
      </c>
      <c r="E3011">
        <v>3</v>
      </c>
      <c r="F3011" t="s">
        <v>153</v>
      </c>
      <c r="G3011">
        <v>130</v>
      </c>
      <c r="H3011" t="s">
        <v>10</v>
      </c>
      <c r="I3011" s="1">
        <v>40266</v>
      </c>
      <c r="J3011">
        <v>130</v>
      </c>
      <c r="K3011">
        <f t="shared" si="282"/>
        <v>199</v>
      </c>
      <c r="L3011" s="7">
        <f t="shared" ref="L3011:L3074" si="285">100*(K3011/(COUNT($K$2:$K$5114)+1))</f>
        <v>3.9157811885084612</v>
      </c>
      <c r="M3011">
        <f t="shared" ref="M3011:M3074" si="286">AVERAGE(J3011:J3017)</f>
        <v>118.85714285714286</v>
      </c>
      <c r="N3011">
        <f t="shared" ref="N3011:N3074" si="287">AVERAGE(J3011:J3040)</f>
        <v>53.966666666666669</v>
      </c>
      <c r="O3011">
        <f>G3011/WatershedCalcs!$F$18</f>
        <v>8.0898268284450499</v>
      </c>
    </row>
    <row r="3012" spans="1:15" x14ac:dyDescent="0.25">
      <c r="A3012">
        <f t="shared" si="283"/>
        <v>2010</v>
      </c>
      <c r="B3012">
        <f t="shared" si="284"/>
        <v>6</v>
      </c>
      <c r="C3012">
        <v>2010</v>
      </c>
      <c r="D3012">
        <v>30</v>
      </c>
      <c r="E3012">
        <v>3</v>
      </c>
      <c r="F3012" t="s">
        <v>154</v>
      </c>
      <c r="G3012">
        <v>190</v>
      </c>
      <c r="H3012" t="s">
        <v>10</v>
      </c>
      <c r="I3012" s="1">
        <v>40267</v>
      </c>
      <c r="J3012">
        <v>190</v>
      </c>
      <c r="K3012">
        <f t="shared" si="282"/>
        <v>96</v>
      </c>
      <c r="L3012" s="7">
        <f t="shared" si="285"/>
        <v>1.8890200708382525</v>
      </c>
      <c r="M3012">
        <f t="shared" si="286"/>
        <v>113.42857142857143</v>
      </c>
      <c r="N3012">
        <f t="shared" si="287"/>
        <v>50.56666666666667</v>
      </c>
      <c r="O3012">
        <f>G3012/WatershedCalcs!$F$18</f>
        <v>11.823593056958149</v>
      </c>
    </row>
    <row r="3013" spans="1:15" x14ac:dyDescent="0.25">
      <c r="A3013">
        <f t="shared" si="283"/>
        <v>2010</v>
      </c>
      <c r="B3013">
        <f t="shared" si="284"/>
        <v>6</v>
      </c>
      <c r="C3013">
        <v>2010</v>
      </c>
      <c r="D3013">
        <v>31</v>
      </c>
      <c r="E3013">
        <v>3</v>
      </c>
      <c r="F3013" t="s">
        <v>72</v>
      </c>
      <c r="G3013">
        <v>116</v>
      </c>
      <c r="H3013" t="s">
        <v>10</v>
      </c>
      <c r="I3013" s="1">
        <v>40268</v>
      </c>
      <c r="J3013">
        <v>116</v>
      </c>
      <c r="K3013">
        <f t="shared" si="282"/>
        <v>235</v>
      </c>
      <c r="L3013" s="7">
        <f t="shared" si="285"/>
        <v>4.6241637150728057</v>
      </c>
      <c r="M3013">
        <f t="shared" si="286"/>
        <v>98.142857142857139</v>
      </c>
      <c r="N3013">
        <f t="shared" si="287"/>
        <v>45</v>
      </c>
      <c r="O3013">
        <f>G3013/WatershedCalcs!$F$18</f>
        <v>7.2186147084586594</v>
      </c>
    </row>
    <row r="3014" spans="1:15" x14ac:dyDescent="0.25">
      <c r="A3014">
        <f t="shared" si="283"/>
        <v>2010</v>
      </c>
      <c r="B3014">
        <f t="shared" si="284"/>
        <v>7</v>
      </c>
      <c r="C3014">
        <v>2010</v>
      </c>
      <c r="D3014">
        <v>1</v>
      </c>
      <c r="E3014">
        <v>4</v>
      </c>
      <c r="F3014">
        <v>90</v>
      </c>
      <c r="G3014">
        <v>90</v>
      </c>
      <c r="I3014" s="1">
        <v>40269</v>
      </c>
      <c r="J3014">
        <v>90</v>
      </c>
      <c r="K3014">
        <f t="shared" si="282"/>
        <v>330</v>
      </c>
      <c r="L3014" s="7">
        <f t="shared" si="285"/>
        <v>6.4935064935064926</v>
      </c>
      <c r="M3014">
        <f t="shared" si="286"/>
        <v>90</v>
      </c>
      <c r="N3014">
        <f t="shared" si="287"/>
        <v>41.833333333333336</v>
      </c>
      <c r="O3014">
        <f>G3014/WatershedCalcs!$F$18</f>
        <v>5.6006493427696498</v>
      </c>
    </row>
    <row r="3015" spans="1:15" x14ac:dyDescent="0.25">
      <c r="A3015">
        <f t="shared" si="283"/>
        <v>2010</v>
      </c>
      <c r="B3015">
        <f t="shared" si="284"/>
        <v>7</v>
      </c>
      <c r="C3015">
        <v>2010</v>
      </c>
      <c r="D3015">
        <v>2</v>
      </c>
      <c r="E3015">
        <v>4</v>
      </c>
      <c r="F3015" t="s">
        <v>155</v>
      </c>
      <c r="G3015">
        <v>90</v>
      </c>
      <c r="H3015" t="s">
        <v>10</v>
      </c>
      <c r="I3015" s="1">
        <v>40270</v>
      </c>
      <c r="J3015">
        <v>90</v>
      </c>
      <c r="K3015">
        <f t="shared" si="282"/>
        <v>330</v>
      </c>
      <c r="L3015" s="7">
        <f t="shared" si="285"/>
        <v>6.4935064935064926</v>
      </c>
      <c r="M3015">
        <f t="shared" si="286"/>
        <v>85.428571428571431</v>
      </c>
      <c r="N3015">
        <f t="shared" si="287"/>
        <v>39.466666666666669</v>
      </c>
      <c r="O3015">
        <f>G3015/WatershedCalcs!$F$18</f>
        <v>5.6006493427696498</v>
      </c>
    </row>
    <row r="3016" spans="1:15" x14ac:dyDescent="0.25">
      <c r="A3016">
        <f t="shared" si="283"/>
        <v>2010</v>
      </c>
      <c r="B3016">
        <f t="shared" si="284"/>
        <v>7</v>
      </c>
      <c r="C3016">
        <v>2010</v>
      </c>
      <c r="D3016">
        <v>3</v>
      </c>
      <c r="E3016">
        <v>4</v>
      </c>
      <c r="F3016" t="s">
        <v>156</v>
      </c>
      <c r="G3016">
        <v>105</v>
      </c>
      <c r="H3016" t="s">
        <v>10</v>
      </c>
      <c r="I3016" s="1">
        <v>40271</v>
      </c>
      <c r="J3016">
        <v>105</v>
      </c>
      <c r="K3016">
        <f t="shared" si="282"/>
        <v>269</v>
      </c>
      <c r="L3016" s="7">
        <f t="shared" si="285"/>
        <v>5.2931916568280206</v>
      </c>
      <c r="M3016">
        <f t="shared" si="286"/>
        <v>79</v>
      </c>
      <c r="N3016">
        <f t="shared" si="287"/>
        <v>37.033333333333331</v>
      </c>
      <c r="O3016">
        <f>G3016/WatershedCalcs!$F$18</f>
        <v>6.5340908998979241</v>
      </c>
    </row>
    <row r="3017" spans="1:15" x14ac:dyDescent="0.25">
      <c r="A3017">
        <f t="shared" si="283"/>
        <v>2010</v>
      </c>
      <c r="B3017">
        <f t="shared" si="284"/>
        <v>7</v>
      </c>
      <c r="C3017">
        <v>2010</v>
      </c>
      <c r="D3017">
        <v>4</v>
      </c>
      <c r="E3017">
        <v>4</v>
      </c>
      <c r="F3017" t="s">
        <v>157</v>
      </c>
      <c r="G3017">
        <v>111</v>
      </c>
      <c r="H3017" t="s">
        <v>10</v>
      </c>
      <c r="I3017" s="1">
        <v>40272</v>
      </c>
      <c r="J3017">
        <v>111</v>
      </c>
      <c r="K3017">
        <f t="shared" si="282"/>
        <v>251</v>
      </c>
      <c r="L3017" s="7">
        <f t="shared" si="285"/>
        <v>4.9390003935458484</v>
      </c>
      <c r="M3017">
        <f t="shared" si="286"/>
        <v>69.857142857142861</v>
      </c>
      <c r="N3017">
        <f t="shared" si="287"/>
        <v>34.233333333333334</v>
      </c>
      <c r="O3017">
        <f>G3017/WatershedCalcs!$F$18</f>
        <v>6.9074675227492346</v>
      </c>
    </row>
    <row r="3018" spans="1:15" x14ac:dyDescent="0.25">
      <c r="A3018">
        <f t="shared" si="283"/>
        <v>2010</v>
      </c>
      <c r="B3018">
        <f t="shared" si="284"/>
        <v>7</v>
      </c>
      <c r="C3018">
        <v>2010</v>
      </c>
      <c r="D3018">
        <v>5</v>
      </c>
      <c r="E3018">
        <v>4</v>
      </c>
      <c r="F3018">
        <v>92</v>
      </c>
      <c r="G3018">
        <v>92</v>
      </c>
      <c r="I3018" s="1">
        <v>40273</v>
      </c>
      <c r="J3018">
        <v>92</v>
      </c>
      <c r="K3018">
        <f t="shared" si="282"/>
        <v>316</v>
      </c>
      <c r="L3018" s="7">
        <f t="shared" si="285"/>
        <v>6.2180243998425819</v>
      </c>
      <c r="M3018">
        <f t="shared" si="286"/>
        <v>59.285714285714285</v>
      </c>
      <c r="N3018">
        <f t="shared" si="287"/>
        <v>31.133333333333333</v>
      </c>
      <c r="O3018">
        <f>G3018/WatershedCalcs!$F$18</f>
        <v>5.7251082170534193</v>
      </c>
    </row>
    <row r="3019" spans="1:15" x14ac:dyDescent="0.25">
      <c r="A3019">
        <f t="shared" si="283"/>
        <v>2010</v>
      </c>
      <c r="B3019">
        <f t="shared" si="284"/>
        <v>7</v>
      </c>
      <c r="C3019">
        <v>2010</v>
      </c>
      <c r="D3019">
        <v>6</v>
      </c>
      <c r="E3019">
        <v>4</v>
      </c>
      <c r="F3019">
        <v>83</v>
      </c>
      <c r="G3019">
        <v>83</v>
      </c>
      <c r="I3019" s="1">
        <v>40274</v>
      </c>
      <c r="J3019">
        <v>83</v>
      </c>
      <c r="K3019">
        <f t="shared" si="282"/>
        <v>350</v>
      </c>
      <c r="L3019" s="7">
        <f t="shared" si="285"/>
        <v>6.887052341597796</v>
      </c>
      <c r="M3019">
        <f t="shared" si="286"/>
        <v>52</v>
      </c>
      <c r="N3019">
        <f t="shared" si="287"/>
        <v>28.733333333333334</v>
      </c>
      <c r="O3019">
        <f>G3019/WatershedCalcs!$F$18</f>
        <v>5.1650432827764545</v>
      </c>
    </row>
    <row r="3020" spans="1:15" x14ac:dyDescent="0.25">
      <c r="A3020">
        <f t="shared" si="283"/>
        <v>2010</v>
      </c>
      <c r="B3020">
        <f t="shared" si="284"/>
        <v>7</v>
      </c>
      <c r="C3020">
        <v>2010</v>
      </c>
      <c r="D3020">
        <v>7</v>
      </c>
      <c r="E3020">
        <v>4</v>
      </c>
      <c r="F3020">
        <v>59</v>
      </c>
      <c r="G3020">
        <v>59</v>
      </c>
      <c r="I3020" s="1">
        <v>40275</v>
      </c>
      <c r="J3020">
        <v>59</v>
      </c>
      <c r="K3020">
        <f t="shared" si="282"/>
        <v>519</v>
      </c>
      <c r="L3020" s="7">
        <f t="shared" si="285"/>
        <v>10.212514757969302</v>
      </c>
      <c r="M3020">
        <f t="shared" si="286"/>
        <v>44.571428571428569</v>
      </c>
      <c r="N3020">
        <f t="shared" si="287"/>
        <v>26.5</v>
      </c>
      <c r="O3020">
        <f>G3020/WatershedCalcs!$F$18</f>
        <v>3.6715367913712145</v>
      </c>
    </row>
    <row r="3021" spans="1:15" x14ac:dyDescent="0.25">
      <c r="A3021">
        <f t="shared" si="283"/>
        <v>2010</v>
      </c>
      <c r="B3021">
        <f t="shared" si="284"/>
        <v>7</v>
      </c>
      <c r="C3021">
        <v>2010</v>
      </c>
      <c r="D3021">
        <v>8</v>
      </c>
      <c r="E3021">
        <v>4</v>
      </c>
      <c r="F3021">
        <v>58</v>
      </c>
      <c r="G3021">
        <v>58</v>
      </c>
      <c r="I3021" s="1">
        <v>40276</v>
      </c>
      <c r="J3021">
        <v>58</v>
      </c>
      <c r="K3021">
        <f t="shared" si="282"/>
        <v>531</v>
      </c>
      <c r="L3021" s="7">
        <f t="shared" si="285"/>
        <v>10.448642266824084</v>
      </c>
      <c r="M3021">
        <f t="shared" si="286"/>
        <v>39.857142857142854</v>
      </c>
      <c r="N3021">
        <f t="shared" si="287"/>
        <v>25</v>
      </c>
      <c r="O3021">
        <f>G3021/WatershedCalcs!$F$18</f>
        <v>3.6093073542293297</v>
      </c>
    </row>
    <row r="3022" spans="1:15" x14ac:dyDescent="0.25">
      <c r="A3022">
        <f t="shared" si="283"/>
        <v>2010</v>
      </c>
      <c r="B3022">
        <f t="shared" si="284"/>
        <v>7</v>
      </c>
      <c r="C3022">
        <v>2010</v>
      </c>
      <c r="D3022">
        <v>9</v>
      </c>
      <c r="E3022">
        <v>4</v>
      </c>
      <c r="F3022">
        <v>45</v>
      </c>
      <c r="G3022">
        <v>45</v>
      </c>
      <c r="I3022" s="1">
        <v>40277</v>
      </c>
      <c r="J3022">
        <v>45</v>
      </c>
      <c r="K3022">
        <f t="shared" si="282"/>
        <v>739</v>
      </c>
      <c r="L3022" s="7">
        <f t="shared" si="285"/>
        <v>14.541519086973631</v>
      </c>
      <c r="M3022">
        <f t="shared" si="286"/>
        <v>35.571428571428569</v>
      </c>
      <c r="N3022">
        <f t="shared" si="287"/>
        <v>23.5</v>
      </c>
      <c r="O3022">
        <f>G3022/WatershedCalcs!$F$18</f>
        <v>2.8003246713848249</v>
      </c>
    </row>
    <row r="3023" spans="1:15" x14ac:dyDescent="0.25">
      <c r="A3023">
        <f t="shared" si="283"/>
        <v>2010</v>
      </c>
      <c r="B3023">
        <f t="shared" si="284"/>
        <v>7</v>
      </c>
      <c r="C3023">
        <v>2010</v>
      </c>
      <c r="D3023">
        <v>10</v>
      </c>
      <c r="E3023">
        <v>4</v>
      </c>
      <c r="F3023">
        <v>41</v>
      </c>
      <c r="G3023">
        <v>41</v>
      </c>
      <c r="I3023" s="1">
        <v>40278</v>
      </c>
      <c r="J3023">
        <v>41</v>
      </c>
      <c r="K3023">
        <f t="shared" si="282"/>
        <v>861</v>
      </c>
      <c r="L3023" s="7">
        <f t="shared" si="285"/>
        <v>16.942148760330578</v>
      </c>
      <c r="M3023">
        <f t="shared" si="286"/>
        <v>32.571428571428569</v>
      </c>
      <c r="N3023">
        <f t="shared" si="287"/>
        <v>22.4</v>
      </c>
      <c r="O3023">
        <f>G3023/WatershedCalcs!$F$18</f>
        <v>2.5514069228172849</v>
      </c>
    </row>
    <row r="3024" spans="1:15" x14ac:dyDescent="0.25">
      <c r="A3024">
        <f t="shared" si="283"/>
        <v>2010</v>
      </c>
      <c r="B3024">
        <f t="shared" si="284"/>
        <v>7</v>
      </c>
      <c r="C3024">
        <v>2010</v>
      </c>
      <c r="D3024">
        <v>11</v>
      </c>
      <c r="E3024">
        <v>4</v>
      </c>
      <c r="F3024">
        <v>37</v>
      </c>
      <c r="G3024">
        <v>37</v>
      </c>
      <c r="I3024" s="1">
        <v>40279</v>
      </c>
      <c r="J3024">
        <v>37</v>
      </c>
      <c r="K3024">
        <f t="shared" si="282"/>
        <v>988</v>
      </c>
      <c r="L3024" s="7">
        <f t="shared" si="285"/>
        <v>19.441164895710351</v>
      </c>
      <c r="M3024">
        <f t="shared" si="286"/>
        <v>30</v>
      </c>
      <c r="N3024">
        <f t="shared" si="287"/>
        <v>21.5</v>
      </c>
      <c r="O3024">
        <f>G3024/WatershedCalcs!$F$18</f>
        <v>2.3024891742497449</v>
      </c>
    </row>
    <row r="3025" spans="1:15" x14ac:dyDescent="0.25">
      <c r="A3025">
        <f t="shared" si="283"/>
        <v>2010</v>
      </c>
      <c r="B3025">
        <f t="shared" si="284"/>
        <v>7</v>
      </c>
      <c r="C3025">
        <v>2010</v>
      </c>
      <c r="D3025">
        <v>12</v>
      </c>
      <c r="E3025">
        <v>4</v>
      </c>
      <c r="F3025">
        <v>41</v>
      </c>
      <c r="G3025">
        <v>41</v>
      </c>
      <c r="I3025" s="1">
        <v>40280</v>
      </c>
      <c r="J3025">
        <v>41</v>
      </c>
      <c r="K3025">
        <f t="shared" si="282"/>
        <v>861</v>
      </c>
      <c r="L3025" s="7">
        <f t="shared" si="285"/>
        <v>16.942148760330578</v>
      </c>
      <c r="M3025">
        <f t="shared" si="286"/>
        <v>27.714285714285715</v>
      </c>
      <c r="N3025">
        <f t="shared" si="287"/>
        <v>20.666666666666668</v>
      </c>
      <c r="O3025">
        <f>G3025/WatershedCalcs!$F$18</f>
        <v>2.5514069228172849</v>
      </c>
    </row>
    <row r="3026" spans="1:15" x14ac:dyDescent="0.25">
      <c r="A3026">
        <f t="shared" si="283"/>
        <v>2010</v>
      </c>
      <c r="B3026">
        <f t="shared" si="284"/>
        <v>7</v>
      </c>
      <c r="C3026">
        <v>2010</v>
      </c>
      <c r="D3026">
        <v>13</v>
      </c>
      <c r="E3026">
        <v>4</v>
      </c>
      <c r="F3026">
        <v>31</v>
      </c>
      <c r="G3026">
        <v>31</v>
      </c>
      <c r="I3026" s="1">
        <v>40281</v>
      </c>
      <c r="J3026">
        <v>31</v>
      </c>
      <c r="K3026">
        <f t="shared" si="282"/>
        <v>1219</v>
      </c>
      <c r="L3026" s="7">
        <f t="shared" si="285"/>
        <v>23.986619441164898</v>
      </c>
      <c r="M3026">
        <f t="shared" si="286"/>
        <v>24.857142857142858</v>
      </c>
      <c r="N3026">
        <f t="shared" si="287"/>
        <v>19.666666666666668</v>
      </c>
      <c r="O3026">
        <f>G3026/WatershedCalcs!$F$18</f>
        <v>1.9291125513984348</v>
      </c>
    </row>
    <row r="3027" spans="1:15" x14ac:dyDescent="0.25">
      <c r="A3027">
        <f t="shared" si="283"/>
        <v>2010</v>
      </c>
      <c r="B3027">
        <f t="shared" si="284"/>
        <v>7</v>
      </c>
      <c r="C3027">
        <v>2010</v>
      </c>
      <c r="D3027">
        <v>14</v>
      </c>
      <c r="E3027">
        <v>4</v>
      </c>
      <c r="F3027">
        <v>26</v>
      </c>
      <c r="G3027">
        <v>26</v>
      </c>
      <c r="I3027" s="1">
        <v>40282</v>
      </c>
      <c r="J3027">
        <v>26</v>
      </c>
      <c r="K3027">
        <f t="shared" si="282"/>
        <v>1449</v>
      </c>
      <c r="L3027" s="7">
        <f t="shared" si="285"/>
        <v>28.512396694214875</v>
      </c>
      <c r="M3027">
        <f t="shared" si="286"/>
        <v>23.285714285714285</v>
      </c>
      <c r="N3027">
        <f t="shared" si="287"/>
        <v>18.959999999999997</v>
      </c>
      <c r="O3027">
        <f>G3027/WatershedCalcs!$F$18</f>
        <v>1.6179653656890098</v>
      </c>
    </row>
    <row r="3028" spans="1:15" x14ac:dyDescent="0.25">
      <c r="A3028">
        <f t="shared" si="283"/>
        <v>2010</v>
      </c>
      <c r="B3028">
        <f t="shared" si="284"/>
        <v>7</v>
      </c>
      <c r="C3028">
        <v>2010</v>
      </c>
      <c r="D3028">
        <v>15</v>
      </c>
      <c r="E3028">
        <v>4</v>
      </c>
      <c r="F3028">
        <v>28</v>
      </c>
      <c r="G3028">
        <v>28</v>
      </c>
      <c r="I3028" s="1">
        <v>40283</v>
      </c>
      <c r="J3028">
        <v>28</v>
      </c>
      <c r="K3028">
        <f t="shared" si="282"/>
        <v>1357</v>
      </c>
      <c r="L3028" s="7">
        <f t="shared" si="285"/>
        <v>26.702085792994882</v>
      </c>
      <c r="M3028">
        <f t="shared" si="286"/>
        <v>22.142857142857142</v>
      </c>
      <c r="N3028">
        <f t="shared" si="287"/>
        <v>18.399999999999999</v>
      </c>
      <c r="O3028">
        <f>G3028/WatershedCalcs!$F$18</f>
        <v>1.7424242399727798</v>
      </c>
    </row>
    <row r="3029" spans="1:15" x14ac:dyDescent="0.25">
      <c r="A3029">
        <f t="shared" si="283"/>
        <v>2010</v>
      </c>
      <c r="B3029">
        <f t="shared" si="284"/>
        <v>7</v>
      </c>
      <c r="C3029">
        <v>2010</v>
      </c>
      <c r="D3029">
        <v>16</v>
      </c>
      <c r="E3029">
        <v>4</v>
      </c>
      <c r="F3029">
        <v>24</v>
      </c>
      <c r="G3029">
        <v>24</v>
      </c>
      <c r="I3029" s="1">
        <v>40284</v>
      </c>
      <c r="J3029">
        <v>24</v>
      </c>
      <c r="K3029">
        <f t="shared" si="282"/>
        <v>1550</v>
      </c>
      <c r="L3029" s="7">
        <f t="shared" si="285"/>
        <v>30.499803227075954</v>
      </c>
      <c r="M3029">
        <f t="shared" si="286"/>
        <v>20.428571428571427</v>
      </c>
      <c r="N3029">
        <f t="shared" si="287"/>
        <v>17.763333333333332</v>
      </c>
      <c r="O3029">
        <f>G3029/WatershedCalcs!$F$18</f>
        <v>1.4935064914052398</v>
      </c>
    </row>
    <row r="3030" spans="1:15" x14ac:dyDescent="0.25">
      <c r="A3030">
        <f t="shared" si="283"/>
        <v>2010</v>
      </c>
      <c r="B3030">
        <f t="shared" si="284"/>
        <v>7</v>
      </c>
      <c r="C3030">
        <v>2010</v>
      </c>
      <c r="D3030">
        <v>17</v>
      </c>
      <c r="E3030">
        <v>4</v>
      </c>
      <c r="F3030">
        <v>23</v>
      </c>
      <c r="G3030">
        <v>23</v>
      </c>
      <c r="I3030" s="1">
        <v>40285</v>
      </c>
      <c r="J3030">
        <v>23</v>
      </c>
      <c r="K3030">
        <f t="shared" si="282"/>
        <v>1613</v>
      </c>
      <c r="L3030" s="7">
        <f t="shared" si="285"/>
        <v>31.739472648563559</v>
      </c>
      <c r="M3030">
        <f t="shared" si="286"/>
        <v>19.142857142857142</v>
      </c>
      <c r="N3030">
        <f t="shared" si="287"/>
        <v>17.236666666666668</v>
      </c>
      <c r="O3030">
        <f>G3030/WatershedCalcs!$F$18</f>
        <v>1.4312770542633548</v>
      </c>
    </row>
    <row r="3031" spans="1:15" x14ac:dyDescent="0.25">
      <c r="A3031">
        <f t="shared" si="283"/>
        <v>2010</v>
      </c>
      <c r="B3031">
        <f t="shared" si="284"/>
        <v>7</v>
      </c>
      <c r="C3031">
        <v>2010</v>
      </c>
      <c r="D3031">
        <v>18</v>
      </c>
      <c r="E3031">
        <v>4</v>
      </c>
      <c r="F3031">
        <v>21</v>
      </c>
      <c r="G3031">
        <v>21</v>
      </c>
      <c r="I3031" s="1">
        <v>40286</v>
      </c>
      <c r="J3031">
        <v>21</v>
      </c>
      <c r="K3031">
        <f t="shared" si="282"/>
        <v>1744</v>
      </c>
      <c r="L3031" s="7">
        <f t="shared" si="285"/>
        <v>34.317197953561589</v>
      </c>
      <c r="M3031">
        <f t="shared" si="286"/>
        <v>17.857142857142858</v>
      </c>
      <c r="N3031">
        <f t="shared" si="287"/>
        <v>16.766666666666666</v>
      </c>
      <c r="O3031">
        <f>G3031/WatershedCalcs!$F$18</f>
        <v>1.3068181799795848</v>
      </c>
    </row>
    <row r="3032" spans="1:15" x14ac:dyDescent="0.25">
      <c r="A3032">
        <f t="shared" si="283"/>
        <v>2010</v>
      </c>
      <c r="B3032">
        <f t="shared" si="284"/>
        <v>7</v>
      </c>
      <c r="C3032">
        <v>2010</v>
      </c>
      <c r="D3032">
        <v>19</v>
      </c>
      <c r="E3032">
        <v>4</v>
      </c>
      <c r="F3032">
        <v>21</v>
      </c>
      <c r="G3032">
        <v>21</v>
      </c>
      <c r="I3032" s="1">
        <v>40287</v>
      </c>
      <c r="J3032">
        <v>21</v>
      </c>
      <c r="K3032">
        <f t="shared" si="282"/>
        <v>1744</v>
      </c>
      <c r="L3032" s="7">
        <f t="shared" si="285"/>
        <v>34.317197953561589</v>
      </c>
      <c r="M3032">
        <f t="shared" si="286"/>
        <v>16.714285714285715</v>
      </c>
      <c r="N3032">
        <f t="shared" si="287"/>
        <v>16.36</v>
      </c>
      <c r="O3032">
        <f>G3032/WatershedCalcs!$F$18</f>
        <v>1.3068181799795848</v>
      </c>
    </row>
    <row r="3033" spans="1:15" x14ac:dyDescent="0.25">
      <c r="A3033">
        <f t="shared" si="283"/>
        <v>2010</v>
      </c>
      <c r="B3033">
        <f t="shared" si="284"/>
        <v>7</v>
      </c>
      <c r="C3033">
        <v>2010</v>
      </c>
      <c r="D3033">
        <v>20</v>
      </c>
      <c r="E3033">
        <v>4</v>
      </c>
      <c r="F3033">
        <v>20</v>
      </c>
      <c r="G3033">
        <v>20</v>
      </c>
      <c r="I3033" s="1">
        <v>40288</v>
      </c>
      <c r="J3033">
        <v>20</v>
      </c>
      <c r="K3033">
        <f t="shared" si="282"/>
        <v>1826</v>
      </c>
      <c r="L3033" s="7">
        <f t="shared" si="285"/>
        <v>35.930735930735928</v>
      </c>
      <c r="M3033">
        <f t="shared" si="286"/>
        <v>16.142857142857142</v>
      </c>
      <c r="N3033">
        <f t="shared" si="287"/>
        <v>16.09333333333333</v>
      </c>
      <c r="O3033">
        <f>G3033/WatershedCalcs!$F$18</f>
        <v>1.2445887428376998</v>
      </c>
    </row>
    <row r="3034" spans="1:15" x14ac:dyDescent="0.25">
      <c r="A3034">
        <f t="shared" si="283"/>
        <v>2010</v>
      </c>
      <c r="B3034">
        <f t="shared" si="284"/>
        <v>7</v>
      </c>
      <c r="C3034">
        <v>2010</v>
      </c>
      <c r="D3034">
        <v>21</v>
      </c>
      <c r="E3034">
        <v>4</v>
      </c>
      <c r="F3034">
        <v>18</v>
      </c>
      <c r="G3034">
        <v>18</v>
      </c>
      <c r="I3034" s="1">
        <v>40289</v>
      </c>
      <c r="J3034">
        <v>18</v>
      </c>
      <c r="K3034">
        <f t="shared" si="282"/>
        <v>1969</v>
      </c>
      <c r="L3034" s="7">
        <f t="shared" si="285"/>
        <v>38.744588744588739</v>
      </c>
      <c r="M3034">
        <f t="shared" si="286"/>
        <v>19.571428571428573</v>
      </c>
      <c r="N3034">
        <f t="shared" si="287"/>
        <v>16.126666666666665</v>
      </c>
      <c r="O3034">
        <f>G3034/WatershedCalcs!$F$18</f>
        <v>1.1201298685539298</v>
      </c>
    </row>
    <row r="3035" spans="1:15" x14ac:dyDescent="0.25">
      <c r="A3035">
        <f t="shared" si="283"/>
        <v>2010</v>
      </c>
      <c r="B3035">
        <f t="shared" si="284"/>
        <v>7</v>
      </c>
      <c r="C3035">
        <v>2010</v>
      </c>
      <c r="D3035">
        <v>22</v>
      </c>
      <c r="E3035">
        <v>4</v>
      </c>
      <c r="F3035">
        <v>16</v>
      </c>
      <c r="G3035">
        <v>16</v>
      </c>
      <c r="I3035" s="1">
        <v>40290</v>
      </c>
      <c r="J3035">
        <v>16</v>
      </c>
      <c r="K3035">
        <f t="shared" si="282"/>
        <v>2135</v>
      </c>
      <c r="L3035" s="7">
        <f t="shared" si="285"/>
        <v>42.011019283746556</v>
      </c>
      <c r="M3035">
        <f t="shared" si="286"/>
        <v>21</v>
      </c>
      <c r="N3035">
        <f t="shared" si="287"/>
        <v>16.326666666666664</v>
      </c>
      <c r="O3035">
        <f>G3035/WatershedCalcs!$F$18</f>
        <v>0.99567099427015993</v>
      </c>
    </row>
    <row r="3036" spans="1:15" x14ac:dyDescent="0.25">
      <c r="A3036">
        <f t="shared" si="283"/>
        <v>2010</v>
      </c>
      <c r="B3036">
        <f t="shared" si="284"/>
        <v>7</v>
      </c>
      <c r="C3036">
        <v>2010</v>
      </c>
      <c r="D3036">
        <v>23</v>
      </c>
      <c r="E3036">
        <v>4</v>
      </c>
      <c r="F3036">
        <v>15</v>
      </c>
      <c r="G3036">
        <v>15</v>
      </c>
      <c r="I3036" s="1">
        <v>40291</v>
      </c>
      <c r="J3036">
        <v>15</v>
      </c>
      <c r="K3036">
        <f t="shared" si="282"/>
        <v>2213</v>
      </c>
      <c r="L3036" s="7">
        <f t="shared" si="285"/>
        <v>43.545848091302638</v>
      </c>
      <c r="M3036">
        <f t="shared" si="286"/>
        <v>22</v>
      </c>
      <c r="N3036">
        <f t="shared" si="287"/>
        <v>17.293333333333333</v>
      </c>
      <c r="O3036">
        <f>G3036/WatershedCalcs!$F$18</f>
        <v>0.93344155712827492</v>
      </c>
    </row>
    <row r="3037" spans="1:15" x14ac:dyDescent="0.25">
      <c r="A3037">
        <f t="shared" si="283"/>
        <v>2010</v>
      </c>
      <c r="B3037">
        <f t="shared" si="284"/>
        <v>7</v>
      </c>
      <c r="C3037">
        <v>2010</v>
      </c>
      <c r="D3037">
        <v>24</v>
      </c>
      <c r="E3037">
        <v>4</v>
      </c>
      <c r="F3037">
        <v>14</v>
      </c>
      <c r="G3037">
        <v>14</v>
      </c>
      <c r="I3037" s="1">
        <v>40292</v>
      </c>
      <c r="J3037">
        <v>14</v>
      </c>
      <c r="K3037">
        <f t="shared" si="282"/>
        <v>2302</v>
      </c>
      <c r="L3037" s="7">
        <f t="shared" si="285"/>
        <v>45.297127115308932</v>
      </c>
      <c r="M3037">
        <f t="shared" si="286"/>
        <v>22.857142857142858</v>
      </c>
      <c r="N3037">
        <f t="shared" si="287"/>
        <v>17.726666666666667</v>
      </c>
      <c r="O3037">
        <f>G3037/WatershedCalcs!$F$18</f>
        <v>0.87121211998638992</v>
      </c>
    </row>
    <row r="3038" spans="1:15" x14ac:dyDescent="0.25">
      <c r="A3038">
        <f t="shared" si="283"/>
        <v>2010</v>
      </c>
      <c r="B3038">
        <f t="shared" si="284"/>
        <v>7</v>
      </c>
      <c r="C3038">
        <v>2010</v>
      </c>
      <c r="D3038">
        <v>25</v>
      </c>
      <c r="E3038">
        <v>4</v>
      </c>
      <c r="F3038">
        <v>13</v>
      </c>
      <c r="G3038">
        <v>13</v>
      </c>
      <c r="I3038" s="1">
        <v>40293</v>
      </c>
      <c r="J3038">
        <v>13</v>
      </c>
      <c r="K3038">
        <f t="shared" si="282"/>
        <v>2405</v>
      </c>
      <c r="L3038" s="7">
        <f t="shared" si="285"/>
        <v>47.323888232979144</v>
      </c>
      <c r="M3038">
        <f t="shared" si="286"/>
        <v>23.571428571428573</v>
      </c>
      <c r="N3038">
        <f t="shared" si="287"/>
        <v>18.059999999999999</v>
      </c>
      <c r="O3038">
        <f>G3038/WatershedCalcs!$F$18</f>
        <v>0.80898268284450492</v>
      </c>
    </row>
    <row r="3039" spans="1:15" x14ac:dyDescent="0.25">
      <c r="A3039">
        <f t="shared" si="283"/>
        <v>2010</v>
      </c>
      <c r="B3039">
        <f t="shared" si="284"/>
        <v>7</v>
      </c>
      <c r="C3039">
        <v>2010</v>
      </c>
      <c r="D3039">
        <v>26</v>
      </c>
      <c r="E3039">
        <v>4</v>
      </c>
      <c r="F3039">
        <v>17</v>
      </c>
      <c r="G3039">
        <v>17</v>
      </c>
      <c r="I3039" s="1">
        <v>40294</v>
      </c>
      <c r="J3039">
        <v>17</v>
      </c>
      <c r="K3039">
        <f t="shared" si="282"/>
        <v>2056</v>
      </c>
      <c r="L3039" s="7">
        <f t="shared" si="285"/>
        <v>40.456513183785916</v>
      </c>
      <c r="M3039">
        <f t="shared" si="286"/>
        <v>24.142857142857142</v>
      </c>
      <c r="N3039">
        <f t="shared" si="287"/>
        <v>18.36</v>
      </c>
      <c r="O3039">
        <f>G3039/WatershedCalcs!$F$18</f>
        <v>1.0579004314120448</v>
      </c>
    </row>
    <row r="3040" spans="1:15" x14ac:dyDescent="0.25">
      <c r="A3040">
        <f t="shared" si="283"/>
        <v>2010</v>
      </c>
      <c r="B3040">
        <f t="shared" si="284"/>
        <v>7</v>
      </c>
      <c r="C3040">
        <v>2010</v>
      </c>
      <c r="D3040">
        <v>27</v>
      </c>
      <c r="E3040">
        <v>4</v>
      </c>
      <c r="F3040">
        <v>44</v>
      </c>
      <c r="G3040">
        <v>44</v>
      </c>
      <c r="I3040" s="1">
        <v>40295</v>
      </c>
      <c r="J3040">
        <v>44</v>
      </c>
      <c r="K3040">
        <f t="shared" si="282"/>
        <v>777</v>
      </c>
      <c r="L3040" s="7">
        <f t="shared" si="285"/>
        <v>15.289256198347106</v>
      </c>
      <c r="M3040">
        <f t="shared" si="286"/>
        <v>24.714285714285715</v>
      </c>
      <c r="N3040">
        <f t="shared" si="287"/>
        <v>18.526666666666664</v>
      </c>
      <c r="O3040">
        <f>G3040/WatershedCalcs!$F$18</f>
        <v>2.7380952342429397</v>
      </c>
    </row>
    <row r="3041" spans="1:15" x14ac:dyDescent="0.25">
      <c r="A3041">
        <f t="shared" si="283"/>
        <v>2010</v>
      </c>
      <c r="B3041">
        <f t="shared" si="284"/>
        <v>7</v>
      </c>
      <c r="C3041">
        <v>2010</v>
      </c>
      <c r="D3041">
        <v>28</v>
      </c>
      <c r="E3041">
        <v>4</v>
      </c>
      <c r="F3041">
        <v>28</v>
      </c>
      <c r="G3041">
        <v>28</v>
      </c>
      <c r="I3041" s="1">
        <v>40296</v>
      </c>
      <c r="J3041">
        <v>28</v>
      </c>
      <c r="K3041">
        <f t="shared" si="282"/>
        <v>1357</v>
      </c>
      <c r="L3041" s="7">
        <f t="shared" si="285"/>
        <v>26.702085792994882</v>
      </c>
      <c r="M3041">
        <f t="shared" si="286"/>
        <v>21</v>
      </c>
      <c r="N3041">
        <f t="shared" si="287"/>
        <v>17.693333333333332</v>
      </c>
      <c r="O3041">
        <f>G3041/WatershedCalcs!$F$18</f>
        <v>1.7424242399727798</v>
      </c>
    </row>
    <row r="3042" spans="1:15" x14ac:dyDescent="0.25">
      <c r="A3042">
        <f t="shared" si="283"/>
        <v>2010</v>
      </c>
      <c r="B3042">
        <f t="shared" si="284"/>
        <v>7</v>
      </c>
      <c r="C3042">
        <v>2010</v>
      </c>
      <c r="D3042">
        <v>29</v>
      </c>
      <c r="E3042">
        <v>4</v>
      </c>
      <c r="F3042">
        <v>23</v>
      </c>
      <c r="G3042">
        <v>23</v>
      </c>
      <c r="I3042" s="1">
        <v>40297</v>
      </c>
      <c r="J3042">
        <v>23</v>
      </c>
      <c r="K3042">
        <f t="shared" si="282"/>
        <v>1613</v>
      </c>
      <c r="L3042" s="7">
        <f t="shared" si="285"/>
        <v>31.739472648563559</v>
      </c>
      <c r="M3042">
        <f t="shared" si="286"/>
        <v>19.857142857142858</v>
      </c>
      <c r="N3042">
        <f t="shared" si="287"/>
        <v>17.326666666666664</v>
      </c>
      <c r="O3042">
        <f>G3042/WatershedCalcs!$F$18</f>
        <v>1.4312770542633548</v>
      </c>
    </row>
    <row r="3043" spans="1:15" x14ac:dyDescent="0.25">
      <c r="A3043">
        <f t="shared" si="283"/>
        <v>2010</v>
      </c>
      <c r="B3043">
        <f t="shared" si="284"/>
        <v>7</v>
      </c>
      <c r="C3043">
        <v>2010</v>
      </c>
      <c r="D3043">
        <v>30</v>
      </c>
      <c r="E3043">
        <v>4</v>
      </c>
      <c r="F3043">
        <v>21</v>
      </c>
      <c r="G3043">
        <v>21</v>
      </c>
      <c r="I3043" s="1">
        <v>40298</v>
      </c>
      <c r="J3043">
        <v>21</v>
      </c>
      <c r="K3043">
        <f t="shared" si="282"/>
        <v>1744</v>
      </c>
      <c r="L3043" s="7">
        <f t="shared" si="285"/>
        <v>34.317197953561589</v>
      </c>
      <c r="M3043">
        <f t="shared" si="286"/>
        <v>18.857142857142858</v>
      </c>
      <c r="N3043">
        <f t="shared" si="287"/>
        <v>17.09333333333333</v>
      </c>
      <c r="O3043">
        <f>G3043/WatershedCalcs!$F$18</f>
        <v>1.3068181799795848</v>
      </c>
    </row>
    <row r="3044" spans="1:15" x14ac:dyDescent="0.25">
      <c r="A3044">
        <f t="shared" si="283"/>
        <v>2010</v>
      </c>
      <c r="B3044">
        <f t="shared" si="284"/>
        <v>8</v>
      </c>
      <c r="C3044">
        <v>2010</v>
      </c>
      <c r="D3044">
        <v>1</v>
      </c>
      <c r="E3044">
        <v>5</v>
      </c>
      <c r="F3044">
        <v>19</v>
      </c>
      <c r="G3044">
        <v>19</v>
      </c>
      <c r="I3044" s="1">
        <v>40299</v>
      </c>
      <c r="J3044">
        <v>19</v>
      </c>
      <c r="K3044">
        <f t="shared" si="282"/>
        <v>1898</v>
      </c>
      <c r="L3044" s="7">
        <f t="shared" si="285"/>
        <v>37.34750098386462</v>
      </c>
      <c r="M3044">
        <f t="shared" si="286"/>
        <v>17.857142857142858</v>
      </c>
      <c r="N3044">
        <f t="shared" si="287"/>
        <v>16.86</v>
      </c>
      <c r="O3044">
        <f>G3044/WatershedCalcs!$F$18</f>
        <v>1.1823593056958148</v>
      </c>
    </row>
    <row r="3045" spans="1:15" x14ac:dyDescent="0.25">
      <c r="A3045">
        <f t="shared" si="283"/>
        <v>2010</v>
      </c>
      <c r="B3045">
        <f t="shared" si="284"/>
        <v>8</v>
      </c>
      <c r="C3045">
        <v>2010</v>
      </c>
      <c r="D3045">
        <v>2</v>
      </c>
      <c r="E3045">
        <v>5</v>
      </c>
      <c r="F3045">
        <v>17</v>
      </c>
      <c r="G3045">
        <v>17</v>
      </c>
      <c r="I3045" s="1">
        <v>40300</v>
      </c>
      <c r="J3045">
        <v>17</v>
      </c>
      <c r="K3045">
        <f t="shared" si="282"/>
        <v>2056</v>
      </c>
      <c r="L3045" s="7">
        <f t="shared" si="285"/>
        <v>40.456513183785916</v>
      </c>
      <c r="M3045">
        <f t="shared" si="286"/>
        <v>17</v>
      </c>
      <c r="N3045">
        <f t="shared" si="287"/>
        <v>16.826666666666668</v>
      </c>
      <c r="O3045">
        <f>G3045/WatershedCalcs!$F$18</f>
        <v>1.0579004314120448</v>
      </c>
    </row>
    <row r="3046" spans="1:15" x14ac:dyDescent="0.25">
      <c r="A3046">
        <f t="shared" si="283"/>
        <v>2010</v>
      </c>
      <c r="B3046">
        <f t="shared" si="284"/>
        <v>8</v>
      </c>
      <c r="C3046">
        <v>2010</v>
      </c>
      <c r="D3046">
        <v>3</v>
      </c>
      <c r="E3046">
        <v>5</v>
      </c>
      <c r="F3046">
        <v>21</v>
      </c>
      <c r="G3046">
        <v>21</v>
      </c>
      <c r="I3046" s="1">
        <v>40301</v>
      </c>
      <c r="J3046">
        <v>21</v>
      </c>
      <c r="K3046">
        <f t="shared" si="282"/>
        <v>1744</v>
      </c>
      <c r="L3046" s="7">
        <f t="shared" si="285"/>
        <v>34.317197953561589</v>
      </c>
      <c r="M3046">
        <f t="shared" si="286"/>
        <v>16.285714285714285</v>
      </c>
      <c r="N3046">
        <f t="shared" si="287"/>
        <v>16.726666666666667</v>
      </c>
      <c r="O3046">
        <f>G3046/WatershedCalcs!$F$18</f>
        <v>1.3068181799795848</v>
      </c>
    </row>
    <row r="3047" spans="1:15" x14ac:dyDescent="0.25">
      <c r="A3047">
        <f t="shared" si="283"/>
        <v>2010</v>
      </c>
      <c r="B3047">
        <f t="shared" si="284"/>
        <v>8</v>
      </c>
      <c r="C3047">
        <v>2010</v>
      </c>
      <c r="D3047">
        <v>4</v>
      </c>
      <c r="E3047">
        <v>5</v>
      </c>
      <c r="F3047">
        <v>18</v>
      </c>
      <c r="G3047">
        <v>18</v>
      </c>
      <c r="I3047" s="1">
        <v>40302</v>
      </c>
      <c r="J3047">
        <v>18</v>
      </c>
      <c r="K3047">
        <f t="shared" si="282"/>
        <v>1969</v>
      </c>
      <c r="L3047" s="7">
        <f t="shared" si="285"/>
        <v>38.744588744588739</v>
      </c>
      <c r="M3047">
        <f t="shared" si="286"/>
        <v>15.285714285714286</v>
      </c>
      <c r="N3047">
        <f t="shared" si="287"/>
        <v>17.16</v>
      </c>
      <c r="O3047">
        <f>G3047/WatershedCalcs!$F$18</f>
        <v>1.1201298685539298</v>
      </c>
    </row>
    <row r="3048" spans="1:15" x14ac:dyDescent="0.25">
      <c r="A3048">
        <f t="shared" si="283"/>
        <v>2010</v>
      </c>
      <c r="B3048">
        <f t="shared" si="284"/>
        <v>8</v>
      </c>
      <c r="C3048">
        <v>2010</v>
      </c>
      <c r="D3048">
        <v>5</v>
      </c>
      <c r="E3048">
        <v>5</v>
      </c>
      <c r="F3048">
        <v>20</v>
      </c>
      <c r="G3048">
        <v>20</v>
      </c>
      <c r="I3048" s="1">
        <v>40303</v>
      </c>
      <c r="J3048">
        <v>20</v>
      </c>
      <c r="K3048">
        <f t="shared" si="282"/>
        <v>1826</v>
      </c>
      <c r="L3048" s="7">
        <f t="shared" si="285"/>
        <v>35.930735930735928</v>
      </c>
      <c r="M3048">
        <f t="shared" si="286"/>
        <v>14.428571428571429</v>
      </c>
      <c r="N3048">
        <f t="shared" si="287"/>
        <v>17.526666666666664</v>
      </c>
      <c r="O3048">
        <f>G3048/WatershedCalcs!$F$18</f>
        <v>1.2445887428376998</v>
      </c>
    </row>
    <row r="3049" spans="1:15" x14ac:dyDescent="0.25">
      <c r="A3049">
        <f t="shared" si="283"/>
        <v>2010</v>
      </c>
      <c r="B3049">
        <f t="shared" si="284"/>
        <v>8</v>
      </c>
      <c r="C3049">
        <v>2010</v>
      </c>
      <c r="D3049">
        <v>6</v>
      </c>
      <c r="E3049">
        <v>5</v>
      </c>
      <c r="F3049">
        <v>16</v>
      </c>
      <c r="G3049">
        <v>16</v>
      </c>
      <c r="I3049" s="1">
        <v>40304</v>
      </c>
      <c r="J3049">
        <v>16</v>
      </c>
      <c r="K3049">
        <f t="shared" si="282"/>
        <v>2135</v>
      </c>
      <c r="L3049" s="7">
        <f t="shared" si="285"/>
        <v>42.011019283746556</v>
      </c>
      <c r="M3049">
        <f t="shared" si="286"/>
        <v>13.142857142857142</v>
      </c>
      <c r="N3049">
        <f t="shared" si="287"/>
        <v>18.826666666666664</v>
      </c>
      <c r="O3049">
        <f>G3049/WatershedCalcs!$F$18</f>
        <v>0.99567099427015993</v>
      </c>
    </row>
    <row r="3050" spans="1:15" x14ac:dyDescent="0.25">
      <c r="A3050">
        <f t="shared" si="283"/>
        <v>2010</v>
      </c>
      <c r="B3050">
        <f t="shared" si="284"/>
        <v>8</v>
      </c>
      <c r="C3050">
        <v>2010</v>
      </c>
      <c r="D3050">
        <v>7</v>
      </c>
      <c r="E3050">
        <v>5</v>
      </c>
      <c r="F3050">
        <v>14</v>
      </c>
      <c r="G3050">
        <v>14</v>
      </c>
      <c r="I3050" s="1">
        <v>40305</v>
      </c>
      <c r="J3050">
        <v>14</v>
      </c>
      <c r="K3050">
        <f t="shared" si="282"/>
        <v>2302</v>
      </c>
      <c r="L3050" s="7">
        <f t="shared" si="285"/>
        <v>45.297127115308932</v>
      </c>
      <c r="M3050">
        <f t="shared" si="286"/>
        <v>12.257142857142856</v>
      </c>
      <c r="N3050">
        <f t="shared" si="287"/>
        <v>19.826666666666664</v>
      </c>
      <c r="O3050">
        <f>G3050/WatershedCalcs!$F$18</f>
        <v>0.87121211998638992</v>
      </c>
    </row>
    <row r="3051" spans="1:15" x14ac:dyDescent="0.25">
      <c r="A3051">
        <f t="shared" si="283"/>
        <v>2010</v>
      </c>
      <c r="B3051">
        <f t="shared" si="284"/>
        <v>8</v>
      </c>
      <c r="C3051">
        <v>2010</v>
      </c>
      <c r="D3051">
        <v>8</v>
      </c>
      <c r="E3051">
        <v>5</v>
      </c>
      <c r="F3051">
        <v>13</v>
      </c>
      <c r="G3051">
        <v>13</v>
      </c>
      <c r="I3051" s="1">
        <v>40306</v>
      </c>
      <c r="J3051">
        <v>13</v>
      </c>
      <c r="K3051">
        <f t="shared" si="282"/>
        <v>2405</v>
      </c>
      <c r="L3051" s="7">
        <f t="shared" si="285"/>
        <v>47.323888232979144</v>
      </c>
      <c r="M3051">
        <f t="shared" si="286"/>
        <v>11.571428571428571</v>
      </c>
      <c r="N3051">
        <f t="shared" si="287"/>
        <v>22.026666666666664</v>
      </c>
      <c r="O3051">
        <f>G3051/WatershedCalcs!$F$18</f>
        <v>0.80898268284450492</v>
      </c>
    </row>
    <row r="3052" spans="1:15" x14ac:dyDescent="0.25">
      <c r="A3052">
        <f t="shared" si="283"/>
        <v>2010</v>
      </c>
      <c r="B3052">
        <f t="shared" si="284"/>
        <v>8</v>
      </c>
      <c r="C3052">
        <v>2010</v>
      </c>
      <c r="D3052">
        <v>9</v>
      </c>
      <c r="E3052">
        <v>5</v>
      </c>
      <c r="F3052">
        <v>12</v>
      </c>
      <c r="G3052">
        <v>12</v>
      </c>
      <c r="I3052" s="1">
        <v>40307</v>
      </c>
      <c r="J3052">
        <v>12</v>
      </c>
      <c r="K3052">
        <f t="shared" si="282"/>
        <v>2499</v>
      </c>
      <c r="L3052" s="7">
        <f t="shared" si="285"/>
        <v>49.173553719008268</v>
      </c>
      <c r="M3052">
        <f t="shared" si="286"/>
        <v>10.985714285714286</v>
      </c>
      <c r="N3052">
        <f t="shared" si="287"/>
        <v>23.959999999999997</v>
      </c>
      <c r="O3052">
        <f>G3052/WatershedCalcs!$F$18</f>
        <v>0.74675324570261992</v>
      </c>
    </row>
    <row r="3053" spans="1:15" x14ac:dyDescent="0.25">
      <c r="A3053">
        <f t="shared" si="283"/>
        <v>2010</v>
      </c>
      <c r="B3053">
        <f t="shared" si="284"/>
        <v>8</v>
      </c>
      <c r="C3053">
        <v>2010</v>
      </c>
      <c r="D3053">
        <v>10</v>
      </c>
      <c r="E3053">
        <v>5</v>
      </c>
      <c r="F3053">
        <v>14</v>
      </c>
      <c r="G3053">
        <v>14</v>
      </c>
      <c r="I3053" s="1">
        <v>40308</v>
      </c>
      <c r="J3053">
        <v>14</v>
      </c>
      <c r="K3053">
        <f t="shared" si="282"/>
        <v>2302</v>
      </c>
      <c r="L3053" s="7">
        <f t="shared" si="285"/>
        <v>45.297127115308932</v>
      </c>
      <c r="M3053">
        <f t="shared" si="286"/>
        <v>10.442857142857145</v>
      </c>
      <c r="N3053">
        <f t="shared" si="287"/>
        <v>25.326666666666664</v>
      </c>
      <c r="O3053">
        <f>G3053/WatershedCalcs!$F$18</f>
        <v>0.87121211998638992</v>
      </c>
    </row>
    <row r="3054" spans="1:15" x14ac:dyDescent="0.25">
      <c r="A3054">
        <f t="shared" si="283"/>
        <v>2010</v>
      </c>
      <c r="B3054">
        <f t="shared" si="284"/>
        <v>8</v>
      </c>
      <c r="C3054">
        <v>2010</v>
      </c>
      <c r="D3054">
        <v>11</v>
      </c>
      <c r="E3054">
        <v>5</v>
      </c>
      <c r="F3054">
        <v>12</v>
      </c>
      <c r="G3054">
        <v>12</v>
      </c>
      <c r="I3054" s="1">
        <v>40309</v>
      </c>
      <c r="J3054">
        <v>12</v>
      </c>
      <c r="K3054">
        <f t="shared" si="282"/>
        <v>2499</v>
      </c>
      <c r="L3054" s="7">
        <f t="shared" si="285"/>
        <v>49.173553719008268</v>
      </c>
      <c r="M3054">
        <f t="shared" si="286"/>
        <v>9.7142857142857135</v>
      </c>
      <c r="N3054">
        <f t="shared" si="287"/>
        <v>26.526666666666664</v>
      </c>
      <c r="O3054">
        <f>G3054/WatershedCalcs!$F$18</f>
        <v>0.74675324570261992</v>
      </c>
    </row>
    <row r="3055" spans="1:15" x14ac:dyDescent="0.25">
      <c r="A3055">
        <f t="shared" si="283"/>
        <v>2010</v>
      </c>
      <c r="B3055">
        <f t="shared" si="284"/>
        <v>8</v>
      </c>
      <c r="C3055">
        <v>2010</v>
      </c>
      <c r="D3055">
        <v>12</v>
      </c>
      <c r="E3055">
        <v>5</v>
      </c>
      <c r="F3055">
        <v>11</v>
      </c>
      <c r="G3055">
        <v>11</v>
      </c>
      <c r="I3055" s="1">
        <v>40310</v>
      </c>
      <c r="J3055">
        <v>11</v>
      </c>
      <c r="K3055">
        <f t="shared" si="282"/>
        <v>2599</v>
      </c>
      <c r="L3055" s="7">
        <f t="shared" si="285"/>
        <v>51.141282959464775</v>
      </c>
      <c r="M3055">
        <f t="shared" si="286"/>
        <v>9.2571428571428562</v>
      </c>
      <c r="N3055">
        <f t="shared" si="287"/>
        <v>27.56</v>
      </c>
      <c r="O3055">
        <f>G3055/WatershedCalcs!$F$18</f>
        <v>0.68452380856073491</v>
      </c>
    </row>
    <row r="3056" spans="1:15" x14ac:dyDescent="0.25">
      <c r="A3056">
        <f t="shared" si="283"/>
        <v>2010</v>
      </c>
      <c r="B3056">
        <f t="shared" si="284"/>
        <v>8</v>
      </c>
      <c r="C3056">
        <v>2010</v>
      </c>
      <c r="D3056">
        <v>13</v>
      </c>
      <c r="E3056">
        <v>5</v>
      </c>
      <c r="F3056">
        <v>9.8000000000000007</v>
      </c>
      <c r="G3056">
        <v>9.8000000000000007</v>
      </c>
      <c r="I3056" s="1">
        <v>40311</v>
      </c>
      <c r="J3056">
        <v>9.8000000000000007</v>
      </c>
      <c r="K3056">
        <f t="shared" si="282"/>
        <v>2771</v>
      </c>
      <c r="L3056" s="7">
        <f t="shared" si="285"/>
        <v>54.525777253049981</v>
      </c>
      <c r="M3056">
        <f t="shared" si="286"/>
        <v>9.5428571428571427</v>
      </c>
      <c r="N3056">
        <f t="shared" si="287"/>
        <v>28.36</v>
      </c>
      <c r="O3056">
        <f>G3056/WatershedCalcs!$F$18</f>
        <v>0.60984848399047298</v>
      </c>
    </row>
    <row r="3057" spans="1:15" x14ac:dyDescent="0.25">
      <c r="A3057">
        <f t="shared" si="283"/>
        <v>2010</v>
      </c>
      <c r="B3057">
        <f t="shared" si="284"/>
        <v>8</v>
      </c>
      <c r="C3057">
        <v>2010</v>
      </c>
      <c r="D3057">
        <v>14</v>
      </c>
      <c r="E3057">
        <v>5</v>
      </c>
      <c r="F3057">
        <v>9.1999999999999993</v>
      </c>
      <c r="G3057">
        <v>9.1999999999999993</v>
      </c>
      <c r="I3057" s="1">
        <v>40312</v>
      </c>
      <c r="J3057">
        <v>9.1999999999999993</v>
      </c>
      <c r="K3057">
        <f t="shared" si="282"/>
        <v>2836</v>
      </c>
      <c r="L3057" s="7">
        <f t="shared" si="285"/>
        <v>55.804801259346718</v>
      </c>
      <c r="M3057">
        <f t="shared" si="286"/>
        <v>11.142857142857142</v>
      </c>
      <c r="N3057">
        <f t="shared" si="287"/>
        <v>29.033333333333335</v>
      </c>
      <c r="O3057">
        <f>G3057/WatershedCalcs!$F$18</f>
        <v>0.57251082170534184</v>
      </c>
    </row>
    <row r="3058" spans="1:15" x14ac:dyDescent="0.25">
      <c r="A3058">
        <f t="shared" si="283"/>
        <v>2010</v>
      </c>
      <c r="B3058">
        <f t="shared" si="284"/>
        <v>8</v>
      </c>
      <c r="C3058">
        <v>2010</v>
      </c>
      <c r="D3058">
        <v>15</v>
      </c>
      <c r="E3058">
        <v>5</v>
      </c>
      <c r="F3058">
        <v>8.9</v>
      </c>
      <c r="G3058">
        <v>8.9</v>
      </c>
      <c r="I3058" s="1">
        <v>40313</v>
      </c>
      <c r="J3058">
        <v>8.9</v>
      </c>
      <c r="K3058">
        <f t="shared" si="282"/>
        <v>2871</v>
      </c>
      <c r="L3058" s="7">
        <f t="shared" si="285"/>
        <v>56.493506493506494</v>
      </c>
      <c r="M3058">
        <f t="shared" si="286"/>
        <v>13.257142857142856</v>
      </c>
      <c r="N3058">
        <f t="shared" si="287"/>
        <v>29.59333333333333</v>
      </c>
      <c r="O3058">
        <f>G3058/WatershedCalcs!$F$18</f>
        <v>0.5538419905627765</v>
      </c>
    </row>
    <row r="3059" spans="1:15" x14ac:dyDescent="0.25">
      <c r="A3059">
        <f t="shared" si="283"/>
        <v>2010</v>
      </c>
      <c r="B3059">
        <f t="shared" si="284"/>
        <v>8</v>
      </c>
      <c r="C3059">
        <v>2010</v>
      </c>
      <c r="D3059">
        <v>16</v>
      </c>
      <c r="E3059">
        <v>5</v>
      </c>
      <c r="F3059">
        <v>8.1999999999999993</v>
      </c>
      <c r="G3059">
        <v>8.1999999999999993</v>
      </c>
      <c r="I3059" s="1">
        <v>40314</v>
      </c>
      <c r="J3059">
        <v>8.1999999999999993</v>
      </c>
      <c r="K3059">
        <f t="shared" si="282"/>
        <v>2946</v>
      </c>
      <c r="L3059" s="7">
        <f t="shared" si="285"/>
        <v>57.969303423848885</v>
      </c>
      <c r="M3059">
        <f t="shared" si="286"/>
        <v>18.414285714285715</v>
      </c>
      <c r="N3059">
        <f t="shared" si="287"/>
        <v>30.063333333333333</v>
      </c>
      <c r="O3059">
        <f>G3059/WatershedCalcs!$F$18</f>
        <v>0.51028138456345695</v>
      </c>
    </row>
    <row r="3060" spans="1:15" x14ac:dyDescent="0.25">
      <c r="A3060">
        <f t="shared" si="283"/>
        <v>2010</v>
      </c>
      <c r="B3060">
        <f t="shared" si="284"/>
        <v>8</v>
      </c>
      <c r="C3060">
        <v>2010</v>
      </c>
      <c r="D3060">
        <v>17</v>
      </c>
      <c r="E3060">
        <v>5</v>
      </c>
      <c r="F3060">
        <v>8.9</v>
      </c>
      <c r="G3060">
        <v>8.9</v>
      </c>
      <c r="I3060" s="1">
        <v>40315</v>
      </c>
      <c r="J3060">
        <v>8.9</v>
      </c>
      <c r="K3060">
        <f t="shared" si="282"/>
        <v>2871</v>
      </c>
      <c r="L3060" s="7">
        <f t="shared" si="285"/>
        <v>56.493506493506494</v>
      </c>
      <c r="M3060">
        <f t="shared" si="286"/>
        <v>21.24285714285714</v>
      </c>
      <c r="N3060">
        <f t="shared" si="287"/>
        <v>30.556666666666668</v>
      </c>
      <c r="O3060">
        <f>G3060/WatershedCalcs!$F$18</f>
        <v>0.5538419905627765</v>
      </c>
    </row>
    <row r="3061" spans="1:15" x14ac:dyDescent="0.25">
      <c r="A3061">
        <f t="shared" si="283"/>
        <v>2010</v>
      </c>
      <c r="B3061">
        <f t="shared" si="284"/>
        <v>8</v>
      </c>
      <c r="C3061">
        <v>2010</v>
      </c>
      <c r="D3061">
        <v>18</v>
      </c>
      <c r="E3061">
        <v>5</v>
      </c>
      <c r="F3061">
        <v>8.8000000000000007</v>
      </c>
      <c r="G3061">
        <v>8.8000000000000007</v>
      </c>
      <c r="I3061" s="1">
        <v>40316</v>
      </c>
      <c r="J3061">
        <v>8.8000000000000007</v>
      </c>
      <c r="K3061">
        <f t="shared" si="282"/>
        <v>2879</v>
      </c>
      <c r="L3061" s="7">
        <f t="shared" si="285"/>
        <v>56.650924832743009</v>
      </c>
      <c r="M3061">
        <f t="shared" si="286"/>
        <v>23.400000000000002</v>
      </c>
      <c r="N3061">
        <f t="shared" si="287"/>
        <v>31.026666666666664</v>
      </c>
      <c r="O3061">
        <f>G3061/WatershedCalcs!$F$18</f>
        <v>0.54761904684858798</v>
      </c>
    </row>
    <row r="3062" spans="1:15" x14ac:dyDescent="0.25">
      <c r="A3062">
        <f t="shared" si="283"/>
        <v>2010</v>
      </c>
      <c r="B3062">
        <f t="shared" si="284"/>
        <v>8</v>
      </c>
      <c r="C3062">
        <v>2010</v>
      </c>
      <c r="D3062">
        <v>19</v>
      </c>
      <c r="E3062">
        <v>5</v>
      </c>
      <c r="F3062">
        <v>13</v>
      </c>
      <c r="G3062">
        <v>13</v>
      </c>
      <c r="I3062" s="1">
        <v>40317</v>
      </c>
      <c r="J3062">
        <v>13</v>
      </c>
      <c r="K3062">
        <f t="shared" si="282"/>
        <v>2405</v>
      </c>
      <c r="L3062" s="7">
        <f t="shared" si="285"/>
        <v>47.323888232979144</v>
      </c>
      <c r="M3062">
        <f t="shared" si="286"/>
        <v>25.285714285714285</v>
      </c>
      <c r="N3062">
        <f t="shared" si="287"/>
        <v>31.4</v>
      </c>
      <c r="O3062">
        <f>G3062/WatershedCalcs!$F$18</f>
        <v>0.80898268284450492</v>
      </c>
    </row>
    <row r="3063" spans="1:15" x14ac:dyDescent="0.25">
      <c r="A3063">
        <f t="shared" si="283"/>
        <v>2010</v>
      </c>
      <c r="B3063">
        <f t="shared" si="284"/>
        <v>8</v>
      </c>
      <c r="C3063">
        <v>2010</v>
      </c>
      <c r="D3063">
        <v>20</v>
      </c>
      <c r="E3063">
        <v>5</v>
      </c>
      <c r="F3063">
        <v>21</v>
      </c>
      <c r="G3063">
        <v>21</v>
      </c>
      <c r="I3063" s="1">
        <v>40318</v>
      </c>
      <c r="J3063">
        <v>21</v>
      </c>
      <c r="K3063">
        <f t="shared" si="282"/>
        <v>1744</v>
      </c>
      <c r="L3063" s="7">
        <f t="shared" si="285"/>
        <v>34.317197953561589</v>
      </c>
      <c r="M3063">
        <f t="shared" si="286"/>
        <v>26.571428571428573</v>
      </c>
      <c r="N3063">
        <f t="shared" si="287"/>
        <v>31.566666666666666</v>
      </c>
      <c r="O3063">
        <f>G3063/WatershedCalcs!$F$18</f>
        <v>1.3068181799795848</v>
      </c>
    </row>
    <row r="3064" spans="1:15" x14ac:dyDescent="0.25">
      <c r="A3064">
        <f t="shared" si="283"/>
        <v>2010</v>
      </c>
      <c r="B3064">
        <f t="shared" si="284"/>
        <v>8</v>
      </c>
      <c r="C3064">
        <v>2010</v>
      </c>
      <c r="D3064">
        <v>21</v>
      </c>
      <c r="E3064">
        <v>5</v>
      </c>
      <c r="F3064">
        <v>24</v>
      </c>
      <c r="G3064">
        <v>24</v>
      </c>
      <c r="I3064" s="1">
        <v>40319</v>
      </c>
      <c r="J3064">
        <v>24</v>
      </c>
      <c r="K3064">
        <f t="shared" si="282"/>
        <v>1550</v>
      </c>
      <c r="L3064" s="7">
        <f t="shared" si="285"/>
        <v>30.499803227075954</v>
      </c>
      <c r="M3064">
        <f t="shared" si="286"/>
        <v>26.285714285714285</v>
      </c>
      <c r="N3064">
        <f t="shared" si="287"/>
        <v>31.4</v>
      </c>
      <c r="O3064">
        <f>G3064/WatershedCalcs!$F$18</f>
        <v>1.4935064914052398</v>
      </c>
    </row>
    <row r="3065" spans="1:15" x14ac:dyDescent="0.25">
      <c r="A3065">
        <f t="shared" si="283"/>
        <v>2010</v>
      </c>
      <c r="B3065">
        <f t="shared" si="284"/>
        <v>8</v>
      </c>
      <c r="C3065">
        <v>2010</v>
      </c>
      <c r="D3065">
        <v>22</v>
      </c>
      <c r="E3065">
        <v>5</v>
      </c>
      <c r="F3065">
        <v>45</v>
      </c>
      <c r="G3065">
        <v>45</v>
      </c>
      <c r="I3065" s="1">
        <v>40320</v>
      </c>
      <c r="J3065">
        <v>45</v>
      </c>
      <c r="K3065">
        <f t="shared" si="282"/>
        <v>739</v>
      </c>
      <c r="L3065" s="7">
        <f t="shared" si="285"/>
        <v>14.541519086973631</v>
      </c>
      <c r="M3065">
        <f t="shared" si="286"/>
        <v>25.285714285714285</v>
      </c>
      <c r="N3065">
        <f t="shared" si="287"/>
        <v>31.1</v>
      </c>
      <c r="O3065">
        <f>G3065/WatershedCalcs!$F$18</f>
        <v>2.8003246713848249</v>
      </c>
    </row>
    <row r="3066" spans="1:15" x14ac:dyDescent="0.25">
      <c r="A3066">
        <f t="shared" si="283"/>
        <v>2010</v>
      </c>
      <c r="B3066">
        <f t="shared" si="284"/>
        <v>8</v>
      </c>
      <c r="C3066">
        <v>2010</v>
      </c>
      <c r="D3066">
        <v>23</v>
      </c>
      <c r="E3066">
        <v>5</v>
      </c>
      <c r="F3066">
        <v>28</v>
      </c>
      <c r="G3066">
        <v>28</v>
      </c>
      <c r="I3066" s="1">
        <v>40321</v>
      </c>
      <c r="J3066">
        <v>28</v>
      </c>
      <c r="K3066">
        <f t="shared" si="282"/>
        <v>1357</v>
      </c>
      <c r="L3066" s="7">
        <f t="shared" si="285"/>
        <v>26.702085792994882</v>
      </c>
      <c r="M3066">
        <f t="shared" si="286"/>
        <v>21.142857142857142</v>
      </c>
      <c r="N3066">
        <f t="shared" si="287"/>
        <v>30.066666666666666</v>
      </c>
      <c r="O3066">
        <f>G3066/WatershedCalcs!$F$18</f>
        <v>1.7424242399727798</v>
      </c>
    </row>
    <row r="3067" spans="1:15" x14ac:dyDescent="0.25">
      <c r="A3067">
        <f t="shared" si="283"/>
        <v>2010</v>
      </c>
      <c r="B3067">
        <f t="shared" si="284"/>
        <v>8</v>
      </c>
      <c r="C3067">
        <v>2010</v>
      </c>
      <c r="D3067">
        <v>24</v>
      </c>
      <c r="E3067">
        <v>5</v>
      </c>
      <c r="F3067">
        <v>24</v>
      </c>
      <c r="G3067">
        <v>24</v>
      </c>
      <c r="I3067" s="1">
        <v>40322</v>
      </c>
      <c r="J3067">
        <v>24</v>
      </c>
      <c r="K3067">
        <f t="shared" si="282"/>
        <v>1550</v>
      </c>
      <c r="L3067" s="7">
        <f t="shared" si="285"/>
        <v>30.499803227075954</v>
      </c>
      <c r="M3067">
        <f t="shared" si="286"/>
        <v>19.142857142857142</v>
      </c>
      <c r="N3067">
        <f t="shared" si="287"/>
        <v>29.566666666666666</v>
      </c>
      <c r="O3067">
        <f>G3067/WatershedCalcs!$F$18</f>
        <v>1.4935064914052398</v>
      </c>
    </row>
    <row r="3068" spans="1:15" x14ac:dyDescent="0.25">
      <c r="A3068">
        <f t="shared" si="283"/>
        <v>2010</v>
      </c>
      <c r="B3068">
        <f t="shared" si="284"/>
        <v>8</v>
      </c>
      <c r="C3068">
        <v>2010</v>
      </c>
      <c r="D3068">
        <v>25</v>
      </c>
      <c r="E3068">
        <v>5</v>
      </c>
      <c r="F3068">
        <v>22</v>
      </c>
      <c r="G3068">
        <v>22</v>
      </c>
      <c r="I3068" s="1">
        <v>40323</v>
      </c>
      <c r="J3068">
        <v>22</v>
      </c>
      <c r="K3068">
        <f t="shared" si="282"/>
        <v>1676</v>
      </c>
      <c r="L3068" s="7">
        <f t="shared" si="285"/>
        <v>32.979142070051161</v>
      </c>
      <c r="M3068">
        <f t="shared" si="286"/>
        <v>18.285714285714285</v>
      </c>
      <c r="N3068">
        <f t="shared" si="287"/>
        <v>29.166666666666668</v>
      </c>
      <c r="O3068">
        <f>G3068/WatershedCalcs!$F$18</f>
        <v>1.3690476171214698</v>
      </c>
    </row>
    <row r="3069" spans="1:15" x14ac:dyDescent="0.25">
      <c r="A3069">
        <f t="shared" si="283"/>
        <v>2010</v>
      </c>
      <c r="B3069">
        <f t="shared" si="284"/>
        <v>8</v>
      </c>
      <c r="C3069">
        <v>2010</v>
      </c>
      <c r="D3069">
        <v>26</v>
      </c>
      <c r="E3069">
        <v>5</v>
      </c>
      <c r="F3069">
        <v>22</v>
      </c>
      <c r="G3069">
        <v>22</v>
      </c>
      <c r="I3069" s="1">
        <v>40324</v>
      </c>
      <c r="J3069">
        <v>22</v>
      </c>
      <c r="K3069">
        <f t="shared" si="282"/>
        <v>1676</v>
      </c>
      <c r="L3069" s="7">
        <f t="shared" si="285"/>
        <v>32.979142070051161</v>
      </c>
      <c r="M3069">
        <f t="shared" si="286"/>
        <v>17.142857142857142</v>
      </c>
      <c r="N3069">
        <f t="shared" si="287"/>
        <v>28.8</v>
      </c>
      <c r="O3069">
        <f>G3069/WatershedCalcs!$F$18</f>
        <v>1.3690476171214698</v>
      </c>
    </row>
    <row r="3070" spans="1:15" x14ac:dyDescent="0.25">
      <c r="A3070">
        <f t="shared" si="283"/>
        <v>2010</v>
      </c>
      <c r="B3070">
        <f t="shared" si="284"/>
        <v>8</v>
      </c>
      <c r="C3070">
        <v>2010</v>
      </c>
      <c r="D3070">
        <v>27</v>
      </c>
      <c r="E3070">
        <v>5</v>
      </c>
      <c r="F3070">
        <v>19</v>
      </c>
      <c r="G3070">
        <v>19</v>
      </c>
      <c r="I3070" s="1">
        <v>40325</v>
      </c>
      <c r="J3070">
        <v>19</v>
      </c>
      <c r="K3070">
        <f t="shared" si="282"/>
        <v>1898</v>
      </c>
      <c r="L3070" s="7">
        <f t="shared" si="285"/>
        <v>37.34750098386462</v>
      </c>
      <c r="M3070">
        <f t="shared" si="286"/>
        <v>18.857142857142858</v>
      </c>
      <c r="N3070">
        <f t="shared" si="287"/>
        <v>28.4</v>
      </c>
      <c r="O3070">
        <f>G3070/WatershedCalcs!$F$18</f>
        <v>1.1823593056958148</v>
      </c>
    </row>
    <row r="3071" spans="1:15" x14ac:dyDescent="0.25">
      <c r="A3071">
        <f t="shared" si="283"/>
        <v>2010</v>
      </c>
      <c r="B3071">
        <f t="shared" si="284"/>
        <v>8</v>
      </c>
      <c r="C3071">
        <v>2010</v>
      </c>
      <c r="D3071">
        <v>28</v>
      </c>
      <c r="E3071">
        <v>5</v>
      </c>
      <c r="F3071">
        <v>17</v>
      </c>
      <c r="G3071">
        <v>17</v>
      </c>
      <c r="I3071" s="1">
        <v>40326</v>
      </c>
      <c r="J3071">
        <v>17</v>
      </c>
      <c r="K3071">
        <f t="shared" si="282"/>
        <v>2056</v>
      </c>
      <c r="L3071" s="7">
        <f t="shared" si="285"/>
        <v>40.456513183785916</v>
      </c>
      <c r="M3071">
        <f t="shared" si="286"/>
        <v>20.285714285714285</v>
      </c>
      <c r="N3071">
        <f t="shared" si="287"/>
        <v>28.09</v>
      </c>
      <c r="O3071">
        <f>G3071/WatershedCalcs!$F$18</f>
        <v>1.0579004314120448</v>
      </c>
    </row>
    <row r="3072" spans="1:15" x14ac:dyDescent="0.25">
      <c r="A3072">
        <f t="shared" si="283"/>
        <v>2010</v>
      </c>
      <c r="B3072">
        <f t="shared" si="284"/>
        <v>8</v>
      </c>
      <c r="C3072">
        <v>2010</v>
      </c>
      <c r="D3072">
        <v>29</v>
      </c>
      <c r="E3072">
        <v>5</v>
      </c>
      <c r="F3072">
        <v>16</v>
      </c>
      <c r="G3072">
        <v>16</v>
      </c>
      <c r="I3072" s="1">
        <v>40327</v>
      </c>
      <c r="J3072">
        <v>16</v>
      </c>
      <c r="K3072">
        <f t="shared" si="282"/>
        <v>2135</v>
      </c>
      <c r="L3072" s="7">
        <f t="shared" si="285"/>
        <v>42.011019283746556</v>
      </c>
      <c r="M3072">
        <f t="shared" si="286"/>
        <v>26.285714285714285</v>
      </c>
      <c r="N3072">
        <f t="shared" si="287"/>
        <v>27.833333333333332</v>
      </c>
      <c r="O3072">
        <f>G3072/WatershedCalcs!$F$18</f>
        <v>0.99567099427015993</v>
      </c>
    </row>
    <row r="3073" spans="1:15" x14ac:dyDescent="0.25">
      <c r="A3073">
        <f t="shared" si="283"/>
        <v>2010</v>
      </c>
      <c r="B3073">
        <f t="shared" si="284"/>
        <v>8</v>
      </c>
      <c r="C3073">
        <v>2010</v>
      </c>
      <c r="D3073">
        <v>30</v>
      </c>
      <c r="E3073">
        <v>5</v>
      </c>
      <c r="F3073">
        <v>14</v>
      </c>
      <c r="G3073">
        <v>14</v>
      </c>
      <c r="I3073" s="1">
        <v>40328</v>
      </c>
      <c r="J3073">
        <v>14</v>
      </c>
      <c r="K3073">
        <f t="shared" si="282"/>
        <v>2302</v>
      </c>
      <c r="L3073" s="7">
        <f t="shared" si="285"/>
        <v>45.297127115308932</v>
      </c>
      <c r="M3073">
        <f t="shared" si="286"/>
        <v>30.571428571428573</v>
      </c>
      <c r="N3073">
        <f t="shared" si="287"/>
        <v>27.596666666666668</v>
      </c>
      <c r="O3073">
        <f>G3073/WatershedCalcs!$F$18</f>
        <v>0.87121211998638992</v>
      </c>
    </row>
    <row r="3074" spans="1:15" x14ac:dyDescent="0.25">
      <c r="A3074">
        <f t="shared" si="283"/>
        <v>2010</v>
      </c>
      <c r="B3074">
        <f t="shared" si="284"/>
        <v>8</v>
      </c>
      <c r="C3074">
        <v>2010</v>
      </c>
      <c r="D3074">
        <v>31</v>
      </c>
      <c r="E3074">
        <v>5</v>
      </c>
      <c r="F3074">
        <v>18</v>
      </c>
      <c r="G3074">
        <v>18</v>
      </c>
      <c r="I3074" s="1">
        <v>40329</v>
      </c>
      <c r="J3074">
        <v>18</v>
      </c>
      <c r="K3074">
        <f t="shared" ref="K3074:K3137" si="288">RANK(J3074,$J$2:$J$5114,0)</f>
        <v>1969</v>
      </c>
      <c r="L3074" s="7">
        <f t="shared" si="285"/>
        <v>38.744588744588739</v>
      </c>
      <c r="M3074">
        <f t="shared" si="286"/>
        <v>40</v>
      </c>
      <c r="N3074">
        <f t="shared" si="287"/>
        <v>27.406666666666663</v>
      </c>
      <c r="O3074">
        <f>G3074/WatershedCalcs!$F$18</f>
        <v>1.1201298685539298</v>
      </c>
    </row>
    <row r="3075" spans="1:15" x14ac:dyDescent="0.25">
      <c r="A3075">
        <f t="shared" ref="A3075:A3138" si="289">IF(E3075&gt;9,C3075+1,C3075)</f>
        <v>2010</v>
      </c>
      <c r="B3075">
        <f t="shared" ref="B3075:B3138" si="290">IF(E3075&gt;9,(E3075-9),(E3075+3))</f>
        <v>9</v>
      </c>
      <c r="C3075">
        <v>2010</v>
      </c>
      <c r="D3075">
        <v>1</v>
      </c>
      <c r="E3075">
        <v>6</v>
      </c>
      <c r="F3075">
        <v>14</v>
      </c>
      <c r="G3075">
        <v>14</v>
      </c>
      <c r="I3075" s="1">
        <v>40330</v>
      </c>
      <c r="J3075">
        <v>14</v>
      </c>
      <c r="K3075">
        <f t="shared" si="288"/>
        <v>2302</v>
      </c>
      <c r="L3075" s="7">
        <f t="shared" ref="L3075:L3138" si="291">100*(K3075/(COUNT($K$2:$K$5114)+1))</f>
        <v>45.297127115308932</v>
      </c>
      <c r="M3075">
        <f t="shared" ref="M3075:M3138" si="292">AVERAGE(J3075:J3081)</f>
        <v>47.571428571428569</v>
      </c>
      <c r="N3075">
        <f t="shared" ref="N3075:N3138" si="293">AVERAGE(J3075:J3104)</f>
        <v>27.066666666666663</v>
      </c>
      <c r="O3075">
        <f>G3075/WatershedCalcs!$F$18</f>
        <v>0.87121211998638992</v>
      </c>
    </row>
    <row r="3076" spans="1:15" x14ac:dyDescent="0.25">
      <c r="A3076">
        <f t="shared" si="289"/>
        <v>2010</v>
      </c>
      <c r="B3076">
        <f t="shared" si="290"/>
        <v>9</v>
      </c>
      <c r="C3076">
        <v>2010</v>
      </c>
      <c r="D3076">
        <v>2</v>
      </c>
      <c r="E3076">
        <v>6</v>
      </c>
      <c r="F3076">
        <v>34</v>
      </c>
      <c r="G3076">
        <v>34</v>
      </c>
      <c r="I3076" s="1">
        <v>40331</v>
      </c>
      <c r="J3076">
        <v>34</v>
      </c>
      <c r="K3076">
        <f t="shared" si="288"/>
        <v>1098</v>
      </c>
      <c r="L3076" s="7">
        <f t="shared" si="291"/>
        <v>21.605667060212514</v>
      </c>
      <c r="M3076">
        <f t="shared" si="292"/>
        <v>53.142857142857146</v>
      </c>
      <c r="N3076">
        <f t="shared" si="293"/>
        <v>26.869999999999997</v>
      </c>
      <c r="O3076">
        <f>G3076/WatershedCalcs!$F$18</f>
        <v>2.1158008628240896</v>
      </c>
    </row>
    <row r="3077" spans="1:15" x14ac:dyDescent="0.25">
      <c r="A3077">
        <f t="shared" si="289"/>
        <v>2010</v>
      </c>
      <c r="B3077">
        <f t="shared" si="290"/>
        <v>9</v>
      </c>
      <c r="C3077">
        <v>2010</v>
      </c>
      <c r="D3077">
        <v>3</v>
      </c>
      <c r="E3077">
        <v>6</v>
      </c>
      <c r="F3077">
        <v>29</v>
      </c>
      <c r="G3077">
        <v>29</v>
      </c>
      <c r="I3077" s="1">
        <v>40332</v>
      </c>
      <c r="J3077">
        <v>29</v>
      </c>
      <c r="K3077">
        <f t="shared" si="288"/>
        <v>1319</v>
      </c>
      <c r="L3077" s="7">
        <f t="shared" si="291"/>
        <v>25.954348681621408</v>
      </c>
      <c r="M3077">
        <f t="shared" si="292"/>
        <v>55.428571428571431</v>
      </c>
      <c r="N3077">
        <f t="shared" si="293"/>
        <v>26.049999999999997</v>
      </c>
      <c r="O3077">
        <f>G3077/WatershedCalcs!$F$18</f>
        <v>1.8046536771146648</v>
      </c>
    </row>
    <row r="3078" spans="1:15" x14ac:dyDescent="0.25">
      <c r="A3078">
        <f t="shared" si="289"/>
        <v>2010</v>
      </c>
      <c r="B3078">
        <f t="shared" si="290"/>
        <v>9</v>
      </c>
      <c r="C3078">
        <v>2010</v>
      </c>
      <c r="D3078">
        <v>4</v>
      </c>
      <c r="E3078">
        <v>6</v>
      </c>
      <c r="F3078">
        <v>59</v>
      </c>
      <c r="G3078">
        <v>59</v>
      </c>
      <c r="I3078" s="1">
        <v>40333</v>
      </c>
      <c r="J3078">
        <v>59</v>
      </c>
      <c r="K3078">
        <f t="shared" si="288"/>
        <v>519</v>
      </c>
      <c r="L3078" s="7">
        <f t="shared" si="291"/>
        <v>10.212514757969302</v>
      </c>
      <c r="M3078">
        <f t="shared" si="292"/>
        <v>57.428571428571431</v>
      </c>
      <c r="N3078">
        <f t="shared" si="293"/>
        <v>25.366666666666664</v>
      </c>
      <c r="O3078">
        <f>G3078/WatershedCalcs!$F$18</f>
        <v>3.6715367913712145</v>
      </c>
    </row>
    <row r="3079" spans="1:15" x14ac:dyDescent="0.25">
      <c r="A3079">
        <f t="shared" si="289"/>
        <v>2010</v>
      </c>
      <c r="B3079">
        <f t="shared" si="290"/>
        <v>9</v>
      </c>
      <c r="C3079">
        <v>2010</v>
      </c>
      <c r="D3079">
        <v>5</v>
      </c>
      <c r="E3079">
        <v>6</v>
      </c>
      <c r="F3079">
        <v>46</v>
      </c>
      <c r="G3079">
        <v>46</v>
      </c>
      <c r="I3079" s="1">
        <v>40334</v>
      </c>
      <c r="J3079">
        <v>46</v>
      </c>
      <c r="K3079">
        <f t="shared" si="288"/>
        <v>715</v>
      </c>
      <c r="L3079" s="7">
        <f t="shared" si="291"/>
        <v>14.06926406926407</v>
      </c>
      <c r="M3079">
        <f t="shared" si="292"/>
        <v>54</v>
      </c>
      <c r="N3079">
        <f t="shared" si="293"/>
        <v>23.646666666666661</v>
      </c>
      <c r="O3079">
        <f>G3079/WatershedCalcs!$F$18</f>
        <v>2.8625541085267097</v>
      </c>
    </row>
    <row r="3080" spans="1:15" x14ac:dyDescent="0.25">
      <c r="A3080">
        <f t="shared" si="289"/>
        <v>2010</v>
      </c>
      <c r="B3080">
        <f t="shared" si="290"/>
        <v>9</v>
      </c>
      <c r="C3080">
        <v>2010</v>
      </c>
      <c r="D3080">
        <v>6</v>
      </c>
      <c r="E3080">
        <v>6</v>
      </c>
      <c r="F3080" t="s">
        <v>63</v>
      </c>
      <c r="G3080">
        <v>80</v>
      </c>
      <c r="H3080" t="s">
        <v>10</v>
      </c>
      <c r="I3080" s="1">
        <v>40335</v>
      </c>
      <c r="J3080">
        <v>80</v>
      </c>
      <c r="K3080">
        <f t="shared" si="288"/>
        <v>366</v>
      </c>
      <c r="L3080" s="7">
        <f t="shared" si="291"/>
        <v>7.2018890200708379</v>
      </c>
      <c r="M3080">
        <f t="shared" si="292"/>
        <v>51.714285714285715</v>
      </c>
      <c r="N3080">
        <f t="shared" si="293"/>
        <v>22.349999999999998</v>
      </c>
      <c r="O3080">
        <f>G3080/WatershedCalcs!$F$18</f>
        <v>4.9783549713507993</v>
      </c>
    </row>
    <row r="3081" spans="1:15" x14ac:dyDescent="0.25">
      <c r="A3081">
        <f t="shared" si="289"/>
        <v>2010</v>
      </c>
      <c r="B3081">
        <f t="shared" si="290"/>
        <v>9</v>
      </c>
      <c r="C3081">
        <v>2010</v>
      </c>
      <c r="D3081">
        <v>7</v>
      </c>
      <c r="E3081">
        <v>6</v>
      </c>
      <c r="F3081">
        <v>71</v>
      </c>
      <c r="G3081">
        <v>71</v>
      </c>
      <c r="I3081" s="1">
        <v>40336</v>
      </c>
      <c r="J3081">
        <v>71</v>
      </c>
      <c r="K3081">
        <f t="shared" si="288"/>
        <v>422</v>
      </c>
      <c r="L3081" s="7">
        <f t="shared" si="291"/>
        <v>8.3038173947264848</v>
      </c>
      <c r="M3081">
        <f t="shared" si="292"/>
        <v>44</v>
      </c>
      <c r="N3081">
        <f t="shared" si="293"/>
        <v>19.899999999999995</v>
      </c>
      <c r="O3081">
        <f>G3081/WatershedCalcs!$F$18</f>
        <v>4.4182900370738345</v>
      </c>
    </row>
    <row r="3082" spans="1:15" x14ac:dyDescent="0.25">
      <c r="A3082">
        <f t="shared" si="289"/>
        <v>2010</v>
      </c>
      <c r="B3082">
        <f t="shared" si="290"/>
        <v>9</v>
      </c>
      <c r="C3082">
        <v>2010</v>
      </c>
      <c r="D3082">
        <v>8</v>
      </c>
      <c r="E3082">
        <v>6</v>
      </c>
      <c r="F3082">
        <v>53</v>
      </c>
      <c r="G3082">
        <v>53</v>
      </c>
      <c r="I3082" s="1">
        <v>40337</v>
      </c>
      <c r="J3082">
        <v>53</v>
      </c>
      <c r="K3082">
        <f t="shared" si="288"/>
        <v>595</v>
      </c>
      <c r="L3082" s="7">
        <f t="shared" si="291"/>
        <v>11.707988980716253</v>
      </c>
      <c r="M3082">
        <f t="shared" si="292"/>
        <v>37.142857142857146</v>
      </c>
      <c r="N3082">
        <f t="shared" si="293"/>
        <v>17.736666666666668</v>
      </c>
      <c r="O3082">
        <f>G3082/WatershedCalcs!$F$18</f>
        <v>3.2981601685199045</v>
      </c>
    </row>
    <row r="3083" spans="1:15" x14ac:dyDescent="0.25">
      <c r="A3083">
        <f t="shared" si="289"/>
        <v>2010</v>
      </c>
      <c r="B3083">
        <f t="shared" si="290"/>
        <v>9</v>
      </c>
      <c r="C3083">
        <v>2010</v>
      </c>
      <c r="D3083">
        <v>9</v>
      </c>
      <c r="E3083">
        <v>6</v>
      </c>
      <c r="F3083">
        <v>50</v>
      </c>
      <c r="G3083">
        <v>50</v>
      </c>
      <c r="I3083" s="1">
        <v>40338</v>
      </c>
      <c r="J3083">
        <v>50</v>
      </c>
      <c r="K3083">
        <f t="shared" si="288"/>
        <v>640</v>
      </c>
      <c r="L3083" s="7">
        <f t="shared" si="291"/>
        <v>12.593467138921685</v>
      </c>
      <c r="M3083">
        <f t="shared" si="292"/>
        <v>32.857142857142854</v>
      </c>
      <c r="N3083">
        <f t="shared" si="293"/>
        <v>16.166666666666668</v>
      </c>
      <c r="O3083">
        <f>G3083/WatershedCalcs!$F$18</f>
        <v>3.1114718570942497</v>
      </c>
    </row>
    <row r="3084" spans="1:15" x14ac:dyDescent="0.25">
      <c r="A3084">
        <f t="shared" si="289"/>
        <v>2010</v>
      </c>
      <c r="B3084">
        <f t="shared" si="290"/>
        <v>9</v>
      </c>
      <c r="C3084">
        <v>2010</v>
      </c>
      <c r="D3084">
        <v>10</v>
      </c>
      <c r="E3084">
        <v>6</v>
      </c>
      <c r="F3084">
        <v>43</v>
      </c>
      <c r="G3084">
        <v>43</v>
      </c>
      <c r="I3084" s="1">
        <v>40339</v>
      </c>
      <c r="J3084">
        <v>43</v>
      </c>
      <c r="K3084">
        <f t="shared" si="288"/>
        <v>809</v>
      </c>
      <c r="L3084" s="7">
        <f t="shared" si="291"/>
        <v>15.91892955529319</v>
      </c>
      <c r="M3084">
        <f t="shared" si="292"/>
        <v>29</v>
      </c>
      <c r="N3084">
        <f t="shared" si="293"/>
        <v>14.686666666666667</v>
      </c>
      <c r="O3084">
        <f>G3084/WatershedCalcs!$F$18</f>
        <v>2.6758657971010549</v>
      </c>
    </row>
    <row r="3085" spans="1:15" x14ac:dyDescent="0.25">
      <c r="A3085">
        <f t="shared" si="289"/>
        <v>2010</v>
      </c>
      <c r="B3085">
        <f t="shared" si="290"/>
        <v>9</v>
      </c>
      <c r="C3085">
        <v>2010</v>
      </c>
      <c r="D3085">
        <v>11</v>
      </c>
      <c r="E3085">
        <v>6</v>
      </c>
      <c r="F3085">
        <v>35</v>
      </c>
      <c r="G3085">
        <v>35</v>
      </c>
      <c r="I3085" s="1">
        <v>40340</v>
      </c>
      <c r="J3085">
        <v>35</v>
      </c>
      <c r="K3085">
        <f t="shared" si="288"/>
        <v>1053</v>
      </c>
      <c r="L3085" s="7">
        <f t="shared" si="291"/>
        <v>20.720188902007084</v>
      </c>
      <c r="M3085">
        <f t="shared" si="292"/>
        <v>25.714285714285715</v>
      </c>
      <c r="N3085">
        <f t="shared" si="293"/>
        <v>13.416666666666666</v>
      </c>
      <c r="O3085">
        <f>G3085/WatershedCalcs!$F$18</f>
        <v>2.1780302999659749</v>
      </c>
    </row>
    <row r="3086" spans="1:15" x14ac:dyDescent="0.25">
      <c r="A3086">
        <f t="shared" si="289"/>
        <v>2010</v>
      </c>
      <c r="B3086">
        <f t="shared" si="290"/>
        <v>9</v>
      </c>
      <c r="C3086">
        <v>2010</v>
      </c>
      <c r="D3086">
        <v>12</v>
      </c>
      <c r="E3086">
        <v>6</v>
      </c>
      <c r="F3086">
        <v>30</v>
      </c>
      <c r="G3086">
        <v>30</v>
      </c>
      <c r="I3086" s="1">
        <v>40341</v>
      </c>
      <c r="J3086">
        <v>30</v>
      </c>
      <c r="K3086">
        <f t="shared" si="288"/>
        <v>1276</v>
      </c>
      <c r="L3086" s="7">
        <f t="shared" si="291"/>
        <v>25.108225108225106</v>
      </c>
      <c r="M3086">
        <f t="shared" si="292"/>
        <v>23.285714285714285</v>
      </c>
      <c r="N3086">
        <f t="shared" si="293"/>
        <v>12.413333333333332</v>
      </c>
      <c r="O3086">
        <f>G3086/WatershedCalcs!$F$18</f>
        <v>1.8668831142565498</v>
      </c>
    </row>
    <row r="3087" spans="1:15" x14ac:dyDescent="0.25">
      <c r="A3087">
        <f t="shared" si="289"/>
        <v>2010</v>
      </c>
      <c r="B3087">
        <f t="shared" si="290"/>
        <v>9</v>
      </c>
      <c r="C3087">
        <v>2010</v>
      </c>
      <c r="D3087">
        <v>13</v>
      </c>
      <c r="E3087">
        <v>6</v>
      </c>
      <c r="F3087">
        <v>26</v>
      </c>
      <c r="G3087">
        <v>26</v>
      </c>
      <c r="I3087" s="1">
        <v>40342</v>
      </c>
      <c r="J3087">
        <v>26</v>
      </c>
      <c r="K3087">
        <f t="shared" si="288"/>
        <v>1449</v>
      </c>
      <c r="L3087" s="7">
        <f t="shared" si="291"/>
        <v>28.512396694214875</v>
      </c>
      <c r="M3087">
        <f t="shared" si="292"/>
        <v>21.285714285714285</v>
      </c>
      <c r="N3087">
        <f t="shared" si="293"/>
        <v>11.563333333333333</v>
      </c>
      <c r="O3087">
        <f>G3087/WatershedCalcs!$F$18</f>
        <v>1.6179653656890098</v>
      </c>
    </row>
    <row r="3088" spans="1:15" x14ac:dyDescent="0.25">
      <c r="A3088">
        <f t="shared" si="289"/>
        <v>2010</v>
      </c>
      <c r="B3088">
        <f t="shared" si="290"/>
        <v>9</v>
      </c>
      <c r="C3088">
        <v>2010</v>
      </c>
      <c r="D3088">
        <v>14</v>
      </c>
      <c r="E3088">
        <v>6</v>
      </c>
      <c r="F3088">
        <v>23</v>
      </c>
      <c r="G3088">
        <v>23</v>
      </c>
      <c r="I3088" s="1">
        <v>40343</v>
      </c>
      <c r="J3088">
        <v>23</v>
      </c>
      <c r="K3088">
        <f t="shared" si="288"/>
        <v>1613</v>
      </c>
      <c r="L3088" s="7">
        <f t="shared" si="291"/>
        <v>31.739472648563559</v>
      </c>
      <c r="M3088">
        <f t="shared" si="292"/>
        <v>19.714285714285715</v>
      </c>
      <c r="N3088">
        <f t="shared" si="293"/>
        <v>10.84</v>
      </c>
      <c r="O3088">
        <f>G3088/WatershedCalcs!$F$18</f>
        <v>1.4312770542633548</v>
      </c>
    </row>
    <row r="3089" spans="1:15" x14ac:dyDescent="0.25">
      <c r="A3089">
        <f t="shared" si="289"/>
        <v>2010</v>
      </c>
      <c r="B3089">
        <f t="shared" si="290"/>
        <v>9</v>
      </c>
      <c r="C3089">
        <v>2010</v>
      </c>
      <c r="D3089">
        <v>15</v>
      </c>
      <c r="E3089">
        <v>6</v>
      </c>
      <c r="F3089">
        <v>23</v>
      </c>
      <c r="G3089">
        <v>23</v>
      </c>
      <c r="I3089" s="1">
        <v>40344</v>
      </c>
      <c r="J3089">
        <v>23</v>
      </c>
      <c r="K3089">
        <f t="shared" si="288"/>
        <v>1613</v>
      </c>
      <c r="L3089" s="7">
        <f t="shared" si="291"/>
        <v>31.739472648563559</v>
      </c>
      <c r="M3089">
        <f t="shared" si="292"/>
        <v>18.428571428571427</v>
      </c>
      <c r="N3089">
        <f t="shared" si="293"/>
        <v>10.246666666666668</v>
      </c>
      <c r="O3089">
        <f>G3089/WatershedCalcs!$F$18</f>
        <v>1.4312770542633548</v>
      </c>
    </row>
    <row r="3090" spans="1:15" x14ac:dyDescent="0.25">
      <c r="A3090">
        <f t="shared" si="289"/>
        <v>2010</v>
      </c>
      <c r="B3090">
        <f t="shared" si="290"/>
        <v>9</v>
      </c>
      <c r="C3090">
        <v>2010</v>
      </c>
      <c r="D3090">
        <v>16</v>
      </c>
      <c r="E3090">
        <v>6</v>
      </c>
      <c r="F3090">
        <v>23</v>
      </c>
      <c r="G3090">
        <v>23</v>
      </c>
      <c r="I3090" s="1">
        <v>40345</v>
      </c>
      <c r="J3090">
        <v>23</v>
      </c>
      <c r="K3090">
        <f t="shared" si="288"/>
        <v>1613</v>
      </c>
      <c r="L3090" s="7">
        <f t="shared" si="291"/>
        <v>31.739472648563559</v>
      </c>
      <c r="M3090">
        <f t="shared" si="292"/>
        <v>17</v>
      </c>
      <c r="N3090">
        <f t="shared" si="293"/>
        <v>9.6166666666666671</v>
      </c>
      <c r="O3090">
        <f>G3090/WatershedCalcs!$F$18</f>
        <v>1.4312770542633548</v>
      </c>
    </row>
    <row r="3091" spans="1:15" x14ac:dyDescent="0.25">
      <c r="A3091">
        <f t="shared" si="289"/>
        <v>2010</v>
      </c>
      <c r="B3091">
        <f t="shared" si="290"/>
        <v>9</v>
      </c>
      <c r="C3091">
        <v>2010</v>
      </c>
      <c r="D3091">
        <v>17</v>
      </c>
      <c r="E3091">
        <v>6</v>
      </c>
      <c r="F3091">
        <v>20</v>
      </c>
      <c r="G3091">
        <v>20</v>
      </c>
      <c r="I3091" s="1">
        <v>40346</v>
      </c>
      <c r="J3091">
        <v>20</v>
      </c>
      <c r="K3091">
        <f t="shared" si="288"/>
        <v>1826</v>
      </c>
      <c r="L3091" s="7">
        <f t="shared" si="291"/>
        <v>35.930735930735928</v>
      </c>
      <c r="M3091">
        <f t="shared" si="292"/>
        <v>15.428571428571429</v>
      </c>
      <c r="N3091">
        <f t="shared" si="293"/>
        <v>8.9700000000000024</v>
      </c>
      <c r="O3091">
        <f>G3091/WatershedCalcs!$F$18</f>
        <v>1.2445887428376998</v>
      </c>
    </row>
    <row r="3092" spans="1:15" x14ac:dyDescent="0.25">
      <c r="A3092">
        <f t="shared" si="289"/>
        <v>2010</v>
      </c>
      <c r="B3092">
        <f t="shared" si="290"/>
        <v>9</v>
      </c>
      <c r="C3092">
        <v>2010</v>
      </c>
      <c r="D3092">
        <v>18</v>
      </c>
      <c r="E3092">
        <v>6</v>
      </c>
      <c r="F3092">
        <v>18</v>
      </c>
      <c r="G3092">
        <v>18</v>
      </c>
      <c r="I3092" s="1">
        <v>40347</v>
      </c>
      <c r="J3092">
        <v>18</v>
      </c>
      <c r="K3092">
        <f t="shared" si="288"/>
        <v>1969</v>
      </c>
      <c r="L3092" s="7">
        <f t="shared" si="291"/>
        <v>38.744588744588739</v>
      </c>
      <c r="M3092">
        <f t="shared" si="292"/>
        <v>14.142857142857142</v>
      </c>
      <c r="N3092">
        <f t="shared" si="293"/>
        <v>8.4233333333333338</v>
      </c>
      <c r="O3092">
        <f>G3092/WatershedCalcs!$F$18</f>
        <v>1.1201298685539298</v>
      </c>
    </row>
    <row r="3093" spans="1:15" x14ac:dyDescent="0.25">
      <c r="A3093">
        <f t="shared" si="289"/>
        <v>2010</v>
      </c>
      <c r="B3093">
        <f t="shared" si="290"/>
        <v>9</v>
      </c>
      <c r="C3093">
        <v>2010</v>
      </c>
      <c r="D3093">
        <v>19</v>
      </c>
      <c r="E3093">
        <v>6</v>
      </c>
      <c r="F3093">
        <v>16</v>
      </c>
      <c r="G3093">
        <v>16</v>
      </c>
      <c r="I3093" s="1">
        <v>40348</v>
      </c>
      <c r="J3093">
        <v>16</v>
      </c>
      <c r="K3093">
        <f t="shared" si="288"/>
        <v>2135</v>
      </c>
      <c r="L3093" s="7">
        <f t="shared" si="291"/>
        <v>42.011019283746556</v>
      </c>
      <c r="M3093">
        <f t="shared" si="292"/>
        <v>13</v>
      </c>
      <c r="N3093">
        <f t="shared" si="293"/>
        <v>7.95</v>
      </c>
      <c r="O3093">
        <f>G3093/WatershedCalcs!$F$18</f>
        <v>0.99567099427015993</v>
      </c>
    </row>
    <row r="3094" spans="1:15" x14ac:dyDescent="0.25">
      <c r="A3094">
        <f t="shared" si="289"/>
        <v>2010</v>
      </c>
      <c r="B3094">
        <f t="shared" si="290"/>
        <v>9</v>
      </c>
      <c r="C3094">
        <v>2010</v>
      </c>
      <c r="D3094">
        <v>20</v>
      </c>
      <c r="E3094">
        <v>6</v>
      </c>
      <c r="F3094">
        <v>15</v>
      </c>
      <c r="G3094">
        <v>15</v>
      </c>
      <c r="I3094" s="1">
        <v>40349</v>
      </c>
      <c r="J3094">
        <v>15</v>
      </c>
      <c r="K3094">
        <f t="shared" si="288"/>
        <v>2213</v>
      </c>
      <c r="L3094" s="7">
        <f t="shared" si="291"/>
        <v>43.545848091302638</v>
      </c>
      <c r="M3094">
        <f t="shared" si="292"/>
        <v>12.1</v>
      </c>
      <c r="N3094">
        <f t="shared" si="293"/>
        <v>7.5366666666666662</v>
      </c>
      <c r="O3094">
        <f>G3094/WatershedCalcs!$F$18</f>
        <v>0.93344155712827492</v>
      </c>
    </row>
    <row r="3095" spans="1:15" x14ac:dyDescent="0.25">
      <c r="A3095">
        <f t="shared" si="289"/>
        <v>2010</v>
      </c>
      <c r="B3095">
        <f t="shared" si="290"/>
        <v>9</v>
      </c>
      <c r="C3095">
        <v>2010</v>
      </c>
      <c r="D3095">
        <v>21</v>
      </c>
      <c r="E3095">
        <v>6</v>
      </c>
      <c r="F3095">
        <v>14</v>
      </c>
      <c r="G3095">
        <v>14</v>
      </c>
      <c r="I3095" s="1">
        <v>40350</v>
      </c>
      <c r="J3095">
        <v>14</v>
      </c>
      <c r="K3095">
        <f t="shared" si="288"/>
        <v>2302</v>
      </c>
      <c r="L3095" s="7">
        <f t="shared" si="291"/>
        <v>45.297127115308932</v>
      </c>
      <c r="M3095">
        <f t="shared" si="292"/>
        <v>11.285714285714286</v>
      </c>
      <c r="N3095">
        <f t="shared" si="293"/>
        <v>7.1566666666666663</v>
      </c>
      <c r="O3095">
        <f>G3095/WatershedCalcs!$F$18</f>
        <v>0.87121211998638992</v>
      </c>
    </row>
    <row r="3096" spans="1:15" x14ac:dyDescent="0.25">
      <c r="A3096">
        <f t="shared" si="289"/>
        <v>2010</v>
      </c>
      <c r="B3096">
        <f t="shared" si="290"/>
        <v>9</v>
      </c>
      <c r="C3096">
        <v>2010</v>
      </c>
      <c r="D3096">
        <v>22</v>
      </c>
      <c r="E3096">
        <v>6</v>
      </c>
      <c r="F3096">
        <v>13</v>
      </c>
      <c r="G3096">
        <v>13</v>
      </c>
      <c r="I3096" s="1">
        <v>40351</v>
      </c>
      <c r="J3096">
        <v>13</v>
      </c>
      <c r="K3096">
        <f t="shared" si="288"/>
        <v>2405</v>
      </c>
      <c r="L3096" s="7">
        <f t="shared" si="291"/>
        <v>47.323888232979144</v>
      </c>
      <c r="M3096">
        <f t="shared" si="292"/>
        <v>10.557142857142859</v>
      </c>
      <c r="N3096">
        <f t="shared" si="293"/>
        <v>6.8133333333333326</v>
      </c>
      <c r="O3096">
        <f>G3096/WatershedCalcs!$F$18</f>
        <v>0.80898268284450492</v>
      </c>
    </row>
    <row r="3097" spans="1:15" x14ac:dyDescent="0.25">
      <c r="A3097">
        <f t="shared" si="289"/>
        <v>2010</v>
      </c>
      <c r="B3097">
        <f t="shared" si="290"/>
        <v>9</v>
      </c>
      <c r="C3097">
        <v>2010</v>
      </c>
      <c r="D3097">
        <v>23</v>
      </c>
      <c r="E3097">
        <v>6</v>
      </c>
      <c r="F3097">
        <v>12</v>
      </c>
      <c r="G3097">
        <v>12</v>
      </c>
      <c r="I3097" s="1">
        <v>40352</v>
      </c>
      <c r="J3097">
        <v>12</v>
      </c>
      <c r="K3097">
        <f t="shared" si="288"/>
        <v>2499</v>
      </c>
      <c r="L3097" s="7">
        <f t="shared" si="291"/>
        <v>49.173553719008268</v>
      </c>
      <c r="M3097">
        <f t="shared" si="292"/>
        <v>9.8857142857142861</v>
      </c>
      <c r="N3097">
        <f t="shared" si="293"/>
        <v>6.5166666666666657</v>
      </c>
      <c r="O3097">
        <f>G3097/WatershedCalcs!$F$18</f>
        <v>0.74675324570261992</v>
      </c>
    </row>
    <row r="3098" spans="1:15" x14ac:dyDescent="0.25">
      <c r="A3098">
        <f t="shared" si="289"/>
        <v>2010</v>
      </c>
      <c r="B3098">
        <f t="shared" si="290"/>
        <v>9</v>
      </c>
      <c r="C3098">
        <v>2010</v>
      </c>
      <c r="D3098">
        <v>24</v>
      </c>
      <c r="E3098">
        <v>6</v>
      </c>
      <c r="F3098">
        <v>11</v>
      </c>
      <c r="G3098">
        <v>11</v>
      </c>
      <c r="I3098" s="1">
        <v>40353</v>
      </c>
      <c r="J3098">
        <v>11</v>
      </c>
      <c r="K3098">
        <f t="shared" si="288"/>
        <v>2599</v>
      </c>
      <c r="L3098" s="7">
        <f t="shared" si="291"/>
        <v>51.141282959464775</v>
      </c>
      <c r="M3098">
        <f t="shared" si="292"/>
        <v>9.2857142857142865</v>
      </c>
      <c r="N3098">
        <f t="shared" si="293"/>
        <v>6.2233333333333318</v>
      </c>
      <c r="O3098">
        <f>G3098/WatershedCalcs!$F$18</f>
        <v>0.68452380856073491</v>
      </c>
    </row>
    <row r="3099" spans="1:15" x14ac:dyDescent="0.25">
      <c r="A3099">
        <f t="shared" si="289"/>
        <v>2010</v>
      </c>
      <c r="B3099">
        <f t="shared" si="290"/>
        <v>9</v>
      </c>
      <c r="C3099">
        <v>2010</v>
      </c>
      <c r="D3099">
        <v>25</v>
      </c>
      <c r="E3099">
        <v>6</v>
      </c>
      <c r="F3099">
        <v>10</v>
      </c>
      <c r="G3099">
        <v>10</v>
      </c>
      <c r="I3099" s="1">
        <v>40354</v>
      </c>
      <c r="J3099">
        <v>10</v>
      </c>
      <c r="K3099">
        <f t="shared" si="288"/>
        <v>2728</v>
      </c>
      <c r="L3099" s="7">
        <f t="shared" si="291"/>
        <v>53.679653679653683</v>
      </c>
      <c r="M3099">
        <f t="shared" si="292"/>
        <v>8.8714285714285719</v>
      </c>
      <c r="N3099">
        <f t="shared" si="293"/>
        <v>5.9533333333333323</v>
      </c>
      <c r="O3099">
        <f>G3099/WatershedCalcs!$F$18</f>
        <v>0.62229437141884991</v>
      </c>
    </row>
    <row r="3100" spans="1:15" x14ac:dyDescent="0.25">
      <c r="A3100">
        <f t="shared" si="289"/>
        <v>2010</v>
      </c>
      <c r="B3100">
        <f t="shared" si="290"/>
        <v>9</v>
      </c>
      <c r="C3100">
        <v>2010</v>
      </c>
      <c r="D3100">
        <v>26</v>
      </c>
      <c r="E3100">
        <v>6</v>
      </c>
      <c r="F3100">
        <v>9.6999999999999993</v>
      </c>
      <c r="G3100">
        <v>9.6999999999999993</v>
      </c>
      <c r="I3100" s="1">
        <v>40355</v>
      </c>
      <c r="J3100">
        <v>9.6999999999999993</v>
      </c>
      <c r="K3100">
        <f t="shared" si="288"/>
        <v>2784</v>
      </c>
      <c r="L3100" s="7">
        <f t="shared" si="291"/>
        <v>54.781582054309332</v>
      </c>
      <c r="M3100">
        <f t="shared" si="292"/>
        <v>8.7857142857142865</v>
      </c>
      <c r="N3100">
        <f t="shared" si="293"/>
        <v>5.7133333333333329</v>
      </c>
      <c r="O3100">
        <f>G3100/WatershedCalcs!$F$18</f>
        <v>0.60362554027628434</v>
      </c>
    </row>
    <row r="3101" spans="1:15" x14ac:dyDescent="0.25">
      <c r="A3101">
        <f t="shared" si="289"/>
        <v>2010</v>
      </c>
      <c r="B3101">
        <f t="shared" si="290"/>
        <v>9</v>
      </c>
      <c r="C3101">
        <v>2010</v>
      </c>
      <c r="D3101">
        <v>27</v>
      </c>
      <c r="E3101">
        <v>6</v>
      </c>
      <c r="F3101">
        <v>9.3000000000000007</v>
      </c>
      <c r="G3101">
        <v>9.3000000000000007</v>
      </c>
      <c r="I3101" s="1">
        <v>40356</v>
      </c>
      <c r="J3101">
        <v>9.3000000000000007</v>
      </c>
      <c r="K3101">
        <f t="shared" si="288"/>
        <v>2828</v>
      </c>
      <c r="L3101" s="7">
        <f t="shared" si="291"/>
        <v>55.647382920110189</v>
      </c>
      <c r="M3101">
        <f t="shared" si="292"/>
        <v>8.6142857142857157</v>
      </c>
      <c r="N3101">
        <f t="shared" si="293"/>
        <v>5.4633333333333329</v>
      </c>
      <c r="O3101">
        <f>G3101/WatershedCalcs!$F$18</f>
        <v>0.57873376541953048</v>
      </c>
    </row>
    <row r="3102" spans="1:15" x14ac:dyDescent="0.25">
      <c r="A3102">
        <f t="shared" si="289"/>
        <v>2010</v>
      </c>
      <c r="B3102">
        <f t="shared" si="290"/>
        <v>9</v>
      </c>
      <c r="C3102">
        <v>2010</v>
      </c>
      <c r="D3102">
        <v>28</v>
      </c>
      <c r="E3102">
        <v>6</v>
      </c>
      <c r="F3102">
        <v>8.9</v>
      </c>
      <c r="G3102">
        <v>8.9</v>
      </c>
      <c r="I3102" s="1">
        <v>40357</v>
      </c>
      <c r="J3102">
        <v>8.9</v>
      </c>
      <c r="K3102">
        <f t="shared" si="288"/>
        <v>2871</v>
      </c>
      <c r="L3102" s="7">
        <f t="shared" si="291"/>
        <v>56.493506493506494</v>
      </c>
      <c r="M3102">
        <f t="shared" si="292"/>
        <v>8.3428571428571434</v>
      </c>
      <c r="N3102">
        <f t="shared" si="293"/>
        <v>5.2299999999999995</v>
      </c>
      <c r="O3102">
        <f>G3102/WatershedCalcs!$F$18</f>
        <v>0.5538419905627765</v>
      </c>
    </row>
    <row r="3103" spans="1:15" x14ac:dyDescent="0.25">
      <c r="A3103">
        <f t="shared" si="289"/>
        <v>2010</v>
      </c>
      <c r="B3103">
        <f t="shared" si="290"/>
        <v>9</v>
      </c>
      <c r="C3103">
        <v>2010</v>
      </c>
      <c r="D3103">
        <v>29</v>
      </c>
      <c r="E3103">
        <v>6</v>
      </c>
      <c r="F3103">
        <v>8.3000000000000007</v>
      </c>
      <c r="G3103">
        <v>8.3000000000000007</v>
      </c>
      <c r="I3103" s="1">
        <v>40358</v>
      </c>
      <c r="J3103">
        <v>8.3000000000000007</v>
      </c>
      <c r="K3103">
        <f t="shared" si="288"/>
        <v>2933</v>
      </c>
      <c r="L3103" s="7">
        <f t="shared" si="291"/>
        <v>57.713498622589533</v>
      </c>
      <c r="M3103">
        <f t="shared" si="292"/>
        <v>8.0857142857142854</v>
      </c>
      <c r="N3103">
        <f t="shared" si="293"/>
        <v>5.006666666666665</v>
      </c>
      <c r="O3103">
        <f>G3103/WatershedCalcs!$F$18</f>
        <v>0.51650432827764547</v>
      </c>
    </row>
    <row r="3104" spans="1:15" x14ac:dyDescent="0.25">
      <c r="A3104">
        <f t="shared" si="289"/>
        <v>2010</v>
      </c>
      <c r="B3104">
        <f t="shared" si="290"/>
        <v>9</v>
      </c>
      <c r="C3104">
        <v>2010</v>
      </c>
      <c r="D3104">
        <v>30</v>
      </c>
      <c r="E3104">
        <v>6</v>
      </c>
      <c r="F3104">
        <v>7.8</v>
      </c>
      <c r="G3104">
        <v>7.8</v>
      </c>
      <c r="I3104" s="1">
        <v>40359</v>
      </c>
      <c r="J3104">
        <v>7.8</v>
      </c>
      <c r="K3104">
        <f t="shared" si="288"/>
        <v>2997</v>
      </c>
      <c r="L3104" s="7">
        <f t="shared" si="291"/>
        <v>58.972845336481704</v>
      </c>
      <c r="M3104">
        <f t="shared" si="292"/>
        <v>7.8285714285714283</v>
      </c>
      <c r="N3104">
        <f t="shared" si="293"/>
        <v>4.8066666666666666</v>
      </c>
      <c r="O3104">
        <f>G3104/WatershedCalcs!$F$18</f>
        <v>0.48538960970670292</v>
      </c>
    </row>
    <row r="3105" spans="1:15" x14ac:dyDescent="0.25">
      <c r="A3105">
        <f t="shared" si="289"/>
        <v>2010</v>
      </c>
      <c r="B3105">
        <f t="shared" si="290"/>
        <v>10</v>
      </c>
      <c r="C3105">
        <v>2010</v>
      </c>
      <c r="D3105">
        <v>1</v>
      </c>
      <c r="E3105">
        <v>7</v>
      </c>
      <c r="F3105">
        <v>8.1</v>
      </c>
      <c r="G3105">
        <v>8.1</v>
      </c>
      <c r="I3105" s="1">
        <v>40360</v>
      </c>
      <c r="J3105">
        <v>8.1</v>
      </c>
      <c r="K3105">
        <f t="shared" si="288"/>
        <v>2960</v>
      </c>
      <c r="L3105" s="7">
        <f t="shared" si="291"/>
        <v>58.244785517512788</v>
      </c>
      <c r="M3105">
        <f t="shared" si="292"/>
        <v>7.5857142857142863</v>
      </c>
      <c r="N3105">
        <f t="shared" si="293"/>
        <v>4.629999999999999</v>
      </c>
      <c r="O3105">
        <f>G3105/WatershedCalcs!$F$18</f>
        <v>0.50405844084926843</v>
      </c>
    </row>
    <row r="3106" spans="1:15" x14ac:dyDescent="0.25">
      <c r="A3106">
        <f t="shared" si="289"/>
        <v>2010</v>
      </c>
      <c r="B3106">
        <f t="shared" si="290"/>
        <v>10</v>
      </c>
      <c r="C3106">
        <v>2010</v>
      </c>
      <c r="D3106">
        <v>2</v>
      </c>
      <c r="E3106">
        <v>7</v>
      </c>
      <c r="F3106">
        <v>9.4</v>
      </c>
      <c r="G3106">
        <v>9.4</v>
      </c>
      <c r="I3106" s="1">
        <v>40361</v>
      </c>
      <c r="J3106">
        <v>9.4</v>
      </c>
      <c r="K3106">
        <f t="shared" si="288"/>
        <v>2819</v>
      </c>
      <c r="L3106" s="7">
        <f t="shared" si="291"/>
        <v>55.470287288469109</v>
      </c>
      <c r="M3106">
        <f t="shared" si="292"/>
        <v>7.2714285714285714</v>
      </c>
      <c r="N3106">
        <f t="shared" si="293"/>
        <v>4.4366666666666665</v>
      </c>
      <c r="O3106">
        <f>G3106/WatershedCalcs!$F$18</f>
        <v>0.584956709133719</v>
      </c>
    </row>
    <row r="3107" spans="1:15" x14ac:dyDescent="0.25">
      <c r="A3107">
        <f t="shared" si="289"/>
        <v>2010</v>
      </c>
      <c r="B3107">
        <f t="shared" si="290"/>
        <v>10</v>
      </c>
      <c r="C3107">
        <v>2010</v>
      </c>
      <c r="D3107">
        <v>3</v>
      </c>
      <c r="E3107">
        <v>7</v>
      </c>
      <c r="F3107">
        <v>8.5</v>
      </c>
      <c r="G3107">
        <v>8.5</v>
      </c>
      <c r="I3107" s="1">
        <v>40362</v>
      </c>
      <c r="J3107">
        <v>8.5</v>
      </c>
      <c r="K3107">
        <f t="shared" si="288"/>
        <v>2911</v>
      </c>
      <c r="L3107" s="7">
        <f t="shared" si="291"/>
        <v>57.280598189689101</v>
      </c>
      <c r="M3107">
        <f t="shared" si="292"/>
        <v>6.7285714285714286</v>
      </c>
      <c r="N3107">
        <f t="shared" si="293"/>
        <v>4.2066666666666661</v>
      </c>
      <c r="O3107">
        <f>G3107/WatershedCalcs!$F$18</f>
        <v>0.52895021570602241</v>
      </c>
    </row>
    <row r="3108" spans="1:15" x14ac:dyDescent="0.25">
      <c r="A3108">
        <f t="shared" si="289"/>
        <v>2010</v>
      </c>
      <c r="B3108">
        <f t="shared" si="290"/>
        <v>10</v>
      </c>
      <c r="C3108">
        <v>2010</v>
      </c>
      <c r="D3108">
        <v>4</v>
      </c>
      <c r="E3108">
        <v>7</v>
      </c>
      <c r="F3108">
        <v>7.4</v>
      </c>
      <c r="G3108">
        <v>7.4</v>
      </c>
      <c r="I3108" s="1">
        <v>40363</v>
      </c>
      <c r="J3108">
        <v>7.4</v>
      </c>
      <c r="K3108">
        <f t="shared" si="288"/>
        <v>3038</v>
      </c>
      <c r="L3108" s="7">
        <f t="shared" si="291"/>
        <v>59.779614325068877</v>
      </c>
      <c r="M3108">
        <f t="shared" si="292"/>
        <v>6.2142857142857144</v>
      </c>
      <c r="N3108">
        <f t="shared" si="293"/>
        <v>4.003333333333333</v>
      </c>
      <c r="O3108">
        <f>G3108/WatershedCalcs!$F$18</f>
        <v>0.46049783484994899</v>
      </c>
    </row>
    <row r="3109" spans="1:15" x14ac:dyDescent="0.25">
      <c r="A3109">
        <f t="shared" si="289"/>
        <v>2010</v>
      </c>
      <c r="B3109">
        <f t="shared" si="290"/>
        <v>10</v>
      </c>
      <c r="C3109">
        <v>2010</v>
      </c>
      <c r="D3109">
        <v>5</v>
      </c>
      <c r="E3109">
        <v>7</v>
      </c>
      <c r="F3109">
        <v>7.1</v>
      </c>
      <c r="G3109">
        <v>7.1</v>
      </c>
      <c r="I3109" s="1">
        <v>40364</v>
      </c>
      <c r="J3109">
        <v>7.1</v>
      </c>
      <c r="K3109">
        <f t="shared" si="288"/>
        <v>3074</v>
      </c>
      <c r="L3109" s="7">
        <f t="shared" si="291"/>
        <v>60.48799685163322</v>
      </c>
      <c r="M3109">
        <f t="shared" si="292"/>
        <v>5.8571428571428568</v>
      </c>
      <c r="N3109">
        <f t="shared" si="293"/>
        <v>3.82</v>
      </c>
      <c r="O3109">
        <f>G3109/WatershedCalcs!$F$18</f>
        <v>0.44182900370738343</v>
      </c>
    </row>
    <row r="3110" spans="1:15" x14ac:dyDescent="0.25">
      <c r="A3110">
        <f t="shared" si="289"/>
        <v>2010</v>
      </c>
      <c r="B3110">
        <f t="shared" si="290"/>
        <v>10</v>
      </c>
      <c r="C3110">
        <v>2010</v>
      </c>
      <c r="D3110">
        <v>6</v>
      </c>
      <c r="E3110">
        <v>7</v>
      </c>
      <c r="F3110">
        <v>6.5</v>
      </c>
      <c r="G3110">
        <v>6.5</v>
      </c>
      <c r="I3110" s="1">
        <v>40365</v>
      </c>
      <c r="J3110">
        <v>6.5</v>
      </c>
      <c r="K3110">
        <f t="shared" si="288"/>
        <v>3162</v>
      </c>
      <c r="L3110" s="7">
        <f t="shared" si="291"/>
        <v>62.219598583234948</v>
      </c>
      <c r="M3110">
        <f t="shared" si="292"/>
        <v>5.4857142857142858</v>
      </c>
      <c r="N3110">
        <f t="shared" si="293"/>
        <v>3.65</v>
      </c>
      <c r="O3110">
        <f>G3110/WatershedCalcs!$F$18</f>
        <v>0.40449134142225246</v>
      </c>
    </row>
    <row r="3111" spans="1:15" x14ac:dyDescent="0.25">
      <c r="A3111">
        <f t="shared" si="289"/>
        <v>2010</v>
      </c>
      <c r="B3111">
        <f t="shared" si="290"/>
        <v>10</v>
      </c>
      <c r="C3111">
        <v>2010</v>
      </c>
      <c r="D3111">
        <v>7</v>
      </c>
      <c r="E3111">
        <v>7</v>
      </c>
      <c r="F3111">
        <v>6.1</v>
      </c>
      <c r="G3111">
        <v>6.1</v>
      </c>
      <c r="I3111" s="1">
        <v>40366</v>
      </c>
      <c r="J3111">
        <v>6.1</v>
      </c>
      <c r="K3111">
        <f t="shared" si="288"/>
        <v>3235</v>
      </c>
      <c r="L3111" s="7">
        <f t="shared" si="291"/>
        <v>63.656040928768199</v>
      </c>
      <c r="M3111">
        <f t="shared" si="292"/>
        <v>5.1714285714285708</v>
      </c>
      <c r="N3111">
        <f t="shared" si="293"/>
        <v>3.5000000000000004</v>
      </c>
      <c r="O3111">
        <f>G3111/WatershedCalcs!$F$18</f>
        <v>0.37959956656549843</v>
      </c>
    </row>
    <row r="3112" spans="1:15" x14ac:dyDescent="0.25">
      <c r="A3112">
        <f t="shared" si="289"/>
        <v>2010</v>
      </c>
      <c r="B3112">
        <f t="shared" si="290"/>
        <v>10</v>
      </c>
      <c r="C3112">
        <v>2010</v>
      </c>
      <c r="D3112">
        <v>8</v>
      </c>
      <c r="E3112">
        <v>7</v>
      </c>
      <c r="F3112">
        <v>5.9</v>
      </c>
      <c r="G3112">
        <v>5.9</v>
      </c>
      <c r="I3112" s="1">
        <v>40367</v>
      </c>
      <c r="J3112">
        <v>5.9</v>
      </c>
      <c r="K3112">
        <f t="shared" si="288"/>
        <v>3271</v>
      </c>
      <c r="L3112" s="7">
        <f t="shared" si="291"/>
        <v>64.364423455332542</v>
      </c>
      <c r="M3112">
        <f t="shared" si="292"/>
        <v>5.0428571428571427</v>
      </c>
      <c r="N3112">
        <f t="shared" si="293"/>
        <v>3.3500000000000005</v>
      </c>
      <c r="O3112">
        <f>G3112/WatershedCalcs!$F$18</f>
        <v>0.36715367913712149</v>
      </c>
    </row>
    <row r="3113" spans="1:15" x14ac:dyDescent="0.25">
      <c r="A3113">
        <f t="shared" si="289"/>
        <v>2010</v>
      </c>
      <c r="B3113">
        <f t="shared" si="290"/>
        <v>10</v>
      </c>
      <c r="C3113">
        <v>2010</v>
      </c>
      <c r="D3113">
        <v>9</v>
      </c>
      <c r="E3113">
        <v>7</v>
      </c>
      <c r="F3113">
        <v>5.6</v>
      </c>
      <c r="G3113">
        <v>5.6</v>
      </c>
      <c r="I3113" s="1">
        <v>40368</v>
      </c>
      <c r="J3113">
        <v>5.6</v>
      </c>
      <c r="K3113">
        <f t="shared" si="288"/>
        <v>3332</v>
      </c>
      <c r="L3113" s="7">
        <f t="shared" si="291"/>
        <v>65.564738292011015</v>
      </c>
      <c r="M3113">
        <f t="shared" si="292"/>
        <v>4.7857142857142856</v>
      </c>
      <c r="N3113">
        <f t="shared" si="293"/>
        <v>3.2100000000000004</v>
      </c>
      <c r="O3113">
        <f>G3113/WatershedCalcs!$F$18</f>
        <v>0.34848484799455592</v>
      </c>
    </row>
    <row r="3114" spans="1:15" x14ac:dyDescent="0.25">
      <c r="A3114">
        <f t="shared" si="289"/>
        <v>2010</v>
      </c>
      <c r="B3114">
        <f t="shared" si="290"/>
        <v>10</v>
      </c>
      <c r="C3114">
        <v>2010</v>
      </c>
      <c r="D3114">
        <v>10</v>
      </c>
      <c r="E3114">
        <v>7</v>
      </c>
      <c r="F3114">
        <v>4.9000000000000004</v>
      </c>
      <c r="G3114">
        <v>4.9000000000000004</v>
      </c>
      <c r="I3114" s="1">
        <v>40369</v>
      </c>
      <c r="J3114">
        <v>4.9000000000000004</v>
      </c>
      <c r="K3114">
        <f t="shared" si="288"/>
        <v>3482</v>
      </c>
      <c r="L3114" s="7">
        <f t="shared" si="291"/>
        <v>68.516332152695796</v>
      </c>
      <c r="M3114">
        <f t="shared" si="292"/>
        <v>4.5</v>
      </c>
      <c r="N3114">
        <f t="shared" si="293"/>
        <v>3.0966666666666667</v>
      </c>
      <c r="O3114">
        <f>G3114/WatershedCalcs!$F$18</f>
        <v>0.30492424199523649</v>
      </c>
    </row>
    <row r="3115" spans="1:15" x14ac:dyDescent="0.25">
      <c r="A3115">
        <f t="shared" si="289"/>
        <v>2010</v>
      </c>
      <c r="B3115">
        <f t="shared" si="290"/>
        <v>10</v>
      </c>
      <c r="C3115">
        <v>2010</v>
      </c>
      <c r="D3115">
        <v>11</v>
      </c>
      <c r="E3115">
        <v>7</v>
      </c>
      <c r="F3115">
        <v>4.9000000000000004</v>
      </c>
      <c r="G3115">
        <v>4.9000000000000004</v>
      </c>
      <c r="I3115" s="1">
        <v>40370</v>
      </c>
      <c r="J3115">
        <v>4.9000000000000004</v>
      </c>
      <c r="K3115">
        <f t="shared" si="288"/>
        <v>3482</v>
      </c>
      <c r="L3115" s="7">
        <f t="shared" si="291"/>
        <v>68.516332152695796</v>
      </c>
      <c r="M3115">
        <f t="shared" si="292"/>
        <v>4.3142857142857149</v>
      </c>
      <c r="N3115">
        <f t="shared" si="293"/>
        <v>3.0000000000000004</v>
      </c>
      <c r="O3115">
        <f>G3115/WatershedCalcs!$F$18</f>
        <v>0.30492424199523649</v>
      </c>
    </row>
    <row r="3116" spans="1:15" x14ac:dyDescent="0.25">
      <c r="A3116">
        <f t="shared" si="289"/>
        <v>2010</v>
      </c>
      <c r="B3116">
        <f t="shared" si="290"/>
        <v>10</v>
      </c>
      <c r="C3116">
        <v>2010</v>
      </c>
      <c r="D3116">
        <v>12</v>
      </c>
      <c r="E3116">
        <v>7</v>
      </c>
      <c r="F3116">
        <v>4.5</v>
      </c>
      <c r="G3116">
        <v>4.5</v>
      </c>
      <c r="I3116" s="1">
        <v>40371</v>
      </c>
      <c r="J3116">
        <v>4.5</v>
      </c>
      <c r="K3116">
        <f t="shared" si="288"/>
        <v>3571</v>
      </c>
      <c r="L3116" s="7">
        <f t="shared" si="291"/>
        <v>70.267611176702076</v>
      </c>
      <c r="M3116">
        <f t="shared" si="292"/>
        <v>4.1571428571428575</v>
      </c>
      <c r="N3116">
        <f t="shared" si="293"/>
        <v>2.8966666666666669</v>
      </c>
      <c r="O3116">
        <f>G3116/WatershedCalcs!$F$18</f>
        <v>0.28003246713848245</v>
      </c>
    </row>
    <row r="3117" spans="1:15" x14ac:dyDescent="0.25">
      <c r="A3117">
        <f t="shared" si="289"/>
        <v>2010</v>
      </c>
      <c r="B3117">
        <f t="shared" si="290"/>
        <v>10</v>
      </c>
      <c r="C3117">
        <v>2010</v>
      </c>
      <c r="D3117">
        <v>13</v>
      </c>
      <c r="E3117">
        <v>7</v>
      </c>
      <c r="F3117">
        <v>4.3</v>
      </c>
      <c r="G3117">
        <v>4.3</v>
      </c>
      <c r="I3117" s="1">
        <v>40372</v>
      </c>
      <c r="J3117">
        <v>4.3</v>
      </c>
      <c r="K3117">
        <f t="shared" si="288"/>
        <v>3610</v>
      </c>
      <c r="L3117" s="7">
        <f t="shared" si="291"/>
        <v>71.035025580480124</v>
      </c>
      <c r="M3117">
        <f t="shared" si="292"/>
        <v>4.0285714285714294</v>
      </c>
      <c r="N3117">
        <f t="shared" si="293"/>
        <v>2.8033333333333341</v>
      </c>
      <c r="O3117">
        <f>G3117/WatershedCalcs!$F$18</f>
        <v>0.26758657971010547</v>
      </c>
    </row>
    <row r="3118" spans="1:15" x14ac:dyDescent="0.25">
      <c r="A3118">
        <f t="shared" si="289"/>
        <v>2010</v>
      </c>
      <c r="B3118">
        <f t="shared" si="290"/>
        <v>10</v>
      </c>
      <c r="C3118">
        <v>2010</v>
      </c>
      <c r="D3118">
        <v>14</v>
      </c>
      <c r="E3118">
        <v>7</v>
      </c>
      <c r="F3118">
        <v>5.2</v>
      </c>
      <c r="G3118">
        <v>5.2</v>
      </c>
      <c r="I3118" s="1">
        <v>40373</v>
      </c>
      <c r="J3118">
        <v>5.2</v>
      </c>
      <c r="K3118">
        <f t="shared" si="288"/>
        <v>3424</v>
      </c>
      <c r="L3118" s="7">
        <f t="shared" si="291"/>
        <v>67.375049193231007</v>
      </c>
      <c r="M3118">
        <f t="shared" si="292"/>
        <v>3.9285714285714293</v>
      </c>
      <c r="N3118">
        <f t="shared" si="293"/>
        <v>2.7166666666666668</v>
      </c>
      <c r="O3118">
        <f>G3118/WatershedCalcs!$F$18</f>
        <v>0.323593073137802</v>
      </c>
    </row>
    <row r="3119" spans="1:15" x14ac:dyDescent="0.25">
      <c r="A3119">
        <f t="shared" si="289"/>
        <v>2010</v>
      </c>
      <c r="B3119">
        <f t="shared" si="290"/>
        <v>10</v>
      </c>
      <c r="C3119">
        <v>2010</v>
      </c>
      <c r="D3119">
        <v>15</v>
      </c>
      <c r="E3119">
        <v>7</v>
      </c>
      <c r="F3119">
        <v>4.0999999999999996</v>
      </c>
      <c r="G3119">
        <v>4.0999999999999996</v>
      </c>
      <c r="I3119" s="1">
        <v>40374</v>
      </c>
      <c r="J3119">
        <v>4.0999999999999996</v>
      </c>
      <c r="K3119">
        <f t="shared" si="288"/>
        <v>3656</v>
      </c>
      <c r="L3119" s="7">
        <f t="shared" si="291"/>
        <v>71.94018103109012</v>
      </c>
      <c r="M3119">
        <f t="shared" si="292"/>
        <v>3.7142857142857144</v>
      </c>
      <c r="N3119">
        <f t="shared" si="293"/>
        <v>2.6</v>
      </c>
      <c r="O3119">
        <f>G3119/WatershedCalcs!$F$18</f>
        <v>0.25514069228172848</v>
      </c>
    </row>
    <row r="3120" spans="1:15" x14ac:dyDescent="0.25">
      <c r="A3120">
        <f t="shared" si="289"/>
        <v>2010</v>
      </c>
      <c r="B3120">
        <f t="shared" si="290"/>
        <v>10</v>
      </c>
      <c r="C3120">
        <v>2010</v>
      </c>
      <c r="D3120">
        <v>16</v>
      </c>
      <c r="E3120">
        <v>7</v>
      </c>
      <c r="F3120">
        <v>3.6</v>
      </c>
      <c r="G3120">
        <v>3.6</v>
      </c>
      <c r="I3120" s="1">
        <v>40375</v>
      </c>
      <c r="J3120">
        <v>3.6</v>
      </c>
      <c r="K3120">
        <f t="shared" si="288"/>
        <v>3764</v>
      </c>
      <c r="L3120" s="7">
        <f t="shared" si="291"/>
        <v>74.065328610783155</v>
      </c>
      <c r="M3120">
        <f t="shared" si="292"/>
        <v>3.7142857142857144</v>
      </c>
      <c r="N3120">
        <f t="shared" si="293"/>
        <v>2.5466666666666669</v>
      </c>
      <c r="O3120">
        <f>G3120/WatershedCalcs!$F$18</f>
        <v>0.22402597371078597</v>
      </c>
    </row>
    <row r="3121" spans="1:15" x14ac:dyDescent="0.25">
      <c r="A3121">
        <f t="shared" si="289"/>
        <v>2010</v>
      </c>
      <c r="B3121">
        <f t="shared" si="290"/>
        <v>10</v>
      </c>
      <c r="C3121">
        <v>2010</v>
      </c>
      <c r="D3121">
        <v>17</v>
      </c>
      <c r="E3121">
        <v>7</v>
      </c>
      <c r="F3121">
        <v>3.6</v>
      </c>
      <c r="G3121">
        <v>3.6</v>
      </c>
      <c r="I3121" s="1">
        <v>40376</v>
      </c>
      <c r="J3121">
        <v>3.6</v>
      </c>
      <c r="K3121">
        <f t="shared" si="288"/>
        <v>3764</v>
      </c>
      <c r="L3121" s="7">
        <f t="shared" si="291"/>
        <v>74.065328610783155</v>
      </c>
      <c r="M3121">
        <f t="shared" si="292"/>
        <v>3.657142857142857</v>
      </c>
      <c r="N3121">
        <f t="shared" si="293"/>
        <v>2.4933333333333336</v>
      </c>
      <c r="O3121">
        <f>G3121/WatershedCalcs!$F$18</f>
        <v>0.22402597371078597</v>
      </c>
    </row>
    <row r="3122" spans="1:15" x14ac:dyDescent="0.25">
      <c r="A3122">
        <f t="shared" si="289"/>
        <v>2010</v>
      </c>
      <c r="B3122">
        <f t="shared" si="290"/>
        <v>10</v>
      </c>
      <c r="C3122">
        <v>2010</v>
      </c>
      <c r="D3122">
        <v>18</v>
      </c>
      <c r="E3122">
        <v>7</v>
      </c>
      <c r="F3122">
        <v>3.8</v>
      </c>
      <c r="G3122">
        <v>3.8</v>
      </c>
      <c r="I3122" s="1">
        <v>40377</v>
      </c>
      <c r="J3122">
        <v>3.8</v>
      </c>
      <c r="K3122">
        <f t="shared" si="288"/>
        <v>3716</v>
      </c>
      <c r="L3122" s="7">
        <f t="shared" si="291"/>
        <v>73.120818575364027</v>
      </c>
      <c r="M3122">
        <f t="shared" si="292"/>
        <v>3.5571428571428565</v>
      </c>
      <c r="N3122">
        <f t="shared" si="293"/>
        <v>2.436666666666667</v>
      </c>
      <c r="O3122">
        <f>G3122/WatershedCalcs!$F$18</f>
        <v>0.23647186113916296</v>
      </c>
    </row>
    <row r="3123" spans="1:15" x14ac:dyDescent="0.25">
      <c r="A3123">
        <f t="shared" si="289"/>
        <v>2010</v>
      </c>
      <c r="B3123">
        <f t="shared" si="290"/>
        <v>10</v>
      </c>
      <c r="C3123">
        <v>2010</v>
      </c>
      <c r="D3123">
        <v>19</v>
      </c>
      <c r="E3123">
        <v>7</v>
      </c>
      <c r="F3123">
        <v>3.6</v>
      </c>
      <c r="G3123">
        <v>3.6</v>
      </c>
      <c r="I3123" s="1">
        <v>40378</v>
      </c>
      <c r="J3123">
        <v>3.6</v>
      </c>
      <c r="K3123">
        <f t="shared" si="288"/>
        <v>3764</v>
      </c>
      <c r="L3123" s="7">
        <f t="shared" si="291"/>
        <v>74.065328610783155</v>
      </c>
      <c r="M3123">
        <f t="shared" si="292"/>
        <v>3.4142857142857141</v>
      </c>
      <c r="N3123">
        <f t="shared" si="293"/>
        <v>2.373333333333334</v>
      </c>
      <c r="O3123">
        <f>G3123/WatershedCalcs!$F$18</f>
        <v>0.22402597371078597</v>
      </c>
    </row>
    <row r="3124" spans="1:15" x14ac:dyDescent="0.25">
      <c r="A3124">
        <f t="shared" si="289"/>
        <v>2010</v>
      </c>
      <c r="B3124">
        <f t="shared" si="290"/>
        <v>10</v>
      </c>
      <c r="C3124">
        <v>2010</v>
      </c>
      <c r="D3124">
        <v>20</v>
      </c>
      <c r="E3124">
        <v>7</v>
      </c>
      <c r="F3124">
        <v>3.6</v>
      </c>
      <c r="G3124">
        <v>3.6</v>
      </c>
      <c r="I3124" s="1">
        <v>40379</v>
      </c>
      <c r="J3124">
        <v>3.6</v>
      </c>
      <c r="K3124">
        <f t="shared" si="288"/>
        <v>3764</v>
      </c>
      <c r="L3124" s="7">
        <f t="shared" si="291"/>
        <v>74.065328610783155</v>
      </c>
      <c r="M3124">
        <f t="shared" si="292"/>
        <v>3.2142857142857144</v>
      </c>
      <c r="N3124">
        <f t="shared" si="293"/>
        <v>2.3133333333333339</v>
      </c>
      <c r="O3124">
        <f>G3124/WatershedCalcs!$F$18</f>
        <v>0.22402597371078597</v>
      </c>
    </row>
    <row r="3125" spans="1:15" x14ac:dyDescent="0.25">
      <c r="A3125">
        <f t="shared" si="289"/>
        <v>2010</v>
      </c>
      <c r="B3125">
        <f t="shared" si="290"/>
        <v>10</v>
      </c>
      <c r="C3125">
        <v>2010</v>
      </c>
      <c r="D3125">
        <v>21</v>
      </c>
      <c r="E3125">
        <v>7</v>
      </c>
      <c r="F3125">
        <v>3.7</v>
      </c>
      <c r="G3125">
        <v>3.7</v>
      </c>
      <c r="I3125" s="1">
        <v>40380</v>
      </c>
      <c r="J3125">
        <v>3.7</v>
      </c>
      <c r="K3125">
        <f t="shared" si="288"/>
        <v>3734</v>
      </c>
      <c r="L3125" s="7">
        <f t="shared" si="291"/>
        <v>73.475009838646201</v>
      </c>
      <c r="M3125">
        <f t="shared" si="292"/>
        <v>3.0285714285714285</v>
      </c>
      <c r="N3125">
        <f t="shared" si="293"/>
        <v>2.2566666666666673</v>
      </c>
      <c r="O3125">
        <f>G3125/WatershedCalcs!$F$18</f>
        <v>0.2302489174249745</v>
      </c>
    </row>
    <row r="3126" spans="1:15" x14ac:dyDescent="0.25">
      <c r="A3126">
        <f t="shared" si="289"/>
        <v>2010</v>
      </c>
      <c r="B3126">
        <f t="shared" si="290"/>
        <v>10</v>
      </c>
      <c r="C3126">
        <v>2010</v>
      </c>
      <c r="D3126">
        <v>22</v>
      </c>
      <c r="E3126">
        <v>7</v>
      </c>
      <c r="F3126">
        <v>4.0999999999999996</v>
      </c>
      <c r="G3126">
        <v>4.0999999999999996</v>
      </c>
      <c r="I3126" s="1">
        <v>40381</v>
      </c>
      <c r="J3126">
        <v>4.0999999999999996</v>
      </c>
      <c r="K3126">
        <f t="shared" si="288"/>
        <v>3656</v>
      </c>
      <c r="L3126" s="7">
        <f t="shared" si="291"/>
        <v>71.94018103109012</v>
      </c>
      <c r="M3126">
        <f t="shared" si="292"/>
        <v>2.8142857142857141</v>
      </c>
      <c r="N3126">
        <f t="shared" si="293"/>
        <v>2.1966666666666672</v>
      </c>
      <c r="O3126">
        <f>G3126/WatershedCalcs!$F$18</f>
        <v>0.25514069228172848</v>
      </c>
    </row>
    <row r="3127" spans="1:15" x14ac:dyDescent="0.25">
      <c r="A3127">
        <f t="shared" si="289"/>
        <v>2010</v>
      </c>
      <c r="B3127">
        <f t="shared" si="290"/>
        <v>10</v>
      </c>
      <c r="C3127">
        <v>2010</v>
      </c>
      <c r="D3127">
        <v>23</v>
      </c>
      <c r="E3127">
        <v>7</v>
      </c>
      <c r="F3127">
        <v>3.2</v>
      </c>
      <c r="G3127">
        <v>3.2</v>
      </c>
      <c r="I3127" s="1">
        <v>40382</v>
      </c>
      <c r="J3127">
        <v>3.2</v>
      </c>
      <c r="K3127">
        <f t="shared" si="288"/>
        <v>3885</v>
      </c>
      <c r="L3127" s="7">
        <f t="shared" si="291"/>
        <v>76.446280991735534</v>
      </c>
      <c r="M3127">
        <f t="shared" si="292"/>
        <v>2.5571428571428569</v>
      </c>
      <c r="N3127">
        <f t="shared" si="293"/>
        <v>2.1166666666666667</v>
      </c>
      <c r="O3127">
        <f>G3127/WatershedCalcs!$F$18</f>
        <v>0.199134198854032</v>
      </c>
    </row>
    <row r="3128" spans="1:15" x14ac:dyDescent="0.25">
      <c r="A3128">
        <f t="shared" si="289"/>
        <v>2010</v>
      </c>
      <c r="B3128">
        <f t="shared" si="290"/>
        <v>10</v>
      </c>
      <c r="C3128">
        <v>2010</v>
      </c>
      <c r="D3128">
        <v>24</v>
      </c>
      <c r="E3128">
        <v>7</v>
      </c>
      <c r="F3128">
        <v>2.9</v>
      </c>
      <c r="G3128">
        <v>2.9</v>
      </c>
      <c r="I3128" s="1">
        <v>40383</v>
      </c>
      <c r="J3128">
        <v>2.9</v>
      </c>
      <c r="K3128">
        <f t="shared" si="288"/>
        <v>3982</v>
      </c>
      <c r="L3128" s="7">
        <f t="shared" si="291"/>
        <v>78.354978354978357</v>
      </c>
      <c r="M3128">
        <f t="shared" si="292"/>
        <v>2.4571428571428569</v>
      </c>
      <c r="N3128">
        <f t="shared" si="293"/>
        <v>2.0733333333333333</v>
      </c>
      <c r="O3128">
        <f>G3128/WatershedCalcs!$F$18</f>
        <v>0.18046536771146648</v>
      </c>
    </row>
    <row r="3129" spans="1:15" x14ac:dyDescent="0.25">
      <c r="A3129">
        <f t="shared" si="289"/>
        <v>2010</v>
      </c>
      <c r="B3129">
        <f t="shared" si="290"/>
        <v>10</v>
      </c>
      <c r="C3129">
        <v>2010</v>
      </c>
      <c r="D3129">
        <v>25</v>
      </c>
      <c r="E3129">
        <v>7</v>
      </c>
      <c r="F3129">
        <v>2.8</v>
      </c>
      <c r="G3129">
        <v>2.8</v>
      </c>
      <c r="I3129" s="1">
        <v>40384</v>
      </c>
      <c r="J3129">
        <v>2.8</v>
      </c>
      <c r="K3129">
        <f t="shared" si="288"/>
        <v>4018</v>
      </c>
      <c r="L3129" s="7">
        <f t="shared" si="291"/>
        <v>79.063360881542692</v>
      </c>
      <c r="M3129">
        <f t="shared" si="292"/>
        <v>2.3714285714285714</v>
      </c>
      <c r="N3129">
        <f t="shared" si="293"/>
        <v>2.0366666666666666</v>
      </c>
      <c r="O3129">
        <f>G3129/WatershedCalcs!$F$18</f>
        <v>0.17424242399727796</v>
      </c>
    </row>
    <row r="3130" spans="1:15" x14ac:dyDescent="0.25">
      <c r="A3130">
        <f t="shared" si="289"/>
        <v>2010</v>
      </c>
      <c r="B3130">
        <f t="shared" si="290"/>
        <v>10</v>
      </c>
      <c r="C3130">
        <v>2010</v>
      </c>
      <c r="D3130">
        <v>26</v>
      </c>
      <c r="E3130">
        <v>7</v>
      </c>
      <c r="F3130">
        <v>2.2000000000000002</v>
      </c>
      <c r="G3130">
        <v>2.2000000000000002</v>
      </c>
      <c r="I3130" s="1">
        <v>40385</v>
      </c>
      <c r="J3130">
        <v>2.2000000000000002</v>
      </c>
      <c r="K3130">
        <f t="shared" si="288"/>
        <v>4282</v>
      </c>
      <c r="L3130" s="7">
        <f t="shared" si="291"/>
        <v>84.258166076347891</v>
      </c>
      <c r="M3130">
        <f t="shared" si="292"/>
        <v>2.3285714285714287</v>
      </c>
      <c r="N3130">
        <f t="shared" si="293"/>
        <v>1.9999999999999998</v>
      </c>
      <c r="O3130">
        <f>G3130/WatershedCalcs!$F$18</f>
        <v>0.13690476171214699</v>
      </c>
    </row>
    <row r="3131" spans="1:15" x14ac:dyDescent="0.25">
      <c r="A3131">
        <f t="shared" si="289"/>
        <v>2010</v>
      </c>
      <c r="B3131">
        <f t="shared" si="290"/>
        <v>10</v>
      </c>
      <c r="C3131">
        <v>2010</v>
      </c>
      <c r="D3131">
        <v>27</v>
      </c>
      <c r="E3131">
        <v>7</v>
      </c>
      <c r="F3131">
        <v>2.2999999999999998</v>
      </c>
      <c r="G3131">
        <v>2.2999999999999998</v>
      </c>
      <c r="I3131" s="1">
        <v>40386</v>
      </c>
      <c r="J3131">
        <v>2.2999999999999998</v>
      </c>
      <c r="K3131">
        <f t="shared" si="288"/>
        <v>4227</v>
      </c>
      <c r="L3131" s="7">
        <f t="shared" si="291"/>
        <v>83.175914994096814</v>
      </c>
      <c r="M3131">
        <f t="shared" si="292"/>
        <v>2.3571428571428572</v>
      </c>
      <c r="N3131">
        <f t="shared" si="293"/>
        <v>1.9733333333333332</v>
      </c>
      <c r="O3131">
        <f>G3131/WatershedCalcs!$F$18</f>
        <v>0.14312770542633546</v>
      </c>
    </row>
    <row r="3132" spans="1:15" x14ac:dyDescent="0.25">
      <c r="A3132">
        <f t="shared" si="289"/>
        <v>2010</v>
      </c>
      <c r="B3132">
        <f t="shared" si="290"/>
        <v>10</v>
      </c>
      <c r="C3132">
        <v>2010</v>
      </c>
      <c r="D3132">
        <v>28</v>
      </c>
      <c r="E3132">
        <v>7</v>
      </c>
      <c r="F3132">
        <v>2.2000000000000002</v>
      </c>
      <c r="G3132">
        <v>2.2000000000000002</v>
      </c>
      <c r="I3132" s="1">
        <v>40387</v>
      </c>
      <c r="J3132">
        <v>2.2000000000000002</v>
      </c>
      <c r="K3132">
        <f t="shared" si="288"/>
        <v>4282</v>
      </c>
      <c r="L3132" s="7">
        <f t="shared" si="291"/>
        <v>84.258166076347891</v>
      </c>
      <c r="M3132">
        <f t="shared" si="292"/>
        <v>2.3000000000000003</v>
      </c>
      <c r="N3132">
        <f t="shared" si="293"/>
        <v>1.9433333333333331</v>
      </c>
      <c r="O3132">
        <f>G3132/WatershedCalcs!$F$18</f>
        <v>0.13690476171214699</v>
      </c>
    </row>
    <row r="3133" spans="1:15" x14ac:dyDescent="0.25">
      <c r="A3133">
        <f t="shared" si="289"/>
        <v>2010</v>
      </c>
      <c r="B3133">
        <f t="shared" si="290"/>
        <v>10</v>
      </c>
      <c r="C3133">
        <v>2010</v>
      </c>
      <c r="D3133">
        <v>29</v>
      </c>
      <c r="E3133">
        <v>7</v>
      </c>
      <c r="F3133">
        <v>2.2999999999999998</v>
      </c>
      <c r="G3133">
        <v>2.2999999999999998</v>
      </c>
      <c r="I3133" s="1">
        <v>40388</v>
      </c>
      <c r="J3133">
        <v>2.2999999999999998</v>
      </c>
      <c r="K3133">
        <f t="shared" si="288"/>
        <v>4227</v>
      </c>
      <c r="L3133" s="7">
        <f t="shared" si="291"/>
        <v>83.175914994096814</v>
      </c>
      <c r="M3133">
        <f t="shared" si="292"/>
        <v>2.2714285714285714</v>
      </c>
      <c r="N3133">
        <f t="shared" si="293"/>
        <v>1.9166666666666663</v>
      </c>
      <c r="O3133">
        <f>G3133/WatershedCalcs!$F$18</f>
        <v>0.14312770542633546</v>
      </c>
    </row>
    <row r="3134" spans="1:15" x14ac:dyDescent="0.25">
      <c r="A3134">
        <f t="shared" si="289"/>
        <v>2010</v>
      </c>
      <c r="B3134">
        <f t="shared" si="290"/>
        <v>10</v>
      </c>
      <c r="C3134">
        <v>2010</v>
      </c>
      <c r="D3134">
        <v>30</v>
      </c>
      <c r="E3134">
        <v>7</v>
      </c>
      <c r="F3134">
        <v>2.5</v>
      </c>
      <c r="G3134">
        <v>2.5</v>
      </c>
      <c r="I3134" s="1">
        <v>40389</v>
      </c>
      <c r="J3134">
        <v>2.5</v>
      </c>
      <c r="K3134">
        <f t="shared" si="288"/>
        <v>4136</v>
      </c>
      <c r="L3134" s="7">
        <f t="shared" si="291"/>
        <v>81.385281385281388</v>
      </c>
      <c r="M3134">
        <f t="shared" si="292"/>
        <v>2.2285714285714286</v>
      </c>
      <c r="N3134">
        <f t="shared" si="293"/>
        <v>1.8999999999999995</v>
      </c>
      <c r="O3134">
        <f>G3134/WatershedCalcs!$F$18</f>
        <v>0.15557359285471248</v>
      </c>
    </row>
    <row r="3135" spans="1:15" x14ac:dyDescent="0.25">
      <c r="A3135">
        <f t="shared" si="289"/>
        <v>2010</v>
      </c>
      <c r="B3135">
        <f t="shared" si="290"/>
        <v>10</v>
      </c>
      <c r="C3135">
        <v>2010</v>
      </c>
      <c r="D3135">
        <v>31</v>
      </c>
      <c r="E3135">
        <v>7</v>
      </c>
      <c r="F3135">
        <v>2.2999999999999998</v>
      </c>
      <c r="G3135">
        <v>2.2999999999999998</v>
      </c>
      <c r="I3135" s="1">
        <v>40390</v>
      </c>
      <c r="J3135">
        <v>2.2999999999999998</v>
      </c>
      <c r="K3135">
        <f t="shared" si="288"/>
        <v>4227</v>
      </c>
      <c r="L3135" s="7">
        <f t="shared" si="291"/>
        <v>83.175914994096814</v>
      </c>
      <c r="M3135">
        <f t="shared" si="292"/>
        <v>2.1</v>
      </c>
      <c r="N3135">
        <f t="shared" si="293"/>
        <v>1.8733333333333329</v>
      </c>
      <c r="O3135">
        <f>G3135/WatershedCalcs!$F$18</f>
        <v>0.14312770542633546</v>
      </c>
    </row>
    <row r="3136" spans="1:15" x14ac:dyDescent="0.25">
      <c r="A3136">
        <f t="shared" si="289"/>
        <v>2010</v>
      </c>
      <c r="B3136">
        <f t="shared" si="290"/>
        <v>11</v>
      </c>
      <c r="C3136">
        <v>2010</v>
      </c>
      <c r="D3136">
        <v>1</v>
      </c>
      <c r="E3136">
        <v>8</v>
      </c>
      <c r="F3136">
        <v>2.5</v>
      </c>
      <c r="G3136">
        <v>2.5</v>
      </c>
      <c r="I3136" s="1">
        <v>40391</v>
      </c>
      <c r="J3136">
        <v>2.5</v>
      </c>
      <c r="K3136">
        <f t="shared" si="288"/>
        <v>4136</v>
      </c>
      <c r="L3136" s="7">
        <f t="shared" si="291"/>
        <v>81.385281385281388</v>
      </c>
      <c r="M3136">
        <f t="shared" si="292"/>
        <v>2.0142857142857142</v>
      </c>
      <c r="N3136">
        <f t="shared" si="293"/>
        <v>1.8599999999999997</v>
      </c>
      <c r="O3136">
        <f>G3136/WatershedCalcs!$F$18</f>
        <v>0.15557359285471248</v>
      </c>
    </row>
    <row r="3137" spans="1:15" x14ac:dyDescent="0.25">
      <c r="A3137">
        <f t="shared" si="289"/>
        <v>2010</v>
      </c>
      <c r="B3137">
        <f t="shared" si="290"/>
        <v>11</v>
      </c>
      <c r="C3137">
        <v>2010</v>
      </c>
      <c r="D3137">
        <v>2</v>
      </c>
      <c r="E3137">
        <v>8</v>
      </c>
      <c r="F3137">
        <v>2.4</v>
      </c>
      <c r="G3137">
        <v>2.4</v>
      </c>
      <c r="I3137" s="1">
        <v>40392</v>
      </c>
      <c r="J3137">
        <v>2.4</v>
      </c>
      <c r="K3137">
        <f t="shared" si="288"/>
        <v>4180</v>
      </c>
      <c r="L3137" s="7">
        <f t="shared" si="291"/>
        <v>82.251082251082252</v>
      </c>
      <c r="M3137">
        <f t="shared" si="292"/>
        <v>1.9714285714285715</v>
      </c>
      <c r="N3137">
        <f t="shared" si="293"/>
        <v>1.8299999999999996</v>
      </c>
      <c r="O3137">
        <f>G3137/WatershedCalcs!$F$18</f>
        <v>0.14935064914052398</v>
      </c>
    </row>
    <row r="3138" spans="1:15" x14ac:dyDescent="0.25">
      <c r="A3138">
        <f t="shared" si="289"/>
        <v>2010</v>
      </c>
      <c r="B3138">
        <f t="shared" si="290"/>
        <v>11</v>
      </c>
      <c r="C3138">
        <v>2010</v>
      </c>
      <c r="D3138">
        <v>3</v>
      </c>
      <c r="E3138">
        <v>8</v>
      </c>
      <c r="F3138">
        <v>1.9</v>
      </c>
      <c r="G3138">
        <v>1.9</v>
      </c>
      <c r="I3138" s="1">
        <v>40393</v>
      </c>
      <c r="J3138">
        <v>1.9</v>
      </c>
      <c r="K3138">
        <f t="shared" ref="K3138:K3201" si="294">RANK(J3138,$J$2:$J$5114,0)</f>
        <v>4479</v>
      </c>
      <c r="L3138" s="7">
        <f t="shared" si="291"/>
        <v>88.134592680047234</v>
      </c>
      <c r="M3138">
        <f t="shared" si="292"/>
        <v>1.9142857142857141</v>
      </c>
      <c r="N3138">
        <f t="shared" si="293"/>
        <v>1.8299999999999996</v>
      </c>
      <c r="O3138">
        <f>G3138/WatershedCalcs!$F$18</f>
        <v>0.11823593056958148</v>
      </c>
    </row>
    <row r="3139" spans="1:15" x14ac:dyDescent="0.25">
      <c r="A3139">
        <f t="shared" ref="A3139:A3202" si="295">IF(E3139&gt;9,C3139+1,C3139)</f>
        <v>2010</v>
      </c>
      <c r="B3139">
        <f t="shared" ref="B3139:B3202" si="296">IF(E3139&gt;9,(E3139-9),(E3139+3))</f>
        <v>11</v>
      </c>
      <c r="C3139">
        <v>2010</v>
      </c>
      <c r="D3139">
        <v>4</v>
      </c>
      <c r="E3139">
        <v>8</v>
      </c>
      <c r="F3139">
        <v>2</v>
      </c>
      <c r="G3139">
        <v>2</v>
      </c>
      <c r="I3139" s="1">
        <v>40394</v>
      </c>
      <c r="J3139">
        <v>2</v>
      </c>
      <c r="K3139">
        <f t="shared" si="294"/>
        <v>4416</v>
      </c>
      <c r="L3139" s="7">
        <f t="shared" ref="L3139:L3202" si="297">100*(K3139/(COUNT($K$2:$K$5114)+1))</f>
        <v>86.894923258559615</v>
      </c>
      <c r="M3139">
        <f t="shared" ref="M3139:M3202" si="298">AVERAGE(J3139:J3145)</f>
        <v>1.9000000000000001</v>
      </c>
      <c r="N3139">
        <f t="shared" ref="N3139:N3202" si="299">AVERAGE(J3139:J3168)</f>
        <v>1.8399999999999999</v>
      </c>
      <c r="O3139">
        <f>G3139/WatershedCalcs!$F$18</f>
        <v>0.12445887428376999</v>
      </c>
    </row>
    <row r="3140" spans="1:15" x14ac:dyDescent="0.25">
      <c r="A3140">
        <f t="shared" si="295"/>
        <v>2010</v>
      </c>
      <c r="B3140">
        <f t="shared" si="296"/>
        <v>11</v>
      </c>
      <c r="C3140">
        <v>2010</v>
      </c>
      <c r="D3140">
        <v>5</v>
      </c>
      <c r="E3140">
        <v>8</v>
      </c>
      <c r="F3140">
        <v>2</v>
      </c>
      <c r="G3140">
        <v>2</v>
      </c>
      <c r="I3140" s="1">
        <v>40395</v>
      </c>
      <c r="J3140">
        <v>2</v>
      </c>
      <c r="K3140">
        <f t="shared" si="294"/>
        <v>4416</v>
      </c>
      <c r="L3140" s="7">
        <f t="shared" si="297"/>
        <v>86.894923258559615</v>
      </c>
      <c r="M3140">
        <f t="shared" si="298"/>
        <v>1.8571428571428572</v>
      </c>
      <c r="N3140">
        <f t="shared" si="299"/>
        <v>1.843333333333333</v>
      </c>
      <c r="O3140">
        <f>G3140/WatershedCalcs!$F$18</f>
        <v>0.12445887428376999</v>
      </c>
    </row>
    <row r="3141" spans="1:15" x14ac:dyDescent="0.25">
      <c r="A3141">
        <f t="shared" si="295"/>
        <v>2010</v>
      </c>
      <c r="B3141">
        <f t="shared" si="296"/>
        <v>11</v>
      </c>
      <c r="C3141">
        <v>2010</v>
      </c>
      <c r="D3141">
        <v>6</v>
      </c>
      <c r="E3141">
        <v>8</v>
      </c>
      <c r="F3141">
        <v>1.6</v>
      </c>
      <c r="G3141">
        <v>1.6</v>
      </c>
      <c r="I3141" s="1">
        <v>40396</v>
      </c>
      <c r="J3141">
        <v>1.6</v>
      </c>
      <c r="K3141">
        <f t="shared" si="294"/>
        <v>4775</v>
      </c>
      <c r="L3141" s="7">
        <f t="shared" si="297"/>
        <v>93.959071231798504</v>
      </c>
      <c r="M3141">
        <f t="shared" si="298"/>
        <v>1.8142857142857143</v>
      </c>
      <c r="N3141">
        <f t="shared" si="299"/>
        <v>1.8633333333333331</v>
      </c>
      <c r="O3141">
        <f>G3141/WatershedCalcs!$F$18</f>
        <v>9.9567099427015998E-2</v>
      </c>
    </row>
    <row r="3142" spans="1:15" x14ac:dyDescent="0.25">
      <c r="A3142">
        <f t="shared" si="295"/>
        <v>2010</v>
      </c>
      <c r="B3142">
        <f t="shared" si="296"/>
        <v>11</v>
      </c>
      <c r="C3142">
        <v>2010</v>
      </c>
      <c r="D3142">
        <v>7</v>
      </c>
      <c r="E3142">
        <v>8</v>
      </c>
      <c r="F3142">
        <v>1.7</v>
      </c>
      <c r="G3142">
        <v>1.7</v>
      </c>
      <c r="I3142" s="1">
        <v>40397</v>
      </c>
      <c r="J3142">
        <v>1.7</v>
      </c>
      <c r="K3142">
        <f t="shared" si="294"/>
        <v>4673</v>
      </c>
      <c r="L3142" s="7">
        <f t="shared" si="297"/>
        <v>91.951987406532865</v>
      </c>
      <c r="M3142">
        <f t="shared" si="298"/>
        <v>1.8285714285714285</v>
      </c>
      <c r="N3142">
        <f t="shared" si="299"/>
        <v>1.8833333333333331</v>
      </c>
      <c r="O3142">
        <f>G3142/WatershedCalcs!$F$18</f>
        <v>0.10579004314120449</v>
      </c>
    </row>
    <row r="3143" spans="1:15" x14ac:dyDescent="0.25">
      <c r="A3143">
        <f t="shared" si="295"/>
        <v>2010</v>
      </c>
      <c r="B3143">
        <f t="shared" si="296"/>
        <v>11</v>
      </c>
      <c r="C3143">
        <v>2010</v>
      </c>
      <c r="D3143">
        <v>8</v>
      </c>
      <c r="E3143">
        <v>8</v>
      </c>
      <c r="F3143">
        <v>2.2000000000000002</v>
      </c>
      <c r="G3143">
        <v>2.2000000000000002</v>
      </c>
      <c r="I3143" s="1">
        <v>40398</v>
      </c>
      <c r="J3143">
        <v>2.2000000000000002</v>
      </c>
      <c r="K3143">
        <f t="shared" si="294"/>
        <v>4282</v>
      </c>
      <c r="L3143" s="7">
        <f t="shared" si="297"/>
        <v>84.258166076347891</v>
      </c>
      <c r="M3143">
        <f t="shared" si="298"/>
        <v>1.9428571428571428</v>
      </c>
      <c r="N3143">
        <f t="shared" si="299"/>
        <v>1.8866666666666665</v>
      </c>
      <c r="O3143">
        <f>G3143/WatershedCalcs!$F$18</f>
        <v>0.13690476171214699</v>
      </c>
    </row>
    <row r="3144" spans="1:15" x14ac:dyDescent="0.25">
      <c r="A3144">
        <f t="shared" si="295"/>
        <v>2010</v>
      </c>
      <c r="B3144">
        <f t="shared" si="296"/>
        <v>11</v>
      </c>
      <c r="C3144">
        <v>2010</v>
      </c>
      <c r="D3144">
        <v>9</v>
      </c>
      <c r="E3144">
        <v>8</v>
      </c>
      <c r="F3144">
        <v>2</v>
      </c>
      <c r="G3144">
        <v>2</v>
      </c>
      <c r="I3144" s="1">
        <v>40399</v>
      </c>
      <c r="J3144">
        <v>2</v>
      </c>
      <c r="K3144">
        <f t="shared" si="294"/>
        <v>4416</v>
      </c>
      <c r="L3144" s="7">
        <f t="shared" si="297"/>
        <v>86.894923258559615</v>
      </c>
      <c r="M3144">
        <f t="shared" si="298"/>
        <v>1.9142857142857144</v>
      </c>
      <c r="N3144">
        <f t="shared" si="299"/>
        <v>2.0566666666666666</v>
      </c>
      <c r="O3144">
        <f>G3144/WatershedCalcs!$F$18</f>
        <v>0.12445887428376999</v>
      </c>
    </row>
    <row r="3145" spans="1:15" x14ac:dyDescent="0.25">
      <c r="A3145">
        <f t="shared" si="295"/>
        <v>2010</v>
      </c>
      <c r="B3145">
        <f t="shared" si="296"/>
        <v>11</v>
      </c>
      <c r="C3145">
        <v>2010</v>
      </c>
      <c r="D3145">
        <v>10</v>
      </c>
      <c r="E3145">
        <v>8</v>
      </c>
      <c r="F3145">
        <v>1.8</v>
      </c>
      <c r="G3145">
        <v>1.8</v>
      </c>
      <c r="I3145" s="1">
        <v>40400</v>
      </c>
      <c r="J3145">
        <v>1.8</v>
      </c>
      <c r="K3145">
        <f t="shared" si="294"/>
        <v>4568</v>
      </c>
      <c r="L3145" s="7">
        <f t="shared" si="297"/>
        <v>89.885871704053528</v>
      </c>
      <c r="M3145">
        <f t="shared" si="298"/>
        <v>1.9000000000000001</v>
      </c>
      <c r="N3145">
        <f t="shared" si="299"/>
        <v>2.25</v>
      </c>
      <c r="O3145">
        <f>G3145/WatershedCalcs!$F$18</f>
        <v>0.11201298685539299</v>
      </c>
    </row>
    <row r="3146" spans="1:15" x14ac:dyDescent="0.25">
      <c r="A3146">
        <f t="shared" si="295"/>
        <v>2010</v>
      </c>
      <c r="B3146">
        <f t="shared" si="296"/>
        <v>11</v>
      </c>
      <c r="C3146">
        <v>2010</v>
      </c>
      <c r="D3146">
        <v>11</v>
      </c>
      <c r="E3146">
        <v>8</v>
      </c>
      <c r="F3146">
        <v>1.7</v>
      </c>
      <c r="G3146">
        <v>1.7</v>
      </c>
      <c r="I3146" s="1">
        <v>40401</v>
      </c>
      <c r="J3146">
        <v>1.7</v>
      </c>
      <c r="K3146">
        <f t="shared" si="294"/>
        <v>4673</v>
      </c>
      <c r="L3146" s="7">
        <f t="shared" si="297"/>
        <v>91.951987406532865</v>
      </c>
      <c r="M3146">
        <f t="shared" si="298"/>
        <v>1.9142857142857144</v>
      </c>
      <c r="N3146">
        <f t="shared" si="299"/>
        <v>2.2800000000000002</v>
      </c>
      <c r="O3146">
        <f>G3146/WatershedCalcs!$F$18</f>
        <v>0.10579004314120449</v>
      </c>
    </row>
    <row r="3147" spans="1:15" x14ac:dyDescent="0.25">
      <c r="A3147">
        <f t="shared" si="295"/>
        <v>2010</v>
      </c>
      <c r="B3147">
        <f t="shared" si="296"/>
        <v>11</v>
      </c>
      <c r="C3147">
        <v>2010</v>
      </c>
      <c r="D3147">
        <v>12</v>
      </c>
      <c r="E3147">
        <v>8</v>
      </c>
      <c r="F3147">
        <v>1.7</v>
      </c>
      <c r="G3147">
        <v>1.7</v>
      </c>
      <c r="I3147" s="1">
        <v>40402</v>
      </c>
      <c r="J3147">
        <v>1.7</v>
      </c>
      <c r="K3147">
        <f t="shared" si="294"/>
        <v>4673</v>
      </c>
      <c r="L3147" s="7">
        <f t="shared" si="297"/>
        <v>91.951987406532865</v>
      </c>
      <c r="M3147">
        <f t="shared" si="298"/>
        <v>1.9285714285714288</v>
      </c>
      <c r="N3147">
        <f t="shared" si="299"/>
        <v>2.2899999999999996</v>
      </c>
      <c r="O3147">
        <f>G3147/WatershedCalcs!$F$18</f>
        <v>0.10579004314120449</v>
      </c>
    </row>
    <row r="3148" spans="1:15" x14ac:dyDescent="0.25">
      <c r="A3148">
        <f t="shared" si="295"/>
        <v>2010</v>
      </c>
      <c r="B3148">
        <f t="shared" si="296"/>
        <v>11</v>
      </c>
      <c r="C3148">
        <v>2010</v>
      </c>
      <c r="D3148">
        <v>13</v>
      </c>
      <c r="E3148">
        <v>8</v>
      </c>
      <c r="F3148">
        <v>1.7</v>
      </c>
      <c r="G3148">
        <v>1.7</v>
      </c>
      <c r="I3148" s="1">
        <v>40403</v>
      </c>
      <c r="J3148">
        <v>1.7</v>
      </c>
      <c r="K3148">
        <f t="shared" si="294"/>
        <v>4673</v>
      </c>
      <c r="L3148" s="7">
        <f t="shared" si="297"/>
        <v>91.951987406532865</v>
      </c>
      <c r="M3148">
        <f t="shared" si="298"/>
        <v>1.9571428571428573</v>
      </c>
      <c r="N3148">
        <f t="shared" si="299"/>
        <v>2.29</v>
      </c>
      <c r="O3148">
        <f>G3148/WatershedCalcs!$F$18</f>
        <v>0.10579004314120449</v>
      </c>
    </row>
    <row r="3149" spans="1:15" x14ac:dyDescent="0.25">
      <c r="A3149">
        <f t="shared" si="295"/>
        <v>2010</v>
      </c>
      <c r="B3149">
        <f t="shared" si="296"/>
        <v>11</v>
      </c>
      <c r="C3149">
        <v>2010</v>
      </c>
      <c r="D3149">
        <v>14</v>
      </c>
      <c r="E3149">
        <v>8</v>
      </c>
      <c r="F3149">
        <v>2.5</v>
      </c>
      <c r="G3149">
        <v>2.5</v>
      </c>
      <c r="I3149" s="1">
        <v>40404</v>
      </c>
      <c r="J3149">
        <v>2.5</v>
      </c>
      <c r="K3149">
        <f t="shared" si="294"/>
        <v>4136</v>
      </c>
      <c r="L3149" s="7">
        <f t="shared" si="297"/>
        <v>81.385281385281388</v>
      </c>
      <c r="M3149">
        <f t="shared" si="298"/>
        <v>1.985714285714286</v>
      </c>
      <c r="N3149">
        <f t="shared" si="299"/>
        <v>2.2866666666666666</v>
      </c>
      <c r="O3149">
        <f>G3149/WatershedCalcs!$F$18</f>
        <v>0.15557359285471248</v>
      </c>
    </row>
    <row r="3150" spans="1:15" x14ac:dyDescent="0.25">
      <c r="A3150">
        <f t="shared" si="295"/>
        <v>2010</v>
      </c>
      <c r="B3150">
        <f t="shared" si="296"/>
        <v>11</v>
      </c>
      <c r="C3150">
        <v>2010</v>
      </c>
      <c r="D3150">
        <v>15</v>
      </c>
      <c r="E3150">
        <v>8</v>
      </c>
      <c r="F3150">
        <v>2</v>
      </c>
      <c r="G3150">
        <v>2</v>
      </c>
      <c r="I3150" s="1">
        <v>40405</v>
      </c>
      <c r="J3150">
        <v>2</v>
      </c>
      <c r="K3150">
        <f t="shared" si="294"/>
        <v>4416</v>
      </c>
      <c r="L3150" s="7">
        <f t="shared" si="297"/>
        <v>86.894923258559615</v>
      </c>
      <c r="M3150">
        <f t="shared" si="298"/>
        <v>1.8714285714285714</v>
      </c>
      <c r="N3150">
        <f t="shared" si="299"/>
        <v>2.2599999999999998</v>
      </c>
      <c r="O3150">
        <f>G3150/WatershedCalcs!$F$18</f>
        <v>0.12445887428376999</v>
      </c>
    </row>
    <row r="3151" spans="1:15" x14ac:dyDescent="0.25">
      <c r="A3151">
        <f t="shared" si="295"/>
        <v>2010</v>
      </c>
      <c r="B3151">
        <f t="shared" si="296"/>
        <v>11</v>
      </c>
      <c r="C3151">
        <v>2010</v>
      </c>
      <c r="D3151">
        <v>16</v>
      </c>
      <c r="E3151">
        <v>8</v>
      </c>
      <c r="F3151">
        <v>1.9</v>
      </c>
      <c r="G3151">
        <v>1.9</v>
      </c>
      <c r="I3151" s="1">
        <v>40406</v>
      </c>
      <c r="J3151">
        <v>1.9</v>
      </c>
      <c r="K3151">
        <f t="shared" si="294"/>
        <v>4479</v>
      </c>
      <c r="L3151" s="7">
        <f t="shared" si="297"/>
        <v>88.134592680047234</v>
      </c>
      <c r="M3151">
        <f t="shared" si="298"/>
        <v>1.8571428571428572</v>
      </c>
      <c r="N3151">
        <f t="shared" si="299"/>
        <v>2.2466666666666666</v>
      </c>
      <c r="O3151">
        <f>G3151/WatershedCalcs!$F$18</f>
        <v>0.11823593056958148</v>
      </c>
    </row>
    <row r="3152" spans="1:15" x14ac:dyDescent="0.25">
      <c r="A3152">
        <f t="shared" si="295"/>
        <v>2010</v>
      </c>
      <c r="B3152">
        <f t="shared" si="296"/>
        <v>11</v>
      </c>
      <c r="C3152">
        <v>2010</v>
      </c>
      <c r="D3152">
        <v>17</v>
      </c>
      <c r="E3152">
        <v>8</v>
      </c>
      <c r="F3152">
        <v>1.9</v>
      </c>
      <c r="G3152">
        <v>1.9</v>
      </c>
      <c r="I3152" s="1">
        <v>40407</v>
      </c>
      <c r="J3152">
        <v>1.9</v>
      </c>
      <c r="K3152">
        <f t="shared" si="294"/>
        <v>4479</v>
      </c>
      <c r="L3152" s="7">
        <f t="shared" si="297"/>
        <v>88.134592680047234</v>
      </c>
      <c r="M3152">
        <f t="shared" si="298"/>
        <v>1.842857142857143</v>
      </c>
      <c r="N3152">
        <f t="shared" si="299"/>
        <v>2.2666666666666666</v>
      </c>
      <c r="O3152">
        <f>G3152/WatershedCalcs!$F$18</f>
        <v>0.11823593056958148</v>
      </c>
    </row>
    <row r="3153" spans="1:15" x14ac:dyDescent="0.25">
      <c r="A3153">
        <f t="shared" si="295"/>
        <v>2010</v>
      </c>
      <c r="B3153">
        <f t="shared" si="296"/>
        <v>11</v>
      </c>
      <c r="C3153">
        <v>2010</v>
      </c>
      <c r="D3153">
        <v>18</v>
      </c>
      <c r="E3153">
        <v>8</v>
      </c>
      <c r="F3153">
        <v>1.8</v>
      </c>
      <c r="G3153">
        <v>1.8</v>
      </c>
      <c r="I3153" s="1">
        <v>40408</v>
      </c>
      <c r="J3153">
        <v>1.8</v>
      </c>
      <c r="K3153">
        <f t="shared" si="294"/>
        <v>4568</v>
      </c>
      <c r="L3153" s="7">
        <f t="shared" si="297"/>
        <v>89.885871704053528</v>
      </c>
      <c r="M3153">
        <f t="shared" si="298"/>
        <v>1.8142857142857143</v>
      </c>
      <c r="N3153">
        <f t="shared" si="299"/>
        <v>2.4266666666666667</v>
      </c>
      <c r="O3153">
        <f>G3153/WatershedCalcs!$F$18</f>
        <v>0.11201298685539299</v>
      </c>
    </row>
    <row r="3154" spans="1:15" x14ac:dyDescent="0.25">
      <c r="A3154">
        <f t="shared" si="295"/>
        <v>2010</v>
      </c>
      <c r="B3154">
        <f t="shared" si="296"/>
        <v>11</v>
      </c>
      <c r="C3154">
        <v>2010</v>
      </c>
      <c r="D3154">
        <v>19</v>
      </c>
      <c r="E3154">
        <v>8</v>
      </c>
      <c r="F3154">
        <v>1.9</v>
      </c>
      <c r="G3154">
        <v>1.9</v>
      </c>
      <c r="I3154" s="1">
        <v>40409</v>
      </c>
      <c r="J3154">
        <v>1.9</v>
      </c>
      <c r="K3154">
        <f t="shared" si="294"/>
        <v>4479</v>
      </c>
      <c r="L3154" s="7">
        <f t="shared" si="297"/>
        <v>88.134592680047234</v>
      </c>
      <c r="M3154">
        <f t="shared" si="298"/>
        <v>1.7571428571428573</v>
      </c>
      <c r="N3154">
        <f t="shared" si="299"/>
        <v>2.5066666666666673</v>
      </c>
      <c r="O3154">
        <f>G3154/WatershedCalcs!$F$18</f>
        <v>0.11823593056958148</v>
      </c>
    </row>
    <row r="3155" spans="1:15" x14ac:dyDescent="0.25">
      <c r="A3155">
        <f t="shared" si="295"/>
        <v>2010</v>
      </c>
      <c r="B3155">
        <f t="shared" si="296"/>
        <v>11</v>
      </c>
      <c r="C3155">
        <v>2010</v>
      </c>
      <c r="D3155">
        <v>20</v>
      </c>
      <c r="E3155">
        <v>8</v>
      </c>
      <c r="F3155">
        <v>1.9</v>
      </c>
      <c r="G3155">
        <v>1.9</v>
      </c>
      <c r="I3155" s="1">
        <v>40410</v>
      </c>
      <c r="J3155">
        <v>1.9</v>
      </c>
      <c r="K3155">
        <f t="shared" si="294"/>
        <v>4479</v>
      </c>
      <c r="L3155" s="7">
        <f t="shared" si="297"/>
        <v>88.134592680047234</v>
      </c>
      <c r="M3155">
        <f t="shared" si="298"/>
        <v>1.6857142857142857</v>
      </c>
      <c r="N3155">
        <f t="shared" si="299"/>
        <v>2.8766666666666669</v>
      </c>
      <c r="O3155">
        <f>G3155/WatershedCalcs!$F$18</f>
        <v>0.11823593056958148</v>
      </c>
    </row>
    <row r="3156" spans="1:15" x14ac:dyDescent="0.25">
      <c r="A3156">
        <f t="shared" si="295"/>
        <v>2010</v>
      </c>
      <c r="B3156">
        <f t="shared" si="296"/>
        <v>11</v>
      </c>
      <c r="C3156">
        <v>2010</v>
      </c>
      <c r="D3156">
        <v>21</v>
      </c>
      <c r="E3156">
        <v>8</v>
      </c>
      <c r="F3156">
        <v>1.7</v>
      </c>
      <c r="G3156">
        <v>1.7</v>
      </c>
      <c r="I3156" s="1">
        <v>40411</v>
      </c>
      <c r="J3156">
        <v>1.7</v>
      </c>
      <c r="K3156">
        <f t="shared" si="294"/>
        <v>4673</v>
      </c>
      <c r="L3156" s="7">
        <f t="shared" si="297"/>
        <v>91.951987406532865</v>
      </c>
      <c r="M3156">
        <f t="shared" si="298"/>
        <v>1.6142857142857143</v>
      </c>
      <c r="N3156">
        <f t="shared" si="299"/>
        <v>3.6466666666666669</v>
      </c>
      <c r="O3156">
        <f>G3156/WatershedCalcs!$F$18</f>
        <v>0.10579004314120449</v>
      </c>
    </row>
    <row r="3157" spans="1:15" x14ac:dyDescent="0.25">
      <c r="A3157">
        <f t="shared" si="295"/>
        <v>2010</v>
      </c>
      <c r="B3157">
        <f t="shared" si="296"/>
        <v>11</v>
      </c>
      <c r="C3157">
        <v>2010</v>
      </c>
      <c r="D3157">
        <v>22</v>
      </c>
      <c r="E3157">
        <v>8</v>
      </c>
      <c r="F3157">
        <v>1.9</v>
      </c>
      <c r="G3157">
        <v>1.9</v>
      </c>
      <c r="I3157" s="1">
        <v>40412</v>
      </c>
      <c r="J3157">
        <v>1.9</v>
      </c>
      <c r="K3157">
        <f t="shared" si="294"/>
        <v>4479</v>
      </c>
      <c r="L3157" s="7">
        <f t="shared" si="297"/>
        <v>88.134592680047234</v>
      </c>
      <c r="M3157">
        <f t="shared" si="298"/>
        <v>1.6285714285714288</v>
      </c>
      <c r="N3157">
        <f t="shared" si="299"/>
        <v>3.8433333333333337</v>
      </c>
      <c r="O3157">
        <f>G3157/WatershedCalcs!$F$18</f>
        <v>0.11823593056958148</v>
      </c>
    </row>
    <row r="3158" spans="1:15" x14ac:dyDescent="0.25">
      <c r="A3158">
        <f t="shared" si="295"/>
        <v>2010</v>
      </c>
      <c r="B3158">
        <f t="shared" si="296"/>
        <v>11</v>
      </c>
      <c r="C3158">
        <v>2010</v>
      </c>
      <c r="D3158">
        <v>23</v>
      </c>
      <c r="E3158">
        <v>8</v>
      </c>
      <c r="F3158">
        <v>1.8</v>
      </c>
      <c r="G3158">
        <v>1.8</v>
      </c>
      <c r="I3158" s="1">
        <v>40413</v>
      </c>
      <c r="J3158">
        <v>1.8</v>
      </c>
      <c r="K3158">
        <f t="shared" si="294"/>
        <v>4568</v>
      </c>
      <c r="L3158" s="7">
        <f t="shared" si="297"/>
        <v>89.885871704053528</v>
      </c>
      <c r="M3158">
        <f t="shared" si="298"/>
        <v>1.6</v>
      </c>
      <c r="N3158">
        <f t="shared" si="299"/>
        <v>3.93</v>
      </c>
      <c r="O3158">
        <f>G3158/WatershedCalcs!$F$18</f>
        <v>0.11201298685539299</v>
      </c>
    </row>
    <row r="3159" spans="1:15" x14ac:dyDescent="0.25">
      <c r="A3159">
        <f t="shared" si="295"/>
        <v>2010</v>
      </c>
      <c r="B3159">
        <f t="shared" si="296"/>
        <v>11</v>
      </c>
      <c r="C3159">
        <v>2010</v>
      </c>
      <c r="D3159">
        <v>24</v>
      </c>
      <c r="E3159">
        <v>8</v>
      </c>
      <c r="F3159">
        <v>1.7</v>
      </c>
      <c r="G3159">
        <v>1.7</v>
      </c>
      <c r="I3159" s="1">
        <v>40414</v>
      </c>
      <c r="J3159">
        <v>1.7</v>
      </c>
      <c r="K3159">
        <f t="shared" si="294"/>
        <v>4673</v>
      </c>
      <c r="L3159" s="7">
        <f t="shared" si="297"/>
        <v>91.951987406532865</v>
      </c>
      <c r="M3159">
        <f t="shared" si="298"/>
        <v>1.6142857142857143</v>
      </c>
      <c r="N3159">
        <f t="shared" si="299"/>
        <v>3.9866666666666668</v>
      </c>
      <c r="O3159">
        <f>G3159/WatershedCalcs!$F$18</f>
        <v>0.10579004314120449</v>
      </c>
    </row>
    <row r="3160" spans="1:15" x14ac:dyDescent="0.25">
      <c r="A3160">
        <f t="shared" si="295"/>
        <v>2010</v>
      </c>
      <c r="B3160">
        <f t="shared" si="296"/>
        <v>11</v>
      </c>
      <c r="C3160">
        <v>2010</v>
      </c>
      <c r="D3160">
        <v>25</v>
      </c>
      <c r="E3160">
        <v>8</v>
      </c>
      <c r="F3160">
        <v>1.4</v>
      </c>
      <c r="G3160">
        <v>1.4</v>
      </c>
      <c r="I3160" s="1">
        <v>40415</v>
      </c>
      <c r="J3160">
        <v>1.4</v>
      </c>
      <c r="K3160">
        <f t="shared" si="294"/>
        <v>4899</v>
      </c>
      <c r="L3160" s="7">
        <f t="shared" si="297"/>
        <v>96.399055489964582</v>
      </c>
      <c r="M3160">
        <f t="shared" si="298"/>
        <v>1.5999999999999999</v>
      </c>
      <c r="N3160">
        <f t="shared" si="299"/>
        <v>4.0333333333333332</v>
      </c>
      <c r="O3160">
        <f>G3160/WatershedCalcs!$F$18</f>
        <v>8.7121211998638981E-2</v>
      </c>
    </row>
    <row r="3161" spans="1:15" x14ac:dyDescent="0.25">
      <c r="A3161">
        <f t="shared" si="295"/>
        <v>2010</v>
      </c>
      <c r="B3161">
        <f t="shared" si="296"/>
        <v>11</v>
      </c>
      <c r="C3161">
        <v>2010</v>
      </c>
      <c r="D3161">
        <v>26</v>
      </c>
      <c r="E3161">
        <v>8</v>
      </c>
      <c r="F3161">
        <v>1.4</v>
      </c>
      <c r="G3161">
        <v>1.4</v>
      </c>
      <c r="I3161" s="1">
        <v>40416</v>
      </c>
      <c r="J3161">
        <v>1.4</v>
      </c>
      <c r="K3161">
        <f t="shared" si="294"/>
        <v>4899</v>
      </c>
      <c r="L3161" s="7">
        <f t="shared" si="297"/>
        <v>96.399055489964582</v>
      </c>
      <c r="M3161">
        <f t="shared" si="298"/>
        <v>1.7428571428571427</v>
      </c>
      <c r="N3161">
        <f t="shared" si="299"/>
        <v>4.09</v>
      </c>
      <c r="O3161">
        <f>G3161/WatershedCalcs!$F$18</f>
        <v>8.7121211998638981E-2</v>
      </c>
    </row>
    <row r="3162" spans="1:15" x14ac:dyDescent="0.25">
      <c r="A3162">
        <f t="shared" si="295"/>
        <v>2010</v>
      </c>
      <c r="B3162">
        <f t="shared" si="296"/>
        <v>11</v>
      </c>
      <c r="C3162">
        <v>2010</v>
      </c>
      <c r="D3162">
        <v>27</v>
      </c>
      <c r="E3162">
        <v>8</v>
      </c>
      <c r="F3162">
        <v>1.4</v>
      </c>
      <c r="G3162">
        <v>1.4</v>
      </c>
      <c r="I3162" s="1">
        <v>40417</v>
      </c>
      <c r="J3162">
        <v>1.4</v>
      </c>
      <c r="K3162">
        <f t="shared" si="294"/>
        <v>4899</v>
      </c>
      <c r="L3162" s="7">
        <f t="shared" si="297"/>
        <v>96.399055489964582</v>
      </c>
      <c r="M3162">
        <f t="shared" si="298"/>
        <v>1.8571428571428572</v>
      </c>
      <c r="N3162">
        <f t="shared" si="299"/>
        <v>4.1366666666666667</v>
      </c>
      <c r="O3162">
        <f>G3162/WatershedCalcs!$F$18</f>
        <v>8.7121211998638981E-2</v>
      </c>
    </row>
    <row r="3163" spans="1:15" x14ac:dyDescent="0.25">
      <c r="A3163">
        <f t="shared" si="295"/>
        <v>2010</v>
      </c>
      <c r="B3163">
        <f t="shared" si="296"/>
        <v>11</v>
      </c>
      <c r="C3163">
        <v>2010</v>
      </c>
      <c r="D3163">
        <v>28</v>
      </c>
      <c r="E3163">
        <v>8</v>
      </c>
      <c r="F3163">
        <v>1.8</v>
      </c>
      <c r="G3163">
        <v>1.8</v>
      </c>
      <c r="I3163" s="1">
        <v>40418</v>
      </c>
      <c r="J3163">
        <v>1.8</v>
      </c>
      <c r="K3163">
        <f t="shared" si="294"/>
        <v>4568</v>
      </c>
      <c r="L3163" s="7">
        <f t="shared" si="297"/>
        <v>89.885871704053528</v>
      </c>
      <c r="M3163">
        <f t="shared" si="298"/>
        <v>1.9571428571428573</v>
      </c>
      <c r="N3163">
        <f t="shared" si="299"/>
        <v>4.1900000000000004</v>
      </c>
      <c r="O3163">
        <f>G3163/WatershedCalcs!$F$18</f>
        <v>0.11201298685539299</v>
      </c>
    </row>
    <row r="3164" spans="1:15" x14ac:dyDescent="0.25">
      <c r="A3164">
        <f t="shared" si="295"/>
        <v>2010</v>
      </c>
      <c r="B3164">
        <f t="shared" si="296"/>
        <v>11</v>
      </c>
      <c r="C3164">
        <v>2010</v>
      </c>
      <c r="D3164">
        <v>29</v>
      </c>
      <c r="E3164">
        <v>8</v>
      </c>
      <c r="F3164">
        <v>1.7</v>
      </c>
      <c r="G3164">
        <v>1.7</v>
      </c>
      <c r="I3164" s="1">
        <v>40419</v>
      </c>
      <c r="J3164">
        <v>1.7</v>
      </c>
      <c r="K3164">
        <f t="shared" si="294"/>
        <v>4673</v>
      </c>
      <c r="L3164" s="7">
        <f t="shared" si="297"/>
        <v>91.951987406532865</v>
      </c>
      <c r="M3164">
        <f t="shared" si="298"/>
        <v>2.0714285714285716</v>
      </c>
      <c r="N3164">
        <f t="shared" si="299"/>
        <v>4.2333333333333325</v>
      </c>
      <c r="O3164">
        <f>G3164/WatershedCalcs!$F$18</f>
        <v>0.10579004314120449</v>
      </c>
    </row>
    <row r="3165" spans="1:15" x14ac:dyDescent="0.25">
      <c r="A3165">
        <f t="shared" si="295"/>
        <v>2010</v>
      </c>
      <c r="B3165">
        <f t="shared" si="296"/>
        <v>11</v>
      </c>
      <c r="C3165">
        <v>2010</v>
      </c>
      <c r="D3165">
        <v>30</v>
      </c>
      <c r="E3165">
        <v>8</v>
      </c>
      <c r="F3165">
        <v>1.9</v>
      </c>
      <c r="G3165">
        <v>1.9</v>
      </c>
      <c r="I3165" s="1">
        <v>40420</v>
      </c>
      <c r="J3165">
        <v>1.9</v>
      </c>
      <c r="K3165">
        <f t="shared" si="294"/>
        <v>4479</v>
      </c>
      <c r="L3165" s="7">
        <f t="shared" si="297"/>
        <v>88.134592680047234</v>
      </c>
      <c r="M3165">
        <f t="shared" si="298"/>
        <v>2.1428571428571428</v>
      </c>
      <c r="N3165">
        <f t="shared" si="299"/>
        <v>4.2766666666666673</v>
      </c>
      <c r="O3165">
        <f>G3165/WatershedCalcs!$F$18</f>
        <v>0.11823593056958148</v>
      </c>
    </row>
    <row r="3166" spans="1:15" x14ac:dyDescent="0.25">
      <c r="A3166">
        <f t="shared" si="295"/>
        <v>2010</v>
      </c>
      <c r="B3166">
        <f t="shared" si="296"/>
        <v>11</v>
      </c>
      <c r="C3166">
        <v>2010</v>
      </c>
      <c r="D3166">
        <v>31</v>
      </c>
      <c r="E3166">
        <v>8</v>
      </c>
      <c r="F3166">
        <v>1.6</v>
      </c>
      <c r="G3166">
        <v>1.6</v>
      </c>
      <c r="I3166" s="1">
        <v>40421</v>
      </c>
      <c r="J3166">
        <v>1.6</v>
      </c>
      <c r="K3166">
        <f t="shared" si="294"/>
        <v>4775</v>
      </c>
      <c r="L3166" s="7">
        <f t="shared" si="297"/>
        <v>93.959071231798504</v>
      </c>
      <c r="M3166">
        <f t="shared" si="298"/>
        <v>2.128571428571429</v>
      </c>
      <c r="N3166">
        <f t="shared" si="299"/>
        <v>4.3099999999999996</v>
      </c>
      <c r="O3166">
        <f>G3166/WatershedCalcs!$F$18</f>
        <v>9.9567099427015998E-2</v>
      </c>
    </row>
    <row r="3167" spans="1:15" x14ac:dyDescent="0.25">
      <c r="A3167">
        <f t="shared" si="295"/>
        <v>2010</v>
      </c>
      <c r="B3167">
        <f t="shared" si="296"/>
        <v>12</v>
      </c>
      <c r="C3167">
        <v>2010</v>
      </c>
      <c r="D3167">
        <v>1</v>
      </c>
      <c r="E3167">
        <v>9</v>
      </c>
      <c r="F3167">
        <v>2.4</v>
      </c>
      <c r="G3167">
        <v>2.4</v>
      </c>
      <c r="I3167" s="1">
        <v>40422</v>
      </c>
      <c r="J3167">
        <v>2.4</v>
      </c>
      <c r="K3167">
        <f t="shared" si="294"/>
        <v>4180</v>
      </c>
      <c r="L3167" s="7">
        <f t="shared" si="297"/>
        <v>82.251082251082252</v>
      </c>
      <c r="M3167">
        <f t="shared" si="298"/>
        <v>2.9428571428571431</v>
      </c>
      <c r="N3167">
        <f t="shared" si="299"/>
        <v>4.3499999999999996</v>
      </c>
      <c r="O3167">
        <f>G3167/WatershedCalcs!$F$18</f>
        <v>0.14935064914052398</v>
      </c>
    </row>
    <row r="3168" spans="1:15" x14ac:dyDescent="0.25">
      <c r="A3168">
        <f t="shared" si="295"/>
        <v>2010</v>
      </c>
      <c r="B3168">
        <f t="shared" si="296"/>
        <v>12</v>
      </c>
      <c r="C3168">
        <v>2010</v>
      </c>
      <c r="D3168">
        <v>2</v>
      </c>
      <c r="E3168">
        <v>9</v>
      </c>
      <c r="F3168">
        <v>2.2000000000000002</v>
      </c>
      <c r="G3168">
        <v>2.2000000000000002</v>
      </c>
      <c r="I3168" s="1">
        <v>40423</v>
      </c>
      <c r="J3168">
        <v>2.2000000000000002</v>
      </c>
      <c r="K3168">
        <f t="shared" si="294"/>
        <v>4282</v>
      </c>
      <c r="L3168" s="7">
        <f t="shared" si="297"/>
        <v>84.258166076347891</v>
      </c>
      <c r="M3168">
        <f t="shared" si="298"/>
        <v>3.7142857142857149</v>
      </c>
      <c r="N3168">
        <f t="shared" si="299"/>
        <v>4.3599999999999994</v>
      </c>
      <c r="O3168">
        <f>G3168/WatershedCalcs!$F$18</f>
        <v>0.13690476171214699</v>
      </c>
    </row>
    <row r="3169" spans="1:15" x14ac:dyDescent="0.25">
      <c r="A3169">
        <f t="shared" si="295"/>
        <v>2010</v>
      </c>
      <c r="B3169">
        <f t="shared" si="296"/>
        <v>12</v>
      </c>
      <c r="C3169">
        <v>2010</v>
      </c>
      <c r="D3169">
        <v>3</v>
      </c>
      <c r="E3169">
        <v>9</v>
      </c>
      <c r="F3169">
        <v>2.1</v>
      </c>
      <c r="G3169">
        <v>2.1</v>
      </c>
      <c r="I3169" s="1">
        <v>40424</v>
      </c>
      <c r="J3169">
        <v>2.1</v>
      </c>
      <c r="K3169">
        <f t="shared" si="294"/>
        <v>4352</v>
      </c>
      <c r="L3169" s="7">
        <f t="shared" si="297"/>
        <v>85.635576544667458</v>
      </c>
      <c r="M3169">
        <f t="shared" si="298"/>
        <v>3.7857142857142856</v>
      </c>
      <c r="N3169">
        <f t="shared" si="299"/>
        <v>4.379999999999999</v>
      </c>
      <c r="O3169">
        <f>G3169/WatershedCalcs!$F$18</f>
        <v>0.1306818179979585</v>
      </c>
    </row>
    <row r="3170" spans="1:15" x14ac:dyDescent="0.25">
      <c r="A3170">
        <f t="shared" si="295"/>
        <v>2010</v>
      </c>
      <c r="B3170">
        <f t="shared" si="296"/>
        <v>12</v>
      </c>
      <c r="C3170">
        <v>2010</v>
      </c>
      <c r="D3170">
        <v>4</v>
      </c>
      <c r="E3170">
        <v>9</v>
      </c>
      <c r="F3170">
        <v>2.6</v>
      </c>
      <c r="G3170">
        <v>2.6</v>
      </c>
      <c r="I3170" s="1">
        <v>40425</v>
      </c>
      <c r="J3170">
        <v>2.6</v>
      </c>
      <c r="K3170">
        <f t="shared" si="294"/>
        <v>4098</v>
      </c>
      <c r="L3170" s="7">
        <f t="shared" si="297"/>
        <v>80.637544273907906</v>
      </c>
      <c r="M3170">
        <f t="shared" si="298"/>
        <v>3.7714285714285714</v>
      </c>
      <c r="N3170">
        <f t="shared" si="299"/>
        <v>4.4066666666666663</v>
      </c>
      <c r="O3170">
        <f>G3170/WatershedCalcs!$F$18</f>
        <v>0.161796536568901</v>
      </c>
    </row>
    <row r="3171" spans="1:15" x14ac:dyDescent="0.25">
      <c r="A3171">
        <f t="shared" si="295"/>
        <v>2010</v>
      </c>
      <c r="B3171">
        <f t="shared" si="296"/>
        <v>12</v>
      </c>
      <c r="C3171">
        <v>2010</v>
      </c>
      <c r="D3171">
        <v>5</v>
      </c>
      <c r="E3171">
        <v>9</v>
      </c>
      <c r="F3171">
        <v>2.2000000000000002</v>
      </c>
      <c r="G3171">
        <v>2.2000000000000002</v>
      </c>
      <c r="I3171" s="1">
        <v>40426</v>
      </c>
      <c r="J3171">
        <v>2.2000000000000002</v>
      </c>
      <c r="K3171">
        <f t="shared" si="294"/>
        <v>4282</v>
      </c>
      <c r="L3171" s="7">
        <f t="shared" si="297"/>
        <v>84.258166076347891</v>
      </c>
      <c r="M3171">
        <f t="shared" si="298"/>
        <v>3.6428571428571428</v>
      </c>
      <c r="N3171">
        <f t="shared" si="299"/>
        <v>4.416666666666667</v>
      </c>
      <c r="O3171">
        <f>G3171/WatershedCalcs!$F$18</f>
        <v>0.13690476171214699</v>
      </c>
    </row>
    <row r="3172" spans="1:15" x14ac:dyDescent="0.25">
      <c r="A3172">
        <f t="shared" si="295"/>
        <v>2010</v>
      </c>
      <c r="B3172">
        <f t="shared" si="296"/>
        <v>12</v>
      </c>
      <c r="C3172">
        <v>2010</v>
      </c>
      <c r="D3172">
        <v>6</v>
      </c>
      <c r="E3172">
        <v>9</v>
      </c>
      <c r="F3172">
        <v>1.8</v>
      </c>
      <c r="G3172">
        <v>1.8</v>
      </c>
      <c r="I3172" s="1">
        <v>40427</v>
      </c>
      <c r="J3172">
        <v>1.8</v>
      </c>
      <c r="K3172">
        <f t="shared" si="294"/>
        <v>4568</v>
      </c>
      <c r="L3172" s="7">
        <f t="shared" si="297"/>
        <v>89.885871704053528</v>
      </c>
      <c r="M3172">
        <f t="shared" si="298"/>
        <v>3.5571428571428569</v>
      </c>
      <c r="N3172">
        <f t="shared" si="299"/>
        <v>4.4333333333333327</v>
      </c>
      <c r="O3172">
        <f>G3172/WatershedCalcs!$F$18</f>
        <v>0.11201298685539299</v>
      </c>
    </row>
    <row r="3173" spans="1:15" x14ac:dyDescent="0.25">
      <c r="A3173">
        <f t="shared" si="295"/>
        <v>2010</v>
      </c>
      <c r="B3173">
        <f t="shared" si="296"/>
        <v>12</v>
      </c>
      <c r="C3173">
        <v>2010</v>
      </c>
      <c r="D3173">
        <v>7</v>
      </c>
      <c r="E3173">
        <v>9</v>
      </c>
      <c r="F3173">
        <v>7.3</v>
      </c>
      <c r="G3173">
        <v>7.3</v>
      </c>
      <c r="I3173" s="1">
        <v>40428</v>
      </c>
      <c r="J3173">
        <v>7.3</v>
      </c>
      <c r="K3173">
        <f t="shared" si="294"/>
        <v>3053</v>
      </c>
      <c r="L3173" s="7">
        <f t="shared" si="297"/>
        <v>60.074773711137354</v>
      </c>
      <c r="M3173">
        <f t="shared" si="298"/>
        <v>3.5428571428571431</v>
      </c>
      <c r="N3173">
        <f t="shared" si="299"/>
        <v>4.4633333333333329</v>
      </c>
      <c r="O3173">
        <f>G3173/WatershedCalcs!$F$18</f>
        <v>0.45427489113576042</v>
      </c>
    </row>
    <row r="3174" spans="1:15" x14ac:dyDescent="0.25">
      <c r="A3174">
        <f t="shared" si="295"/>
        <v>2010</v>
      </c>
      <c r="B3174">
        <f t="shared" si="296"/>
        <v>12</v>
      </c>
      <c r="C3174">
        <v>2010</v>
      </c>
      <c r="D3174">
        <v>8</v>
      </c>
      <c r="E3174">
        <v>9</v>
      </c>
      <c r="F3174">
        <v>7.8</v>
      </c>
      <c r="G3174">
        <v>7.8</v>
      </c>
      <c r="I3174" s="1">
        <v>40429</v>
      </c>
      <c r="J3174">
        <v>7.8</v>
      </c>
      <c r="K3174">
        <f t="shared" si="294"/>
        <v>2997</v>
      </c>
      <c r="L3174" s="7">
        <f t="shared" si="297"/>
        <v>58.972845336481704</v>
      </c>
      <c r="M3174">
        <f t="shared" si="298"/>
        <v>2.7285714285714286</v>
      </c>
      <c r="N3174">
        <f t="shared" si="299"/>
        <v>4.3099999999999996</v>
      </c>
      <c r="O3174">
        <f>G3174/WatershedCalcs!$F$18</f>
        <v>0.48538960970670292</v>
      </c>
    </row>
    <row r="3175" spans="1:15" x14ac:dyDescent="0.25">
      <c r="A3175">
        <f t="shared" si="295"/>
        <v>2010</v>
      </c>
      <c r="B3175">
        <f t="shared" si="296"/>
        <v>12</v>
      </c>
      <c r="C3175">
        <v>2010</v>
      </c>
      <c r="D3175">
        <v>9</v>
      </c>
      <c r="E3175">
        <v>9</v>
      </c>
      <c r="F3175">
        <v>2.7</v>
      </c>
      <c r="G3175">
        <v>2.7</v>
      </c>
      <c r="I3175" s="1">
        <v>40430</v>
      </c>
      <c r="J3175">
        <v>2.7</v>
      </c>
      <c r="K3175">
        <f t="shared" si="294"/>
        <v>4058</v>
      </c>
      <c r="L3175" s="7">
        <f t="shared" si="297"/>
        <v>79.850452577725306</v>
      </c>
      <c r="M3175">
        <f t="shared" si="298"/>
        <v>1.9714285714285713</v>
      </c>
      <c r="N3175">
        <f t="shared" si="299"/>
        <v>4.16</v>
      </c>
      <c r="O3175">
        <f>G3175/WatershedCalcs!$F$18</f>
        <v>0.1680194802830895</v>
      </c>
    </row>
    <row r="3176" spans="1:15" x14ac:dyDescent="0.25">
      <c r="A3176">
        <f t="shared" si="295"/>
        <v>2010</v>
      </c>
      <c r="B3176">
        <f t="shared" si="296"/>
        <v>12</v>
      </c>
      <c r="C3176">
        <v>2010</v>
      </c>
      <c r="D3176">
        <v>10</v>
      </c>
      <c r="E3176">
        <v>9</v>
      </c>
      <c r="F3176">
        <v>2</v>
      </c>
      <c r="G3176">
        <v>2</v>
      </c>
      <c r="I3176" s="1">
        <v>40431</v>
      </c>
      <c r="J3176">
        <v>2</v>
      </c>
      <c r="K3176">
        <f t="shared" si="294"/>
        <v>4416</v>
      </c>
      <c r="L3176" s="7">
        <f t="shared" si="297"/>
        <v>86.894923258559615</v>
      </c>
      <c r="M3176">
        <f t="shared" si="298"/>
        <v>2.5428571428571431</v>
      </c>
      <c r="N3176">
        <f t="shared" si="299"/>
        <v>4.47</v>
      </c>
      <c r="O3176">
        <f>G3176/WatershedCalcs!$F$18</f>
        <v>0.12445887428376999</v>
      </c>
    </row>
    <row r="3177" spans="1:15" x14ac:dyDescent="0.25">
      <c r="A3177">
        <f t="shared" si="295"/>
        <v>2010</v>
      </c>
      <c r="B3177">
        <f t="shared" si="296"/>
        <v>12</v>
      </c>
      <c r="C3177">
        <v>2010</v>
      </c>
      <c r="D3177">
        <v>11</v>
      </c>
      <c r="E3177">
        <v>9</v>
      </c>
      <c r="F3177">
        <v>1.7</v>
      </c>
      <c r="G3177">
        <v>1.7</v>
      </c>
      <c r="I3177" s="1">
        <v>40432</v>
      </c>
      <c r="J3177">
        <v>1.7</v>
      </c>
      <c r="K3177">
        <f t="shared" si="294"/>
        <v>4673</v>
      </c>
      <c r="L3177" s="7">
        <f t="shared" si="297"/>
        <v>91.951987406532865</v>
      </c>
      <c r="M3177">
        <f t="shared" si="298"/>
        <v>2.8571428571428572</v>
      </c>
      <c r="N3177">
        <f t="shared" si="299"/>
        <v>5.1033333333333335</v>
      </c>
      <c r="O3177">
        <f>G3177/WatershedCalcs!$F$18</f>
        <v>0.10579004314120449</v>
      </c>
    </row>
    <row r="3178" spans="1:15" x14ac:dyDescent="0.25">
      <c r="A3178">
        <f t="shared" si="295"/>
        <v>2010</v>
      </c>
      <c r="B3178">
        <f t="shared" si="296"/>
        <v>12</v>
      </c>
      <c r="C3178">
        <v>2010</v>
      </c>
      <c r="D3178">
        <v>12</v>
      </c>
      <c r="E3178">
        <v>9</v>
      </c>
      <c r="F3178">
        <v>1.6</v>
      </c>
      <c r="G3178">
        <v>1.6</v>
      </c>
      <c r="I3178" s="1">
        <v>40433</v>
      </c>
      <c r="J3178">
        <v>1.6</v>
      </c>
      <c r="K3178">
        <f t="shared" si="294"/>
        <v>4775</v>
      </c>
      <c r="L3178" s="7">
        <f t="shared" si="297"/>
        <v>93.959071231798504</v>
      </c>
      <c r="M3178">
        <f t="shared" si="298"/>
        <v>4.4714285714285715</v>
      </c>
      <c r="N3178">
        <f t="shared" si="299"/>
        <v>5.4133333333333331</v>
      </c>
      <c r="O3178">
        <f>G3178/WatershedCalcs!$F$18</f>
        <v>9.9567099427015998E-2</v>
      </c>
    </row>
    <row r="3179" spans="1:15" x14ac:dyDescent="0.25">
      <c r="A3179">
        <f t="shared" si="295"/>
        <v>2010</v>
      </c>
      <c r="B3179">
        <f t="shared" si="296"/>
        <v>12</v>
      </c>
      <c r="C3179">
        <v>2010</v>
      </c>
      <c r="D3179">
        <v>13</v>
      </c>
      <c r="E3179">
        <v>9</v>
      </c>
      <c r="F3179">
        <v>1.7</v>
      </c>
      <c r="G3179">
        <v>1.7</v>
      </c>
      <c r="I3179" s="1">
        <v>40434</v>
      </c>
      <c r="J3179">
        <v>1.7</v>
      </c>
      <c r="K3179">
        <f t="shared" si="294"/>
        <v>4673</v>
      </c>
      <c r="L3179" s="7">
        <f t="shared" si="297"/>
        <v>91.951987406532865</v>
      </c>
      <c r="M3179">
        <f t="shared" si="298"/>
        <v>7.8142857142857149</v>
      </c>
      <c r="N3179">
        <f t="shared" si="299"/>
        <v>5.5600000000000005</v>
      </c>
      <c r="O3179">
        <f>G3179/WatershedCalcs!$F$18</f>
        <v>0.10579004314120449</v>
      </c>
    </row>
    <row r="3180" spans="1:15" x14ac:dyDescent="0.25">
      <c r="A3180">
        <f t="shared" si="295"/>
        <v>2010</v>
      </c>
      <c r="B3180">
        <f t="shared" si="296"/>
        <v>12</v>
      </c>
      <c r="C3180">
        <v>2010</v>
      </c>
      <c r="D3180">
        <v>14</v>
      </c>
      <c r="E3180">
        <v>9</v>
      </c>
      <c r="F3180">
        <v>1.6</v>
      </c>
      <c r="G3180">
        <v>1.6</v>
      </c>
      <c r="I3180" s="1">
        <v>40435</v>
      </c>
      <c r="J3180">
        <v>1.6</v>
      </c>
      <c r="K3180">
        <f t="shared" si="294"/>
        <v>4775</v>
      </c>
      <c r="L3180" s="7">
        <f t="shared" si="297"/>
        <v>93.959071231798504</v>
      </c>
      <c r="M3180">
        <f t="shared" si="298"/>
        <v>8.6571428571428566</v>
      </c>
      <c r="N3180">
        <f t="shared" si="299"/>
        <v>5.6633333333333331</v>
      </c>
      <c r="O3180">
        <f>G3180/WatershedCalcs!$F$18</f>
        <v>9.9567099427015998E-2</v>
      </c>
    </row>
    <row r="3181" spans="1:15" x14ac:dyDescent="0.25">
      <c r="A3181">
        <f t="shared" si="295"/>
        <v>2010</v>
      </c>
      <c r="B3181">
        <f t="shared" si="296"/>
        <v>12</v>
      </c>
      <c r="C3181">
        <v>2010</v>
      </c>
      <c r="D3181">
        <v>15</v>
      </c>
      <c r="E3181">
        <v>9</v>
      </c>
      <c r="F3181">
        <v>2.5</v>
      </c>
      <c r="G3181">
        <v>2.5</v>
      </c>
      <c r="I3181" s="1">
        <v>40436</v>
      </c>
      <c r="J3181">
        <v>2.5</v>
      </c>
      <c r="K3181">
        <f t="shared" si="294"/>
        <v>4136</v>
      </c>
      <c r="L3181" s="7">
        <f t="shared" si="297"/>
        <v>81.385281385281388</v>
      </c>
      <c r="M3181">
        <f t="shared" si="298"/>
        <v>9.0714285714285712</v>
      </c>
      <c r="N3181">
        <f t="shared" si="299"/>
        <v>5.7633333333333336</v>
      </c>
      <c r="O3181">
        <f>G3181/WatershedCalcs!$F$18</f>
        <v>0.15557359285471248</v>
      </c>
    </row>
    <row r="3182" spans="1:15" x14ac:dyDescent="0.25">
      <c r="A3182">
        <f t="shared" si="295"/>
        <v>2010</v>
      </c>
      <c r="B3182">
        <f t="shared" si="296"/>
        <v>12</v>
      </c>
      <c r="C3182">
        <v>2010</v>
      </c>
      <c r="D3182">
        <v>16</v>
      </c>
      <c r="E3182">
        <v>9</v>
      </c>
      <c r="F3182">
        <v>6.7</v>
      </c>
      <c r="G3182">
        <v>6.7</v>
      </c>
      <c r="I3182" s="1">
        <v>40437</v>
      </c>
      <c r="J3182">
        <v>6.7</v>
      </c>
      <c r="K3182">
        <f t="shared" si="294"/>
        <v>3132</v>
      </c>
      <c r="L3182" s="7">
        <f t="shared" si="297"/>
        <v>61.629279811097994</v>
      </c>
      <c r="M3182">
        <f t="shared" si="298"/>
        <v>9.2142857142857135</v>
      </c>
      <c r="N3182">
        <f t="shared" si="299"/>
        <v>5.8100000000000005</v>
      </c>
      <c r="O3182">
        <f>G3182/WatershedCalcs!$F$18</f>
        <v>0.41693722885062945</v>
      </c>
    </row>
    <row r="3183" spans="1:15" x14ac:dyDescent="0.25">
      <c r="A3183">
        <f t="shared" si="295"/>
        <v>2010</v>
      </c>
      <c r="B3183">
        <f t="shared" si="296"/>
        <v>12</v>
      </c>
      <c r="C3183">
        <v>2010</v>
      </c>
      <c r="D3183">
        <v>17</v>
      </c>
      <c r="E3183">
        <v>9</v>
      </c>
      <c r="F3183">
        <v>4.2</v>
      </c>
      <c r="G3183">
        <v>4.2</v>
      </c>
      <c r="I3183" s="1">
        <v>40438</v>
      </c>
      <c r="J3183">
        <v>4.2</v>
      </c>
      <c r="K3183">
        <f t="shared" si="294"/>
        <v>3634</v>
      </c>
      <c r="L3183" s="7">
        <f t="shared" si="297"/>
        <v>71.507280598189695</v>
      </c>
      <c r="M3183">
        <f t="shared" si="298"/>
        <v>8.7000000000000011</v>
      </c>
      <c r="N3183">
        <f t="shared" si="299"/>
        <v>5.71</v>
      </c>
      <c r="O3183">
        <f>G3183/WatershedCalcs!$F$18</f>
        <v>0.261363635995917</v>
      </c>
    </row>
    <row r="3184" spans="1:15" x14ac:dyDescent="0.25">
      <c r="A3184">
        <f t="shared" si="295"/>
        <v>2010</v>
      </c>
      <c r="B3184">
        <f t="shared" si="296"/>
        <v>12</v>
      </c>
      <c r="C3184">
        <v>2010</v>
      </c>
      <c r="D3184">
        <v>18</v>
      </c>
      <c r="E3184">
        <v>9</v>
      </c>
      <c r="F3184">
        <v>13</v>
      </c>
      <c r="G3184">
        <v>13</v>
      </c>
      <c r="I3184" s="1">
        <v>40439</v>
      </c>
      <c r="J3184">
        <v>13</v>
      </c>
      <c r="K3184">
        <f t="shared" si="294"/>
        <v>2405</v>
      </c>
      <c r="L3184" s="7">
        <f t="shared" si="297"/>
        <v>47.323888232979144</v>
      </c>
      <c r="M3184">
        <f t="shared" si="298"/>
        <v>8.5428571428571427</v>
      </c>
      <c r="N3184">
        <f t="shared" si="299"/>
        <v>5.7133333333333347</v>
      </c>
      <c r="O3184">
        <f>G3184/WatershedCalcs!$F$18</f>
        <v>0.80898268284450492</v>
      </c>
    </row>
    <row r="3185" spans="1:15" x14ac:dyDescent="0.25">
      <c r="A3185">
        <f t="shared" si="295"/>
        <v>2010</v>
      </c>
      <c r="B3185">
        <f t="shared" si="296"/>
        <v>12</v>
      </c>
      <c r="C3185">
        <v>2010</v>
      </c>
      <c r="D3185">
        <v>19</v>
      </c>
      <c r="E3185">
        <v>9</v>
      </c>
      <c r="F3185">
        <v>25</v>
      </c>
      <c r="G3185">
        <v>25</v>
      </c>
      <c r="I3185" s="1">
        <v>40440</v>
      </c>
      <c r="J3185">
        <v>25</v>
      </c>
      <c r="K3185">
        <f t="shared" si="294"/>
        <v>1500</v>
      </c>
      <c r="L3185" s="7">
        <f t="shared" si="297"/>
        <v>29.515938606847698</v>
      </c>
      <c r="M3185">
        <f t="shared" si="298"/>
        <v>7.0857142857142863</v>
      </c>
      <c r="N3185">
        <f t="shared" si="299"/>
        <v>5.3900000000000015</v>
      </c>
      <c r="O3185">
        <f>G3185/WatershedCalcs!$F$18</f>
        <v>1.5557359285471248</v>
      </c>
    </row>
    <row r="3186" spans="1:15" x14ac:dyDescent="0.25">
      <c r="A3186">
        <f t="shared" si="295"/>
        <v>2010</v>
      </c>
      <c r="B3186">
        <f t="shared" si="296"/>
        <v>12</v>
      </c>
      <c r="C3186">
        <v>2010</v>
      </c>
      <c r="D3186">
        <v>20</v>
      </c>
      <c r="E3186">
        <v>9</v>
      </c>
      <c r="F3186">
        <v>7.6</v>
      </c>
      <c r="G3186">
        <v>7.6</v>
      </c>
      <c r="I3186" s="1">
        <v>40441</v>
      </c>
      <c r="J3186">
        <v>7.6</v>
      </c>
      <c r="K3186">
        <f t="shared" si="294"/>
        <v>3015</v>
      </c>
      <c r="L3186" s="7">
        <f t="shared" si="297"/>
        <v>59.327036599763872</v>
      </c>
      <c r="M3186">
        <f t="shared" si="298"/>
        <v>3.9428571428571431</v>
      </c>
      <c r="N3186">
        <f t="shared" si="299"/>
        <v>4.6700000000000008</v>
      </c>
      <c r="O3186">
        <f>G3186/WatershedCalcs!$F$18</f>
        <v>0.47294372227832593</v>
      </c>
    </row>
    <row r="3187" spans="1:15" x14ac:dyDescent="0.25">
      <c r="A3187">
        <f t="shared" si="295"/>
        <v>2010</v>
      </c>
      <c r="B3187">
        <f t="shared" si="296"/>
        <v>12</v>
      </c>
      <c r="C3187">
        <v>2010</v>
      </c>
      <c r="D3187">
        <v>21</v>
      </c>
      <c r="E3187">
        <v>9</v>
      </c>
      <c r="F3187">
        <v>4.5</v>
      </c>
      <c r="G3187">
        <v>4.5</v>
      </c>
      <c r="I3187" s="1">
        <v>40442</v>
      </c>
      <c r="J3187">
        <v>4.5</v>
      </c>
      <c r="K3187">
        <f t="shared" si="294"/>
        <v>3571</v>
      </c>
      <c r="L3187" s="7">
        <f t="shared" si="297"/>
        <v>70.267611176702076</v>
      </c>
      <c r="M3187">
        <f t="shared" si="298"/>
        <v>3.3000000000000003</v>
      </c>
      <c r="N3187">
        <f t="shared" si="299"/>
        <v>4.53</v>
      </c>
      <c r="O3187">
        <f>G3187/WatershedCalcs!$F$18</f>
        <v>0.28003246713848245</v>
      </c>
    </row>
    <row r="3188" spans="1:15" x14ac:dyDescent="0.25">
      <c r="A3188">
        <f t="shared" si="295"/>
        <v>2010</v>
      </c>
      <c r="B3188">
        <f t="shared" si="296"/>
        <v>12</v>
      </c>
      <c r="C3188">
        <v>2010</v>
      </c>
      <c r="D3188">
        <v>22</v>
      </c>
      <c r="E3188">
        <v>9</v>
      </c>
      <c r="F3188">
        <v>3.5</v>
      </c>
      <c r="G3188">
        <v>3.5</v>
      </c>
      <c r="I3188" s="1">
        <v>40443</v>
      </c>
      <c r="J3188">
        <v>3.5</v>
      </c>
      <c r="K3188">
        <f t="shared" si="294"/>
        <v>3791</v>
      </c>
      <c r="L3188" s="7">
        <f t="shared" si="297"/>
        <v>74.59661550570641</v>
      </c>
      <c r="M3188">
        <f t="shared" si="298"/>
        <v>3.0857142857142859</v>
      </c>
      <c r="N3188">
        <f t="shared" si="299"/>
        <v>4.503333333333333</v>
      </c>
      <c r="O3188">
        <f>G3188/WatershedCalcs!$F$18</f>
        <v>0.21780302999659748</v>
      </c>
    </row>
    <row r="3189" spans="1:15" x14ac:dyDescent="0.25">
      <c r="A3189">
        <f t="shared" si="295"/>
        <v>2010</v>
      </c>
      <c r="B3189">
        <f t="shared" si="296"/>
        <v>12</v>
      </c>
      <c r="C3189">
        <v>2010</v>
      </c>
      <c r="D3189">
        <v>23</v>
      </c>
      <c r="E3189">
        <v>9</v>
      </c>
      <c r="F3189">
        <v>3.1</v>
      </c>
      <c r="G3189">
        <v>3.1</v>
      </c>
      <c r="I3189" s="1">
        <v>40444</v>
      </c>
      <c r="J3189">
        <v>3.1</v>
      </c>
      <c r="K3189">
        <f t="shared" si="294"/>
        <v>3916</v>
      </c>
      <c r="L3189" s="7">
        <f t="shared" si="297"/>
        <v>77.056277056277054</v>
      </c>
      <c r="M3189">
        <f t="shared" si="298"/>
        <v>3</v>
      </c>
      <c r="N3189">
        <f t="shared" si="299"/>
        <v>4.5199999999999996</v>
      </c>
      <c r="O3189">
        <f>G3189/WatershedCalcs!$F$18</f>
        <v>0.19291125513984347</v>
      </c>
    </row>
    <row r="3190" spans="1:15" x14ac:dyDescent="0.25">
      <c r="A3190">
        <f t="shared" si="295"/>
        <v>2010</v>
      </c>
      <c r="B3190">
        <f t="shared" si="296"/>
        <v>12</v>
      </c>
      <c r="C3190">
        <v>2010</v>
      </c>
      <c r="D3190">
        <v>24</v>
      </c>
      <c r="E3190">
        <v>9</v>
      </c>
      <c r="F3190">
        <v>3.1</v>
      </c>
      <c r="G3190">
        <v>3.1</v>
      </c>
      <c r="I3190" s="1">
        <v>40445</v>
      </c>
      <c r="J3190">
        <v>3.1</v>
      </c>
      <c r="K3190">
        <f t="shared" si="294"/>
        <v>3916</v>
      </c>
      <c r="L3190" s="7">
        <f t="shared" si="297"/>
        <v>77.056277056277054</v>
      </c>
      <c r="M3190">
        <f t="shared" si="298"/>
        <v>2.9571428571428569</v>
      </c>
      <c r="N3190">
        <f t="shared" si="299"/>
        <v>4.6766666666666667</v>
      </c>
      <c r="O3190">
        <f>G3190/WatershedCalcs!$F$18</f>
        <v>0.19291125513984347</v>
      </c>
    </row>
    <row r="3191" spans="1:15" x14ac:dyDescent="0.25">
      <c r="A3191">
        <f t="shared" si="295"/>
        <v>2010</v>
      </c>
      <c r="B3191">
        <f t="shared" si="296"/>
        <v>12</v>
      </c>
      <c r="C3191">
        <v>2010</v>
      </c>
      <c r="D3191">
        <v>25</v>
      </c>
      <c r="E3191">
        <v>9</v>
      </c>
      <c r="F3191">
        <v>2.8</v>
      </c>
      <c r="G3191">
        <v>2.8</v>
      </c>
      <c r="I3191" s="1">
        <v>40446</v>
      </c>
      <c r="J3191">
        <v>2.8</v>
      </c>
      <c r="K3191">
        <f t="shared" si="294"/>
        <v>4018</v>
      </c>
      <c r="L3191" s="7">
        <f t="shared" si="297"/>
        <v>79.063360881542692</v>
      </c>
      <c r="M3191">
        <f t="shared" si="298"/>
        <v>2.9</v>
      </c>
      <c r="N3191">
        <f t="shared" si="299"/>
        <v>6.206666666666667</v>
      </c>
      <c r="O3191">
        <f>G3191/WatershedCalcs!$F$18</f>
        <v>0.17424242399727796</v>
      </c>
    </row>
    <row r="3192" spans="1:15" x14ac:dyDescent="0.25">
      <c r="A3192">
        <f t="shared" si="295"/>
        <v>2010</v>
      </c>
      <c r="B3192">
        <f t="shared" si="296"/>
        <v>12</v>
      </c>
      <c r="C3192">
        <v>2010</v>
      </c>
      <c r="D3192">
        <v>26</v>
      </c>
      <c r="E3192">
        <v>9</v>
      </c>
      <c r="F3192">
        <v>3</v>
      </c>
      <c r="G3192">
        <v>3</v>
      </c>
      <c r="I3192" s="1">
        <v>40447</v>
      </c>
      <c r="J3192">
        <v>3</v>
      </c>
      <c r="K3192">
        <f t="shared" si="294"/>
        <v>3941</v>
      </c>
      <c r="L3192" s="7">
        <f t="shared" si="297"/>
        <v>77.548209366391191</v>
      </c>
      <c r="M3192">
        <f t="shared" si="298"/>
        <v>2.9</v>
      </c>
      <c r="N3192">
        <f t="shared" si="299"/>
        <v>7.38</v>
      </c>
      <c r="O3192">
        <f>G3192/WatershedCalcs!$F$18</f>
        <v>0.18668831142565498</v>
      </c>
    </row>
    <row r="3193" spans="1:15" x14ac:dyDescent="0.25">
      <c r="A3193">
        <f t="shared" si="295"/>
        <v>2010</v>
      </c>
      <c r="B3193">
        <f t="shared" si="296"/>
        <v>12</v>
      </c>
      <c r="C3193">
        <v>2010</v>
      </c>
      <c r="D3193">
        <v>27</v>
      </c>
      <c r="E3193">
        <v>9</v>
      </c>
      <c r="F3193">
        <v>3.1</v>
      </c>
      <c r="G3193">
        <v>3.1</v>
      </c>
      <c r="I3193" s="1">
        <v>40448</v>
      </c>
      <c r="J3193">
        <v>3.1</v>
      </c>
      <c r="K3193">
        <f t="shared" si="294"/>
        <v>3916</v>
      </c>
      <c r="L3193" s="7">
        <f t="shared" si="297"/>
        <v>77.056277056277054</v>
      </c>
      <c r="M3193">
        <f t="shared" si="298"/>
        <v>2.8857142857142857</v>
      </c>
      <c r="N3193">
        <f t="shared" si="299"/>
        <v>7.98</v>
      </c>
      <c r="O3193">
        <f>G3193/WatershedCalcs!$F$18</f>
        <v>0.19291125513984347</v>
      </c>
    </row>
    <row r="3194" spans="1:15" x14ac:dyDescent="0.25">
      <c r="A3194">
        <f t="shared" si="295"/>
        <v>2010</v>
      </c>
      <c r="B3194">
        <f t="shared" si="296"/>
        <v>12</v>
      </c>
      <c r="C3194">
        <v>2010</v>
      </c>
      <c r="D3194">
        <v>28</v>
      </c>
      <c r="E3194">
        <v>9</v>
      </c>
      <c r="F3194">
        <v>3</v>
      </c>
      <c r="G3194">
        <v>3</v>
      </c>
      <c r="I3194" s="1">
        <v>40449</v>
      </c>
      <c r="J3194">
        <v>3</v>
      </c>
      <c r="K3194">
        <f t="shared" si="294"/>
        <v>3941</v>
      </c>
      <c r="L3194" s="7">
        <f t="shared" si="297"/>
        <v>77.548209366391191</v>
      </c>
      <c r="M3194">
        <f t="shared" si="298"/>
        <v>2.8571428571428568</v>
      </c>
      <c r="N3194">
        <f t="shared" si="299"/>
        <v>8.3766666666666669</v>
      </c>
      <c r="O3194">
        <f>G3194/WatershedCalcs!$F$18</f>
        <v>0.18668831142565498</v>
      </c>
    </row>
    <row r="3195" spans="1:15" x14ac:dyDescent="0.25">
      <c r="A3195">
        <f t="shared" si="295"/>
        <v>2010</v>
      </c>
      <c r="B3195">
        <f t="shared" si="296"/>
        <v>12</v>
      </c>
      <c r="C3195">
        <v>2010</v>
      </c>
      <c r="D3195">
        <v>29</v>
      </c>
      <c r="E3195">
        <v>9</v>
      </c>
      <c r="F3195">
        <v>2.9</v>
      </c>
      <c r="G3195">
        <v>2.9</v>
      </c>
      <c r="I3195" s="1">
        <v>40450</v>
      </c>
      <c r="J3195">
        <v>2.9</v>
      </c>
      <c r="K3195">
        <f t="shared" si="294"/>
        <v>3982</v>
      </c>
      <c r="L3195" s="7">
        <f t="shared" si="297"/>
        <v>78.354978354978357</v>
      </c>
      <c r="M3195">
        <f t="shared" si="298"/>
        <v>2.8142857142857141</v>
      </c>
      <c r="N3195">
        <f t="shared" si="299"/>
        <v>8.7433333333333341</v>
      </c>
      <c r="O3195">
        <f>G3195/WatershedCalcs!$F$18</f>
        <v>0.18046536771146648</v>
      </c>
    </row>
    <row r="3196" spans="1:15" x14ac:dyDescent="0.25">
      <c r="A3196">
        <f t="shared" si="295"/>
        <v>2010</v>
      </c>
      <c r="B3196">
        <f t="shared" si="296"/>
        <v>12</v>
      </c>
      <c r="C3196">
        <v>2010</v>
      </c>
      <c r="D3196">
        <v>30</v>
      </c>
      <c r="E3196">
        <v>9</v>
      </c>
      <c r="F3196">
        <v>2.8</v>
      </c>
      <c r="G3196">
        <v>2.8</v>
      </c>
      <c r="I3196" s="1">
        <v>40451</v>
      </c>
      <c r="J3196">
        <v>2.8</v>
      </c>
      <c r="K3196">
        <f t="shared" si="294"/>
        <v>4018</v>
      </c>
      <c r="L3196" s="7">
        <f t="shared" si="297"/>
        <v>79.063360881542692</v>
      </c>
      <c r="M3196">
        <f t="shared" si="298"/>
        <v>2.7857142857142856</v>
      </c>
      <c r="N3196">
        <f t="shared" si="299"/>
        <v>9.2466666666666661</v>
      </c>
      <c r="O3196">
        <f>G3196/WatershedCalcs!$F$18</f>
        <v>0.17424242399727796</v>
      </c>
    </row>
    <row r="3197" spans="1:15" x14ac:dyDescent="0.25">
      <c r="A3197">
        <f t="shared" si="295"/>
        <v>2011</v>
      </c>
      <c r="B3197">
        <f t="shared" si="296"/>
        <v>1</v>
      </c>
      <c r="C3197">
        <v>2010</v>
      </c>
      <c r="D3197">
        <v>1</v>
      </c>
      <c r="E3197">
        <v>10</v>
      </c>
      <c r="F3197">
        <v>2.7</v>
      </c>
      <c r="G3197">
        <v>2.7</v>
      </c>
      <c r="I3197" s="1">
        <v>40452</v>
      </c>
      <c r="J3197">
        <v>2.7</v>
      </c>
      <c r="K3197">
        <f t="shared" si="294"/>
        <v>4058</v>
      </c>
      <c r="L3197" s="7">
        <f t="shared" si="297"/>
        <v>79.850452577725306</v>
      </c>
      <c r="M3197">
        <f t="shared" si="298"/>
        <v>2.7714285714285714</v>
      </c>
      <c r="N3197">
        <f t="shared" si="299"/>
        <v>9.5866666666666678</v>
      </c>
      <c r="O3197">
        <f>G3197/WatershedCalcs!$F$18</f>
        <v>0.1680194802830895</v>
      </c>
    </row>
    <row r="3198" spans="1:15" x14ac:dyDescent="0.25">
      <c r="A3198">
        <f t="shared" si="295"/>
        <v>2011</v>
      </c>
      <c r="B3198">
        <f t="shared" si="296"/>
        <v>1</v>
      </c>
      <c r="C3198">
        <v>2010</v>
      </c>
      <c r="D3198">
        <v>2</v>
      </c>
      <c r="E3198">
        <v>10</v>
      </c>
      <c r="F3198">
        <v>2.8</v>
      </c>
      <c r="G3198">
        <v>2.8</v>
      </c>
      <c r="I3198" s="1">
        <v>40453</v>
      </c>
      <c r="J3198">
        <v>2.8</v>
      </c>
      <c r="K3198">
        <f t="shared" si="294"/>
        <v>4018</v>
      </c>
      <c r="L3198" s="7">
        <f t="shared" si="297"/>
        <v>79.063360881542692</v>
      </c>
      <c r="M3198">
        <f t="shared" si="298"/>
        <v>2.8571428571428572</v>
      </c>
      <c r="N3198">
        <f t="shared" si="299"/>
        <v>10.43</v>
      </c>
      <c r="O3198">
        <f>G3198/WatershedCalcs!$F$18</f>
        <v>0.17424242399727796</v>
      </c>
    </row>
    <row r="3199" spans="1:15" x14ac:dyDescent="0.25">
      <c r="A3199">
        <f t="shared" si="295"/>
        <v>2011</v>
      </c>
      <c r="B3199">
        <f t="shared" si="296"/>
        <v>1</v>
      </c>
      <c r="C3199">
        <v>2010</v>
      </c>
      <c r="D3199">
        <v>3</v>
      </c>
      <c r="E3199">
        <v>10</v>
      </c>
      <c r="F3199">
        <v>2.9</v>
      </c>
      <c r="G3199">
        <v>2.9</v>
      </c>
      <c r="I3199" s="1">
        <v>40454</v>
      </c>
      <c r="J3199">
        <v>2.9</v>
      </c>
      <c r="K3199">
        <f t="shared" si="294"/>
        <v>3982</v>
      </c>
      <c r="L3199" s="7">
        <f t="shared" si="297"/>
        <v>78.354978354978357</v>
      </c>
      <c r="M3199">
        <f t="shared" si="298"/>
        <v>4.1714285714285717</v>
      </c>
      <c r="N3199">
        <f t="shared" si="299"/>
        <v>11.036666666666667</v>
      </c>
      <c r="O3199">
        <f>G3199/WatershedCalcs!$F$18</f>
        <v>0.18046536771146648</v>
      </c>
    </row>
    <row r="3200" spans="1:15" x14ac:dyDescent="0.25">
      <c r="A3200">
        <f t="shared" si="295"/>
        <v>2011</v>
      </c>
      <c r="B3200">
        <f t="shared" si="296"/>
        <v>1</v>
      </c>
      <c r="C3200">
        <v>2010</v>
      </c>
      <c r="D3200">
        <v>4</v>
      </c>
      <c r="E3200">
        <v>10</v>
      </c>
      <c r="F3200">
        <v>2.9</v>
      </c>
      <c r="G3200">
        <v>2.9</v>
      </c>
      <c r="I3200" s="1">
        <v>40455</v>
      </c>
      <c r="J3200">
        <v>2.9</v>
      </c>
      <c r="K3200">
        <f t="shared" si="294"/>
        <v>3982</v>
      </c>
      <c r="L3200" s="7">
        <f t="shared" si="297"/>
        <v>78.354978354978357</v>
      </c>
      <c r="M3200">
        <f t="shared" si="298"/>
        <v>6.7571428571428571</v>
      </c>
      <c r="N3200">
        <f t="shared" si="299"/>
        <v>11.806666666666667</v>
      </c>
      <c r="O3200">
        <f>G3200/WatershedCalcs!$F$18</f>
        <v>0.18046536771146648</v>
      </c>
    </row>
    <row r="3201" spans="1:15" x14ac:dyDescent="0.25">
      <c r="A3201">
        <f t="shared" si="295"/>
        <v>2011</v>
      </c>
      <c r="B3201">
        <f t="shared" si="296"/>
        <v>1</v>
      </c>
      <c r="C3201">
        <v>2010</v>
      </c>
      <c r="D3201">
        <v>5</v>
      </c>
      <c r="E3201">
        <v>10</v>
      </c>
      <c r="F3201">
        <v>2.7</v>
      </c>
      <c r="G3201">
        <v>2.7</v>
      </c>
      <c r="I3201" s="1">
        <v>40456</v>
      </c>
      <c r="J3201">
        <v>2.7</v>
      </c>
      <c r="K3201">
        <f t="shared" si="294"/>
        <v>4058</v>
      </c>
      <c r="L3201" s="7">
        <f t="shared" si="297"/>
        <v>79.850452577725306</v>
      </c>
      <c r="M3201">
        <f t="shared" si="298"/>
        <v>7.9142857142857155</v>
      </c>
      <c r="N3201">
        <f t="shared" si="299"/>
        <v>12.276666666666667</v>
      </c>
      <c r="O3201">
        <f>G3201/WatershedCalcs!$F$18</f>
        <v>0.1680194802830895</v>
      </c>
    </row>
    <row r="3202" spans="1:15" x14ac:dyDescent="0.25">
      <c r="A3202">
        <f t="shared" si="295"/>
        <v>2011</v>
      </c>
      <c r="B3202">
        <f t="shared" si="296"/>
        <v>1</v>
      </c>
      <c r="C3202">
        <v>2010</v>
      </c>
      <c r="D3202">
        <v>6</v>
      </c>
      <c r="E3202">
        <v>10</v>
      </c>
      <c r="F3202">
        <v>2.7</v>
      </c>
      <c r="G3202">
        <v>2.7</v>
      </c>
      <c r="I3202" s="1">
        <v>40457</v>
      </c>
      <c r="J3202">
        <v>2.7</v>
      </c>
      <c r="K3202">
        <f t="shared" ref="K3202:K3265" si="300">RANK(J3202,$J$2:$J$5114,0)</f>
        <v>4058</v>
      </c>
      <c r="L3202" s="7">
        <f t="shared" si="297"/>
        <v>79.850452577725306</v>
      </c>
      <c r="M3202">
        <f t="shared" si="298"/>
        <v>8.3857142857142861</v>
      </c>
      <c r="N3202">
        <f t="shared" si="299"/>
        <v>12.653333333333334</v>
      </c>
      <c r="O3202">
        <f>G3202/WatershedCalcs!$F$18</f>
        <v>0.1680194802830895</v>
      </c>
    </row>
    <row r="3203" spans="1:15" x14ac:dyDescent="0.25">
      <c r="A3203">
        <f t="shared" ref="A3203:A3266" si="301">IF(E3203&gt;9,C3203+1,C3203)</f>
        <v>2011</v>
      </c>
      <c r="B3203">
        <f t="shared" ref="B3203:B3266" si="302">IF(E3203&gt;9,(E3203-9),(E3203+3))</f>
        <v>1</v>
      </c>
      <c r="C3203">
        <v>2010</v>
      </c>
      <c r="D3203">
        <v>7</v>
      </c>
      <c r="E3203">
        <v>10</v>
      </c>
      <c r="F3203">
        <v>2.7</v>
      </c>
      <c r="G3203">
        <v>2.7</v>
      </c>
      <c r="I3203" s="1">
        <v>40458</v>
      </c>
      <c r="J3203">
        <v>2.7</v>
      </c>
      <c r="K3203">
        <f t="shared" si="300"/>
        <v>4058</v>
      </c>
      <c r="L3203" s="7">
        <f t="shared" ref="L3203:L3266" si="303">100*(K3203/(COUNT($K$2:$K$5114)+1))</f>
        <v>79.850452577725306</v>
      </c>
      <c r="M3203">
        <f t="shared" ref="M3203:M3266" si="304">AVERAGE(J3203:J3209)</f>
        <v>8.6857142857142851</v>
      </c>
      <c r="N3203">
        <f t="shared" ref="N3203:N3266" si="305">AVERAGE(J3203:J3232)</f>
        <v>12.963333333333333</v>
      </c>
      <c r="O3203">
        <f>G3203/WatershedCalcs!$F$18</f>
        <v>0.1680194802830895</v>
      </c>
    </row>
    <row r="3204" spans="1:15" x14ac:dyDescent="0.25">
      <c r="A3204">
        <f t="shared" si="301"/>
        <v>2011</v>
      </c>
      <c r="B3204">
        <f t="shared" si="302"/>
        <v>1</v>
      </c>
      <c r="C3204">
        <v>2010</v>
      </c>
      <c r="D3204">
        <v>8</v>
      </c>
      <c r="E3204">
        <v>10</v>
      </c>
      <c r="F3204">
        <v>3.3</v>
      </c>
      <c r="G3204">
        <v>3.3</v>
      </c>
      <c r="I3204" s="1">
        <v>40459</v>
      </c>
      <c r="J3204">
        <v>3.3</v>
      </c>
      <c r="K3204">
        <f t="shared" si="300"/>
        <v>3852</v>
      </c>
      <c r="L3204" s="7">
        <f t="shared" si="303"/>
        <v>75.796930342384883</v>
      </c>
      <c r="M3204">
        <f t="shared" si="304"/>
        <v>8.9571428571428573</v>
      </c>
      <c r="N3204">
        <f t="shared" si="305"/>
        <v>13.373333333333333</v>
      </c>
      <c r="O3204">
        <f>G3204/WatershedCalcs!$F$18</f>
        <v>0.20535714256822046</v>
      </c>
    </row>
    <row r="3205" spans="1:15" x14ac:dyDescent="0.25">
      <c r="A3205">
        <f t="shared" si="301"/>
        <v>2011</v>
      </c>
      <c r="B3205">
        <f t="shared" si="302"/>
        <v>1</v>
      </c>
      <c r="C3205">
        <v>2010</v>
      </c>
      <c r="D3205">
        <v>9</v>
      </c>
      <c r="E3205">
        <v>10</v>
      </c>
      <c r="F3205">
        <v>12</v>
      </c>
      <c r="G3205">
        <v>12</v>
      </c>
      <c r="I3205" s="1">
        <v>40460</v>
      </c>
      <c r="J3205">
        <v>12</v>
      </c>
      <c r="K3205">
        <f t="shared" si="300"/>
        <v>2499</v>
      </c>
      <c r="L3205" s="7">
        <f t="shared" si="303"/>
        <v>49.173553719008268</v>
      </c>
      <c r="M3205">
        <f t="shared" si="304"/>
        <v>9.0428571428571427</v>
      </c>
      <c r="N3205">
        <f t="shared" si="305"/>
        <v>14.463333333333333</v>
      </c>
      <c r="O3205">
        <f>G3205/WatershedCalcs!$F$18</f>
        <v>0.74675324570261992</v>
      </c>
    </row>
    <row r="3206" spans="1:15" x14ac:dyDescent="0.25">
      <c r="A3206">
        <f t="shared" si="301"/>
        <v>2011</v>
      </c>
      <c r="B3206">
        <f t="shared" si="302"/>
        <v>1</v>
      </c>
      <c r="C3206">
        <v>2010</v>
      </c>
      <c r="D3206">
        <v>10</v>
      </c>
      <c r="E3206">
        <v>10</v>
      </c>
      <c r="F3206">
        <v>21</v>
      </c>
      <c r="G3206">
        <v>21</v>
      </c>
      <c r="I3206" s="1">
        <v>40461</v>
      </c>
      <c r="J3206">
        <v>21</v>
      </c>
      <c r="K3206">
        <f t="shared" si="300"/>
        <v>1744</v>
      </c>
      <c r="L3206" s="7">
        <f t="shared" si="303"/>
        <v>34.317197953561589</v>
      </c>
      <c r="M3206">
        <f t="shared" si="304"/>
        <v>7.8571428571428568</v>
      </c>
      <c r="N3206">
        <f t="shared" si="305"/>
        <v>14.93</v>
      </c>
      <c r="O3206">
        <f>G3206/WatershedCalcs!$F$18</f>
        <v>1.3068181799795848</v>
      </c>
    </row>
    <row r="3207" spans="1:15" x14ac:dyDescent="0.25">
      <c r="A3207">
        <f t="shared" si="301"/>
        <v>2011</v>
      </c>
      <c r="B3207">
        <f t="shared" si="302"/>
        <v>1</v>
      </c>
      <c r="C3207">
        <v>2010</v>
      </c>
      <c r="D3207">
        <v>11</v>
      </c>
      <c r="E3207">
        <v>10</v>
      </c>
      <c r="F3207">
        <v>11</v>
      </c>
      <c r="G3207">
        <v>11</v>
      </c>
      <c r="I3207" s="1">
        <v>40462</v>
      </c>
      <c r="J3207">
        <v>11</v>
      </c>
      <c r="K3207">
        <f t="shared" si="300"/>
        <v>2599</v>
      </c>
      <c r="L3207" s="7">
        <f t="shared" si="303"/>
        <v>51.141282959464775</v>
      </c>
      <c r="M3207">
        <f t="shared" si="304"/>
        <v>5.4714285714285706</v>
      </c>
      <c r="N3207">
        <f t="shared" si="305"/>
        <v>15.296666666666665</v>
      </c>
      <c r="O3207">
        <f>G3207/WatershedCalcs!$F$18</f>
        <v>0.68452380856073491</v>
      </c>
    </row>
    <row r="3208" spans="1:15" x14ac:dyDescent="0.25">
      <c r="A3208">
        <f t="shared" si="301"/>
        <v>2011</v>
      </c>
      <c r="B3208">
        <f t="shared" si="302"/>
        <v>1</v>
      </c>
      <c r="C3208">
        <v>2010</v>
      </c>
      <c r="D3208">
        <v>12</v>
      </c>
      <c r="E3208">
        <v>10</v>
      </c>
      <c r="F3208">
        <v>6</v>
      </c>
      <c r="G3208">
        <v>6</v>
      </c>
      <c r="I3208" s="1">
        <v>40463</v>
      </c>
      <c r="J3208">
        <v>6</v>
      </c>
      <c r="K3208">
        <f t="shared" si="300"/>
        <v>3252</v>
      </c>
      <c r="L3208" s="7">
        <f t="shared" si="303"/>
        <v>63.990554899645815</v>
      </c>
      <c r="M3208">
        <f t="shared" si="304"/>
        <v>4.3714285714285719</v>
      </c>
      <c r="N3208">
        <f t="shared" si="305"/>
        <v>15.963333333333333</v>
      </c>
      <c r="O3208">
        <f>G3208/WatershedCalcs!$F$18</f>
        <v>0.37337662285130996</v>
      </c>
    </row>
    <row r="3209" spans="1:15" x14ac:dyDescent="0.25">
      <c r="A3209">
        <f t="shared" si="301"/>
        <v>2011</v>
      </c>
      <c r="B3209">
        <f t="shared" si="302"/>
        <v>1</v>
      </c>
      <c r="C3209">
        <v>2010</v>
      </c>
      <c r="D3209">
        <v>13</v>
      </c>
      <c r="E3209">
        <v>10</v>
      </c>
      <c r="F3209">
        <v>4.8</v>
      </c>
      <c r="G3209">
        <v>4.8</v>
      </c>
      <c r="I3209" s="1">
        <v>40464</v>
      </c>
      <c r="J3209">
        <v>4.8</v>
      </c>
      <c r="K3209">
        <f t="shared" si="300"/>
        <v>3498</v>
      </c>
      <c r="L3209" s="7">
        <f t="shared" si="303"/>
        <v>68.831168831168839</v>
      </c>
      <c r="M3209">
        <f t="shared" si="304"/>
        <v>4</v>
      </c>
      <c r="N3209">
        <f t="shared" si="305"/>
        <v>16.563333333333333</v>
      </c>
      <c r="O3209">
        <f>G3209/WatershedCalcs!$F$18</f>
        <v>0.29870129828104797</v>
      </c>
    </row>
    <row r="3210" spans="1:15" x14ac:dyDescent="0.25">
      <c r="A3210">
        <f t="shared" si="301"/>
        <v>2011</v>
      </c>
      <c r="B3210">
        <f t="shared" si="302"/>
        <v>1</v>
      </c>
      <c r="C3210">
        <v>2010</v>
      </c>
      <c r="D3210">
        <v>14</v>
      </c>
      <c r="E3210">
        <v>10</v>
      </c>
      <c r="F3210">
        <v>4.5999999999999996</v>
      </c>
      <c r="G3210">
        <v>4.5999999999999996</v>
      </c>
      <c r="I3210" s="1">
        <v>40465</v>
      </c>
      <c r="J3210">
        <v>4.5999999999999996</v>
      </c>
      <c r="K3210">
        <f t="shared" si="300"/>
        <v>3549</v>
      </c>
      <c r="L3210" s="7">
        <f t="shared" si="303"/>
        <v>69.834710743801651</v>
      </c>
      <c r="M3210">
        <f t="shared" si="304"/>
        <v>3.8</v>
      </c>
      <c r="N3210">
        <f t="shared" si="305"/>
        <v>17.103333333333335</v>
      </c>
      <c r="O3210">
        <f>G3210/WatershedCalcs!$F$18</f>
        <v>0.28625541085267092</v>
      </c>
    </row>
    <row r="3211" spans="1:15" x14ac:dyDescent="0.25">
      <c r="A3211">
        <f t="shared" si="301"/>
        <v>2011</v>
      </c>
      <c r="B3211">
        <f t="shared" si="302"/>
        <v>1</v>
      </c>
      <c r="C3211">
        <v>2010</v>
      </c>
      <c r="D3211">
        <v>15</v>
      </c>
      <c r="E3211">
        <v>10</v>
      </c>
      <c r="F3211">
        <v>3.9</v>
      </c>
      <c r="G3211">
        <v>3.9</v>
      </c>
      <c r="I3211" s="1">
        <v>40466</v>
      </c>
      <c r="J3211">
        <v>3.9</v>
      </c>
      <c r="K3211">
        <f t="shared" si="300"/>
        <v>3691</v>
      </c>
      <c r="L3211" s="7">
        <f t="shared" si="303"/>
        <v>72.628886265249903</v>
      </c>
      <c r="M3211">
        <f t="shared" si="304"/>
        <v>3.6714285714285708</v>
      </c>
      <c r="N3211">
        <f t="shared" si="305"/>
        <v>17.55</v>
      </c>
      <c r="O3211">
        <f>G3211/WatershedCalcs!$F$18</f>
        <v>0.24269480485335146</v>
      </c>
    </row>
    <row r="3212" spans="1:15" x14ac:dyDescent="0.25">
      <c r="A3212">
        <f t="shared" si="301"/>
        <v>2011</v>
      </c>
      <c r="B3212">
        <f t="shared" si="302"/>
        <v>1</v>
      </c>
      <c r="C3212">
        <v>2010</v>
      </c>
      <c r="D3212">
        <v>16</v>
      </c>
      <c r="E3212">
        <v>10</v>
      </c>
      <c r="F3212">
        <v>3.7</v>
      </c>
      <c r="G3212">
        <v>3.7</v>
      </c>
      <c r="I3212" s="1">
        <v>40467</v>
      </c>
      <c r="J3212">
        <v>3.7</v>
      </c>
      <c r="K3212">
        <f t="shared" si="300"/>
        <v>3734</v>
      </c>
      <c r="L3212" s="7">
        <f t="shared" si="303"/>
        <v>73.475009838646201</v>
      </c>
      <c r="M3212">
        <f t="shared" si="304"/>
        <v>3.6857142857142859</v>
      </c>
      <c r="N3212">
        <f t="shared" si="305"/>
        <v>18.02</v>
      </c>
      <c r="O3212">
        <f>G3212/WatershedCalcs!$F$18</f>
        <v>0.2302489174249745</v>
      </c>
    </row>
    <row r="3213" spans="1:15" x14ac:dyDescent="0.25">
      <c r="A3213">
        <f t="shared" si="301"/>
        <v>2011</v>
      </c>
      <c r="B3213">
        <f t="shared" si="302"/>
        <v>1</v>
      </c>
      <c r="C3213">
        <v>2010</v>
      </c>
      <c r="D3213">
        <v>17</v>
      </c>
      <c r="E3213">
        <v>10</v>
      </c>
      <c r="F3213">
        <v>4.3</v>
      </c>
      <c r="G3213">
        <v>4.3</v>
      </c>
      <c r="I3213" s="1">
        <v>40468</v>
      </c>
      <c r="J3213">
        <v>4.3</v>
      </c>
      <c r="K3213">
        <f t="shared" si="300"/>
        <v>3610</v>
      </c>
      <c r="L3213" s="7">
        <f t="shared" si="303"/>
        <v>71.035025580480124</v>
      </c>
      <c r="M3213">
        <f t="shared" si="304"/>
        <v>4.2714285714285714</v>
      </c>
      <c r="N3213">
        <f t="shared" si="305"/>
        <v>18.43</v>
      </c>
      <c r="O3213">
        <f>G3213/WatershedCalcs!$F$18</f>
        <v>0.26758657971010547</v>
      </c>
    </row>
    <row r="3214" spans="1:15" x14ac:dyDescent="0.25">
      <c r="A3214">
        <f t="shared" si="301"/>
        <v>2011</v>
      </c>
      <c r="B3214">
        <f t="shared" si="302"/>
        <v>1</v>
      </c>
      <c r="C3214">
        <v>2010</v>
      </c>
      <c r="D3214">
        <v>18</v>
      </c>
      <c r="E3214">
        <v>10</v>
      </c>
      <c r="F3214">
        <v>3.3</v>
      </c>
      <c r="G3214">
        <v>3.3</v>
      </c>
      <c r="I3214" s="1">
        <v>40469</v>
      </c>
      <c r="J3214">
        <v>3.3</v>
      </c>
      <c r="K3214">
        <f t="shared" si="300"/>
        <v>3852</v>
      </c>
      <c r="L3214" s="7">
        <f t="shared" si="303"/>
        <v>75.796930342384883</v>
      </c>
      <c r="M3214">
        <f t="shared" si="304"/>
        <v>10.657142857142857</v>
      </c>
      <c r="N3214">
        <f t="shared" si="305"/>
        <v>18.786666666666669</v>
      </c>
      <c r="O3214">
        <f>G3214/WatershedCalcs!$F$18</f>
        <v>0.20535714256822046</v>
      </c>
    </row>
    <row r="3215" spans="1:15" x14ac:dyDescent="0.25">
      <c r="A3215">
        <f t="shared" si="301"/>
        <v>2011</v>
      </c>
      <c r="B3215">
        <f t="shared" si="302"/>
        <v>1</v>
      </c>
      <c r="C3215">
        <v>2010</v>
      </c>
      <c r="D3215">
        <v>19</v>
      </c>
      <c r="E3215">
        <v>10</v>
      </c>
      <c r="F3215">
        <v>3.4</v>
      </c>
      <c r="G3215">
        <v>3.4</v>
      </c>
      <c r="I3215" s="1">
        <v>40470</v>
      </c>
      <c r="J3215">
        <v>3.4</v>
      </c>
      <c r="K3215">
        <f t="shared" si="300"/>
        <v>3822</v>
      </c>
      <c r="L3215" s="7">
        <f t="shared" si="303"/>
        <v>75.206611570247944</v>
      </c>
      <c r="M3215">
        <f t="shared" si="304"/>
        <v>15.614285714285714</v>
      </c>
      <c r="N3215">
        <f t="shared" si="305"/>
        <v>19.643333333333331</v>
      </c>
      <c r="O3215">
        <f>G3215/WatershedCalcs!$F$18</f>
        <v>0.21158008628240899</v>
      </c>
    </row>
    <row r="3216" spans="1:15" x14ac:dyDescent="0.25">
      <c r="A3216">
        <f t="shared" si="301"/>
        <v>2011</v>
      </c>
      <c r="B3216">
        <f t="shared" si="302"/>
        <v>1</v>
      </c>
      <c r="C3216">
        <v>2010</v>
      </c>
      <c r="D3216">
        <v>20</v>
      </c>
      <c r="E3216">
        <v>10</v>
      </c>
      <c r="F3216">
        <v>3.4</v>
      </c>
      <c r="G3216">
        <v>3.4</v>
      </c>
      <c r="I3216" s="1">
        <v>40471</v>
      </c>
      <c r="J3216">
        <v>3.4</v>
      </c>
      <c r="K3216">
        <f t="shared" si="300"/>
        <v>3822</v>
      </c>
      <c r="L3216" s="7">
        <f t="shared" si="303"/>
        <v>75.206611570247944</v>
      </c>
      <c r="M3216">
        <f t="shared" si="304"/>
        <v>18.12857142857143</v>
      </c>
      <c r="N3216">
        <f t="shared" si="305"/>
        <v>22.363333333333333</v>
      </c>
      <c r="O3216">
        <f>G3216/WatershedCalcs!$F$18</f>
        <v>0.21158008628240899</v>
      </c>
    </row>
    <row r="3217" spans="1:15" x14ac:dyDescent="0.25">
      <c r="A3217">
        <f t="shared" si="301"/>
        <v>2011</v>
      </c>
      <c r="B3217">
        <f t="shared" si="302"/>
        <v>1</v>
      </c>
      <c r="C3217">
        <v>2010</v>
      </c>
      <c r="D3217">
        <v>21</v>
      </c>
      <c r="E3217">
        <v>10</v>
      </c>
      <c r="F3217">
        <v>3.7</v>
      </c>
      <c r="G3217">
        <v>3.7</v>
      </c>
      <c r="I3217" s="1">
        <v>40472</v>
      </c>
      <c r="J3217">
        <v>3.7</v>
      </c>
      <c r="K3217">
        <f t="shared" si="300"/>
        <v>3734</v>
      </c>
      <c r="L3217" s="7">
        <f t="shared" si="303"/>
        <v>73.475009838646201</v>
      </c>
      <c r="M3217">
        <f t="shared" si="304"/>
        <v>19.785714285714285</v>
      </c>
      <c r="N3217">
        <f t="shared" si="305"/>
        <v>24.45</v>
      </c>
      <c r="O3217">
        <f>G3217/WatershedCalcs!$F$18</f>
        <v>0.2302489174249745</v>
      </c>
    </row>
    <row r="3218" spans="1:15" x14ac:dyDescent="0.25">
      <c r="A3218">
        <f t="shared" si="301"/>
        <v>2011</v>
      </c>
      <c r="B3218">
        <f t="shared" si="302"/>
        <v>1</v>
      </c>
      <c r="C3218">
        <v>2010</v>
      </c>
      <c r="D3218">
        <v>22</v>
      </c>
      <c r="E3218">
        <v>10</v>
      </c>
      <c r="F3218">
        <v>4</v>
      </c>
      <c r="G3218">
        <v>4</v>
      </c>
      <c r="I3218" s="1">
        <v>40473</v>
      </c>
      <c r="J3218">
        <v>4</v>
      </c>
      <c r="K3218">
        <f t="shared" si="300"/>
        <v>3678</v>
      </c>
      <c r="L3218" s="7">
        <f t="shared" si="303"/>
        <v>72.373081463990559</v>
      </c>
      <c r="M3218">
        <f t="shared" si="304"/>
        <v>21.25714285714286</v>
      </c>
      <c r="N3218">
        <f t="shared" si="305"/>
        <v>26.993333333333332</v>
      </c>
      <c r="O3218">
        <f>G3218/WatershedCalcs!$F$18</f>
        <v>0.24891774856753998</v>
      </c>
    </row>
    <row r="3219" spans="1:15" x14ac:dyDescent="0.25">
      <c r="A3219">
        <f t="shared" si="301"/>
        <v>2011</v>
      </c>
      <c r="B3219">
        <f t="shared" si="302"/>
        <v>1</v>
      </c>
      <c r="C3219">
        <v>2010</v>
      </c>
      <c r="D3219">
        <v>23</v>
      </c>
      <c r="E3219">
        <v>10</v>
      </c>
      <c r="F3219">
        <v>7.8</v>
      </c>
      <c r="G3219">
        <v>7.8</v>
      </c>
      <c r="I3219" s="1">
        <v>40474</v>
      </c>
      <c r="J3219">
        <v>7.8</v>
      </c>
      <c r="K3219">
        <f t="shared" si="300"/>
        <v>2997</v>
      </c>
      <c r="L3219" s="7">
        <f t="shared" si="303"/>
        <v>58.972845336481704</v>
      </c>
      <c r="M3219">
        <f t="shared" si="304"/>
        <v>23.25714285714286</v>
      </c>
      <c r="N3219">
        <f t="shared" si="305"/>
        <v>28.793333333333333</v>
      </c>
      <c r="O3219">
        <f>G3219/WatershedCalcs!$F$18</f>
        <v>0.48538960970670292</v>
      </c>
    </row>
    <row r="3220" spans="1:15" x14ac:dyDescent="0.25">
      <c r="A3220">
        <f t="shared" si="301"/>
        <v>2011</v>
      </c>
      <c r="B3220">
        <f t="shared" si="302"/>
        <v>1</v>
      </c>
      <c r="C3220">
        <v>2010</v>
      </c>
      <c r="D3220">
        <v>24</v>
      </c>
      <c r="E3220">
        <v>10</v>
      </c>
      <c r="F3220">
        <v>49</v>
      </c>
      <c r="G3220">
        <v>49</v>
      </c>
      <c r="I3220" s="1">
        <v>40475</v>
      </c>
      <c r="J3220">
        <v>49</v>
      </c>
      <c r="K3220">
        <f t="shared" si="300"/>
        <v>655</v>
      </c>
      <c r="L3220" s="7">
        <f t="shared" si="303"/>
        <v>12.888626524990162</v>
      </c>
      <c r="M3220">
        <f t="shared" si="304"/>
        <v>24</v>
      </c>
      <c r="N3220">
        <f t="shared" si="305"/>
        <v>30.7</v>
      </c>
      <c r="O3220">
        <f>G3220/WatershedCalcs!$F$18</f>
        <v>3.0492424199523649</v>
      </c>
    </row>
    <row r="3221" spans="1:15" x14ac:dyDescent="0.25">
      <c r="A3221">
        <f t="shared" si="301"/>
        <v>2011</v>
      </c>
      <c r="B3221">
        <f t="shared" si="302"/>
        <v>1</v>
      </c>
      <c r="C3221">
        <v>2010</v>
      </c>
      <c r="D3221">
        <v>25</v>
      </c>
      <c r="E3221">
        <v>10</v>
      </c>
      <c r="F3221">
        <v>38</v>
      </c>
      <c r="G3221">
        <v>38</v>
      </c>
      <c r="I3221" s="1">
        <v>40476</v>
      </c>
      <c r="J3221">
        <v>38</v>
      </c>
      <c r="K3221">
        <f t="shared" si="300"/>
        <v>963</v>
      </c>
      <c r="L3221" s="7">
        <f t="shared" si="303"/>
        <v>18.949232585596221</v>
      </c>
      <c r="M3221">
        <f t="shared" si="304"/>
        <v>21</v>
      </c>
      <c r="N3221">
        <f t="shared" si="305"/>
        <v>30.933333333333334</v>
      </c>
      <c r="O3221">
        <f>G3221/WatershedCalcs!$F$18</f>
        <v>2.3647186113916296</v>
      </c>
    </row>
    <row r="3222" spans="1:15" x14ac:dyDescent="0.25">
      <c r="A3222">
        <f t="shared" si="301"/>
        <v>2011</v>
      </c>
      <c r="B3222">
        <f t="shared" si="302"/>
        <v>1</v>
      </c>
      <c r="C3222">
        <v>2010</v>
      </c>
      <c r="D3222">
        <v>26</v>
      </c>
      <c r="E3222">
        <v>10</v>
      </c>
      <c r="F3222">
        <v>21</v>
      </c>
      <c r="G3222">
        <v>21</v>
      </c>
      <c r="I3222" s="1">
        <v>40477</v>
      </c>
      <c r="J3222">
        <v>21</v>
      </c>
      <c r="K3222">
        <f t="shared" si="300"/>
        <v>1744</v>
      </c>
      <c r="L3222" s="7">
        <f t="shared" si="303"/>
        <v>34.317197953561589</v>
      </c>
      <c r="M3222">
        <f t="shared" si="304"/>
        <v>18.571428571428573</v>
      </c>
      <c r="N3222">
        <f t="shared" si="305"/>
        <v>31.033333333333335</v>
      </c>
      <c r="O3222">
        <f>G3222/WatershedCalcs!$F$18</f>
        <v>1.3068181799795848</v>
      </c>
    </row>
    <row r="3223" spans="1:15" x14ac:dyDescent="0.25">
      <c r="A3223">
        <f t="shared" si="301"/>
        <v>2011</v>
      </c>
      <c r="B3223">
        <f t="shared" si="302"/>
        <v>1</v>
      </c>
      <c r="C3223">
        <v>2010</v>
      </c>
      <c r="D3223">
        <v>27</v>
      </c>
      <c r="E3223">
        <v>10</v>
      </c>
      <c r="F3223">
        <v>15</v>
      </c>
      <c r="G3223">
        <v>15</v>
      </c>
      <c r="I3223" s="1">
        <v>40478</v>
      </c>
      <c r="J3223">
        <v>15</v>
      </c>
      <c r="K3223">
        <f t="shared" si="300"/>
        <v>2213</v>
      </c>
      <c r="L3223" s="7">
        <f t="shared" si="303"/>
        <v>43.545848091302638</v>
      </c>
      <c r="M3223">
        <f t="shared" si="304"/>
        <v>19.285714285714285</v>
      </c>
      <c r="N3223">
        <f t="shared" si="305"/>
        <v>31.5</v>
      </c>
      <c r="O3223">
        <f>G3223/WatershedCalcs!$F$18</f>
        <v>0.93344155712827492</v>
      </c>
    </row>
    <row r="3224" spans="1:15" x14ac:dyDescent="0.25">
      <c r="A3224">
        <f t="shared" si="301"/>
        <v>2011</v>
      </c>
      <c r="B3224">
        <f t="shared" si="302"/>
        <v>1</v>
      </c>
      <c r="C3224">
        <v>2010</v>
      </c>
      <c r="D3224">
        <v>28</v>
      </c>
      <c r="E3224">
        <v>10</v>
      </c>
      <c r="F3224">
        <v>14</v>
      </c>
      <c r="G3224">
        <v>14</v>
      </c>
      <c r="I3224" s="1">
        <v>40479</v>
      </c>
      <c r="J3224">
        <v>14</v>
      </c>
      <c r="K3224">
        <f t="shared" si="300"/>
        <v>2302</v>
      </c>
      <c r="L3224" s="7">
        <f t="shared" si="303"/>
        <v>45.297127115308932</v>
      </c>
      <c r="M3224">
        <f t="shared" si="304"/>
        <v>19.571428571428573</v>
      </c>
      <c r="N3224">
        <f t="shared" si="305"/>
        <v>32.06666666666667</v>
      </c>
      <c r="O3224">
        <f>G3224/WatershedCalcs!$F$18</f>
        <v>0.87121211998638992</v>
      </c>
    </row>
    <row r="3225" spans="1:15" x14ac:dyDescent="0.25">
      <c r="A3225">
        <f t="shared" si="301"/>
        <v>2011</v>
      </c>
      <c r="B3225">
        <f t="shared" si="302"/>
        <v>1</v>
      </c>
      <c r="C3225">
        <v>2010</v>
      </c>
      <c r="D3225">
        <v>29</v>
      </c>
      <c r="E3225">
        <v>10</v>
      </c>
      <c r="F3225">
        <v>18</v>
      </c>
      <c r="G3225">
        <v>18</v>
      </c>
      <c r="I3225" s="1">
        <v>40480</v>
      </c>
      <c r="J3225">
        <v>18</v>
      </c>
      <c r="K3225">
        <f t="shared" si="300"/>
        <v>1969</v>
      </c>
      <c r="L3225" s="7">
        <f t="shared" si="303"/>
        <v>38.744588744588739</v>
      </c>
      <c r="M3225">
        <f t="shared" si="304"/>
        <v>19.571428571428573</v>
      </c>
      <c r="N3225">
        <f t="shared" si="305"/>
        <v>32.633333333333333</v>
      </c>
      <c r="O3225">
        <f>G3225/WatershedCalcs!$F$18</f>
        <v>1.1201298685539298</v>
      </c>
    </row>
    <row r="3226" spans="1:15" x14ac:dyDescent="0.25">
      <c r="A3226">
        <f t="shared" si="301"/>
        <v>2011</v>
      </c>
      <c r="B3226">
        <f t="shared" si="302"/>
        <v>1</v>
      </c>
      <c r="C3226">
        <v>2010</v>
      </c>
      <c r="D3226">
        <v>30</v>
      </c>
      <c r="E3226">
        <v>10</v>
      </c>
      <c r="F3226">
        <v>13</v>
      </c>
      <c r="G3226">
        <v>13</v>
      </c>
      <c r="I3226" s="1">
        <v>40481</v>
      </c>
      <c r="J3226">
        <v>13</v>
      </c>
      <c r="K3226">
        <f t="shared" si="300"/>
        <v>2405</v>
      </c>
      <c r="L3226" s="7">
        <f t="shared" si="303"/>
        <v>47.323888232979144</v>
      </c>
      <c r="M3226">
        <f t="shared" si="304"/>
        <v>18.714285714285715</v>
      </c>
      <c r="N3226">
        <f t="shared" si="305"/>
        <v>32.9</v>
      </c>
      <c r="O3226">
        <f>G3226/WatershedCalcs!$F$18</f>
        <v>0.80898268284450492</v>
      </c>
    </row>
    <row r="3227" spans="1:15" x14ac:dyDescent="0.25">
      <c r="A3227">
        <f t="shared" si="301"/>
        <v>2011</v>
      </c>
      <c r="B3227">
        <f t="shared" si="302"/>
        <v>1</v>
      </c>
      <c r="C3227">
        <v>2010</v>
      </c>
      <c r="D3227">
        <v>31</v>
      </c>
      <c r="E3227">
        <v>10</v>
      </c>
      <c r="F3227">
        <v>28</v>
      </c>
      <c r="G3227">
        <v>28</v>
      </c>
      <c r="I3227" s="1">
        <v>40482</v>
      </c>
      <c r="J3227">
        <v>28</v>
      </c>
      <c r="K3227">
        <f t="shared" si="300"/>
        <v>1357</v>
      </c>
      <c r="L3227" s="7">
        <f t="shared" si="303"/>
        <v>26.702085792994882</v>
      </c>
      <c r="M3227">
        <f t="shared" si="304"/>
        <v>19</v>
      </c>
      <c r="N3227">
        <f t="shared" si="305"/>
        <v>33.233333333333334</v>
      </c>
      <c r="O3227">
        <f>G3227/WatershedCalcs!$F$18</f>
        <v>1.7424242399727798</v>
      </c>
    </row>
    <row r="3228" spans="1:15" x14ac:dyDescent="0.25">
      <c r="A3228">
        <f t="shared" si="301"/>
        <v>2011</v>
      </c>
      <c r="B3228">
        <f t="shared" si="302"/>
        <v>2</v>
      </c>
      <c r="C3228">
        <v>2010</v>
      </c>
      <c r="D3228">
        <v>1</v>
      </c>
      <c r="E3228">
        <v>11</v>
      </c>
      <c r="F3228">
        <v>21</v>
      </c>
      <c r="G3228">
        <v>21</v>
      </c>
      <c r="I3228" s="1">
        <v>40483</v>
      </c>
      <c r="J3228">
        <v>21</v>
      </c>
      <c r="K3228">
        <f t="shared" si="300"/>
        <v>1744</v>
      </c>
      <c r="L3228" s="7">
        <f t="shared" si="303"/>
        <v>34.317197953561589</v>
      </c>
      <c r="M3228">
        <f t="shared" si="304"/>
        <v>20.142857142857142</v>
      </c>
      <c r="N3228">
        <f t="shared" si="305"/>
        <v>34.366666666666667</v>
      </c>
      <c r="O3228">
        <f>G3228/WatershedCalcs!$F$18</f>
        <v>1.3068181799795848</v>
      </c>
    </row>
    <row r="3229" spans="1:15" x14ac:dyDescent="0.25">
      <c r="A3229">
        <f t="shared" si="301"/>
        <v>2011</v>
      </c>
      <c r="B3229">
        <f t="shared" si="302"/>
        <v>2</v>
      </c>
      <c r="C3229">
        <v>2010</v>
      </c>
      <c r="D3229">
        <v>2</v>
      </c>
      <c r="E3229">
        <v>11</v>
      </c>
      <c r="F3229">
        <v>26</v>
      </c>
      <c r="G3229">
        <v>26</v>
      </c>
      <c r="I3229" s="1">
        <v>40484</v>
      </c>
      <c r="J3229">
        <v>26</v>
      </c>
      <c r="K3229">
        <f t="shared" si="300"/>
        <v>1449</v>
      </c>
      <c r="L3229" s="7">
        <f t="shared" si="303"/>
        <v>28.512396694214875</v>
      </c>
      <c r="M3229">
        <f t="shared" si="304"/>
        <v>20.857142857142858</v>
      </c>
      <c r="N3229">
        <f t="shared" si="305"/>
        <v>36.233333333333334</v>
      </c>
      <c r="O3229">
        <f>G3229/WatershedCalcs!$F$18</f>
        <v>1.6179653656890098</v>
      </c>
    </row>
    <row r="3230" spans="1:15" x14ac:dyDescent="0.25">
      <c r="A3230">
        <f t="shared" si="301"/>
        <v>2011</v>
      </c>
      <c r="B3230">
        <f t="shared" si="302"/>
        <v>2</v>
      </c>
      <c r="C3230">
        <v>2010</v>
      </c>
      <c r="D3230">
        <v>3</v>
      </c>
      <c r="E3230">
        <v>11</v>
      </c>
      <c r="F3230">
        <v>17</v>
      </c>
      <c r="G3230">
        <v>17</v>
      </c>
      <c r="I3230" s="1">
        <v>40485</v>
      </c>
      <c r="J3230">
        <v>17</v>
      </c>
      <c r="K3230">
        <f t="shared" si="300"/>
        <v>2056</v>
      </c>
      <c r="L3230" s="7">
        <f t="shared" si="303"/>
        <v>40.456513183785916</v>
      </c>
      <c r="M3230">
        <f t="shared" si="304"/>
        <v>21.714285714285715</v>
      </c>
      <c r="N3230">
        <f t="shared" si="305"/>
        <v>37.366666666666667</v>
      </c>
      <c r="O3230">
        <f>G3230/WatershedCalcs!$F$18</f>
        <v>1.0579004314120448</v>
      </c>
    </row>
    <row r="3231" spans="1:15" x14ac:dyDescent="0.25">
      <c r="A3231">
        <f t="shared" si="301"/>
        <v>2011</v>
      </c>
      <c r="B3231">
        <f t="shared" si="302"/>
        <v>2</v>
      </c>
      <c r="C3231">
        <v>2010</v>
      </c>
      <c r="D3231">
        <v>4</v>
      </c>
      <c r="E3231">
        <v>11</v>
      </c>
      <c r="F3231">
        <v>14</v>
      </c>
      <c r="G3231">
        <v>14</v>
      </c>
      <c r="I3231" s="1">
        <v>40486</v>
      </c>
      <c r="J3231">
        <v>14</v>
      </c>
      <c r="K3231">
        <f t="shared" si="300"/>
        <v>2302</v>
      </c>
      <c r="L3231" s="7">
        <f t="shared" si="303"/>
        <v>45.297127115308932</v>
      </c>
      <c r="M3231">
        <f t="shared" si="304"/>
        <v>23.714285714285715</v>
      </c>
      <c r="N3231">
        <f t="shared" si="305"/>
        <v>38.366666666666667</v>
      </c>
      <c r="O3231">
        <f>G3231/WatershedCalcs!$F$18</f>
        <v>0.87121211998638992</v>
      </c>
    </row>
    <row r="3232" spans="1:15" x14ac:dyDescent="0.25">
      <c r="A3232">
        <f t="shared" si="301"/>
        <v>2011</v>
      </c>
      <c r="B3232">
        <f t="shared" si="302"/>
        <v>2</v>
      </c>
      <c r="C3232">
        <v>2010</v>
      </c>
      <c r="D3232">
        <v>5</v>
      </c>
      <c r="E3232">
        <v>11</v>
      </c>
      <c r="F3232">
        <v>12</v>
      </c>
      <c r="G3232">
        <v>12</v>
      </c>
      <c r="I3232" s="1">
        <v>40487</v>
      </c>
      <c r="J3232">
        <v>12</v>
      </c>
      <c r="K3232">
        <f t="shared" si="300"/>
        <v>2499</v>
      </c>
      <c r="L3232" s="7">
        <f t="shared" si="303"/>
        <v>49.173553719008268</v>
      </c>
      <c r="M3232">
        <f t="shared" si="304"/>
        <v>25.142857142857142</v>
      </c>
      <c r="N3232">
        <f t="shared" si="305"/>
        <v>39.200000000000003</v>
      </c>
      <c r="O3232">
        <f>G3232/WatershedCalcs!$F$18</f>
        <v>0.74675324570261992</v>
      </c>
    </row>
    <row r="3233" spans="1:15" x14ac:dyDescent="0.25">
      <c r="A3233">
        <f t="shared" si="301"/>
        <v>2011</v>
      </c>
      <c r="B3233">
        <f t="shared" si="302"/>
        <v>2</v>
      </c>
      <c r="C3233">
        <v>2010</v>
      </c>
      <c r="D3233">
        <v>6</v>
      </c>
      <c r="E3233">
        <v>11</v>
      </c>
      <c r="F3233">
        <v>15</v>
      </c>
      <c r="G3233">
        <v>15</v>
      </c>
      <c r="I3233" s="1">
        <v>40488</v>
      </c>
      <c r="J3233">
        <v>15</v>
      </c>
      <c r="K3233">
        <f t="shared" si="300"/>
        <v>2213</v>
      </c>
      <c r="L3233" s="7">
        <f t="shared" si="303"/>
        <v>43.545848091302638</v>
      </c>
      <c r="M3233">
        <f t="shared" si="304"/>
        <v>26.428571428571427</v>
      </c>
      <c r="N3233">
        <f t="shared" si="305"/>
        <v>39.93333333333333</v>
      </c>
      <c r="O3233">
        <f>G3233/WatershedCalcs!$F$18</f>
        <v>0.93344155712827492</v>
      </c>
    </row>
    <row r="3234" spans="1:15" x14ac:dyDescent="0.25">
      <c r="A3234">
        <f t="shared" si="301"/>
        <v>2011</v>
      </c>
      <c r="B3234">
        <f t="shared" si="302"/>
        <v>2</v>
      </c>
      <c r="C3234">
        <v>2010</v>
      </c>
      <c r="D3234">
        <v>7</v>
      </c>
      <c r="E3234">
        <v>11</v>
      </c>
      <c r="F3234">
        <v>36</v>
      </c>
      <c r="G3234">
        <v>36</v>
      </c>
      <c r="I3234" s="1">
        <v>40489</v>
      </c>
      <c r="J3234">
        <v>36</v>
      </c>
      <c r="K3234">
        <f t="shared" si="300"/>
        <v>1014</v>
      </c>
      <c r="L3234" s="7">
        <f t="shared" si="303"/>
        <v>19.952774498229044</v>
      </c>
      <c r="M3234">
        <f t="shared" si="304"/>
        <v>26.857142857142858</v>
      </c>
      <c r="N3234">
        <f t="shared" si="305"/>
        <v>40.466666666666669</v>
      </c>
      <c r="O3234">
        <f>G3234/WatershedCalcs!$F$18</f>
        <v>2.2402597371078596</v>
      </c>
    </row>
    <row r="3235" spans="1:15" x14ac:dyDescent="0.25">
      <c r="A3235">
        <f t="shared" si="301"/>
        <v>2011</v>
      </c>
      <c r="B3235">
        <f t="shared" si="302"/>
        <v>2</v>
      </c>
      <c r="C3235">
        <v>2010</v>
      </c>
      <c r="D3235">
        <v>8</v>
      </c>
      <c r="E3235">
        <v>11</v>
      </c>
      <c r="F3235">
        <v>26</v>
      </c>
      <c r="G3235">
        <v>26</v>
      </c>
      <c r="I3235" s="1">
        <v>40490</v>
      </c>
      <c r="J3235">
        <v>26</v>
      </c>
      <c r="K3235">
        <f t="shared" si="300"/>
        <v>1449</v>
      </c>
      <c r="L3235" s="7">
        <f t="shared" si="303"/>
        <v>28.512396694214875</v>
      </c>
      <c r="M3235">
        <f t="shared" si="304"/>
        <v>24.285714285714285</v>
      </c>
      <c r="N3235">
        <f t="shared" si="305"/>
        <v>40.233333333333334</v>
      </c>
      <c r="O3235">
        <f>G3235/WatershedCalcs!$F$18</f>
        <v>1.6179653656890098</v>
      </c>
    </row>
    <row r="3236" spans="1:15" x14ac:dyDescent="0.25">
      <c r="A3236">
        <f t="shared" si="301"/>
        <v>2011</v>
      </c>
      <c r="B3236">
        <f t="shared" si="302"/>
        <v>2</v>
      </c>
      <c r="C3236">
        <v>2010</v>
      </c>
      <c r="D3236">
        <v>9</v>
      </c>
      <c r="E3236">
        <v>11</v>
      </c>
      <c r="F3236">
        <v>32</v>
      </c>
      <c r="G3236">
        <v>32</v>
      </c>
      <c r="I3236" s="1">
        <v>40491</v>
      </c>
      <c r="J3236">
        <v>32</v>
      </c>
      <c r="K3236">
        <f t="shared" si="300"/>
        <v>1185</v>
      </c>
      <c r="L3236" s="7">
        <f t="shared" si="303"/>
        <v>23.31759149940968</v>
      </c>
      <c r="M3236">
        <f t="shared" si="304"/>
        <v>22.857142857142858</v>
      </c>
      <c r="N3236">
        <f t="shared" si="305"/>
        <v>40.700000000000003</v>
      </c>
      <c r="O3236">
        <f>G3236/WatershedCalcs!$F$18</f>
        <v>1.9913419885403199</v>
      </c>
    </row>
    <row r="3237" spans="1:15" x14ac:dyDescent="0.25">
      <c r="A3237">
        <f t="shared" si="301"/>
        <v>2011</v>
      </c>
      <c r="B3237">
        <f t="shared" si="302"/>
        <v>2</v>
      </c>
      <c r="C3237">
        <v>2010</v>
      </c>
      <c r="D3237">
        <v>10</v>
      </c>
      <c r="E3237">
        <v>11</v>
      </c>
      <c r="F3237">
        <v>31</v>
      </c>
      <c r="G3237">
        <v>31</v>
      </c>
      <c r="I3237" s="1">
        <v>40492</v>
      </c>
      <c r="J3237">
        <v>31</v>
      </c>
      <c r="K3237">
        <f t="shared" si="300"/>
        <v>1219</v>
      </c>
      <c r="L3237" s="7">
        <f t="shared" si="303"/>
        <v>23.986619441164898</v>
      </c>
      <c r="M3237">
        <f t="shared" si="304"/>
        <v>20.428571428571427</v>
      </c>
      <c r="N3237">
        <f t="shared" si="305"/>
        <v>44.3</v>
      </c>
      <c r="O3237">
        <f>G3237/WatershedCalcs!$F$18</f>
        <v>1.9291125513984348</v>
      </c>
    </row>
    <row r="3238" spans="1:15" x14ac:dyDescent="0.25">
      <c r="A3238">
        <f t="shared" si="301"/>
        <v>2011</v>
      </c>
      <c r="B3238">
        <f t="shared" si="302"/>
        <v>2</v>
      </c>
      <c r="C3238">
        <v>2010</v>
      </c>
      <c r="D3238">
        <v>11</v>
      </c>
      <c r="E3238">
        <v>11</v>
      </c>
      <c r="F3238">
        <v>24</v>
      </c>
      <c r="G3238">
        <v>24</v>
      </c>
      <c r="I3238" s="1">
        <v>40493</v>
      </c>
      <c r="J3238">
        <v>24</v>
      </c>
      <c r="K3238">
        <f t="shared" si="300"/>
        <v>1550</v>
      </c>
      <c r="L3238" s="7">
        <f t="shared" si="303"/>
        <v>30.499803227075954</v>
      </c>
      <c r="M3238">
        <f t="shared" si="304"/>
        <v>20.142857142857142</v>
      </c>
      <c r="N3238">
        <f t="shared" si="305"/>
        <v>49.766666666666666</v>
      </c>
      <c r="O3238">
        <f>G3238/WatershedCalcs!$F$18</f>
        <v>1.4935064914052398</v>
      </c>
    </row>
    <row r="3239" spans="1:15" x14ac:dyDescent="0.25">
      <c r="A3239">
        <f t="shared" si="301"/>
        <v>2011</v>
      </c>
      <c r="B3239">
        <f t="shared" si="302"/>
        <v>2</v>
      </c>
      <c r="C3239">
        <v>2010</v>
      </c>
      <c r="D3239">
        <v>12</v>
      </c>
      <c r="E3239">
        <v>11</v>
      </c>
      <c r="F3239">
        <v>21</v>
      </c>
      <c r="G3239">
        <v>21</v>
      </c>
      <c r="I3239" s="1">
        <v>40494</v>
      </c>
      <c r="J3239">
        <v>21</v>
      </c>
      <c r="K3239">
        <f t="shared" si="300"/>
        <v>1744</v>
      </c>
      <c r="L3239" s="7">
        <f t="shared" si="303"/>
        <v>34.317197953561589</v>
      </c>
      <c r="M3239">
        <f t="shared" si="304"/>
        <v>28.857142857142858</v>
      </c>
      <c r="N3239">
        <f t="shared" si="305"/>
        <v>54.633333333333333</v>
      </c>
      <c r="O3239">
        <f>G3239/WatershedCalcs!$F$18</f>
        <v>1.3068181799795848</v>
      </c>
    </row>
    <row r="3240" spans="1:15" x14ac:dyDescent="0.25">
      <c r="A3240">
        <f t="shared" si="301"/>
        <v>2011</v>
      </c>
      <c r="B3240">
        <f t="shared" si="302"/>
        <v>2</v>
      </c>
      <c r="C3240">
        <v>2010</v>
      </c>
      <c r="D3240">
        <v>13</v>
      </c>
      <c r="E3240">
        <v>11</v>
      </c>
      <c r="F3240">
        <v>18</v>
      </c>
      <c r="G3240">
        <v>18</v>
      </c>
      <c r="I3240" s="1">
        <v>40495</v>
      </c>
      <c r="J3240">
        <v>18</v>
      </c>
      <c r="K3240">
        <f t="shared" si="300"/>
        <v>1969</v>
      </c>
      <c r="L3240" s="7">
        <f t="shared" si="303"/>
        <v>38.744588744588739</v>
      </c>
      <c r="M3240">
        <f t="shared" si="304"/>
        <v>35.285714285714285</v>
      </c>
      <c r="N3240">
        <f t="shared" si="305"/>
        <v>59.6</v>
      </c>
      <c r="O3240">
        <f>G3240/WatershedCalcs!$F$18</f>
        <v>1.1201298685539298</v>
      </c>
    </row>
    <row r="3241" spans="1:15" x14ac:dyDescent="0.25">
      <c r="A3241">
        <f t="shared" si="301"/>
        <v>2011</v>
      </c>
      <c r="B3241">
        <f t="shared" si="302"/>
        <v>2</v>
      </c>
      <c r="C3241">
        <v>2010</v>
      </c>
      <c r="D3241">
        <v>14</v>
      </c>
      <c r="E3241">
        <v>11</v>
      </c>
      <c r="F3241">
        <v>18</v>
      </c>
      <c r="G3241">
        <v>18</v>
      </c>
      <c r="I3241" s="1">
        <v>40496</v>
      </c>
      <c r="J3241">
        <v>18</v>
      </c>
      <c r="K3241">
        <f t="shared" si="300"/>
        <v>1969</v>
      </c>
      <c r="L3241" s="7">
        <f t="shared" si="303"/>
        <v>38.744588744588739</v>
      </c>
      <c r="M3241">
        <f t="shared" si="304"/>
        <v>44.142857142857146</v>
      </c>
      <c r="N3241">
        <f t="shared" si="305"/>
        <v>62.8</v>
      </c>
      <c r="O3241">
        <f>G3241/WatershedCalcs!$F$18</f>
        <v>1.1201298685539298</v>
      </c>
    </row>
    <row r="3242" spans="1:15" x14ac:dyDescent="0.25">
      <c r="A3242">
        <f t="shared" si="301"/>
        <v>2011</v>
      </c>
      <c r="B3242">
        <f t="shared" si="302"/>
        <v>2</v>
      </c>
      <c r="C3242">
        <v>2010</v>
      </c>
      <c r="D3242">
        <v>15</v>
      </c>
      <c r="E3242">
        <v>11</v>
      </c>
      <c r="F3242">
        <v>16</v>
      </c>
      <c r="G3242">
        <v>16</v>
      </c>
      <c r="I3242" s="1">
        <v>40497</v>
      </c>
      <c r="J3242">
        <v>16</v>
      </c>
      <c r="K3242">
        <f t="shared" si="300"/>
        <v>2135</v>
      </c>
      <c r="L3242" s="7">
        <f t="shared" si="303"/>
        <v>42.011019283746556</v>
      </c>
      <c r="M3242">
        <f t="shared" si="304"/>
        <v>49.857142857142854</v>
      </c>
      <c r="N3242">
        <f t="shared" si="305"/>
        <v>66.2</v>
      </c>
      <c r="O3242">
        <f>G3242/WatershedCalcs!$F$18</f>
        <v>0.99567099427015993</v>
      </c>
    </row>
    <row r="3243" spans="1:15" x14ac:dyDescent="0.25">
      <c r="A3243">
        <f t="shared" si="301"/>
        <v>2011</v>
      </c>
      <c r="B3243">
        <f t="shared" si="302"/>
        <v>2</v>
      </c>
      <c r="C3243">
        <v>2010</v>
      </c>
      <c r="D3243">
        <v>16</v>
      </c>
      <c r="E3243">
        <v>11</v>
      </c>
      <c r="F3243">
        <v>15</v>
      </c>
      <c r="G3243">
        <v>15</v>
      </c>
      <c r="I3243" s="1">
        <v>40498</v>
      </c>
      <c r="J3243">
        <v>15</v>
      </c>
      <c r="K3243">
        <f t="shared" si="300"/>
        <v>2213</v>
      </c>
      <c r="L3243" s="7">
        <f t="shared" si="303"/>
        <v>43.545848091302638</v>
      </c>
      <c r="M3243">
        <f t="shared" si="304"/>
        <v>56.857142857142854</v>
      </c>
      <c r="N3243">
        <f t="shared" si="305"/>
        <v>69.333333333333329</v>
      </c>
      <c r="O3243">
        <f>G3243/WatershedCalcs!$F$18</f>
        <v>0.93344155712827492</v>
      </c>
    </row>
    <row r="3244" spans="1:15" x14ac:dyDescent="0.25">
      <c r="A3244">
        <f t="shared" si="301"/>
        <v>2011</v>
      </c>
      <c r="B3244">
        <f t="shared" si="302"/>
        <v>2</v>
      </c>
      <c r="C3244">
        <v>2010</v>
      </c>
      <c r="D3244">
        <v>17</v>
      </c>
      <c r="E3244">
        <v>11</v>
      </c>
      <c r="F3244">
        <v>29</v>
      </c>
      <c r="G3244">
        <v>29</v>
      </c>
      <c r="I3244" s="1">
        <v>40499</v>
      </c>
      <c r="J3244">
        <v>29</v>
      </c>
      <c r="K3244">
        <f t="shared" si="300"/>
        <v>1319</v>
      </c>
      <c r="L3244" s="7">
        <f t="shared" si="303"/>
        <v>25.954348681621408</v>
      </c>
      <c r="M3244">
        <f t="shared" si="304"/>
        <v>62.714285714285715</v>
      </c>
      <c r="N3244">
        <f t="shared" si="305"/>
        <v>72.099999999999994</v>
      </c>
      <c r="O3244">
        <f>G3244/WatershedCalcs!$F$18</f>
        <v>1.8046536771146648</v>
      </c>
    </row>
    <row r="3245" spans="1:15" x14ac:dyDescent="0.25">
      <c r="A3245">
        <f t="shared" si="301"/>
        <v>2011</v>
      </c>
      <c r="B3245">
        <f t="shared" si="302"/>
        <v>2</v>
      </c>
      <c r="C3245">
        <v>2010</v>
      </c>
      <c r="D3245">
        <v>18</v>
      </c>
      <c r="E3245">
        <v>11</v>
      </c>
      <c r="F3245" t="s">
        <v>158</v>
      </c>
      <c r="G3245">
        <v>85</v>
      </c>
      <c r="H3245" t="s">
        <v>10</v>
      </c>
      <c r="I3245" s="1">
        <v>40500</v>
      </c>
      <c r="J3245">
        <v>85</v>
      </c>
      <c r="K3245">
        <f t="shared" si="300"/>
        <v>345</v>
      </c>
      <c r="L3245" s="7">
        <f t="shared" si="303"/>
        <v>6.7886658795749701</v>
      </c>
      <c r="M3245">
        <f t="shared" si="304"/>
        <v>64.428571428571431</v>
      </c>
      <c r="N3245">
        <f t="shared" si="305"/>
        <v>74.533333333333331</v>
      </c>
      <c r="O3245">
        <f>G3245/WatershedCalcs!$F$18</f>
        <v>5.2895021570602241</v>
      </c>
    </row>
    <row r="3246" spans="1:15" x14ac:dyDescent="0.25">
      <c r="A3246">
        <f t="shared" si="301"/>
        <v>2011</v>
      </c>
      <c r="B3246">
        <f t="shared" si="302"/>
        <v>2</v>
      </c>
      <c r="C3246">
        <v>2010</v>
      </c>
      <c r="D3246">
        <v>19</v>
      </c>
      <c r="E3246">
        <v>11</v>
      </c>
      <c r="F3246">
        <v>66</v>
      </c>
      <c r="G3246">
        <v>66</v>
      </c>
      <c r="I3246" s="1">
        <v>40501</v>
      </c>
      <c r="J3246">
        <v>66</v>
      </c>
      <c r="K3246">
        <f t="shared" si="300"/>
        <v>453</v>
      </c>
      <c r="L3246" s="7">
        <f t="shared" si="303"/>
        <v>8.9138134592680061</v>
      </c>
      <c r="M3246">
        <f t="shared" si="304"/>
        <v>57.285714285714285</v>
      </c>
      <c r="N3246">
        <f t="shared" si="305"/>
        <v>74.766666666666666</v>
      </c>
      <c r="O3246">
        <f>G3246/WatershedCalcs!$F$18</f>
        <v>4.1071428513644097</v>
      </c>
    </row>
    <row r="3247" spans="1:15" x14ac:dyDescent="0.25">
      <c r="A3247">
        <f t="shared" si="301"/>
        <v>2011</v>
      </c>
      <c r="B3247">
        <f t="shared" si="302"/>
        <v>2</v>
      </c>
      <c r="C3247">
        <v>2010</v>
      </c>
      <c r="D3247">
        <v>20</v>
      </c>
      <c r="E3247">
        <v>11</v>
      </c>
      <c r="F3247">
        <v>80</v>
      </c>
      <c r="G3247">
        <v>80</v>
      </c>
      <c r="I3247" s="1">
        <v>40502</v>
      </c>
      <c r="J3247">
        <v>80</v>
      </c>
      <c r="K3247">
        <f t="shared" si="300"/>
        <v>366</v>
      </c>
      <c r="L3247" s="7">
        <f t="shared" si="303"/>
        <v>7.2018890200708379</v>
      </c>
      <c r="M3247">
        <f t="shared" si="304"/>
        <v>52.428571428571431</v>
      </c>
      <c r="N3247">
        <f t="shared" si="305"/>
        <v>74.900000000000006</v>
      </c>
      <c r="O3247">
        <f>G3247/WatershedCalcs!$F$18</f>
        <v>4.9783549713507993</v>
      </c>
    </row>
    <row r="3248" spans="1:15" x14ac:dyDescent="0.25">
      <c r="A3248">
        <f t="shared" si="301"/>
        <v>2011</v>
      </c>
      <c r="B3248">
        <f t="shared" si="302"/>
        <v>2</v>
      </c>
      <c r="C3248">
        <v>2010</v>
      </c>
      <c r="D3248">
        <v>21</v>
      </c>
      <c r="E3248">
        <v>11</v>
      </c>
      <c r="F3248">
        <v>58</v>
      </c>
      <c r="G3248">
        <v>58</v>
      </c>
      <c r="I3248" s="1">
        <v>40503</v>
      </c>
      <c r="J3248">
        <v>58</v>
      </c>
      <c r="K3248">
        <f t="shared" si="300"/>
        <v>531</v>
      </c>
      <c r="L3248" s="7">
        <f t="shared" si="303"/>
        <v>10.448642266824084</v>
      </c>
      <c r="M3248">
        <f t="shared" si="304"/>
        <v>45.428571428571431</v>
      </c>
      <c r="N3248">
        <f t="shared" si="305"/>
        <v>74.833333333333329</v>
      </c>
      <c r="O3248">
        <f>G3248/WatershedCalcs!$F$18</f>
        <v>3.6093073542293297</v>
      </c>
    </row>
    <row r="3249" spans="1:15" x14ac:dyDescent="0.25">
      <c r="A3249">
        <f t="shared" si="301"/>
        <v>2011</v>
      </c>
      <c r="B3249">
        <f t="shared" si="302"/>
        <v>2</v>
      </c>
      <c r="C3249">
        <v>2010</v>
      </c>
      <c r="D3249">
        <v>22</v>
      </c>
      <c r="E3249">
        <v>11</v>
      </c>
      <c r="F3249">
        <v>65</v>
      </c>
      <c r="G3249">
        <v>65</v>
      </c>
      <c r="I3249" s="1">
        <v>40504</v>
      </c>
      <c r="J3249">
        <v>65</v>
      </c>
      <c r="K3249">
        <f t="shared" si="300"/>
        <v>462</v>
      </c>
      <c r="L3249" s="7">
        <f t="shared" si="303"/>
        <v>9.0909090909090917</v>
      </c>
      <c r="M3249">
        <f t="shared" si="304"/>
        <v>40.857142857142854</v>
      </c>
      <c r="N3249">
        <f t="shared" si="305"/>
        <v>74.966666666666669</v>
      </c>
      <c r="O3249">
        <f>G3249/WatershedCalcs!$F$18</f>
        <v>4.0449134142225249</v>
      </c>
    </row>
    <row r="3250" spans="1:15" x14ac:dyDescent="0.25">
      <c r="A3250">
        <f t="shared" si="301"/>
        <v>2011</v>
      </c>
      <c r="B3250">
        <f t="shared" si="302"/>
        <v>2</v>
      </c>
      <c r="C3250">
        <v>2010</v>
      </c>
      <c r="D3250">
        <v>23</v>
      </c>
      <c r="E3250">
        <v>11</v>
      </c>
      <c r="F3250">
        <v>56</v>
      </c>
      <c r="G3250">
        <v>56</v>
      </c>
      <c r="I3250" s="1">
        <v>40505</v>
      </c>
      <c r="J3250">
        <v>56</v>
      </c>
      <c r="K3250">
        <f t="shared" si="300"/>
        <v>552</v>
      </c>
      <c r="L3250" s="7">
        <f t="shared" si="303"/>
        <v>10.861865407319952</v>
      </c>
      <c r="M3250">
        <f t="shared" si="304"/>
        <v>34.857142857142854</v>
      </c>
      <c r="N3250">
        <f t="shared" si="305"/>
        <v>74.599999999999994</v>
      </c>
      <c r="O3250">
        <f>G3250/WatershedCalcs!$F$18</f>
        <v>3.4848484799455597</v>
      </c>
    </row>
    <row r="3251" spans="1:15" x14ac:dyDescent="0.25">
      <c r="A3251">
        <f t="shared" si="301"/>
        <v>2011</v>
      </c>
      <c r="B3251">
        <f t="shared" si="302"/>
        <v>2</v>
      </c>
      <c r="C3251">
        <v>2010</v>
      </c>
      <c r="D3251">
        <v>24</v>
      </c>
      <c r="E3251">
        <v>11</v>
      </c>
      <c r="F3251">
        <v>41</v>
      </c>
      <c r="G3251">
        <v>41</v>
      </c>
      <c r="I3251" s="1">
        <v>40506</v>
      </c>
      <c r="J3251">
        <v>41</v>
      </c>
      <c r="K3251">
        <f t="shared" si="300"/>
        <v>861</v>
      </c>
      <c r="L3251" s="7">
        <f t="shared" si="303"/>
        <v>16.942148760330578</v>
      </c>
      <c r="M3251">
        <f t="shared" si="304"/>
        <v>35.714285714285715</v>
      </c>
      <c r="N3251">
        <f t="shared" si="305"/>
        <v>74.333333333333329</v>
      </c>
      <c r="O3251">
        <f>G3251/WatershedCalcs!$F$18</f>
        <v>2.5514069228172849</v>
      </c>
    </row>
    <row r="3252" spans="1:15" x14ac:dyDescent="0.25">
      <c r="A3252">
        <f t="shared" si="301"/>
        <v>2011</v>
      </c>
      <c r="B3252">
        <f t="shared" si="302"/>
        <v>2</v>
      </c>
      <c r="C3252">
        <v>2010</v>
      </c>
      <c r="D3252">
        <v>25</v>
      </c>
      <c r="E3252">
        <v>11</v>
      </c>
      <c r="F3252">
        <v>35</v>
      </c>
      <c r="G3252">
        <v>35</v>
      </c>
      <c r="I3252" s="1">
        <v>40507</v>
      </c>
      <c r="J3252">
        <v>35</v>
      </c>
      <c r="K3252">
        <f t="shared" si="300"/>
        <v>1053</v>
      </c>
      <c r="L3252" s="7">
        <f t="shared" si="303"/>
        <v>20.720188902007084</v>
      </c>
      <c r="M3252">
        <f t="shared" si="304"/>
        <v>40.857142857142854</v>
      </c>
      <c r="N3252">
        <f t="shared" si="305"/>
        <v>74.433333333333337</v>
      </c>
      <c r="O3252">
        <f>G3252/WatershedCalcs!$F$18</f>
        <v>2.1780302999659749</v>
      </c>
    </row>
    <row r="3253" spans="1:15" x14ac:dyDescent="0.25">
      <c r="A3253">
        <f t="shared" si="301"/>
        <v>2011</v>
      </c>
      <c r="B3253">
        <f t="shared" si="302"/>
        <v>2</v>
      </c>
      <c r="C3253">
        <v>2010</v>
      </c>
      <c r="D3253">
        <v>26</v>
      </c>
      <c r="E3253">
        <v>11</v>
      </c>
      <c r="F3253">
        <v>32</v>
      </c>
      <c r="G3253">
        <v>32</v>
      </c>
      <c r="I3253" s="1">
        <v>40508</v>
      </c>
      <c r="J3253">
        <v>32</v>
      </c>
      <c r="K3253">
        <f t="shared" si="300"/>
        <v>1185</v>
      </c>
      <c r="L3253" s="7">
        <f t="shared" si="303"/>
        <v>23.31759149940968</v>
      </c>
      <c r="M3253">
        <f t="shared" si="304"/>
        <v>44.428571428571431</v>
      </c>
      <c r="N3253">
        <f t="shared" si="305"/>
        <v>74.666666666666671</v>
      </c>
      <c r="O3253">
        <f>G3253/WatershedCalcs!$F$18</f>
        <v>1.9913419885403199</v>
      </c>
    </row>
    <row r="3254" spans="1:15" x14ac:dyDescent="0.25">
      <c r="A3254">
        <f t="shared" si="301"/>
        <v>2011</v>
      </c>
      <c r="B3254">
        <f t="shared" si="302"/>
        <v>2</v>
      </c>
      <c r="C3254">
        <v>2010</v>
      </c>
      <c r="D3254">
        <v>27</v>
      </c>
      <c r="E3254">
        <v>11</v>
      </c>
      <c r="F3254">
        <v>31</v>
      </c>
      <c r="G3254">
        <v>31</v>
      </c>
      <c r="I3254" s="1">
        <v>40509</v>
      </c>
      <c r="J3254">
        <v>31</v>
      </c>
      <c r="K3254">
        <f t="shared" si="300"/>
        <v>1219</v>
      </c>
      <c r="L3254" s="7">
        <f t="shared" si="303"/>
        <v>23.986619441164898</v>
      </c>
      <c r="M3254">
        <f t="shared" si="304"/>
        <v>46.571428571428569</v>
      </c>
      <c r="N3254">
        <f t="shared" si="305"/>
        <v>75.3</v>
      </c>
      <c r="O3254">
        <f>G3254/WatershedCalcs!$F$18</f>
        <v>1.9291125513984348</v>
      </c>
    </row>
    <row r="3255" spans="1:15" x14ac:dyDescent="0.25">
      <c r="A3255">
        <f t="shared" si="301"/>
        <v>2011</v>
      </c>
      <c r="B3255">
        <f t="shared" si="302"/>
        <v>2</v>
      </c>
      <c r="C3255">
        <v>2010</v>
      </c>
      <c r="D3255">
        <v>28</v>
      </c>
      <c r="E3255">
        <v>11</v>
      </c>
      <c r="F3255">
        <v>26</v>
      </c>
      <c r="G3255">
        <v>26</v>
      </c>
      <c r="I3255" s="1">
        <v>40510</v>
      </c>
      <c r="J3255">
        <v>26</v>
      </c>
      <c r="K3255">
        <f t="shared" si="300"/>
        <v>1449</v>
      </c>
      <c r="L3255" s="7">
        <f t="shared" si="303"/>
        <v>28.512396694214875</v>
      </c>
      <c r="M3255">
        <f t="shared" si="304"/>
        <v>47.714285714285715</v>
      </c>
      <c r="N3255">
        <f t="shared" si="305"/>
        <v>75.599999999999994</v>
      </c>
      <c r="O3255">
        <f>G3255/WatershedCalcs!$F$18</f>
        <v>1.6179653656890098</v>
      </c>
    </row>
    <row r="3256" spans="1:15" x14ac:dyDescent="0.25">
      <c r="A3256">
        <f t="shared" si="301"/>
        <v>2011</v>
      </c>
      <c r="B3256">
        <f t="shared" si="302"/>
        <v>2</v>
      </c>
      <c r="C3256">
        <v>2010</v>
      </c>
      <c r="D3256">
        <v>29</v>
      </c>
      <c r="E3256">
        <v>11</v>
      </c>
      <c r="F3256">
        <v>23</v>
      </c>
      <c r="G3256">
        <v>23</v>
      </c>
      <c r="I3256" s="1">
        <v>40511</v>
      </c>
      <c r="J3256">
        <v>23</v>
      </c>
      <c r="K3256">
        <f t="shared" si="300"/>
        <v>1613</v>
      </c>
      <c r="L3256" s="7">
        <f t="shared" si="303"/>
        <v>31.739472648563559</v>
      </c>
      <c r="M3256">
        <f t="shared" si="304"/>
        <v>48.857142857142854</v>
      </c>
      <c r="N3256">
        <f t="shared" si="305"/>
        <v>82.233333333333334</v>
      </c>
      <c r="O3256">
        <f>G3256/WatershedCalcs!$F$18</f>
        <v>1.4312770542633548</v>
      </c>
    </row>
    <row r="3257" spans="1:15" x14ac:dyDescent="0.25">
      <c r="A3257">
        <f t="shared" si="301"/>
        <v>2011</v>
      </c>
      <c r="B3257">
        <f t="shared" si="302"/>
        <v>2</v>
      </c>
      <c r="C3257">
        <v>2010</v>
      </c>
      <c r="D3257">
        <v>30</v>
      </c>
      <c r="E3257">
        <v>11</v>
      </c>
      <c r="F3257">
        <v>62</v>
      </c>
      <c r="G3257">
        <v>62</v>
      </c>
      <c r="I3257" s="1">
        <v>40512</v>
      </c>
      <c r="J3257">
        <v>62</v>
      </c>
      <c r="K3257">
        <f t="shared" si="300"/>
        <v>490</v>
      </c>
      <c r="L3257" s="7">
        <f t="shared" si="303"/>
        <v>9.6418732782369148</v>
      </c>
      <c r="M3257">
        <f t="shared" si="304"/>
        <v>50</v>
      </c>
      <c r="N3257">
        <f t="shared" si="305"/>
        <v>89.466666666666669</v>
      </c>
      <c r="O3257">
        <f>G3257/WatershedCalcs!$F$18</f>
        <v>3.8582251027968697</v>
      </c>
    </row>
    <row r="3258" spans="1:15" x14ac:dyDescent="0.25">
      <c r="A3258">
        <f t="shared" si="301"/>
        <v>2011</v>
      </c>
      <c r="B3258">
        <f t="shared" si="302"/>
        <v>3</v>
      </c>
      <c r="C3258">
        <v>2010</v>
      </c>
      <c r="D3258">
        <v>1</v>
      </c>
      <c r="E3258">
        <v>12</v>
      </c>
      <c r="F3258">
        <v>77</v>
      </c>
      <c r="G3258">
        <v>77</v>
      </c>
      <c r="I3258" s="1">
        <v>40513</v>
      </c>
      <c r="J3258">
        <v>77</v>
      </c>
      <c r="K3258">
        <f t="shared" si="300"/>
        <v>383</v>
      </c>
      <c r="L3258" s="7">
        <f t="shared" si="303"/>
        <v>7.5364029909484458</v>
      </c>
      <c r="M3258">
        <f t="shared" si="304"/>
        <v>45.285714285714285</v>
      </c>
      <c r="N3258">
        <f t="shared" si="305"/>
        <v>93.4</v>
      </c>
      <c r="O3258">
        <f>G3258/WatershedCalcs!$F$18</f>
        <v>4.791666659925145</v>
      </c>
    </row>
    <row r="3259" spans="1:15" x14ac:dyDescent="0.25">
      <c r="A3259">
        <f t="shared" si="301"/>
        <v>2011</v>
      </c>
      <c r="B3259">
        <f t="shared" si="302"/>
        <v>3</v>
      </c>
      <c r="C3259">
        <v>2010</v>
      </c>
      <c r="D3259">
        <v>2</v>
      </c>
      <c r="E3259">
        <v>12</v>
      </c>
      <c r="F3259">
        <v>60</v>
      </c>
      <c r="G3259">
        <v>60</v>
      </c>
      <c r="I3259" s="1">
        <v>40514</v>
      </c>
      <c r="J3259">
        <v>60</v>
      </c>
      <c r="K3259">
        <f t="shared" si="300"/>
        <v>513</v>
      </c>
      <c r="L3259" s="7">
        <f t="shared" si="303"/>
        <v>10.094451003541913</v>
      </c>
      <c r="M3259">
        <f t="shared" si="304"/>
        <v>40</v>
      </c>
      <c r="N3259">
        <f t="shared" si="305"/>
        <v>95</v>
      </c>
      <c r="O3259">
        <f>G3259/WatershedCalcs!$F$18</f>
        <v>3.7337662285130997</v>
      </c>
    </row>
    <row r="3260" spans="1:15" x14ac:dyDescent="0.25">
      <c r="A3260">
        <f t="shared" si="301"/>
        <v>2011</v>
      </c>
      <c r="B3260">
        <f t="shared" si="302"/>
        <v>3</v>
      </c>
      <c r="C3260">
        <v>2010</v>
      </c>
      <c r="D3260">
        <v>3</v>
      </c>
      <c r="E3260">
        <v>12</v>
      </c>
      <c r="F3260">
        <v>47</v>
      </c>
      <c r="G3260">
        <v>47</v>
      </c>
      <c r="I3260" s="1">
        <v>40515</v>
      </c>
      <c r="J3260">
        <v>47</v>
      </c>
      <c r="K3260">
        <f t="shared" si="300"/>
        <v>700</v>
      </c>
      <c r="L3260" s="7">
        <f t="shared" si="303"/>
        <v>13.774104683195592</v>
      </c>
      <c r="M3260">
        <f t="shared" si="304"/>
        <v>51.428571428571431</v>
      </c>
      <c r="N3260">
        <f t="shared" si="305"/>
        <v>95.333333333333329</v>
      </c>
      <c r="O3260">
        <f>G3260/WatershedCalcs!$F$18</f>
        <v>2.9247835456685949</v>
      </c>
    </row>
    <row r="3261" spans="1:15" x14ac:dyDescent="0.25">
      <c r="A3261">
        <f t="shared" si="301"/>
        <v>2011</v>
      </c>
      <c r="B3261">
        <f t="shared" si="302"/>
        <v>3</v>
      </c>
      <c r="C3261">
        <v>2010</v>
      </c>
      <c r="D3261">
        <v>4</v>
      </c>
      <c r="E3261">
        <v>12</v>
      </c>
      <c r="F3261">
        <v>39</v>
      </c>
      <c r="G3261">
        <v>39</v>
      </c>
      <c r="I3261" s="1">
        <v>40516</v>
      </c>
      <c r="J3261">
        <v>39</v>
      </c>
      <c r="K3261">
        <f t="shared" si="300"/>
        <v>928</v>
      </c>
      <c r="L3261" s="7">
        <f t="shared" si="303"/>
        <v>18.260527351436444</v>
      </c>
      <c r="M3261">
        <f t="shared" si="304"/>
        <v>72.571428571428569</v>
      </c>
      <c r="N3261">
        <f t="shared" si="305"/>
        <v>95.833333333333329</v>
      </c>
      <c r="O3261">
        <f>G3261/WatershedCalcs!$F$18</f>
        <v>2.4269480485335149</v>
      </c>
    </row>
    <row r="3262" spans="1:15" x14ac:dyDescent="0.25">
      <c r="A3262">
        <f t="shared" si="301"/>
        <v>2011</v>
      </c>
      <c r="B3262">
        <f t="shared" si="302"/>
        <v>3</v>
      </c>
      <c r="C3262">
        <v>2010</v>
      </c>
      <c r="D3262">
        <v>5</v>
      </c>
      <c r="E3262">
        <v>12</v>
      </c>
      <c r="F3262">
        <v>34</v>
      </c>
      <c r="G3262">
        <v>34</v>
      </c>
      <c r="I3262" s="1">
        <v>40517</v>
      </c>
      <c r="J3262">
        <v>34</v>
      </c>
      <c r="K3262">
        <f t="shared" si="300"/>
        <v>1098</v>
      </c>
      <c r="L3262" s="7">
        <f t="shared" si="303"/>
        <v>21.605667060212514</v>
      </c>
      <c r="M3262">
        <f t="shared" si="304"/>
        <v>91.285714285714292</v>
      </c>
      <c r="N3262">
        <f t="shared" si="305"/>
        <v>96.5</v>
      </c>
      <c r="O3262">
        <f>G3262/WatershedCalcs!$F$18</f>
        <v>2.1158008628240896</v>
      </c>
    </row>
    <row r="3263" spans="1:15" x14ac:dyDescent="0.25">
      <c r="A3263">
        <f t="shared" si="301"/>
        <v>2011</v>
      </c>
      <c r="B3263">
        <f t="shared" si="302"/>
        <v>3</v>
      </c>
      <c r="C3263">
        <v>2010</v>
      </c>
      <c r="D3263">
        <v>6</v>
      </c>
      <c r="E3263">
        <v>12</v>
      </c>
      <c r="F3263">
        <v>31</v>
      </c>
      <c r="G3263">
        <v>31</v>
      </c>
      <c r="I3263" s="1">
        <v>40518</v>
      </c>
      <c r="J3263">
        <v>31</v>
      </c>
      <c r="K3263">
        <f t="shared" si="300"/>
        <v>1219</v>
      </c>
      <c r="L3263" s="7">
        <f t="shared" si="303"/>
        <v>23.986619441164898</v>
      </c>
      <c r="M3263">
        <f t="shared" si="304"/>
        <v>110.71428571428571</v>
      </c>
      <c r="N3263">
        <f t="shared" si="305"/>
        <v>97.1</v>
      </c>
      <c r="O3263">
        <f>G3263/WatershedCalcs!$F$18</f>
        <v>1.9291125513984348</v>
      </c>
    </row>
    <row r="3264" spans="1:15" x14ac:dyDescent="0.25">
      <c r="A3264">
        <f t="shared" si="301"/>
        <v>2011</v>
      </c>
      <c r="B3264">
        <f t="shared" si="302"/>
        <v>3</v>
      </c>
      <c r="C3264">
        <v>2010</v>
      </c>
      <c r="D3264">
        <v>7</v>
      </c>
      <c r="E3264">
        <v>12</v>
      </c>
      <c r="F3264">
        <v>29</v>
      </c>
      <c r="G3264">
        <v>29</v>
      </c>
      <c r="I3264" s="1">
        <v>40519</v>
      </c>
      <c r="J3264">
        <v>29</v>
      </c>
      <c r="K3264">
        <f t="shared" si="300"/>
        <v>1319</v>
      </c>
      <c r="L3264" s="7">
        <f t="shared" si="303"/>
        <v>25.954348681621408</v>
      </c>
      <c r="M3264">
        <f t="shared" si="304"/>
        <v>122.57142857142857</v>
      </c>
      <c r="N3264">
        <f t="shared" si="305"/>
        <v>97.8</v>
      </c>
      <c r="O3264">
        <f>G3264/WatershedCalcs!$F$18</f>
        <v>1.8046536771146648</v>
      </c>
    </row>
    <row r="3265" spans="1:15" x14ac:dyDescent="0.25">
      <c r="A3265">
        <f t="shared" si="301"/>
        <v>2011</v>
      </c>
      <c r="B3265">
        <f t="shared" si="302"/>
        <v>3</v>
      </c>
      <c r="C3265">
        <v>2010</v>
      </c>
      <c r="D3265">
        <v>8</v>
      </c>
      <c r="E3265">
        <v>12</v>
      </c>
      <c r="F3265">
        <v>40</v>
      </c>
      <c r="G3265">
        <v>40</v>
      </c>
      <c r="I3265" s="1">
        <v>40520</v>
      </c>
      <c r="J3265">
        <v>40</v>
      </c>
      <c r="K3265">
        <f t="shared" si="300"/>
        <v>894</v>
      </c>
      <c r="L3265" s="7">
        <f t="shared" si="303"/>
        <v>17.591499409681226</v>
      </c>
      <c r="M3265">
        <f t="shared" si="304"/>
        <v>135.57142857142858</v>
      </c>
      <c r="N3265">
        <f t="shared" si="305"/>
        <v>98.433333333333337</v>
      </c>
      <c r="O3265">
        <f>G3265/WatershedCalcs!$F$18</f>
        <v>2.4891774856753996</v>
      </c>
    </row>
    <row r="3266" spans="1:15" x14ac:dyDescent="0.25">
      <c r="A3266">
        <f t="shared" si="301"/>
        <v>2011</v>
      </c>
      <c r="B3266">
        <f t="shared" si="302"/>
        <v>3</v>
      </c>
      <c r="C3266">
        <v>2010</v>
      </c>
      <c r="D3266">
        <v>9</v>
      </c>
      <c r="E3266">
        <v>12</v>
      </c>
      <c r="F3266" t="s">
        <v>159</v>
      </c>
      <c r="G3266">
        <v>140</v>
      </c>
      <c r="H3266" t="s">
        <v>10</v>
      </c>
      <c r="I3266" s="1">
        <v>40521</v>
      </c>
      <c r="J3266">
        <v>140</v>
      </c>
      <c r="K3266">
        <f t="shared" ref="K3266:K3329" si="306">RANK(J3266,$J$2:$J$5114,0)</f>
        <v>179</v>
      </c>
      <c r="L3266" s="7">
        <f t="shared" si="303"/>
        <v>3.5222353404171582</v>
      </c>
      <c r="M3266">
        <f t="shared" si="304"/>
        <v>145.57142857142858</v>
      </c>
      <c r="N3266">
        <f t="shared" si="305"/>
        <v>98.566666666666663</v>
      </c>
      <c r="O3266">
        <f>G3266/WatershedCalcs!$F$18</f>
        <v>8.7121211998638994</v>
      </c>
    </row>
    <row r="3267" spans="1:15" x14ac:dyDescent="0.25">
      <c r="A3267">
        <f t="shared" ref="A3267:A3330" si="307">IF(E3267&gt;9,C3267+1,C3267)</f>
        <v>2011</v>
      </c>
      <c r="B3267">
        <f t="shared" ref="B3267:B3330" si="308">IF(E3267&gt;9,(E3267-9),(E3267+3))</f>
        <v>3</v>
      </c>
      <c r="C3267">
        <v>2010</v>
      </c>
      <c r="D3267">
        <v>10</v>
      </c>
      <c r="E3267">
        <v>12</v>
      </c>
      <c r="F3267" t="s">
        <v>160</v>
      </c>
      <c r="G3267">
        <v>195</v>
      </c>
      <c r="H3267" t="s">
        <v>10</v>
      </c>
      <c r="I3267" s="1">
        <v>40522</v>
      </c>
      <c r="J3267">
        <v>195</v>
      </c>
      <c r="K3267">
        <f t="shared" si="306"/>
        <v>89</v>
      </c>
      <c r="L3267" s="7">
        <f t="shared" ref="L3267:L3330" si="309">100*(K3267/(COUNT($K$2:$K$5114)+1))</f>
        <v>1.7512790240062965</v>
      </c>
      <c r="M3267">
        <f t="shared" ref="M3267:M3330" si="310">AVERAGE(J3267:J3273)</f>
        <v>139.57142857142858</v>
      </c>
      <c r="N3267">
        <f t="shared" ref="N3267:N3330" si="311">AVERAGE(J3267:J3296)</f>
        <v>95.3</v>
      </c>
      <c r="O3267">
        <f>G3267/WatershedCalcs!$F$18</f>
        <v>12.134740242667574</v>
      </c>
    </row>
    <row r="3268" spans="1:15" x14ac:dyDescent="0.25">
      <c r="A3268">
        <f t="shared" si="307"/>
        <v>2011</v>
      </c>
      <c r="B3268">
        <f t="shared" si="308"/>
        <v>3</v>
      </c>
      <c r="C3268">
        <v>2010</v>
      </c>
      <c r="D3268">
        <v>11</v>
      </c>
      <c r="E3268">
        <v>12</v>
      </c>
      <c r="F3268" t="s">
        <v>161</v>
      </c>
      <c r="G3268">
        <v>170</v>
      </c>
      <c r="H3268" t="s">
        <v>10</v>
      </c>
      <c r="I3268" s="1">
        <v>40523</v>
      </c>
      <c r="J3268">
        <v>170</v>
      </c>
      <c r="K3268">
        <f t="shared" si="306"/>
        <v>132</v>
      </c>
      <c r="L3268" s="7">
        <f t="shared" si="309"/>
        <v>2.5974025974025974</v>
      </c>
      <c r="M3268">
        <f t="shared" si="310"/>
        <v>126.28571428571429</v>
      </c>
      <c r="N3268">
        <f t="shared" si="311"/>
        <v>90.066666666666663</v>
      </c>
      <c r="O3268">
        <f>G3268/WatershedCalcs!$F$18</f>
        <v>10.579004314120448</v>
      </c>
    </row>
    <row r="3269" spans="1:15" x14ac:dyDescent="0.25">
      <c r="A3269">
        <f t="shared" si="307"/>
        <v>2011</v>
      </c>
      <c r="B3269">
        <f t="shared" si="308"/>
        <v>3</v>
      </c>
      <c r="C3269">
        <v>2010</v>
      </c>
      <c r="D3269">
        <v>12</v>
      </c>
      <c r="E3269">
        <v>12</v>
      </c>
      <c r="F3269" t="s">
        <v>161</v>
      </c>
      <c r="G3269">
        <v>170</v>
      </c>
      <c r="H3269" t="s">
        <v>10</v>
      </c>
      <c r="I3269" s="1">
        <v>40524</v>
      </c>
      <c r="J3269">
        <v>170</v>
      </c>
      <c r="K3269">
        <f t="shared" si="306"/>
        <v>132</v>
      </c>
      <c r="L3269" s="7">
        <f t="shared" si="309"/>
        <v>2.5974025974025974</v>
      </c>
      <c r="M3269">
        <f t="shared" si="310"/>
        <v>115.14285714285714</v>
      </c>
      <c r="N3269">
        <f t="shared" si="311"/>
        <v>85.6</v>
      </c>
      <c r="O3269">
        <f>G3269/WatershedCalcs!$F$18</f>
        <v>10.579004314120448</v>
      </c>
    </row>
    <row r="3270" spans="1:15" x14ac:dyDescent="0.25">
      <c r="A3270">
        <f t="shared" si="307"/>
        <v>2011</v>
      </c>
      <c r="B3270">
        <f t="shared" si="308"/>
        <v>3</v>
      </c>
      <c r="C3270">
        <v>2010</v>
      </c>
      <c r="D3270">
        <v>13</v>
      </c>
      <c r="E3270">
        <v>12</v>
      </c>
      <c r="F3270" t="s">
        <v>162</v>
      </c>
      <c r="G3270">
        <v>114</v>
      </c>
      <c r="H3270" t="s">
        <v>10</v>
      </c>
      <c r="I3270" s="1">
        <v>40525</v>
      </c>
      <c r="J3270">
        <v>114</v>
      </c>
      <c r="K3270">
        <f t="shared" si="306"/>
        <v>243</v>
      </c>
      <c r="L3270" s="7">
        <f t="shared" si="309"/>
        <v>4.781582054309327</v>
      </c>
      <c r="M3270">
        <f t="shared" si="310"/>
        <v>100.85714285714286</v>
      </c>
      <c r="N3270">
        <f t="shared" si="311"/>
        <v>81.066666666666663</v>
      </c>
      <c r="O3270">
        <f>G3270/WatershedCalcs!$F$18</f>
        <v>7.0941558341748889</v>
      </c>
    </row>
    <row r="3271" spans="1:15" x14ac:dyDescent="0.25">
      <c r="A3271">
        <f t="shared" si="307"/>
        <v>2011</v>
      </c>
      <c r="B3271">
        <f t="shared" si="308"/>
        <v>3</v>
      </c>
      <c r="C3271">
        <v>2010</v>
      </c>
      <c r="D3271">
        <v>14</v>
      </c>
      <c r="E3271">
        <v>12</v>
      </c>
      <c r="F3271" t="s">
        <v>149</v>
      </c>
      <c r="G3271">
        <v>120</v>
      </c>
      <c r="H3271" t="s">
        <v>10</v>
      </c>
      <c r="I3271" s="1">
        <v>40526</v>
      </c>
      <c r="J3271">
        <v>120</v>
      </c>
      <c r="K3271">
        <f t="shared" si="306"/>
        <v>224</v>
      </c>
      <c r="L3271" s="7">
        <f t="shared" si="309"/>
        <v>4.4077134986225897</v>
      </c>
      <c r="M3271">
        <f t="shared" si="310"/>
        <v>95.714285714285708</v>
      </c>
      <c r="N3271">
        <f t="shared" si="311"/>
        <v>78.8</v>
      </c>
      <c r="O3271">
        <f>G3271/WatershedCalcs!$F$18</f>
        <v>7.4675324570261994</v>
      </c>
    </row>
    <row r="3272" spans="1:15" x14ac:dyDescent="0.25">
      <c r="A3272">
        <f t="shared" si="307"/>
        <v>2011</v>
      </c>
      <c r="B3272">
        <f t="shared" si="308"/>
        <v>3</v>
      </c>
      <c r="C3272">
        <v>2010</v>
      </c>
      <c r="D3272">
        <v>15</v>
      </c>
      <c r="E3272">
        <v>12</v>
      </c>
      <c r="F3272" t="s">
        <v>150</v>
      </c>
      <c r="G3272">
        <v>110</v>
      </c>
      <c r="H3272" t="s">
        <v>10</v>
      </c>
      <c r="I3272" s="1">
        <v>40527</v>
      </c>
      <c r="J3272">
        <v>110</v>
      </c>
      <c r="K3272">
        <f t="shared" si="306"/>
        <v>253</v>
      </c>
      <c r="L3272" s="7">
        <f t="shared" si="309"/>
        <v>4.9783549783549788</v>
      </c>
      <c r="M3272">
        <f t="shared" si="310"/>
        <v>87.428571428571431</v>
      </c>
      <c r="N3272">
        <f t="shared" si="311"/>
        <v>77.666666666666671</v>
      </c>
      <c r="O3272">
        <f>G3272/WatershedCalcs!$F$18</f>
        <v>6.8452380856073489</v>
      </c>
    </row>
    <row r="3273" spans="1:15" x14ac:dyDescent="0.25">
      <c r="A3273">
        <f t="shared" si="307"/>
        <v>2011</v>
      </c>
      <c r="B3273">
        <f t="shared" si="308"/>
        <v>3</v>
      </c>
      <c r="C3273">
        <v>2010</v>
      </c>
      <c r="D3273">
        <v>16</v>
      </c>
      <c r="E3273">
        <v>12</v>
      </c>
      <c r="F3273" t="s">
        <v>163</v>
      </c>
      <c r="G3273">
        <v>98</v>
      </c>
      <c r="H3273" t="s">
        <v>10</v>
      </c>
      <c r="I3273" s="1">
        <v>40528</v>
      </c>
      <c r="J3273">
        <v>98</v>
      </c>
      <c r="K3273">
        <f t="shared" si="306"/>
        <v>295</v>
      </c>
      <c r="L3273" s="7">
        <f t="shared" si="309"/>
        <v>5.8048012593467142</v>
      </c>
      <c r="M3273">
        <f t="shared" si="310"/>
        <v>79.428571428571431</v>
      </c>
      <c r="N3273">
        <f t="shared" si="311"/>
        <v>77.066666666666663</v>
      </c>
      <c r="O3273">
        <f>G3273/WatershedCalcs!$F$18</f>
        <v>6.0984848399047298</v>
      </c>
    </row>
    <row r="3274" spans="1:15" x14ac:dyDescent="0.25">
      <c r="A3274">
        <f t="shared" si="307"/>
        <v>2011</v>
      </c>
      <c r="B3274">
        <f t="shared" si="308"/>
        <v>3</v>
      </c>
      <c r="C3274">
        <v>2010</v>
      </c>
      <c r="D3274">
        <v>17</v>
      </c>
      <c r="E3274">
        <v>12</v>
      </c>
      <c r="F3274">
        <v>102</v>
      </c>
      <c r="G3274">
        <v>102</v>
      </c>
      <c r="I3274" s="1">
        <v>40529</v>
      </c>
      <c r="J3274">
        <v>102</v>
      </c>
      <c r="K3274">
        <f t="shared" si="306"/>
        <v>280</v>
      </c>
      <c r="L3274" s="7">
        <f t="shared" si="309"/>
        <v>5.5096418732782375</v>
      </c>
      <c r="M3274">
        <f t="shared" si="310"/>
        <v>72.285714285714292</v>
      </c>
      <c r="N3274">
        <f t="shared" si="311"/>
        <v>77.5</v>
      </c>
      <c r="O3274">
        <f>G3274/WatershedCalcs!$F$18</f>
        <v>6.3474025884722698</v>
      </c>
    </row>
    <row r="3275" spans="1:15" x14ac:dyDescent="0.25">
      <c r="A3275">
        <f t="shared" si="307"/>
        <v>2011</v>
      </c>
      <c r="B3275">
        <f t="shared" si="308"/>
        <v>3</v>
      </c>
      <c r="C3275">
        <v>2010</v>
      </c>
      <c r="D3275">
        <v>18</v>
      </c>
      <c r="E3275">
        <v>12</v>
      </c>
      <c r="F3275">
        <v>92</v>
      </c>
      <c r="G3275">
        <v>92</v>
      </c>
      <c r="I3275" s="1">
        <v>40530</v>
      </c>
      <c r="J3275">
        <v>92</v>
      </c>
      <c r="K3275">
        <f t="shared" si="306"/>
        <v>316</v>
      </c>
      <c r="L3275" s="7">
        <f t="shared" si="309"/>
        <v>6.2180243998425819</v>
      </c>
      <c r="M3275">
        <f t="shared" si="310"/>
        <v>64</v>
      </c>
      <c r="N3275">
        <f t="shared" si="311"/>
        <v>83.266666666666666</v>
      </c>
      <c r="O3275">
        <f>G3275/WatershedCalcs!$F$18</f>
        <v>5.7251082170534193</v>
      </c>
    </row>
    <row r="3276" spans="1:15" x14ac:dyDescent="0.25">
      <c r="A3276">
        <f t="shared" si="307"/>
        <v>2011</v>
      </c>
      <c r="B3276">
        <f t="shared" si="308"/>
        <v>3</v>
      </c>
      <c r="C3276">
        <v>2010</v>
      </c>
      <c r="D3276">
        <v>19</v>
      </c>
      <c r="E3276">
        <v>12</v>
      </c>
      <c r="F3276">
        <v>70</v>
      </c>
      <c r="G3276">
        <v>70</v>
      </c>
      <c r="I3276" s="1">
        <v>40531</v>
      </c>
      <c r="J3276">
        <v>70</v>
      </c>
      <c r="K3276">
        <f t="shared" si="306"/>
        <v>430</v>
      </c>
      <c r="L3276" s="7">
        <f t="shared" si="309"/>
        <v>8.461235733963008</v>
      </c>
      <c r="M3276">
        <f t="shared" si="310"/>
        <v>56.857142857142854</v>
      </c>
      <c r="N3276">
        <f t="shared" si="311"/>
        <v>87.9</v>
      </c>
      <c r="O3276">
        <f>G3276/WatershedCalcs!$F$18</f>
        <v>4.3560605999319497</v>
      </c>
    </row>
    <row r="3277" spans="1:15" x14ac:dyDescent="0.25">
      <c r="A3277">
        <f t="shared" si="307"/>
        <v>2011</v>
      </c>
      <c r="B3277">
        <f t="shared" si="308"/>
        <v>3</v>
      </c>
      <c r="C3277">
        <v>2010</v>
      </c>
      <c r="D3277">
        <v>20</v>
      </c>
      <c r="E3277">
        <v>12</v>
      </c>
      <c r="F3277">
        <v>78</v>
      </c>
      <c r="G3277">
        <v>78</v>
      </c>
      <c r="I3277" s="1">
        <v>40532</v>
      </c>
      <c r="J3277">
        <v>78</v>
      </c>
      <c r="K3277">
        <f t="shared" si="306"/>
        <v>380</v>
      </c>
      <c r="L3277" s="7">
        <f t="shared" si="309"/>
        <v>7.4773711137347503</v>
      </c>
      <c r="M3277">
        <f t="shared" si="310"/>
        <v>54.142857142857146</v>
      </c>
      <c r="N3277">
        <f t="shared" si="311"/>
        <v>90.9</v>
      </c>
      <c r="O3277">
        <f>G3277/WatershedCalcs!$F$18</f>
        <v>4.8538960970670297</v>
      </c>
    </row>
    <row r="3278" spans="1:15" x14ac:dyDescent="0.25">
      <c r="A3278">
        <f t="shared" si="307"/>
        <v>2011</v>
      </c>
      <c r="B3278">
        <f t="shared" si="308"/>
        <v>3</v>
      </c>
      <c r="C3278">
        <v>2010</v>
      </c>
      <c r="D3278">
        <v>21</v>
      </c>
      <c r="E3278">
        <v>12</v>
      </c>
      <c r="F3278">
        <v>62</v>
      </c>
      <c r="G3278">
        <v>62</v>
      </c>
      <c r="I3278" s="1">
        <v>40533</v>
      </c>
      <c r="J3278">
        <v>62</v>
      </c>
      <c r="K3278">
        <f t="shared" si="306"/>
        <v>490</v>
      </c>
      <c r="L3278" s="7">
        <f t="shared" si="309"/>
        <v>9.6418732782369148</v>
      </c>
      <c r="M3278">
        <f t="shared" si="310"/>
        <v>48.714285714285715</v>
      </c>
      <c r="N3278">
        <f t="shared" si="311"/>
        <v>92.63333333333334</v>
      </c>
      <c r="O3278">
        <f>G3278/WatershedCalcs!$F$18</f>
        <v>3.8582251027968697</v>
      </c>
    </row>
    <row r="3279" spans="1:15" x14ac:dyDescent="0.25">
      <c r="A3279">
        <f t="shared" si="307"/>
        <v>2011</v>
      </c>
      <c r="B3279">
        <f t="shared" si="308"/>
        <v>3</v>
      </c>
      <c r="C3279">
        <v>2010</v>
      </c>
      <c r="D3279">
        <v>22</v>
      </c>
      <c r="E3279">
        <v>12</v>
      </c>
      <c r="F3279">
        <v>54</v>
      </c>
      <c r="G3279">
        <v>54</v>
      </c>
      <c r="I3279" s="1">
        <v>40534</v>
      </c>
      <c r="J3279">
        <v>54</v>
      </c>
      <c r="K3279">
        <f t="shared" si="306"/>
        <v>587</v>
      </c>
      <c r="L3279" s="7">
        <f t="shared" si="309"/>
        <v>11.550570641479732</v>
      </c>
      <c r="M3279">
        <f t="shared" si="310"/>
        <v>72</v>
      </c>
      <c r="N3279">
        <f t="shared" si="311"/>
        <v>93.6</v>
      </c>
      <c r="O3279">
        <f>G3279/WatershedCalcs!$F$18</f>
        <v>3.3603896056617897</v>
      </c>
    </row>
    <row r="3280" spans="1:15" x14ac:dyDescent="0.25">
      <c r="A3280">
        <f t="shared" si="307"/>
        <v>2011</v>
      </c>
      <c r="B3280">
        <f t="shared" si="308"/>
        <v>3</v>
      </c>
      <c r="C3280">
        <v>2010</v>
      </c>
      <c r="D3280">
        <v>23</v>
      </c>
      <c r="E3280">
        <v>12</v>
      </c>
      <c r="F3280">
        <v>48</v>
      </c>
      <c r="G3280">
        <v>48</v>
      </c>
      <c r="I3280" s="1">
        <v>40535</v>
      </c>
      <c r="J3280">
        <v>48</v>
      </c>
      <c r="K3280">
        <f t="shared" si="306"/>
        <v>675</v>
      </c>
      <c r="L3280" s="7">
        <f t="shared" si="309"/>
        <v>13.282172373081464</v>
      </c>
      <c r="M3280">
        <f t="shared" si="310"/>
        <v>98.571428571428569</v>
      </c>
      <c r="N3280">
        <f t="shared" si="311"/>
        <v>95.066666666666663</v>
      </c>
      <c r="O3280">
        <f>G3280/WatershedCalcs!$F$18</f>
        <v>2.9870129828104797</v>
      </c>
    </row>
    <row r="3281" spans="1:15" x14ac:dyDescent="0.25">
      <c r="A3281">
        <f t="shared" si="307"/>
        <v>2011</v>
      </c>
      <c r="B3281">
        <f t="shared" si="308"/>
        <v>3</v>
      </c>
      <c r="C3281">
        <v>2010</v>
      </c>
      <c r="D3281">
        <v>24</v>
      </c>
      <c r="E3281">
        <v>12</v>
      </c>
      <c r="F3281">
        <v>44</v>
      </c>
      <c r="G3281">
        <v>44</v>
      </c>
      <c r="I3281" s="1">
        <v>40536</v>
      </c>
      <c r="J3281">
        <v>44</v>
      </c>
      <c r="K3281">
        <f t="shared" si="306"/>
        <v>777</v>
      </c>
      <c r="L3281" s="7">
        <f t="shared" si="309"/>
        <v>15.289256198347106</v>
      </c>
      <c r="M3281">
        <f t="shared" si="310"/>
        <v>117.42857142857143</v>
      </c>
      <c r="N3281">
        <f t="shared" si="311"/>
        <v>95.9</v>
      </c>
      <c r="O3281">
        <f>G3281/WatershedCalcs!$F$18</f>
        <v>2.7380952342429397</v>
      </c>
    </row>
    <row r="3282" spans="1:15" x14ac:dyDescent="0.25">
      <c r="A3282">
        <f t="shared" si="307"/>
        <v>2011</v>
      </c>
      <c r="B3282">
        <f t="shared" si="308"/>
        <v>3</v>
      </c>
      <c r="C3282">
        <v>2010</v>
      </c>
      <c r="D3282">
        <v>25</v>
      </c>
      <c r="E3282">
        <v>12</v>
      </c>
      <c r="F3282">
        <v>42</v>
      </c>
      <c r="G3282">
        <v>42</v>
      </c>
      <c r="I3282" s="1">
        <v>40537</v>
      </c>
      <c r="J3282">
        <v>42</v>
      </c>
      <c r="K3282">
        <f t="shared" si="306"/>
        <v>843</v>
      </c>
      <c r="L3282" s="7">
        <f t="shared" si="309"/>
        <v>16.587957497048407</v>
      </c>
      <c r="M3282">
        <f t="shared" si="310"/>
        <v>129</v>
      </c>
      <c r="N3282">
        <f t="shared" si="311"/>
        <v>96.533333333333331</v>
      </c>
      <c r="O3282">
        <f>G3282/WatershedCalcs!$F$18</f>
        <v>2.6136363599591697</v>
      </c>
    </row>
    <row r="3283" spans="1:15" x14ac:dyDescent="0.25">
      <c r="A3283">
        <f t="shared" si="307"/>
        <v>2011</v>
      </c>
      <c r="B3283">
        <f t="shared" si="308"/>
        <v>3</v>
      </c>
      <c r="C3283">
        <v>2010</v>
      </c>
      <c r="D3283">
        <v>26</v>
      </c>
      <c r="E3283">
        <v>12</v>
      </c>
      <c r="F3283">
        <v>51</v>
      </c>
      <c r="G3283">
        <v>51</v>
      </c>
      <c r="I3283" s="1">
        <v>40538</v>
      </c>
      <c r="J3283">
        <v>51</v>
      </c>
      <c r="K3283">
        <f t="shared" si="306"/>
        <v>623</v>
      </c>
      <c r="L3283" s="7">
        <f t="shared" si="309"/>
        <v>12.258953168044078</v>
      </c>
      <c r="M3283">
        <f t="shared" si="310"/>
        <v>133</v>
      </c>
      <c r="N3283">
        <f t="shared" si="311"/>
        <v>97</v>
      </c>
      <c r="O3283">
        <f>G3283/WatershedCalcs!$F$18</f>
        <v>3.1737012942361349</v>
      </c>
    </row>
    <row r="3284" spans="1:15" x14ac:dyDescent="0.25">
      <c r="A3284">
        <f t="shared" si="307"/>
        <v>2011</v>
      </c>
      <c r="B3284">
        <f t="shared" si="308"/>
        <v>3</v>
      </c>
      <c r="C3284">
        <v>2010</v>
      </c>
      <c r="D3284">
        <v>27</v>
      </c>
      <c r="E3284">
        <v>12</v>
      </c>
      <c r="F3284" t="s">
        <v>145</v>
      </c>
      <c r="G3284">
        <v>40</v>
      </c>
      <c r="H3284" t="s">
        <v>10</v>
      </c>
      <c r="I3284" s="1">
        <v>40539</v>
      </c>
      <c r="J3284">
        <v>40</v>
      </c>
      <c r="K3284">
        <f t="shared" si="306"/>
        <v>894</v>
      </c>
      <c r="L3284" s="7">
        <f t="shared" si="309"/>
        <v>17.591499409681226</v>
      </c>
      <c r="M3284">
        <f t="shared" si="310"/>
        <v>134.57142857142858</v>
      </c>
      <c r="N3284">
        <f t="shared" si="311"/>
        <v>96.933333333333337</v>
      </c>
      <c r="O3284">
        <f>G3284/WatershedCalcs!$F$18</f>
        <v>2.4891774856753996</v>
      </c>
    </row>
    <row r="3285" spans="1:15" x14ac:dyDescent="0.25">
      <c r="A3285">
        <f t="shared" si="307"/>
        <v>2011</v>
      </c>
      <c r="B3285">
        <f t="shared" si="308"/>
        <v>3</v>
      </c>
      <c r="C3285">
        <v>2010</v>
      </c>
      <c r="D3285">
        <v>28</v>
      </c>
      <c r="E3285">
        <v>12</v>
      </c>
      <c r="F3285" t="s">
        <v>164</v>
      </c>
      <c r="G3285">
        <v>225</v>
      </c>
      <c r="H3285" t="s">
        <v>10</v>
      </c>
      <c r="I3285" s="1">
        <v>40540</v>
      </c>
      <c r="J3285">
        <v>225</v>
      </c>
      <c r="K3285">
        <f t="shared" si="306"/>
        <v>58</v>
      </c>
      <c r="L3285" s="7">
        <f t="shared" si="309"/>
        <v>1.1412829594647778</v>
      </c>
      <c r="M3285">
        <f t="shared" si="310"/>
        <v>137.28571428571428</v>
      </c>
      <c r="N3285">
        <f t="shared" si="311"/>
        <v>97.1</v>
      </c>
      <c r="O3285">
        <f>G3285/WatershedCalcs!$F$18</f>
        <v>14.001623356924124</v>
      </c>
    </row>
    <row r="3286" spans="1:15" x14ac:dyDescent="0.25">
      <c r="A3286">
        <f t="shared" si="307"/>
        <v>2011</v>
      </c>
      <c r="B3286">
        <f t="shared" si="308"/>
        <v>3</v>
      </c>
      <c r="C3286">
        <v>2010</v>
      </c>
      <c r="D3286">
        <v>29</v>
      </c>
      <c r="E3286">
        <v>12</v>
      </c>
      <c r="F3286" t="s">
        <v>165</v>
      </c>
      <c r="G3286">
        <v>240</v>
      </c>
      <c r="H3286" t="s">
        <v>10</v>
      </c>
      <c r="I3286" s="1">
        <v>40541</v>
      </c>
      <c r="J3286">
        <v>240</v>
      </c>
      <c r="K3286">
        <f t="shared" si="306"/>
        <v>42</v>
      </c>
      <c r="L3286" s="7">
        <f t="shared" si="309"/>
        <v>0.82644628099173556</v>
      </c>
      <c r="M3286">
        <f t="shared" si="310"/>
        <v>112.57142857142857</v>
      </c>
      <c r="N3286">
        <f t="shared" si="311"/>
        <v>90.966666666666669</v>
      </c>
      <c r="O3286">
        <f>G3286/WatershedCalcs!$F$18</f>
        <v>14.935064914052399</v>
      </c>
    </row>
    <row r="3287" spans="1:15" x14ac:dyDescent="0.25">
      <c r="A3287">
        <f t="shared" si="307"/>
        <v>2011</v>
      </c>
      <c r="B3287">
        <f t="shared" si="308"/>
        <v>3</v>
      </c>
      <c r="C3287">
        <v>2010</v>
      </c>
      <c r="D3287">
        <v>30</v>
      </c>
      <c r="E3287">
        <v>12</v>
      </c>
      <c r="F3287" t="s">
        <v>166</v>
      </c>
      <c r="G3287">
        <v>180</v>
      </c>
      <c r="H3287" t="s">
        <v>10</v>
      </c>
      <c r="I3287" s="1">
        <v>40542</v>
      </c>
      <c r="J3287">
        <v>180</v>
      </c>
      <c r="K3287">
        <f t="shared" si="306"/>
        <v>114</v>
      </c>
      <c r="L3287" s="7">
        <f t="shared" si="309"/>
        <v>2.2432113341204247</v>
      </c>
      <c r="M3287">
        <f t="shared" si="310"/>
        <v>85.714285714285708</v>
      </c>
      <c r="N3287">
        <f t="shared" si="311"/>
        <v>84.266666666666666</v>
      </c>
      <c r="O3287">
        <f>G3287/WatershedCalcs!$F$18</f>
        <v>11.2012986855393</v>
      </c>
    </row>
    <row r="3288" spans="1:15" x14ac:dyDescent="0.25">
      <c r="A3288">
        <f t="shared" si="307"/>
        <v>2011</v>
      </c>
      <c r="B3288">
        <f t="shared" si="308"/>
        <v>3</v>
      </c>
      <c r="C3288">
        <v>2010</v>
      </c>
      <c r="D3288">
        <v>31</v>
      </c>
      <c r="E3288">
        <v>12</v>
      </c>
      <c r="F3288" t="s">
        <v>148</v>
      </c>
      <c r="G3288">
        <v>125</v>
      </c>
      <c r="H3288" t="s">
        <v>10</v>
      </c>
      <c r="I3288" s="1">
        <v>40543</v>
      </c>
      <c r="J3288">
        <v>125</v>
      </c>
      <c r="K3288">
        <f t="shared" si="306"/>
        <v>211</v>
      </c>
      <c r="L3288" s="7">
        <f t="shared" si="309"/>
        <v>4.1519086973632424</v>
      </c>
      <c r="M3288">
        <f t="shared" si="310"/>
        <v>66.857142857142861</v>
      </c>
      <c r="N3288">
        <f t="shared" si="311"/>
        <v>79.5</v>
      </c>
      <c r="O3288">
        <f>G3288/WatershedCalcs!$F$18</f>
        <v>7.7786796427356242</v>
      </c>
    </row>
    <row r="3289" spans="1:15" x14ac:dyDescent="0.25">
      <c r="A3289">
        <f t="shared" si="307"/>
        <v>2011</v>
      </c>
      <c r="B3289">
        <f t="shared" si="308"/>
        <v>4</v>
      </c>
      <c r="C3289">
        <v>2011</v>
      </c>
      <c r="D3289">
        <v>1</v>
      </c>
      <c r="E3289">
        <v>1</v>
      </c>
      <c r="F3289" t="s">
        <v>137</v>
      </c>
      <c r="G3289">
        <v>70</v>
      </c>
      <c r="H3289" t="s">
        <v>10</v>
      </c>
      <c r="I3289" s="1">
        <v>40544</v>
      </c>
      <c r="J3289">
        <v>70</v>
      </c>
      <c r="K3289">
        <f t="shared" si="306"/>
        <v>430</v>
      </c>
      <c r="L3289" s="7">
        <f t="shared" si="309"/>
        <v>8.461235733963008</v>
      </c>
      <c r="M3289">
        <f t="shared" si="310"/>
        <v>55.285714285714285</v>
      </c>
      <c r="N3289">
        <f t="shared" si="311"/>
        <v>76.466666666666669</v>
      </c>
      <c r="O3289">
        <f>G3289/WatershedCalcs!$F$18</f>
        <v>4.3560605999319497</v>
      </c>
    </row>
    <row r="3290" spans="1:15" x14ac:dyDescent="0.25">
      <c r="A3290">
        <f t="shared" si="307"/>
        <v>2011</v>
      </c>
      <c r="B3290">
        <f t="shared" si="308"/>
        <v>4</v>
      </c>
      <c r="C3290">
        <v>2011</v>
      </c>
      <c r="D3290">
        <v>2</v>
      </c>
      <c r="E3290">
        <v>1</v>
      </c>
      <c r="F3290" t="s">
        <v>167</v>
      </c>
      <c r="G3290">
        <v>62</v>
      </c>
      <c r="H3290" t="s">
        <v>10</v>
      </c>
      <c r="I3290" s="1">
        <v>40545</v>
      </c>
      <c r="J3290">
        <v>62</v>
      </c>
      <c r="K3290">
        <f t="shared" si="306"/>
        <v>490</v>
      </c>
      <c r="L3290" s="7">
        <f t="shared" si="309"/>
        <v>9.6418732782369148</v>
      </c>
      <c r="M3290">
        <f t="shared" si="310"/>
        <v>51.285714285714285</v>
      </c>
      <c r="N3290">
        <f t="shared" si="311"/>
        <v>75.2</v>
      </c>
      <c r="O3290">
        <f>G3290/WatershedCalcs!$F$18</f>
        <v>3.8582251027968697</v>
      </c>
    </row>
    <row r="3291" spans="1:15" x14ac:dyDescent="0.25">
      <c r="A3291">
        <f t="shared" si="307"/>
        <v>2011</v>
      </c>
      <c r="B3291">
        <f t="shared" si="308"/>
        <v>4</v>
      </c>
      <c r="C3291">
        <v>2011</v>
      </c>
      <c r="D3291">
        <v>3</v>
      </c>
      <c r="E3291">
        <v>1</v>
      </c>
      <c r="F3291">
        <v>59</v>
      </c>
      <c r="G3291">
        <v>59</v>
      </c>
      <c r="I3291" s="1">
        <v>40546</v>
      </c>
      <c r="J3291">
        <v>59</v>
      </c>
      <c r="K3291">
        <f t="shared" si="306"/>
        <v>519</v>
      </c>
      <c r="L3291" s="7">
        <f t="shared" si="309"/>
        <v>10.212514757969302</v>
      </c>
      <c r="M3291">
        <f t="shared" si="310"/>
        <v>47.857142857142854</v>
      </c>
      <c r="N3291">
        <f t="shared" si="311"/>
        <v>74.099999999999994</v>
      </c>
      <c r="O3291">
        <f>G3291/WatershedCalcs!$F$18</f>
        <v>3.6715367913712145</v>
      </c>
    </row>
    <row r="3292" spans="1:15" x14ac:dyDescent="0.25">
      <c r="A3292">
        <f t="shared" si="307"/>
        <v>2011</v>
      </c>
      <c r="B3292">
        <f t="shared" si="308"/>
        <v>4</v>
      </c>
      <c r="C3292">
        <v>2011</v>
      </c>
      <c r="D3292">
        <v>4</v>
      </c>
      <c r="E3292">
        <v>1</v>
      </c>
      <c r="F3292">
        <v>52</v>
      </c>
      <c r="G3292">
        <v>52</v>
      </c>
      <c r="I3292" s="1">
        <v>40547</v>
      </c>
      <c r="J3292">
        <v>52</v>
      </c>
      <c r="K3292">
        <f t="shared" si="306"/>
        <v>610</v>
      </c>
      <c r="L3292" s="7">
        <f t="shared" si="309"/>
        <v>12.00314836678473</v>
      </c>
      <c r="M3292">
        <f t="shared" si="310"/>
        <v>44.571428571428569</v>
      </c>
      <c r="N3292">
        <f t="shared" si="311"/>
        <v>73.033333333333331</v>
      </c>
      <c r="O3292">
        <f>G3292/WatershedCalcs!$F$18</f>
        <v>3.2359307313780197</v>
      </c>
    </row>
    <row r="3293" spans="1:15" x14ac:dyDescent="0.25">
      <c r="A3293">
        <f t="shared" si="307"/>
        <v>2011</v>
      </c>
      <c r="B3293">
        <f t="shared" si="308"/>
        <v>4</v>
      </c>
      <c r="C3293">
        <v>2011</v>
      </c>
      <c r="D3293">
        <v>5</v>
      </c>
      <c r="E3293">
        <v>1</v>
      </c>
      <c r="F3293">
        <v>52</v>
      </c>
      <c r="G3293">
        <v>52</v>
      </c>
      <c r="I3293" s="1">
        <v>40548</v>
      </c>
      <c r="J3293">
        <v>52</v>
      </c>
      <c r="K3293">
        <f t="shared" si="306"/>
        <v>610</v>
      </c>
      <c r="L3293" s="7">
        <f t="shared" si="309"/>
        <v>12.00314836678473</v>
      </c>
      <c r="M3293">
        <f t="shared" si="310"/>
        <v>42</v>
      </c>
      <c r="N3293">
        <f t="shared" si="311"/>
        <v>72.166666666666671</v>
      </c>
      <c r="O3293">
        <f>G3293/WatershedCalcs!$F$18</f>
        <v>3.2359307313780197</v>
      </c>
    </row>
    <row r="3294" spans="1:15" x14ac:dyDescent="0.25">
      <c r="A3294">
        <f t="shared" si="307"/>
        <v>2011</v>
      </c>
      <c r="B3294">
        <f t="shared" si="308"/>
        <v>4</v>
      </c>
      <c r="C3294">
        <v>2011</v>
      </c>
      <c r="D3294">
        <v>6</v>
      </c>
      <c r="E3294">
        <v>1</v>
      </c>
      <c r="F3294">
        <v>48</v>
      </c>
      <c r="G3294">
        <v>48</v>
      </c>
      <c r="I3294" s="1">
        <v>40549</v>
      </c>
      <c r="J3294">
        <v>48</v>
      </c>
      <c r="K3294">
        <f t="shared" si="306"/>
        <v>675</v>
      </c>
      <c r="L3294" s="7">
        <f t="shared" si="309"/>
        <v>13.282172373081464</v>
      </c>
      <c r="M3294">
        <f t="shared" si="310"/>
        <v>41.142857142857146</v>
      </c>
      <c r="N3294">
        <f t="shared" si="311"/>
        <v>71.266666666666666</v>
      </c>
      <c r="O3294">
        <f>G3294/WatershedCalcs!$F$18</f>
        <v>2.9870129828104797</v>
      </c>
    </row>
    <row r="3295" spans="1:15" x14ac:dyDescent="0.25">
      <c r="A3295">
        <f t="shared" si="307"/>
        <v>2011</v>
      </c>
      <c r="B3295">
        <f t="shared" si="308"/>
        <v>4</v>
      </c>
      <c r="C3295">
        <v>2011</v>
      </c>
      <c r="D3295">
        <v>7</v>
      </c>
      <c r="E3295">
        <v>1</v>
      </c>
      <c r="F3295">
        <v>44</v>
      </c>
      <c r="G3295">
        <v>44</v>
      </c>
      <c r="I3295" s="1">
        <v>40550</v>
      </c>
      <c r="J3295">
        <v>44</v>
      </c>
      <c r="K3295">
        <f t="shared" si="306"/>
        <v>777</v>
      </c>
      <c r="L3295" s="7">
        <f t="shared" si="309"/>
        <v>15.289256198347106</v>
      </c>
      <c r="M3295">
        <f t="shared" si="310"/>
        <v>46.571428571428569</v>
      </c>
      <c r="N3295">
        <f t="shared" si="311"/>
        <v>70.5</v>
      </c>
      <c r="O3295">
        <f>G3295/WatershedCalcs!$F$18</f>
        <v>2.7380952342429397</v>
      </c>
    </row>
    <row r="3296" spans="1:15" x14ac:dyDescent="0.25">
      <c r="A3296">
        <f t="shared" si="307"/>
        <v>2011</v>
      </c>
      <c r="B3296">
        <f t="shared" si="308"/>
        <v>4</v>
      </c>
      <c r="C3296">
        <v>2011</v>
      </c>
      <c r="D3296">
        <v>8</v>
      </c>
      <c r="E3296">
        <v>1</v>
      </c>
      <c r="F3296">
        <v>42</v>
      </c>
      <c r="G3296">
        <v>42</v>
      </c>
      <c r="I3296" s="1">
        <v>40551</v>
      </c>
      <c r="J3296">
        <v>42</v>
      </c>
      <c r="K3296">
        <f t="shared" si="306"/>
        <v>843</v>
      </c>
      <c r="L3296" s="7">
        <f t="shared" si="309"/>
        <v>16.587957497048407</v>
      </c>
      <c r="M3296">
        <f t="shared" si="310"/>
        <v>53.428571428571431</v>
      </c>
      <c r="N3296">
        <f t="shared" si="311"/>
        <v>69.833333333333329</v>
      </c>
      <c r="O3296">
        <f>G3296/WatershedCalcs!$F$18</f>
        <v>2.6136363599591697</v>
      </c>
    </row>
    <row r="3297" spans="1:15" x14ac:dyDescent="0.25">
      <c r="A3297">
        <f t="shared" si="307"/>
        <v>2011</v>
      </c>
      <c r="B3297">
        <f t="shared" si="308"/>
        <v>4</v>
      </c>
      <c r="C3297">
        <v>2011</v>
      </c>
      <c r="D3297">
        <v>9</v>
      </c>
      <c r="E3297">
        <v>1</v>
      </c>
      <c r="F3297">
        <v>38</v>
      </c>
      <c r="G3297">
        <v>38</v>
      </c>
      <c r="I3297" s="1">
        <v>40552</v>
      </c>
      <c r="J3297">
        <v>38</v>
      </c>
      <c r="K3297">
        <f t="shared" si="306"/>
        <v>963</v>
      </c>
      <c r="L3297" s="7">
        <f t="shared" si="309"/>
        <v>18.949232585596221</v>
      </c>
      <c r="M3297">
        <f t="shared" si="310"/>
        <v>63.285714285714285</v>
      </c>
      <c r="N3297">
        <f t="shared" si="311"/>
        <v>69.3</v>
      </c>
      <c r="O3297">
        <f>G3297/WatershedCalcs!$F$18</f>
        <v>2.3647186113916296</v>
      </c>
    </row>
    <row r="3298" spans="1:15" x14ac:dyDescent="0.25">
      <c r="A3298">
        <f t="shared" si="307"/>
        <v>2011</v>
      </c>
      <c r="B3298">
        <f t="shared" si="308"/>
        <v>4</v>
      </c>
      <c r="C3298">
        <v>2011</v>
      </c>
      <c r="D3298">
        <v>10</v>
      </c>
      <c r="E3298">
        <v>1</v>
      </c>
      <c r="F3298">
        <v>36</v>
      </c>
      <c r="G3298">
        <v>36</v>
      </c>
      <c r="I3298" s="1">
        <v>40553</v>
      </c>
      <c r="J3298">
        <v>36</v>
      </c>
      <c r="K3298">
        <f t="shared" si="306"/>
        <v>1014</v>
      </c>
      <c r="L3298" s="7">
        <f t="shared" si="309"/>
        <v>19.952774498229044</v>
      </c>
      <c r="M3298">
        <f t="shared" si="310"/>
        <v>97.142857142857139</v>
      </c>
      <c r="N3298">
        <f t="shared" si="311"/>
        <v>68.833333333333329</v>
      </c>
      <c r="O3298">
        <f>G3298/WatershedCalcs!$F$18</f>
        <v>2.2402597371078596</v>
      </c>
    </row>
    <row r="3299" spans="1:15" x14ac:dyDescent="0.25">
      <c r="A3299">
        <f t="shared" si="307"/>
        <v>2011</v>
      </c>
      <c r="B3299">
        <f t="shared" si="308"/>
        <v>4</v>
      </c>
      <c r="C3299">
        <v>2011</v>
      </c>
      <c r="D3299">
        <v>11</v>
      </c>
      <c r="E3299">
        <v>1</v>
      </c>
      <c r="F3299">
        <v>34</v>
      </c>
      <c r="G3299">
        <v>34</v>
      </c>
      <c r="I3299" s="1">
        <v>40554</v>
      </c>
      <c r="J3299">
        <v>34</v>
      </c>
      <c r="K3299">
        <f t="shared" si="306"/>
        <v>1098</v>
      </c>
      <c r="L3299" s="7">
        <f t="shared" si="309"/>
        <v>21.605667060212514</v>
      </c>
      <c r="M3299">
        <f t="shared" si="310"/>
        <v>125</v>
      </c>
      <c r="N3299">
        <f t="shared" si="311"/>
        <v>68.36666666666666</v>
      </c>
      <c r="O3299">
        <f>G3299/WatershedCalcs!$F$18</f>
        <v>2.1158008628240896</v>
      </c>
    </row>
    <row r="3300" spans="1:15" x14ac:dyDescent="0.25">
      <c r="A3300">
        <f t="shared" si="307"/>
        <v>2011</v>
      </c>
      <c r="B3300">
        <f t="shared" si="308"/>
        <v>4</v>
      </c>
      <c r="C3300">
        <v>2011</v>
      </c>
      <c r="D3300">
        <v>12</v>
      </c>
      <c r="E3300">
        <v>1</v>
      </c>
      <c r="F3300">
        <v>46</v>
      </c>
      <c r="G3300">
        <v>46</v>
      </c>
      <c r="I3300" s="1">
        <v>40555</v>
      </c>
      <c r="J3300">
        <v>46</v>
      </c>
      <c r="K3300">
        <f t="shared" si="306"/>
        <v>715</v>
      </c>
      <c r="L3300" s="7">
        <f t="shared" si="309"/>
        <v>14.06926406926407</v>
      </c>
      <c r="M3300">
        <f t="shared" si="310"/>
        <v>143</v>
      </c>
      <c r="N3300">
        <f t="shared" si="311"/>
        <v>67.966666666666669</v>
      </c>
      <c r="O3300">
        <f>G3300/WatershedCalcs!$F$18</f>
        <v>2.8625541085267097</v>
      </c>
    </row>
    <row r="3301" spans="1:15" x14ac:dyDescent="0.25">
      <c r="A3301">
        <f t="shared" si="307"/>
        <v>2011</v>
      </c>
      <c r="B3301">
        <f t="shared" si="308"/>
        <v>4</v>
      </c>
      <c r="C3301">
        <v>2011</v>
      </c>
      <c r="D3301">
        <v>13</v>
      </c>
      <c r="E3301">
        <v>1</v>
      </c>
      <c r="F3301">
        <v>86</v>
      </c>
      <c r="G3301">
        <v>86</v>
      </c>
      <c r="I3301" s="1">
        <v>40556</v>
      </c>
      <c r="J3301">
        <v>86</v>
      </c>
      <c r="K3301">
        <f t="shared" si="306"/>
        <v>340</v>
      </c>
      <c r="L3301" s="7">
        <f t="shared" si="309"/>
        <v>6.6902794175521443</v>
      </c>
      <c r="M3301">
        <f t="shared" si="310"/>
        <v>155</v>
      </c>
      <c r="N3301">
        <f t="shared" si="311"/>
        <v>67.166666666666671</v>
      </c>
      <c r="O3301">
        <f>G3301/WatershedCalcs!$F$18</f>
        <v>5.3517315942021098</v>
      </c>
    </row>
    <row r="3302" spans="1:15" x14ac:dyDescent="0.25">
      <c r="A3302">
        <f t="shared" si="307"/>
        <v>2011</v>
      </c>
      <c r="B3302">
        <f t="shared" si="308"/>
        <v>4</v>
      </c>
      <c r="C3302">
        <v>2011</v>
      </c>
      <c r="D3302">
        <v>14</v>
      </c>
      <c r="E3302">
        <v>1</v>
      </c>
      <c r="F3302">
        <v>92</v>
      </c>
      <c r="G3302">
        <v>92</v>
      </c>
      <c r="I3302" s="1">
        <v>40557</v>
      </c>
      <c r="J3302">
        <v>92</v>
      </c>
      <c r="K3302">
        <f t="shared" si="306"/>
        <v>316</v>
      </c>
      <c r="L3302" s="7">
        <f t="shared" si="309"/>
        <v>6.2180243998425819</v>
      </c>
      <c r="M3302">
        <f t="shared" si="310"/>
        <v>155.71428571428572</v>
      </c>
      <c r="N3302">
        <f t="shared" si="311"/>
        <v>65.166666666666671</v>
      </c>
      <c r="O3302">
        <f>G3302/WatershedCalcs!$F$18</f>
        <v>5.7251082170534193</v>
      </c>
    </row>
    <row r="3303" spans="1:15" x14ac:dyDescent="0.25">
      <c r="A3303">
        <f t="shared" si="307"/>
        <v>2011</v>
      </c>
      <c r="B3303">
        <f t="shared" si="308"/>
        <v>4</v>
      </c>
      <c r="C3303">
        <v>2011</v>
      </c>
      <c r="D3303">
        <v>15</v>
      </c>
      <c r="E3303">
        <v>1</v>
      </c>
      <c r="F3303">
        <v>111</v>
      </c>
      <c r="G3303">
        <v>111</v>
      </c>
      <c r="I3303" s="1">
        <v>40558</v>
      </c>
      <c r="J3303">
        <v>111</v>
      </c>
      <c r="K3303">
        <f t="shared" si="306"/>
        <v>251</v>
      </c>
      <c r="L3303" s="7">
        <f t="shared" si="309"/>
        <v>4.9390003935458484</v>
      </c>
      <c r="M3303">
        <f t="shared" si="310"/>
        <v>156.57142857142858</v>
      </c>
      <c r="N3303">
        <f t="shared" si="311"/>
        <v>63.133333333333333</v>
      </c>
      <c r="O3303">
        <f>G3303/WatershedCalcs!$F$18</f>
        <v>6.9074675227492346</v>
      </c>
    </row>
    <row r="3304" spans="1:15" x14ac:dyDescent="0.25">
      <c r="A3304">
        <f t="shared" si="307"/>
        <v>2011</v>
      </c>
      <c r="B3304">
        <f t="shared" si="308"/>
        <v>4</v>
      </c>
      <c r="C3304">
        <v>2011</v>
      </c>
      <c r="D3304">
        <v>16</v>
      </c>
      <c r="E3304">
        <v>1</v>
      </c>
      <c r="F3304" t="s">
        <v>168</v>
      </c>
      <c r="G3304">
        <v>275</v>
      </c>
      <c r="H3304" t="s">
        <v>10</v>
      </c>
      <c r="I3304" s="1">
        <v>40559</v>
      </c>
      <c r="J3304">
        <v>275</v>
      </c>
      <c r="K3304">
        <f t="shared" si="306"/>
        <v>23</v>
      </c>
      <c r="L3304" s="7">
        <f t="shared" si="309"/>
        <v>0.45257772530499801</v>
      </c>
      <c r="M3304">
        <f t="shared" si="310"/>
        <v>151.14285714285714</v>
      </c>
      <c r="N3304">
        <f t="shared" si="311"/>
        <v>60.533333333333331</v>
      </c>
      <c r="O3304">
        <f>G3304/WatershedCalcs!$F$18</f>
        <v>17.113095214018372</v>
      </c>
    </row>
    <row r="3305" spans="1:15" x14ac:dyDescent="0.25">
      <c r="A3305">
        <f t="shared" si="307"/>
        <v>2011</v>
      </c>
      <c r="B3305">
        <f t="shared" si="308"/>
        <v>4</v>
      </c>
      <c r="C3305">
        <v>2011</v>
      </c>
      <c r="D3305">
        <v>17</v>
      </c>
      <c r="E3305">
        <v>1</v>
      </c>
      <c r="F3305">
        <v>231</v>
      </c>
      <c r="G3305">
        <v>231</v>
      </c>
      <c r="I3305" s="1">
        <v>40560</v>
      </c>
      <c r="J3305">
        <v>231</v>
      </c>
      <c r="K3305">
        <f t="shared" si="306"/>
        <v>50</v>
      </c>
      <c r="L3305" s="7">
        <f t="shared" si="309"/>
        <v>0.98386462022825649</v>
      </c>
      <c r="M3305">
        <f t="shared" si="310"/>
        <v>120.85714285714286</v>
      </c>
      <c r="N3305">
        <f t="shared" si="311"/>
        <v>53.9</v>
      </c>
      <c r="O3305">
        <f>G3305/WatershedCalcs!$F$18</f>
        <v>14.374999979775433</v>
      </c>
    </row>
    <row r="3306" spans="1:15" x14ac:dyDescent="0.25">
      <c r="A3306">
        <f t="shared" si="307"/>
        <v>2011</v>
      </c>
      <c r="B3306">
        <f t="shared" si="308"/>
        <v>4</v>
      </c>
      <c r="C3306">
        <v>2011</v>
      </c>
      <c r="D3306">
        <v>18</v>
      </c>
      <c r="E3306">
        <v>1</v>
      </c>
      <c r="F3306">
        <v>160</v>
      </c>
      <c r="G3306">
        <v>160</v>
      </c>
      <c r="I3306" s="1">
        <v>40561</v>
      </c>
      <c r="J3306">
        <v>160</v>
      </c>
      <c r="K3306">
        <f t="shared" si="306"/>
        <v>148</v>
      </c>
      <c r="L3306" s="7">
        <f t="shared" si="309"/>
        <v>2.9122392758756397</v>
      </c>
      <c r="M3306">
        <f t="shared" si="310"/>
        <v>95.857142857142861</v>
      </c>
      <c r="N3306">
        <f t="shared" si="311"/>
        <v>48.966666666666669</v>
      </c>
      <c r="O3306">
        <f>G3306/WatershedCalcs!$F$18</f>
        <v>9.9567099427015986</v>
      </c>
    </row>
    <row r="3307" spans="1:15" x14ac:dyDescent="0.25">
      <c r="A3307">
        <f t="shared" si="307"/>
        <v>2011</v>
      </c>
      <c r="B3307">
        <f t="shared" si="308"/>
        <v>4</v>
      </c>
      <c r="C3307">
        <v>2011</v>
      </c>
      <c r="D3307">
        <v>19</v>
      </c>
      <c r="E3307">
        <v>1</v>
      </c>
      <c r="F3307">
        <v>130</v>
      </c>
      <c r="G3307">
        <v>130</v>
      </c>
      <c r="I3307" s="1">
        <v>40562</v>
      </c>
      <c r="J3307">
        <v>130</v>
      </c>
      <c r="K3307">
        <f t="shared" si="306"/>
        <v>199</v>
      </c>
      <c r="L3307" s="7">
        <f t="shared" si="309"/>
        <v>3.9157811885084612</v>
      </c>
      <c r="M3307">
        <f t="shared" si="310"/>
        <v>80</v>
      </c>
      <c r="N3307">
        <f t="shared" si="311"/>
        <v>46.133333333333333</v>
      </c>
      <c r="O3307">
        <f>G3307/WatershedCalcs!$F$18</f>
        <v>8.0898268284450499</v>
      </c>
    </row>
    <row r="3308" spans="1:15" x14ac:dyDescent="0.25">
      <c r="A3308">
        <f t="shared" si="307"/>
        <v>2011</v>
      </c>
      <c r="B3308">
        <f t="shared" si="308"/>
        <v>4</v>
      </c>
      <c r="C3308">
        <v>2011</v>
      </c>
      <c r="D3308">
        <v>20</v>
      </c>
      <c r="E3308">
        <v>1</v>
      </c>
      <c r="F3308">
        <v>91</v>
      </c>
      <c r="G3308">
        <v>91</v>
      </c>
      <c r="I3308" s="1">
        <v>40563</v>
      </c>
      <c r="J3308">
        <v>91</v>
      </c>
      <c r="K3308">
        <f t="shared" si="306"/>
        <v>325</v>
      </c>
      <c r="L3308" s="7">
        <f t="shared" si="309"/>
        <v>6.3951200314836685</v>
      </c>
      <c r="M3308">
        <f t="shared" si="310"/>
        <v>67.857142857142861</v>
      </c>
      <c r="N3308">
        <f t="shared" si="311"/>
        <v>44.133333333333333</v>
      </c>
      <c r="O3308">
        <f>G3308/WatershedCalcs!$F$18</f>
        <v>5.6628787799115345</v>
      </c>
    </row>
    <row r="3309" spans="1:15" x14ac:dyDescent="0.25">
      <c r="A3309">
        <f t="shared" si="307"/>
        <v>2011</v>
      </c>
      <c r="B3309">
        <f t="shared" si="308"/>
        <v>4</v>
      </c>
      <c r="C3309">
        <v>2011</v>
      </c>
      <c r="D3309">
        <v>21</v>
      </c>
      <c r="E3309">
        <v>1</v>
      </c>
      <c r="F3309">
        <v>98</v>
      </c>
      <c r="G3309">
        <v>98</v>
      </c>
      <c r="I3309" s="1">
        <v>40564</v>
      </c>
      <c r="J3309">
        <v>98</v>
      </c>
      <c r="K3309">
        <f t="shared" si="306"/>
        <v>295</v>
      </c>
      <c r="L3309" s="7">
        <f t="shared" si="309"/>
        <v>5.8048012593467142</v>
      </c>
      <c r="M3309">
        <f t="shared" si="310"/>
        <v>60.714285714285715</v>
      </c>
      <c r="N3309">
        <f t="shared" si="311"/>
        <v>43.266666666666666</v>
      </c>
      <c r="O3309">
        <f>G3309/WatershedCalcs!$F$18</f>
        <v>6.0984848399047298</v>
      </c>
    </row>
    <row r="3310" spans="1:15" x14ac:dyDescent="0.25">
      <c r="A3310">
        <f t="shared" si="307"/>
        <v>2011</v>
      </c>
      <c r="B3310">
        <f t="shared" si="308"/>
        <v>4</v>
      </c>
      <c r="C3310">
        <v>2011</v>
      </c>
      <c r="D3310">
        <v>22</v>
      </c>
      <c r="E3310">
        <v>1</v>
      </c>
      <c r="F3310">
        <v>73</v>
      </c>
      <c r="G3310">
        <v>73</v>
      </c>
      <c r="I3310" s="1">
        <v>40565</v>
      </c>
      <c r="J3310">
        <v>73</v>
      </c>
      <c r="K3310">
        <f t="shared" si="306"/>
        <v>407</v>
      </c>
      <c r="L3310" s="7">
        <f t="shared" si="309"/>
        <v>8.0086580086580081</v>
      </c>
      <c r="M3310">
        <f t="shared" si="310"/>
        <v>52.285714285714285</v>
      </c>
      <c r="N3310">
        <f t="shared" si="311"/>
        <v>41.833333333333336</v>
      </c>
      <c r="O3310">
        <f>G3310/WatershedCalcs!$F$18</f>
        <v>4.5427489113576049</v>
      </c>
    </row>
    <row r="3311" spans="1:15" x14ac:dyDescent="0.25">
      <c r="A3311">
        <f t="shared" si="307"/>
        <v>2011</v>
      </c>
      <c r="B3311">
        <f t="shared" si="308"/>
        <v>4</v>
      </c>
      <c r="C3311">
        <v>2011</v>
      </c>
      <c r="D3311">
        <v>23</v>
      </c>
      <c r="E3311">
        <v>1</v>
      </c>
      <c r="F3311">
        <v>63</v>
      </c>
      <c r="G3311">
        <v>63</v>
      </c>
      <c r="I3311" s="1">
        <v>40566</v>
      </c>
      <c r="J3311">
        <v>63</v>
      </c>
      <c r="K3311">
        <f t="shared" si="306"/>
        <v>478</v>
      </c>
      <c r="L3311" s="7">
        <f t="shared" si="309"/>
        <v>9.4057457693821327</v>
      </c>
      <c r="M3311">
        <f t="shared" si="310"/>
        <v>47.142857142857146</v>
      </c>
      <c r="N3311">
        <f t="shared" si="311"/>
        <v>41.06666666666667</v>
      </c>
      <c r="O3311">
        <f>G3311/WatershedCalcs!$F$18</f>
        <v>3.9204545399387545</v>
      </c>
    </row>
    <row r="3312" spans="1:15" x14ac:dyDescent="0.25">
      <c r="A3312">
        <f t="shared" si="307"/>
        <v>2011</v>
      </c>
      <c r="B3312">
        <f t="shared" si="308"/>
        <v>4</v>
      </c>
      <c r="C3312">
        <v>2011</v>
      </c>
      <c r="D3312">
        <v>24</v>
      </c>
      <c r="E3312">
        <v>1</v>
      </c>
      <c r="F3312">
        <v>56</v>
      </c>
      <c r="G3312">
        <v>56</v>
      </c>
      <c r="I3312" s="1">
        <v>40567</v>
      </c>
      <c r="J3312">
        <v>56</v>
      </c>
      <c r="K3312">
        <f t="shared" si="306"/>
        <v>552</v>
      </c>
      <c r="L3312" s="7">
        <f t="shared" si="309"/>
        <v>10.861865407319952</v>
      </c>
      <c r="M3312">
        <f t="shared" si="310"/>
        <v>43</v>
      </c>
      <c r="N3312">
        <f t="shared" si="311"/>
        <v>40.466666666666669</v>
      </c>
      <c r="O3312">
        <f>G3312/WatershedCalcs!$F$18</f>
        <v>3.4848484799455597</v>
      </c>
    </row>
    <row r="3313" spans="1:15" x14ac:dyDescent="0.25">
      <c r="A3313">
        <f t="shared" si="307"/>
        <v>2011</v>
      </c>
      <c r="B3313">
        <f t="shared" si="308"/>
        <v>4</v>
      </c>
      <c r="C3313">
        <v>2011</v>
      </c>
      <c r="D3313">
        <v>25</v>
      </c>
      <c r="E3313">
        <v>1</v>
      </c>
      <c r="F3313">
        <v>49</v>
      </c>
      <c r="G3313">
        <v>49</v>
      </c>
      <c r="I3313" s="1">
        <v>40568</v>
      </c>
      <c r="J3313">
        <v>49</v>
      </c>
      <c r="K3313">
        <f t="shared" si="306"/>
        <v>655</v>
      </c>
      <c r="L3313" s="7">
        <f t="shared" si="309"/>
        <v>12.888626524990162</v>
      </c>
      <c r="M3313">
        <f t="shared" si="310"/>
        <v>39.571428571428569</v>
      </c>
      <c r="N3313">
        <f t="shared" si="311"/>
        <v>40</v>
      </c>
      <c r="O3313">
        <f>G3313/WatershedCalcs!$F$18</f>
        <v>3.0492424199523649</v>
      </c>
    </row>
    <row r="3314" spans="1:15" x14ac:dyDescent="0.25">
      <c r="A3314">
        <f t="shared" si="307"/>
        <v>2011</v>
      </c>
      <c r="B3314">
        <f t="shared" si="308"/>
        <v>4</v>
      </c>
      <c r="C3314">
        <v>2011</v>
      </c>
      <c r="D3314">
        <v>26</v>
      </c>
      <c r="E3314">
        <v>1</v>
      </c>
      <c r="F3314">
        <v>45</v>
      </c>
      <c r="G3314">
        <v>45</v>
      </c>
      <c r="I3314" s="1">
        <v>40569</v>
      </c>
      <c r="J3314">
        <v>45</v>
      </c>
      <c r="K3314">
        <f t="shared" si="306"/>
        <v>739</v>
      </c>
      <c r="L3314" s="7">
        <f t="shared" si="309"/>
        <v>14.541519086973631</v>
      </c>
      <c r="M3314">
        <f t="shared" si="310"/>
        <v>36.714285714285715</v>
      </c>
      <c r="N3314">
        <f t="shared" si="311"/>
        <v>39.733333333333334</v>
      </c>
      <c r="O3314">
        <f>G3314/WatershedCalcs!$F$18</f>
        <v>2.8003246713848249</v>
      </c>
    </row>
    <row r="3315" spans="1:15" x14ac:dyDescent="0.25">
      <c r="A3315">
        <f t="shared" si="307"/>
        <v>2011</v>
      </c>
      <c r="B3315">
        <f t="shared" si="308"/>
        <v>4</v>
      </c>
      <c r="C3315">
        <v>2011</v>
      </c>
      <c r="D3315">
        <v>27</v>
      </c>
      <c r="E3315">
        <v>1</v>
      </c>
      <c r="F3315">
        <v>41</v>
      </c>
      <c r="G3315">
        <v>41</v>
      </c>
      <c r="I3315" s="1">
        <v>40570</v>
      </c>
      <c r="J3315">
        <v>41</v>
      </c>
      <c r="K3315">
        <f t="shared" si="306"/>
        <v>861</v>
      </c>
      <c r="L3315" s="7">
        <f t="shared" si="309"/>
        <v>16.942148760330578</v>
      </c>
      <c r="M3315">
        <f t="shared" si="310"/>
        <v>34.142857142857146</v>
      </c>
      <c r="N3315">
        <f t="shared" si="311"/>
        <v>39.466666666666669</v>
      </c>
      <c r="O3315">
        <f>G3315/WatershedCalcs!$F$18</f>
        <v>2.5514069228172849</v>
      </c>
    </row>
    <row r="3316" spans="1:15" x14ac:dyDescent="0.25">
      <c r="A3316">
        <f t="shared" si="307"/>
        <v>2011</v>
      </c>
      <c r="B3316">
        <f t="shared" si="308"/>
        <v>4</v>
      </c>
      <c r="C3316">
        <v>2011</v>
      </c>
      <c r="D3316">
        <v>28</v>
      </c>
      <c r="E3316">
        <v>1</v>
      </c>
      <c r="F3316">
        <v>39</v>
      </c>
      <c r="G3316">
        <v>39</v>
      </c>
      <c r="I3316" s="1">
        <v>40571</v>
      </c>
      <c r="J3316">
        <v>39</v>
      </c>
      <c r="K3316">
        <f t="shared" si="306"/>
        <v>928</v>
      </c>
      <c r="L3316" s="7">
        <f t="shared" si="309"/>
        <v>18.260527351436444</v>
      </c>
      <c r="M3316">
        <f t="shared" si="310"/>
        <v>32</v>
      </c>
      <c r="N3316">
        <f t="shared" si="311"/>
        <v>39.233333333333334</v>
      </c>
      <c r="O3316">
        <f>G3316/WatershedCalcs!$F$18</f>
        <v>2.4269480485335149</v>
      </c>
    </row>
    <row r="3317" spans="1:15" x14ac:dyDescent="0.25">
      <c r="A3317">
        <f t="shared" si="307"/>
        <v>2011</v>
      </c>
      <c r="B3317">
        <f t="shared" si="308"/>
        <v>4</v>
      </c>
      <c r="C3317">
        <v>2011</v>
      </c>
      <c r="D3317">
        <v>29</v>
      </c>
      <c r="E3317">
        <v>1</v>
      </c>
      <c r="F3317">
        <v>37</v>
      </c>
      <c r="G3317">
        <v>37</v>
      </c>
      <c r="I3317" s="1">
        <v>40572</v>
      </c>
      <c r="J3317">
        <v>37</v>
      </c>
      <c r="K3317">
        <f t="shared" si="306"/>
        <v>988</v>
      </c>
      <c r="L3317" s="7">
        <f t="shared" si="309"/>
        <v>19.441164895710351</v>
      </c>
      <c r="M3317">
        <f t="shared" si="310"/>
        <v>30</v>
      </c>
      <c r="N3317">
        <f t="shared" si="311"/>
        <v>39.1</v>
      </c>
      <c r="O3317">
        <f>G3317/WatershedCalcs!$F$18</f>
        <v>2.3024891742497449</v>
      </c>
    </row>
    <row r="3318" spans="1:15" x14ac:dyDescent="0.25">
      <c r="A3318">
        <f t="shared" si="307"/>
        <v>2011</v>
      </c>
      <c r="B3318">
        <f t="shared" si="308"/>
        <v>4</v>
      </c>
      <c r="C3318">
        <v>2011</v>
      </c>
      <c r="D3318">
        <v>30</v>
      </c>
      <c r="E3318">
        <v>1</v>
      </c>
      <c r="F3318">
        <v>34</v>
      </c>
      <c r="G3318">
        <v>34</v>
      </c>
      <c r="I3318" s="1">
        <v>40573</v>
      </c>
      <c r="J3318">
        <v>34</v>
      </c>
      <c r="K3318">
        <f t="shared" si="306"/>
        <v>1098</v>
      </c>
      <c r="L3318" s="7">
        <f t="shared" si="309"/>
        <v>21.605667060212514</v>
      </c>
      <c r="M3318">
        <f t="shared" si="310"/>
        <v>28.285714285714285</v>
      </c>
      <c r="N3318">
        <f t="shared" si="311"/>
        <v>44.533333333333331</v>
      </c>
      <c r="O3318">
        <f>G3318/WatershedCalcs!$F$18</f>
        <v>2.1158008628240896</v>
      </c>
    </row>
    <row r="3319" spans="1:15" x14ac:dyDescent="0.25">
      <c r="A3319">
        <f t="shared" si="307"/>
        <v>2011</v>
      </c>
      <c r="B3319">
        <f t="shared" si="308"/>
        <v>4</v>
      </c>
      <c r="C3319">
        <v>2011</v>
      </c>
      <c r="D3319">
        <v>31</v>
      </c>
      <c r="E3319">
        <v>1</v>
      </c>
      <c r="F3319">
        <v>32</v>
      </c>
      <c r="G3319">
        <v>32</v>
      </c>
      <c r="I3319" s="1">
        <v>40574</v>
      </c>
      <c r="J3319">
        <v>32</v>
      </c>
      <c r="K3319">
        <f t="shared" si="306"/>
        <v>1185</v>
      </c>
      <c r="L3319" s="7">
        <f t="shared" si="309"/>
        <v>23.31759149940968</v>
      </c>
      <c r="M3319">
        <f t="shared" si="310"/>
        <v>26.857142857142858</v>
      </c>
      <c r="N3319">
        <f t="shared" si="311"/>
        <v>52.2</v>
      </c>
      <c r="O3319">
        <f>G3319/WatershedCalcs!$F$18</f>
        <v>1.9913419885403199</v>
      </c>
    </row>
    <row r="3320" spans="1:15" x14ac:dyDescent="0.25">
      <c r="A3320">
        <f t="shared" si="307"/>
        <v>2011</v>
      </c>
      <c r="B3320">
        <f t="shared" si="308"/>
        <v>5</v>
      </c>
      <c r="C3320">
        <v>2011</v>
      </c>
      <c r="D3320">
        <v>1</v>
      </c>
      <c r="E3320">
        <v>2</v>
      </c>
      <c r="F3320">
        <v>29</v>
      </c>
      <c r="G3320">
        <v>29</v>
      </c>
      <c r="I3320" s="1">
        <v>40575</v>
      </c>
      <c r="J3320">
        <v>29</v>
      </c>
      <c r="K3320">
        <f t="shared" si="306"/>
        <v>1319</v>
      </c>
      <c r="L3320" s="7">
        <f t="shared" si="309"/>
        <v>25.954348681621408</v>
      </c>
      <c r="M3320">
        <f t="shared" si="310"/>
        <v>26</v>
      </c>
      <c r="N3320">
        <f t="shared" si="311"/>
        <v>58.033333333333331</v>
      </c>
      <c r="O3320">
        <f>G3320/WatershedCalcs!$F$18</f>
        <v>1.8046536771146648</v>
      </c>
    </row>
    <row r="3321" spans="1:15" x14ac:dyDescent="0.25">
      <c r="A3321">
        <f t="shared" si="307"/>
        <v>2011</v>
      </c>
      <c r="B3321">
        <f t="shared" si="308"/>
        <v>5</v>
      </c>
      <c r="C3321">
        <v>2011</v>
      </c>
      <c r="D3321">
        <v>2</v>
      </c>
      <c r="E3321">
        <v>2</v>
      </c>
      <c r="F3321">
        <v>27</v>
      </c>
      <c r="G3321">
        <v>27</v>
      </c>
      <c r="I3321" s="1">
        <v>40576</v>
      </c>
      <c r="J3321">
        <v>27</v>
      </c>
      <c r="K3321">
        <f t="shared" si="306"/>
        <v>1397</v>
      </c>
      <c r="L3321" s="7">
        <f t="shared" si="309"/>
        <v>27.489177489177489</v>
      </c>
      <c r="M3321">
        <f t="shared" si="310"/>
        <v>25.285714285714285</v>
      </c>
      <c r="N3321">
        <f t="shared" si="311"/>
        <v>61.6</v>
      </c>
      <c r="O3321">
        <f>G3321/WatershedCalcs!$F$18</f>
        <v>1.6801948028308948</v>
      </c>
    </row>
    <row r="3322" spans="1:15" x14ac:dyDescent="0.25">
      <c r="A3322">
        <f t="shared" si="307"/>
        <v>2011</v>
      </c>
      <c r="B3322">
        <f t="shared" si="308"/>
        <v>5</v>
      </c>
      <c r="C3322">
        <v>2011</v>
      </c>
      <c r="D3322">
        <v>3</v>
      </c>
      <c r="E3322">
        <v>2</v>
      </c>
      <c r="F3322">
        <v>26</v>
      </c>
      <c r="G3322">
        <v>26</v>
      </c>
      <c r="I3322" s="1">
        <v>40577</v>
      </c>
      <c r="J3322">
        <v>26</v>
      </c>
      <c r="K3322">
        <f t="shared" si="306"/>
        <v>1449</v>
      </c>
      <c r="L3322" s="7">
        <f t="shared" si="309"/>
        <v>28.512396694214875</v>
      </c>
      <c r="M3322">
        <f t="shared" si="310"/>
        <v>24.571428571428573</v>
      </c>
      <c r="N3322">
        <f t="shared" si="311"/>
        <v>64.2</v>
      </c>
      <c r="O3322">
        <f>G3322/WatershedCalcs!$F$18</f>
        <v>1.6179653656890098</v>
      </c>
    </row>
    <row r="3323" spans="1:15" x14ac:dyDescent="0.25">
      <c r="A3323">
        <f t="shared" si="307"/>
        <v>2011</v>
      </c>
      <c r="B3323">
        <f t="shared" si="308"/>
        <v>5</v>
      </c>
      <c r="C3323">
        <v>2011</v>
      </c>
      <c r="D3323">
        <v>4</v>
      </c>
      <c r="E3323">
        <v>2</v>
      </c>
      <c r="F3323">
        <v>25</v>
      </c>
      <c r="G3323">
        <v>25</v>
      </c>
      <c r="I3323" s="1">
        <v>40578</v>
      </c>
      <c r="J3323">
        <v>25</v>
      </c>
      <c r="K3323">
        <f t="shared" si="306"/>
        <v>1500</v>
      </c>
      <c r="L3323" s="7">
        <f t="shared" si="309"/>
        <v>29.515938606847698</v>
      </c>
      <c r="M3323">
        <f t="shared" si="310"/>
        <v>24</v>
      </c>
      <c r="N3323">
        <f t="shared" si="311"/>
        <v>66.566666666666663</v>
      </c>
      <c r="O3323">
        <f>G3323/WatershedCalcs!$F$18</f>
        <v>1.5557359285471248</v>
      </c>
    </row>
    <row r="3324" spans="1:15" x14ac:dyDescent="0.25">
      <c r="A3324">
        <f t="shared" si="307"/>
        <v>2011</v>
      </c>
      <c r="B3324">
        <f t="shared" si="308"/>
        <v>5</v>
      </c>
      <c r="C3324">
        <v>2011</v>
      </c>
      <c r="D3324">
        <v>5</v>
      </c>
      <c r="E3324">
        <v>2</v>
      </c>
      <c r="F3324">
        <v>25</v>
      </c>
      <c r="G3324">
        <v>25</v>
      </c>
      <c r="I3324" s="1">
        <v>40579</v>
      </c>
      <c r="J3324">
        <v>25</v>
      </c>
      <c r="K3324">
        <f t="shared" si="306"/>
        <v>1500</v>
      </c>
      <c r="L3324" s="7">
        <f t="shared" si="309"/>
        <v>29.515938606847698</v>
      </c>
      <c r="M3324">
        <f t="shared" si="310"/>
        <v>23.571428571428573</v>
      </c>
      <c r="N3324">
        <f t="shared" si="311"/>
        <v>68.13333333333334</v>
      </c>
      <c r="O3324">
        <f>G3324/WatershedCalcs!$F$18</f>
        <v>1.5557359285471248</v>
      </c>
    </row>
    <row r="3325" spans="1:15" x14ac:dyDescent="0.25">
      <c r="A3325">
        <f t="shared" si="307"/>
        <v>2011</v>
      </c>
      <c r="B3325">
        <f t="shared" si="308"/>
        <v>5</v>
      </c>
      <c r="C3325">
        <v>2011</v>
      </c>
      <c r="D3325">
        <v>6</v>
      </c>
      <c r="E3325">
        <v>2</v>
      </c>
      <c r="F3325">
        <v>24</v>
      </c>
      <c r="G3325">
        <v>24</v>
      </c>
      <c r="I3325" s="1">
        <v>40580</v>
      </c>
      <c r="J3325">
        <v>24</v>
      </c>
      <c r="K3325">
        <f t="shared" si="306"/>
        <v>1550</v>
      </c>
      <c r="L3325" s="7">
        <f t="shared" si="309"/>
        <v>30.499803227075954</v>
      </c>
      <c r="M3325">
        <f t="shared" si="310"/>
        <v>23.714285714285715</v>
      </c>
      <c r="N3325">
        <f t="shared" si="311"/>
        <v>69.36666666666666</v>
      </c>
      <c r="O3325">
        <f>G3325/WatershedCalcs!$F$18</f>
        <v>1.4935064914052398</v>
      </c>
    </row>
    <row r="3326" spans="1:15" x14ac:dyDescent="0.25">
      <c r="A3326">
        <f t="shared" si="307"/>
        <v>2011</v>
      </c>
      <c r="B3326">
        <f t="shared" si="308"/>
        <v>5</v>
      </c>
      <c r="C3326">
        <v>2011</v>
      </c>
      <c r="D3326">
        <v>7</v>
      </c>
      <c r="E3326">
        <v>2</v>
      </c>
      <c r="F3326">
        <v>26</v>
      </c>
      <c r="G3326">
        <v>26</v>
      </c>
      <c r="I3326" s="1">
        <v>40581</v>
      </c>
      <c r="J3326">
        <v>26</v>
      </c>
      <c r="K3326">
        <f t="shared" si="306"/>
        <v>1449</v>
      </c>
      <c r="L3326" s="7">
        <f t="shared" si="309"/>
        <v>28.512396694214875</v>
      </c>
      <c r="M3326">
        <f t="shared" si="310"/>
        <v>24.714285714285715</v>
      </c>
      <c r="N3326">
        <f t="shared" si="311"/>
        <v>70.533333333333331</v>
      </c>
      <c r="O3326">
        <f>G3326/WatershedCalcs!$F$18</f>
        <v>1.6179653656890098</v>
      </c>
    </row>
    <row r="3327" spans="1:15" x14ac:dyDescent="0.25">
      <c r="A3327">
        <f t="shared" si="307"/>
        <v>2011</v>
      </c>
      <c r="B3327">
        <f t="shared" si="308"/>
        <v>5</v>
      </c>
      <c r="C3327">
        <v>2011</v>
      </c>
      <c r="D3327">
        <v>8</v>
      </c>
      <c r="E3327">
        <v>2</v>
      </c>
      <c r="F3327">
        <v>24</v>
      </c>
      <c r="G3327">
        <v>24</v>
      </c>
      <c r="I3327" s="1">
        <v>40582</v>
      </c>
      <c r="J3327">
        <v>24</v>
      </c>
      <c r="K3327">
        <f t="shared" si="306"/>
        <v>1550</v>
      </c>
      <c r="L3327" s="7">
        <f t="shared" si="309"/>
        <v>30.499803227075954</v>
      </c>
      <c r="M3327">
        <f t="shared" si="310"/>
        <v>25.714285714285715</v>
      </c>
      <c r="N3327">
        <f t="shared" si="311"/>
        <v>71.8</v>
      </c>
      <c r="O3327">
        <f>G3327/WatershedCalcs!$F$18</f>
        <v>1.4935064914052398</v>
      </c>
    </row>
    <row r="3328" spans="1:15" x14ac:dyDescent="0.25">
      <c r="A3328">
        <f t="shared" si="307"/>
        <v>2011</v>
      </c>
      <c r="B3328">
        <f t="shared" si="308"/>
        <v>5</v>
      </c>
      <c r="C3328">
        <v>2011</v>
      </c>
      <c r="D3328">
        <v>9</v>
      </c>
      <c r="E3328">
        <v>2</v>
      </c>
      <c r="F3328">
        <v>22</v>
      </c>
      <c r="G3328">
        <v>22</v>
      </c>
      <c r="I3328" s="1">
        <v>40583</v>
      </c>
      <c r="J3328">
        <v>22</v>
      </c>
      <c r="K3328">
        <f t="shared" si="306"/>
        <v>1676</v>
      </c>
      <c r="L3328" s="7">
        <f t="shared" si="309"/>
        <v>32.979142070051161</v>
      </c>
      <c r="M3328">
        <f t="shared" si="310"/>
        <v>33.142857142857146</v>
      </c>
      <c r="N3328">
        <f t="shared" si="311"/>
        <v>77.3</v>
      </c>
      <c r="O3328">
        <f>G3328/WatershedCalcs!$F$18</f>
        <v>1.3690476171214698</v>
      </c>
    </row>
    <row r="3329" spans="1:15" x14ac:dyDescent="0.25">
      <c r="A3329">
        <f t="shared" si="307"/>
        <v>2011</v>
      </c>
      <c r="B3329">
        <f t="shared" si="308"/>
        <v>5</v>
      </c>
      <c r="C3329">
        <v>2011</v>
      </c>
      <c r="D3329">
        <v>10</v>
      </c>
      <c r="E3329">
        <v>2</v>
      </c>
      <c r="F3329">
        <v>22</v>
      </c>
      <c r="G3329">
        <v>22</v>
      </c>
      <c r="I3329" s="1">
        <v>40584</v>
      </c>
      <c r="J3329">
        <v>22</v>
      </c>
      <c r="K3329">
        <f t="shared" si="306"/>
        <v>1676</v>
      </c>
      <c r="L3329" s="7">
        <f t="shared" si="309"/>
        <v>32.979142070051161</v>
      </c>
      <c r="M3329">
        <f t="shared" si="310"/>
        <v>41.857142857142854</v>
      </c>
      <c r="N3329">
        <f t="shared" si="311"/>
        <v>80.766666666666666</v>
      </c>
      <c r="O3329">
        <f>G3329/WatershedCalcs!$F$18</f>
        <v>1.3690476171214698</v>
      </c>
    </row>
    <row r="3330" spans="1:15" x14ac:dyDescent="0.25">
      <c r="A3330">
        <f t="shared" si="307"/>
        <v>2011</v>
      </c>
      <c r="B3330">
        <f t="shared" si="308"/>
        <v>5</v>
      </c>
      <c r="C3330">
        <v>2011</v>
      </c>
      <c r="D3330">
        <v>11</v>
      </c>
      <c r="E3330">
        <v>2</v>
      </c>
      <c r="F3330">
        <v>22</v>
      </c>
      <c r="G3330">
        <v>22</v>
      </c>
      <c r="I3330" s="1">
        <v>40585</v>
      </c>
      <c r="J3330">
        <v>22</v>
      </c>
      <c r="K3330">
        <f t="shared" ref="K3330:K3393" si="312">RANK(J3330,$J$2:$J$5114,0)</f>
        <v>1676</v>
      </c>
      <c r="L3330" s="7">
        <f t="shared" si="309"/>
        <v>32.979142070051161</v>
      </c>
      <c r="M3330">
        <f t="shared" si="310"/>
        <v>49.428571428571431</v>
      </c>
      <c r="N3330">
        <f t="shared" si="311"/>
        <v>83.333333333333329</v>
      </c>
      <c r="O3330">
        <f>G3330/WatershedCalcs!$F$18</f>
        <v>1.3690476171214698</v>
      </c>
    </row>
    <row r="3331" spans="1:15" x14ac:dyDescent="0.25">
      <c r="A3331">
        <f t="shared" ref="A3331:A3394" si="313">IF(E3331&gt;9,C3331+1,C3331)</f>
        <v>2011</v>
      </c>
      <c r="B3331">
        <f t="shared" ref="B3331:B3394" si="314">IF(E3331&gt;9,(E3331-9),(E3331+3))</f>
        <v>5</v>
      </c>
      <c r="C3331">
        <v>2011</v>
      </c>
      <c r="D3331">
        <v>12</v>
      </c>
      <c r="E3331">
        <v>2</v>
      </c>
      <c r="F3331">
        <v>26</v>
      </c>
      <c r="G3331">
        <v>26</v>
      </c>
      <c r="I3331" s="1">
        <v>40586</v>
      </c>
      <c r="J3331">
        <v>26</v>
      </c>
      <c r="K3331">
        <f t="shared" si="312"/>
        <v>1449</v>
      </c>
      <c r="L3331" s="7">
        <f t="shared" ref="L3331:L3394" si="315">100*(K3331/(COUNT($K$2:$K$5114)+1))</f>
        <v>28.512396694214875</v>
      </c>
      <c r="M3331">
        <f t="shared" ref="M3331:M3394" si="316">AVERAGE(J3331:J3337)</f>
        <v>56.285714285714285</v>
      </c>
      <c r="N3331">
        <f t="shared" ref="N3331:N3394" si="317">AVERAGE(J3331:J3360)</f>
        <v>86.033333333333331</v>
      </c>
      <c r="O3331">
        <f>G3331/WatershedCalcs!$F$18</f>
        <v>1.6179653656890098</v>
      </c>
    </row>
    <row r="3332" spans="1:15" x14ac:dyDescent="0.25">
      <c r="A3332">
        <f t="shared" si="313"/>
        <v>2011</v>
      </c>
      <c r="B3332">
        <f t="shared" si="314"/>
        <v>5</v>
      </c>
      <c r="C3332">
        <v>2011</v>
      </c>
      <c r="D3332">
        <v>13</v>
      </c>
      <c r="E3332">
        <v>2</v>
      </c>
      <c r="F3332">
        <v>31</v>
      </c>
      <c r="G3332">
        <v>31</v>
      </c>
      <c r="I3332" s="1">
        <v>40587</v>
      </c>
      <c r="J3332">
        <v>31</v>
      </c>
      <c r="K3332">
        <f t="shared" si="312"/>
        <v>1219</v>
      </c>
      <c r="L3332" s="7">
        <f t="shared" si="315"/>
        <v>23.986619441164898</v>
      </c>
      <c r="M3332">
        <f t="shared" si="316"/>
        <v>61.857142857142854</v>
      </c>
      <c r="N3332">
        <f t="shared" si="317"/>
        <v>88.833333333333329</v>
      </c>
      <c r="O3332">
        <f>G3332/WatershedCalcs!$F$18</f>
        <v>1.9291125513984348</v>
      </c>
    </row>
    <row r="3333" spans="1:15" x14ac:dyDescent="0.25">
      <c r="A3333">
        <f t="shared" si="313"/>
        <v>2011</v>
      </c>
      <c r="B3333">
        <f t="shared" si="314"/>
        <v>5</v>
      </c>
      <c r="C3333">
        <v>2011</v>
      </c>
      <c r="D3333">
        <v>14</v>
      </c>
      <c r="E3333">
        <v>2</v>
      </c>
      <c r="F3333">
        <v>33</v>
      </c>
      <c r="G3333">
        <v>33</v>
      </c>
      <c r="I3333" s="1">
        <v>40588</v>
      </c>
      <c r="J3333">
        <v>33</v>
      </c>
      <c r="K3333">
        <f t="shared" si="312"/>
        <v>1148</v>
      </c>
      <c r="L3333" s="7">
        <f t="shared" si="315"/>
        <v>22.589531680440771</v>
      </c>
      <c r="M3333">
        <f t="shared" si="316"/>
        <v>65.285714285714292</v>
      </c>
      <c r="N3333">
        <f t="shared" si="317"/>
        <v>92</v>
      </c>
      <c r="O3333">
        <f>G3333/WatershedCalcs!$F$18</f>
        <v>2.0535714256822049</v>
      </c>
    </row>
    <row r="3334" spans="1:15" x14ac:dyDescent="0.25">
      <c r="A3334">
        <f t="shared" si="313"/>
        <v>2011</v>
      </c>
      <c r="B3334">
        <f t="shared" si="314"/>
        <v>5</v>
      </c>
      <c r="C3334">
        <v>2011</v>
      </c>
      <c r="D3334">
        <v>15</v>
      </c>
      <c r="E3334">
        <v>2</v>
      </c>
      <c r="F3334">
        <v>76</v>
      </c>
      <c r="G3334">
        <v>76</v>
      </c>
      <c r="I3334" s="1">
        <v>40589</v>
      </c>
      <c r="J3334">
        <v>76</v>
      </c>
      <c r="K3334">
        <f t="shared" si="312"/>
        <v>393</v>
      </c>
      <c r="L3334" s="7">
        <f t="shared" si="315"/>
        <v>7.7331759149940966</v>
      </c>
      <c r="M3334">
        <f t="shared" si="316"/>
        <v>67.714285714285708</v>
      </c>
      <c r="N3334">
        <f t="shared" si="317"/>
        <v>95.733333333333334</v>
      </c>
      <c r="O3334">
        <f>G3334/WatershedCalcs!$F$18</f>
        <v>4.7294372227832593</v>
      </c>
    </row>
    <row r="3335" spans="1:15" x14ac:dyDescent="0.25">
      <c r="A3335">
        <f t="shared" si="313"/>
        <v>2011</v>
      </c>
      <c r="B3335">
        <f t="shared" si="314"/>
        <v>5</v>
      </c>
      <c r="C3335">
        <v>2011</v>
      </c>
      <c r="D3335">
        <v>16</v>
      </c>
      <c r="E3335">
        <v>2</v>
      </c>
      <c r="F3335">
        <v>83</v>
      </c>
      <c r="G3335">
        <v>83</v>
      </c>
      <c r="I3335" s="1">
        <v>40590</v>
      </c>
      <c r="J3335">
        <v>83</v>
      </c>
      <c r="K3335">
        <f t="shared" si="312"/>
        <v>350</v>
      </c>
      <c r="L3335" s="7">
        <f t="shared" si="315"/>
        <v>6.887052341597796</v>
      </c>
      <c r="M3335">
        <f t="shared" si="316"/>
        <v>63.285714285714285</v>
      </c>
      <c r="N3335">
        <f t="shared" si="317"/>
        <v>99.433333333333337</v>
      </c>
      <c r="O3335">
        <f>G3335/WatershedCalcs!$F$18</f>
        <v>5.1650432827764545</v>
      </c>
    </row>
    <row r="3336" spans="1:15" x14ac:dyDescent="0.25">
      <c r="A3336">
        <f t="shared" si="313"/>
        <v>2011</v>
      </c>
      <c r="B3336">
        <f t="shared" si="314"/>
        <v>5</v>
      </c>
      <c r="C3336">
        <v>2011</v>
      </c>
      <c r="D3336">
        <v>17</v>
      </c>
      <c r="E3336">
        <v>2</v>
      </c>
      <c r="F3336">
        <v>75</v>
      </c>
      <c r="G3336">
        <v>75</v>
      </c>
      <c r="I3336" s="1">
        <v>40591</v>
      </c>
      <c r="J3336">
        <v>75</v>
      </c>
      <c r="K3336">
        <f t="shared" si="312"/>
        <v>396</v>
      </c>
      <c r="L3336" s="7">
        <f t="shared" si="315"/>
        <v>7.7922077922077921</v>
      </c>
      <c r="M3336">
        <f t="shared" si="316"/>
        <v>57.428571428571431</v>
      </c>
      <c r="N3336">
        <f t="shared" si="317"/>
        <v>101.43333333333334</v>
      </c>
      <c r="O3336">
        <f>G3336/WatershedCalcs!$F$18</f>
        <v>4.6672077856413745</v>
      </c>
    </row>
    <row r="3337" spans="1:15" x14ac:dyDescent="0.25">
      <c r="A3337">
        <f t="shared" si="313"/>
        <v>2011</v>
      </c>
      <c r="B3337">
        <f t="shared" si="314"/>
        <v>5</v>
      </c>
      <c r="C3337">
        <v>2011</v>
      </c>
      <c r="D3337">
        <v>18</v>
      </c>
      <c r="E3337">
        <v>2</v>
      </c>
      <c r="F3337">
        <v>70</v>
      </c>
      <c r="G3337">
        <v>70</v>
      </c>
      <c r="I3337" s="1">
        <v>40592</v>
      </c>
      <c r="J3337">
        <v>70</v>
      </c>
      <c r="K3337">
        <f t="shared" si="312"/>
        <v>430</v>
      </c>
      <c r="L3337" s="7">
        <f t="shared" si="315"/>
        <v>8.461235733963008</v>
      </c>
      <c r="M3337">
        <f t="shared" si="316"/>
        <v>52.571428571428569</v>
      </c>
      <c r="N3337">
        <f t="shared" si="317"/>
        <v>102.26666666666667</v>
      </c>
      <c r="O3337">
        <f>G3337/WatershedCalcs!$F$18</f>
        <v>4.3560605999319497</v>
      </c>
    </row>
    <row r="3338" spans="1:15" x14ac:dyDescent="0.25">
      <c r="A3338">
        <f t="shared" si="313"/>
        <v>2011</v>
      </c>
      <c r="B3338">
        <f t="shared" si="314"/>
        <v>5</v>
      </c>
      <c r="C3338">
        <v>2011</v>
      </c>
      <c r="D3338">
        <v>19</v>
      </c>
      <c r="E3338">
        <v>2</v>
      </c>
      <c r="F3338">
        <v>65</v>
      </c>
      <c r="G3338">
        <v>65</v>
      </c>
      <c r="I3338" s="1">
        <v>40593</v>
      </c>
      <c r="J3338">
        <v>65</v>
      </c>
      <c r="K3338">
        <f t="shared" si="312"/>
        <v>462</v>
      </c>
      <c r="L3338" s="7">
        <f t="shared" si="315"/>
        <v>9.0909090909090917</v>
      </c>
      <c r="M3338">
        <f t="shared" si="316"/>
        <v>47.857142857142854</v>
      </c>
      <c r="N3338">
        <f t="shared" si="317"/>
        <v>102.46666666666667</v>
      </c>
      <c r="O3338">
        <f>G3338/WatershedCalcs!$F$18</f>
        <v>4.0449134142225249</v>
      </c>
    </row>
    <row r="3339" spans="1:15" x14ac:dyDescent="0.25">
      <c r="A3339">
        <f t="shared" si="313"/>
        <v>2011</v>
      </c>
      <c r="B3339">
        <f t="shared" si="314"/>
        <v>5</v>
      </c>
      <c r="C3339">
        <v>2011</v>
      </c>
      <c r="D3339">
        <v>20</v>
      </c>
      <c r="E3339">
        <v>2</v>
      </c>
      <c r="F3339">
        <v>55</v>
      </c>
      <c r="G3339">
        <v>55</v>
      </c>
      <c r="I3339" s="1">
        <v>40594</v>
      </c>
      <c r="J3339">
        <v>55</v>
      </c>
      <c r="K3339">
        <f t="shared" si="312"/>
        <v>571</v>
      </c>
      <c r="L3339" s="7">
        <f t="shared" si="315"/>
        <v>11.235733963006691</v>
      </c>
      <c r="M3339">
        <f t="shared" si="316"/>
        <v>43.428571428571431</v>
      </c>
      <c r="N3339">
        <f t="shared" si="317"/>
        <v>102.26666666666667</v>
      </c>
      <c r="O3339">
        <f>G3339/WatershedCalcs!$F$18</f>
        <v>3.4226190428036745</v>
      </c>
    </row>
    <row r="3340" spans="1:15" x14ac:dyDescent="0.25">
      <c r="A3340">
        <f t="shared" si="313"/>
        <v>2011</v>
      </c>
      <c r="B3340">
        <f t="shared" si="314"/>
        <v>5</v>
      </c>
      <c r="C3340">
        <v>2011</v>
      </c>
      <c r="D3340">
        <v>21</v>
      </c>
      <c r="E3340">
        <v>2</v>
      </c>
      <c r="F3340">
        <v>50</v>
      </c>
      <c r="G3340">
        <v>50</v>
      </c>
      <c r="I3340" s="1">
        <v>40595</v>
      </c>
      <c r="J3340">
        <v>50</v>
      </c>
      <c r="K3340">
        <f t="shared" si="312"/>
        <v>640</v>
      </c>
      <c r="L3340" s="7">
        <f t="shared" si="315"/>
        <v>12.593467138921685</v>
      </c>
      <c r="M3340">
        <f t="shared" si="316"/>
        <v>40.571428571428569</v>
      </c>
      <c r="N3340">
        <f t="shared" si="317"/>
        <v>102.06666666666666</v>
      </c>
      <c r="O3340">
        <f>G3340/WatershedCalcs!$F$18</f>
        <v>3.1114718570942497</v>
      </c>
    </row>
    <row r="3341" spans="1:15" x14ac:dyDescent="0.25">
      <c r="A3341">
        <f t="shared" si="313"/>
        <v>2011</v>
      </c>
      <c r="B3341">
        <f t="shared" si="314"/>
        <v>5</v>
      </c>
      <c r="C3341">
        <v>2011</v>
      </c>
      <c r="D3341">
        <v>22</v>
      </c>
      <c r="E3341">
        <v>2</v>
      </c>
      <c r="F3341">
        <v>45</v>
      </c>
      <c r="G3341">
        <v>45</v>
      </c>
      <c r="I3341" s="1">
        <v>40596</v>
      </c>
      <c r="J3341">
        <v>45</v>
      </c>
      <c r="K3341">
        <f t="shared" si="312"/>
        <v>739</v>
      </c>
      <c r="L3341" s="7">
        <f t="shared" si="315"/>
        <v>14.541519086973631</v>
      </c>
      <c r="M3341">
        <f t="shared" si="316"/>
        <v>62</v>
      </c>
      <c r="N3341">
        <f t="shared" si="317"/>
        <v>101.9</v>
      </c>
      <c r="O3341">
        <f>G3341/WatershedCalcs!$F$18</f>
        <v>2.8003246713848249</v>
      </c>
    </row>
    <row r="3342" spans="1:15" x14ac:dyDescent="0.25">
      <c r="A3342">
        <f t="shared" si="313"/>
        <v>2011</v>
      </c>
      <c r="B3342">
        <f t="shared" si="314"/>
        <v>5</v>
      </c>
      <c r="C3342">
        <v>2011</v>
      </c>
      <c r="D3342">
        <v>23</v>
      </c>
      <c r="E3342">
        <v>2</v>
      </c>
      <c r="F3342">
        <v>42</v>
      </c>
      <c r="G3342">
        <v>42</v>
      </c>
      <c r="I3342" s="1">
        <v>40597</v>
      </c>
      <c r="J3342">
        <v>42</v>
      </c>
      <c r="K3342">
        <f t="shared" si="312"/>
        <v>843</v>
      </c>
      <c r="L3342" s="7">
        <f t="shared" si="315"/>
        <v>16.587957497048407</v>
      </c>
      <c r="M3342">
        <f t="shared" si="316"/>
        <v>93.285714285714292</v>
      </c>
      <c r="N3342">
        <f t="shared" si="317"/>
        <v>102</v>
      </c>
      <c r="O3342">
        <f>G3342/WatershedCalcs!$F$18</f>
        <v>2.6136363599591697</v>
      </c>
    </row>
    <row r="3343" spans="1:15" x14ac:dyDescent="0.25">
      <c r="A3343">
        <f t="shared" si="313"/>
        <v>2011</v>
      </c>
      <c r="B3343">
        <f t="shared" si="314"/>
        <v>5</v>
      </c>
      <c r="C3343">
        <v>2011</v>
      </c>
      <c r="D3343">
        <v>24</v>
      </c>
      <c r="E3343">
        <v>2</v>
      </c>
      <c r="F3343">
        <v>41</v>
      </c>
      <c r="G3343">
        <v>41</v>
      </c>
      <c r="I3343" s="1">
        <v>40598</v>
      </c>
      <c r="J3343">
        <v>41</v>
      </c>
      <c r="K3343">
        <f t="shared" si="312"/>
        <v>861</v>
      </c>
      <c r="L3343" s="7">
        <f t="shared" si="315"/>
        <v>16.942148760330578</v>
      </c>
      <c r="M3343">
        <f t="shared" si="316"/>
        <v>116.85714285714286</v>
      </c>
      <c r="N3343">
        <f t="shared" si="317"/>
        <v>102.03333333333333</v>
      </c>
      <c r="O3343">
        <f>G3343/WatershedCalcs!$F$18</f>
        <v>2.5514069228172849</v>
      </c>
    </row>
    <row r="3344" spans="1:15" x14ac:dyDescent="0.25">
      <c r="A3344">
        <f t="shared" si="313"/>
        <v>2011</v>
      </c>
      <c r="B3344">
        <f t="shared" si="314"/>
        <v>5</v>
      </c>
      <c r="C3344">
        <v>2011</v>
      </c>
      <c r="D3344">
        <v>25</v>
      </c>
      <c r="E3344">
        <v>2</v>
      </c>
      <c r="F3344">
        <v>37</v>
      </c>
      <c r="G3344">
        <v>37</v>
      </c>
      <c r="I3344" s="1">
        <v>40599</v>
      </c>
      <c r="J3344">
        <v>37</v>
      </c>
      <c r="K3344">
        <f t="shared" si="312"/>
        <v>988</v>
      </c>
      <c r="L3344" s="7">
        <f t="shared" si="315"/>
        <v>19.441164895710351</v>
      </c>
      <c r="M3344">
        <f t="shared" si="316"/>
        <v>130.42857142857142</v>
      </c>
      <c r="N3344">
        <f t="shared" si="317"/>
        <v>102.2</v>
      </c>
      <c r="O3344">
        <f>G3344/WatershedCalcs!$F$18</f>
        <v>2.3024891742497449</v>
      </c>
    </row>
    <row r="3345" spans="1:15" x14ac:dyDescent="0.25">
      <c r="A3345">
        <f t="shared" si="313"/>
        <v>2011</v>
      </c>
      <c r="B3345">
        <f t="shared" si="314"/>
        <v>5</v>
      </c>
      <c r="C3345">
        <v>2011</v>
      </c>
      <c r="D3345">
        <v>26</v>
      </c>
      <c r="E3345">
        <v>2</v>
      </c>
      <c r="F3345">
        <v>34</v>
      </c>
      <c r="G3345">
        <v>34</v>
      </c>
      <c r="I3345" s="1">
        <v>40600</v>
      </c>
      <c r="J3345">
        <v>34</v>
      </c>
      <c r="K3345">
        <f t="shared" si="312"/>
        <v>1098</v>
      </c>
      <c r="L3345" s="7">
        <f t="shared" si="315"/>
        <v>21.605667060212514</v>
      </c>
      <c r="M3345">
        <f t="shared" si="316"/>
        <v>140.14285714285714</v>
      </c>
      <c r="N3345">
        <f t="shared" si="317"/>
        <v>102.46666666666667</v>
      </c>
      <c r="O3345">
        <f>G3345/WatershedCalcs!$F$18</f>
        <v>2.1158008628240896</v>
      </c>
    </row>
    <row r="3346" spans="1:15" x14ac:dyDescent="0.25">
      <c r="A3346">
        <f t="shared" si="313"/>
        <v>2011</v>
      </c>
      <c r="B3346">
        <f t="shared" si="314"/>
        <v>5</v>
      </c>
      <c r="C3346">
        <v>2011</v>
      </c>
      <c r="D3346">
        <v>27</v>
      </c>
      <c r="E3346">
        <v>2</v>
      </c>
      <c r="F3346">
        <v>35</v>
      </c>
      <c r="G3346">
        <v>35</v>
      </c>
      <c r="I3346" s="1">
        <v>40601</v>
      </c>
      <c r="J3346">
        <v>35</v>
      </c>
      <c r="K3346">
        <f t="shared" si="312"/>
        <v>1053</v>
      </c>
      <c r="L3346" s="7">
        <f t="shared" si="315"/>
        <v>20.720188902007084</v>
      </c>
      <c r="M3346">
        <f t="shared" si="316"/>
        <v>149.14285714285714</v>
      </c>
      <c r="N3346">
        <f t="shared" si="317"/>
        <v>102.73333333333333</v>
      </c>
      <c r="O3346">
        <f>G3346/WatershedCalcs!$F$18</f>
        <v>2.1780302999659749</v>
      </c>
    </row>
    <row r="3347" spans="1:15" x14ac:dyDescent="0.25">
      <c r="A3347">
        <f t="shared" si="313"/>
        <v>2011</v>
      </c>
      <c r="B3347">
        <f t="shared" si="314"/>
        <v>5</v>
      </c>
      <c r="C3347">
        <v>2011</v>
      </c>
      <c r="D3347">
        <v>28</v>
      </c>
      <c r="E3347">
        <v>2</v>
      </c>
      <c r="F3347">
        <v>200</v>
      </c>
      <c r="G3347">
        <v>200</v>
      </c>
      <c r="I3347" s="1">
        <v>40602</v>
      </c>
      <c r="J3347">
        <v>200</v>
      </c>
      <c r="K3347">
        <f t="shared" si="312"/>
        <v>82</v>
      </c>
      <c r="L3347" s="7">
        <f t="shared" si="315"/>
        <v>1.6135379771743408</v>
      </c>
      <c r="M3347">
        <f t="shared" si="316"/>
        <v>154.42857142857142</v>
      </c>
      <c r="N3347">
        <f t="shared" si="317"/>
        <v>103.16666666666667</v>
      </c>
      <c r="O3347">
        <f>G3347/WatershedCalcs!$F$18</f>
        <v>12.445887428376999</v>
      </c>
    </row>
    <row r="3348" spans="1:15" x14ac:dyDescent="0.25">
      <c r="A3348">
        <f t="shared" si="313"/>
        <v>2011</v>
      </c>
      <c r="B3348">
        <f t="shared" si="314"/>
        <v>6</v>
      </c>
      <c r="C3348">
        <v>2011</v>
      </c>
      <c r="D3348">
        <v>1</v>
      </c>
      <c r="E3348">
        <v>3</v>
      </c>
      <c r="F3348" t="s">
        <v>169</v>
      </c>
      <c r="G3348">
        <v>264</v>
      </c>
      <c r="H3348" t="s">
        <v>10</v>
      </c>
      <c r="I3348" s="1">
        <v>40603</v>
      </c>
      <c r="J3348">
        <v>264</v>
      </c>
      <c r="K3348">
        <f t="shared" si="312"/>
        <v>29</v>
      </c>
      <c r="L3348" s="7">
        <f t="shared" si="315"/>
        <v>0.57064147973238888</v>
      </c>
      <c r="M3348">
        <f t="shared" si="316"/>
        <v>134.71428571428572</v>
      </c>
      <c r="N3348">
        <f t="shared" si="317"/>
        <v>98.13333333333334</v>
      </c>
      <c r="O3348">
        <f>G3348/WatershedCalcs!$F$18</f>
        <v>16.428571405457639</v>
      </c>
    </row>
    <row r="3349" spans="1:15" x14ac:dyDescent="0.25">
      <c r="A3349">
        <f t="shared" si="313"/>
        <v>2011</v>
      </c>
      <c r="B3349">
        <f t="shared" si="314"/>
        <v>6</v>
      </c>
      <c r="C3349">
        <v>2011</v>
      </c>
      <c r="D3349">
        <v>2</v>
      </c>
      <c r="E3349">
        <v>3</v>
      </c>
      <c r="F3349">
        <v>207</v>
      </c>
      <c r="G3349">
        <v>207</v>
      </c>
      <c r="I3349" s="1">
        <v>40604</v>
      </c>
      <c r="J3349">
        <v>207</v>
      </c>
      <c r="K3349">
        <f t="shared" si="312"/>
        <v>71</v>
      </c>
      <c r="L3349" s="7">
        <f t="shared" si="315"/>
        <v>1.3970877607241243</v>
      </c>
      <c r="M3349">
        <f t="shared" si="316"/>
        <v>105.42857142857143</v>
      </c>
      <c r="N3349">
        <f t="shared" si="317"/>
        <v>90.9</v>
      </c>
      <c r="O3349">
        <f>G3349/WatershedCalcs!$F$18</f>
        <v>12.881493488370193</v>
      </c>
    </row>
    <row r="3350" spans="1:15" x14ac:dyDescent="0.25">
      <c r="A3350">
        <f t="shared" si="313"/>
        <v>2011</v>
      </c>
      <c r="B3350">
        <f t="shared" si="314"/>
        <v>6</v>
      </c>
      <c r="C3350">
        <v>2011</v>
      </c>
      <c r="D3350">
        <v>3</v>
      </c>
      <c r="E3350">
        <v>3</v>
      </c>
      <c r="F3350">
        <v>136</v>
      </c>
      <c r="G3350">
        <v>136</v>
      </c>
      <c r="I3350" s="1">
        <v>40605</v>
      </c>
      <c r="J3350">
        <v>136</v>
      </c>
      <c r="K3350">
        <f t="shared" si="312"/>
        <v>188</v>
      </c>
      <c r="L3350" s="7">
        <f t="shared" si="315"/>
        <v>3.6993309720582448</v>
      </c>
      <c r="M3350">
        <f t="shared" si="316"/>
        <v>85</v>
      </c>
      <c r="N3350">
        <f t="shared" si="317"/>
        <v>85.5</v>
      </c>
      <c r="O3350">
        <f>G3350/WatershedCalcs!$F$18</f>
        <v>8.4632034512963585</v>
      </c>
    </row>
    <row r="3351" spans="1:15" x14ac:dyDescent="0.25">
      <c r="A3351">
        <f t="shared" si="313"/>
        <v>2011</v>
      </c>
      <c r="B3351">
        <f t="shared" si="314"/>
        <v>6</v>
      </c>
      <c r="C3351">
        <v>2011</v>
      </c>
      <c r="D3351">
        <v>4</v>
      </c>
      <c r="E3351">
        <v>3</v>
      </c>
      <c r="F3351">
        <v>105</v>
      </c>
      <c r="G3351">
        <v>105</v>
      </c>
      <c r="I3351" s="1">
        <v>40606</v>
      </c>
      <c r="J3351">
        <v>105</v>
      </c>
      <c r="K3351">
        <f t="shared" si="312"/>
        <v>269</v>
      </c>
      <c r="L3351" s="7">
        <f t="shared" si="315"/>
        <v>5.2931916568280206</v>
      </c>
      <c r="M3351">
        <f t="shared" si="316"/>
        <v>92.571428571428569</v>
      </c>
      <c r="N3351">
        <f t="shared" si="317"/>
        <v>82.566666666666663</v>
      </c>
      <c r="O3351">
        <f>G3351/WatershedCalcs!$F$18</f>
        <v>6.5340908998979241</v>
      </c>
    </row>
    <row r="3352" spans="1:15" x14ac:dyDescent="0.25">
      <c r="A3352">
        <f t="shared" si="313"/>
        <v>2011</v>
      </c>
      <c r="B3352">
        <f t="shared" si="314"/>
        <v>6</v>
      </c>
      <c r="C3352">
        <v>2011</v>
      </c>
      <c r="D3352">
        <v>5</v>
      </c>
      <c r="E3352">
        <v>3</v>
      </c>
      <c r="F3352">
        <v>97</v>
      </c>
      <c r="G3352">
        <v>97</v>
      </c>
      <c r="I3352" s="1">
        <v>40607</v>
      </c>
      <c r="J3352">
        <v>97</v>
      </c>
      <c r="K3352">
        <f t="shared" si="312"/>
        <v>298</v>
      </c>
      <c r="L3352" s="7">
        <f t="shared" si="315"/>
        <v>5.8638331365604088</v>
      </c>
      <c r="M3352">
        <f t="shared" si="316"/>
        <v>95.571428571428569</v>
      </c>
      <c r="N3352">
        <f t="shared" si="317"/>
        <v>80.36666666666666</v>
      </c>
      <c r="O3352">
        <f>G3352/WatershedCalcs!$F$18</f>
        <v>6.0362554027628441</v>
      </c>
    </row>
    <row r="3353" spans="1:15" x14ac:dyDescent="0.25">
      <c r="A3353">
        <f t="shared" si="313"/>
        <v>2011</v>
      </c>
      <c r="B3353">
        <f t="shared" si="314"/>
        <v>6</v>
      </c>
      <c r="C3353">
        <v>2011</v>
      </c>
      <c r="D3353">
        <v>6</v>
      </c>
      <c r="E3353">
        <v>3</v>
      </c>
      <c r="F3353">
        <v>72</v>
      </c>
      <c r="G3353">
        <v>72</v>
      </c>
      <c r="I3353" s="1">
        <v>40608</v>
      </c>
      <c r="J3353">
        <v>72</v>
      </c>
      <c r="K3353">
        <f t="shared" si="312"/>
        <v>413</v>
      </c>
      <c r="L3353" s="7">
        <f t="shared" si="315"/>
        <v>8.1267217630853992</v>
      </c>
      <c r="M3353">
        <f t="shared" si="316"/>
        <v>95.857142857142861</v>
      </c>
      <c r="N3353">
        <f t="shared" si="317"/>
        <v>78.599999999999994</v>
      </c>
      <c r="O3353">
        <f>G3353/WatershedCalcs!$F$18</f>
        <v>4.4805194742157193</v>
      </c>
    </row>
    <row r="3354" spans="1:15" x14ac:dyDescent="0.25">
      <c r="A3354">
        <f t="shared" si="313"/>
        <v>2011</v>
      </c>
      <c r="B3354">
        <f t="shared" si="314"/>
        <v>6</v>
      </c>
      <c r="C3354">
        <v>2011</v>
      </c>
      <c r="D3354">
        <v>7</v>
      </c>
      <c r="E3354">
        <v>3</v>
      </c>
      <c r="F3354">
        <v>62</v>
      </c>
      <c r="G3354">
        <v>62</v>
      </c>
      <c r="I3354" s="1">
        <v>40609</v>
      </c>
      <c r="J3354">
        <v>62</v>
      </c>
      <c r="K3354">
        <f t="shared" si="312"/>
        <v>490</v>
      </c>
      <c r="L3354" s="7">
        <f t="shared" si="315"/>
        <v>9.6418732782369148</v>
      </c>
      <c r="M3354">
        <f t="shared" si="316"/>
        <v>100.28571428571429</v>
      </c>
      <c r="N3354">
        <f t="shared" si="317"/>
        <v>77.666666666666671</v>
      </c>
      <c r="O3354">
        <f>G3354/WatershedCalcs!$F$18</f>
        <v>3.8582251027968697</v>
      </c>
    </row>
    <row r="3355" spans="1:15" x14ac:dyDescent="0.25">
      <c r="A3355">
        <f t="shared" si="313"/>
        <v>2011</v>
      </c>
      <c r="B3355">
        <f t="shared" si="314"/>
        <v>6</v>
      </c>
      <c r="C3355">
        <v>2011</v>
      </c>
      <c r="D3355">
        <v>8</v>
      </c>
      <c r="E3355">
        <v>3</v>
      </c>
      <c r="F3355">
        <v>59</v>
      </c>
      <c r="G3355">
        <v>59</v>
      </c>
      <c r="I3355" s="1">
        <v>40610</v>
      </c>
      <c r="J3355">
        <v>59</v>
      </c>
      <c r="K3355">
        <f t="shared" si="312"/>
        <v>519</v>
      </c>
      <c r="L3355" s="7">
        <f t="shared" si="315"/>
        <v>10.212514757969302</v>
      </c>
      <c r="M3355">
        <f t="shared" si="316"/>
        <v>107.14285714285714</v>
      </c>
      <c r="N3355">
        <f t="shared" si="317"/>
        <v>77.099999999999994</v>
      </c>
      <c r="O3355">
        <f>G3355/WatershedCalcs!$F$18</f>
        <v>3.6715367913712145</v>
      </c>
    </row>
    <row r="3356" spans="1:15" x14ac:dyDescent="0.25">
      <c r="A3356">
        <f t="shared" si="313"/>
        <v>2011</v>
      </c>
      <c r="B3356">
        <f t="shared" si="314"/>
        <v>6</v>
      </c>
      <c r="C3356">
        <v>2011</v>
      </c>
      <c r="D3356">
        <v>9</v>
      </c>
      <c r="E3356">
        <v>3</v>
      </c>
      <c r="F3356">
        <v>64</v>
      </c>
      <c r="G3356">
        <v>64</v>
      </c>
      <c r="I3356" s="1">
        <v>40611</v>
      </c>
      <c r="J3356">
        <v>64</v>
      </c>
      <c r="K3356">
        <f t="shared" si="312"/>
        <v>471</v>
      </c>
      <c r="L3356" s="7">
        <f t="shared" si="315"/>
        <v>9.2680047225501774</v>
      </c>
      <c r="M3356">
        <f t="shared" si="316"/>
        <v>116.71428571428571</v>
      </c>
      <c r="N3356">
        <f t="shared" si="317"/>
        <v>76.7</v>
      </c>
      <c r="O3356">
        <f>G3356/WatershedCalcs!$F$18</f>
        <v>3.9826839770806397</v>
      </c>
    </row>
    <row r="3357" spans="1:15" x14ac:dyDescent="0.25">
      <c r="A3357">
        <f t="shared" si="313"/>
        <v>2011</v>
      </c>
      <c r="B3357">
        <f t="shared" si="314"/>
        <v>6</v>
      </c>
      <c r="C3357">
        <v>2011</v>
      </c>
      <c r="D3357">
        <v>10</v>
      </c>
      <c r="E3357">
        <v>3</v>
      </c>
      <c r="F3357">
        <v>189</v>
      </c>
      <c r="G3357">
        <v>189</v>
      </c>
      <c r="I3357" s="1">
        <v>40612</v>
      </c>
      <c r="J3357">
        <v>189</v>
      </c>
      <c r="K3357">
        <f t="shared" si="312"/>
        <v>98</v>
      </c>
      <c r="L3357" s="7">
        <f t="shared" si="315"/>
        <v>1.9283746556473829</v>
      </c>
      <c r="M3357">
        <f t="shared" si="316"/>
        <v>128.28571428571428</v>
      </c>
      <c r="N3357">
        <f t="shared" si="317"/>
        <v>75.900000000000006</v>
      </c>
      <c r="O3357">
        <f>G3357/WatershedCalcs!$F$18</f>
        <v>11.761363619816263</v>
      </c>
    </row>
    <row r="3358" spans="1:15" x14ac:dyDescent="0.25">
      <c r="A3358">
        <f t="shared" si="313"/>
        <v>2011</v>
      </c>
      <c r="B3358">
        <f t="shared" si="314"/>
        <v>6</v>
      </c>
      <c r="C3358">
        <v>2011</v>
      </c>
      <c r="D3358">
        <v>11</v>
      </c>
      <c r="E3358">
        <v>3</v>
      </c>
      <c r="F3358">
        <v>126</v>
      </c>
      <c r="G3358">
        <v>126</v>
      </c>
      <c r="I3358" s="1">
        <v>40613</v>
      </c>
      <c r="J3358">
        <v>126</v>
      </c>
      <c r="K3358">
        <f t="shared" si="312"/>
        <v>207</v>
      </c>
      <c r="L3358" s="7">
        <f t="shared" si="315"/>
        <v>4.0731995277449817</v>
      </c>
      <c r="M3358">
        <f t="shared" si="316"/>
        <v>128</v>
      </c>
      <c r="N3358">
        <f t="shared" si="317"/>
        <v>70.900000000000006</v>
      </c>
      <c r="O3358">
        <f>G3358/WatershedCalcs!$F$18</f>
        <v>7.840909079877509</v>
      </c>
    </row>
    <row r="3359" spans="1:15" x14ac:dyDescent="0.25">
      <c r="A3359">
        <f t="shared" si="313"/>
        <v>2011</v>
      </c>
      <c r="B3359">
        <f t="shared" si="314"/>
        <v>6</v>
      </c>
      <c r="C3359">
        <v>2011</v>
      </c>
      <c r="D3359">
        <v>12</v>
      </c>
      <c r="E3359">
        <v>3</v>
      </c>
      <c r="F3359">
        <v>99</v>
      </c>
      <c r="G3359">
        <v>99</v>
      </c>
      <c r="I3359" s="1">
        <v>40614</v>
      </c>
      <c r="J3359">
        <v>99</v>
      </c>
      <c r="K3359">
        <f t="shared" si="312"/>
        <v>292</v>
      </c>
      <c r="L3359" s="7">
        <f t="shared" si="315"/>
        <v>5.7457693821330178</v>
      </c>
      <c r="M3359">
        <f t="shared" si="316"/>
        <v>130.42857142857142</v>
      </c>
      <c r="N3359">
        <f t="shared" si="317"/>
        <v>67.933333333333337</v>
      </c>
      <c r="O3359">
        <f>G3359/WatershedCalcs!$F$18</f>
        <v>6.1607142770466146</v>
      </c>
    </row>
    <row r="3360" spans="1:15" x14ac:dyDescent="0.25">
      <c r="A3360">
        <f t="shared" si="313"/>
        <v>2011</v>
      </c>
      <c r="B3360">
        <f t="shared" si="314"/>
        <v>6</v>
      </c>
      <c r="C3360">
        <v>2011</v>
      </c>
      <c r="D3360">
        <v>13</v>
      </c>
      <c r="E3360">
        <v>3</v>
      </c>
      <c r="F3360">
        <v>103</v>
      </c>
      <c r="G3360">
        <v>103</v>
      </c>
      <c r="I3360" s="1">
        <v>40615</v>
      </c>
      <c r="J3360">
        <v>103</v>
      </c>
      <c r="K3360">
        <f t="shared" si="312"/>
        <v>274</v>
      </c>
      <c r="L3360" s="7">
        <f t="shared" si="315"/>
        <v>5.3915781188508465</v>
      </c>
      <c r="M3360">
        <f t="shared" si="316"/>
        <v>130.57142857142858</v>
      </c>
      <c r="N3360">
        <f t="shared" si="317"/>
        <v>65.86666666666666</v>
      </c>
      <c r="O3360">
        <f>G3360/WatershedCalcs!$F$18</f>
        <v>6.4096320256141546</v>
      </c>
    </row>
    <row r="3361" spans="1:15" x14ac:dyDescent="0.25">
      <c r="A3361">
        <f t="shared" si="313"/>
        <v>2011</v>
      </c>
      <c r="B3361">
        <f t="shared" si="314"/>
        <v>6</v>
      </c>
      <c r="C3361">
        <v>2011</v>
      </c>
      <c r="D3361">
        <v>14</v>
      </c>
      <c r="E3361">
        <v>3</v>
      </c>
      <c r="F3361">
        <v>110</v>
      </c>
      <c r="G3361">
        <v>110</v>
      </c>
      <c r="I3361" s="1">
        <v>40616</v>
      </c>
      <c r="J3361">
        <v>110</v>
      </c>
      <c r="K3361">
        <f t="shared" si="312"/>
        <v>253</v>
      </c>
      <c r="L3361" s="7">
        <f t="shared" si="315"/>
        <v>4.9783549783549788</v>
      </c>
      <c r="M3361">
        <f t="shared" si="316"/>
        <v>126.71428571428571</v>
      </c>
      <c r="N3361">
        <f t="shared" si="317"/>
        <v>63.466666666666669</v>
      </c>
      <c r="O3361">
        <f>G3361/WatershedCalcs!$F$18</f>
        <v>6.8452380856073489</v>
      </c>
    </row>
    <row r="3362" spans="1:15" x14ac:dyDescent="0.25">
      <c r="A3362">
        <f t="shared" si="313"/>
        <v>2011</v>
      </c>
      <c r="B3362">
        <f t="shared" si="314"/>
        <v>6</v>
      </c>
      <c r="C3362">
        <v>2011</v>
      </c>
      <c r="D3362">
        <v>15</v>
      </c>
      <c r="E3362">
        <v>3</v>
      </c>
      <c r="F3362">
        <v>126</v>
      </c>
      <c r="G3362">
        <v>126</v>
      </c>
      <c r="I3362" s="1">
        <v>40617</v>
      </c>
      <c r="J3362">
        <v>126</v>
      </c>
      <c r="K3362">
        <f t="shared" si="312"/>
        <v>207</v>
      </c>
      <c r="L3362" s="7">
        <f t="shared" si="315"/>
        <v>4.0731995277449817</v>
      </c>
      <c r="M3362">
        <f t="shared" si="316"/>
        <v>119.42857142857143</v>
      </c>
      <c r="N3362">
        <f t="shared" si="317"/>
        <v>60.833333333333336</v>
      </c>
      <c r="O3362">
        <f>G3362/WatershedCalcs!$F$18</f>
        <v>7.840909079877509</v>
      </c>
    </row>
    <row r="3363" spans="1:15" x14ac:dyDescent="0.25">
      <c r="A3363">
        <f t="shared" si="313"/>
        <v>2011</v>
      </c>
      <c r="B3363">
        <f t="shared" si="314"/>
        <v>6</v>
      </c>
      <c r="C3363">
        <v>2011</v>
      </c>
      <c r="D3363">
        <v>16</v>
      </c>
      <c r="E3363">
        <v>3</v>
      </c>
      <c r="F3363">
        <v>145</v>
      </c>
      <c r="G3363">
        <v>145</v>
      </c>
      <c r="I3363" s="1">
        <v>40618</v>
      </c>
      <c r="J3363">
        <v>145</v>
      </c>
      <c r="K3363">
        <f t="shared" si="312"/>
        <v>171</v>
      </c>
      <c r="L3363" s="7">
        <f t="shared" si="315"/>
        <v>3.3648170011806373</v>
      </c>
      <c r="M3363">
        <f t="shared" si="316"/>
        <v>108.42857142857143</v>
      </c>
      <c r="N3363">
        <f t="shared" si="317"/>
        <v>58.466666666666669</v>
      </c>
      <c r="O3363">
        <f>G3363/WatershedCalcs!$F$18</f>
        <v>9.0232683855733242</v>
      </c>
    </row>
    <row r="3364" spans="1:15" x14ac:dyDescent="0.25">
      <c r="A3364">
        <f t="shared" si="313"/>
        <v>2011</v>
      </c>
      <c r="B3364">
        <f t="shared" si="314"/>
        <v>6</v>
      </c>
      <c r="C3364">
        <v>2011</v>
      </c>
      <c r="D3364">
        <v>17</v>
      </c>
      <c r="E3364">
        <v>3</v>
      </c>
      <c r="F3364">
        <v>187</v>
      </c>
      <c r="G3364">
        <v>187</v>
      </c>
      <c r="I3364" s="1">
        <v>40619</v>
      </c>
      <c r="J3364">
        <v>187</v>
      </c>
      <c r="K3364">
        <f t="shared" si="312"/>
        <v>101</v>
      </c>
      <c r="L3364" s="7">
        <f t="shared" si="315"/>
        <v>1.9874065328610784</v>
      </c>
      <c r="M3364">
        <f t="shared" si="316"/>
        <v>94.142857142857139</v>
      </c>
      <c r="N3364">
        <f t="shared" si="317"/>
        <v>58.2</v>
      </c>
      <c r="O3364">
        <f>G3364/WatershedCalcs!$F$18</f>
        <v>11.636904745532494</v>
      </c>
    </row>
    <row r="3365" spans="1:15" x14ac:dyDescent="0.25">
      <c r="A3365">
        <f t="shared" si="313"/>
        <v>2011</v>
      </c>
      <c r="B3365">
        <f t="shared" si="314"/>
        <v>6</v>
      </c>
      <c r="C3365">
        <v>2011</v>
      </c>
      <c r="D3365">
        <v>18</v>
      </c>
      <c r="E3365">
        <v>3</v>
      </c>
      <c r="F3365">
        <v>143</v>
      </c>
      <c r="G3365">
        <v>143</v>
      </c>
      <c r="I3365" s="1">
        <v>40620</v>
      </c>
      <c r="J3365">
        <v>143</v>
      </c>
      <c r="K3365">
        <f t="shared" si="312"/>
        <v>173</v>
      </c>
      <c r="L3365" s="7">
        <f t="shared" si="315"/>
        <v>3.4041715859897681</v>
      </c>
      <c r="M3365">
        <f t="shared" si="316"/>
        <v>74.285714285714292</v>
      </c>
      <c r="N3365">
        <f t="shared" si="317"/>
        <v>57.133333333333333</v>
      </c>
      <c r="O3365">
        <f>G3365/WatershedCalcs!$F$18</f>
        <v>8.8988095112895547</v>
      </c>
    </row>
    <row r="3366" spans="1:15" x14ac:dyDescent="0.25">
      <c r="A3366">
        <f t="shared" si="313"/>
        <v>2011</v>
      </c>
      <c r="B3366">
        <f t="shared" si="314"/>
        <v>6</v>
      </c>
      <c r="C3366">
        <v>2011</v>
      </c>
      <c r="D3366">
        <v>19</v>
      </c>
      <c r="E3366">
        <v>3</v>
      </c>
      <c r="F3366">
        <v>100</v>
      </c>
      <c r="G3366">
        <v>100</v>
      </c>
      <c r="I3366" s="1">
        <v>40621</v>
      </c>
      <c r="J3366">
        <v>100</v>
      </c>
      <c r="K3366">
        <f t="shared" si="312"/>
        <v>284</v>
      </c>
      <c r="L3366" s="7">
        <f t="shared" si="315"/>
        <v>5.5883510428964973</v>
      </c>
      <c r="M3366">
        <f t="shared" si="316"/>
        <v>60</v>
      </c>
      <c r="N3366">
        <f t="shared" si="317"/>
        <v>55.56666666666667</v>
      </c>
      <c r="O3366">
        <f>G3366/WatershedCalcs!$F$18</f>
        <v>6.2229437141884993</v>
      </c>
    </row>
    <row r="3367" spans="1:15" x14ac:dyDescent="0.25">
      <c r="A3367">
        <f t="shared" si="313"/>
        <v>2011</v>
      </c>
      <c r="B3367">
        <f t="shared" si="314"/>
        <v>6</v>
      </c>
      <c r="C3367">
        <v>2011</v>
      </c>
      <c r="D3367">
        <v>20</v>
      </c>
      <c r="E3367">
        <v>3</v>
      </c>
      <c r="F3367">
        <v>76</v>
      </c>
      <c r="G3367">
        <v>76</v>
      </c>
      <c r="I3367" s="1">
        <v>40622</v>
      </c>
      <c r="J3367">
        <v>76</v>
      </c>
      <c r="K3367">
        <f t="shared" si="312"/>
        <v>393</v>
      </c>
      <c r="L3367" s="7">
        <f t="shared" si="315"/>
        <v>7.7331759149940966</v>
      </c>
      <c r="M3367">
        <f t="shared" si="316"/>
        <v>52.285714285714285</v>
      </c>
      <c r="N3367">
        <f t="shared" si="317"/>
        <v>54.4</v>
      </c>
      <c r="O3367">
        <f>G3367/WatershedCalcs!$F$18</f>
        <v>4.7294372227832593</v>
      </c>
    </row>
    <row r="3368" spans="1:15" x14ac:dyDescent="0.25">
      <c r="A3368">
        <f t="shared" si="313"/>
        <v>2011</v>
      </c>
      <c r="B3368">
        <f t="shared" si="314"/>
        <v>6</v>
      </c>
      <c r="C3368">
        <v>2011</v>
      </c>
      <c r="D3368">
        <v>21</v>
      </c>
      <c r="E3368">
        <v>3</v>
      </c>
      <c r="F3368">
        <v>59</v>
      </c>
      <c r="G3368">
        <v>59</v>
      </c>
      <c r="I3368" s="1">
        <v>40623</v>
      </c>
      <c r="J3368">
        <v>59</v>
      </c>
      <c r="K3368">
        <f t="shared" si="312"/>
        <v>519</v>
      </c>
      <c r="L3368" s="7">
        <f t="shared" si="315"/>
        <v>10.212514757969302</v>
      </c>
      <c r="M3368">
        <f t="shared" si="316"/>
        <v>47.857142857142854</v>
      </c>
      <c r="N3368">
        <f t="shared" si="317"/>
        <v>53.56666666666667</v>
      </c>
      <c r="O3368">
        <f>G3368/WatershedCalcs!$F$18</f>
        <v>3.6715367913712145</v>
      </c>
    </row>
    <row r="3369" spans="1:15" x14ac:dyDescent="0.25">
      <c r="A3369">
        <f t="shared" si="313"/>
        <v>2011</v>
      </c>
      <c r="B3369">
        <f t="shared" si="314"/>
        <v>6</v>
      </c>
      <c r="C3369">
        <v>2011</v>
      </c>
      <c r="D3369">
        <v>22</v>
      </c>
      <c r="E3369">
        <v>3</v>
      </c>
      <c r="F3369">
        <v>49</v>
      </c>
      <c r="G3369">
        <v>49</v>
      </c>
      <c r="I3369" s="1">
        <v>40624</v>
      </c>
      <c r="J3369">
        <v>49</v>
      </c>
      <c r="K3369">
        <f t="shared" si="312"/>
        <v>655</v>
      </c>
      <c r="L3369" s="7">
        <f t="shared" si="315"/>
        <v>12.888626524990162</v>
      </c>
      <c r="M3369">
        <f t="shared" si="316"/>
        <v>45.428571428571431</v>
      </c>
      <c r="N3369">
        <f t="shared" si="317"/>
        <v>53.06666666666667</v>
      </c>
      <c r="O3369">
        <f>G3369/WatershedCalcs!$F$18</f>
        <v>3.0492424199523649</v>
      </c>
    </row>
    <row r="3370" spans="1:15" x14ac:dyDescent="0.25">
      <c r="A3370">
        <f t="shared" si="313"/>
        <v>2011</v>
      </c>
      <c r="B3370">
        <f t="shared" si="314"/>
        <v>6</v>
      </c>
      <c r="C3370">
        <v>2011</v>
      </c>
      <c r="D3370">
        <v>23</v>
      </c>
      <c r="E3370">
        <v>3</v>
      </c>
      <c r="F3370">
        <v>45</v>
      </c>
      <c r="G3370">
        <v>45</v>
      </c>
      <c r="I3370" s="1">
        <v>40625</v>
      </c>
      <c r="J3370">
        <v>45</v>
      </c>
      <c r="K3370">
        <f t="shared" si="312"/>
        <v>739</v>
      </c>
      <c r="L3370" s="7">
        <f t="shared" si="315"/>
        <v>14.541519086973631</v>
      </c>
      <c r="M3370">
        <f t="shared" si="316"/>
        <v>45.285714285714285</v>
      </c>
      <c r="N3370">
        <f t="shared" si="317"/>
        <v>52.733333333333334</v>
      </c>
      <c r="O3370">
        <f>G3370/WatershedCalcs!$F$18</f>
        <v>2.8003246713848249</v>
      </c>
    </row>
    <row r="3371" spans="1:15" x14ac:dyDescent="0.25">
      <c r="A3371">
        <f t="shared" si="313"/>
        <v>2011</v>
      </c>
      <c r="B3371">
        <f t="shared" si="314"/>
        <v>6</v>
      </c>
      <c r="C3371">
        <v>2011</v>
      </c>
      <c r="D3371">
        <v>24</v>
      </c>
      <c r="E3371">
        <v>3</v>
      </c>
      <c r="F3371">
        <v>48</v>
      </c>
      <c r="G3371">
        <v>48</v>
      </c>
      <c r="I3371" s="1">
        <v>40626</v>
      </c>
      <c r="J3371">
        <v>48</v>
      </c>
      <c r="K3371">
        <f t="shared" si="312"/>
        <v>675</v>
      </c>
      <c r="L3371" s="7">
        <f t="shared" si="315"/>
        <v>13.282172373081464</v>
      </c>
      <c r="M3371">
        <f t="shared" si="316"/>
        <v>45.857142857142854</v>
      </c>
      <c r="N3371">
        <f t="shared" si="317"/>
        <v>52.366666666666667</v>
      </c>
      <c r="O3371">
        <f>G3371/WatershedCalcs!$F$18</f>
        <v>2.9870129828104797</v>
      </c>
    </row>
    <row r="3372" spans="1:15" x14ac:dyDescent="0.25">
      <c r="A3372">
        <f t="shared" si="313"/>
        <v>2011</v>
      </c>
      <c r="B3372">
        <f t="shared" si="314"/>
        <v>6</v>
      </c>
      <c r="C3372">
        <v>2011</v>
      </c>
      <c r="D3372">
        <v>25</v>
      </c>
      <c r="E3372">
        <v>3</v>
      </c>
      <c r="F3372">
        <v>43</v>
      </c>
      <c r="G3372">
        <v>43</v>
      </c>
      <c r="I3372" s="1">
        <v>40627</v>
      </c>
      <c r="J3372">
        <v>43</v>
      </c>
      <c r="K3372">
        <f t="shared" si="312"/>
        <v>809</v>
      </c>
      <c r="L3372" s="7">
        <f t="shared" si="315"/>
        <v>15.91892955529319</v>
      </c>
      <c r="M3372">
        <f t="shared" si="316"/>
        <v>45.714285714285715</v>
      </c>
      <c r="N3372">
        <f t="shared" si="317"/>
        <v>51.8</v>
      </c>
      <c r="O3372">
        <f>G3372/WatershedCalcs!$F$18</f>
        <v>2.6758657971010549</v>
      </c>
    </row>
    <row r="3373" spans="1:15" x14ac:dyDescent="0.25">
      <c r="A3373">
        <f t="shared" si="313"/>
        <v>2011</v>
      </c>
      <c r="B3373">
        <f t="shared" si="314"/>
        <v>6</v>
      </c>
      <c r="C3373">
        <v>2011</v>
      </c>
      <c r="D3373">
        <v>26</v>
      </c>
      <c r="E3373">
        <v>3</v>
      </c>
      <c r="F3373">
        <v>46</v>
      </c>
      <c r="G3373">
        <v>46</v>
      </c>
      <c r="I3373" s="1">
        <v>40628</v>
      </c>
      <c r="J3373">
        <v>46</v>
      </c>
      <c r="K3373">
        <f t="shared" si="312"/>
        <v>715</v>
      </c>
      <c r="L3373" s="7">
        <f t="shared" si="315"/>
        <v>14.06926406926407</v>
      </c>
      <c r="M3373">
        <f t="shared" si="316"/>
        <v>46</v>
      </c>
      <c r="N3373">
        <f t="shared" si="317"/>
        <v>51.333333333333336</v>
      </c>
      <c r="O3373">
        <f>G3373/WatershedCalcs!$F$18</f>
        <v>2.8625541085267097</v>
      </c>
    </row>
    <row r="3374" spans="1:15" x14ac:dyDescent="0.25">
      <c r="A3374">
        <f t="shared" si="313"/>
        <v>2011</v>
      </c>
      <c r="B3374">
        <f t="shared" si="314"/>
        <v>6</v>
      </c>
      <c r="C3374">
        <v>2011</v>
      </c>
      <c r="D3374">
        <v>27</v>
      </c>
      <c r="E3374">
        <v>3</v>
      </c>
      <c r="F3374">
        <v>45</v>
      </c>
      <c r="G3374">
        <v>45</v>
      </c>
      <c r="I3374" s="1">
        <v>40629</v>
      </c>
      <c r="J3374">
        <v>45</v>
      </c>
      <c r="K3374">
        <f t="shared" si="312"/>
        <v>739</v>
      </c>
      <c r="L3374" s="7">
        <f t="shared" si="315"/>
        <v>14.541519086973631</v>
      </c>
      <c r="M3374">
        <f t="shared" si="316"/>
        <v>46.285714285714285</v>
      </c>
      <c r="N3374">
        <f t="shared" si="317"/>
        <v>51.3</v>
      </c>
      <c r="O3374">
        <f>G3374/WatershedCalcs!$F$18</f>
        <v>2.8003246713848249</v>
      </c>
    </row>
    <row r="3375" spans="1:15" x14ac:dyDescent="0.25">
      <c r="A3375">
        <f t="shared" si="313"/>
        <v>2011</v>
      </c>
      <c r="B3375">
        <f t="shared" si="314"/>
        <v>6</v>
      </c>
      <c r="C3375">
        <v>2011</v>
      </c>
      <c r="D3375">
        <v>28</v>
      </c>
      <c r="E3375">
        <v>3</v>
      </c>
      <c r="F3375">
        <v>42</v>
      </c>
      <c r="G3375">
        <v>42</v>
      </c>
      <c r="I3375" s="1">
        <v>40630</v>
      </c>
      <c r="J3375">
        <v>42</v>
      </c>
      <c r="K3375">
        <f t="shared" si="312"/>
        <v>843</v>
      </c>
      <c r="L3375" s="7">
        <f t="shared" si="315"/>
        <v>16.587957497048407</v>
      </c>
      <c r="M3375">
        <f t="shared" si="316"/>
        <v>45.428571428571431</v>
      </c>
      <c r="N3375">
        <f t="shared" si="317"/>
        <v>50.966666666666669</v>
      </c>
      <c r="O3375">
        <f>G3375/WatershedCalcs!$F$18</f>
        <v>2.6136363599591697</v>
      </c>
    </row>
    <row r="3376" spans="1:15" x14ac:dyDescent="0.25">
      <c r="A3376">
        <f t="shared" si="313"/>
        <v>2011</v>
      </c>
      <c r="B3376">
        <f t="shared" si="314"/>
        <v>6</v>
      </c>
      <c r="C3376">
        <v>2011</v>
      </c>
      <c r="D3376">
        <v>29</v>
      </c>
      <c r="E3376">
        <v>3</v>
      </c>
      <c r="F3376">
        <v>48</v>
      </c>
      <c r="G3376">
        <v>48</v>
      </c>
      <c r="I3376" s="1">
        <v>40631</v>
      </c>
      <c r="J3376">
        <v>48</v>
      </c>
      <c r="K3376">
        <f t="shared" si="312"/>
        <v>675</v>
      </c>
      <c r="L3376" s="7">
        <f t="shared" si="315"/>
        <v>13.282172373081464</v>
      </c>
      <c r="M3376">
        <f t="shared" si="316"/>
        <v>45.714285714285715</v>
      </c>
      <c r="N3376">
        <f t="shared" si="317"/>
        <v>50.56666666666667</v>
      </c>
      <c r="O3376">
        <f>G3376/WatershedCalcs!$F$18</f>
        <v>2.9870129828104797</v>
      </c>
    </row>
    <row r="3377" spans="1:15" x14ac:dyDescent="0.25">
      <c r="A3377">
        <f t="shared" si="313"/>
        <v>2011</v>
      </c>
      <c r="B3377">
        <f t="shared" si="314"/>
        <v>6</v>
      </c>
      <c r="C3377">
        <v>2011</v>
      </c>
      <c r="D3377">
        <v>30</v>
      </c>
      <c r="E3377">
        <v>3</v>
      </c>
      <c r="F3377">
        <v>49</v>
      </c>
      <c r="G3377">
        <v>49</v>
      </c>
      <c r="I3377" s="1">
        <v>40632</v>
      </c>
      <c r="J3377">
        <v>49</v>
      </c>
      <c r="K3377">
        <f t="shared" si="312"/>
        <v>655</v>
      </c>
      <c r="L3377" s="7">
        <f t="shared" si="315"/>
        <v>12.888626524990162</v>
      </c>
      <c r="M3377">
        <f t="shared" si="316"/>
        <v>45.142857142857146</v>
      </c>
      <c r="N3377">
        <f t="shared" si="317"/>
        <v>49.966666666666669</v>
      </c>
      <c r="O3377">
        <f>G3377/WatershedCalcs!$F$18</f>
        <v>3.0492424199523649</v>
      </c>
    </row>
    <row r="3378" spans="1:15" x14ac:dyDescent="0.25">
      <c r="A3378">
        <f t="shared" si="313"/>
        <v>2011</v>
      </c>
      <c r="B3378">
        <f t="shared" si="314"/>
        <v>6</v>
      </c>
      <c r="C3378">
        <v>2011</v>
      </c>
      <c r="D3378">
        <v>31</v>
      </c>
      <c r="E3378">
        <v>3</v>
      </c>
      <c r="F3378">
        <v>47</v>
      </c>
      <c r="G3378">
        <v>47</v>
      </c>
      <c r="I3378" s="1">
        <v>40633</v>
      </c>
      <c r="J3378">
        <v>47</v>
      </c>
      <c r="K3378">
        <f t="shared" si="312"/>
        <v>700</v>
      </c>
      <c r="L3378" s="7">
        <f t="shared" si="315"/>
        <v>13.774104683195592</v>
      </c>
      <c r="M3378">
        <f t="shared" si="316"/>
        <v>44.571428571428569</v>
      </c>
      <c r="N3378">
        <f t="shared" si="317"/>
        <v>49.3</v>
      </c>
      <c r="O3378">
        <f>G3378/WatershedCalcs!$F$18</f>
        <v>2.9247835456685949</v>
      </c>
    </row>
    <row r="3379" spans="1:15" x14ac:dyDescent="0.25">
      <c r="A3379">
        <f t="shared" si="313"/>
        <v>2011</v>
      </c>
      <c r="B3379">
        <f t="shared" si="314"/>
        <v>7</v>
      </c>
      <c r="C3379">
        <v>2011</v>
      </c>
      <c r="D3379">
        <v>1</v>
      </c>
      <c r="E3379">
        <v>4</v>
      </c>
      <c r="F3379">
        <v>45</v>
      </c>
      <c r="G3379">
        <v>45</v>
      </c>
      <c r="I3379" s="1">
        <v>40634</v>
      </c>
      <c r="J3379">
        <v>45</v>
      </c>
      <c r="K3379">
        <f t="shared" si="312"/>
        <v>739</v>
      </c>
      <c r="L3379" s="7">
        <f t="shared" si="315"/>
        <v>14.541519086973631</v>
      </c>
      <c r="M3379">
        <f t="shared" si="316"/>
        <v>44.571428571428569</v>
      </c>
      <c r="N3379">
        <f t="shared" si="317"/>
        <v>48.6</v>
      </c>
      <c r="O3379">
        <f>G3379/WatershedCalcs!$F$18</f>
        <v>2.8003246713848249</v>
      </c>
    </row>
    <row r="3380" spans="1:15" x14ac:dyDescent="0.25">
      <c r="A3380">
        <f t="shared" si="313"/>
        <v>2011</v>
      </c>
      <c r="B3380">
        <f t="shared" si="314"/>
        <v>7</v>
      </c>
      <c r="C3380">
        <v>2011</v>
      </c>
      <c r="D3380">
        <v>2</v>
      </c>
      <c r="E3380">
        <v>4</v>
      </c>
      <c r="F3380">
        <v>48</v>
      </c>
      <c r="G3380">
        <v>48</v>
      </c>
      <c r="I3380" s="1">
        <v>40635</v>
      </c>
      <c r="J3380">
        <v>48</v>
      </c>
      <c r="K3380">
        <f t="shared" si="312"/>
        <v>675</v>
      </c>
      <c r="L3380" s="7">
        <f t="shared" si="315"/>
        <v>13.282172373081464</v>
      </c>
      <c r="M3380">
        <f t="shared" si="316"/>
        <v>43.857142857142854</v>
      </c>
      <c r="N3380">
        <f t="shared" si="317"/>
        <v>47.9</v>
      </c>
      <c r="O3380">
        <f>G3380/WatershedCalcs!$F$18</f>
        <v>2.9870129828104797</v>
      </c>
    </row>
    <row r="3381" spans="1:15" x14ac:dyDescent="0.25">
      <c r="A3381">
        <f t="shared" si="313"/>
        <v>2011</v>
      </c>
      <c r="B3381">
        <f t="shared" si="314"/>
        <v>7</v>
      </c>
      <c r="C3381">
        <v>2011</v>
      </c>
      <c r="D3381">
        <v>3</v>
      </c>
      <c r="E3381">
        <v>4</v>
      </c>
      <c r="F3381">
        <v>39</v>
      </c>
      <c r="G3381">
        <v>39</v>
      </c>
      <c r="I3381" s="1">
        <v>40636</v>
      </c>
      <c r="J3381">
        <v>39</v>
      </c>
      <c r="K3381">
        <f t="shared" si="312"/>
        <v>928</v>
      </c>
      <c r="L3381" s="7">
        <f t="shared" si="315"/>
        <v>18.260527351436444</v>
      </c>
      <c r="M3381">
        <f t="shared" si="316"/>
        <v>42.571428571428569</v>
      </c>
      <c r="N3381">
        <f t="shared" si="317"/>
        <v>47.06666666666667</v>
      </c>
      <c r="O3381">
        <f>G3381/WatershedCalcs!$F$18</f>
        <v>2.4269480485335149</v>
      </c>
    </row>
    <row r="3382" spans="1:15" x14ac:dyDescent="0.25">
      <c r="A3382">
        <f t="shared" si="313"/>
        <v>2011</v>
      </c>
      <c r="B3382">
        <f t="shared" si="314"/>
        <v>7</v>
      </c>
      <c r="C3382">
        <v>2011</v>
      </c>
      <c r="D3382">
        <v>4</v>
      </c>
      <c r="E3382">
        <v>4</v>
      </c>
      <c r="F3382">
        <v>44</v>
      </c>
      <c r="G3382">
        <v>44</v>
      </c>
      <c r="I3382" s="1">
        <v>40637</v>
      </c>
      <c r="J3382">
        <v>44</v>
      </c>
      <c r="K3382">
        <f t="shared" si="312"/>
        <v>777</v>
      </c>
      <c r="L3382" s="7">
        <f t="shared" si="315"/>
        <v>15.289256198347106</v>
      </c>
      <c r="M3382">
        <f t="shared" si="316"/>
        <v>42.285714285714285</v>
      </c>
      <c r="N3382">
        <f t="shared" si="317"/>
        <v>46.466666666666669</v>
      </c>
      <c r="O3382">
        <f>G3382/WatershedCalcs!$F$18</f>
        <v>2.7380952342429397</v>
      </c>
    </row>
    <row r="3383" spans="1:15" x14ac:dyDescent="0.25">
      <c r="A3383">
        <f t="shared" si="313"/>
        <v>2011</v>
      </c>
      <c r="B3383">
        <f t="shared" si="314"/>
        <v>7</v>
      </c>
      <c r="C3383">
        <v>2011</v>
      </c>
      <c r="D3383">
        <v>5</v>
      </c>
      <c r="E3383">
        <v>4</v>
      </c>
      <c r="F3383">
        <v>44</v>
      </c>
      <c r="G3383">
        <v>44</v>
      </c>
      <c r="I3383" s="1">
        <v>40638</v>
      </c>
      <c r="J3383">
        <v>44</v>
      </c>
      <c r="K3383">
        <f t="shared" si="312"/>
        <v>777</v>
      </c>
      <c r="L3383" s="7">
        <f t="shared" si="315"/>
        <v>15.289256198347106</v>
      </c>
      <c r="M3383">
        <f t="shared" si="316"/>
        <v>41.285714285714285</v>
      </c>
      <c r="N3383">
        <f t="shared" si="317"/>
        <v>45.666666666666664</v>
      </c>
      <c r="O3383">
        <f>G3383/WatershedCalcs!$F$18</f>
        <v>2.7380952342429397</v>
      </c>
    </row>
    <row r="3384" spans="1:15" x14ac:dyDescent="0.25">
      <c r="A3384">
        <f t="shared" si="313"/>
        <v>2011</v>
      </c>
      <c r="B3384">
        <f t="shared" si="314"/>
        <v>7</v>
      </c>
      <c r="C3384">
        <v>2011</v>
      </c>
      <c r="D3384">
        <v>6</v>
      </c>
      <c r="E3384">
        <v>4</v>
      </c>
      <c r="F3384">
        <v>45</v>
      </c>
      <c r="G3384">
        <v>45</v>
      </c>
      <c r="I3384" s="1">
        <v>40639</v>
      </c>
      <c r="J3384">
        <v>45</v>
      </c>
      <c r="K3384">
        <f t="shared" si="312"/>
        <v>739</v>
      </c>
      <c r="L3384" s="7">
        <f t="shared" si="315"/>
        <v>14.541519086973631</v>
      </c>
      <c r="M3384">
        <f t="shared" si="316"/>
        <v>39.428571428571431</v>
      </c>
      <c r="N3384">
        <f t="shared" si="317"/>
        <v>44.866666666666667</v>
      </c>
      <c r="O3384">
        <f>G3384/WatershedCalcs!$F$18</f>
        <v>2.8003246713848249</v>
      </c>
    </row>
    <row r="3385" spans="1:15" x14ac:dyDescent="0.25">
      <c r="A3385">
        <f t="shared" si="313"/>
        <v>2011</v>
      </c>
      <c r="B3385">
        <f t="shared" si="314"/>
        <v>7</v>
      </c>
      <c r="C3385">
        <v>2011</v>
      </c>
      <c r="D3385">
        <v>7</v>
      </c>
      <c r="E3385">
        <v>4</v>
      </c>
      <c r="F3385">
        <v>47</v>
      </c>
      <c r="G3385">
        <v>47</v>
      </c>
      <c r="I3385" s="1">
        <v>40640</v>
      </c>
      <c r="J3385">
        <v>47</v>
      </c>
      <c r="K3385">
        <f t="shared" si="312"/>
        <v>700</v>
      </c>
      <c r="L3385" s="7">
        <f t="shared" si="315"/>
        <v>13.774104683195592</v>
      </c>
      <c r="M3385">
        <f t="shared" si="316"/>
        <v>37.428571428571431</v>
      </c>
      <c r="N3385">
        <f t="shared" si="317"/>
        <v>44.1</v>
      </c>
      <c r="O3385">
        <f>G3385/WatershedCalcs!$F$18</f>
        <v>2.9247835456685949</v>
      </c>
    </row>
    <row r="3386" spans="1:15" x14ac:dyDescent="0.25">
      <c r="A3386">
        <f t="shared" si="313"/>
        <v>2011</v>
      </c>
      <c r="B3386">
        <f t="shared" si="314"/>
        <v>7</v>
      </c>
      <c r="C3386">
        <v>2011</v>
      </c>
      <c r="D3386">
        <v>8</v>
      </c>
      <c r="E3386">
        <v>4</v>
      </c>
      <c r="F3386">
        <v>40</v>
      </c>
      <c r="G3386">
        <v>40</v>
      </c>
      <c r="I3386" s="1">
        <v>40641</v>
      </c>
      <c r="J3386">
        <v>40</v>
      </c>
      <c r="K3386">
        <f t="shared" si="312"/>
        <v>894</v>
      </c>
      <c r="L3386" s="7">
        <f t="shared" si="315"/>
        <v>17.591499409681226</v>
      </c>
      <c r="M3386">
        <f t="shared" si="316"/>
        <v>38.571428571428569</v>
      </c>
      <c r="N3386">
        <f t="shared" si="317"/>
        <v>43.3</v>
      </c>
      <c r="O3386">
        <f>G3386/WatershedCalcs!$F$18</f>
        <v>2.4891774856753996</v>
      </c>
    </row>
    <row r="3387" spans="1:15" x14ac:dyDescent="0.25">
      <c r="A3387">
        <f t="shared" si="313"/>
        <v>2011</v>
      </c>
      <c r="B3387">
        <f t="shared" si="314"/>
        <v>7</v>
      </c>
      <c r="C3387">
        <v>2011</v>
      </c>
      <c r="D3387">
        <v>9</v>
      </c>
      <c r="E3387">
        <v>4</v>
      </c>
      <c r="F3387">
        <v>39</v>
      </c>
      <c r="G3387">
        <v>39</v>
      </c>
      <c r="I3387" s="1">
        <v>40642</v>
      </c>
      <c r="J3387">
        <v>39</v>
      </c>
      <c r="K3387">
        <f t="shared" si="312"/>
        <v>928</v>
      </c>
      <c r="L3387" s="7">
        <f t="shared" si="315"/>
        <v>18.260527351436444</v>
      </c>
      <c r="M3387">
        <f t="shared" si="316"/>
        <v>52.428571428571431</v>
      </c>
      <c r="N3387">
        <f t="shared" si="317"/>
        <v>42.7</v>
      </c>
      <c r="O3387">
        <f>G3387/WatershedCalcs!$F$18</f>
        <v>2.4269480485335149</v>
      </c>
    </row>
    <row r="3388" spans="1:15" x14ac:dyDescent="0.25">
      <c r="A3388">
        <f t="shared" si="313"/>
        <v>2011</v>
      </c>
      <c r="B3388">
        <f t="shared" si="314"/>
        <v>7</v>
      </c>
      <c r="C3388">
        <v>2011</v>
      </c>
      <c r="D3388">
        <v>10</v>
      </c>
      <c r="E3388">
        <v>4</v>
      </c>
      <c r="F3388">
        <v>37</v>
      </c>
      <c r="G3388">
        <v>37</v>
      </c>
      <c r="I3388" s="1">
        <v>40643</v>
      </c>
      <c r="J3388">
        <v>37</v>
      </c>
      <c r="K3388">
        <f t="shared" si="312"/>
        <v>988</v>
      </c>
      <c r="L3388" s="7">
        <f t="shared" si="315"/>
        <v>19.441164895710351</v>
      </c>
      <c r="M3388">
        <f t="shared" si="316"/>
        <v>69</v>
      </c>
      <c r="N3388">
        <f t="shared" si="317"/>
        <v>42.1</v>
      </c>
      <c r="O3388">
        <f>G3388/WatershedCalcs!$F$18</f>
        <v>2.3024891742497449</v>
      </c>
    </row>
    <row r="3389" spans="1:15" x14ac:dyDescent="0.25">
      <c r="A3389">
        <f t="shared" si="313"/>
        <v>2011</v>
      </c>
      <c r="B3389">
        <f t="shared" si="314"/>
        <v>7</v>
      </c>
      <c r="C3389">
        <v>2011</v>
      </c>
      <c r="D3389">
        <v>11</v>
      </c>
      <c r="E3389">
        <v>4</v>
      </c>
      <c r="F3389">
        <v>37</v>
      </c>
      <c r="G3389">
        <v>37</v>
      </c>
      <c r="I3389" s="1">
        <v>40644</v>
      </c>
      <c r="J3389">
        <v>37</v>
      </c>
      <c r="K3389">
        <f t="shared" si="312"/>
        <v>988</v>
      </c>
      <c r="L3389" s="7">
        <f t="shared" si="315"/>
        <v>19.441164895710351</v>
      </c>
      <c r="M3389">
        <f t="shared" si="316"/>
        <v>77.428571428571431</v>
      </c>
      <c r="N3389">
        <f t="shared" si="317"/>
        <v>41.466666666666669</v>
      </c>
      <c r="O3389">
        <f>G3389/WatershedCalcs!$F$18</f>
        <v>2.3024891742497449</v>
      </c>
    </row>
    <row r="3390" spans="1:15" x14ac:dyDescent="0.25">
      <c r="A3390">
        <f t="shared" si="313"/>
        <v>2011</v>
      </c>
      <c r="B3390">
        <f t="shared" si="314"/>
        <v>7</v>
      </c>
      <c r="C3390">
        <v>2011</v>
      </c>
      <c r="D3390">
        <v>12</v>
      </c>
      <c r="E3390">
        <v>4</v>
      </c>
      <c r="F3390">
        <v>31</v>
      </c>
      <c r="G3390">
        <v>31</v>
      </c>
      <c r="I3390" s="1">
        <v>40645</v>
      </c>
      <c r="J3390">
        <v>31</v>
      </c>
      <c r="K3390">
        <f t="shared" si="312"/>
        <v>1219</v>
      </c>
      <c r="L3390" s="7">
        <f t="shared" si="315"/>
        <v>23.986619441164898</v>
      </c>
      <c r="M3390">
        <f t="shared" si="316"/>
        <v>81.428571428571431</v>
      </c>
      <c r="N3390">
        <f t="shared" si="317"/>
        <v>40.93333333333333</v>
      </c>
      <c r="O3390">
        <f>G3390/WatershedCalcs!$F$18</f>
        <v>1.9291125513984348</v>
      </c>
    </row>
    <row r="3391" spans="1:15" x14ac:dyDescent="0.25">
      <c r="A3391">
        <f t="shared" si="313"/>
        <v>2011</v>
      </c>
      <c r="B3391">
        <f t="shared" si="314"/>
        <v>7</v>
      </c>
      <c r="C3391">
        <v>2011</v>
      </c>
      <c r="D3391">
        <v>13</v>
      </c>
      <c r="E3391">
        <v>4</v>
      </c>
      <c r="F3391">
        <v>31</v>
      </c>
      <c r="G3391">
        <v>31</v>
      </c>
      <c r="I3391" s="1">
        <v>40646</v>
      </c>
      <c r="J3391">
        <v>31</v>
      </c>
      <c r="K3391">
        <f t="shared" si="312"/>
        <v>1219</v>
      </c>
      <c r="L3391" s="7">
        <f t="shared" si="315"/>
        <v>23.986619441164898</v>
      </c>
      <c r="M3391">
        <f t="shared" si="316"/>
        <v>84.285714285714292</v>
      </c>
      <c r="N3391">
        <f t="shared" si="317"/>
        <v>40.6</v>
      </c>
      <c r="O3391">
        <f>G3391/WatershedCalcs!$F$18</f>
        <v>1.9291125513984348</v>
      </c>
    </row>
    <row r="3392" spans="1:15" x14ac:dyDescent="0.25">
      <c r="A3392">
        <f t="shared" si="313"/>
        <v>2011</v>
      </c>
      <c r="B3392">
        <f t="shared" si="314"/>
        <v>7</v>
      </c>
      <c r="C3392">
        <v>2011</v>
      </c>
      <c r="D3392">
        <v>14</v>
      </c>
      <c r="E3392">
        <v>4</v>
      </c>
      <c r="F3392">
        <v>55</v>
      </c>
      <c r="G3392">
        <v>55</v>
      </c>
      <c r="I3392" s="1">
        <v>40647</v>
      </c>
      <c r="J3392">
        <v>55</v>
      </c>
      <c r="K3392">
        <f t="shared" si="312"/>
        <v>571</v>
      </c>
      <c r="L3392" s="7">
        <f t="shared" si="315"/>
        <v>11.235733963006691</v>
      </c>
      <c r="M3392">
        <f t="shared" si="316"/>
        <v>86.142857142857139</v>
      </c>
      <c r="N3392">
        <f t="shared" si="317"/>
        <v>40.133333333333333</v>
      </c>
      <c r="O3392">
        <f>G3392/WatershedCalcs!$F$18</f>
        <v>3.4226190428036745</v>
      </c>
    </row>
    <row r="3393" spans="1:15" x14ac:dyDescent="0.25">
      <c r="A3393">
        <f t="shared" si="313"/>
        <v>2011</v>
      </c>
      <c r="B3393">
        <f t="shared" si="314"/>
        <v>7</v>
      </c>
      <c r="C3393">
        <v>2011</v>
      </c>
      <c r="D3393">
        <v>15</v>
      </c>
      <c r="E3393">
        <v>4</v>
      </c>
      <c r="F3393">
        <v>137</v>
      </c>
      <c r="G3393">
        <v>137</v>
      </c>
      <c r="I3393" s="1">
        <v>40648</v>
      </c>
      <c r="J3393">
        <v>137</v>
      </c>
      <c r="K3393">
        <f t="shared" si="312"/>
        <v>185</v>
      </c>
      <c r="L3393" s="7">
        <f t="shared" si="315"/>
        <v>3.6402990948445493</v>
      </c>
      <c r="M3393">
        <f t="shared" si="316"/>
        <v>83.857142857142861</v>
      </c>
      <c r="N3393">
        <f t="shared" si="317"/>
        <v>38.833333333333336</v>
      </c>
      <c r="O3393">
        <f>G3393/WatershedCalcs!$F$18</f>
        <v>8.5254328884382442</v>
      </c>
    </row>
    <row r="3394" spans="1:15" x14ac:dyDescent="0.25">
      <c r="A3394">
        <f t="shared" si="313"/>
        <v>2011</v>
      </c>
      <c r="B3394">
        <f t="shared" si="314"/>
        <v>7</v>
      </c>
      <c r="C3394">
        <v>2011</v>
      </c>
      <c r="D3394">
        <v>16</v>
      </c>
      <c r="E3394">
        <v>4</v>
      </c>
      <c r="F3394">
        <v>155</v>
      </c>
      <c r="G3394">
        <v>155</v>
      </c>
      <c r="I3394" s="1">
        <v>40649</v>
      </c>
      <c r="J3394">
        <v>155</v>
      </c>
      <c r="K3394">
        <f t="shared" ref="K3394:K3457" si="318">RANK(J3394,$J$2:$J$5114,0)</f>
        <v>153</v>
      </c>
      <c r="L3394" s="7">
        <f t="shared" si="315"/>
        <v>3.0106257378984651</v>
      </c>
      <c r="M3394">
        <f t="shared" si="316"/>
        <v>69.142857142857139</v>
      </c>
      <c r="N3394">
        <f t="shared" si="317"/>
        <v>35.166666666666664</v>
      </c>
      <c r="O3394">
        <f>G3394/WatershedCalcs!$F$18</f>
        <v>9.6455627569921738</v>
      </c>
    </row>
    <row r="3395" spans="1:15" x14ac:dyDescent="0.25">
      <c r="A3395">
        <f t="shared" ref="A3395:A3458" si="319">IF(E3395&gt;9,C3395+1,C3395)</f>
        <v>2011</v>
      </c>
      <c r="B3395">
        <f t="shared" ref="B3395:B3458" si="320">IF(E3395&gt;9,(E3395-9),(E3395+3))</f>
        <v>7</v>
      </c>
      <c r="C3395">
        <v>2011</v>
      </c>
      <c r="D3395">
        <v>17</v>
      </c>
      <c r="E3395">
        <v>4</v>
      </c>
      <c r="F3395">
        <v>96</v>
      </c>
      <c r="G3395">
        <v>96</v>
      </c>
      <c r="I3395" s="1">
        <v>40650</v>
      </c>
      <c r="J3395">
        <v>96</v>
      </c>
      <c r="K3395">
        <f t="shared" si="318"/>
        <v>304</v>
      </c>
      <c r="L3395" s="7">
        <f t="shared" ref="L3395:L3458" si="321">100*(K3395/(COUNT($K$2:$K$5114)+1))</f>
        <v>5.9818968909877999</v>
      </c>
      <c r="M3395">
        <f t="shared" ref="M3395:M3458" si="322">AVERAGE(J3395:J3401)</f>
        <v>51.428571428571431</v>
      </c>
      <c r="N3395">
        <f t="shared" ref="N3395:N3458" si="323">AVERAGE(J3395:J3424)</f>
        <v>30.7</v>
      </c>
      <c r="O3395">
        <f>G3395/WatershedCalcs!$F$18</f>
        <v>5.9740259656209593</v>
      </c>
    </row>
    <row r="3396" spans="1:15" x14ac:dyDescent="0.25">
      <c r="A3396">
        <f t="shared" si="319"/>
        <v>2011</v>
      </c>
      <c r="B3396">
        <f t="shared" si="320"/>
        <v>7</v>
      </c>
      <c r="C3396">
        <v>2011</v>
      </c>
      <c r="D3396">
        <v>18</v>
      </c>
      <c r="E3396">
        <v>4</v>
      </c>
      <c r="F3396">
        <v>65</v>
      </c>
      <c r="G3396">
        <v>65</v>
      </c>
      <c r="I3396" s="1">
        <v>40651</v>
      </c>
      <c r="J3396">
        <v>65</v>
      </c>
      <c r="K3396">
        <f t="shared" si="318"/>
        <v>462</v>
      </c>
      <c r="L3396" s="7">
        <f t="shared" si="321"/>
        <v>9.0909090909090917</v>
      </c>
      <c r="M3396">
        <f t="shared" si="322"/>
        <v>41.857142857142854</v>
      </c>
      <c r="N3396">
        <f t="shared" si="323"/>
        <v>28.133333333333333</v>
      </c>
      <c r="O3396">
        <f>G3396/WatershedCalcs!$F$18</f>
        <v>4.0449134142225249</v>
      </c>
    </row>
    <row r="3397" spans="1:15" x14ac:dyDescent="0.25">
      <c r="A3397">
        <f t="shared" si="319"/>
        <v>2011</v>
      </c>
      <c r="B3397">
        <f t="shared" si="320"/>
        <v>7</v>
      </c>
      <c r="C3397">
        <v>2011</v>
      </c>
      <c r="D3397">
        <v>19</v>
      </c>
      <c r="E3397">
        <v>4</v>
      </c>
      <c r="F3397">
        <v>51</v>
      </c>
      <c r="G3397">
        <v>51</v>
      </c>
      <c r="I3397" s="1">
        <v>40652</v>
      </c>
      <c r="J3397">
        <v>51</v>
      </c>
      <c r="K3397">
        <f t="shared" si="318"/>
        <v>623</v>
      </c>
      <c r="L3397" s="7">
        <f t="shared" si="321"/>
        <v>12.258953168044078</v>
      </c>
      <c r="M3397">
        <f t="shared" si="322"/>
        <v>39</v>
      </c>
      <c r="N3397">
        <f t="shared" si="323"/>
        <v>26.566666666666666</v>
      </c>
      <c r="O3397">
        <f>G3397/WatershedCalcs!$F$18</f>
        <v>3.1737012942361349</v>
      </c>
    </row>
    <row r="3398" spans="1:15" x14ac:dyDescent="0.25">
      <c r="A3398">
        <f t="shared" si="319"/>
        <v>2011</v>
      </c>
      <c r="B3398">
        <f t="shared" si="320"/>
        <v>7</v>
      </c>
      <c r="C3398">
        <v>2011</v>
      </c>
      <c r="D3398">
        <v>20</v>
      </c>
      <c r="E3398">
        <v>4</v>
      </c>
      <c r="F3398">
        <v>44</v>
      </c>
      <c r="G3398">
        <v>44</v>
      </c>
      <c r="I3398" s="1">
        <v>40653</v>
      </c>
      <c r="J3398">
        <v>44</v>
      </c>
      <c r="K3398">
        <f t="shared" si="318"/>
        <v>777</v>
      </c>
      <c r="L3398" s="7">
        <f t="shared" si="321"/>
        <v>15.289256198347106</v>
      </c>
      <c r="M3398">
        <f t="shared" si="322"/>
        <v>36.714285714285715</v>
      </c>
      <c r="N3398">
        <f t="shared" si="323"/>
        <v>25.4</v>
      </c>
      <c r="O3398">
        <f>G3398/WatershedCalcs!$F$18</f>
        <v>2.7380952342429397</v>
      </c>
    </row>
    <row r="3399" spans="1:15" x14ac:dyDescent="0.25">
      <c r="A3399">
        <f t="shared" si="319"/>
        <v>2011</v>
      </c>
      <c r="B3399">
        <f t="shared" si="320"/>
        <v>7</v>
      </c>
      <c r="C3399">
        <v>2011</v>
      </c>
      <c r="D3399">
        <v>21</v>
      </c>
      <c r="E3399">
        <v>4</v>
      </c>
      <c r="F3399">
        <v>39</v>
      </c>
      <c r="G3399">
        <v>39</v>
      </c>
      <c r="I3399" s="1">
        <v>40654</v>
      </c>
      <c r="J3399">
        <v>39</v>
      </c>
      <c r="K3399">
        <f t="shared" si="318"/>
        <v>928</v>
      </c>
      <c r="L3399" s="7">
        <f t="shared" si="321"/>
        <v>18.260527351436444</v>
      </c>
      <c r="M3399">
        <f t="shared" si="322"/>
        <v>34.714285714285715</v>
      </c>
      <c r="N3399">
        <f t="shared" si="323"/>
        <v>24.4</v>
      </c>
      <c r="O3399">
        <f>G3399/WatershedCalcs!$F$18</f>
        <v>2.4269480485335149</v>
      </c>
    </row>
    <row r="3400" spans="1:15" x14ac:dyDescent="0.25">
      <c r="A3400">
        <f t="shared" si="319"/>
        <v>2011</v>
      </c>
      <c r="B3400">
        <f t="shared" si="320"/>
        <v>7</v>
      </c>
      <c r="C3400">
        <v>2011</v>
      </c>
      <c r="D3400">
        <v>22</v>
      </c>
      <c r="E3400">
        <v>4</v>
      </c>
      <c r="F3400">
        <v>34</v>
      </c>
      <c r="G3400">
        <v>34</v>
      </c>
      <c r="I3400" s="1">
        <v>40655</v>
      </c>
      <c r="J3400">
        <v>34</v>
      </c>
      <c r="K3400">
        <f t="shared" si="318"/>
        <v>1098</v>
      </c>
      <c r="L3400" s="7">
        <f t="shared" si="321"/>
        <v>21.605667060212514</v>
      </c>
      <c r="M3400">
        <f t="shared" si="322"/>
        <v>33.428571428571431</v>
      </c>
      <c r="N3400">
        <f t="shared" si="323"/>
        <v>23.566666666666666</v>
      </c>
      <c r="O3400">
        <f>G3400/WatershedCalcs!$F$18</f>
        <v>2.1158008628240896</v>
      </c>
    </row>
    <row r="3401" spans="1:15" x14ac:dyDescent="0.25">
      <c r="A3401">
        <f t="shared" si="319"/>
        <v>2011</v>
      </c>
      <c r="B3401">
        <f t="shared" si="320"/>
        <v>7</v>
      </c>
      <c r="C3401">
        <v>2011</v>
      </c>
      <c r="D3401">
        <v>23</v>
      </c>
      <c r="E3401">
        <v>4</v>
      </c>
      <c r="F3401">
        <v>31</v>
      </c>
      <c r="G3401">
        <v>31</v>
      </c>
      <c r="I3401" s="1">
        <v>40656</v>
      </c>
      <c r="J3401">
        <v>31</v>
      </c>
      <c r="K3401">
        <f t="shared" si="318"/>
        <v>1219</v>
      </c>
      <c r="L3401" s="7">
        <f t="shared" si="321"/>
        <v>23.986619441164898</v>
      </c>
      <c r="M3401">
        <f t="shared" si="322"/>
        <v>32.714285714285715</v>
      </c>
      <c r="N3401">
        <f t="shared" si="323"/>
        <v>22.9</v>
      </c>
      <c r="O3401">
        <f>G3401/WatershedCalcs!$F$18</f>
        <v>1.9291125513984348</v>
      </c>
    </row>
    <row r="3402" spans="1:15" x14ac:dyDescent="0.25">
      <c r="A3402">
        <f t="shared" si="319"/>
        <v>2011</v>
      </c>
      <c r="B3402">
        <f t="shared" si="320"/>
        <v>7</v>
      </c>
      <c r="C3402">
        <v>2011</v>
      </c>
      <c r="D3402">
        <v>24</v>
      </c>
      <c r="E3402">
        <v>4</v>
      </c>
      <c r="F3402">
        <v>29</v>
      </c>
      <c r="G3402">
        <v>29</v>
      </c>
      <c r="I3402" s="1">
        <v>40657</v>
      </c>
      <c r="J3402">
        <v>29</v>
      </c>
      <c r="K3402">
        <f t="shared" si="318"/>
        <v>1319</v>
      </c>
      <c r="L3402" s="7">
        <f t="shared" si="321"/>
        <v>25.954348681621408</v>
      </c>
      <c r="M3402">
        <f t="shared" si="322"/>
        <v>32</v>
      </c>
      <c r="N3402">
        <f t="shared" si="323"/>
        <v>22.366666666666667</v>
      </c>
      <c r="O3402">
        <f>G3402/WatershedCalcs!$F$18</f>
        <v>1.8046536771146648</v>
      </c>
    </row>
    <row r="3403" spans="1:15" x14ac:dyDescent="0.25">
      <c r="A3403">
        <f t="shared" si="319"/>
        <v>2011</v>
      </c>
      <c r="B3403">
        <f t="shared" si="320"/>
        <v>7</v>
      </c>
      <c r="C3403">
        <v>2011</v>
      </c>
      <c r="D3403">
        <v>25</v>
      </c>
      <c r="E3403">
        <v>4</v>
      </c>
      <c r="F3403">
        <v>45</v>
      </c>
      <c r="G3403">
        <v>45</v>
      </c>
      <c r="I3403" s="1">
        <v>40658</v>
      </c>
      <c r="J3403">
        <v>45</v>
      </c>
      <c r="K3403">
        <f t="shared" si="318"/>
        <v>739</v>
      </c>
      <c r="L3403" s="7">
        <f t="shared" si="321"/>
        <v>14.541519086973631</v>
      </c>
      <c r="M3403">
        <f t="shared" si="322"/>
        <v>31.285714285714285</v>
      </c>
      <c r="N3403">
        <f t="shared" si="323"/>
        <v>21.9</v>
      </c>
      <c r="O3403">
        <f>G3403/WatershedCalcs!$F$18</f>
        <v>2.8003246713848249</v>
      </c>
    </row>
    <row r="3404" spans="1:15" x14ac:dyDescent="0.25">
      <c r="A3404">
        <f t="shared" si="319"/>
        <v>2011</v>
      </c>
      <c r="B3404">
        <f t="shared" si="320"/>
        <v>7</v>
      </c>
      <c r="C3404">
        <v>2011</v>
      </c>
      <c r="D3404">
        <v>26</v>
      </c>
      <c r="E3404">
        <v>4</v>
      </c>
      <c r="F3404">
        <v>35</v>
      </c>
      <c r="G3404">
        <v>35</v>
      </c>
      <c r="I3404" s="1">
        <v>40659</v>
      </c>
      <c r="J3404">
        <v>35</v>
      </c>
      <c r="K3404">
        <f t="shared" si="318"/>
        <v>1053</v>
      </c>
      <c r="L3404" s="7">
        <f t="shared" si="321"/>
        <v>20.720188902007084</v>
      </c>
      <c r="M3404">
        <f t="shared" si="322"/>
        <v>28.142857142857142</v>
      </c>
      <c r="N3404">
        <f t="shared" si="323"/>
        <v>20.966666666666665</v>
      </c>
      <c r="O3404">
        <f>G3404/WatershedCalcs!$F$18</f>
        <v>2.1780302999659749</v>
      </c>
    </row>
    <row r="3405" spans="1:15" x14ac:dyDescent="0.25">
      <c r="A3405">
        <f t="shared" si="319"/>
        <v>2011</v>
      </c>
      <c r="B3405">
        <f t="shared" si="320"/>
        <v>7</v>
      </c>
      <c r="C3405">
        <v>2011</v>
      </c>
      <c r="D3405">
        <v>27</v>
      </c>
      <c r="E3405">
        <v>4</v>
      </c>
      <c r="F3405">
        <v>30</v>
      </c>
      <c r="G3405">
        <v>30</v>
      </c>
      <c r="I3405" s="1">
        <v>40660</v>
      </c>
      <c r="J3405">
        <v>30</v>
      </c>
      <c r="K3405">
        <f t="shared" si="318"/>
        <v>1276</v>
      </c>
      <c r="L3405" s="7">
        <f t="shared" si="321"/>
        <v>25.108225108225106</v>
      </c>
      <c r="M3405">
        <f t="shared" si="322"/>
        <v>26.142857142857142</v>
      </c>
      <c r="N3405">
        <f t="shared" si="323"/>
        <v>20.433333333333334</v>
      </c>
      <c r="O3405">
        <f>G3405/WatershedCalcs!$F$18</f>
        <v>1.8668831142565498</v>
      </c>
    </row>
    <row r="3406" spans="1:15" x14ac:dyDescent="0.25">
      <c r="A3406">
        <f t="shared" si="319"/>
        <v>2011</v>
      </c>
      <c r="B3406">
        <f t="shared" si="320"/>
        <v>7</v>
      </c>
      <c r="C3406">
        <v>2011</v>
      </c>
      <c r="D3406">
        <v>28</v>
      </c>
      <c r="E3406">
        <v>4</v>
      </c>
      <c r="F3406">
        <v>30</v>
      </c>
      <c r="G3406">
        <v>30</v>
      </c>
      <c r="I3406" s="1">
        <v>40661</v>
      </c>
      <c r="J3406">
        <v>30</v>
      </c>
      <c r="K3406">
        <f t="shared" si="318"/>
        <v>1276</v>
      </c>
      <c r="L3406" s="7">
        <f t="shared" si="321"/>
        <v>25.108225108225106</v>
      </c>
      <c r="M3406">
        <f t="shared" si="322"/>
        <v>24.714285714285715</v>
      </c>
      <c r="N3406">
        <f t="shared" si="323"/>
        <v>20.166666666666668</v>
      </c>
      <c r="O3406">
        <f>G3406/WatershedCalcs!$F$18</f>
        <v>1.8668831142565498</v>
      </c>
    </row>
    <row r="3407" spans="1:15" x14ac:dyDescent="0.25">
      <c r="A3407">
        <f t="shared" si="319"/>
        <v>2011</v>
      </c>
      <c r="B3407">
        <f t="shared" si="320"/>
        <v>7</v>
      </c>
      <c r="C3407">
        <v>2011</v>
      </c>
      <c r="D3407">
        <v>29</v>
      </c>
      <c r="E3407">
        <v>4</v>
      </c>
      <c r="F3407">
        <v>29</v>
      </c>
      <c r="G3407">
        <v>29</v>
      </c>
      <c r="I3407" s="1">
        <v>40662</v>
      </c>
      <c r="J3407">
        <v>29</v>
      </c>
      <c r="K3407">
        <f t="shared" si="318"/>
        <v>1319</v>
      </c>
      <c r="L3407" s="7">
        <f t="shared" si="321"/>
        <v>25.954348681621408</v>
      </c>
      <c r="M3407">
        <f t="shared" si="322"/>
        <v>23.285714285714285</v>
      </c>
      <c r="N3407">
        <f t="shared" si="323"/>
        <v>19.766666666666666</v>
      </c>
      <c r="O3407">
        <f>G3407/WatershedCalcs!$F$18</f>
        <v>1.8046536771146648</v>
      </c>
    </row>
    <row r="3408" spans="1:15" x14ac:dyDescent="0.25">
      <c r="A3408">
        <f t="shared" si="319"/>
        <v>2011</v>
      </c>
      <c r="B3408">
        <f t="shared" si="320"/>
        <v>7</v>
      </c>
      <c r="C3408">
        <v>2011</v>
      </c>
      <c r="D3408">
        <v>30</v>
      </c>
      <c r="E3408">
        <v>4</v>
      </c>
      <c r="F3408">
        <v>26</v>
      </c>
      <c r="G3408">
        <v>26</v>
      </c>
      <c r="I3408" s="1">
        <v>40663</v>
      </c>
      <c r="J3408">
        <v>26</v>
      </c>
      <c r="K3408">
        <f t="shared" si="318"/>
        <v>1449</v>
      </c>
      <c r="L3408" s="7">
        <f t="shared" si="321"/>
        <v>28.512396694214875</v>
      </c>
      <c r="M3408">
        <f t="shared" si="322"/>
        <v>22.285714285714285</v>
      </c>
      <c r="N3408">
        <f t="shared" si="323"/>
        <v>19.333333333333332</v>
      </c>
      <c r="O3408">
        <f>G3408/WatershedCalcs!$F$18</f>
        <v>1.6179653656890098</v>
      </c>
    </row>
    <row r="3409" spans="1:15" x14ac:dyDescent="0.25">
      <c r="A3409">
        <f t="shared" si="319"/>
        <v>2011</v>
      </c>
      <c r="B3409">
        <f t="shared" si="320"/>
        <v>8</v>
      </c>
      <c r="C3409">
        <v>2011</v>
      </c>
      <c r="D3409">
        <v>1</v>
      </c>
      <c r="E3409">
        <v>5</v>
      </c>
      <c r="F3409">
        <v>24</v>
      </c>
      <c r="G3409">
        <v>24</v>
      </c>
      <c r="I3409" s="1">
        <v>40664</v>
      </c>
      <c r="J3409">
        <v>24</v>
      </c>
      <c r="K3409">
        <f t="shared" si="318"/>
        <v>1550</v>
      </c>
      <c r="L3409" s="7">
        <f t="shared" si="321"/>
        <v>30.499803227075954</v>
      </c>
      <c r="M3409">
        <f t="shared" si="322"/>
        <v>21.857142857142858</v>
      </c>
      <c r="N3409">
        <f t="shared" si="323"/>
        <v>18.966666666666665</v>
      </c>
      <c r="O3409">
        <f>G3409/WatershedCalcs!$F$18</f>
        <v>1.4935064914052398</v>
      </c>
    </row>
    <row r="3410" spans="1:15" x14ac:dyDescent="0.25">
      <c r="A3410">
        <f t="shared" si="319"/>
        <v>2011</v>
      </c>
      <c r="B3410">
        <f t="shared" si="320"/>
        <v>8</v>
      </c>
      <c r="C3410">
        <v>2011</v>
      </c>
      <c r="D3410">
        <v>2</v>
      </c>
      <c r="E3410">
        <v>5</v>
      </c>
      <c r="F3410">
        <v>23</v>
      </c>
      <c r="G3410">
        <v>23</v>
      </c>
      <c r="I3410" s="1">
        <v>40665</v>
      </c>
      <c r="J3410">
        <v>23</v>
      </c>
      <c r="K3410">
        <f t="shared" si="318"/>
        <v>1613</v>
      </c>
      <c r="L3410" s="7">
        <f t="shared" si="321"/>
        <v>31.739472648563559</v>
      </c>
      <c r="M3410">
        <f t="shared" si="322"/>
        <v>21.571428571428573</v>
      </c>
      <c r="N3410">
        <f t="shared" si="323"/>
        <v>18.733333333333334</v>
      </c>
      <c r="O3410">
        <f>G3410/WatershedCalcs!$F$18</f>
        <v>1.4312770542633548</v>
      </c>
    </row>
    <row r="3411" spans="1:15" x14ac:dyDescent="0.25">
      <c r="A3411">
        <f t="shared" si="319"/>
        <v>2011</v>
      </c>
      <c r="B3411">
        <f t="shared" si="320"/>
        <v>8</v>
      </c>
      <c r="C3411">
        <v>2011</v>
      </c>
      <c r="D3411">
        <v>3</v>
      </c>
      <c r="E3411">
        <v>5</v>
      </c>
      <c r="F3411">
        <v>21</v>
      </c>
      <c r="G3411">
        <v>21</v>
      </c>
      <c r="I3411" s="1">
        <v>40666</v>
      </c>
      <c r="J3411">
        <v>21</v>
      </c>
      <c r="K3411">
        <f t="shared" si="318"/>
        <v>1744</v>
      </c>
      <c r="L3411" s="7">
        <f t="shared" si="321"/>
        <v>34.317197953561589</v>
      </c>
      <c r="M3411">
        <f t="shared" si="322"/>
        <v>21.285714285714285</v>
      </c>
      <c r="N3411">
        <f t="shared" si="323"/>
        <v>19.433333333333334</v>
      </c>
      <c r="O3411">
        <f>G3411/WatershedCalcs!$F$18</f>
        <v>1.3068181799795848</v>
      </c>
    </row>
    <row r="3412" spans="1:15" x14ac:dyDescent="0.25">
      <c r="A3412">
        <f t="shared" si="319"/>
        <v>2011</v>
      </c>
      <c r="B3412">
        <f t="shared" si="320"/>
        <v>8</v>
      </c>
      <c r="C3412">
        <v>2011</v>
      </c>
      <c r="D3412">
        <v>4</v>
      </c>
      <c r="E3412">
        <v>5</v>
      </c>
      <c r="F3412">
        <v>20</v>
      </c>
      <c r="G3412">
        <v>20</v>
      </c>
      <c r="I3412" s="1">
        <v>40667</v>
      </c>
      <c r="J3412">
        <v>20</v>
      </c>
      <c r="K3412">
        <f t="shared" si="318"/>
        <v>1826</v>
      </c>
      <c r="L3412" s="7">
        <f t="shared" si="321"/>
        <v>35.930735930735928</v>
      </c>
      <c r="M3412">
        <f t="shared" si="322"/>
        <v>20.857142857142858</v>
      </c>
      <c r="N3412">
        <f t="shared" si="323"/>
        <v>19.833333333333332</v>
      </c>
      <c r="O3412">
        <f>G3412/WatershedCalcs!$F$18</f>
        <v>1.2445887428376998</v>
      </c>
    </row>
    <row r="3413" spans="1:15" x14ac:dyDescent="0.25">
      <c r="A3413">
        <f t="shared" si="319"/>
        <v>2011</v>
      </c>
      <c r="B3413">
        <f t="shared" si="320"/>
        <v>8</v>
      </c>
      <c r="C3413">
        <v>2011</v>
      </c>
      <c r="D3413">
        <v>5</v>
      </c>
      <c r="E3413">
        <v>5</v>
      </c>
      <c r="F3413">
        <v>20</v>
      </c>
      <c r="G3413">
        <v>20</v>
      </c>
      <c r="I3413" s="1">
        <v>40668</v>
      </c>
      <c r="J3413">
        <v>20</v>
      </c>
      <c r="K3413">
        <f t="shared" si="318"/>
        <v>1826</v>
      </c>
      <c r="L3413" s="7">
        <f t="shared" si="321"/>
        <v>35.930735930735928</v>
      </c>
      <c r="M3413">
        <f t="shared" si="322"/>
        <v>21</v>
      </c>
      <c r="N3413">
        <f t="shared" si="323"/>
        <v>20.2</v>
      </c>
      <c r="O3413">
        <f>G3413/WatershedCalcs!$F$18</f>
        <v>1.2445887428376998</v>
      </c>
    </row>
    <row r="3414" spans="1:15" x14ac:dyDescent="0.25">
      <c r="A3414">
        <f t="shared" si="319"/>
        <v>2011</v>
      </c>
      <c r="B3414">
        <f t="shared" si="320"/>
        <v>8</v>
      </c>
      <c r="C3414">
        <v>2011</v>
      </c>
      <c r="D3414">
        <v>6</v>
      </c>
      <c r="E3414">
        <v>5</v>
      </c>
      <c r="F3414">
        <v>22</v>
      </c>
      <c r="G3414">
        <v>22</v>
      </c>
      <c r="I3414" s="1">
        <v>40669</v>
      </c>
      <c r="J3414">
        <v>22</v>
      </c>
      <c r="K3414">
        <f t="shared" si="318"/>
        <v>1676</v>
      </c>
      <c r="L3414" s="7">
        <f t="shared" si="321"/>
        <v>32.979142070051161</v>
      </c>
      <c r="M3414">
        <f t="shared" si="322"/>
        <v>21.142857142857142</v>
      </c>
      <c r="N3414">
        <f t="shared" si="323"/>
        <v>20.466666666666665</v>
      </c>
      <c r="O3414">
        <f>G3414/WatershedCalcs!$F$18</f>
        <v>1.3690476171214698</v>
      </c>
    </row>
    <row r="3415" spans="1:15" x14ac:dyDescent="0.25">
      <c r="A3415">
        <f t="shared" si="319"/>
        <v>2011</v>
      </c>
      <c r="B3415">
        <f t="shared" si="320"/>
        <v>8</v>
      </c>
      <c r="C3415">
        <v>2011</v>
      </c>
      <c r="D3415">
        <v>7</v>
      </c>
      <c r="E3415">
        <v>5</v>
      </c>
      <c r="F3415">
        <v>23</v>
      </c>
      <c r="G3415">
        <v>23</v>
      </c>
      <c r="I3415" s="1">
        <v>40670</v>
      </c>
      <c r="J3415">
        <v>23</v>
      </c>
      <c r="K3415">
        <f t="shared" si="318"/>
        <v>1613</v>
      </c>
      <c r="L3415" s="7">
        <f t="shared" si="321"/>
        <v>31.739472648563559</v>
      </c>
      <c r="M3415">
        <f t="shared" si="322"/>
        <v>20.428571428571427</v>
      </c>
      <c r="N3415">
        <f t="shared" si="323"/>
        <v>20.566666666666666</v>
      </c>
      <c r="O3415">
        <f>G3415/WatershedCalcs!$F$18</f>
        <v>1.4312770542633548</v>
      </c>
    </row>
    <row r="3416" spans="1:15" x14ac:dyDescent="0.25">
      <c r="A3416">
        <f t="shared" si="319"/>
        <v>2011</v>
      </c>
      <c r="B3416">
        <f t="shared" si="320"/>
        <v>8</v>
      </c>
      <c r="C3416">
        <v>2011</v>
      </c>
      <c r="D3416">
        <v>8</v>
      </c>
      <c r="E3416">
        <v>5</v>
      </c>
      <c r="F3416">
        <v>22</v>
      </c>
      <c r="G3416">
        <v>22</v>
      </c>
      <c r="I3416" s="1">
        <v>40671</v>
      </c>
      <c r="J3416">
        <v>22</v>
      </c>
      <c r="K3416">
        <f t="shared" si="318"/>
        <v>1676</v>
      </c>
      <c r="L3416" s="7">
        <f t="shared" si="321"/>
        <v>32.979142070051161</v>
      </c>
      <c r="M3416">
        <f t="shared" si="322"/>
        <v>19.428571428571427</v>
      </c>
      <c r="N3416">
        <f t="shared" si="323"/>
        <v>20.5</v>
      </c>
      <c r="O3416">
        <f>G3416/WatershedCalcs!$F$18</f>
        <v>1.3690476171214698</v>
      </c>
    </row>
    <row r="3417" spans="1:15" x14ac:dyDescent="0.25">
      <c r="A3417">
        <f t="shared" si="319"/>
        <v>2011</v>
      </c>
      <c r="B3417">
        <f t="shared" si="320"/>
        <v>8</v>
      </c>
      <c r="C3417">
        <v>2011</v>
      </c>
      <c r="D3417">
        <v>9</v>
      </c>
      <c r="E3417">
        <v>5</v>
      </c>
      <c r="F3417">
        <v>21</v>
      </c>
      <c r="G3417">
        <v>21</v>
      </c>
      <c r="I3417" s="1">
        <v>40672</v>
      </c>
      <c r="J3417">
        <v>21</v>
      </c>
      <c r="K3417">
        <f t="shared" si="318"/>
        <v>1744</v>
      </c>
      <c r="L3417" s="7">
        <f t="shared" si="321"/>
        <v>34.317197953561589</v>
      </c>
      <c r="M3417">
        <f t="shared" si="322"/>
        <v>20.142857142857142</v>
      </c>
      <c r="N3417">
        <f t="shared" si="323"/>
        <v>20.399999999999999</v>
      </c>
      <c r="O3417">
        <f>G3417/WatershedCalcs!$F$18</f>
        <v>1.3068181799795848</v>
      </c>
    </row>
    <row r="3418" spans="1:15" x14ac:dyDescent="0.25">
      <c r="A3418">
        <f t="shared" si="319"/>
        <v>2011</v>
      </c>
      <c r="B3418">
        <f t="shared" si="320"/>
        <v>8</v>
      </c>
      <c r="C3418">
        <v>2011</v>
      </c>
      <c r="D3418">
        <v>10</v>
      </c>
      <c r="E3418">
        <v>5</v>
      </c>
      <c r="F3418">
        <v>18</v>
      </c>
      <c r="G3418">
        <v>18</v>
      </c>
      <c r="I3418" s="1">
        <v>40673</v>
      </c>
      <c r="J3418">
        <v>18</v>
      </c>
      <c r="K3418">
        <f t="shared" si="318"/>
        <v>1969</v>
      </c>
      <c r="L3418" s="7">
        <f t="shared" si="321"/>
        <v>38.744588744588739</v>
      </c>
      <c r="M3418">
        <f t="shared" si="322"/>
        <v>20.142857142857142</v>
      </c>
      <c r="N3418">
        <f t="shared" si="323"/>
        <v>20.233333333333334</v>
      </c>
      <c r="O3418">
        <f>G3418/WatershedCalcs!$F$18</f>
        <v>1.1201298685539298</v>
      </c>
    </row>
    <row r="3419" spans="1:15" x14ac:dyDescent="0.25">
      <c r="A3419">
        <f t="shared" si="319"/>
        <v>2011</v>
      </c>
      <c r="B3419">
        <f t="shared" si="320"/>
        <v>8</v>
      </c>
      <c r="C3419">
        <v>2011</v>
      </c>
      <c r="D3419">
        <v>11</v>
      </c>
      <c r="E3419">
        <v>5</v>
      </c>
      <c r="F3419">
        <v>21</v>
      </c>
      <c r="G3419">
        <v>21</v>
      </c>
      <c r="I3419" s="1">
        <v>40674</v>
      </c>
      <c r="J3419">
        <v>21</v>
      </c>
      <c r="K3419">
        <f t="shared" si="318"/>
        <v>1744</v>
      </c>
      <c r="L3419" s="7">
        <f t="shared" si="321"/>
        <v>34.317197953561589</v>
      </c>
      <c r="M3419">
        <f t="shared" si="322"/>
        <v>20.285714285714285</v>
      </c>
      <c r="N3419">
        <f t="shared" si="323"/>
        <v>20.133333333333333</v>
      </c>
      <c r="O3419">
        <f>G3419/WatershedCalcs!$F$18</f>
        <v>1.3068181799795848</v>
      </c>
    </row>
    <row r="3420" spans="1:15" x14ac:dyDescent="0.25">
      <c r="A3420">
        <f t="shared" si="319"/>
        <v>2011</v>
      </c>
      <c r="B3420">
        <f t="shared" si="320"/>
        <v>8</v>
      </c>
      <c r="C3420">
        <v>2011</v>
      </c>
      <c r="D3420">
        <v>12</v>
      </c>
      <c r="E3420">
        <v>5</v>
      </c>
      <c r="F3420">
        <v>21</v>
      </c>
      <c r="G3420">
        <v>21</v>
      </c>
      <c r="I3420" s="1">
        <v>40675</v>
      </c>
      <c r="J3420">
        <v>21</v>
      </c>
      <c r="K3420">
        <f t="shared" si="318"/>
        <v>1744</v>
      </c>
      <c r="L3420" s="7">
        <f t="shared" si="321"/>
        <v>34.317197953561589</v>
      </c>
      <c r="M3420">
        <f t="shared" si="322"/>
        <v>19.857142857142858</v>
      </c>
      <c r="N3420">
        <f t="shared" si="323"/>
        <v>19.899999999999999</v>
      </c>
      <c r="O3420">
        <f>G3420/WatershedCalcs!$F$18</f>
        <v>1.3068181799795848</v>
      </c>
    </row>
    <row r="3421" spans="1:15" x14ac:dyDescent="0.25">
      <c r="A3421">
        <f t="shared" si="319"/>
        <v>2011</v>
      </c>
      <c r="B3421">
        <f t="shared" si="320"/>
        <v>8</v>
      </c>
      <c r="C3421">
        <v>2011</v>
      </c>
      <c r="D3421">
        <v>13</v>
      </c>
      <c r="E3421">
        <v>5</v>
      </c>
      <c r="F3421">
        <v>17</v>
      </c>
      <c r="G3421">
        <v>17</v>
      </c>
      <c r="I3421" s="1">
        <v>40676</v>
      </c>
      <c r="J3421">
        <v>17</v>
      </c>
      <c r="K3421">
        <f t="shared" si="318"/>
        <v>2056</v>
      </c>
      <c r="L3421" s="7">
        <f t="shared" si="321"/>
        <v>40.456513183785916</v>
      </c>
      <c r="M3421">
        <f t="shared" si="322"/>
        <v>19.142857142857142</v>
      </c>
      <c r="N3421">
        <f t="shared" si="323"/>
        <v>19.633333333333333</v>
      </c>
      <c r="O3421">
        <f>G3421/WatershedCalcs!$F$18</f>
        <v>1.0579004314120448</v>
      </c>
    </row>
    <row r="3422" spans="1:15" x14ac:dyDescent="0.25">
      <c r="A3422">
        <f t="shared" si="319"/>
        <v>2011</v>
      </c>
      <c r="B3422">
        <f t="shared" si="320"/>
        <v>8</v>
      </c>
      <c r="C3422">
        <v>2011</v>
      </c>
      <c r="D3422">
        <v>14</v>
      </c>
      <c r="E3422">
        <v>5</v>
      </c>
      <c r="F3422">
        <v>16</v>
      </c>
      <c r="G3422">
        <v>16</v>
      </c>
      <c r="I3422" s="1">
        <v>40677</v>
      </c>
      <c r="J3422">
        <v>16</v>
      </c>
      <c r="K3422">
        <f t="shared" si="318"/>
        <v>2135</v>
      </c>
      <c r="L3422" s="7">
        <f t="shared" si="321"/>
        <v>42.011019283746556</v>
      </c>
      <c r="M3422">
        <f t="shared" si="322"/>
        <v>18.714285714285715</v>
      </c>
      <c r="N3422">
        <f t="shared" si="323"/>
        <v>19.5</v>
      </c>
      <c r="O3422">
        <f>G3422/WatershedCalcs!$F$18</f>
        <v>0.99567099427015993</v>
      </c>
    </row>
    <row r="3423" spans="1:15" x14ac:dyDescent="0.25">
      <c r="A3423">
        <f t="shared" si="319"/>
        <v>2011</v>
      </c>
      <c r="B3423">
        <f t="shared" si="320"/>
        <v>8</v>
      </c>
      <c r="C3423">
        <v>2011</v>
      </c>
      <c r="D3423">
        <v>15</v>
      </c>
      <c r="E3423">
        <v>5</v>
      </c>
      <c r="F3423">
        <v>27</v>
      </c>
      <c r="G3423">
        <v>27</v>
      </c>
      <c r="I3423" s="1">
        <v>40678</v>
      </c>
      <c r="J3423">
        <v>27</v>
      </c>
      <c r="K3423">
        <f t="shared" si="318"/>
        <v>1397</v>
      </c>
      <c r="L3423" s="7">
        <f t="shared" si="321"/>
        <v>27.489177489177489</v>
      </c>
      <c r="M3423">
        <f t="shared" si="322"/>
        <v>18.428571428571427</v>
      </c>
      <c r="N3423">
        <f t="shared" si="323"/>
        <v>19.399999999999999</v>
      </c>
      <c r="O3423">
        <f>G3423/WatershedCalcs!$F$18</f>
        <v>1.6801948028308948</v>
      </c>
    </row>
    <row r="3424" spans="1:15" x14ac:dyDescent="0.25">
      <c r="A3424">
        <f t="shared" si="319"/>
        <v>2011</v>
      </c>
      <c r="B3424">
        <f t="shared" si="320"/>
        <v>8</v>
      </c>
      <c r="C3424">
        <v>2011</v>
      </c>
      <c r="D3424">
        <v>16</v>
      </c>
      <c r="E3424">
        <v>5</v>
      </c>
      <c r="F3424">
        <v>21</v>
      </c>
      <c r="G3424">
        <v>21</v>
      </c>
      <c r="I3424" s="1">
        <v>40679</v>
      </c>
      <c r="J3424">
        <v>21</v>
      </c>
      <c r="K3424">
        <f t="shared" si="318"/>
        <v>1744</v>
      </c>
      <c r="L3424" s="7">
        <f t="shared" si="321"/>
        <v>34.317197953561589</v>
      </c>
      <c r="M3424">
        <f t="shared" si="322"/>
        <v>16.571428571428573</v>
      </c>
      <c r="N3424">
        <f t="shared" si="323"/>
        <v>18.866666666666667</v>
      </c>
      <c r="O3424">
        <f>G3424/WatershedCalcs!$F$18</f>
        <v>1.3068181799795848</v>
      </c>
    </row>
    <row r="3425" spans="1:15" x14ac:dyDescent="0.25">
      <c r="A3425">
        <f t="shared" si="319"/>
        <v>2011</v>
      </c>
      <c r="B3425">
        <f t="shared" si="320"/>
        <v>8</v>
      </c>
      <c r="C3425">
        <v>2011</v>
      </c>
      <c r="D3425">
        <v>17</v>
      </c>
      <c r="E3425">
        <v>5</v>
      </c>
      <c r="F3425">
        <v>19</v>
      </c>
      <c r="G3425">
        <v>19</v>
      </c>
      <c r="I3425" s="1">
        <v>40680</v>
      </c>
      <c r="J3425">
        <v>19</v>
      </c>
      <c r="K3425">
        <f t="shared" si="318"/>
        <v>1898</v>
      </c>
      <c r="L3425" s="7">
        <f t="shared" si="321"/>
        <v>37.34750098386462</v>
      </c>
      <c r="M3425">
        <f t="shared" si="322"/>
        <v>15.714285714285714</v>
      </c>
      <c r="N3425">
        <f t="shared" si="323"/>
        <v>18.533333333333335</v>
      </c>
      <c r="O3425">
        <f>G3425/WatershedCalcs!$F$18</f>
        <v>1.1823593056958148</v>
      </c>
    </row>
    <row r="3426" spans="1:15" x14ac:dyDescent="0.25">
      <c r="A3426">
        <f t="shared" si="319"/>
        <v>2011</v>
      </c>
      <c r="B3426">
        <f t="shared" si="320"/>
        <v>8</v>
      </c>
      <c r="C3426">
        <v>2011</v>
      </c>
      <c r="D3426">
        <v>18</v>
      </c>
      <c r="E3426">
        <v>5</v>
      </c>
      <c r="F3426">
        <v>18</v>
      </c>
      <c r="G3426">
        <v>18</v>
      </c>
      <c r="I3426" s="1">
        <v>40681</v>
      </c>
      <c r="J3426">
        <v>18</v>
      </c>
      <c r="K3426">
        <f t="shared" si="318"/>
        <v>1969</v>
      </c>
      <c r="L3426" s="7">
        <f t="shared" si="321"/>
        <v>38.744588744588739</v>
      </c>
      <c r="M3426">
        <f t="shared" si="322"/>
        <v>15.142857142857142</v>
      </c>
      <c r="N3426">
        <f t="shared" si="323"/>
        <v>18.233333333333334</v>
      </c>
      <c r="O3426">
        <f>G3426/WatershedCalcs!$F$18</f>
        <v>1.1201298685539298</v>
      </c>
    </row>
    <row r="3427" spans="1:15" x14ac:dyDescent="0.25">
      <c r="A3427">
        <f t="shared" si="319"/>
        <v>2011</v>
      </c>
      <c r="B3427">
        <f t="shared" si="320"/>
        <v>8</v>
      </c>
      <c r="C3427">
        <v>2011</v>
      </c>
      <c r="D3427">
        <v>19</v>
      </c>
      <c r="E3427">
        <v>5</v>
      </c>
      <c r="F3427">
        <v>16</v>
      </c>
      <c r="G3427">
        <v>16</v>
      </c>
      <c r="I3427" s="1">
        <v>40682</v>
      </c>
      <c r="J3427">
        <v>16</v>
      </c>
      <c r="K3427">
        <f t="shared" si="318"/>
        <v>2135</v>
      </c>
      <c r="L3427" s="7">
        <f t="shared" si="321"/>
        <v>42.011019283746556</v>
      </c>
      <c r="M3427">
        <f t="shared" si="322"/>
        <v>15</v>
      </c>
      <c r="N3427">
        <f t="shared" si="323"/>
        <v>17.936666666666667</v>
      </c>
      <c r="O3427">
        <f>G3427/WatershedCalcs!$F$18</f>
        <v>0.99567099427015993</v>
      </c>
    </row>
    <row r="3428" spans="1:15" x14ac:dyDescent="0.25">
      <c r="A3428">
        <f t="shared" si="319"/>
        <v>2011</v>
      </c>
      <c r="B3428">
        <f t="shared" si="320"/>
        <v>8</v>
      </c>
      <c r="C3428">
        <v>2011</v>
      </c>
      <c r="D3428">
        <v>20</v>
      </c>
      <c r="E3428">
        <v>5</v>
      </c>
      <c r="F3428">
        <v>14</v>
      </c>
      <c r="G3428">
        <v>14</v>
      </c>
      <c r="I3428" s="1">
        <v>40683</v>
      </c>
      <c r="J3428">
        <v>14</v>
      </c>
      <c r="K3428">
        <f t="shared" si="318"/>
        <v>2302</v>
      </c>
      <c r="L3428" s="7">
        <f t="shared" si="321"/>
        <v>45.297127115308932</v>
      </c>
      <c r="M3428">
        <f t="shared" si="322"/>
        <v>15.428571428571429</v>
      </c>
      <c r="N3428">
        <f t="shared" si="323"/>
        <v>17.706666666666667</v>
      </c>
      <c r="O3428">
        <f>G3428/WatershedCalcs!$F$18</f>
        <v>0.87121211998638992</v>
      </c>
    </row>
    <row r="3429" spans="1:15" x14ac:dyDescent="0.25">
      <c r="A3429">
        <f t="shared" si="319"/>
        <v>2011</v>
      </c>
      <c r="B3429">
        <f t="shared" si="320"/>
        <v>8</v>
      </c>
      <c r="C3429">
        <v>2011</v>
      </c>
      <c r="D3429">
        <v>21</v>
      </c>
      <c r="E3429">
        <v>5</v>
      </c>
      <c r="F3429">
        <v>14</v>
      </c>
      <c r="G3429">
        <v>14</v>
      </c>
      <c r="I3429" s="1">
        <v>40684</v>
      </c>
      <c r="J3429">
        <v>14</v>
      </c>
      <c r="K3429">
        <f t="shared" si="318"/>
        <v>2302</v>
      </c>
      <c r="L3429" s="7">
        <f t="shared" si="321"/>
        <v>45.297127115308932</v>
      </c>
      <c r="M3429">
        <f t="shared" si="322"/>
        <v>16.571428571428573</v>
      </c>
      <c r="N3429">
        <f t="shared" si="323"/>
        <v>17.543333333333337</v>
      </c>
      <c r="O3429">
        <f>G3429/WatershedCalcs!$F$18</f>
        <v>0.87121211998638992</v>
      </c>
    </row>
    <row r="3430" spans="1:15" x14ac:dyDescent="0.25">
      <c r="A3430">
        <f t="shared" si="319"/>
        <v>2011</v>
      </c>
      <c r="B3430">
        <f t="shared" si="320"/>
        <v>8</v>
      </c>
      <c r="C3430">
        <v>2011</v>
      </c>
      <c r="D3430">
        <v>22</v>
      </c>
      <c r="E3430">
        <v>5</v>
      </c>
      <c r="F3430">
        <v>14</v>
      </c>
      <c r="G3430">
        <v>14</v>
      </c>
      <c r="I3430" s="1">
        <v>40685</v>
      </c>
      <c r="J3430">
        <v>14</v>
      </c>
      <c r="K3430">
        <f t="shared" si="318"/>
        <v>2302</v>
      </c>
      <c r="L3430" s="7">
        <f t="shared" si="321"/>
        <v>45.297127115308932</v>
      </c>
      <c r="M3430">
        <f t="shared" si="322"/>
        <v>17.142857142857142</v>
      </c>
      <c r="N3430">
        <f t="shared" si="323"/>
        <v>17.37</v>
      </c>
      <c r="O3430">
        <f>G3430/WatershedCalcs!$F$18</f>
        <v>0.87121211998638992</v>
      </c>
    </row>
    <row r="3431" spans="1:15" x14ac:dyDescent="0.25">
      <c r="A3431">
        <f t="shared" si="319"/>
        <v>2011</v>
      </c>
      <c r="B3431">
        <f t="shared" si="320"/>
        <v>8</v>
      </c>
      <c r="C3431">
        <v>2011</v>
      </c>
      <c r="D3431">
        <v>23</v>
      </c>
      <c r="E3431">
        <v>5</v>
      </c>
      <c r="F3431">
        <v>15</v>
      </c>
      <c r="G3431">
        <v>15</v>
      </c>
      <c r="I3431" s="1">
        <v>40686</v>
      </c>
      <c r="J3431">
        <v>15</v>
      </c>
      <c r="K3431">
        <f t="shared" si="318"/>
        <v>2213</v>
      </c>
      <c r="L3431" s="7">
        <f t="shared" si="321"/>
        <v>43.545848091302638</v>
      </c>
      <c r="M3431">
        <f t="shared" si="322"/>
        <v>17.428571428571427</v>
      </c>
      <c r="N3431">
        <f t="shared" si="323"/>
        <v>17.176666666666669</v>
      </c>
      <c r="O3431">
        <f>G3431/WatershedCalcs!$F$18</f>
        <v>0.93344155712827492</v>
      </c>
    </row>
    <row r="3432" spans="1:15" x14ac:dyDescent="0.25">
      <c r="A3432">
        <f t="shared" si="319"/>
        <v>2011</v>
      </c>
      <c r="B3432">
        <f t="shared" si="320"/>
        <v>8</v>
      </c>
      <c r="C3432">
        <v>2011</v>
      </c>
      <c r="D3432">
        <v>24</v>
      </c>
      <c r="E3432">
        <v>5</v>
      </c>
      <c r="F3432">
        <v>15</v>
      </c>
      <c r="G3432">
        <v>15</v>
      </c>
      <c r="I3432" s="1">
        <v>40687</v>
      </c>
      <c r="J3432">
        <v>15</v>
      </c>
      <c r="K3432">
        <f t="shared" si="318"/>
        <v>2213</v>
      </c>
      <c r="L3432" s="7">
        <f t="shared" si="321"/>
        <v>43.545848091302638</v>
      </c>
      <c r="M3432">
        <f t="shared" si="322"/>
        <v>17.428571428571427</v>
      </c>
      <c r="N3432">
        <f t="shared" si="323"/>
        <v>16.916666666666668</v>
      </c>
      <c r="O3432">
        <f>G3432/WatershedCalcs!$F$18</f>
        <v>0.93344155712827492</v>
      </c>
    </row>
    <row r="3433" spans="1:15" x14ac:dyDescent="0.25">
      <c r="A3433">
        <f t="shared" si="319"/>
        <v>2011</v>
      </c>
      <c r="B3433">
        <f t="shared" si="320"/>
        <v>8</v>
      </c>
      <c r="C3433">
        <v>2011</v>
      </c>
      <c r="D3433">
        <v>25</v>
      </c>
      <c r="E3433">
        <v>5</v>
      </c>
      <c r="F3433">
        <v>17</v>
      </c>
      <c r="G3433">
        <v>17</v>
      </c>
      <c r="I3433" s="1">
        <v>40688</v>
      </c>
      <c r="J3433">
        <v>17</v>
      </c>
      <c r="K3433">
        <f t="shared" si="318"/>
        <v>2056</v>
      </c>
      <c r="L3433" s="7">
        <f t="shared" si="321"/>
        <v>40.456513183785916</v>
      </c>
      <c r="M3433">
        <f t="shared" si="322"/>
        <v>17.714285714285715</v>
      </c>
      <c r="N3433">
        <f t="shared" si="323"/>
        <v>16.646666666666668</v>
      </c>
      <c r="O3433">
        <f>G3433/WatershedCalcs!$F$18</f>
        <v>1.0579004314120448</v>
      </c>
    </row>
    <row r="3434" spans="1:15" x14ac:dyDescent="0.25">
      <c r="A3434">
        <f t="shared" si="319"/>
        <v>2011</v>
      </c>
      <c r="B3434">
        <f t="shared" si="320"/>
        <v>8</v>
      </c>
      <c r="C3434">
        <v>2011</v>
      </c>
      <c r="D3434">
        <v>26</v>
      </c>
      <c r="E3434">
        <v>5</v>
      </c>
      <c r="F3434">
        <v>19</v>
      </c>
      <c r="G3434">
        <v>19</v>
      </c>
      <c r="I3434" s="1">
        <v>40689</v>
      </c>
      <c r="J3434">
        <v>19</v>
      </c>
      <c r="K3434">
        <f t="shared" si="318"/>
        <v>1898</v>
      </c>
      <c r="L3434" s="7">
        <f t="shared" si="321"/>
        <v>37.34750098386462</v>
      </c>
      <c r="M3434">
        <f t="shared" si="322"/>
        <v>21.571428571428573</v>
      </c>
      <c r="N3434">
        <f t="shared" si="323"/>
        <v>16.293333333333333</v>
      </c>
      <c r="O3434">
        <f>G3434/WatershedCalcs!$F$18</f>
        <v>1.1823593056958148</v>
      </c>
    </row>
    <row r="3435" spans="1:15" x14ac:dyDescent="0.25">
      <c r="A3435">
        <f t="shared" si="319"/>
        <v>2011</v>
      </c>
      <c r="B3435">
        <f t="shared" si="320"/>
        <v>8</v>
      </c>
      <c r="C3435">
        <v>2011</v>
      </c>
      <c r="D3435">
        <v>27</v>
      </c>
      <c r="E3435">
        <v>5</v>
      </c>
      <c r="F3435">
        <v>22</v>
      </c>
      <c r="G3435">
        <v>22</v>
      </c>
      <c r="I3435" s="1">
        <v>40690</v>
      </c>
      <c r="J3435">
        <v>22</v>
      </c>
      <c r="K3435">
        <f t="shared" si="318"/>
        <v>1676</v>
      </c>
      <c r="L3435" s="7">
        <f t="shared" si="321"/>
        <v>32.979142070051161</v>
      </c>
      <c r="M3435">
        <f t="shared" si="322"/>
        <v>23.571428571428573</v>
      </c>
      <c r="N3435">
        <f t="shared" si="323"/>
        <v>15.866666666666667</v>
      </c>
      <c r="O3435">
        <f>G3435/WatershedCalcs!$F$18</f>
        <v>1.3690476171214698</v>
      </c>
    </row>
    <row r="3436" spans="1:15" x14ac:dyDescent="0.25">
      <c r="A3436">
        <f t="shared" si="319"/>
        <v>2011</v>
      </c>
      <c r="B3436">
        <f t="shared" si="320"/>
        <v>8</v>
      </c>
      <c r="C3436">
        <v>2011</v>
      </c>
      <c r="D3436">
        <v>28</v>
      </c>
      <c r="E3436">
        <v>5</v>
      </c>
      <c r="F3436">
        <v>18</v>
      </c>
      <c r="G3436">
        <v>18</v>
      </c>
      <c r="I3436" s="1">
        <v>40691</v>
      </c>
      <c r="J3436">
        <v>18</v>
      </c>
      <c r="K3436">
        <f t="shared" si="318"/>
        <v>1969</v>
      </c>
      <c r="L3436" s="7">
        <f t="shared" si="321"/>
        <v>38.744588744588739</v>
      </c>
      <c r="M3436">
        <f t="shared" si="322"/>
        <v>24.857142857142858</v>
      </c>
      <c r="N3436">
        <f t="shared" si="323"/>
        <v>15.34</v>
      </c>
      <c r="O3436">
        <f>G3436/WatershedCalcs!$F$18</f>
        <v>1.1201298685539298</v>
      </c>
    </row>
    <row r="3437" spans="1:15" x14ac:dyDescent="0.25">
      <c r="A3437">
        <f t="shared" si="319"/>
        <v>2011</v>
      </c>
      <c r="B3437">
        <f t="shared" si="320"/>
        <v>8</v>
      </c>
      <c r="C3437">
        <v>2011</v>
      </c>
      <c r="D3437">
        <v>29</v>
      </c>
      <c r="E3437">
        <v>5</v>
      </c>
      <c r="F3437">
        <v>16</v>
      </c>
      <c r="G3437">
        <v>16</v>
      </c>
      <c r="I3437" s="1">
        <v>40692</v>
      </c>
      <c r="J3437">
        <v>16</v>
      </c>
      <c r="K3437">
        <f t="shared" si="318"/>
        <v>2135</v>
      </c>
      <c r="L3437" s="7">
        <f t="shared" si="321"/>
        <v>42.011019283746556</v>
      </c>
      <c r="M3437">
        <f t="shared" si="322"/>
        <v>26.285714285714285</v>
      </c>
      <c r="N3437">
        <f t="shared" si="323"/>
        <v>14.943333333333333</v>
      </c>
      <c r="O3437">
        <f>G3437/WatershedCalcs!$F$18</f>
        <v>0.99567099427015993</v>
      </c>
    </row>
    <row r="3438" spans="1:15" x14ac:dyDescent="0.25">
      <c r="A3438">
        <f t="shared" si="319"/>
        <v>2011</v>
      </c>
      <c r="B3438">
        <f t="shared" si="320"/>
        <v>8</v>
      </c>
      <c r="C3438">
        <v>2011</v>
      </c>
      <c r="D3438">
        <v>30</v>
      </c>
      <c r="E3438">
        <v>5</v>
      </c>
      <c r="F3438">
        <v>15</v>
      </c>
      <c r="G3438">
        <v>15</v>
      </c>
      <c r="I3438" s="1">
        <v>40693</v>
      </c>
      <c r="J3438">
        <v>15</v>
      </c>
      <c r="K3438">
        <f t="shared" si="318"/>
        <v>2213</v>
      </c>
      <c r="L3438" s="7">
        <f t="shared" si="321"/>
        <v>43.545848091302638</v>
      </c>
      <c r="M3438">
        <f t="shared" si="322"/>
        <v>27.571428571428573</v>
      </c>
      <c r="N3438">
        <f t="shared" si="323"/>
        <v>14.706666666666667</v>
      </c>
      <c r="O3438">
        <f>G3438/WatershedCalcs!$F$18</f>
        <v>0.93344155712827492</v>
      </c>
    </row>
    <row r="3439" spans="1:15" x14ac:dyDescent="0.25">
      <c r="A3439">
        <f t="shared" si="319"/>
        <v>2011</v>
      </c>
      <c r="B3439">
        <f t="shared" si="320"/>
        <v>8</v>
      </c>
      <c r="C3439">
        <v>2011</v>
      </c>
      <c r="D3439">
        <v>31</v>
      </c>
      <c r="E3439">
        <v>5</v>
      </c>
      <c r="F3439">
        <v>17</v>
      </c>
      <c r="G3439">
        <v>17</v>
      </c>
      <c r="I3439" s="1">
        <v>40694</v>
      </c>
      <c r="J3439">
        <v>17</v>
      </c>
      <c r="K3439">
        <f t="shared" si="318"/>
        <v>2056</v>
      </c>
      <c r="L3439" s="7">
        <f t="shared" si="321"/>
        <v>40.456513183785916</v>
      </c>
      <c r="M3439">
        <f t="shared" si="322"/>
        <v>28.428571428571427</v>
      </c>
      <c r="N3439">
        <f t="shared" si="323"/>
        <v>14.503333333333332</v>
      </c>
      <c r="O3439">
        <f>G3439/WatershedCalcs!$F$18</f>
        <v>1.0579004314120448</v>
      </c>
    </row>
    <row r="3440" spans="1:15" x14ac:dyDescent="0.25">
      <c r="A3440">
        <f t="shared" si="319"/>
        <v>2011</v>
      </c>
      <c r="B3440">
        <f t="shared" si="320"/>
        <v>9</v>
      </c>
      <c r="C3440">
        <v>2011</v>
      </c>
      <c r="D3440">
        <v>1</v>
      </c>
      <c r="E3440">
        <v>6</v>
      </c>
      <c r="F3440">
        <v>44</v>
      </c>
      <c r="G3440">
        <v>44</v>
      </c>
      <c r="I3440" s="1">
        <v>40695</v>
      </c>
      <c r="J3440">
        <v>44</v>
      </c>
      <c r="K3440">
        <f t="shared" si="318"/>
        <v>777</v>
      </c>
      <c r="L3440" s="7">
        <f t="shared" si="321"/>
        <v>15.289256198347106</v>
      </c>
      <c r="M3440">
        <f t="shared" si="322"/>
        <v>28.714285714285715</v>
      </c>
      <c r="N3440">
        <f t="shared" si="323"/>
        <v>14.199999999999998</v>
      </c>
      <c r="O3440">
        <f>G3440/WatershedCalcs!$F$18</f>
        <v>2.7380952342429397</v>
      </c>
    </row>
    <row r="3441" spans="1:15" x14ac:dyDescent="0.25">
      <c r="A3441">
        <f t="shared" si="319"/>
        <v>2011</v>
      </c>
      <c r="B3441">
        <f t="shared" si="320"/>
        <v>9</v>
      </c>
      <c r="C3441">
        <v>2011</v>
      </c>
      <c r="D3441">
        <v>2</v>
      </c>
      <c r="E3441">
        <v>6</v>
      </c>
      <c r="F3441">
        <v>33</v>
      </c>
      <c r="G3441">
        <v>33</v>
      </c>
      <c r="I3441" s="1">
        <v>40696</v>
      </c>
      <c r="J3441">
        <v>33</v>
      </c>
      <c r="K3441">
        <f t="shared" si="318"/>
        <v>1148</v>
      </c>
      <c r="L3441" s="7">
        <f t="shared" si="321"/>
        <v>22.589531680440771</v>
      </c>
      <c r="M3441">
        <f t="shared" si="322"/>
        <v>24.714285714285715</v>
      </c>
      <c r="N3441">
        <f t="shared" si="323"/>
        <v>12.983333333333331</v>
      </c>
      <c r="O3441">
        <f>G3441/WatershedCalcs!$F$18</f>
        <v>2.0535714256822049</v>
      </c>
    </row>
    <row r="3442" spans="1:15" x14ac:dyDescent="0.25">
      <c r="A3442">
        <f t="shared" si="319"/>
        <v>2011</v>
      </c>
      <c r="B3442">
        <f t="shared" si="320"/>
        <v>9</v>
      </c>
      <c r="C3442">
        <v>2011</v>
      </c>
      <c r="D3442">
        <v>3</v>
      </c>
      <c r="E3442">
        <v>6</v>
      </c>
      <c r="F3442">
        <v>31</v>
      </c>
      <c r="G3442">
        <v>31</v>
      </c>
      <c r="I3442" s="1">
        <v>40697</v>
      </c>
      <c r="J3442">
        <v>31</v>
      </c>
      <c r="K3442">
        <f t="shared" si="318"/>
        <v>1219</v>
      </c>
      <c r="L3442" s="7">
        <f t="shared" si="321"/>
        <v>23.986619441164898</v>
      </c>
      <c r="M3442">
        <f t="shared" si="322"/>
        <v>22.142857142857142</v>
      </c>
      <c r="N3442">
        <f t="shared" si="323"/>
        <v>12.116666666666664</v>
      </c>
      <c r="O3442">
        <f>G3442/WatershedCalcs!$F$18</f>
        <v>1.9291125513984348</v>
      </c>
    </row>
    <row r="3443" spans="1:15" x14ac:dyDescent="0.25">
      <c r="A3443">
        <f t="shared" si="319"/>
        <v>2011</v>
      </c>
      <c r="B3443">
        <f t="shared" si="320"/>
        <v>9</v>
      </c>
      <c r="C3443">
        <v>2011</v>
      </c>
      <c r="D3443">
        <v>4</v>
      </c>
      <c r="E3443">
        <v>6</v>
      </c>
      <c r="F3443">
        <v>28</v>
      </c>
      <c r="G3443">
        <v>28</v>
      </c>
      <c r="I3443" s="1">
        <v>40698</v>
      </c>
      <c r="J3443">
        <v>28</v>
      </c>
      <c r="K3443">
        <f t="shared" si="318"/>
        <v>1357</v>
      </c>
      <c r="L3443" s="7">
        <f t="shared" si="321"/>
        <v>26.702085792994882</v>
      </c>
      <c r="M3443">
        <f t="shared" si="322"/>
        <v>19.714285714285715</v>
      </c>
      <c r="N3443">
        <f t="shared" si="323"/>
        <v>11.306666666666663</v>
      </c>
      <c r="O3443">
        <f>G3443/WatershedCalcs!$F$18</f>
        <v>1.7424242399727798</v>
      </c>
    </row>
    <row r="3444" spans="1:15" x14ac:dyDescent="0.25">
      <c r="A3444">
        <f t="shared" si="319"/>
        <v>2011</v>
      </c>
      <c r="B3444">
        <f t="shared" si="320"/>
        <v>9</v>
      </c>
      <c r="C3444">
        <v>2011</v>
      </c>
      <c r="D3444">
        <v>5</v>
      </c>
      <c r="E3444">
        <v>6</v>
      </c>
      <c r="F3444">
        <v>25</v>
      </c>
      <c r="G3444">
        <v>25</v>
      </c>
      <c r="I3444" s="1">
        <v>40699</v>
      </c>
      <c r="J3444">
        <v>25</v>
      </c>
      <c r="K3444">
        <f t="shared" si="318"/>
        <v>1500</v>
      </c>
      <c r="L3444" s="7">
        <f t="shared" si="321"/>
        <v>29.515938606847698</v>
      </c>
      <c r="M3444">
        <f t="shared" si="322"/>
        <v>17.571428571428573</v>
      </c>
      <c r="N3444">
        <f t="shared" si="323"/>
        <v>10.586666666666664</v>
      </c>
      <c r="O3444">
        <f>G3444/WatershedCalcs!$F$18</f>
        <v>1.5557359285471248</v>
      </c>
    </row>
    <row r="3445" spans="1:15" x14ac:dyDescent="0.25">
      <c r="A3445">
        <f t="shared" si="319"/>
        <v>2011</v>
      </c>
      <c r="B3445">
        <f t="shared" si="320"/>
        <v>9</v>
      </c>
      <c r="C3445">
        <v>2011</v>
      </c>
      <c r="D3445">
        <v>6</v>
      </c>
      <c r="E3445">
        <v>6</v>
      </c>
      <c r="F3445">
        <v>21</v>
      </c>
      <c r="G3445">
        <v>21</v>
      </c>
      <c r="I3445" s="1">
        <v>40700</v>
      </c>
      <c r="J3445">
        <v>21</v>
      </c>
      <c r="K3445">
        <f t="shared" si="318"/>
        <v>1744</v>
      </c>
      <c r="L3445" s="7">
        <f t="shared" si="321"/>
        <v>34.317197953561589</v>
      </c>
      <c r="M3445">
        <f t="shared" si="322"/>
        <v>15.857142857142858</v>
      </c>
      <c r="N3445">
        <f t="shared" si="323"/>
        <v>9.9499999999999957</v>
      </c>
      <c r="O3445">
        <f>G3445/WatershedCalcs!$F$18</f>
        <v>1.3068181799795848</v>
      </c>
    </row>
    <row r="3446" spans="1:15" x14ac:dyDescent="0.25">
      <c r="A3446">
        <f t="shared" si="319"/>
        <v>2011</v>
      </c>
      <c r="B3446">
        <f t="shared" si="320"/>
        <v>9</v>
      </c>
      <c r="C3446">
        <v>2011</v>
      </c>
      <c r="D3446">
        <v>7</v>
      </c>
      <c r="E3446">
        <v>6</v>
      </c>
      <c r="F3446">
        <v>19</v>
      </c>
      <c r="G3446">
        <v>19</v>
      </c>
      <c r="I3446" s="1">
        <v>40701</v>
      </c>
      <c r="J3446">
        <v>19</v>
      </c>
      <c r="K3446">
        <f t="shared" si="318"/>
        <v>1898</v>
      </c>
      <c r="L3446" s="7">
        <f t="shared" si="321"/>
        <v>37.34750098386462</v>
      </c>
      <c r="M3446">
        <f t="shared" si="322"/>
        <v>14.714285714285714</v>
      </c>
      <c r="N3446">
        <f t="shared" si="323"/>
        <v>9.4399999999999977</v>
      </c>
      <c r="O3446">
        <f>G3446/WatershedCalcs!$F$18</f>
        <v>1.1823593056958148</v>
      </c>
    </row>
    <row r="3447" spans="1:15" x14ac:dyDescent="0.25">
      <c r="A3447">
        <f t="shared" si="319"/>
        <v>2011</v>
      </c>
      <c r="B3447">
        <f t="shared" si="320"/>
        <v>9</v>
      </c>
      <c r="C3447">
        <v>2011</v>
      </c>
      <c r="D3447">
        <v>8</v>
      </c>
      <c r="E3447">
        <v>6</v>
      </c>
      <c r="F3447">
        <v>16</v>
      </c>
      <c r="G3447">
        <v>16</v>
      </c>
      <c r="I3447" s="1">
        <v>40702</v>
      </c>
      <c r="J3447">
        <v>16</v>
      </c>
      <c r="K3447">
        <f t="shared" si="318"/>
        <v>2135</v>
      </c>
      <c r="L3447" s="7">
        <f t="shared" si="321"/>
        <v>42.011019283746556</v>
      </c>
      <c r="M3447">
        <f t="shared" si="322"/>
        <v>13.571428571428571</v>
      </c>
      <c r="N3447">
        <f t="shared" si="323"/>
        <v>8.9833333333333307</v>
      </c>
      <c r="O3447">
        <f>G3447/WatershedCalcs!$F$18</f>
        <v>0.99567099427015993</v>
      </c>
    </row>
    <row r="3448" spans="1:15" x14ac:dyDescent="0.25">
      <c r="A3448">
        <f t="shared" si="319"/>
        <v>2011</v>
      </c>
      <c r="B3448">
        <f t="shared" si="320"/>
        <v>9</v>
      </c>
      <c r="C3448">
        <v>2011</v>
      </c>
      <c r="D3448">
        <v>9</v>
      </c>
      <c r="E3448">
        <v>6</v>
      </c>
      <c r="F3448">
        <v>15</v>
      </c>
      <c r="G3448">
        <v>15</v>
      </c>
      <c r="I3448" s="1">
        <v>40703</v>
      </c>
      <c r="J3448">
        <v>15</v>
      </c>
      <c r="K3448">
        <f t="shared" si="318"/>
        <v>2213</v>
      </c>
      <c r="L3448" s="7">
        <f t="shared" si="321"/>
        <v>43.545848091302638</v>
      </c>
      <c r="M3448">
        <f t="shared" si="322"/>
        <v>12.857142857142858</v>
      </c>
      <c r="N3448">
        <f t="shared" si="323"/>
        <v>8.629999999999999</v>
      </c>
      <c r="O3448">
        <f>G3448/WatershedCalcs!$F$18</f>
        <v>0.93344155712827492</v>
      </c>
    </row>
    <row r="3449" spans="1:15" x14ac:dyDescent="0.25">
      <c r="A3449">
        <f t="shared" si="319"/>
        <v>2011</v>
      </c>
      <c r="B3449">
        <f t="shared" si="320"/>
        <v>9</v>
      </c>
      <c r="C3449">
        <v>2011</v>
      </c>
      <c r="D3449">
        <v>10</v>
      </c>
      <c r="E3449">
        <v>6</v>
      </c>
      <c r="F3449">
        <v>14</v>
      </c>
      <c r="G3449">
        <v>14</v>
      </c>
      <c r="I3449" s="1">
        <v>40704</v>
      </c>
      <c r="J3449">
        <v>14</v>
      </c>
      <c r="K3449">
        <f t="shared" si="318"/>
        <v>2302</v>
      </c>
      <c r="L3449" s="7">
        <f t="shared" si="321"/>
        <v>45.297127115308932</v>
      </c>
      <c r="M3449">
        <f t="shared" si="322"/>
        <v>12.142857142857142</v>
      </c>
      <c r="N3449">
        <f t="shared" si="323"/>
        <v>8.2999999999999989</v>
      </c>
      <c r="O3449">
        <f>G3449/WatershedCalcs!$F$18</f>
        <v>0.87121211998638992</v>
      </c>
    </row>
    <row r="3450" spans="1:15" x14ac:dyDescent="0.25">
      <c r="A3450">
        <f t="shared" si="319"/>
        <v>2011</v>
      </c>
      <c r="B3450">
        <f t="shared" si="320"/>
        <v>9</v>
      </c>
      <c r="C3450">
        <v>2011</v>
      </c>
      <c r="D3450">
        <v>11</v>
      </c>
      <c r="E3450">
        <v>6</v>
      </c>
      <c r="F3450">
        <v>13</v>
      </c>
      <c r="G3450">
        <v>13</v>
      </c>
      <c r="I3450" s="1">
        <v>40705</v>
      </c>
      <c r="J3450">
        <v>13</v>
      </c>
      <c r="K3450">
        <f t="shared" si="318"/>
        <v>2405</v>
      </c>
      <c r="L3450" s="7">
        <f t="shared" si="321"/>
        <v>47.323888232979144</v>
      </c>
      <c r="M3450">
        <f t="shared" si="322"/>
        <v>11.442857142857141</v>
      </c>
      <c r="N3450">
        <f t="shared" si="323"/>
        <v>8.01</v>
      </c>
      <c r="O3450">
        <f>G3450/WatershedCalcs!$F$18</f>
        <v>0.80898268284450492</v>
      </c>
    </row>
    <row r="3451" spans="1:15" x14ac:dyDescent="0.25">
      <c r="A3451">
        <f t="shared" si="319"/>
        <v>2011</v>
      </c>
      <c r="B3451">
        <f t="shared" si="320"/>
        <v>9</v>
      </c>
      <c r="C3451">
        <v>2011</v>
      </c>
      <c r="D3451">
        <v>12</v>
      </c>
      <c r="E3451">
        <v>6</v>
      </c>
      <c r="F3451">
        <v>13</v>
      </c>
      <c r="G3451">
        <v>13</v>
      </c>
      <c r="I3451" s="1">
        <v>40706</v>
      </c>
      <c r="J3451">
        <v>13</v>
      </c>
      <c r="K3451">
        <f t="shared" si="318"/>
        <v>2405</v>
      </c>
      <c r="L3451" s="7">
        <f t="shared" si="321"/>
        <v>47.323888232979144</v>
      </c>
      <c r="M3451">
        <f t="shared" si="322"/>
        <v>10.885714285714284</v>
      </c>
      <c r="N3451">
        <f t="shared" si="323"/>
        <v>7.7633333333333336</v>
      </c>
      <c r="O3451">
        <f>G3451/WatershedCalcs!$F$18</f>
        <v>0.80898268284450492</v>
      </c>
    </row>
    <row r="3452" spans="1:15" x14ac:dyDescent="0.25">
      <c r="A3452">
        <f t="shared" si="319"/>
        <v>2011</v>
      </c>
      <c r="B3452">
        <f t="shared" si="320"/>
        <v>9</v>
      </c>
      <c r="C3452">
        <v>2011</v>
      </c>
      <c r="D3452">
        <v>13</v>
      </c>
      <c r="E3452">
        <v>6</v>
      </c>
      <c r="F3452">
        <v>13</v>
      </c>
      <c r="G3452">
        <v>13</v>
      </c>
      <c r="I3452" s="1">
        <v>40707</v>
      </c>
      <c r="J3452">
        <v>13</v>
      </c>
      <c r="K3452">
        <f t="shared" si="318"/>
        <v>2405</v>
      </c>
      <c r="L3452" s="7">
        <f t="shared" si="321"/>
        <v>47.323888232979144</v>
      </c>
      <c r="M3452">
        <f t="shared" si="322"/>
        <v>10.328571428571427</v>
      </c>
      <c r="N3452">
        <f t="shared" si="323"/>
        <v>7.5166666666666675</v>
      </c>
      <c r="O3452">
        <f>G3452/WatershedCalcs!$F$18</f>
        <v>0.80898268284450492</v>
      </c>
    </row>
    <row r="3453" spans="1:15" x14ac:dyDescent="0.25">
      <c r="A3453">
        <f t="shared" si="319"/>
        <v>2011</v>
      </c>
      <c r="B3453">
        <f t="shared" si="320"/>
        <v>9</v>
      </c>
      <c r="C3453">
        <v>2011</v>
      </c>
      <c r="D3453">
        <v>14</v>
      </c>
      <c r="E3453">
        <v>6</v>
      </c>
      <c r="F3453">
        <v>11</v>
      </c>
      <c r="G3453">
        <v>11</v>
      </c>
      <c r="I3453" s="1">
        <v>40708</v>
      </c>
      <c r="J3453">
        <v>11</v>
      </c>
      <c r="K3453">
        <f t="shared" si="318"/>
        <v>2599</v>
      </c>
      <c r="L3453" s="7">
        <f t="shared" si="321"/>
        <v>51.141282959464775</v>
      </c>
      <c r="M3453">
        <f t="shared" si="322"/>
        <v>9.7285714285714295</v>
      </c>
      <c r="N3453">
        <f t="shared" si="323"/>
        <v>7.2700000000000005</v>
      </c>
      <c r="O3453">
        <f>G3453/WatershedCalcs!$F$18</f>
        <v>0.68452380856073491</v>
      </c>
    </row>
    <row r="3454" spans="1:15" x14ac:dyDescent="0.25">
      <c r="A3454">
        <f t="shared" si="319"/>
        <v>2011</v>
      </c>
      <c r="B3454">
        <f t="shared" si="320"/>
        <v>9</v>
      </c>
      <c r="C3454">
        <v>2011</v>
      </c>
      <c r="D3454">
        <v>15</v>
      </c>
      <c r="E3454">
        <v>6</v>
      </c>
      <c r="F3454">
        <v>11</v>
      </c>
      <c r="G3454">
        <v>11</v>
      </c>
      <c r="I3454" s="1">
        <v>40709</v>
      </c>
      <c r="J3454">
        <v>11</v>
      </c>
      <c r="K3454">
        <f t="shared" si="318"/>
        <v>2599</v>
      </c>
      <c r="L3454" s="7">
        <f t="shared" si="321"/>
        <v>51.141282959464775</v>
      </c>
      <c r="M3454">
        <f t="shared" si="322"/>
        <v>9.328571428571431</v>
      </c>
      <c r="N3454">
        <f t="shared" si="323"/>
        <v>7.0866666666666678</v>
      </c>
      <c r="O3454">
        <f>G3454/WatershedCalcs!$F$18</f>
        <v>0.68452380856073491</v>
      </c>
    </row>
    <row r="3455" spans="1:15" x14ac:dyDescent="0.25">
      <c r="A3455">
        <f t="shared" si="319"/>
        <v>2011</v>
      </c>
      <c r="B3455">
        <f t="shared" si="320"/>
        <v>9</v>
      </c>
      <c r="C3455">
        <v>2011</v>
      </c>
      <c r="D3455">
        <v>16</v>
      </c>
      <c r="E3455">
        <v>6</v>
      </c>
      <c r="F3455">
        <v>10</v>
      </c>
      <c r="G3455">
        <v>10</v>
      </c>
      <c r="I3455" s="1">
        <v>40710</v>
      </c>
      <c r="J3455">
        <v>10</v>
      </c>
      <c r="K3455">
        <f t="shared" si="318"/>
        <v>2728</v>
      </c>
      <c r="L3455" s="7">
        <f t="shared" si="321"/>
        <v>53.679653679653683</v>
      </c>
      <c r="M3455">
        <f t="shared" si="322"/>
        <v>8.7857142857142883</v>
      </c>
      <c r="N3455">
        <f t="shared" si="323"/>
        <v>6.8933333333333344</v>
      </c>
      <c r="O3455">
        <f>G3455/WatershedCalcs!$F$18</f>
        <v>0.62229437141884991</v>
      </c>
    </row>
    <row r="3456" spans="1:15" x14ac:dyDescent="0.25">
      <c r="A3456">
        <f t="shared" si="319"/>
        <v>2011</v>
      </c>
      <c r="B3456">
        <f t="shared" si="320"/>
        <v>9</v>
      </c>
      <c r="C3456">
        <v>2011</v>
      </c>
      <c r="D3456">
        <v>17</v>
      </c>
      <c r="E3456">
        <v>6</v>
      </c>
      <c r="F3456">
        <v>9.1</v>
      </c>
      <c r="G3456">
        <v>9.1</v>
      </c>
      <c r="I3456" s="1">
        <v>40711</v>
      </c>
      <c r="J3456">
        <v>9.1</v>
      </c>
      <c r="K3456">
        <f t="shared" si="318"/>
        <v>2847</v>
      </c>
      <c r="L3456" s="7">
        <f t="shared" si="321"/>
        <v>56.02125147579693</v>
      </c>
      <c r="M3456">
        <f t="shared" si="322"/>
        <v>8.3428571428571434</v>
      </c>
      <c r="N3456">
        <f t="shared" si="323"/>
        <v>6.74</v>
      </c>
      <c r="O3456">
        <f>G3456/WatershedCalcs!$F$18</f>
        <v>0.56628787799115343</v>
      </c>
    </row>
    <row r="3457" spans="1:15" x14ac:dyDescent="0.25">
      <c r="A3457">
        <f t="shared" si="319"/>
        <v>2011</v>
      </c>
      <c r="B3457">
        <f t="shared" si="320"/>
        <v>9</v>
      </c>
      <c r="C3457">
        <v>2011</v>
      </c>
      <c r="D3457">
        <v>18</v>
      </c>
      <c r="E3457">
        <v>6</v>
      </c>
      <c r="F3457">
        <v>9.1</v>
      </c>
      <c r="G3457">
        <v>9.1</v>
      </c>
      <c r="I3457" s="1">
        <v>40712</v>
      </c>
      <c r="J3457">
        <v>9.1</v>
      </c>
      <c r="K3457">
        <f t="shared" si="318"/>
        <v>2847</v>
      </c>
      <c r="L3457" s="7">
        <f t="shared" si="321"/>
        <v>56.02125147579693</v>
      </c>
      <c r="M3457">
        <f t="shared" si="322"/>
        <v>7.9571428571428573</v>
      </c>
      <c r="N3457">
        <f t="shared" si="323"/>
        <v>6.9700000000000006</v>
      </c>
      <c r="O3457">
        <f>G3457/WatershedCalcs!$F$18</f>
        <v>0.56628787799115343</v>
      </c>
    </row>
    <row r="3458" spans="1:15" x14ac:dyDescent="0.25">
      <c r="A3458">
        <f t="shared" si="319"/>
        <v>2011</v>
      </c>
      <c r="B3458">
        <f t="shared" si="320"/>
        <v>9</v>
      </c>
      <c r="C3458">
        <v>2011</v>
      </c>
      <c r="D3458">
        <v>19</v>
      </c>
      <c r="E3458">
        <v>6</v>
      </c>
      <c r="F3458">
        <v>9.1</v>
      </c>
      <c r="G3458">
        <v>9.1</v>
      </c>
      <c r="I3458" s="1">
        <v>40713</v>
      </c>
      <c r="J3458">
        <v>9.1</v>
      </c>
      <c r="K3458">
        <f t="shared" ref="K3458:K3521" si="324">RANK(J3458,$J$2:$J$5114,0)</f>
        <v>2847</v>
      </c>
      <c r="L3458" s="7">
        <f t="shared" si="321"/>
        <v>56.02125147579693</v>
      </c>
      <c r="M3458">
        <f t="shared" si="322"/>
        <v>7.5428571428571427</v>
      </c>
      <c r="N3458">
        <f t="shared" si="323"/>
        <v>7.0333333333333341</v>
      </c>
      <c r="O3458">
        <f>G3458/WatershedCalcs!$F$18</f>
        <v>0.56628787799115343</v>
      </c>
    </row>
    <row r="3459" spans="1:15" x14ac:dyDescent="0.25">
      <c r="A3459">
        <f t="shared" ref="A3459:A3522" si="325">IF(E3459&gt;9,C3459+1,C3459)</f>
        <v>2011</v>
      </c>
      <c r="B3459">
        <f t="shared" ref="B3459:B3522" si="326">IF(E3459&gt;9,(E3459-9),(E3459+3))</f>
        <v>9</v>
      </c>
      <c r="C3459">
        <v>2011</v>
      </c>
      <c r="D3459">
        <v>20</v>
      </c>
      <c r="E3459">
        <v>6</v>
      </c>
      <c r="F3459">
        <v>8.8000000000000007</v>
      </c>
      <c r="G3459">
        <v>8.8000000000000007</v>
      </c>
      <c r="I3459" s="1">
        <v>40714</v>
      </c>
      <c r="J3459">
        <v>8.8000000000000007</v>
      </c>
      <c r="K3459">
        <f t="shared" si="324"/>
        <v>2879</v>
      </c>
      <c r="L3459" s="7">
        <f t="shared" ref="L3459:L3522" si="327">100*(K3459/(COUNT($K$2:$K$5114)+1))</f>
        <v>56.650924832743009</v>
      </c>
      <c r="M3459">
        <f t="shared" ref="M3459:M3522" si="328">AVERAGE(J3459:J3465)</f>
        <v>7.128571428571429</v>
      </c>
      <c r="N3459">
        <f t="shared" ref="N3459:N3522" si="329">AVERAGE(J3459:J3488)</f>
        <v>7.03</v>
      </c>
      <c r="O3459">
        <f>G3459/WatershedCalcs!$F$18</f>
        <v>0.54761904684858798</v>
      </c>
    </row>
    <row r="3460" spans="1:15" x14ac:dyDescent="0.25">
      <c r="A3460">
        <f t="shared" si="325"/>
        <v>2011</v>
      </c>
      <c r="B3460">
        <f t="shared" si="326"/>
        <v>9</v>
      </c>
      <c r="C3460">
        <v>2011</v>
      </c>
      <c r="D3460">
        <v>21</v>
      </c>
      <c r="E3460">
        <v>6</v>
      </c>
      <c r="F3460">
        <v>8.1999999999999993</v>
      </c>
      <c r="G3460">
        <v>8.1999999999999993</v>
      </c>
      <c r="I3460" s="1">
        <v>40715</v>
      </c>
      <c r="J3460">
        <v>8.1999999999999993</v>
      </c>
      <c r="K3460">
        <f t="shared" si="324"/>
        <v>2946</v>
      </c>
      <c r="L3460" s="7">
        <f t="shared" si="327"/>
        <v>57.969303423848885</v>
      </c>
      <c r="M3460">
        <f t="shared" si="328"/>
        <v>6.7428571428571429</v>
      </c>
      <c r="N3460">
        <f t="shared" si="329"/>
        <v>6.9766666666666657</v>
      </c>
      <c r="O3460">
        <f>G3460/WatershedCalcs!$F$18</f>
        <v>0.51028138456345695</v>
      </c>
    </row>
    <row r="3461" spans="1:15" x14ac:dyDescent="0.25">
      <c r="A3461">
        <f t="shared" si="325"/>
        <v>2011</v>
      </c>
      <c r="B3461">
        <f t="shared" si="326"/>
        <v>9</v>
      </c>
      <c r="C3461">
        <v>2011</v>
      </c>
      <c r="D3461">
        <v>22</v>
      </c>
      <c r="E3461">
        <v>6</v>
      </c>
      <c r="F3461">
        <v>7.2</v>
      </c>
      <c r="G3461">
        <v>7.2</v>
      </c>
      <c r="I3461" s="1">
        <v>40716</v>
      </c>
      <c r="J3461">
        <v>7.2</v>
      </c>
      <c r="K3461">
        <f t="shared" si="324"/>
        <v>3065</v>
      </c>
      <c r="L3461" s="7">
        <f t="shared" si="327"/>
        <v>60.310901219992132</v>
      </c>
      <c r="M3461">
        <f t="shared" si="328"/>
        <v>6.8428571428571425</v>
      </c>
      <c r="N3461">
        <f t="shared" si="329"/>
        <v>6.9266666666666659</v>
      </c>
      <c r="O3461">
        <f>G3461/WatershedCalcs!$F$18</f>
        <v>0.44805194742157195</v>
      </c>
    </row>
    <row r="3462" spans="1:15" x14ac:dyDescent="0.25">
      <c r="A3462">
        <f t="shared" si="325"/>
        <v>2011</v>
      </c>
      <c r="B3462">
        <f t="shared" si="326"/>
        <v>9</v>
      </c>
      <c r="C3462">
        <v>2011</v>
      </c>
      <c r="D3462">
        <v>23</v>
      </c>
      <c r="E3462">
        <v>6</v>
      </c>
      <c r="F3462">
        <v>6.9</v>
      </c>
      <c r="G3462">
        <v>6.9</v>
      </c>
      <c r="I3462" s="1">
        <v>40717</v>
      </c>
      <c r="J3462">
        <v>6.9</v>
      </c>
      <c r="K3462">
        <f t="shared" si="324"/>
        <v>3106</v>
      </c>
      <c r="L3462" s="7">
        <f t="shared" si="327"/>
        <v>61.117670208579298</v>
      </c>
      <c r="M3462">
        <f t="shared" si="328"/>
        <v>7.0857142857142845</v>
      </c>
      <c r="N3462">
        <f t="shared" si="329"/>
        <v>6.8966666666666656</v>
      </c>
      <c r="O3462">
        <f>G3462/WatershedCalcs!$F$18</f>
        <v>0.42938311627900649</v>
      </c>
    </row>
    <row r="3463" spans="1:15" x14ac:dyDescent="0.25">
      <c r="A3463">
        <f t="shared" si="325"/>
        <v>2011</v>
      </c>
      <c r="B3463">
        <f t="shared" si="326"/>
        <v>9</v>
      </c>
      <c r="C3463">
        <v>2011</v>
      </c>
      <c r="D3463">
        <v>24</v>
      </c>
      <c r="E3463">
        <v>6</v>
      </c>
      <c r="F3463">
        <v>6.4</v>
      </c>
      <c r="G3463">
        <v>6.4</v>
      </c>
      <c r="I3463" s="1">
        <v>40718</v>
      </c>
      <c r="J3463">
        <v>6.4</v>
      </c>
      <c r="K3463">
        <f t="shared" si="324"/>
        <v>3180</v>
      </c>
      <c r="L3463" s="7">
        <f t="shared" si="327"/>
        <v>62.573789846517116</v>
      </c>
      <c r="M3463">
        <f t="shared" si="328"/>
        <v>7.2285714285714278</v>
      </c>
      <c r="N3463">
        <f t="shared" si="329"/>
        <v>6.8533333333333326</v>
      </c>
      <c r="O3463">
        <f>G3463/WatershedCalcs!$F$18</f>
        <v>0.39826839770806399</v>
      </c>
    </row>
    <row r="3464" spans="1:15" x14ac:dyDescent="0.25">
      <c r="A3464">
        <f t="shared" si="325"/>
        <v>2011</v>
      </c>
      <c r="B3464">
        <f t="shared" si="326"/>
        <v>9</v>
      </c>
      <c r="C3464">
        <v>2011</v>
      </c>
      <c r="D3464">
        <v>25</v>
      </c>
      <c r="E3464">
        <v>6</v>
      </c>
      <c r="F3464">
        <v>6.2</v>
      </c>
      <c r="G3464">
        <v>6.2</v>
      </c>
      <c r="I3464" s="1">
        <v>40719</v>
      </c>
      <c r="J3464">
        <v>6.2</v>
      </c>
      <c r="K3464">
        <f t="shared" si="324"/>
        <v>3220</v>
      </c>
      <c r="L3464" s="7">
        <f t="shared" si="327"/>
        <v>63.360881542699723</v>
      </c>
      <c r="M3464">
        <f t="shared" si="328"/>
        <v>7.3857142857142852</v>
      </c>
      <c r="N3464">
        <f t="shared" si="329"/>
        <v>6.8166666666666655</v>
      </c>
      <c r="O3464">
        <f>G3464/WatershedCalcs!$F$18</f>
        <v>0.38582251027968695</v>
      </c>
    </row>
    <row r="3465" spans="1:15" x14ac:dyDescent="0.25">
      <c r="A3465">
        <f t="shared" si="325"/>
        <v>2011</v>
      </c>
      <c r="B3465">
        <f t="shared" si="326"/>
        <v>9</v>
      </c>
      <c r="C3465">
        <v>2011</v>
      </c>
      <c r="D3465">
        <v>26</v>
      </c>
      <c r="E3465">
        <v>6</v>
      </c>
      <c r="F3465">
        <v>6.2</v>
      </c>
      <c r="G3465">
        <v>6.2</v>
      </c>
      <c r="I3465" s="1">
        <v>40720</v>
      </c>
      <c r="J3465">
        <v>6.2</v>
      </c>
      <c r="K3465">
        <f t="shared" si="324"/>
        <v>3220</v>
      </c>
      <c r="L3465" s="7">
        <f t="shared" si="327"/>
        <v>63.360881542699723</v>
      </c>
      <c r="M3465">
        <f t="shared" si="328"/>
        <v>7.5</v>
      </c>
      <c r="N3465">
        <f t="shared" si="329"/>
        <v>6.79</v>
      </c>
      <c r="O3465">
        <f>G3465/WatershedCalcs!$F$18</f>
        <v>0.38582251027968695</v>
      </c>
    </row>
    <row r="3466" spans="1:15" x14ac:dyDescent="0.25">
      <c r="A3466">
        <f t="shared" si="325"/>
        <v>2011</v>
      </c>
      <c r="B3466">
        <f t="shared" si="326"/>
        <v>9</v>
      </c>
      <c r="C3466">
        <v>2011</v>
      </c>
      <c r="D3466">
        <v>27</v>
      </c>
      <c r="E3466">
        <v>6</v>
      </c>
      <c r="F3466">
        <v>6.1</v>
      </c>
      <c r="G3466">
        <v>6.1</v>
      </c>
      <c r="I3466" s="1">
        <v>40721</v>
      </c>
      <c r="J3466">
        <v>6.1</v>
      </c>
      <c r="K3466">
        <f t="shared" si="324"/>
        <v>3235</v>
      </c>
      <c r="L3466" s="7">
        <f t="shared" si="327"/>
        <v>63.656040928768199</v>
      </c>
      <c r="M3466">
        <f t="shared" si="328"/>
        <v>7.5714285714285712</v>
      </c>
      <c r="N3466">
        <f t="shared" si="329"/>
        <v>6.7366666666666664</v>
      </c>
      <c r="O3466">
        <f>G3466/WatershedCalcs!$F$18</f>
        <v>0.37959956656549843</v>
      </c>
    </row>
    <row r="3467" spans="1:15" x14ac:dyDescent="0.25">
      <c r="A3467">
        <f t="shared" si="325"/>
        <v>2011</v>
      </c>
      <c r="B3467">
        <f t="shared" si="326"/>
        <v>9</v>
      </c>
      <c r="C3467">
        <v>2011</v>
      </c>
      <c r="D3467">
        <v>28</v>
      </c>
      <c r="E3467">
        <v>6</v>
      </c>
      <c r="F3467">
        <v>8.9</v>
      </c>
      <c r="G3467">
        <v>8.9</v>
      </c>
      <c r="I3467" s="1">
        <v>40722</v>
      </c>
      <c r="J3467">
        <v>8.9</v>
      </c>
      <c r="K3467">
        <f t="shared" si="324"/>
        <v>2871</v>
      </c>
      <c r="L3467" s="7">
        <f t="shared" si="327"/>
        <v>56.493506493506494</v>
      </c>
      <c r="M3467">
        <f t="shared" si="328"/>
        <v>7.6142857142857148</v>
      </c>
      <c r="N3467">
        <f t="shared" si="329"/>
        <v>6.673333333333332</v>
      </c>
      <c r="O3467">
        <f>G3467/WatershedCalcs!$F$18</f>
        <v>0.5538419905627765</v>
      </c>
    </row>
    <row r="3468" spans="1:15" x14ac:dyDescent="0.25">
      <c r="A3468">
        <f t="shared" si="325"/>
        <v>2011</v>
      </c>
      <c r="B3468">
        <f t="shared" si="326"/>
        <v>9</v>
      </c>
      <c r="C3468">
        <v>2011</v>
      </c>
      <c r="D3468">
        <v>29</v>
      </c>
      <c r="E3468">
        <v>6</v>
      </c>
      <c r="F3468">
        <v>8.9</v>
      </c>
      <c r="G3468">
        <v>8.9</v>
      </c>
      <c r="I3468" s="1">
        <v>40723</v>
      </c>
      <c r="J3468">
        <v>8.9</v>
      </c>
      <c r="K3468">
        <f t="shared" si="324"/>
        <v>2871</v>
      </c>
      <c r="L3468" s="7">
        <f t="shared" si="327"/>
        <v>56.493506493506494</v>
      </c>
      <c r="M3468">
        <f t="shared" si="328"/>
        <v>7.1857142857142851</v>
      </c>
      <c r="N3468">
        <f t="shared" si="329"/>
        <v>6.503333333333333</v>
      </c>
      <c r="O3468">
        <f>G3468/WatershedCalcs!$F$18</f>
        <v>0.5538419905627765</v>
      </c>
    </row>
    <row r="3469" spans="1:15" x14ac:dyDescent="0.25">
      <c r="A3469">
        <f t="shared" si="325"/>
        <v>2011</v>
      </c>
      <c r="B3469">
        <f t="shared" si="326"/>
        <v>9</v>
      </c>
      <c r="C3469">
        <v>2011</v>
      </c>
      <c r="D3469">
        <v>30</v>
      </c>
      <c r="E3469">
        <v>6</v>
      </c>
      <c r="F3469">
        <v>7.9</v>
      </c>
      <c r="G3469">
        <v>7.9</v>
      </c>
      <c r="I3469" s="1">
        <v>40724</v>
      </c>
      <c r="J3469">
        <v>7.9</v>
      </c>
      <c r="K3469">
        <f t="shared" si="324"/>
        <v>2985</v>
      </c>
      <c r="L3469" s="7">
        <f t="shared" si="327"/>
        <v>58.736717827626919</v>
      </c>
      <c r="M3469">
        <f t="shared" si="328"/>
        <v>6.7285714285714286</v>
      </c>
      <c r="N3469">
        <f t="shared" si="329"/>
        <v>6.3199999999999994</v>
      </c>
      <c r="O3469">
        <f>G3469/WatershedCalcs!$F$18</f>
        <v>0.4916125534208915</v>
      </c>
    </row>
    <row r="3470" spans="1:15" x14ac:dyDescent="0.25">
      <c r="A3470">
        <f t="shared" si="325"/>
        <v>2011</v>
      </c>
      <c r="B3470">
        <f t="shared" si="326"/>
        <v>10</v>
      </c>
      <c r="C3470">
        <v>2011</v>
      </c>
      <c r="D3470">
        <v>1</v>
      </c>
      <c r="E3470">
        <v>7</v>
      </c>
      <c r="F3470">
        <v>7.5</v>
      </c>
      <c r="G3470">
        <v>7.5</v>
      </c>
      <c r="I3470" s="1">
        <v>40725</v>
      </c>
      <c r="J3470">
        <v>7.5</v>
      </c>
      <c r="K3470">
        <f t="shared" si="324"/>
        <v>3026</v>
      </c>
      <c r="L3470" s="7">
        <f t="shared" si="327"/>
        <v>59.543486816214084</v>
      </c>
      <c r="M3470">
        <f t="shared" si="328"/>
        <v>6.3571428571428568</v>
      </c>
      <c r="N3470">
        <f t="shared" si="329"/>
        <v>6.1799999999999988</v>
      </c>
      <c r="O3470">
        <f>G3470/WatershedCalcs!$F$18</f>
        <v>0.46672077856413746</v>
      </c>
    </row>
    <row r="3471" spans="1:15" x14ac:dyDescent="0.25">
      <c r="A3471">
        <f t="shared" si="325"/>
        <v>2011</v>
      </c>
      <c r="B3471">
        <f t="shared" si="326"/>
        <v>10</v>
      </c>
      <c r="C3471">
        <v>2011</v>
      </c>
      <c r="D3471">
        <v>2</v>
      </c>
      <c r="E3471">
        <v>7</v>
      </c>
      <c r="F3471">
        <v>7</v>
      </c>
      <c r="G3471">
        <v>7</v>
      </c>
      <c r="I3471" s="1">
        <v>40726</v>
      </c>
      <c r="J3471">
        <v>7</v>
      </c>
      <c r="K3471">
        <f t="shared" si="324"/>
        <v>3088</v>
      </c>
      <c r="L3471" s="7">
        <f t="shared" si="327"/>
        <v>60.763478945297123</v>
      </c>
      <c r="M3471">
        <f t="shared" si="328"/>
        <v>6.0571428571428569</v>
      </c>
      <c r="N3471">
        <f t="shared" si="329"/>
        <v>6.0566666666666675</v>
      </c>
      <c r="O3471">
        <f>G3471/WatershedCalcs!$F$18</f>
        <v>0.43560605999319496</v>
      </c>
    </row>
    <row r="3472" spans="1:15" x14ac:dyDescent="0.25">
      <c r="A3472">
        <f t="shared" si="325"/>
        <v>2011</v>
      </c>
      <c r="B3472">
        <f t="shared" si="326"/>
        <v>10</v>
      </c>
      <c r="C3472">
        <v>2011</v>
      </c>
      <c r="D3472">
        <v>3</v>
      </c>
      <c r="E3472">
        <v>7</v>
      </c>
      <c r="F3472">
        <v>6.7</v>
      </c>
      <c r="G3472">
        <v>6.7</v>
      </c>
      <c r="I3472" s="1">
        <v>40727</v>
      </c>
      <c r="J3472">
        <v>6.7</v>
      </c>
      <c r="K3472">
        <f t="shared" si="324"/>
        <v>3132</v>
      </c>
      <c r="L3472" s="7">
        <f t="shared" si="327"/>
        <v>61.629279811097994</v>
      </c>
      <c r="M3472">
        <f t="shared" si="328"/>
        <v>5.7857142857142856</v>
      </c>
      <c r="N3472">
        <f t="shared" si="329"/>
        <v>5.9200000000000008</v>
      </c>
      <c r="O3472">
        <f>G3472/WatershedCalcs!$F$18</f>
        <v>0.41693722885062945</v>
      </c>
    </row>
    <row r="3473" spans="1:15" x14ac:dyDescent="0.25">
      <c r="A3473">
        <f t="shared" si="325"/>
        <v>2011</v>
      </c>
      <c r="B3473">
        <f t="shared" si="326"/>
        <v>10</v>
      </c>
      <c r="C3473">
        <v>2011</v>
      </c>
      <c r="D3473">
        <v>4</v>
      </c>
      <c r="E3473">
        <v>7</v>
      </c>
      <c r="F3473">
        <v>6.4</v>
      </c>
      <c r="G3473">
        <v>6.4</v>
      </c>
      <c r="I3473" s="1">
        <v>40728</v>
      </c>
      <c r="J3473">
        <v>6.4</v>
      </c>
      <c r="K3473">
        <f t="shared" si="324"/>
        <v>3180</v>
      </c>
      <c r="L3473" s="7">
        <f t="shared" si="327"/>
        <v>62.573789846517116</v>
      </c>
      <c r="M3473">
        <f t="shared" si="328"/>
        <v>5.5857142857142863</v>
      </c>
      <c r="N3473">
        <f t="shared" si="329"/>
        <v>5.7966666666666677</v>
      </c>
      <c r="O3473">
        <f>G3473/WatershedCalcs!$F$18</f>
        <v>0.39826839770806399</v>
      </c>
    </row>
    <row r="3474" spans="1:15" x14ac:dyDescent="0.25">
      <c r="A3474">
        <f t="shared" si="325"/>
        <v>2011</v>
      </c>
      <c r="B3474">
        <f t="shared" si="326"/>
        <v>10</v>
      </c>
      <c r="C3474">
        <v>2011</v>
      </c>
      <c r="D3474">
        <v>5</v>
      </c>
      <c r="E3474">
        <v>7</v>
      </c>
      <c r="F3474">
        <v>5.9</v>
      </c>
      <c r="G3474">
        <v>5.9</v>
      </c>
      <c r="I3474" s="1">
        <v>40729</v>
      </c>
      <c r="J3474">
        <v>5.9</v>
      </c>
      <c r="K3474">
        <f t="shared" si="324"/>
        <v>3271</v>
      </c>
      <c r="L3474" s="7">
        <f t="shared" si="327"/>
        <v>64.364423455332542</v>
      </c>
      <c r="M3474">
        <f t="shared" si="328"/>
        <v>5.4714285714285724</v>
      </c>
      <c r="N3474">
        <f t="shared" si="329"/>
        <v>5.69</v>
      </c>
      <c r="O3474">
        <f>G3474/WatershedCalcs!$F$18</f>
        <v>0.36715367913712149</v>
      </c>
    </row>
    <row r="3475" spans="1:15" x14ac:dyDescent="0.25">
      <c r="A3475">
        <f t="shared" si="325"/>
        <v>2011</v>
      </c>
      <c r="B3475">
        <f t="shared" si="326"/>
        <v>10</v>
      </c>
      <c r="C3475">
        <v>2011</v>
      </c>
      <c r="D3475">
        <v>6</v>
      </c>
      <c r="E3475">
        <v>7</v>
      </c>
      <c r="F3475">
        <v>5.7</v>
      </c>
      <c r="G3475">
        <v>5.7</v>
      </c>
      <c r="I3475" s="1">
        <v>40730</v>
      </c>
      <c r="J3475">
        <v>5.7</v>
      </c>
      <c r="K3475">
        <f t="shared" si="324"/>
        <v>3307</v>
      </c>
      <c r="L3475" s="7">
        <f t="shared" si="327"/>
        <v>65.072805981896892</v>
      </c>
      <c r="M3475">
        <f t="shared" si="328"/>
        <v>5.4285714285714288</v>
      </c>
      <c r="N3475">
        <f t="shared" si="329"/>
        <v>5.5933333333333328</v>
      </c>
      <c r="O3475">
        <f>G3475/WatershedCalcs!$F$18</f>
        <v>0.3547077917087445</v>
      </c>
    </row>
    <row r="3476" spans="1:15" x14ac:dyDescent="0.25">
      <c r="A3476">
        <f t="shared" si="325"/>
        <v>2011</v>
      </c>
      <c r="B3476">
        <f t="shared" si="326"/>
        <v>10</v>
      </c>
      <c r="C3476">
        <v>2011</v>
      </c>
      <c r="D3476">
        <v>7</v>
      </c>
      <c r="E3476">
        <v>7</v>
      </c>
      <c r="F3476">
        <v>5.3</v>
      </c>
      <c r="G3476">
        <v>5.3</v>
      </c>
      <c r="I3476" s="1">
        <v>40731</v>
      </c>
      <c r="J3476">
        <v>5.3</v>
      </c>
      <c r="K3476">
        <f t="shared" si="324"/>
        <v>3406</v>
      </c>
      <c r="L3476" s="7">
        <f t="shared" si="327"/>
        <v>67.020857929948846</v>
      </c>
      <c r="M3476">
        <f t="shared" si="328"/>
        <v>5.4142857142857137</v>
      </c>
      <c r="N3476">
        <f t="shared" si="329"/>
        <v>5.5066666666666659</v>
      </c>
      <c r="O3476">
        <f>G3476/WatershedCalcs!$F$18</f>
        <v>0.32981601685199047</v>
      </c>
    </row>
    <row r="3477" spans="1:15" x14ac:dyDescent="0.25">
      <c r="A3477">
        <f t="shared" si="325"/>
        <v>2011</v>
      </c>
      <c r="B3477">
        <f t="shared" si="326"/>
        <v>10</v>
      </c>
      <c r="C3477">
        <v>2011</v>
      </c>
      <c r="D3477">
        <v>8</v>
      </c>
      <c r="E3477">
        <v>7</v>
      </c>
      <c r="F3477">
        <v>5.4</v>
      </c>
      <c r="G3477">
        <v>5.4</v>
      </c>
      <c r="I3477" s="1">
        <v>40732</v>
      </c>
      <c r="J3477">
        <v>5.4</v>
      </c>
      <c r="K3477">
        <f t="shared" si="324"/>
        <v>3380</v>
      </c>
      <c r="L3477" s="7">
        <f t="shared" si="327"/>
        <v>66.509248327430143</v>
      </c>
      <c r="M3477">
        <f t="shared" si="328"/>
        <v>5.4428571428571431</v>
      </c>
      <c r="N3477">
        <f t="shared" si="329"/>
        <v>5.4266666666666667</v>
      </c>
      <c r="O3477">
        <f>G3477/WatershedCalcs!$F$18</f>
        <v>0.33603896056617899</v>
      </c>
    </row>
    <row r="3478" spans="1:15" x14ac:dyDescent="0.25">
      <c r="A3478">
        <f t="shared" si="325"/>
        <v>2011</v>
      </c>
      <c r="B3478">
        <f t="shared" si="326"/>
        <v>10</v>
      </c>
      <c r="C3478">
        <v>2011</v>
      </c>
      <c r="D3478">
        <v>9</v>
      </c>
      <c r="E3478">
        <v>7</v>
      </c>
      <c r="F3478">
        <v>5.0999999999999996</v>
      </c>
      <c r="G3478">
        <v>5.0999999999999996</v>
      </c>
      <c r="I3478" s="1">
        <v>40733</v>
      </c>
      <c r="J3478">
        <v>5.0999999999999996</v>
      </c>
      <c r="K3478">
        <f t="shared" si="324"/>
        <v>3448</v>
      </c>
      <c r="L3478" s="7">
        <f t="shared" si="327"/>
        <v>67.847304210940578</v>
      </c>
      <c r="M3478">
        <f t="shared" si="328"/>
        <v>5.4142857142857137</v>
      </c>
      <c r="N3478">
        <f t="shared" si="329"/>
        <v>5.3400000000000007</v>
      </c>
      <c r="O3478">
        <f>G3478/WatershedCalcs!$F$18</f>
        <v>0.31737012942361342</v>
      </c>
    </row>
    <row r="3479" spans="1:15" x14ac:dyDescent="0.25">
      <c r="A3479">
        <f t="shared" si="325"/>
        <v>2011</v>
      </c>
      <c r="B3479">
        <f t="shared" si="326"/>
        <v>10</v>
      </c>
      <c r="C3479">
        <v>2011</v>
      </c>
      <c r="D3479">
        <v>10</v>
      </c>
      <c r="E3479">
        <v>7</v>
      </c>
      <c r="F3479">
        <v>5.3</v>
      </c>
      <c r="G3479">
        <v>5.3</v>
      </c>
      <c r="I3479" s="1">
        <v>40734</v>
      </c>
      <c r="J3479">
        <v>5.3</v>
      </c>
      <c r="K3479">
        <f t="shared" si="324"/>
        <v>3406</v>
      </c>
      <c r="L3479" s="7">
        <f t="shared" si="327"/>
        <v>67.020857929948846</v>
      </c>
      <c r="M3479">
        <f t="shared" si="328"/>
        <v>5.4571428571428573</v>
      </c>
      <c r="N3479">
        <f t="shared" si="329"/>
        <v>5.2633333333333345</v>
      </c>
      <c r="O3479">
        <f>G3479/WatershedCalcs!$F$18</f>
        <v>0.32981601685199047</v>
      </c>
    </row>
    <row r="3480" spans="1:15" x14ac:dyDescent="0.25">
      <c r="A3480">
        <f t="shared" si="325"/>
        <v>2011</v>
      </c>
      <c r="B3480">
        <f t="shared" si="326"/>
        <v>10</v>
      </c>
      <c r="C3480">
        <v>2011</v>
      </c>
      <c r="D3480">
        <v>11</v>
      </c>
      <c r="E3480">
        <v>7</v>
      </c>
      <c r="F3480">
        <v>5.6</v>
      </c>
      <c r="G3480">
        <v>5.6</v>
      </c>
      <c r="I3480" s="1">
        <v>40735</v>
      </c>
      <c r="J3480">
        <v>5.6</v>
      </c>
      <c r="K3480">
        <f t="shared" si="324"/>
        <v>3332</v>
      </c>
      <c r="L3480" s="7">
        <f t="shared" si="327"/>
        <v>65.564738292011015</v>
      </c>
      <c r="M3480">
        <f t="shared" si="328"/>
        <v>6.9857142857142858</v>
      </c>
      <c r="N3480">
        <f t="shared" si="329"/>
        <v>5.1800000000000015</v>
      </c>
      <c r="O3480">
        <f>G3480/WatershedCalcs!$F$18</f>
        <v>0.34848484799455592</v>
      </c>
    </row>
    <row r="3481" spans="1:15" x14ac:dyDescent="0.25">
      <c r="A3481">
        <f t="shared" si="325"/>
        <v>2011</v>
      </c>
      <c r="B3481">
        <f t="shared" si="326"/>
        <v>10</v>
      </c>
      <c r="C3481">
        <v>2011</v>
      </c>
      <c r="D3481">
        <v>12</v>
      </c>
      <c r="E3481">
        <v>7</v>
      </c>
      <c r="F3481">
        <v>5.6</v>
      </c>
      <c r="G3481">
        <v>5.6</v>
      </c>
      <c r="I3481" s="1">
        <v>40736</v>
      </c>
      <c r="J3481">
        <v>5.6</v>
      </c>
      <c r="K3481">
        <f t="shared" si="324"/>
        <v>3332</v>
      </c>
      <c r="L3481" s="7">
        <f t="shared" si="327"/>
        <v>65.564738292011015</v>
      </c>
      <c r="M3481">
        <f t="shared" si="328"/>
        <v>7.7571428571428571</v>
      </c>
      <c r="N3481">
        <f t="shared" si="329"/>
        <v>5.0733333333333341</v>
      </c>
      <c r="O3481">
        <f>G3481/WatershedCalcs!$F$18</f>
        <v>0.34848484799455592</v>
      </c>
    </row>
    <row r="3482" spans="1:15" x14ac:dyDescent="0.25">
      <c r="A3482">
        <f t="shared" si="325"/>
        <v>2011</v>
      </c>
      <c r="B3482">
        <f t="shared" si="326"/>
        <v>10</v>
      </c>
      <c r="C3482">
        <v>2011</v>
      </c>
      <c r="D3482">
        <v>13</v>
      </c>
      <c r="E3482">
        <v>7</v>
      </c>
      <c r="F3482">
        <v>5.6</v>
      </c>
      <c r="G3482">
        <v>5.6</v>
      </c>
      <c r="I3482" s="1">
        <v>40737</v>
      </c>
      <c r="J3482">
        <v>5.6</v>
      </c>
      <c r="K3482">
        <f t="shared" si="324"/>
        <v>3332</v>
      </c>
      <c r="L3482" s="7">
        <f t="shared" si="327"/>
        <v>65.564738292011015</v>
      </c>
      <c r="M3482">
        <f t="shared" si="328"/>
        <v>8.2428571428571438</v>
      </c>
      <c r="N3482">
        <f t="shared" si="329"/>
        <v>4.9633333333333356</v>
      </c>
      <c r="O3482">
        <f>G3482/WatershedCalcs!$F$18</f>
        <v>0.34848484799455592</v>
      </c>
    </row>
    <row r="3483" spans="1:15" x14ac:dyDescent="0.25">
      <c r="A3483">
        <f t="shared" si="325"/>
        <v>2011</v>
      </c>
      <c r="B3483">
        <f t="shared" si="326"/>
        <v>10</v>
      </c>
      <c r="C3483">
        <v>2011</v>
      </c>
      <c r="D3483">
        <v>14</v>
      </c>
      <c r="E3483">
        <v>7</v>
      </c>
      <c r="F3483">
        <v>5.5</v>
      </c>
      <c r="G3483">
        <v>5.5</v>
      </c>
      <c r="I3483" s="1">
        <v>40738</v>
      </c>
      <c r="J3483">
        <v>5.5</v>
      </c>
      <c r="K3483">
        <f t="shared" si="324"/>
        <v>3357</v>
      </c>
      <c r="L3483" s="7">
        <f t="shared" si="327"/>
        <v>66.056670602125138</v>
      </c>
      <c r="M3483">
        <f t="shared" si="328"/>
        <v>8.4714285714285715</v>
      </c>
      <c r="N3483">
        <f t="shared" si="329"/>
        <v>4.8500000000000005</v>
      </c>
      <c r="O3483">
        <f>G3483/WatershedCalcs!$F$18</f>
        <v>0.34226190428036746</v>
      </c>
    </row>
    <row r="3484" spans="1:15" x14ac:dyDescent="0.25">
      <c r="A3484">
        <f t="shared" si="325"/>
        <v>2011</v>
      </c>
      <c r="B3484">
        <f t="shared" si="326"/>
        <v>10</v>
      </c>
      <c r="C3484">
        <v>2011</v>
      </c>
      <c r="D3484">
        <v>15</v>
      </c>
      <c r="E3484">
        <v>7</v>
      </c>
      <c r="F3484">
        <v>5.2</v>
      </c>
      <c r="G3484">
        <v>5.2</v>
      </c>
      <c r="I3484" s="1">
        <v>40739</v>
      </c>
      <c r="J3484">
        <v>5.2</v>
      </c>
      <c r="K3484">
        <f t="shared" si="324"/>
        <v>3424</v>
      </c>
      <c r="L3484" s="7">
        <f t="shared" si="327"/>
        <v>67.375049193231007</v>
      </c>
      <c r="M3484">
        <f t="shared" si="328"/>
        <v>8.6428571428571441</v>
      </c>
      <c r="N3484">
        <f t="shared" si="329"/>
        <v>4.74</v>
      </c>
      <c r="O3484">
        <f>G3484/WatershedCalcs!$F$18</f>
        <v>0.323593073137802</v>
      </c>
    </row>
    <row r="3485" spans="1:15" x14ac:dyDescent="0.25">
      <c r="A3485">
        <f t="shared" si="325"/>
        <v>2011</v>
      </c>
      <c r="B3485">
        <f t="shared" si="326"/>
        <v>10</v>
      </c>
      <c r="C3485">
        <v>2011</v>
      </c>
      <c r="D3485">
        <v>16</v>
      </c>
      <c r="E3485">
        <v>7</v>
      </c>
      <c r="F3485">
        <v>5.4</v>
      </c>
      <c r="G3485">
        <v>5.4</v>
      </c>
      <c r="I3485" s="1">
        <v>40740</v>
      </c>
      <c r="J3485">
        <v>5.4</v>
      </c>
      <c r="K3485">
        <f t="shared" si="324"/>
        <v>3380</v>
      </c>
      <c r="L3485" s="7">
        <f t="shared" si="327"/>
        <v>66.509248327430143</v>
      </c>
      <c r="M3485">
        <f t="shared" si="328"/>
        <v>8.8000000000000007</v>
      </c>
      <c r="N3485">
        <f t="shared" si="329"/>
        <v>4.6466666666666665</v>
      </c>
      <c r="O3485">
        <f>G3485/WatershedCalcs!$F$18</f>
        <v>0.33603896056617899</v>
      </c>
    </row>
    <row r="3486" spans="1:15" x14ac:dyDescent="0.25">
      <c r="A3486">
        <f t="shared" si="325"/>
        <v>2011</v>
      </c>
      <c r="B3486">
        <f t="shared" si="326"/>
        <v>10</v>
      </c>
      <c r="C3486">
        <v>2011</v>
      </c>
      <c r="D3486">
        <v>17</v>
      </c>
      <c r="E3486">
        <v>7</v>
      </c>
      <c r="F3486">
        <v>16</v>
      </c>
      <c r="G3486">
        <v>16</v>
      </c>
      <c r="I3486" s="1">
        <v>40741</v>
      </c>
      <c r="J3486">
        <v>16</v>
      </c>
      <c r="K3486">
        <f t="shared" si="324"/>
        <v>2135</v>
      </c>
      <c r="L3486" s="7">
        <f t="shared" si="327"/>
        <v>42.011019283746556</v>
      </c>
      <c r="M3486">
        <f t="shared" si="328"/>
        <v>8.8285714285714292</v>
      </c>
      <c r="N3486">
        <f t="shared" si="329"/>
        <v>4.5433333333333339</v>
      </c>
      <c r="O3486">
        <f>G3486/WatershedCalcs!$F$18</f>
        <v>0.99567099427015993</v>
      </c>
    </row>
    <row r="3487" spans="1:15" x14ac:dyDescent="0.25">
      <c r="A3487">
        <f t="shared" si="325"/>
        <v>2011</v>
      </c>
      <c r="B3487">
        <f t="shared" si="326"/>
        <v>10</v>
      </c>
      <c r="C3487">
        <v>2011</v>
      </c>
      <c r="D3487">
        <v>18</v>
      </c>
      <c r="E3487">
        <v>7</v>
      </c>
      <c r="F3487">
        <v>11</v>
      </c>
      <c r="G3487">
        <v>11</v>
      </c>
      <c r="I3487" s="1">
        <v>40742</v>
      </c>
      <c r="J3487">
        <v>11</v>
      </c>
      <c r="K3487">
        <f t="shared" si="324"/>
        <v>2599</v>
      </c>
      <c r="L3487" s="7">
        <f t="shared" si="327"/>
        <v>51.141282959464775</v>
      </c>
      <c r="M3487">
        <f t="shared" si="328"/>
        <v>7.2999999999999989</v>
      </c>
      <c r="N3487">
        <f t="shared" si="329"/>
        <v>4.0733333333333341</v>
      </c>
      <c r="O3487">
        <f>G3487/WatershedCalcs!$F$18</f>
        <v>0.68452380856073491</v>
      </c>
    </row>
    <row r="3488" spans="1:15" x14ac:dyDescent="0.25">
      <c r="A3488">
        <f t="shared" si="325"/>
        <v>2011</v>
      </c>
      <c r="B3488">
        <f t="shared" si="326"/>
        <v>10</v>
      </c>
      <c r="C3488">
        <v>2011</v>
      </c>
      <c r="D3488">
        <v>19</v>
      </c>
      <c r="E3488">
        <v>7</v>
      </c>
      <c r="F3488">
        <v>9</v>
      </c>
      <c r="G3488">
        <v>9</v>
      </c>
      <c r="I3488" s="1">
        <v>40743</v>
      </c>
      <c r="J3488">
        <v>9</v>
      </c>
      <c r="K3488">
        <f t="shared" si="324"/>
        <v>2862</v>
      </c>
      <c r="L3488" s="7">
        <f t="shared" si="327"/>
        <v>56.316410861865407</v>
      </c>
      <c r="M3488">
        <f t="shared" si="328"/>
        <v>6.4999999999999991</v>
      </c>
      <c r="N3488">
        <f t="shared" si="329"/>
        <v>3.7633333333333336</v>
      </c>
      <c r="O3488">
        <f>G3488/WatershedCalcs!$F$18</f>
        <v>0.56006493427696491</v>
      </c>
    </row>
    <row r="3489" spans="1:15" x14ac:dyDescent="0.25">
      <c r="A3489">
        <f t="shared" si="325"/>
        <v>2011</v>
      </c>
      <c r="B3489">
        <f t="shared" si="326"/>
        <v>10</v>
      </c>
      <c r="C3489">
        <v>2011</v>
      </c>
      <c r="D3489">
        <v>20</v>
      </c>
      <c r="E3489">
        <v>7</v>
      </c>
      <c r="F3489">
        <v>7.2</v>
      </c>
      <c r="G3489">
        <v>7.2</v>
      </c>
      <c r="I3489" s="1">
        <v>40744</v>
      </c>
      <c r="J3489">
        <v>7.2</v>
      </c>
      <c r="K3489">
        <f t="shared" si="324"/>
        <v>3065</v>
      </c>
      <c r="L3489" s="7">
        <f t="shared" si="327"/>
        <v>60.310901219992132</v>
      </c>
      <c r="M3489">
        <f t="shared" si="328"/>
        <v>5.8714285714285719</v>
      </c>
      <c r="N3489">
        <f t="shared" si="329"/>
        <v>3.5200000000000009</v>
      </c>
      <c r="O3489">
        <f>G3489/WatershedCalcs!$F$18</f>
        <v>0.44805194742157195</v>
      </c>
    </row>
    <row r="3490" spans="1:15" x14ac:dyDescent="0.25">
      <c r="A3490">
        <f t="shared" si="325"/>
        <v>2011</v>
      </c>
      <c r="B3490">
        <f t="shared" si="326"/>
        <v>10</v>
      </c>
      <c r="C3490">
        <v>2011</v>
      </c>
      <c r="D3490">
        <v>21</v>
      </c>
      <c r="E3490">
        <v>7</v>
      </c>
      <c r="F3490">
        <v>6.7</v>
      </c>
      <c r="G3490">
        <v>6.7</v>
      </c>
      <c r="I3490" s="1">
        <v>40745</v>
      </c>
      <c r="J3490">
        <v>6.7</v>
      </c>
      <c r="K3490">
        <f t="shared" si="324"/>
        <v>3132</v>
      </c>
      <c r="L3490" s="7">
        <f t="shared" si="327"/>
        <v>61.629279811097994</v>
      </c>
      <c r="M3490">
        <f t="shared" si="328"/>
        <v>5.4428571428571439</v>
      </c>
      <c r="N3490">
        <f t="shared" si="329"/>
        <v>3.3433333333333342</v>
      </c>
      <c r="O3490">
        <f>G3490/WatershedCalcs!$F$18</f>
        <v>0.41693722885062945</v>
      </c>
    </row>
    <row r="3491" spans="1:15" x14ac:dyDescent="0.25">
      <c r="A3491">
        <f t="shared" si="325"/>
        <v>2011</v>
      </c>
      <c r="B3491">
        <f t="shared" si="326"/>
        <v>10</v>
      </c>
      <c r="C3491">
        <v>2011</v>
      </c>
      <c r="D3491">
        <v>22</v>
      </c>
      <c r="E3491">
        <v>7</v>
      </c>
      <c r="F3491">
        <v>6.3</v>
      </c>
      <c r="G3491">
        <v>6.3</v>
      </c>
      <c r="I3491" s="1">
        <v>40746</v>
      </c>
      <c r="J3491">
        <v>6.3</v>
      </c>
      <c r="K3491">
        <f t="shared" si="324"/>
        <v>3200</v>
      </c>
      <c r="L3491" s="7">
        <f t="shared" si="327"/>
        <v>62.967335694608416</v>
      </c>
      <c r="M3491">
        <f t="shared" si="328"/>
        <v>5.0285714285714294</v>
      </c>
      <c r="N3491">
        <f t="shared" si="329"/>
        <v>3.1833333333333345</v>
      </c>
      <c r="O3491">
        <f>G3491/WatershedCalcs!$F$18</f>
        <v>0.39204545399387547</v>
      </c>
    </row>
    <row r="3492" spans="1:15" x14ac:dyDescent="0.25">
      <c r="A3492">
        <f t="shared" si="325"/>
        <v>2011</v>
      </c>
      <c r="B3492">
        <f t="shared" si="326"/>
        <v>10</v>
      </c>
      <c r="C3492">
        <v>2011</v>
      </c>
      <c r="D3492">
        <v>23</v>
      </c>
      <c r="E3492">
        <v>7</v>
      </c>
      <c r="F3492">
        <v>5.6</v>
      </c>
      <c r="G3492">
        <v>5.6</v>
      </c>
      <c r="I3492" s="1">
        <v>40747</v>
      </c>
      <c r="J3492">
        <v>5.6</v>
      </c>
      <c r="K3492">
        <f t="shared" si="324"/>
        <v>3332</v>
      </c>
      <c r="L3492" s="7">
        <f t="shared" si="327"/>
        <v>65.564738292011015</v>
      </c>
      <c r="M3492">
        <f t="shared" si="328"/>
        <v>4.6142857142857139</v>
      </c>
      <c r="N3492">
        <f t="shared" si="329"/>
        <v>3.0233333333333343</v>
      </c>
      <c r="O3492">
        <f>G3492/WatershedCalcs!$F$18</f>
        <v>0.34848484799455592</v>
      </c>
    </row>
    <row r="3493" spans="1:15" x14ac:dyDescent="0.25">
      <c r="A3493">
        <f t="shared" si="325"/>
        <v>2011</v>
      </c>
      <c r="B3493">
        <f t="shared" si="326"/>
        <v>10</v>
      </c>
      <c r="C3493">
        <v>2011</v>
      </c>
      <c r="D3493">
        <v>24</v>
      </c>
      <c r="E3493">
        <v>7</v>
      </c>
      <c r="F3493">
        <v>5.3</v>
      </c>
      <c r="G3493">
        <v>5.3</v>
      </c>
      <c r="I3493" s="1">
        <v>40748</v>
      </c>
      <c r="J3493">
        <v>5.3</v>
      </c>
      <c r="K3493">
        <f t="shared" si="324"/>
        <v>3406</v>
      </c>
      <c r="L3493" s="7">
        <f t="shared" si="327"/>
        <v>67.020857929948846</v>
      </c>
      <c r="M3493">
        <f t="shared" si="328"/>
        <v>4.3428571428571425</v>
      </c>
      <c r="N3493">
        <f t="shared" si="329"/>
        <v>2.8866666666666676</v>
      </c>
      <c r="O3493">
        <f>G3493/WatershedCalcs!$F$18</f>
        <v>0.32981601685199047</v>
      </c>
    </row>
    <row r="3494" spans="1:15" x14ac:dyDescent="0.25">
      <c r="A3494">
        <f t="shared" si="325"/>
        <v>2011</v>
      </c>
      <c r="B3494">
        <f t="shared" si="326"/>
        <v>10</v>
      </c>
      <c r="C3494">
        <v>2011</v>
      </c>
      <c r="D3494">
        <v>25</v>
      </c>
      <c r="E3494">
        <v>7</v>
      </c>
      <c r="F3494">
        <v>5.4</v>
      </c>
      <c r="G3494">
        <v>5.4</v>
      </c>
      <c r="I3494" s="1">
        <v>40749</v>
      </c>
      <c r="J3494">
        <v>5.4</v>
      </c>
      <c r="K3494">
        <f t="shared" si="324"/>
        <v>3380</v>
      </c>
      <c r="L3494" s="7">
        <f t="shared" si="327"/>
        <v>66.509248327430143</v>
      </c>
      <c r="M3494">
        <f t="shared" si="328"/>
        <v>4.1285714285714281</v>
      </c>
      <c r="N3494">
        <f t="shared" si="329"/>
        <v>2.7633333333333336</v>
      </c>
      <c r="O3494">
        <f>G3494/WatershedCalcs!$F$18</f>
        <v>0.33603896056617899</v>
      </c>
    </row>
    <row r="3495" spans="1:15" x14ac:dyDescent="0.25">
      <c r="A3495">
        <f t="shared" si="325"/>
        <v>2011</v>
      </c>
      <c r="B3495">
        <f t="shared" si="326"/>
        <v>10</v>
      </c>
      <c r="C3495">
        <v>2011</v>
      </c>
      <c r="D3495">
        <v>26</v>
      </c>
      <c r="E3495">
        <v>7</v>
      </c>
      <c r="F3495">
        <v>4.5999999999999996</v>
      </c>
      <c r="G3495">
        <v>4.5999999999999996</v>
      </c>
      <c r="I3495" s="1">
        <v>40750</v>
      </c>
      <c r="J3495">
        <v>4.5999999999999996</v>
      </c>
      <c r="K3495">
        <f t="shared" si="324"/>
        <v>3549</v>
      </c>
      <c r="L3495" s="7">
        <f t="shared" si="327"/>
        <v>69.834710743801651</v>
      </c>
      <c r="M3495">
        <f t="shared" si="328"/>
        <v>3.7714285714285714</v>
      </c>
      <c r="N3495">
        <f t="shared" si="329"/>
        <v>2.64</v>
      </c>
      <c r="O3495">
        <f>G3495/WatershedCalcs!$F$18</f>
        <v>0.28625541085267092</v>
      </c>
    </row>
    <row r="3496" spans="1:15" x14ac:dyDescent="0.25">
      <c r="A3496">
        <f t="shared" si="325"/>
        <v>2011</v>
      </c>
      <c r="B3496">
        <f t="shared" si="326"/>
        <v>10</v>
      </c>
      <c r="C3496">
        <v>2011</v>
      </c>
      <c r="D3496">
        <v>27</v>
      </c>
      <c r="E3496">
        <v>7</v>
      </c>
      <c r="F3496">
        <v>4.2</v>
      </c>
      <c r="G3496">
        <v>4.2</v>
      </c>
      <c r="I3496" s="1">
        <v>40751</v>
      </c>
      <c r="J3496">
        <v>4.2</v>
      </c>
      <c r="K3496">
        <f t="shared" si="324"/>
        <v>3634</v>
      </c>
      <c r="L3496" s="7">
        <f t="shared" si="327"/>
        <v>71.507280598189695</v>
      </c>
      <c r="M3496">
        <f t="shared" si="328"/>
        <v>3.5428571428571431</v>
      </c>
      <c r="N3496">
        <f t="shared" si="329"/>
        <v>2.5366666666666666</v>
      </c>
      <c r="O3496">
        <f>G3496/WatershedCalcs!$F$18</f>
        <v>0.261363635995917</v>
      </c>
    </row>
    <row r="3497" spans="1:15" x14ac:dyDescent="0.25">
      <c r="A3497">
        <f t="shared" si="325"/>
        <v>2011</v>
      </c>
      <c r="B3497">
        <f t="shared" si="326"/>
        <v>10</v>
      </c>
      <c r="C3497">
        <v>2011</v>
      </c>
      <c r="D3497">
        <v>28</v>
      </c>
      <c r="E3497">
        <v>7</v>
      </c>
      <c r="F3497">
        <v>3.8</v>
      </c>
      <c r="G3497">
        <v>3.8</v>
      </c>
      <c r="I3497" s="1">
        <v>40752</v>
      </c>
      <c r="J3497">
        <v>3.8</v>
      </c>
      <c r="K3497">
        <f t="shared" si="324"/>
        <v>3716</v>
      </c>
      <c r="L3497" s="7">
        <f t="shared" si="327"/>
        <v>73.120818575364027</v>
      </c>
      <c r="M3497">
        <f t="shared" si="328"/>
        <v>3.3999999999999995</v>
      </c>
      <c r="N3497">
        <f t="shared" si="329"/>
        <v>2.4399999999999995</v>
      </c>
      <c r="O3497">
        <f>G3497/WatershedCalcs!$F$18</f>
        <v>0.23647186113916296</v>
      </c>
    </row>
    <row r="3498" spans="1:15" x14ac:dyDescent="0.25">
      <c r="A3498">
        <f t="shared" si="325"/>
        <v>2011</v>
      </c>
      <c r="B3498">
        <f t="shared" si="326"/>
        <v>10</v>
      </c>
      <c r="C3498">
        <v>2011</v>
      </c>
      <c r="D3498">
        <v>29</v>
      </c>
      <c r="E3498">
        <v>7</v>
      </c>
      <c r="F3498">
        <v>3.4</v>
      </c>
      <c r="G3498">
        <v>3.4</v>
      </c>
      <c r="I3498" s="1">
        <v>40753</v>
      </c>
      <c r="J3498">
        <v>3.4</v>
      </c>
      <c r="K3498">
        <f t="shared" si="324"/>
        <v>3822</v>
      </c>
      <c r="L3498" s="7">
        <f t="shared" si="327"/>
        <v>75.206611570247944</v>
      </c>
      <c r="M3498">
        <f t="shared" si="328"/>
        <v>3.2857142857142851</v>
      </c>
      <c r="N3498">
        <f t="shared" si="329"/>
        <v>2.3566666666666665</v>
      </c>
      <c r="O3498">
        <f>G3498/WatershedCalcs!$F$18</f>
        <v>0.21158008628240899</v>
      </c>
    </row>
    <row r="3499" spans="1:15" x14ac:dyDescent="0.25">
      <c r="A3499">
        <f t="shared" si="325"/>
        <v>2011</v>
      </c>
      <c r="B3499">
        <f t="shared" si="326"/>
        <v>10</v>
      </c>
      <c r="C3499">
        <v>2011</v>
      </c>
      <c r="D3499">
        <v>30</v>
      </c>
      <c r="E3499">
        <v>7</v>
      </c>
      <c r="F3499">
        <v>3.7</v>
      </c>
      <c r="G3499">
        <v>3.7</v>
      </c>
      <c r="I3499" s="1">
        <v>40754</v>
      </c>
      <c r="J3499">
        <v>3.7</v>
      </c>
      <c r="K3499">
        <f t="shared" si="324"/>
        <v>3734</v>
      </c>
      <c r="L3499" s="7">
        <f t="shared" si="327"/>
        <v>73.475009838646201</v>
      </c>
      <c r="M3499">
        <f t="shared" si="328"/>
        <v>3.2428571428571433</v>
      </c>
      <c r="N3499">
        <f t="shared" si="329"/>
        <v>2.2966666666666664</v>
      </c>
      <c r="O3499">
        <f>G3499/WatershedCalcs!$F$18</f>
        <v>0.2302489174249745</v>
      </c>
    </row>
    <row r="3500" spans="1:15" x14ac:dyDescent="0.25">
      <c r="A3500">
        <f t="shared" si="325"/>
        <v>2011</v>
      </c>
      <c r="B3500">
        <f t="shared" si="326"/>
        <v>10</v>
      </c>
      <c r="C3500">
        <v>2011</v>
      </c>
      <c r="D3500">
        <v>31</v>
      </c>
      <c r="E3500">
        <v>7</v>
      </c>
      <c r="F3500">
        <v>3.8</v>
      </c>
      <c r="G3500">
        <v>3.8</v>
      </c>
      <c r="I3500" s="1">
        <v>40755</v>
      </c>
      <c r="J3500">
        <v>3.8</v>
      </c>
      <c r="K3500">
        <f t="shared" si="324"/>
        <v>3716</v>
      </c>
      <c r="L3500" s="7">
        <f t="shared" si="327"/>
        <v>73.120818575364027</v>
      </c>
      <c r="M3500">
        <f t="shared" si="328"/>
        <v>3.1285714285714286</v>
      </c>
      <c r="N3500">
        <f t="shared" si="329"/>
        <v>2.21</v>
      </c>
      <c r="O3500">
        <f>G3500/WatershedCalcs!$F$18</f>
        <v>0.23647186113916296</v>
      </c>
    </row>
    <row r="3501" spans="1:15" x14ac:dyDescent="0.25">
      <c r="A3501">
        <f t="shared" si="325"/>
        <v>2011</v>
      </c>
      <c r="B3501">
        <f t="shared" si="326"/>
        <v>11</v>
      </c>
      <c r="C3501">
        <v>2011</v>
      </c>
      <c r="D3501">
        <v>1</v>
      </c>
      <c r="E3501">
        <v>8</v>
      </c>
      <c r="F3501">
        <v>2.9</v>
      </c>
      <c r="G3501">
        <v>2.9</v>
      </c>
      <c r="I3501" s="1">
        <v>40756</v>
      </c>
      <c r="J3501">
        <v>2.9</v>
      </c>
      <c r="K3501">
        <f t="shared" si="324"/>
        <v>3982</v>
      </c>
      <c r="L3501" s="7">
        <f t="shared" si="327"/>
        <v>78.354978354978357</v>
      </c>
      <c r="M3501">
        <f t="shared" si="328"/>
        <v>2.9857142857142862</v>
      </c>
      <c r="N3501">
        <f t="shared" si="329"/>
        <v>2.1366666666666672</v>
      </c>
      <c r="O3501">
        <f>G3501/WatershedCalcs!$F$18</f>
        <v>0.18046536771146648</v>
      </c>
    </row>
    <row r="3502" spans="1:15" x14ac:dyDescent="0.25">
      <c r="A3502">
        <f t="shared" si="325"/>
        <v>2011</v>
      </c>
      <c r="B3502">
        <f t="shared" si="326"/>
        <v>11</v>
      </c>
      <c r="C3502">
        <v>2011</v>
      </c>
      <c r="D3502">
        <v>2</v>
      </c>
      <c r="E3502">
        <v>8</v>
      </c>
      <c r="F3502">
        <v>3</v>
      </c>
      <c r="G3502">
        <v>3</v>
      </c>
      <c r="I3502" s="1">
        <v>40757</v>
      </c>
      <c r="J3502">
        <v>3</v>
      </c>
      <c r="K3502">
        <f t="shared" si="324"/>
        <v>3941</v>
      </c>
      <c r="L3502" s="7">
        <f t="shared" si="327"/>
        <v>77.548209366391191</v>
      </c>
      <c r="M3502">
        <f t="shared" si="328"/>
        <v>2.9714285714285715</v>
      </c>
      <c r="N3502">
        <f t="shared" si="329"/>
        <v>2.0716666666666668</v>
      </c>
      <c r="O3502">
        <f>G3502/WatershedCalcs!$F$18</f>
        <v>0.18668831142565498</v>
      </c>
    </row>
    <row r="3503" spans="1:15" x14ac:dyDescent="0.25">
      <c r="A3503">
        <f t="shared" si="325"/>
        <v>2011</v>
      </c>
      <c r="B3503">
        <f t="shared" si="326"/>
        <v>11</v>
      </c>
      <c r="C3503">
        <v>2011</v>
      </c>
      <c r="D3503">
        <v>3</v>
      </c>
      <c r="E3503">
        <v>8</v>
      </c>
      <c r="F3503">
        <v>3.2</v>
      </c>
      <c r="G3503">
        <v>3.2</v>
      </c>
      <c r="I3503" s="1">
        <v>40758</v>
      </c>
      <c r="J3503">
        <v>3.2</v>
      </c>
      <c r="K3503">
        <f t="shared" si="324"/>
        <v>3885</v>
      </c>
      <c r="L3503" s="7">
        <f t="shared" si="327"/>
        <v>76.446280991735534</v>
      </c>
      <c r="M3503">
        <f t="shared" si="328"/>
        <v>2.9428571428571431</v>
      </c>
      <c r="N3503">
        <f t="shared" si="329"/>
        <v>2.0083333333333337</v>
      </c>
      <c r="O3503">
        <f>G3503/WatershedCalcs!$F$18</f>
        <v>0.199134198854032</v>
      </c>
    </row>
    <row r="3504" spans="1:15" x14ac:dyDescent="0.25">
      <c r="A3504">
        <f t="shared" si="325"/>
        <v>2011</v>
      </c>
      <c r="B3504">
        <f t="shared" si="326"/>
        <v>11</v>
      </c>
      <c r="C3504">
        <v>2011</v>
      </c>
      <c r="D3504">
        <v>4</v>
      </c>
      <c r="E3504">
        <v>8</v>
      </c>
      <c r="F3504">
        <v>3</v>
      </c>
      <c r="G3504">
        <v>3</v>
      </c>
      <c r="I3504" s="1">
        <v>40759</v>
      </c>
      <c r="J3504">
        <v>3</v>
      </c>
      <c r="K3504">
        <f t="shared" si="324"/>
        <v>3941</v>
      </c>
      <c r="L3504" s="7">
        <f t="shared" si="327"/>
        <v>77.548209366391191</v>
      </c>
      <c r="M3504">
        <f t="shared" si="328"/>
        <v>2.8285714285714287</v>
      </c>
      <c r="N3504">
        <f t="shared" si="329"/>
        <v>1.9450000000000003</v>
      </c>
      <c r="O3504">
        <f>G3504/WatershedCalcs!$F$18</f>
        <v>0.18668831142565498</v>
      </c>
    </row>
    <row r="3505" spans="1:15" x14ac:dyDescent="0.25">
      <c r="A3505">
        <f t="shared" si="325"/>
        <v>2011</v>
      </c>
      <c r="B3505">
        <f t="shared" si="326"/>
        <v>11</v>
      </c>
      <c r="C3505">
        <v>2011</v>
      </c>
      <c r="D3505">
        <v>5</v>
      </c>
      <c r="E3505">
        <v>8</v>
      </c>
      <c r="F3505">
        <v>3.1</v>
      </c>
      <c r="G3505">
        <v>3.1</v>
      </c>
      <c r="I3505" s="1">
        <v>40760</v>
      </c>
      <c r="J3505">
        <v>3.1</v>
      </c>
      <c r="K3505">
        <f t="shared" si="324"/>
        <v>3916</v>
      </c>
      <c r="L3505" s="7">
        <f t="shared" si="327"/>
        <v>77.056277056277054</v>
      </c>
      <c r="M3505">
        <f t="shared" si="328"/>
        <v>2.7285714285714286</v>
      </c>
      <c r="N3505">
        <f t="shared" si="329"/>
        <v>1.8783333333333334</v>
      </c>
      <c r="O3505">
        <f>G3505/WatershedCalcs!$F$18</f>
        <v>0.19291125513984347</v>
      </c>
    </row>
    <row r="3506" spans="1:15" x14ac:dyDescent="0.25">
      <c r="A3506">
        <f t="shared" si="325"/>
        <v>2011</v>
      </c>
      <c r="B3506">
        <f t="shared" si="326"/>
        <v>11</v>
      </c>
      <c r="C3506">
        <v>2011</v>
      </c>
      <c r="D3506">
        <v>6</v>
      </c>
      <c r="E3506">
        <v>8</v>
      </c>
      <c r="F3506">
        <v>2.9</v>
      </c>
      <c r="G3506">
        <v>2.9</v>
      </c>
      <c r="I3506" s="1">
        <v>40761</v>
      </c>
      <c r="J3506">
        <v>2.9</v>
      </c>
      <c r="K3506">
        <f t="shared" si="324"/>
        <v>3982</v>
      </c>
      <c r="L3506" s="7">
        <f t="shared" si="327"/>
        <v>78.354978354978357</v>
      </c>
      <c r="M3506">
        <f t="shared" si="328"/>
        <v>2.6</v>
      </c>
      <c r="N3506">
        <f t="shared" si="329"/>
        <v>1.8483333333333334</v>
      </c>
      <c r="O3506">
        <f>G3506/WatershedCalcs!$F$18</f>
        <v>0.18046536771146648</v>
      </c>
    </row>
    <row r="3507" spans="1:15" x14ac:dyDescent="0.25">
      <c r="A3507">
        <f t="shared" si="325"/>
        <v>2011</v>
      </c>
      <c r="B3507">
        <f t="shared" si="326"/>
        <v>11</v>
      </c>
      <c r="C3507">
        <v>2011</v>
      </c>
      <c r="D3507">
        <v>7</v>
      </c>
      <c r="E3507">
        <v>8</v>
      </c>
      <c r="F3507">
        <v>2.8</v>
      </c>
      <c r="G3507">
        <v>2.8</v>
      </c>
      <c r="I3507" s="1">
        <v>40762</v>
      </c>
      <c r="J3507">
        <v>2.8</v>
      </c>
      <c r="K3507">
        <f t="shared" si="324"/>
        <v>4018</v>
      </c>
      <c r="L3507" s="7">
        <f t="shared" si="327"/>
        <v>79.063360881542692</v>
      </c>
      <c r="M3507">
        <f t="shared" si="328"/>
        <v>2.4999999999999996</v>
      </c>
      <c r="N3507">
        <f t="shared" si="329"/>
        <v>1.8183333333333331</v>
      </c>
      <c r="O3507">
        <f>G3507/WatershedCalcs!$F$18</f>
        <v>0.17424242399727796</v>
      </c>
    </row>
    <row r="3508" spans="1:15" x14ac:dyDescent="0.25">
      <c r="A3508">
        <f t="shared" si="325"/>
        <v>2011</v>
      </c>
      <c r="B3508">
        <f t="shared" si="326"/>
        <v>11</v>
      </c>
      <c r="C3508">
        <v>2011</v>
      </c>
      <c r="D3508">
        <v>8</v>
      </c>
      <c r="E3508">
        <v>8</v>
      </c>
      <c r="F3508">
        <v>2.8</v>
      </c>
      <c r="G3508">
        <v>2.8</v>
      </c>
      <c r="I3508" s="1">
        <v>40763</v>
      </c>
      <c r="J3508">
        <v>2.8</v>
      </c>
      <c r="K3508">
        <f t="shared" si="324"/>
        <v>4018</v>
      </c>
      <c r="L3508" s="7">
        <f t="shared" si="327"/>
        <v>79.063360881542692</v>
      </c>
      <c r="M3508">
        <f t="shared" si="328"/>
        <v>2.4428571428571426</v>
      </c>
      <c r="N3508">
        <f t="shared" si="329"/>
        <v>1.8049999999999999</v>
      </c>
      <c r="O3508">
        <f>G3508/WatershedCalcs!$F$18</f>
        <v>0.17424242399727796</v>
      </c>
    </row>
    <row r="3509" spans="1:15" x14ac:dyDescent="0.25">
      <c r="A3509">
        <f t="shared" si="325"/>
        <v>2011</v>
      </c>
      <c r="B3509">
        <f t="shared" si="326"/>
        <v>11</v>
      </c>
      <c r="C3509">
        <v>2011</v>
      </c>
      <c r="D3509">
        <v>9</v>
      </c>
      <c r="E3509">
        <v>8</v>
      </c>
      <c r="F3509">
        <v>2.8</v>
      </c>
      <c r="G3509">
        <v>2.8</v>
      </c>
      <c r="I3509" s="1">
        <v>40764</v>
      </c>
      <c r="J3509">
        <v>2.8</v>
      </c>
      <c r="K3509">
        <f t="shared" si="324"/>
        <v>4018</v>
      </c>
      <c r="L3509" s="7">
        <f t="shared" si="327"/>
        <v>79.063360881542692</v>
      </c>
      <c r="M3509">
        <f t="shared" si="328"/>
        <v>2.371428571428571</v>
      </c>
      <c r="N3509">
        <f t="shared" si="329"/>
        <v>1.7616666666666665</v>
      </c>
      <c r="O3509">
        <f>G3509/WatershedCalcs!$F$18</f>
        <v>0.17424242399727796</v>
      </c>
    </row>
    <row r="3510" spans="1:15" x14ac:dyDescent="0.25">
      <c r="A3510">
        <f t="shared" si="325"/>
        <v>2011</v>
      </c>
      <c r="B3510">
        <f t="shared" si="326"/>
        <v>11</v>
      </c>
      <c r="C3510">
        <v>2011</v>
      </c>
      <c r="D3510">
        <v>10</v>
      </c>
      <c r="E3510">
        <v>8</v>
      </c>
      <c r="F3510">
        <v>2.4</v>
      </c>
      <c r="G3510">
        <v>2.4</v>
      </c>
      <c r="I3510" s="1">
        <v>40765</v>
      </c>
      <c r="J3510">
        <v>2.4</v>
      </c>
      <c r="K3510">
        <f t="shared" si="324"/>
        <v>4180</v>
      </c>
      <c r="L3510" s="7">
        <f t="shared" si="327"/>
        <v>82.251082251082252</v>
      </c>
      <c r="M3510">
        <f t="shared" si="328"/>
        <v>2.2428571428571429</v>
      </c>
      <c r="N3510">
        <f t="shared" si="329"/>
        <v>1.7150000000000001</v>
      </c>
      <c r="O3510">
        <f>G3510/WatershedCalcs!$F$18</f>
        <v>0.14935064914052398</v>
      </c>
    </row>
    <row r="3511" spans="1:15" x14ac:dyDescent="0.25">
      <c r="A3511">
        <f t="shared" si="325"/>
        <v>2011</v>
      </c>
      <c r="B3511">
        <f t="shared" si="326"/>
        <v>11</v>
      </c>
      <c r="C3511">
        <v>2011</v>
      </c>
      <c r="D3511">
        <v>11</v>
      </c>
      <c r="E3511">
        <v>8</v>
      </c>
      <c r="F3511">
        <v>2.2999999999999998</v>
      </c>
      <c r="G3511">
        <v>2.2999999999999998</v>
      </c>
      <c r="I3511" s="1">
        <v>40766</v>
      </c>
      <c r="J3511">
        <v>2.2999999999999998</v>
      </c>
      <c r="K3511">
        <f t="shared" si="324"/>
        <v>4227</v>
      </c>
      <c r="L3511" s="7">
        <f t="shared" si="327"/>
        <v>83.175914994096814</v>
      </c>
      <c r="M3511">
        <f t="shared" si="328"/>
        <v>2.1428571428571428</v>
      </c>
      <c r="N3511">
        <f t="shared" si="329"/>
        <v>1.6950000000000001</v>
      </c>
      <c r="O3511">
        <f>G3511/WatershedCalcs!$F$18</f>
        <v>0.14312770542633546</v>
      </c>
    </row>
    <row r="3512" spans="1:15" x14ac:dyDescent="0.25">
      <c r="A3512">
        <f t="shared" si="325"/>
        <v>2011</v>
      </c>
      <c r="B3512">
        <f t="shared" si="326"/>
        <v>11</v>
      </c>
      <c r="C3512">
        <v>2011</v>
      </c>
      <c r="D3512">
        <v>12</v>
      </c>
      <c r="E3512">
        <v>8</v>
      </c>
      <c r="F3512">
        <v>2.2000000000000002</v>
      </c>
      <c r="G3512">
        <v>2.2000000000000002</v>
      </c>
      <c r="I3512" s="1">
        <v>40767</v>
      </c>
      <c r="J3512">
        <v>2.2000000000000002</v>
      </c>
      <c r="K3512">
        <f t="shared" si="324"/>
        <v>4282</v>
      </c>
      <c r="L3512" s="7">
        <f t="shared" si="327"/>
        <v>84.258166076347891</v>
      </c>
      <c r="M3512">
        <f t="shared" si="328"/>
        <v>2.0571428571428574</v>
      </c>
      <c r="N3512">
        <f t="shared" si="329"/>
        <v>1.6883333333333335</v>
      </c>
      <c r="O3512">
        <f>G3512/WatershedCalcs!$F$18</f>
        <v>0.13690476171214699</v>
      </c>
    </row>
    <row r="3513" spans="1:15" x14ac:dyDescent="0.25">
      <c r="A3513">
        <f t="shared" si="325"/>
        <v>2011</v>
      </c>
      <c r="B3513">
        <f t="shared" si="326"/>
        <v>11</v>
      </c>
      <c r="C3513">
        <v>2011</v>
      </c>
      <c r="D3513">
        <v>13</v>
      </c>
      <c r="E3513">
        <v>8</v>
      </c>
      <c r="F3513">
        <v>2.2000000000000002</v>
      </c>
      <c r="G3513">
        <v>2.2000000000000002</v>
      </c>
      <c r="I3513" s="1">
        <v>40768</v>
      </c>
      <c r="J3513">
        <v>2.2000000000000002</v>
      </c>
      <c r="K3513">
        <f t="shared" si="324"/>
        <v>4282</v>
      </c>
      <c r="L3513" s="7">
        <f t="shared" si="327"/>
        <v>84.258166076347891</v>
      </c>
      <c r="M3513">
        <f t="shared" si="328"/>
        <v>2.0142857142857138</v>
      </c>
      <c r="N3513">
        <f t="shared" si="329"/>
        <v>1.6850000000000001</v>
      </c>
      <c r="O3513">
        <f>G3513/WatershedCalcs!$F$18</f>
        <v>0.13690476171214699</v>
      </c>
    </row>
    <row r="3514" spans="1:15" x14ac:dyDescent="0.25">
      <c r="A3514">
        <f t="shared" si="325"/>
        <v>2011</v>
      </c>
      <c r="B3514">
        <f t="shared" si="326"/>
        <v>11</v>
      </c>
      <c r="C3514">
        <v>2011</v>
      </c>
      <c r="D3514">
        <v>14</v>
      </c>
      <c r="E3514">
        <v>8</v>
      </c>
      <c r="F3514">
        <v>2.4</v>
      </c>
      <c r="G3514">
        <v>2.4</v>
      </c>
      <c r="I3514" s="1">
        <v>40769</v>
      </c>
      <c r="J3514">
        <v>2.4</v>
      </c>
      <c r="K3514">
        <f t="shared" si="324"/>
        <v>4180</v>
      </c>
      <c r="L3514" s="7">
        <f t="shared" si="327"/>
        <v>82.251082251082252</v>
      </c>
      <c r="M3514">
        <f t="shared" si="328"/>
        <v>1.9714285714285713</v>
      </c>
      <c r="N3514">
        <f t="shared" si="329"/>
        <v>1.6816666666666671</v>
      </c>
      <c r="O3514">
        <f>G3514/WatershedCalcs!$F$18</f>
        <v>0.14935064914052398</v>
      </c>
    </row>
    <row r="3515" spans="1:15" x14ac:dyDescent="0.25">
      <c r="A3515">
        <f t="shared" si="325"/>
        <v>2011</v>
      </c>
      <c r="B3515">
        <f t="shared" si="326"/>
        <v>11</v>
      </c>
      <c r="C3515">
        <v>2011</v>
      </c>
      <c r="D3515">
        <v>15</v>
      </c>
      <c r="E3515">
        <v>8</v>
      </c>
      <c r="F3515">
        <v>2.2999999999999998</v>
      </c>
      <c r="G3515">
        <v>2.2999999999999998</v>
      </c>
      <c r="I3515" s="1">
        <v>40770</v>
      </c>
      <c r="J3515">
        <v>2.2999999999999998</v>
      </c>
      <c r="K3515">
        <f t="shared" si="324"/>
        <v>4227</v>
      </c>
      <c r="L3515" s="7">
        <f t="shared" si="327"/>
        <v>83.175914994096814</v>
      </c>
      <c r="M3515">
        <f t="shared" si="328"/>
        <v>1.842857142857143</v>
      </c>
      <c r="N3515">
        <f t="shared" si="329"/>
        <v>1.6750000000000003</v>
      </c>
      <c r="O3515">
        <f>G3515/WatershedCalcs!$F$18</f>
        <v>0.14312770542633546</v>
      </c>
    </row>
    <row r="3516" spans="1:15" x14ac:dyDescent="0.25">
      <c r="A3516">
        <f t="shared" si="325"/>
        <v>2011</v>
      </c>
      <c r="B3516">
        <f t="shared" si="326"/>
        <v>11</v>
      </c>
      <c r="C3516">
        <v>2011</v>
      </c>
      <c r="D3516">
        <v>16</v>
      </c>
      <c r="E3516">
        <v>8</v>
      </c>
      <c r="F3516">
        <v>1.9</v>
      </c>
      <c r="G3516">
        <v>1.9</v>
      </c>
      <c r="I3516" s="1">
        <v>40771</v>
      </c>
      <c r="J3516">
        <v>1.9</v>
      </c>
      <c r="K3516">
        <f t="shared" si="324"/>
        <v>4479</v>
      </c>
      <c r="L3516" s="7">
        <f t="shared" si="327"/>
        <v>88.134592680047234</v>
      </c>
      <c r="M3516">
        <f t="shared" si="328"/>
        <v>1.7285714285714284</v>
      </c>
      <c r="N3516">
        <f t="shared" si="329"/>
        <v>1.6750000000000003</v>
      </c>
      <c r="O3516">
        <f>G3516/WatershedCalcs!$F$18</f>
        <v>0.11823593056958148</v>
      </c>
    </row>
    <row r="3517" spans="1:15" x14ac:dyDescent="0.25">
      <c r="A3517">
        <f t="shared" si="325"/>
        <v>2011</v>
      </c>
      <c r="B3517">
        <f t="shared" si="326"/>
        <v>11</v>
      </c>
      <c r="C3517">
        <v>2011</v>
      </c>
      <c r="D3517">
        <v>17</v>
      </c>
      <c r="E3517">
        <v>8</v>
      </c>
      <c r="F3517">
        <v>1.7</v>
      </c>
      <c r="G3517">
        <v>1.7</v>
      </c>
      <c r="I3517" s="1">
        <v>40772</v>
      </c>
      <c r="J3517">
        <v>1.7</v>
      </c>
      <c r="K3517">
        <f t="shared" si="324"/>
        <v>4673</v>
      </c>
      <c r="L3517" s="7">
        <f t="shared" si="327"/>
        <v>91.951987406532865</v>
      </c>
      <c r="M3517">
        <f t="shared" si="328"/>
        <v>1.6857142857142855</v>
      </c>
      <c r="N3517">
        <f t="shared" si="329"/>
        <v>1.675</v>
      </c>
      <c r="O3517">
        <f>G3517/WatershedCalcs!$F$18</f>
        <v>0.10579004314120449</v>
      </c>
    </row>
    <row r="3518" spans="1:15" x14ac:dyDescent="0.25">
      <c r="A3518">
        <f t="shared" si="325"/>
        <v>2011</v>
      </c>
      <c r="B3518">
        <f t="shared" si="326"/>
        <v>11</v>
      </c>
      <c r="C3518">
        <v>2011</v>
      </c>
      <c r="D3518">
        <v>18</v>
      </c>
      <c r="E3518">
        <v>8</v>
      </c>
      <c r="F3518">
        <v>1.7</v>
      </c>
      <c r="G3518">
        <v>1.7</v>
      </c>
      <c r="I3518" s="1">
        <v>40773</v>
      </c>
      <c r="J3518">
        <v>1.7</v>
      </c>
      <c r="K3518">
        <f t="shared" si="324"/>
        <v>4673</v>
      </c>
      <c r="L3518" s="7">
        <f t="shared" si="327"/>
        <v>91.951987406532865</v>
      </c>
      <c r="M3518">
        <f t="shared" si="328"/>
        <v>1.6857142857142855</v>
      </c>
      <c r="N3518">
        <f t="shared" si="329"/>
        <v>1.6816666666666669</v>
      </c>
      <c r="O3518">
        <f>G3518/WatershedCalcs!$F$18</f>
        <v>0.10579004314120449</v>
      </c>
    </row>
    <row r="3519" spans="1:15" x14ac:dyDescent="0.25">
      <c r="A3519">
        <f t="shared" si="325"/>
        <v>2011</v>
      </c>
      <c r="B3519">
        <f t="shared" si="326"/>
        <v>11</v>
      </c>
      <c r="C3519">
        <v>2011</v>
      </c>
      <c r="D3519">
        <v>19</v>
      </c>
      <c r="E3519">
        <v>8</v>
      </c>
      <c r="F3519">
        <v>1.9</v>
      </c>
      <c r="G3519">
        <v>1.9</v>
      </c>
      <c r="I3519" s="1">
        <v>40774</v>
      </c>
      <c r="J3519">
        <v>1.9</v>
      </c>
      <c r="K3519">
        <f t="shared" si="324"/>
        <v>4479</v>
      </c>
      <c r="L3519" s="7">
        <f t="shared" si="327"/>
        <v>88.134592680047234</v>
      </c>
      <c r="M3519">
        <f t="shared" si="328"/>
        <v>1.657142857142857</v>
      </c>
      <c r="N3519">
        <f t="shared" si="329"/>
        <v>1.6916666666666667</v>
      </c>
      <c r="O3519">
        <f>G3519/WatershedCalcs!$F$18</f>
        <v>0.11823593056958148</v>
      </c>
    </row>
    <row r="3520" spans="1:15" x14ac:dyDescent="0.25">
      <c r="A3520">
        <f t="shared" si="325"/>
        <v>2011</v>
      </c>
      <c r="B3520">
        <f t="shared" si="326"/>
        <v>11</v>
      </c>
      <c r="C3520">
        <v>2011</v>
      </c>
      <c r="D3520">
        <v>20</v>
      </c>
      <c r="E3520">
        <v>8</v>
      </c>
      <c r="F3520">
        <v>1.9</v>
      </c>
      <c r="G3520">
        <v>1.9</v>
      </c>
      <c r="I3520" s="1">
        <v>40775</v>
      </c>
      <c r="J3520">
        <v>1.9</v>
      </c>
      <c r="K3520">
        <f t="shared" si="324"/>
        <v>4479</v>
      </c>
      <c r="L3520" s="7">
        <f t="shared" si="327"/>
        <v>88.134592680047234</v>
      </c>
      <c r="M3520">
        <f t="shared" si="328"/>
        <v>1.5714285714285714</v>
      </c>
      <c r="N3520">
        <f t="shared" si="329"/>
        <v>1.7150000000000001</v>
      </c>
      <c r="O3520">
        <f>G3520/WatershedCalcs!$F$18</f>
        <v>0.11823593056958148</v>
      </c>
    </row>
    <row r="3521" spans="1:15" x14ac:dyDescent="0.25">
      <c r="A3521">
        <f t="shared" si="325"/>
        <v>2011</v>
      </c>
      <c r="B3521">
        <f t="shared" si="326"/>
        <v>11</v>
      </c>
      <c r="C3521">
        <v>2011</v>
      </c>
      <c r="D3521">
        <v>21</v>
      </c>
      <c r="E3521">
        <v>8</v>
      </c>
      <c r="F3521">
        <v>1.5</v>
      </c>
      <c r="G3521">
        <v>1.5</v>
      </c>
      <c r="I3521" s="1">
        <v>40776</v>
      </c>
      <c r="J3521">
        <v>1.5</v>
      </c>
      <c r="K3521">
        <f t="shared" si="324"/>
        <v>4848</v>
      </c>
      <c r="L3521" s="7">
        <f t="shared" si="327"/>
        <v>95.395513577331755</v>
      </c>
      <c r="M3521">
        <f t="shared" si="328"/>
        <v>1.4857142857142858</v>
      </c>
      <c r="N3521">
        <f t="shared" si="329"/>
        <v>1.7449999999999999</v>
      </c>
      <c r="O3521">
        <f>G3521/WatershedCalcs!$F$18</f>
        <v>9.334415571282749E-2</v>
      </c>
    </row>
    <row r="3522" spans="1:15" x14ac:dyDescent="0.25">
      <c r="A3522">
        <f t="shared" si="325"/>
        <v>2011</v>
      </c>
      <c r="B3522">
        <f t="shared" si="326"/>
        <v>11</v>
      </c>
      <c r="C3522">
        <v>2011</v>
      </c>
      <c r="D3522">
        <v>22</v>
      </c>
      <c r="E3522">
        <v>8</v>
      </c>
      <c r="F3522">
        <v>1.5</v>
      </c>
      <c r="G3522">
        <v>1.5</v>
      </c>
      <c r="I3522" s="1">
        <v>40777</v>
      </c>
      <c r="J3522">
        <v>1.5</v>
      </c>
      <c r="K3522">
        <f t="shared" ref="K3522:K3585" si="330">RANK(J3522,$J$2:$J$5114,0)</f>
        <v>4848</v>
      </c>
      <c r="L3522" s="7">
        <f t="shared" si="327"/>
        <v>95.395513577331755</v>
      </c>
      <c r="M3522">
        <f t="shared" si="328"/>
        <v>1.5</v>
      </c>
      <c r="N3522">
        <f t="shared" si="329"/>
        <v>1.7716666666666663</v>
      </c>
      <c r="O3522">
        <f>G3522/WatershedCalcs!$F$18</f>
        <v>9.334415571282749E-2</v>
      </c>
    </row>
    <row r="3523" spans="1:15" x14ac:dyDescent="0.25">
      <c r="A3523">
        <f t="shared" ref="A3523:A3586" si="331">IF(E3523&gt;9,C3523+1,C3523)</f>
        <v>2011</v>
      </c>
      <c r="B3523">
        <f t="shared" ref="B3523:B3586" si="332">IF(E3523&gt;9,(E3523-9),(E3523+3))</f>
        <v>11</v>
      </c>
      <c r="C3523">
        <v>2011</v>
      </c>
      <c r="D3523">
        <v>23</v>
      </c>
      <c r="E3523">
        <v>8</v>
      </c>
      <c r="F3523">
        <v>1.6</v>
      </c>
      <c r="G3523">
        <v>1.6</v>
      </c>
      <c r="I3523" s="1">
        <v>40778</v>
      </c>
      <c r="J3523">
        <v>1.6</v>
      </c>
      <c r="K3523">
        <f t="shared" si="330"/>
        <v>4775</v>
      </c>
      <c r="L3523" s="7">
        <f t="shared" ref="L3523:L3586" si="333">100*(K3523/(COUNT($K$2:$K$5114)+1))</f>
        <v>93.959071231798504</v>
      </c>
      <c r="M3523">
        <f t="shared" ref="M3523:M3586" si="334">AVERAGE(J3523:J3529)</f>
        <v>1.4428571428571428</v>
      </c>
      <c r="N3523">
        <f t="shared" ref="N3523:N3586" si="335">AVERAGE(J3523:J3552)</f>
        <v>1.7849999999999997</v>
      </c>
      <c r="O3523">
        <f>G3523/WatershedCalcs!$F$18</f>
        <v>9.9567099427015998E-2</v>
      </c>
    </row>
    <row r="3524" spans="1:15" x14ac:dyDescent="0.25">
      <c r="A3524">
        <f t="shared" si="331"/>
        <v>2011</v>
      </c>
      <c r="B3524">
        <f t="shared" si="332"/>
        <v>11</v>
      </c>
      <c r="C3524">
        <v>2011</v>
      </c>
      <c r="D3524">
        <v>24</v>
      </c>
      <c r="E3524">
        <v>8</v>
      </c>
      <c r="F3524">
        <v>1.7</v>
      </c>
      <c r="G3524">
        <v>1.7</v>
      </c>
      <c r="I3524" s="1">
        <v>40779</v>
      </c>
      <c r="J3524">
        <v>1.7</v>
      </c>
      <c r="K3524">
        <f t="shared" si="330"/>
        <v>4673</v>
      </c>
      <c r="L3524" s="7">
        <f t="shared" si="333"/>
        <v>91.951987406532865</v>
      </c>
      <c r="M3524">
        <f t="shared" si="334"/>
        <v>1.4428571428571428</v>
      </c>
      <c r="N3524">
        <f t="shared" si="335"/>
        <v>1.8016666666666663</v>
      </c>
      <c r="O3524">
        <f>G3524/WatershedCalcs!$F$18</f>
        <v>0.10579004314120449</v>
      </c>
    </row>
    <row r="3525" spans="1:15" x14ac:dyDescent="0.25">
      <c r="A3525">
        <f t="shared" si="331"/>
        <v>2011</v>
      </c>
      <c r="B3525">
        <f t="shared" si="332"/>
        <v>11</v>
      </c>
      <c r="C3525">
        <v>2011</v>
      </c>
      <c r="D3525">
        <v>25</v>
      </c>
      <c r="E3525">
        <v>8</v>
      </c>
      <c r="F3525">
        <v>1.5</v>
      </c>
      <c r="G3525">
        <v>1.5</v>
      </c>
      <c r="I3525" s="1">
        <v>40780</v>
      </c>
      <c r="J3525">
        <v>1.5</v>
      </c>
      <c r="K3525">
        <f t="shared" si="330"/>
        <v>4848</v>
      </c>
      <c r="L3525" s="7">
        <f t="shared" si="333"/>
        <v>95.395513577331755</v>
      </c>
      <c r="M3525">
        <f t="shared" si="334"/>
        <v>1.3357142857142854</v>
      </c>
      <c r="N3525">
        <f t="shared" si="335"/>
        <v>1.8049999999999997</v>
      </c>
      <c r="O3525">
        <f>G3525/WatershedCalcs!$F$18</f>
        <v>9.334415571282749E-2</v>
      </c>
    </row>
    <row r="3526" spans="1:15" x14ac:dyDescent="0.25">
      <c r="A3526">
        <f t="shared" si="331"/>
        <v>2011</v>
      </c>
      <c r="B3526">
        <f t="shared" si="332"/>
        <v>11</v>
      </c>
      <c r="C3526">
        <v>2011</v>
      </c>
      <c r="D3526">
        <v>26</v>
      </c>
      <c r="E3526">
        <v>8</v>
      </c>
      <c r="F3526">
        <v>1.3</v>
      </c>
      <c r="G3526">
        <v>1.3</v>
      </c>
      <c r="I3526" s="1">
        <v>40781</v>
      </c>
      <c r="J3526">
        <v>1.3</v>
      </c>
      <c r="K3526">
        <f t="shared" si="330"/>
        <v>4941</v>
      </c>
      <c r="L3526" s="7">
        <f t="shared" si="333"/>
        <v>97.225501770956313</v>
      </c>
      <c r="M3526">
        <f t="shared" si="334"/>
        <v>1.2785714285714287</v>
      </c>
      <c r="N3526">
        <f t="shared" si="335"/>
        <v>1.8083333333333331</v>
      </c>
      <c r="O3526">
        <f>G3526/WatershedCalcs!$F$18</f>
        <v>8.08982682844505E-2</v>
      </c>
    </row>
    <row r="3527" spans="1:15" x14ac:dyDescent="0.25">
      <c r="A3527">
        <f t="shared" si="331"/>
        <v>2011</v>
      </c>
      <c r="B3527">
        <f t="shared" si="332"/>
        <v>11</v>
      </c>
      <c r="C3527">
        <v>2011</v>
      </c>
      <c r="D3527">
        <v>27</v>
      </c>
      <c r="E3527">
        <v>8</v>
      </c>
      <c r="F3527">
        <v>1.3</v>
      </c>
      <c r="G3527">
        <v>1.3</v>
      </c>
      <c r="I3527" s="1">
        <v>40782</v>
      </c>
      <c r="J3527">
        <v>1.3</v>
      </c>
      <c r="K3527">
        <f t="shared" si="330"/>
        <v>4941</v>
      </c>
      <c r="L3527" s="7">
        <f t="shared" si="333"/>
        <v>97.225501770956313</v>
      </c>
      <c r="M3527">
        <f t="shared" si="334"/>
        <v>1.2785714285714287</v>
      </c>
      <c r="N3527">
        <f t="shared" si="335"/>
        <v>1.8516666666666666</v>
      </c>
      <c r="O3527">
        <f>G3527/WatershedCalcs!$F$18</f>
        <v>8.08982682844505E-2</v>
      </c>
    </row>
    <row r="3528" spans="1:15" x14ac:dyDescent="0.25">
      <c r="A3528">
        <f t="shared" si="331"/>
        <v>2011</v>
      </c>
      <c r="B3528">
        <f t="shared" si="332"/>
        <v>11</v>
      </c>
      <c r="C3528">
        <v>2011</v>
      </c>
      <c r="D3528">
        <v>28</v>
      </c>
      <c r="E3528">
        <v>8</v>
      </c>
      <c r="F3528">
        <v>1.6</v>
      </c>
      <c r="G3528">
        <v>1.6</v>
      </c>
      <c r="I3528" s="1">
        <v>40783</v>
      </c>
      <c r="J3528">
        <v>1.6</v>
      </c>
      <c r="K3528">
        <f t="shared" si="330"/>
        <v>4775</v>
      </c>
      <c r="L3528" s="7">
        <f t="shared" si="333"/>
        <v>93.959071231798504</v>
      </c>
      <c r="M3528">
        <f t="shared" si="334"/>
        <v>1.235714285714286</v>
      </c>
      <c r="N3528">
        <f t="shared" si="335"/>
        <v>1.925</v>
      </c>
      <c r="O3528">
        <f>G3528/WatershedCalcs!$F$18</f>
        <v>9.9567099427015998E-2</v>
      </c>
    </row>
    <row r="3529" spans="1:15" x14ac:dyDescent="0.25">
      <c r="A3529">
        <f t="shared" si="331"/>
        <v>2011</v>
      </c>
      <c r="B3529">
        <f t="shared" si="332"/>
        <v>11</v>
      </c>
      <c r="C3529">
        <v>2011</v>
      </c>
      <c r="D3529">
        <v>29</v>
      </c>
      <c r="E3529">
        <v>8</v>
      </c>
      <c r="F3529">
        <v>1.1000000000000001</v>
      </c>
      <c r="G3529">
        <v>1.1000000000000001</v>
      </c>
      <c r="I3529" s="1">
        <v>40784</v>
      </c>
      <c r="J3529">
        <v>1.1000000000000001</v>
      </c>
      <c r="K3529">
        <f t="shared" si="330"/>
        <v>4992</v>
      </c>
      <c r="L3529" s="7">
        <f t="shared" si="333"/>
        <v>98.22904368358914</v>
      </c>
      <c r="M3529">
        <f t="shared" si="334"/>
        <v>1.3214285714285714</v>
      </c>
      <c r="N3529">
        <f t="shared" si="335"/>
        <v>2.0550000000000002</v>
      </c>
      <c r="O3529">
        <f>G3529/WatershedCalcs!$F$18</f>
        <v>6.8452380856073497E-2</v>
      </c>
    </row>
    <row r="3530" spans="1:15" x14ac:dyDescent="0.25">
      <c r="A3530">
        <f t="shared" si="331"/>
        <v>2011</v>
      </c>
      <c r="B3530">
        <f t="shared" si="332"/>
        <v>11</v>
      </c>
      <c r="C3530">
        <v>2011</v>
      </c>
      <c r="D3530">
        <v>30</v>
      </c>
      <c r="E3530">
        <v>8</v>
      </c>
      <c r="F3530">
        <v>1.6</v>
      </c>
      <c r="G3530">
        <v>1.6</v>
      </c>
      <c r="I3530" s="1">
        <v>40785</v>
      </c>
      <c r="J3530">
        <v>1.6</v>
      </c>
      <c r="K3530">
        <f t="shared" si="330"/>
        <v>4775</v>
      </c>
      <c r="L3530" s="7">
        <f t="shared" si="333"/>
        <v>93.959071231798504</v>
      </c>
      <c r="M3530">
        <f t="shared" si="334"/>
        <v>1.45</v>
      </c>
      <c r="N3530">
        <f t="shared" si="335"/>
        <v>2.1149999999999998</v>
      </c>
      <c r="O3530">
        <f>G3530/WatershedCalcs!$F$18</f>
        <v>9.9567099427015998E-2</v>
      </c>
    </row>
    <row r="3531" spans="1:15" x14ac:dyDescent="0.25">
      <c r="A3531">
        <f t="shared" si="331"/>
        <v>2011</v>
      </c>
      <c r="B3531">
        <f t="shared" si="332"/>
        <v>11</v>
      </c>
      <c r="C3531">
        <v>2011</v>
      </c>
      <c r="D3531">
        <v>31</v>
      </c>
      <c r="E3531">
        <v>8</v>
      </c>
      <c r="F3531">
        <v>0.95</v>
      </c>
      <c r="G3531">
        <v>0.95</v>
      </c>
      <c r="I3531" s="1">
        <v>40786</v>
      </c>
      <c r="J3531">
        <v>0.95</v>
      </c>
      <c r="K3531">
        <f t="shared" si="330"/>
        <v>5036</v>
      </c>
      <c r="L3531" s="7">
        <f t="shared" si="333"/>
        <v>99.094844549390004</v>
      </c>
      <c r="M3531">
        <f t="shared" si="334"/>
        <v>1.5642857142857145</v>
      </c>
      <c r="N3531">
        <f t="shared" si="335"/>
        <v>2.1383333333333332</v>
      </c>
      <c r="O3531">
        <f>G3531/WatershedCalcs!$F$18</f>
        <v>5.9117965284790741E-2</v>
      </c>
    </row>
    <row r="3532" spans="1:15" x14ac:dyDescent="0.25">
      <c r="A3532">
        <f t="shared" si="331"/>
        <v>2011</v>
      </c>
      <c r="B3532">
        <f t="shared" si="332"/>
        <v>12</v>
      </c>
      <c r="C3532">
        <v>2011</v>
      </c>
      <c r="D3532">
        <v>1</v>
      </c>
      <c r="E3532">
        <v>9</v>
      </c>
      <c r="F3532">
        <v>1.1000000000000001</v>
      </c>
      <c r="G3532">
        <v>1.1000000000000001</v>
      </c>
      <c r="I3532" s="1">
        <v>40787</v>
      </c>
      <c r="J3532">
        <v>1.1000000000000001</v>
      </c>
      <c r="K3532">
        <f t="shared" si="330"/>
        <v>4992</v>
      </c>
      <c r="L3532" s="7">
        <f t="shared" si="333"/>
        <v>98.22904368358914</v>
      </c>
      <c r="M3532">
        <f t="shared" si="334"/>
        <v>1.6428571428571428</v>
      </c>
      <c r="N3532">
        <f t="shared" si="335"/>
        <v>2.1833333333333327</v>
      </c>
      <c r="O3532">
        <f>G3532/WatershedCalcs!$F$18</f>
        <v>6.8452380856073497E-2</v>
      </c>
    </row>
    <row r="3533" spans="1:15" x14ac:dyDescent="0.25">
      <c r="A3533">
        <f t="shared" si="331"/>
        <v>2011</v>
      </c>
      <c r="B3533">
        <f t="shared" si="332"/>
        <v>12</v>
      </c>
      <c r="C3533">
        <v>2011</v>
      </c>
      <c r="D3533">
        <v>2</v>
      </c>
      <c r="E3533">
        <v>9</v>
      </c>
      <c r="F3533">
        <v>1.3</v>
      </c>
      <c r="G3533">
        <v>1.3</v>
      </c>
      <c r="I3533" s="1">
        <v>40788</v>
      </c>
      <c r="J3533">
        <v>1.3</v>
      </c>
      <c r="K3533">
        <f t="shared" si="330"/>
        <v>4941</v>
      </c>
      <c r="L3533" s="7">
        <f t="shared" si="333"/>
        <v>97.225501770956313</v>
      </c>
      <c r="M3533">
        <f t="shared" si="334"/>
        <v>1.6857142857142857</v>
      </c>
      <c r="N3533">
        <f t="shared" si="335"/>
        <v>2.2266666666666666</v>
      </c>
      <c r="O3533">
        <f>G3533/WatershedCalcs!$F$18</f>
        <v>8.08982682844505E-2</v>
      </c>
    </row>
    <row r="3534" spans="1:15" x14ac:dyDescent="0.25">
      <c r="A3534">
        <f t="shared" si="331"/>
        <v>2011</v>
      </c>
      <c r="B3534">
        <f t="shared" si="332"/>
        <v>12</v>
      </c>
      <c r="C3534">
        <v>2011</v>
      </c>
      <c r="D3534">
        <v>3</v>
      </c>
      <c r="E3534">
        <v>9</v>
      </c>
      <c r="F3534">
        <v>1</v>
      </c>
      <c r="G3534">
        <v>1</v>
      </c>
      <c r="I3534" s="1">
        <v>40789</v>
      </c>
      <c r="J3534">
        <v>1</v>
      </c>
      <c r="K3534">
        <f t="shared" si="330"/>
        <v>5018</v>
      </c>
      <c r="L3534" s="7">
        <f t="shared" si="333"/>
        <v>98.740653286107829</v>
      </c>
      <c r="M3534">
        <f t="shared" si="334"/>
        <v>1.7571428571428573</v>
      </c>
      <c r="N3534">
        <f t="shared" si="335"/>
        <v>2.2999999999999994</v>
      </c>
      <c r="O3534">
        <f>G3534/WatershedCalcs!$F$18</f>
        <v>6.2229437141884995E-2</v>
      </c>
    </row>
    <row r="3535" spans="1:15" x14ac:dyDescent="0.25">
      <c r="A3535">
        <f t="shared" si="331"/>
        <v>2011</v>
      </c>
      <c r="B3535">
        <f t="shared" si="332"/>
        <v>12</v>
      </c>
      <c r="C3535">
        <v>2011</v>
      </c>
      <c r="D3535">
        <v>4</v>
      </c>
      <c r="E3535">
        <v>9</v>
      </c>
      <c r="F3535">
        <v>2.2000000000000002</v>
      </c>
      <c r="G3535">
        <v>2.2000000000000002</v>
      </c>
      <c r="I3535" s="1">
        <v>40790</v>
      </c>
      <c r="J3535">
        <v>2.2000000000000002</v>
      </c>
      <c r="K3535">
        <f t="shared" si="330"/>
        <v>4282</v>
      </c>
      <c r="L3535" s="7">
        <f t="shared" si="333"/>
        <v>84.258166076347891</v>
      </c>
      <c r="M3535">
        <f t="shared" si="334"/>
        <v>1.9142857142857144</v>
      </c>
      <c r="N3535">
        <f t="shared" si="335"/>
        <v>2.6333333333333329</v>
      </c>
      <c r="O3535">
        <f>G3535/WatershedCalcs!$F$18</f>
        <v>0.13690476171214699</v>
      </c>
    </row>
    <row r="3536" spans="1:15" x14ac:dyDescent="0.25">
      <c r="A3536">
        <f t="shared" si="331"/>
        <v>2011</v>
      </c>
      <c r="B3536">
        <f t="shared" si="332"/>
        <v>12</v>
      </c>
      <c r="C3536">
        <v>2011</v>
      </c>
      <c r="D3536">
        <v>5</v>
      </c>
      <c r="E3536">
        <v>9</v>
      </c>
      <c r="F3536">
        <v>2</v>
      </c>
      <c r="G3536">
        <v>2</v>
      </c>
      <c r="I3536" s="1">
        <v>40791</v>
      </c>
      <c r="J3536">
        <v>2</v>
      </c>
      <c r="K3536">
        <f t="shared" si="330"/>
        <v>4416</v>
      </c>
      <c r="L3536" s="7">
        <f t="shared" si="333"/>
        <v>86.894923258559615</v>
      </c>
      <c r="M3536">
        <f t="shared" si="334"/>
        <v>1.9000000000000001</v>
      </c>
      <c r="N3536">
        <f t="shared" si="335"/>
        <v>2.8699999999999992</v>
      </c>
      <c r="O3536">
        <f>G3536/WatershedCalcs!$F$18</f>
        <v>0.12445887428376999</v>
      </c>
    </row>
    <row r="3537" spans="1:15" x14ac:dyDescent="0.25">
      <c r="A3537">
        <f t="shared" si="331"/>
        <v>2011</v>
      </c>
      <c r="B3537">
        <f t="shared" si="332"/>
        <v>12</v>
      </c>
      <c r="C3537">
        <v>2011</v>
      </c>
      <c r="D3537">
        <v>6</v>
      </c>
      <c r="E3537">
        <v>9</v>
      </c>
      <c r="F3537">
        <v>2.4</v>
      </c>
      <c r="G3537">
        <v>2.4</v>
      </c>
      <c r="I3537" s="1">
        <v>40792</v>
      </c>
      <c r="J3537">
        <v>2.4</v>
      </c>
      <c r="K3537">
        <f t="shared" si="330"/>
        <v>4180</v>
      </c>
      <c r="L3537" s="7">
        <f t="shared" si="333"/>
        <v>82.251082251082252</v>
      </c>
      <c r="M3537">
        <f t="shared" si="334"/>
        <v>1.9142857142857141</v>
      </c>
      <c r="N3537">
        <f t="shared" si="335"/>
        <v>3.1166666666666663</v>
      </c>
      <c r="O3537">
        <f>G3537/WatershedCalcs!$F$18</f>
        <v>0.14935064914052398</v>
      </c>
    </row>
    <row r="3538" spans="1:15" x14ac:dyDescent="0.25">
      <c r="A3538">
        <f t="shared" si="331"/>
        <v>2011</v>
      </c>
      <c r="B3538">
        <f t="shared" si="332"/>
        <v>12</v>
      </c>
      <c r="C3538">
        <v>2011</v>
      </c>
      <c r="D3538">
        <v>7</v>
      </c>
      <c r="E3538">
        <v>9</v>
      </c>
      <c r="F3538">
        <v>1.5</v>
      </c>
      <c r="G3538">
        <v>1.5</v>
      </c>
      <c r="I3538" s="1">
        <v>40793</v>
      </c>
      <c r="J3538">
        <v>1.5</v>
      </c>
      <c r="K3538">
        <f t="shared" si="330"/>
        <v>4848</v>
      </c>
      <c r="L3538" s="7">
        <f t="shared" si="333"/>
        <v>95.395513577331755</v>
      </c>
      <c r="M3538">
        <f t="shared" si="334"/>
        <v>1.8857142857142857</v>
      </c>
      <c r="N3538">
        <f t="shared" si="335"/>
        <v>3.2466666666666666</v>
      </c>
      <c r="O3538">
        <f>G3538/WatershedCalcs!$F$18</f>
        <v>9.334415571282749E-2</v>
      </c>
    </row>
    <row r="3539" spans="1:15" x14ac:dyDescent="0.25">
      <c r="A3539">
        <f t="shared" si="331"/>
        <v>2011</v>
      </c>
      <c r="B3539">
        <f t="shared" si="332"/>
        <v>12</v>
      </c>
      <c r="C3539">
        <v>2011</v>
      </c>
      <c r="D3539">
        <v>8</v>
      </c>
      <c r="E3539">
        <v>9</v>
      </c>
      <c r="F3539">
        <v>1.4</v>
      </c>
      <c r="G3539">
        <v>1.4</v>
      </c>
      <c r="I3539" s="1">
        <v>40794</v>
      </c>
      <c r="J3539">
        <v>1.4</v>
      </c>
      <c r="K3539">
        <f t="shared" si="330"/>
        <v>4899</v>
      </c>
      <c r="L3539" s="7">
        <f t="shared" si="333"/>
        <v>96.399055489964582</v>
      </c>
      <c r="M3539">
        <f t="shared" si="334"/>
        <v>2</v>
      </c>
      <c r="N3539">
        <f t="shared" si="335"/>
        <v>3.3466666666666667</v>
      </c>
      <c r="O3539">
        <f>G3539/WatershedCalcs!$F$18</f>
        <v>8.7121211998638981E-2</v>
      </c>
    </row>
    <row r="3540" spans="1:15" x14ac:dyDescent="0.25">
      <c r="A3540">
        <f t="shared" si="331"/>
        <v>2011</v>
      </c>
      <c r="B3540">
        <f t="shared" si="332"/>
        <v>12</v>
      </c>
      <c r="C3540">
        <v>2011</v>
      </c>
      <c r="D3540">
        <v>9</v>
      </c>
      <c r="E3540">
        <v>9</v>
      </c>
      <c r="F3540">
        <v>1.8</v>
      </c>
      <c r="G3540">
        <v>1.8</v>
      </c>
      <c r="I3540" s="1">
        <v>40795</v>
      </c>
      <c r="J3540">
        <v>1.8</v>
      </c>
      <c r="K3540">
        <f t="shared" si="330"/>
        <v>4568</v>
      </c>
      <c r="L3540" s="7">
        <f t="shared" si="333"/>
        <v>89.885871704053528</v>
      </c>
      <c r="M3540">
        <f t="shared" si="334"/>
        <v>2.0714285714285716</v>
      </c>
      <c r="N3540">
        <f t="shared" si="335"/>
        <v>3.42</v>
      </c>
      <c r="O3540">
        <f>G3540/WatershedCalcs!$F$18</f>
        <v>0.11201298685539299</v>
      </c>
    </row>
    <row r="3541" spans="1:15" x14ac:dyDescent="0.25">
      <c r="A3541">
        <f t="shared" si="331"/>
        <v>2011</v>
      </c>
      <c r="B3541">
        <f t="shared" si="332"/>
        <v>12</v>
      </c>
      <c r="C3541">
        <v>2011</v>
      </c>
      <c r="D3541">
        <v>10</v>
      </c>
      <c r="E3541">
        <v>9</v>
      </c>
      <c r="F3541">
        <v>2.1</v>
      </c>
      <c r="G3541">
        <v>2.1</v>
      </c>
      <c r="I3541" s="1">
        <v>40796</v>
      </c>
      <c r="J3541">
        <v>2.1</v>
      </c>
      <c r="K3541">
        <f t="shared" si="330"/>
        <v>4352</v>
      </c>
      <c r="L3541" s="7">
        <f t="shared" si="333"/>
        <v>85.635576544667458</v>
      </c>
      <c r="M3541">
        <f t="shared" si="334"/>
        <v>2.0857142857142859</v>
      </c>
      <c r="N3541">
        <f t="shared" si="335"/>
        <v>3.4766666666666661</v>
      </c>
      <c r="O3541">
        <f>G3541/WatershedCalcs!$F$18</f>
        <v>0.1306818179979585</v>
      </c>
    </row>
    <row r="3542" spans="1:15" x14ac:dyDescent="0.25">
      <c r="A3542">
        <f t="shared" si="331"/>
        <v>2011</v>
      </c>
      <c r="B3542">
        <f t="shared" si="332"/>
        <v>12</v>
      </c>
      <c r="C3542">
        <v>2011</v>
      </c>
      <c r="D3542">
        <v>11</v>
      </c>
      <c r="E3542">
        <v>9</v>
      </c>
      <c r="F3542">
        <v>2.1</v>
      </c>
      <c r="G3542">
        <v>2.1</v>
      </c>
      <c r="I3542" s="1">
        <v>40797</v>
      </c>
      <c r="J3542">
        <v>2.1</v>
      </c>
      <c r="K3542">
        <f t="shared" si="330"/>
        <v>4352</v>
      </c>
      <c r="L3542" s="7">
        <f t="shared" si="333"/>
        <v>85.635576544667458</v>
      </c>
      <c r="M3542">
        <f t="shared" si="334"/>
        <v>2.0714285714285716</v>
      </c>
      <c r="N3542">
        <f t="shared" si="335"/>
        <v>3.7099999999999995</v>
      </c>
      <c r="O3542">
        <f>G3542/WatershedCalcs!$F$18</f>
        <v>0.1306818179979585</v>
      </c>
    </row>
    <row r="3543" spans="1:15" x14ac:dyDescent="0.25">
      <c r="A3543">
        <f t="shared" si="331"/>
        <v>2011</v>
      </c>
      <c r="B3543">
        <f t="shared" si="332"/>
        <v>12</v>
      </c>
      <c r="C3543">
        <v>2011</v>
      </c>
      <c r="D3543">
        <v>12</v>
      </c>
      <c r="E3543">
        <v>9</v>
      </c>
      <c r="F3543">
        <v>2.1</v>
      </c>
      <c r="G3543">
        <v>2.1</v>
      </c>
      <c r="I3543" s="1">
        <v>40798</v>
      </c>
      <c r="J3543">
        <v>2.1</v>
      </c>
      <c r="K3543">
        <f t="shared" si="330"/>
        <v>4352</v>
      </c>
      <c r="L3543" s="7">
        <f t="shared" si="333"/>
        <v>85.635576544667458</v>
      </c>
      <c r="M3543">
        <f t="shared" si="334"/>
        <v>2.1428571428571428</v>
      </c>
      <c r="N3543">
        <f t="shared" si="335"/>
        <v>4.1733333333333329</v>
      </c>
      <c r="O3543">
        <f>G3543/WatershedCalcs!$F$18</f>
        <v>0.1306818179979585</v>
      </c>
    </row>
    <row r="3544" spans="1:15" x14ac:dyDescent="0.25">
      <c r="A3544">
        <f t="shared" si="331"/>
        <v>2011</v>
      </c>
      <c r="B3544">
        <f t="shared" si="332"/>
        <v>12</v>
      </c>
      <c r="C3544">
        <v>2011</v>
      </c>
      <c r="D3544">
        <v>13</v>
      </c>
      <c r="E3544">
        <v>9</v>
      </c>
      <c r="F3544">
        <v>2.2000000000000002</v>
      </c>
      <c r="G3544">
        <v>2.2000000000000002</v>
      </c>
      <c r="I3544" s="1">
        <v>40799</v>
      </c>
      <c r="J3544">
        <v>2.2000000000000002</v>
      </c>
      <c r="K3544">
        <f t="shared" si="330"/>
        <v>4282</v>
      </c>
      <c r="L3544" s="7">
        <f t="shared" si="333"/>
        <v>84.258166076347891</v>
      </c>
      <c r="M3544">
        <f t="shared" si="334"/>
        <v>2.2428571428571429</v>
      </c>
      <c r="N3544">
        <f t="shared" si="335"/>
        <v>4.4133333333333322</v>
      </c>
      <c r="O3544">
        <f>G3544/WatershedCalcs!$F$18</f>
        <v>0.13690476171214699</v>
      </c>
    </row>
    <row r="3545" spans="1:15" x14ac:dyDescent="0.25">
      <c r="A3545">
        <f t="shared" si="331"/>
        <v>2011</v>
      </c>
      <c r="B3545">
        <f t="shared" si="332"/>
        <v>12</v>
      </c>
      <c r="C3545">
        <v>2011</v>
      </c>
      <c r="D3545">
        <v>14</v>
      </c>
      <c r="E3545">
        <v>9</v>
      </c>
      <c r="F3545">
        <v>2.2999999999999998</v>
      </c>
      <c r="G3545">
        <v>2.2999999999999998</v>
      </c>
      <c r="I3545" s="1">
        <v>40800</v>
      </c>
      <c r="J3545">
        <v>2.2999999999999998</v>
      </c>
      <c r="K3545">
        <f t="shared" si="330"/>
        <v>4227</v>
      </c>
      <c r="L3545" s="7">
        <f t="shared" si="333"/>
        <v>83.175914994096814</v>
      </c>
      <c r="M3545">
        <f t="shared" si="334"/>
        <v>2.2571428571428571</v>
      </c>
      <c r="N3545">
        <f t="shared" si="335"/>
        <v>4.54</v>
      </c>
      <c r="O3545">
        <f>G3545/WatershedCalcs!$F$18</f>
        <v>0.14312770542633546</v>
      </c>
    </row>
    <row r="3546" spans="1:15" x14ac:dyDescent="0.25">
      <c r="A3546">
        <f t="shared" si="331"/>
        <v>2011</v>
      </c>
      <c r="B3546">
        <f t="shared" si="332"/>
        <v>12</v>
      </c>
      <c r="C3546">
        <v>2011</v>
      </c>
      <c r="D3546">
        <v>15</v>
      </c>
      <c r="E3546">
        <v>9</v>
      </c>
      <c r="F3546">
        <v>1.9</v>
      </c>
      <c r="G3546">
        <v>1.9</v>
      </c>
      <c r="I3546" s="1">
        <v>40801</v>
      </c>
      <c r="J3546">
        <v>1.9</v>
      </c>
      <c r="K3546">
        <f t="shared" si="330"/>
        <v>4479</v>
      </c>
      <c r="L3546" s="7">
        <f t="shared" si="333"/>
        <v>88.134592680047234</v>
      </c>
      <c r="M3546">
        <f t="shared" si="334"/>
        <v>2.2000000000000002</v>
      </c>
      <c r="N3546">
        <f t="shared" si="335"/>
        <v>4.6366666666666658</v>
      </c>
      <c r="O3546">
        <f>G3546/WatershedCalcs!$F$18</f>
        <v>0.11823593056958148</v>
      </c>
    </row>
    <row r="3547" spans="1:15" x14ac:dyDescent="0.25">
      <c r="A3547">
        <f t="shared" si="331"/>
        <v>2011</v>
      </c>
      <c r="B3547">
        <f t="shared" si="332"/>
        <v>12</v>
      </c>
      <c r="C3547">
        <v>2011</v>
      </c>
      <c r="D3547">
        <v>16</v>
      </c>
      <c r="E3547">
        <v>9</v>
      </c>
      <c r="F3547">
        <v>1.9</v>
      </c>
      <c r="G3547">
        <v>1.9</v>
      </c>
      <c r="I3547" s="1">
        <v>40802</v>
      </c>
      <c r="J3547">
        <v>1.9</v>
      </c>
      <c r="K3547">
        <f t="shared" si="330"/>
        <v>4479</v>
      </c>
      <c r="L3547" s="7">
        <f t="shared" si="333"/>
        <v>88.134592680047234</v>
      </c>
      <c r="M3547">
        <f t="shared" si="334"/>
        <v>2.2285714285714286</v>
      </c>
      <c r="N3547">
        <f t="shared" si="335"/>
        <v>4.7299999999999995</v>
      </c>
      <c r="O3547">
        <f>G3547/WatershedCalcs!$F$18</f>
        <v>0.11823593056958148</v>
      </c>
    </row>
    <row r="3548" spans="1:15" x14ac:dyDescent="0.25">
      <c r="A3548">
        <f t="shared" si="331"/>
        <v>2011</v>
      </c>
      <c r="B3548">
        <f t="shared" si="332"/>
        <v>12</v>
      </c>
      <c r="C3548">
        <v>2011</v>
      </c>
      <c r="D3548">
        <v>17</v>
      </c>
      <c r="E3548">
        <v>9</v>
      </c>
      <c r="F3548">
        <v>2</v>
      </c>
      <c r="G3548">
        <v>2</v>
      </c>
      <c r="I3548" s="1">
        <v>40803</v>
      </c>
      <c r="J3548">
        <v>2</v>
      </c>
      <c r="K3548">
        <f t="shared" si="330"/>
        <v>4416</v>
      </c>
      <c r="L3548" s="7">
        <f t="shared" si="333"/>
        <v>86.894923258559615</v>
      </c>
      <c r="M3548">
        <f t="shared" si="334"/>
        <v>2.2142857142857144</v>
      </c>
      <c r="N3548">
        <f t="shared" si="335"/>
        <v>4.8099999999999987</v>
      </c>
      <c r="O3548">
        <f>G3548/WatershedCalcs!$F$18</f>
        <v>0.12445887428376999</v>
      </c>
    </row>
    <row r="3549" spans="1:15" x14ac:dyDescent="0.25">
      <c r="A3549">
        <f t="shared" si="331"/>
        <v>2011</v>
      </c>
      <c r="B3549">
        <f t="shared" si="332"/>
        <v>12</v>
      </c>
      <c r="C3549">
        <v>2011</v>
      </c>
      <c r="D3549">
        <v>18</v>
      </c>
      <c r="E3549">
        <v>9</v>
      </c>
      <c r="F3549">
        <v>2.6</v>
      </c>
      <c r="G3549">
        <v>2.6</v>
      </c>
      <c r="I3549" s="1">
        <v>40804</v>
      </c>
      <c r="J3549">
        <v>2.6</v>
      </c>
      <c r="K3549">
        <f t="shared" si="330"/>
        <v>4098</v>
      </c>
      <c r="L3549" s="7">
        <f t="shared" si="333"/>
        <v>80.637544273907906</v>
      </c>
      <c r="M3549">
        <f t="shared" si="334"/>
        <v>2.157142857142857</v>
      </c>
      <c r="N3549">
        <f t="shared" si="335"/>
        <v>4.8633333333333315</v>
      </c>
      <c r="O3549">
        <f>G3549/WatershedCalcs!$F$18</f>
        <v>0.161796536568901</v>
      </c>
    </row>
    <row r="3550" spans="1:15" x14ac:dyDescent="0.25">
      <c r="A3550">
        <f t="shared" si="331"/>
        <v>2011</v>
      </c>
      <c r="B3550">
        <f t="shared" si="332"/>
        <v>12</v>
      </c>
      <c r="C3550">
        <v>2011</v>
      </c>
      <c r="D3550">
        <v>19</v>
      </c>
      <c r="E3550">
        <v>9</v>
      </c>
      <c r="F3550">
        <v>2.8</v>
      </c>
      <c r="G3550">
        <v>2.8</v>
      </c>
      <c r="I3550" s="1">
        <v>40805</v>
      </c>
      <c r="J3550">
        <v>2.8</v>
      </c>
      <c r="K3550">
        <f t="shared" si="330"/>
        <v>4018</v>
      </c>
      <c r="L3550" s="7">
        <f t="shared" si="333"/>
        <v>79.063360881542692</v>
      </c>
      <c r="M3550">
        <f t="shared" si="334"/>
        <v>2.157142857142857</v>
      </c>
      <c r="N3550">
        <f t="shared" si="335"/>
        <v>4.8733333333333331</v>
      </c>
      <c r="O3550">
        <f>G3550/WatershedCalcs!$F$18</f>
        <v>0.17424242399727796</v>
      </c>
    </row>
    <row r="3551" spans="1:15" x14ac:dyDescent="0.25">
      <c r="A3551">
        <f t="shared" si="331"/>
        <v>2011</v>
      </c>
      <c r="B3551">
        <f t="shared" si="332"/>
        <v>12</v>
      </c>
      <c r="C3551">
        <v>2011</v>
      </c>
      <c r="D3551">
        <v>20</v>
      </c>
      <c r="E3551">
        <v>9</v>
      </c>
      <c r="F3551">
        <v>2.2999999999999998</v>
      </c>
      <c r="G3551">
        <v>2.2999999999999998</v>
      </c>
      <c r="I3551" s="1">
        <v>40806</v>
      </c>
      <c r="J3551">
        <v>2.2999999999999998</v>
      </c>
      <c r="K3551">
        <f t="shared" si="330"/>
        <v>4227</v>
      </c>
      <c r="L3551" s="7">
        <f t="shared" si="333"/>
        <v>83.175914994096814</v>
      </c>
      <c r="M3551">
        <f t="shared" si="334"/>
        <v>2.2571428571428571</v>
      </c>
      <c r="N3551">
        <f t="shared" si="335"/>
        <v>4.88</v>
      </c>
      <c r="O3551">
        <f>G3551/WatershedCalcs!$F$18</f>
        <v>0.14312770542633546</v>
      </c>
    </row>
    <row r="3552" spans="1:15" x14ac:dyDescent="0.25">
      <c r="A3552">
        <f t="shared" si="331"/>
        <v>2011</v>
      </c>
      <c r="B3552">
        <f t="shared" si="332"/>
        <v>12</v>
      </c>
      <c r="C3552">
        <v>2011</v>
      </c>
      <c r="D3552">
        <v>21</v>
      </c>
      <c r="E3552">
        <v>9</v>
      </c>
      <c r="F3552">
        <v>1.9</v>
      </c>
      <c r="G3552">
        <v>1.9</v>
      </c>
      <c r="I3552" s="1">
        <v>40807</v>
      </c>
      <c r="J3552">
        <v>1.9</v>
      </c>
      <c r="K3552">
        <f t="shared" si="330"/>
        <v>4479</v>
      </c>
      <c r="L3552" s="7">
        <f t="shared" si="333"/>
        <v>88.134592680047234</v>
      </c>
      <c r="M3552">
        <f t="shared" si="334"/>
        <v>2.7142857142857144</v>
      </c>
      <c r="N3552">
        <f t="shared" si="335"/>
        <v>4.9333333333333336</v>
      </c>
      <c r="O3552">
        <f>G3552/WatershedCalcs!$F$18</f>
        <v>0.11823593056958148</v>
      </c>
    </row>
    <row r="3553" spans="1:15" x14ac:dyDescent="0.25">
      <c r="A3553">
        <f t="shared" si="331"/>
        <v>2011</v>
      </c>
      <c r="B3553">
        <f t="shared" si="332"/>
        <v>12</v>
      </c>
      <c r="C3553">
        <v>2011</v>
      </c>
      <c r="D3553">
        <v>22</v>
      </c>
      <c r="E3553">
        <v>9</v>
      </c>
      <c r="F3553">
        <v>2.1</v>
      </c>
      <c r="G3553">
        <v>2.1</v>
      </c>
      <c r="I3553" s="1">
        <v>40808</v>
      </c>
      <c r="J3553">
        <v>2.1</v>
      </c>
      <c r="K3553">
        <f t="shared" si="330"/>
        <v>4352</v>
      </c>
      <c r="L3553" s="7">
        <f t="shared" si="333"/>
        <v>85.635576544667458</v>
      </c>
      <c r="M3553">
        <f t="shared" si="334"/>
        <v>2.8571428571428572</v>
      </c>
      <c r="N3553">
        <f t="shared" si="335"/>
        <v>5.0199999999999996</v>
      </c>
      <c r="O3553">
        <f>G3553/WatershedCalcs!$F$18</f>
        <v>0.1306818179979585</v>
      </c>
    </row>
    <row r="3554" spans="1:15" x14ac:dyDescent="0.25">
      <c r="A3554">
        <f t="shared" si="331"/>
        <v>2011</v>
      </c>
      <c r="B3554">
        <f t="shared" si="332"/>
        <v>12</v>
      </c>
      <c r="C3554">
        <v>2011</v>
      </c>
      <c r="D3554">
        <v>23</v>
      </c>
      <c r="E3554">
        <v>9</v>
      </c>
      <c r="F3554">
        <v>1.8</v>
      </c>
      <c r="G3554">
        <v>1.8</v>
      </c>
      <c r="I3554" s="1">
        <v>40809</v>
      </c>
      <c r="J3554">
        <v>1.8</v>
      </c>
      <c r="K3554">
        <f t="shared" si="330"/>
        <v>4568</v>
      </c>
      <c r="L3554" s="7">
        <f t="shared" si="333"/>
        <v>89.885871704053528</v>
      </c>
      <c r="M3554">
        <f t="shared" si="334"/>
        <v>2.8857142857142857</v>
      </c>
      <c r="N3554">
        <f t="shared" si="335"/>
        <v>5.0966666666666667</v>
      </c>
      <c r="O3554">
        <f>G3554/WatershedCalcs!$F$18</f>
        <v>0.11201298685539299</v>
      </c>
    </row>
    <row r="3555" spans="1:15" x14ac:dyDescent="0.25">
      <c r="A3555">
        <f t="shared" si="331"/>
        <v>2011</v>
      </c>
      <c r="B3555">
        <f t="shared" si="332"/>
        <v>12</v>
      </c>
      <c r="C3555">
        <v>2011</v>
      </c>
      <c r="D3555">
        <v>24</v>
      </c>
      <c r="E3555">
        <v>9</v>
      </c>
      <c r="F3555">
        <v>1.6</v>
      </c>
      <c r="G3555">
        <v>1.6</v>
      </c>
      <c r="I3555" s="1">
        <v>40810</v>
      </c>
      <c r="J3555">
        <v>1.6</v>
      </c>
      <c r="K3555">
        <f t="shared" si="330"/>
        <v>4775</v>
      </c>
      <c r="L3555" s="7">
        <f t="shared" si="333"/>
        <v>93.959071231798504</v>
      </c>
      <c r="M3555">
        <f t="shared" si="334"/>
        <v>2.9571428571428569</v>
      </c>
      <c r="N3555">
        <f t="shared" si="335"/>
        <v>5.1466666666666665</v>
      </c>
      <c r="O3555">
        <f>G3555/WatershedCalcs!$F$18</f>
        <v>9.9567099427015998E-2</v>
      </c>
    </row>
    <row r="3556" spans="1:15" x14ac:dyDescent="0.25">
      <c r="A3556">
        <f t="shared" si="331"/>
        <v>2011</v>
      </c>
      <c r="B3556">
        <f t="shared" si="332"/>
        <v>12</v>
      </c>
      <c r="C3556">
        <v>2011</v>
      </c>
      <c r="D3556">
        <v>25</v>
      </c>
      <c r="E3556">
        <v>9</v>
      </c>
      <c r="F3556">
        <v>2.6</v>
      </c>
      <c r="G3556">
        <v>2.6</v>
      </c>
      <c r="I3556" s="1">
        <v>40811</v>
      </c>
      <c r="J3556">
        <v>2.6</v>
      </c>
      <c r="K3556">
        <f t="shared" si="330"/>
        <v>4098</v>
      </c>
      <c r="L3556" s="7">
        <f t="shared" si="333"/>
        <v>80.637544273907906</v>
      </c>
      <c r="M3556">
        <f t="shared" si="334"/>
        <v>3.0714285714285716</v>
      </c>
      <c r="N3556">
        <f t="shared" si="335"/>
        <v>5.2166666666666668</v>
      </c>
      <c r="O3556">
        <f>G3556/WatershedCalcs!$F$18</f>
        <v>0.161796536568901</v>
      </c>
    </row>
    <row r="3557" spans="1:15" x14ac:dyDescent="0.25">
      <c r="A3557">
        <f t="shared" si="331"/>
        <v>2011</v>
      </c>
      <c r="B3557">
        <f t="shared" si="332"/>
        <v>12</v>
      </c>
      <c r="C3557">
        <v>2011</v>
      </c>
      <c r="D3557">
        <v>26</v>
      </c>
      <c r="E3557">
        <v>9</v>
      </c>
      <c r="F3557">
        <v>3.5</v>
      </c>
      <c r="G3557">
        <v>3.5</v>
      </c>
      <c r="I3557" s="1">
        <v>40812</v>
      </c>
      <c r="J3557">
        <v>3.5</v>
      </c>
      <c r="K3557">
        <f t="shared" si="330"/>
        <v>3791</v>
      </c>
      <c r="L3557" s="7">
        <f t="shared" si="333"/>
        <v>74.59661550570641</v>
      </c>
      <c r="M3557">
        <f t="shared" si="334"/>
        <v>3.1999999999999997</v>
      </c>
      <c r="N3557">
        <f t="shared" si="335"/>
        <v>5.2666666666666666</v>
      </c>
      <c r="O3557">
        <f>G3557/WatershedCalcs!$F$18</f>
        <v>0.21780302999659748</v>
      </c>
    </row>
    <row r="3558" spans="1:15" x14ac:dyDescent="0.25">
      <c r="A3558">
        <f t="shared" si="331"/>
        <v>2011</v>
      </c>
      <c r="B3558">
        <f t="shared" si="332"/>
        <v>12</v>
      </c>
      <c r="C3558">
        <v>2011</v>
      </c>
      <c r="D3558">
        <v>27</v>
      </c>
      <c r="E3558">
        <v>9</v>
      </c>
      <c r="F3558">
        <v>5.5</v>
      </c>
      <c r="G3558">
        <v>5.5</v>
      </c>
      <c r="I3558" s="1">
        <v>40813</v>
      </c>
      <c r="J3558">
        <v>5.5</v>
      </c>
      <c r="K3558">
        <f t="shared" si="330"/>
        <v>3357</v>
      </c>
      <c r="L3558" s="7">
        <f t="shared" si="333"/>
        <v>66.056670602125138</v>
      </c>
      <c r="M3558">
        <f t="shared" si="334"/>
        <v>4.2714285714285714</v>
      </c>
      <c r="N3558">
        <f t="shared" si="335"/>
        <v>5.246666666666667</v>
      </c>
      <c r="O3558">
        <f>G3558/WatershedCalcs!$F$18</f>
        <v>0.34226190428036746</v>
      </c>
    </row>
    <row r="3559" spans="1:15" x14ac:dyDescent="0.25">
      <c r="A3559">
        <f t="shared" si="331"/>
        <v>2011</v>
      </c>
      <c r="B3559">
        <f t="shared" si="332"/>
        <v>12</v>
      </c>
      <c r="C3559">
        <v>2011</v>
      </c>
      <c r="D3559">
        <v>28</v>
      </c>
      <c r="E3559">
        <v>9</v>
      </c>
      <c r="F3559">
        <v>2.9</v>
      </c>
      <c r="G3559">
        <v>2.9</v>
      </c>
      <c r="I3559" s="1">
        <v>40814</v>
      </c>
      <c r="J3559">
        <v>2.9</v>
      </c>
      <c r="K3559">
        <f t="shared" si="330"/>
        <v>3982</v>
      </c>
      <c r="L3559" s="7">
        <f t="shared" si="333"/>
        <v>78.354978354978357</v>
      </c>
      <c r="M3559">
        <f t="shared" si="334"/>
        <v>4.8142857142857149</v>
      </c>
      <c r="N3559">
        <f t="shared" si="335"/>
        <v>5.1633333333333331</v>
      </c>
      <c r="O3559">
        <f>G3559/WatershedCalcs!$F$18</f>
        <v>0.18046536771146648</v>
      </c>
    </row>
    <row r="3560" spans="1:15" x14ac:dyDescent="0.25">
      <c r="A3560">
        <f t="shared" si="331"/>
        <v>2011</v>
      </c>
      <c r="B3560">
        <f t="shared" si="332"/>
        <v>12</v>
      </c>
      <c r="C3560">
        <v>2011</v>
      </c>
      <c r="D3560">
        <v>29</v>
      </c>
      <c r="E3560">
        <v>9</v>
      </c>
      <c r="F3560">
        <v>2.2999999999999998</v>
      </c>
      <c r="G3560">
        <v>2.2999999999999998</v>
      </c>
      <c r="I3560" s="1">
        <v>40815</v>
      </c>
      <c r="J3560">
        <v>2.2999999999999998</v>
      </c>
      <c r="K3560">
        <f t="shared" si="330"/>
        <v>4227</v>
      </c>
      <c r="L3560" s="7">
        <f t="shared" si="333"/>
        <v>83.175914994096814</v>
      </c>
      <c r="M3560">
        <f t="shared" si="334"/>
        <v>5.7428571428571429</v>
      </c>
      <c r="N3560">
        <f t="shared" si="335"/>
        <v>5.2200000000000006</v>
      </c>
      <c r="O3560">
        <f>G3560/WatershedCalcs!$F$18</f>
        <v>0.14312770542633546</v>
      </c>
    </row>
    <row r="3561" spans="1:15" x14ac:dyDescent="0.25">
      <c r="A3561">
        <f t="shared" si="331"/>
        <v>2011</v>
      </c>
      <c r="B3561">
        <f t="shared" si="332"/>
        <v>12</v>
      </c>
      <c r="C3561">
        <v>2011</v>
      </c>
      <c r="D3561">
        <v>30</v>
      </c>
      <c r="E3561">
        <v>9</v>
      </c>
      <c r="F3561">
        <v>2.2999999999999998</v>
      </c>
      <c r="G3561">
        <v>2.2999999999999998</v>
      </c>
      <c r="I3561" s="1">
        <v>40816</v>
      </c>
      <c r="J3561">
        <v>2.2999999999999998</v>
      </c>
      <c r="K3561">
        <f t="shared" si="330"/>
        <v>4227</v>
      </c>
      <c r="L3561" s="7">
        <f t="shared" si="333"/>
        <v>83.175914994096814</v>
      </c>
      <c r="M3561">
        <f t="shared" si="334"/>
        <v>6.3142857142857141</v>
      </c>
      <c r="N3561">
        <f t="shared" si="335"/>
        <v>5.3900000000000006</v>
      </c>
      <c r="O3561">
        <f>G3561/WatershedCalcs!$F$18</f>
        <v>0.14312770542633546</v>
      </c>
    </row>
    <row r="3562" spans="1:15" x14ac:dyDescent="0.25">
      <c r="A3562">
        <f t="shared" si="331"/>
        <v>2012</v>
      </c>
      <c r="B3562">
        <f t="shared" si="332"/>
        <v>1</v>
      </c>
      <c r="C3562">
        <v>2011</v>
      </c>
      <c r="D3562">
        <v>1</v>
      </c>
      <c r="E3562">
        <v>10</v>
      </c>
      <c r="F3562">
        <v>2.4</v>
      </c>
      <c r="G3562">
        <v>2.4</v>
      </c>
      <c r="I3562" s="1">
        <v>40817</v>
      </c>
      <c r="J3562">
        <v>2.4</v>
      </c>
      <c r="K3562">
        <f t="shared" si="330"/>
        <v>4180</v>
      </c>
      <c r="L3562" s="7">
        <f t="shared" si="333"/>
        <v>82.251082251082252</v>
      </c>
      <c r="M3562">
        <f t="shared" si="334"/>
        <v>6.6285714285714281</v>
      </c>
      <c r="N3562">
        <f t="shared" si="335"/>
        <v>5.5166666666666666</v>
      </c>
      <c r="O3562">
        <f>G3562/WatershedCalcs!$F$18</f>
        <v>0.14935064914052398</v>
      </c>
    </row>
    <row r="3563" spans="1:15" x14ac:dyDescent="0.25">
      <c r="A3563">
        <f t="shared" si="331"/>
        <v>2012</v>
      </c>
      <c r="B3563">
        <f t="shared" si="332"/>
        <v>1</v>
      </c>
      <c r="C3563">
        <v>2011</v>
      </c>
      <c r="D3563">
        <v>2</v>
      </c>
      <c r="E3563">
        <v>10</v>
      </c>
      <c r="F3563">
        <v>3.5</v>
      </c>
      <c r="G3563">
        <v>3.5</v>
      </c>
      <c r="I3563" s="1">
        <v>40818</v>
      </c>
      <c r="J3563">
        <v>3.5</v>
      </c>
      <c r="K3563">
        <f t="shared" si="330"/>
        <v>3791</v>
      </c>
      <c r="L3563" s="7">
        <f t="shared" si="333"/>
        <v>74.59661550570641</v>
      </c>
      <c r="M3563">
        <f t="shared" si="334"/>
        <v>6.8</v>
      </c>
      <c r="N3563">
        <f t="shared" si="335"/>
        <v>5.6233333333333331</v>
      </c>
      <c r="O3563">
        <f>G3563/WatershedCalcs!$F$18</f>
        <v>0.21780302999659748</v>
      </c>
    </row>
    <row r="3564" spans="1:15" x14ac:dyDescent="0.25">
      <c r="A3564">
        <f t="shared" si="331"/>
        <v>2012</v>
      </c>
      <c r="B3564">
        <f t="shared" si="332"/>
        <v>1</v>
      </c>
      <c r="C3564">
        <v>2011</v>
      </c>
      <c r="D3564">
        <v>3</v>
      </c>
      <c r="E3564">
        <v>10</v>
      </c>
      <c r="F3564">
        <v>11</v>
      </c>
      <c r="G3564">
        <v>11</v>
      </c>
      <c r="I3564" s="1">
        <v>40819</v>
      </c>
      <c r="J3564">
        <v>11</v>
      </c>
      <c r="K3564">
        <f t="shared" si="330"/>
        <v>2599</v>
      </c>
      <c r="L3564" s="7">
        <f t="shared" si="333"/>
        <v>51.141282959464775</v>
      </c>
      <c r="M3564">
        <f t="shared" si="334"/>
        <v>6.8</v>
      </c>
      <c r="N3564">
        <f t="shared" si="335"/>
        <v>5.666666666666667</v>
      </c>
      <c r="O3564">
        <f>G3564/WatershedCalcs!$F$18</f>
        <v>0.68452380856073491</v>
      </c>
    </row>
    <row r="3565" spans="1:15" x14ac:dyDescent="0.25">
      <c r="A3565">
        <f t="shared" si="331"/>
        <v>2012</v>
      </c>
      <c r="B3565">
        <f t="shared" si="332"/>
        <v>1</v>
      </c>
      <c r="C3565">
        <v>2011</v>
      </c>
      <c r="D3565">
        <v>4</v>
      </c>
      <c r="E3565">
        <v>10</v>
      </c>
      <c r="F3565">
        <v>9.3000000000000007</v>
      </c>
      <c r="G3565">
        <v>9.3000000000000007</v>
      </c>
      <c r="I3565" s="1">
        <v>40820</v>
      </c>
      <c r="J3565">
        <v>9.3000000000000007</v>
      </c>
      <c r="K3565">
        <f t="shared" si="330"/>
        <v>2828</v>
      </c>
      <c r="L3565" s="7">
        <f t="shared" si="333"/>
        <v>55.647382920110189</v>
      </c>
      <c r="M3565">
        <f t="shared" si="334"/>
        <v>6.5285714285714294</v>
      </c>
      <c r="N3565">
        <f t="shared" si="335"/>
        <v>5.54</v>
      </c>
      <c r="O3565">
        <f>G3565/WatershedCalcs!$F$18</f>
        <v>0.57873376541953048</v>
      </c>
    </row>
    <row r="3566" spans="1:15" x14ac:dyDescent="0.25">
      <c r="A3566">
        <f t="shared" si="331"/>
        <v>2012</v>
      </c>
      <c r="B3566">
        <f t="shared" si="332"/>
        <v>1</v>
      </c>
      <c r="C3566">
        <v>2011</v>
      </c>
      <c r="D3566">
        <v>5</v>
      </c>
      <c r="E3566">
        <v>10</v>
      </c>
      <c r="F3566">
        <v>9.4</v>
      </c>
      <c r="G3566">
        <v>9.4</v>
      </c>
      <c r="I3566" s="1">
        <v>40821</v>
      </c>
      <c r="J3566">
        <v>9.4</v>
      </c>
      <c r="K3566">
        <f t="shared" si="330"/>
        <v>2819</v>
      </c>
      <c r="L3566" s="7">
        <f t="shared" si="333"/>
        <v>55.470287288469109</v>
      </c>
      <c r="M3566">
        <f t="shared" si="334"/>
        <v>7.4857142857142858</v>
      </c>
      <c r="N3566">
        <f t="shared" si="335"/>
        <v>5.7633333333333336</v>
      </c>
      <c r="O3566">
        <f>G3566/WatershedCalcs!$F$18</f>
        <v>0.584956709133719</v>
      </c>
    </row>
    <row r="3567" spans="1:15" x14ac:dyDescent="0.25">
      <c r="A3567">
        <f t="shared" si="331"/>
        <v>2012</v>
      </c>
      <c r="B3567">
        <f t="shared" si="332"/>
        <v>1</v>
      </c>
      <c r="C3567">
        <v>2011</v>
      </c>
      <c r="D3567">
        <v>6</v>
      </c>
      <c r="E3567">
        <v>10</v>
      </c>
      <c r="F3567">
        <v>6.3</v>
      </c>
      <c r="G3567">
        <v>6.3</v>
      </c>
      <c r="I3567" s="1">
        <v>40822</v>
      </c>
      <c r="J3567">
        <v>6.3</v>
      </c>
      <c r="K3567">
        <f t="shared" si="330"/>
        <v>3200</v>
      </c>
      <c r="L3567" s="7">
        <f t="shared" si="333"/>
        <v>62.967335694608416</v>
      </c>
      <c r="M3567">
        <f t="shared" si="334"/>
        <v>7.4714285714285706</v>
      </c>
      <c r="N3567">
        <f t="shared" si="335"/>
        <v>5.6866666666666665</v>
      </c>
      <c r="O3567">
        <f>G3567/WatershedCalcs!$F$18</f>
        <v>0.39204545399387547</v>
      </c>
    </row>
    <row r="3568" spans="1:15" x14ac:dyDescent="0.25">
      <c r="A3568">
        <f t="shared" si="331"/>
        <v>2012</v>
      </c>
      <c r="B3568">
        <f t="shared" si="332"/>
        <v>1</v>
      </c>
      <c r="C3568">
        <v>2011</v>
      </c>
      <c r="D3568">
        <v>7</v>
      </c>
      <c r="E3568">
        <v>10</v>
      </c>
      <c r="F3568">
        <v>4.5</v>
      </c>
      <c r="G3568">
        <v>4.5</v>
      </c>
      <c r="I3568" s="1">
        <v>40823</v>
      </c>
      <c r="J3568">
        <v>4.5</v>
      </c>
      <c r="K3568">
        <f t="shared" si="330"/>
        <v>3571</v>
      </c>
      <c r="L3568" s="7">
        <f t="shared" si="333"/>
        <v>70.267611176702076</v>
      </c>
      <c r="M3568">
        <f t="shared" si="334"/>
        <v>7.4285714285714288</v>
      </c>
      <c r="N3568">
        <f t="shared" si="335"/>
        <v>5.7233333333333336</v>
      </c>
      <c r="O3568">
        <f>G3568/WatershedCalcs!$F$18</f>
        <v>0.28003246713848245</v>
      </c>
    </row>
    <row r="3569" spans="1:15" x14ac:dyDescent="0.25">
      <c r="A3569">
        <f t="shared" si="331"/>
        <v>2012</v>
      </c>
      <c r="B3569">
        <f t="shared" si="332"/>
        <v>1</v>
      </c>
      <c r="C3569">
        <v>2011</v>
      </c>
      <c r="D3569">
        <v>8</v>
      </c>
      <c r="E3569">
        <v>10</v>
      </c>
      <c r="F3569">
        <v>3.6</v>
      </c>
      <c r="G3569">
        <v>3.6</v>
      </c>
      <c r="I3569" s="1">
        <v>40824</v>
      </c>
      <c r="J3569">
        <v>3.6</v>
      </c>
      <c r="K3569">
        <f t="shared" si="330"/>
        <v>3764</v>
      </c>
      <c r="L3569" s="7">
        <f t="shared" si="333"/>
        <v>74.065328610783155</v>
      </c>
      <c r="M3569">
        <f t="shared" si="334"/>
        <v>7.5285714285714294</v>
      </c>
      <c r="N3569">
        <f t="shared" si="335"/>
        <v>5.7733333333333325</v>
      </c>
      <c r="O3569">
        <f>G3569/WatershedCalcs!$F$18</f>
        <v>0.22402597371078597</v>
      </c>
    </row>
    <row r="3570" spans="1:15" x14ac:dyDescent="0.25">
      <c r="A3570">
        <f t="shared" si="331"/>
        <v>2012</v>
      </c>
      <c r="B3570">
        <f t="shared" si="332"/>
        <v>1</v>
      </c>
      <c r="C3570">
        <v>2011</v>
      </c>
      <c r="D3570">
        <v>9</v>
      </c>
      <c r="E3570">
        <v>10</v>
      </c>
      <c r="F3570">
        <v>3.5</v>
      </c>
      <c r="G3570">
        <v>3.5</v>
      </c>
      <c r="I3570" s="1">
        <v>40825</v>
      </c>
      <c r="J3570">
        <v>3.5</v>
      </c>
      <c r="K3570">
        <f t="shared" si="330"/>
        <v>3791</v>
      </c>
      <c r="L3570" s="7">
        <f t="shared" si="333"/>
        <v>74.59661550570641</v>
      </c>
      <c r="M3570">
        <f t="shared" si="334"/>
        <v>7.6857142857142877</v>
      </c>
      <c r="N3570">
        <f t="shared" si="335"/>
        <v>5.793333333333333</v>
      </c>
      <c r="O3570">
        <f>G3570/WatershedCalcs!$F$18</f>
        <v>0.21780302999659748</v>
      </c>
    </row>
    <row r="3571" spans="1:15" x14ac:dyDescent="0.25">
      <c r="A3571">
        <f t="shared" si="331"/>
        <v>2012</v>
      </c>
      <c r="B3571">
        <f t="shared" si="332"/>
        <v>1</v>
      </c>
      <c r="C3571">
        <v>2011</v>
      </c>
      <c r="D3571">
        <v>10</v>
      </c>
      <c r="E3571">
        <v>10</v>
      </c>
      <c r="F3571">
        <v>9.1</v>
      </c>
      <c r="G3571">
        <v>9.1</v>
      </c>
      <c r="I3571" s="1">
        <v>40826</v>
      </c>
      <c r="J3571">
        <v>9.1</v>
      </c>
      <c r="K3571">
        <f t="shared" si="330"/>
        <v>2847</v>
      </c>
      <c r="L3571" s="7">
        <f t="shared" si="333"/>
        <v>56.02125147579693</v>
      </c>
      <c r="M3571">
        <f t="shared" si="334"/>
        <v>7.8000000000000016</v>
      </c>
      <c r="N3571">
        <f t="shared" si="335"/>
        <v>5.7999999999999989</v>
      </c>
      <c r="O3571">
        <f>G3571/WatershedCalcs!$F$18</f>
        <v>0.56628787799115343</v>
      </c>
    </row>
    <row r="3572" spans="1:15" x14ac:dyDescent="0.25">
      <c r="A3572">
        <f t="shared" si="331"/>
        <v>2012</v>
      </c>
      <c r="B3572">
        <f t="shared" si="332"/>
        <v>1</v>
      </c>
      <c r="C3572">
        <v>2011</v>
      </c>
      <c r="D3572">
        <v>11</v>
      </c>
      <c r="E3572">
        <v>10</v>
      </c>
      <c r="F3572">
        <v>16</v>
      </c>
      <c r="G3572">
        <v>16</v>
      </c>
      <c r="I3572" s="1">
        <v>40827</v>
      </c>
      <c r="J3572">
        <v>16</v>
      </c>
      <c r="K3572">
        <f t="shared" si="330"/>
        <v>2135</v>
      </c>
      <c r="L3572" s="7">
        <f t="shared" si="333"/>
        <v>42.011019283746556</v>
      </c>
      <c r="M3572">
        <f t="shared" si="334"/>
        <v>7.0142857142857142</v>
      </c>
      <c r="N3572">
        <f t="shared" si="335"/>
        <v>5.626666666666666</v>
      </c>
      <c r="O3572">
        <f>G3572/WatershedCalcs!$F$18</f>
        <v>0.99567099427015993</v>
      </c>
    </row>
    <row r="3573" spans="1:15" x14ac:dyDescent="0.25">
      <c r="A3573">
        <f t="shared" si="331"/>
        <v>2012</v>
      </c>
      <c r="B3573">
        <f t="shared" si="332"/>
        <v>1</v>
      </c>
      <c r="C3573">
        <v>2011</v>
      </c>
      <c r="D3573">
        <v>12</v>
      </c>
      <c r="E3573">
        <v>10</v>
      </c>
      <c r="F3573">
        <v>9.3000000000000007</v>
      </c>
      <c r="G3573">
        <v>9.3000000000000007</v>
      </c>
      <c r="I3573" s="1">
        <v>40828</v>
      </c>
      <c r="J3573">
        <v>9.3000000000000007</v>
      </c>
      <c r="K3573">
        <f t="shared" si="330"/>
        <v>2828</v>
      </c>
      <c r="L3573" s="7">
        <f t="shared" si="333"/>
        <v>55.647382920110189</v>
      </c>
      <c r="M3573">
        <f t="shared" si="334"/>
        <v>5.1428571428571432</v>
      </c>
      <c r="N3573">
        <f t="shared" si="335"/>
        <v>5.2066666666666652</v>
      </c>
      <c r="O3573">
        <f>G3573/WatershedCalcs!$F$18</f>
        <v>0.57873376541953048</v>
      </c>
    </row>
    <row r="3574" spans="1:15" x14ac:dyDescent="0.25">
      <c r="A3574">
        <f t="shared" si="331"/>
        <v>2012</v>
      </c>
      <c r="B3574">
        <f t="shared" si="332"/>
        <v>1</v>
      </c>
      <c r="C3574">
        <v>2011</v>
      </c>
      <c r="D3574">
        <v>13</v>
      </c>
      <c r="E3574">
        <v>10</v>
      </c>
      <c r="F3574">
        <v>6</v>
      </c>
      <c r="G3574">
        <v>6</v>
      </c>
      <c r="I3574" s="1">
        <v>40829</v>
      </c>
      <c r="J3574">
        <v>6</v>
      </c>
      <c r="K3574">
        <f t="shared" si="330"/>
        <v>3252</v>
      </c>
      <c r="L3574" s="7">
        <f t="shared" si="333"/>
        <v>63.990554899645815</v>
      </c>
      <c r="M3574">
        <f t="shared" si="334"/>
        <v>4.2428571428571429</v>
      </c>
      <c r="N3574">
        <f t="shared" si="335"/>
        <v>5.0699999999999985</v>
      </c>
      <c r="O3574">
        <f>G3574/WatershedCalcs!$F$18</f>
        <v>0.37337662285130996</v>
      </c>
    </row>
    <row r="3575" spans="1:15" x14ac:dyDescent="0.25">
      <c r="A3575">
        <f t="shared" si="331"/>
        <v>2012</v>
      </c>
      <c r="B3575">
        <f t="shared" si="332"/>
        <v>1</v>
      </c>
      <c r="C3575">
        <v>2011</v>
      </c>
      <c r="D3575">
        <v>14</v>
      </c>
      <c r="E3575">
        <v>10</v>
      </c>
      <c r="F3575">
        <v>5.2</v>
      </c>
      <c r="G3575">
        <v>5.2</v>
      </c>
      <c r="I3575" s="1">
        <v>40830</v>
      </c>
      <c r="J3575">
        <v>5.2</v>
      </c>
      <c r="K3575">
        <f t="shared" si="330"/>
        <v>3424</v>
      </c>
      <c r="L3575" s="7">
        <f t="shared" si="333"/>
        <v>67.375049193231007</v>
      </c>
      <c r="M3575">
        <f t="shared" si="334"/>
        <v>3.9428571428571426</v>
      </c>
      <c r="N3575">
        <f t="shared" si="335"/>
        <v>5.1033333333333326</v>
      </c>
      <c r="O3575">
        <f>G3575/WatershedCalcs!$F$18</f>
        <v>0.323593073137802</v>
      </c>
    </row>
    <row r="3576" spans="1:15" x14ac:dyDescent="0.25">
      <c r="A3576">
        <f t="shared" si="331"/>
        <v>2012</v>
      </c>
      <c r="B3576">
        <f t="shared" si="332"/>
        <v>1</v>
      </c>
      <c r="C3576">
        <v>2011</v>
      </c>
      <c r="D3576">
        <v>15</v>
      </c>
      <c r="E3576">
        <v>10</v>
      </c>
      <c r="F3576">
        <v>4.7</v>
      </c>
      <c r="G3576">
        <v>4.7</v>
      </c>
      <c r="I3576" s="1">
        <v>40831</v>
      </c>
      <c r="J3576">
        <v>4.7</v>
      </c>
      <c r="K3576">
        <f t="shared" si="330"/>
        <v>3527</v>
      </c>
      <c r="L3576" s="7">
        <f t="shared" si="333"/>
        <v>69.401810310901226</v>
      </c>
      <c r="M3576">
        <f t="shared" si="334"/>
        <v>3.8428571428571425</v>
      </c>
      <c r="N3576">
        <f t="shared" si="335"/>
        <v>5.296666666666666</v>
      </c>
      <c r="O3576">
        <f>G3576/WatershedCalcs!$F$18</f>
        <v>0.2924783545668595</v>
      </c>
    </row>
    <row r="3577" spans="1:15" x14ac:dyDescent="0.25">
      <c r="A3577">
        <f t="shared" si="331"/>
        <v>2012</v>
      </c>
      <c r="B3577">
        <f t="shared" si="332"/>
        <v>1</v>
      </c>
      <c r="C3577">
        <v>2011</v>
      </c>
      <c r="D3577">
        <v>16</v>
      </c>
      <c r="E3577">
        <v>10</v>
      </c>
      <c r="F3577">
        <v>4.3</v>
      </c>
      <c r="G3577">
        <v>4.3</v>
      </c>
      <c r="I3577" s="1">
        <v>40832</v>
      </c>
      <c r="J3577">
        <v>4.3</v>
      </c>
      <c r="K3577">
        <f t="shared" si="330"/>
        <v>3610</v>
      </c>
      <c r="L3577" s="7">
        <f t="shared" si="333"/>
        <v>71.035025580480124</v>
      </c>
      <c r="M3577">
        <f t="shared" si="334"/>
        <v>3.8000000000000003</v>
      </c>
      <c r="N3577">
        <f t="shared" si="335"/>
        <v>5.35</v>
      </c>
      <c r="O3577">
        <f>G3577/WatershedCalcs!$F$18</f>
        <v>0.26758657971010547</v>
      </c>
    </row>
    <row r="3578" spans="1:15" x14ac:dyDescent="0.25">
      <c r="A3578">
        <f t="shared" si="331"/>
        <v>2012</v>
      </c>
      <c r="B3578">
        <f t="shared" si="332"/>
        <v>1</v>
      </c>
      <c r="C3578">
        <v>2011</v>
      </c>
      <c r="D3578">
        <v>17</v>
      </c>
      <c r="E3578">
        <v>10</v>
      </c>
      <c r="F3578">
        <v>3.6</v>
      </c>
      <c r="G3578">
        <v>3.6</v>
      </c>
      <c r="I3578" s="1">
        <v>40833</v>
      </c>
      <c r="J3578">
        <v>3.6</v>
      </c>
      <c r="K3578">
        <f t="shared" si="330"/>
        <v>3764</v>
      </c>
      <c r="L3578" s="7">
        <f t="shared" si="333"/>
        <v>74.065328610783155</v>
      </c>
      <c r="M3578">
        <f t="shared" si="334"/>
        <v>3.657142857142857</v>
      </c>
      <c r="N3578">
        <f t="shared" si="335"/>
        <v>5.3466666666666667</v>
      </c>
      <c r="O3578">
        <f>G3578/WatershedCalcs!$F$18</f>
        <v>0.22402597371078597</v>
      </c>
    </row>
    <row r="3579" spans="1:15" x14ac:dyDescent="0.25">
      <c r="A3579">
        <f t="shared" si="331"/>
        <v>2012</v>
      </c>
      <c r="B3579">
        <f t="shared" si="332"/>
        <v>1</v>
      </c>
      <c r="C3579">
        <v>2011</v>
      </c>
      <c r="D3579">
        <v>18</v>
      </c>
      <c r="E3579">
        <v>10</v>
      </c>
      <c r="F3579">
        <v>2.9</v>
      </c>
      <c r="G3579">
        <v>2.9</v>
      </c>
      <c r="I3579" s="1">
        <v>40834</v>
      </c>
      <c r="J3579">
        <v>2.9</v>
      </c>
      <c r="K3579">
        <f t="shared" si="330"/>
        <v>3982</v>
      </c>
      <c r="L3579" s="7">
        <f t="shared" si="333"/>
        <v>78.354978354978357</v>
      </c>
      <c r="M3579">
        <f t="shared" si="334"/>
        <v>3.6714285714285717</v>
      </c>
      <c r="N3579">
        <f t="shared" si="335"/>
        <v>5.4666666666666668</v>
      </c>
      <c r="O3579">
        <f>G3579/WatershedCalcs!$F$18</f>
        <v>0.18046536771146648</v>
      </c>
    </row>
    <row r="3580" spans="1:15" x14ac:dyDescent="0.25">
      <c r="A3580">
        <f t="shared" si="331"/>
        <v>2012</v>
      </c>
      <c r="B3580">
        <f t="shared" si="332"/>
        <v>1</v>
      </c>
      <c r="C3580">
        <v>2011</v>
      </c>
      <c r="D3580">
        <v>19</v>
      </c>
      <c r="E3580">
        <v>10</v>
      </c>
      <c r="F3580">
        <v>3</v>
      </c>
      <c r="G3580">
        <v>3</v>
      </c>
      <c r="I3580" s="1">
        <v>40835</v>
      </c>
      <c r="J3580">
        <v>3</v>
      </c>
      <c r="K3580">
        <f t="shared" si="330"/>
        <v>3941</v>
      </c>
      <c r="L3580" s="7">
        <f t="shared" si="333"/>
        <v>77.548209366391191</v>
      </c>
      <c r="M3580">
        <f t="shared" si="334"/>
        <v>3.8428571428571425</v>
      </c>
      <c r="N3580">
        <f t="shared" si="335"/>
        <v>6.0033333333333339</v>
      </c>
      <c r="O3580">
        <f>G3580/WatershedCalcs!$F$18</f>
        <v>0.18668831142565498</v>
      </c>
    </row>
    <row r="3581" spans="1:15" x14ac:dyDescent="0.25">
      <c r="A3581">
        <f t="shared" si="331"/>
        <v>2012</v>
      </c>
      <c r="B3581">
        <f t="shared" si="332"/>
        <v>1</v>
      </c>
      <c r="C3581">
        <v>2011</v>
      </c>
      <c r="D3581">
        <v>20</v>
      </c>
      <c r="E3581">
        <v>10</v>
      </c>
      <c r="F3581">
        <v>3.9</v>
      </c>
      <c r="G3581">
        <v>3.9</v>
      </c>
      <c r="I3581" s="1">
        <v>40836</v>
      </c>
      <c r="J3581">
        <v>3.9</v>
      </c>
      <c r="K3581">
        <f t="shared" si="330"/>
        <v>3691</v>
      </c>
      <c r="L3581" s="7">
        <f t="shared" si="333"/>
        <v>72.628886265249903</v>
      </c>
      <c r="M3581">
        <f t="shared" si="334"/>
        <v>3.8285714285714283</v>
      </c>
      <c r="N3581">
        <f t="shared" si="335"/>
        <v>6.6366666666666676</v>
      </c>
      <c r="O3581">
        <f>G3581/WatershedCalcs!$F$18</f>
        <v>0.24269480485335146</v>
      </c>
    </row>
    <row r="3582" spans="1:15" x14ac:dyDescent="0.25">
      <c r="A3582">
        <f t="shared" si="331"/>
        <v>2012</v>
      </c>
      <c r="B3582">
        <f t="shared" si="332"/>
        <v>1</v>
      </c>
      <c r="C3582">
        <v>2011</v>
      </c>
      <c r="D3582">
        <v>21</v>
      </c>
      <c r="E3582">
        <v>10</v>
      </c>
      <c r="F3582">
        <v>4.5</v>
      </c>
      <c r="G3582">
        <v>4.5</v>
      </c>
      <c r="I3582" s="1">
        <v>40837</v>
      </c>
      <c r="J3582">
        <v>4.5</v>
      </c>
      <c r="K3582">
        <f t="shared" si="330"/>
        <v>3571</v>
      </c>
      <c r="L3582" s="7">
        <f t="shared" si="333"/>
        <v>70.267611176702076</v>
      </c>
      <c r="M3582">
        <f t="shared" si="334"/>
        <v>3.6999999999999997</v>
      </c>
      <c r="N3582">
        <f t="shared" si="335"/>
        <v>6.9399999999999995</v>
      </c>
      <c r="O3582">
        <f>G3582/WatershedCalcs!$F$18</f>
        <v>0.28003246713848245</v>
      </c>
    </row>
    <row r="3583" spans="1:15" x14ac:dyDescent="0.25">
      <c r="A3583">
        <f t="shared" si="331"/>
        <v>2012</v>
      </c>
      <c r="B3583">
        <f t="shared" si="332"/>
        <v>1</v>
      </c>
      <c r="C3583">
        <v>2011</v>
      </c>
      <c r="D3583">
        <v>22</v>
      </c>
      <c r="E3583">
        <v>10</v>
      </c>
      <c r="F3583">
        <v>4.4000000000000004</v>
      </c>
      <c r="G3583">
        <v>4.4000000000000004</v>
      </c>
      <c r="I3583" s="1">
        <v>40838</v>
      </c>
      <c r="J3583">
        <v>4.4000000000000004</v>
      </c>
      <c r="K3583">
        <f t="shared" si="330"/>
        <v>3593</v>
      </c>
      <c r="L3583" s="7">
        <f t="shared" si="333"/>
        <v>70.700511609602529</v>
      </c>
      <c r="M3583">
        <f t="shared" si="334"/>
        <v>3.7142857142857144</v>
      </c>
      <c r="N3583">
        <f t="shared" si="335"/>
        <v>7.0366666666666662</v>
      </c>
      <c r="O3583">
        <f>G3583/WatershedCalcs!$F$18</f>
        <v>0.27380952342429399</v>
      </c>
    </row>
    <row r="3584" spans="1:15" x14ac:dyDescent="0.25">
      <c r="A3584">
        <f t="shared" si="331"/>
        <v>2012</v>
      </c>
      <c r="B3584">
        <f t="shared" si="332"/>
        <v>1</v>
      </c>
      <c r="C3584">
        <v>2011</v>
      </c>
      <c r="D3584">
        <v>23</v>
      </c>
      <c r="E3584">
        <v>10</v>
      </c>
      <c r="F3584">
        <v>3.3</v>
      </c>
      <c r="G3584">
        <v>3.3</v>
      </c>
      <c r="I3584" s="1">
        <v>40839</v>
      </c>
      <c r="J3584">
        <v>3.3</v>
      </c>
      <c r="K3584">
        <f t="shared" si="330"/>
        <v>3852</v>
      </c>
      <c r="L3584" s="7">
        <f t="shared" si="333"/>
        <v>75.796930342384883</v>
      </c>
      <c r="M3584">
        <f t="shared" si="334"/>
        <v>4.1428571428571432</v>
      </c>
      <c r="N3584">
        <f t="shared" si="335"/>
        <v>7.3900000000000006</v>
      </c>
      <c r="O3584">
        <f>G3584/WatershedCalcs!$F$18</f>
        <v>0.20535714256822046</v>
      </c>
    </row>
    <row r="3585" spans="1:15" x14ac:dyDescent="0.25">
      <c r="A3585">
        <f t="shared" si="331"/>
        <v>2012</v>
      </c>
      <c r="B3585">
        <f t="shared" si="332"/>
        <v>1</v>
      </c>
      <c r="C3585">
        <v>2011</v>
      </c>
      <c r="D3585">
        <v>24</v>
      </c>
      <c r="E3585">
        <v>10</v>
      </c>
      <c r="F3585">
        <v>3.7</v>
      </c>
      <c r="G3585">
        <v>3.7</v>
      </c>
      <c r="I3585" s="1">
        <v>40840</v>
      </c>
      <c r="J3585">
        <v>3.7</v>
      </c>
      <c r="K3585">
        <f t="shared" si="330"/>
        <v>3734</v>
      </c>
      <c r="L3585" s="7">
        <f t="shared" si="333"/>
        <v>73.475009838646201</v>
      </c>
      <c r="M3585">
        <f t="shared" si="334"/>
        <v>4.5428571428571427</v>
      </c>
      <c r="N3585">
        <f t="shared" si="335"/>
        <v>11.379999999999999</v>
      </c>
      <c r="O3585">
        <f>G3585/WatershedCalcs!$F$18</f>
        <v>0.2302489174249745</v>
      </c>
    </row>
    <row r="3586" spans="1:15" x14ac:dyDescent="0.25">
      <c r="A3586">
        <f t="shared" si="331"/>
        <v>2012</v>
      </c>
      <c r="B3586">
        <f t="shared" si="332"/>
        <v>1</v>
      </c>
      <c r="C3586">
        <v>2011</v>
      </c>
      <c r="D3586">
        <v>25</v>
      </c>
      <c r="E3586">
        <v>10</v>
      </c>
      <c r="F3586">
        <v>4.0999999999999996</v>
      </c>
      <c r="G3586">
        <v>4.0999999999999996</v>
      </c>
      <c r="I3586" s="1">
        <v>40841</v>
      </c>
      <c r="J3586">
        <v>4.0999999999999996</v>
      </c>
      <c r="K3586">
        <f t="shared" ref="K3586:K3649" si="336">RANK(J3586,$J$2:$J$5114,0)</f>
        <v>3656</v>
      </c>
      <c r="L3586" s="7">
        <f t="shared" si="333"/>
        <v>71.94018103109012</v>
      </c>
      <c r="M3586">
        <f t="shared" si="334"/>
        <v>4.8142857142857149</v>
      </c>
      <c r="N3586">
        <f t="shared" si="335"/>
        <v>14.123333333333335</v>
      </c>
      <c r="O3586">
        <f>G3586/WatershedCalcs!$F$18</f>
        <v>0.25514069228172848</v>
      </c>
    </row>
    <row r="3587" spans="1:15" x14ac:dyDescent="0.25">
      <c r="A3587">
        <f t="shared" ref="A3587:A3650" si="337">IF(E3587&gt;9,C3587+1,C3587)</f>
        <v>2012</v>
      </c>
      <c r="B3587">
        <f t="shared" ref="B3587:B3650" si="338">IF(E3587&gt;9,(E3587-9),(E3587+3))</f>
        <v>1</v>
      </c>
      <c r="C3587">
        <v>2011</v>
      </c>
      <c r="D3587">
        <v>26</v>
      </c>
      <c r="E3587">
        <v>10</v>
      </c>
      <c r="F3587">
        <v>2.9</v>
      </c>
      <c r="G3587">
        <v>2.9</v>
      </c>
      <c r="I3587" s="1">
        <v>40842</v>
      </c>
      <c r="J3587">
        <v>2.9</v>
      </c>
      <c r="K3587">
        <f t="shared" si="336"/>
        <v>3982</v>
      </c>
      <c r="L3587" s="7">
        <f t="shared" ref="L3587:L3650" si="339">100*(K3587/(COUNT($K$2:$K$5114)+1))</f>
        <v>78.354978354978357</v>
      </c>
      <c r="M3587">
        <f t="shared" ref="M3587:M3650" si="340">AVERAGE(J3587:J3593)</f>
        <v>4.9142857142857137</v>
      </c>
      <c r="N3587">
        <f t="shared" ref="N3587:N3650" si="341">AVERAGE(J3587:J3616)</f>
        <v>15.520000000000001</v>
      </c>
      <c r="O3587">
        <f>G3587/WatershedCalcs!$F$18</f>
        <v>0.18046536771146648</v>
      </c>
    </row>
    <row r="3588" spans="1:15" x14ac:dyDescent="0.25">
      <c r="A3588">
        <f t="shared" si="337"/>
        <v>2012</v>
      </c>
      <c r="B3588">
        <f t="shared" si="338"/>
        <v>1</v>
      </c>
      <c r="C3588">
        <v>2011</v>
      </c>
      <c r="D3588">
        <v>27</v>
      </c>
      <c r="E3588">
        <v>10</v>
      </c>
      <c r="F3588">
        <v>3</v>
      </c>
      <c r="G3588">
        <v>3</v>
      </c>
      <c r="I3588" s="1">
        <v>40843</v>
      </c>
      <c r="J3588">
        <v>3</v>
      </c>
      <c r="K3588">
        <f t="shared" si="336"/>
        <v>3941</v>
      </c>
      <c r="L3588" s="7">
        <f t="shared" si="339"/>
        <v>77.548209366391191</v>
      </c>
      <c r="M3588">
        <f t="shared" si="340"/>
        <v>5.5285714285714294</v>
      </c>
      <c r="N3588">
        <f t="shared" si="341"/>
        <v>16.623333333333335</v>
      </c>
      <c r="O3588">
        <f>G3588/WatershedCalcs!$F$18</f>
        <v>0.18668831142565498</v>
      </c>
    </row>
    <row r="3589" spans="1:15" x14ac:dyDescent="0.25">
      <c r="A3589">
        <f t="shared" si="337"/>
        <v>2012</v>
      </c>
      <c r="B3589">
        <f t="shared" si="338"/>
        <v>1</v>
      </c>
      <c r="C3589">
        <v>2011</v>
      </c>
      <c r="D3589">
        <v>28</v>
      </c>
      <c r="E3589">
        <v>10</v>
      </c>
      <c r="F3589">
        <v>4.5999999999999996</v>
      </c>
      <c r="G3589">
        <v>4.5999999999999996</v>
      </c>
      <c r="I3589" s="1">
        <v>40844</v>
      </c>
      <c r="J3589">
        <v>4.5999999999999996</v>
      </c>
      <c r="K3589">
        <f t="shared" si="336"/>
        <v>3549</v>
      </c>
      <c r="L3589" s="7">
        <f t="shared" si="339"/>
        <v>69.834710743801651</v>
      </c>
      <c r="M3589">
        <f t="shared" si="340"/>
        <v>7.3857142857142861</v>
      </c>
      <c r="N3589">
        <f t="shared" si="341"/>
        <v>17.39</v>
      </c>
      <c r="O3589">
        <f>G3589/WatershedCalcs!$F$18</f>
        <v>0.28625541085267092</v>
      </c>
    </row>
    <row r="3590" spans="1:15" x14ac:dyDescent="0.25">
      <c r="A3590">
        <f t="shared" si="337"/>
        <v>2012</v>
      </c>
      <c r="B3590">
        <f t="shared" si="338"/>
        <v>1</v>
      </c>
      <c r="C3590">
        <v>2011</v>
      </c>
      <c r="D3590">
        <v>29</v>
      </c>
      <c r="E3590">
        <v>10</v>
      </c>
      <c r="F3590">
        <v>7.4</v>
      </c>
      <c r="G3590">
        <v>7.4</v>
      </c>
      <c r="I3590" s="1">
        <v>40845</v>
      </c>
      <c r="J3590">
        <v>7.4</v>
      </c>
      <c r="K3590">
        <f t="shared" si="336"/>
        <v>3038</v>
      </c>
      <c r="L3590" s="7">
        <f t="shared" si="339"/>
        <v>59.779614325068877</v>
      </c>
      <c r="M3590">
        <f t="shared" si="340"/>
        <v>7.7428571428571429</v>
      </c>
      <c r="N3590">
        <f t="shared" si="341"/>
        <v>18.136666666666667</v>
      </c>
      <c r="O3590">
        <f>G3590/WatershedCalcs!$F$18</f>
        <v>0.46049783484994899</v>
      </c>
    </row>
    <row r="3591" spans="1:15" x14ac:dyDescent="0.25">
      <c r="A3591">
        <f t="shared" si="337"/>
        <v>2012</v>
      </c>
      <c r="B3591">
        <f t="shared" si="338"/>
        <v>1</v>
      </c>
      <c r="C3591">
        <v>2011</v>
      </c>
      <c r="D3591">
        <v>30</v>
      </c>
      <c r="E3591">
        <v>10</v>
      </c>
      <c r="F3591">
        <v>6.1</v>
      </c>
      <c r="G3591">
        <v>6.1</v>
      </c>
      <c r="I3591" s="1">
        <v>40846</v>
      </c>
      <c r="J3591">
        <v>6.1</v>
      </c>
      <c r="K3591">
        <f t="shared" si="336"/>
        <v>3235</v>
      </c>
      <c r="L3591" s="7">
        <f t="shared" si="339"/>
        <v>63.656040928768199</v>
      </c>
      <c r="M3591">
        <f t="shared" si="340"/>
        <v>7.7428571428571429</v>
      </c>
      <c r="N3591">
        <f t="shared" si="341"/>
        <v>18.723333333333336</v>
      </c>
      <c r="O3591">
        <f>G3591/WatershedCalcs!$F$18</f>
        <v>0.37959956656549843</v>
      </c>
    </row>
    <row r="3592" spans="1:15" x14ac:dyDescent="0.25">
      <c r="A3592">
        <f t="shared" si="337"/>
        <v>2012</v>
      </c>
      <c r="B3592">
        <f t="shared" si="338"/>
        <v>1</v>
      </c>
      <c r="C3592">
        <v>2011</v>
      </c>
      <c r="D3592">
        <v>31</v>
      </c>
      <c r="E3592">
        <v>10</v>
      </c>
      <c r="F3592">
        <v>5.6</v>
      </c>
      <c r="G3592">
        <v>5.6</v>
      </c>
      <c r="I3592" s="1">
        <v>40847</v>
      </c>
      <c r="J3592">
        <v>5.6</v>
      </c>
      <c r="K3592">
        <f t="shared" si="336"/>
        <v>3332</v>
      </c>
      <c r="L3592" s="7">
        <f t="shared" si="339"/>
        <v>65.564738292011015</v>
      </c>
      <c r="M3592">
        <f t="shared" si="340"/>
        <v>7.7285714285714278</v>
      </c>
      <c r="N3592">
        <f t="shared" si="341"/>
        <v>19.153333333333332</v>
      </c>
      <c r="O3592">
        <f>G3592/WatershedCalcs!$F$18</f>
        <v>0.34848484799455592</v>
      </c>
    </row>
    <row r="3593" spans="1:15" x14ac:dyDescent="0.25">
      <c r="A3593">
        <f t="shared" si="337"/>
        <v>2012</v>
      </c>
      <c r="B3593">
        <f t="shared" si="338"/>
        <v>2</v>
      </c>
      <c r="C3593">
        <v>2011</v>
      </c>
      <c r="D3593">
        <v>1</v>
      </c>
      <c r="E3593">
        <v>11</v>
      </c>
      <c r="F3593">
        <v>4.8</v>
      </c>
      <c r="G3593">
        <v>4.8</v>
      </c>
      <c r="I3593" s="1">
        <v>40848</v>
      </c>
      <c r="J3593">
        <v>4.8</v>
      </c>
      <c r="K3593">
        <f t="shared" si="336"/>
        <v>3498</v>
      </c>
      <c r="L3593" s="7">
        <f t="shared" si="339"/>
        <v>68.831168831168839</v>
      </c>
      <c r="M3593">
        <f t="shared" si="340"/>
        <v>7.5285714285714294</v>
      </c>
      <c r="N3593">
        <f t="shared" si="341"/>
        <v>19.566666666666666</v>
      </c>
      <c r="O3593">
        <f>G3593/WatershedCalcs!$F$18</f>
        <v>0.29870129828104797</v>
      </c>
    </row>
    <row r="3594" spans="1:15" x14ac:dyDescent="0.25">
      <c r="A3594">
        <f t="shared" si="337"/>
        <v>2012</v>
      </c>
      <c r="B3594">
        <f t="shared" si="338"/>
        <v>2</v>
      </c>
      <c r="C3594">
        <v>2011</v>
      </c>
      <c r="D3594">
        <v>2</v>
      </c>
      <c r="E3594">
        <v>11</v>
      </c>
      <c r="F3594">
        <v>7.2</v>
      </c>
      <c r="G3594">
        <v>7.2</v>
      </c>
      <c r="I3594" s="1">
        <v>40849</v>
      </c>
      <c r="J3594">
        <v>7.2</v>
      </c>
      <c r="K3594">
        <f t="shared" si="336"/>
        <v>3065</v>
      </c>
      <c r="L3594" s="7">
        <f t="shared" si="339"/>
        <v>60.310901219992132</v>
      </c>
      <c r="M3594">
        <f t="shared" si="340"/>
        <v>7.3714285714285719</v>
      </c>
      <c r="N3594">
        <f t="shared" si="341"/>
        <v>19.873333333333335</v>
      </c>
      <c r="O3594">
        <f>G3594/WatershedCalcs!$F$18</f>
        <v>0.44805194742157195</v>
      </c>
    </row>
    <row r="3595" spans="1:15" x14ac:dyDescent="0.25">
      <c r="A3595">
        <f t="shared" si="337"/>
        <v>2012</v>
      </c>
      <c r="B3595">
        <f t="shared" si="338"/>
        <v>2</v>
      </c>
      <c r="C3595">
        <v>2011</v>
      </c>
      <c r="D3595">
        <v>3</v>
      </c>
      <c r="E3595">
        <v>11</v>
      </c>
      <c r="F3595">
        <v>16</v>
      </c>
      <c r="G3595">
        <v>16</v>
      </c>
      <c r="I3595" s="1">
        <v>40850</v>
      </c>
      <c r="J3595">
        <v>16</v>
      </c>
      <c r="K3595">
        <f t="shared" si="336"/>
        <v>2135</v>
      </c>
      <c r="L3595" s="7">
        <f t="shared" si="339"/>
        <v>42.011019283746556</v>
      </c>
      <c r="M3595">
        <f t="shared" si="340"/>
        <v>6.9</v>
      </c>
      <c r="N3595">
        <f t="shared" si="341"/>
        <v>20.033333333333335</v>
      </c>
      <c r="O3595">
        <f>G3595/WatershedCalcs!$F$18</f>
        <v>0.99567099427015993</v>
      </c>
    </row>
    <row r="3596" spans="1:15" x14ac:dyDescent="0.25">
      <c r="A3596">
        <f t="shared" si="337"/>
        <v>2012</v>
      </c>
      <c r="B3596">
        <f t="shared" si="338"/>
        <v>2</v>
      </c>
      <c r="C3596">
        <v>2011</v>
      </c>
      <c r="D3596">
        <v>4</v>
      </c>
      <c r="E3596">
        <v>11</v>
      </c>
      <c r="F3596">
        <v>7.1</v>
      </c>
      <c r="G3596">
        <v>7.1</v>
      </c>
      <c r="I3596" s="1">
        <v>40851</v>
      </c>
      <c r="J3596">
        <v>7.1</v>
      </c>
      <c r="K3596">
        <f t="shared" si="336"/>
        <v>3074</v>
      </c>
      <c r="L3596" s="7">
        <f t="shared" si="339"/>
        <v>60.48799685163322</v>
      </c>
      <c r="M3596">
        <f t="shared" si="340"/>
        <v>5.0999999999999996</v>
      </c>
      <c r="N3596">
        <f t="shared" si="341"/>
        <v>19.866666666666667</v>
      </c>
      <c r="O3596">
        <f>G3596/WatershedCalcs!$F$18</f>
        <v>0.44182900370738343</v>
      </c>
    </row>
    <row r="3597" spans="1:15" x14ac:dyDescent="0.25">
      <c r="A3597">
        <f t="shared" si="337"/>
        <v>2012</v>
      </c>
      <c r="B3597">
        <f t="shared" si="338"/>
        <v>2</v>
      </c>
      <c r="C3597">
        <v>2011</v>
      </c>
      <c r="D3597">
        <v>5</v>
      </c>
      <c r="E3597">
        <v>11</v>
      </c>
      <c r="F3597">
        <v>7.4</v>
      </c>
      <c r="G3597">
        <v>7.4</v>
      </c>
      <c r="I3597" s="1">
        <v>40852</v>
      </c>
      <c r="J3597">
        <v>7.4</v>
      </c>
      <c r="K3597">
        <f t="shared" si="336"/>
        <v>3038</v>
      </c>
      <c r="L3597" s="7">
        <f t="shared" si="339"/>
        <v>59.779614325068877</v>
      </c>
      <c r="M3597">
        <f t="shared" si="340"/>
        <v>4.8285714285714283</v>
      </c>
      <c r="N3597">
        <f t="shared" si="341"/>
        <v>19.95</v>
      </c>
      <c r="O3597">
        <f>G3597/WatershedCalcs!$F$18</f>
        <v>0.46049783484994899</v>
      </c>
    </row>
    <row r="3598" spans="1:15" x14ac:dyDescent="0.25">
      <c r="A3598">
        <f t="shared" si="337"/>
        <v>2012</v>
      </c>
      <c r="B3598">
        <f t="shared" si="338"/>
        <v>2</v>
      </c>
      <c r="C3598">
        <v>2011</v>
      </c>
      <c r="D3598">
        <v>6</v>
      </c>
      <c r="E3598">
        <v>11</v>
      </c>
      <c r="F3598">
        <v>6</v>
      </c>
      <c r="G3598">
        <v>6</v>
      </c>
      <c r="I3598" s="1">
        <v>40853</v>
      </c>
      <c r="J3598">
        <v>6</v>
      </c>
      <c r="K3598">
        <f t="shared" si="336"/>
        <v>3252</v>
      </c>
      <c r="L3598" s="7">
        <f t="shared" si="339"/>
        <v>63.990554899645815</v>
      </c>
      <c r="M3598">
        <f t="shared" si="340"/>
        <v>4.7714285714285705</v>
      </c>
      <c r="N3598">
        <f t="shared" si="341"/>
        <v>19.996666666666666</v>
      </c>
      <c r="O3598">
        <f>G3598/WatershedCalcs!$F$18</f>
        <v>0.37337662285130996</v>
      </c>
    </row>
    <row r="3599" spans="1:15" x14ac:dyDescent="0.25">
      <c r="A3599">
        <f t="shared" si="337"/>
        <v>2012</v>
      </c>
      <c r="B3599">
        <f t="shared" si="338"/>
        <v>2</v>
      </c>
      <c r="C3599">
        <v>2011</v>
      </c>
      <c r="D3599">
        <v>7</v>
      </c>
      <c r="E3599">
        <v>11</v>
      </c>
      <c r="F3599">
        <v>4.2</v>
      </c>
      <c r="G3599">
        <v>4.2</v>
      </c>
      <c r="I3599" s="1">
        <v>40854</v>
      </c>
      <c r="J3599">
        <v>4.2</v>
      </c>
      <c r="K3599">
        <f t="shared" si="336"/>
        <v>3634</v>
      </c>
      <c r="L3599" s="7">
        <f t="shared" si="339"/>
        <v>71.507280598189695</v>
      </c>
      <c r="M3599">
        <f t="shared" si="340"/>
        <v>5.4857142857142867</v>
      </c>
      <c r="N3599">
        <f t="shared" si="341"/>
        <v>20.063333333333333</v>
      </c>
      <c r="O3599">
        <f>G3599/WatershedCalcs!$F$18</f>
        <v>0.261363635995917</v>
      </c>
    </row>
    <row r="3600" spans="1:15" x14ac:dyDescent="0.25">
      <c r="A3600">
        <f t="shared" si="337"/>
        <v>2012</v>
      </c>
      <c r="B3600">
        <f t="shared" si="338"/>
        <v>2</v>
      </c>
      <c r="C3600">
        <v>2011</v>
      </c>
      <c r="D3600">
        <v>8</v>
      </c>
      <c r="E3600">
        <v>11</v>
      </c>
      <c r="F3600">
        <v>3.7</v>
      </c>
      <c r="G3600">
        <v>3.7</v>
      </c>
      <c r="I3600" s="1">
        <v>40855</v>
      </c>
      <c r="J3600">
        <v>3.7</v>
      </c>
      <c r="K3600">
        <f t="shared" si="336"/>
        <v>3734</v>
      </c>
      <c r="L3600" s="7">
        <f t="shared" si="339"/>
        <v>73.475009838646201</v>
      </c>
      <c r="M3600">
        <f t="shared" si="340"/>
        <v>5.7857142857142856</v>
      </c>
      <c r="N3600">
        <f t="shared" si="341"/>
        <v>20.166666666666664</v>
      </c>
      <c r="O3600">
        <f>G3600/WatershedCalcs!$F$18</f>
        <v>0.2302489174249745</v>
      </c>
    </row>
    <row r="3601" spans="1:15" x14ac:dyDescent="0.25">
      <c r="A3601">
        <f t="shared" si="337"/>
        <v>2012</v>
      </c>
      <c r="B3601">
        <f t="shared" si="338"/>
        <v>2</v>
      </c>
      <c r="C3601">
        <v>2011</v>
      </c>
      <c r="D3601">
        <v>9</v>
      </c>
      <c r="E3601">
        <v>11</v>
      </c>
      <c r="F3601">
        <v>3.9</v>
      </c>
      <c r="G3601">
        <v>3.9</v>
      </c>
      <c r="I3601" s="1">
        <v>40856</v>
      </c>
      <c r="J3601">
        <v>3.9</v>
      </c>
      <c r="K3601">
        <f t="shared" si="336"/>
        <v>3691</v>
      </c>
      <c r="L3601" s="7">
        <f t="shared" si="339"/>
        <v>72.628886265249903</v>
      </c>
      <c r="M3601">
        <f t="shared" si="340"/>
        <v>5.8571428571428568</v>
      </c>
      <c r="N3601">
        <f t="shared" si="341"/>
        <v>20.263333333333332</v>
      </c>
      <c r="O3601">
        <f>G3601/WatershedCalcs!$F$18</f>
        <v>0.24269480485335146</v>
      </c>
    </row>
    <row r="3602" spans="1:15" x14ac:dyDescent="0.25">
      <c r="A3602">
        <f t="shared" si="337"/>
        <v>2012</v>
      </c>
      <c r="B3602">
        <f t="shared" si="338"/>
        <v>2</v>
      </c>
      <c r="C3602">
        <v>2011</v>
      </c>
      <c r="D3602">
        <v>10</v>
      </c>
      <c r="E3602">
        <v>11</v>
      </c>
      <c r="F3602">
        <v>3.4</v>
      </c>
      <c r="G3602">
        <v>3.4</v>
      </c>
      <c r="I3602" s="1">
        <v>40857</v>
      </c>
      <c r="J3602">
        <v>3.4</v>
      </c>
      <c r="K3602">
        <f t="shared" si="336"/>
        <v>3822</v>
      </c>
      <c r="L3602" s="7">
        <f t="shared" si="339"/>
        <v>75.206611570247944</v>
      </c>
      <c r="M3602">
        <f t="shared" si="340"/>
        <v>6.3285714285714292</v>
      </c>
      <c r="N3602">
        <f t="shared" si="341"/>
        <v>20.333333333333332</v>
      </c>
      <c r="O3602">
        <f>G3602/WatershedCalcs!$F$18</f>
        <v>0.21158008628240899</v>
      </c>
    </row>
    <row r="3603" spans="1:15" x14ac:dyDescent="0.25">
      <c r="A3603">
        <f t="shared" si="337"/>
        <v>2012</v>
      </c>
      <c r="B3603">
        <f t="shared" si="338"/>
        <v>2</v>
      </c>
      <c r="C3603">
        <v>2011</v>
      </c>
      <c r="D3603">
        <v>11</v>
      </c>
      <c r="E3603">
        <v>11</v>
      </c>
      <c r="F3603">
        <v>5.2</v>
      </c>
      <c r="G3603">
        <v>5.2</v>
      </c>
      <c r="I3603" s="1">
        <v>40858</v>
      </c>
      <c r="J3603">
        <v>5.2</v>
      </c>
      <c r="K3603">
        <f t="shared" si="336"/>
        <v>3424</v>
      </c>
      <c r="L3603" s="7">
        <f t="shared" si="339"/>
        <v>67.375049193231007</v>
      </c>
      <c r="M3603">
        <f t="shared" si="340"/>
        <v>8.5571428571428587</v>
      </c>
      <c r="N3603">
        <f t="shared" si="341"/>
        <v>20.416666666666664</v>
      </c>
      <c r="O3603">
        <f>G3603/WatershedCalcs!$F$18</f>
        <v>0.323593073137802</v>
      </c>
    </row>
    <row r="3604" spans="1:15" x14ac:dyDescent="0.25">
      <c r="A3604">
        <f t="shared" si="337"/>
        <v>2012</v>
      </c>
      <c r="B3604">
        <f t="shared" si="338"/>
        <v>2</v>
      </c>
      <c r="C3604">
        <v>2011</v>
      </c>
      <c r="D3604">
        <v>12</v>
      </c>
      <c r="E3604">
        <v>11</v>
      </c>
      <c r="F3604">
        <v>7</v>
      </c>
      <c r="G3604">
        <v>7</v>
      </c>
      <c r="I3604" s="1">
        <v>40859</v>
      </c>
      <c r="J3604">
        <v>7</v>
      </c>
      <c r="K3604">
        <f t="shared" si="336"/>
        <v>3088</v>
      </c>
      <c r="L3604" s="7">
        <f t="shared" si="339"/>
        <v>60.763478945297123</v>
      </c>
      <c r="M3604">
        <f t="shared" si="340"/>
        <v>10.957142857142857</v>
      </c>
      <c r="N3604">
        <f t="shared" si="341"/>
        <v>20.439999999999998</v>
      </c>
      <c r="O3604">
        <f>G3604/WatershedCalcs!$F$18</f>
        <v>0.43560605999319496</v>
      </c>
    </row>
    <row r="3605" spans="1:15" x14ac:dyDescent="0.25">
      <c r="A3605">
        <f t="shared" si="337"/>
        <v>2012</v>
      </c>
      <c r="B3605">
        <f t="shared" si="338"/>
        <v>2</v>
      </c>
      <c r="C3605">
        <v>2011</v>
      </c>
      <c r="D3605">
        <v>13</v>
      </c>
      <c r="E3605">
        <v>11</v>
      </c>
      <c r="F3605">
        <v>11</v>
      </c>
      <c r="G3605">
        <v>11</v>
      </c>
      <c r="I3605" s="1">
        <v>40860</v>
      </c>
      <c r="J3605">
        <v>11</v>
      </c>
      <c r="K3605">
        <f t="shared" si="336"/>
        <v>2599</v>
      </c>
      <c r="L3605" s="7">
        <f t="shared" si="339"/>
        <v>51.141282959464775</v>
      </c>
      <c r="M3605">
        <f t="shared" si="340"/>
        <v>11.814285714285715</v>
      </c>
      <c r="N3605">
        <f t="shared" si="341"/>
        <v>20.386666666666663</v>
      </c>
      <c r="O3605">
        <f>G3605/WatershedCalcs!$F$18</f>
        <v>0.68452380856073491</v>
      </c>
    </row>
    <row r="3606" spans="1:15" x14ac:dyDescent="0.25">
      <c r="A3606">
        <f t="shared" si="337"/>
        <v>2012</v>
      </c>
      <c r="B3606">
        <f t="shared" si="338"/>
        <v>2</v>
      </c>
      <c r="C3606">
        <v>2011</v>
      </c>
      <c r="D3606">
        <v>14</v>
      </c>
      <c r="E3606">
        <v>11</v>
      </c>
      <c r="F3606">
        <v>6.3</v>
      </c>
      <c r="G3606">
        <v>6.3</v>
      </c>
      <c r="I3606" s="1">
        <v>40861</v>
      </c>
      <c r="J3606">
        <v>6.3</v>
      </c>
      <c r="K3606">
        <f t="shared" si="336"/>
        <v>3200</v>
      </c>
      <c r="L3606" s="7">
        <f t="shared" si="339"/>
        <v>62.967335694608416</v>
      </c>
      <c r="M3606">
        <f t="shared" si="340"/>
        <v>11.3</v>
      </c>
      <c r="N3606">
        <f t="shared" si="341"/>
        <v>20.179999999999996</v>
      </c>
      <c r="O3606">
        <f>G3606/WatershedCalcs!$F$18</f>
        <v>0.39204545399387547</v>
      </c>
    </row>
    <row r="3607" spans="1:15" x14ac:dyDescent="0.25">
      <c r="A3607">
        <f t="shared" si="337"/>
        <v>2012</v>
      </c>
      <c r="B3607">
        <f t="shared" si="338"/>
        <v>2</v>
      </c>
      <c r="C3607">
        <v>2011</v>
      </c>
      <c r="D3607">
        <v>15</v>
      </c>
      <c r="E3607">
        <v>11</v>
      </c>
      <c r="F3607">
        <v>4.2</v>
      </c>
      <c r="G3607">
        <v>4.2</v>
      </c>
      <c r="I3607" s="1">
        <v>40862</v>
      </c>
      <c r="J3607">
        <v>4.2</v>
      </c>
      <c r="K3607">
        <f t="shared" si="336"/>
        <v>3634</v>
      </c>
      <c r="L3607" s="7">
        <f t="shared" si="339"/>
        <v>71.507280598189695</v>
      </c>
      <c r="M3607">
        <f t="shared" si="340"/>
        <v>12.542857142857144</v>
      </c>
      <c r="N3607">
        <f t="shared" si="341"/>
        <v>20.126666666666662</v>
      </c>
      <c r="O3607">
        <f>G3607/WatershedCalcs!$F$18</f>
        <v>0.261363635995917</v>
      </c>
    </row>
    <row r="3608" spans="1:15" x14ac:dyDescent="0.25">
      <c r="A3608">
        <f t="shared" si="337"/>
        <v>2012</v>
      </c>
      <c r="B3608">
        <f t="shared" si="338"/>
        <v>2</v>
      </c>
      <c r="C3608">
        <v>2011</v>
      </c>
      <c r="D3608">
        <v>16</v>
      </c>
      <c r="E3608">
        <v>11</v>
      </c>
      <c r="F3608">
        <v>7.2</v>
      </c>
      <c r="G3608">
        <v>7.2</v>
      </c>
      <c r="I3608" s="1">
        <v>40863</v>
      </c>
      <c r="J3608">
        <v>7.2</v>
      </c>
      <c r="K3608">
        <f t="shared" si="336"/>
        <v>3065</v>
      </c>
      <c r="L3608" s="7">
        <f t="shared" si="339"/>
        <v>60.310901219992132</v>
      </c>
      <c r="M3608">
        <f t="shared" si="340"/>
        <v>29.514285714285716</v>
      </c>
      <c r="N3608">
        <f t="shared" si="341"/>
        <v>20.186666666666664</v>
      </c>
      <c r="O3608">
        <f>G3608/WatershedCalcs!$F$18</f>
        <v>0.44805194742157195</v>
      </c>
    </row>
    <row r="3609" spans="1:15" x14ac:dyDescent="0.25">
      <c r="A3609">
        <f t="shared" si="337"/>
        <v>2012</v>
      </c>
      <c r="B3609">
        <f t="shared" si="338"/>
        <v>2</v>
      </c>
      <c r="C3609">
        <v>2011</v>
      </c>
      <c r="D3609">
        <v>17</v>
      </c>
      <c r="E3609">
        <v>11</v>
      </c>
      <c r="F3609">
        <v>19</v>
      </c>
      <c r="G3609">
        <v>19</v>
      </c>
      <c r="I3609" s="1">
        <v>40864</v>
      </c>
      <c r="J3609">
        <v>19</v>
      </c>
      <c r="K3609">
        <f t="shared" si="336"/>
        <v>1898</v>
      </c>
      <c r="L3609" s="7">
        <f t="shared" si="339"/>
        <v>37.34750098386462</v>
      </c>
      <c r="M3609">
        <f t="shared" si="340"/>
        <v>40.771428571428565</v>
      </c>
      <c r="N3609">
        <f t="shared" si="341"/>
        <v>20.116666666666664</v>
      </c>
      <c r="O3609">
        <f>G3609/WatershedCalcs!$F$18</f>
        <v>1.1823593056958148</v>
      </c>
    </row>
    <row r="3610" spans="1:15" x14ac:dyDescent="0.25">
      <c r="A3610">
        <f t="shared" si="337"/>
        <v>2012</v>
      </c>
      <c r="B3610">
        <f t="shared" si="338"/>
        <v>2</v>
      </c>
      <c r="C3610">
        <v>2011</v>
      </c>
      <c r="D3610">
        <v>18</v>
      </c>
      <c r="E3610">
        <v>11</v>
      </c>
      <c r="F3610">
        <v>22</v>
      </c>
      <c r="G3610">
        <v>22</v>
      </c>
      <c r="I3610" s="1">
        <v>40865</v>
      </c>
      <c r="J3610">
        <v>22</v>
      </c>
      <c r="K3610">
        <f t="shared" si="336"/>
        <v>1676</v>
      </c>
      <c r="L3610" s="7">
        <f t="shared" si="339"/>
        <v>32.979142070051161</v>
      </c>
      <c r="M3610">
        <f t="shared" si="340"/>
        <v>44.628571428571426</v>
      </c>
      <c r="N3610">
        <f t="shared" si="341"/>
        <v>19.636666666666663</v>
      </c>
      <c r="O3610">
        <f>G3610/WatershedCalcs!$F$18</f>
        <v>1.3690476171214698</v>
      </c>
    </row>
    <row r="3611" spans="1:15" x14ac:dyDescent="0.25">
      <c r="A3611">
        <f t="shared" si="337"/>
        <v>2012</v>
      </c>
      <c r="B3611">
        <f t="shared" si="338"/>
        <v>2</v>
      </c>
      <c r="C3611">
        <v>2011</v>
      </c>
      <c r="D3611">
        <v>19</v>
      </c>
      <c r="E3611">
        <v>11</v>
      </c>
      <c r="F3611">
        <v>13</v>
      </c>
      <c r="G3611">
        <v>13</v>
      </c>
      <c r="I3611" s="1">
        <v>40866</v>
      </c>
      <c r="J3611">
        <v>13</v>
      </c>
      <c r="K3611">
        <f t="shared" si="336"/>
        <v>2405</v>
      </c>
      <c r="L3611" s="7">
        <f t="shared" si="339"/>
        <v>47.323888232979144</v>
      </c>
      <c r="M3611">
        <f t="shared" si="340"/>
        <v>46.628571428571426</v>
      </c>
      <c r="N3611">
        <f t="shared" si="341"/>
        <v>19.060000000000002</v>
      </c>
      <c r="O3611">
        <f>G3611/WatershedCalcs!$F$18</f>
        <v>0.80898268284450492</v>
      </c>
    </row>
    <row r="3612" spans="1:15" x14ac:dyDescent="0.25">
      <c r="A3612">
        <f t="shared" si="337"/>
        <v>2012</v>
      </c>
      <c r="B3612">
        <f t="shared" si="338"/>
        <v>2</v>
      </c>
      <c r="C3612">
        <v>2011</v>
      </c>
      <c r="D3612">
        <v>20</v>
      </c>
      <c r="E3612">
        <v>11</v>
      </c>
      <c r="F3612">
        <v>7.4</v>
      </c>
      <c r="G3612">
        <v>7.4</v>
      </c>
      <c r="I3612" s="1">
        <v>40867</v>
      </c>
      <c r="J3612">
        <v>7.4</v>
      </c>
      <c r="K3612">
        <f t="shared" si="336"/>
        <v>3038</v>
      </c>
      <c r="L3612" s="7">
        <f t="shared" si="339"/>
        <v>59.779614325068877</v>
      </c>
      <c r="M3612">
        <f t="shared" si="340"/>
        <v>48.48571428571428</v>
      </c>
      <c r="N3612">
        <f t="shared" si="341"/>
        <v>18.763333333333335</v>
      </c>
      <c r="O3612">
        <f>G3612/WatershedCalcs!$F$18</f>
        <v>0.46049783484994899</v>
      </c>
    </row>
    <row r="3613" spans="1:15" x14ac:dyDescent="0.25">
      <c r="A3613">
        <f t="shared" si="337"/>
        <v>2012</v>
      </c>
      <c r="B3613">
        <f t="shared" si="338"/>
        <v>2</v>
      </c>
      <c r="C3613">
        <v>2011</v>
      </c>
      <c r="D3613">
        <v>21</v>
      </c>
      <c r="E3613">
        <v>11</v>
      </c>
      <c r="F3613">
        <v>15</v>
      </c>
      <c r="G3613">
        <v>15</v>
      </c>
      <c r="I3613" s="1">
        <v>40868</v>
      </c>
      <c r="J3613">
        <v>15</v>
      </c>
      <c r="K3613">
        <f t="shared" si="336"/>
        <v>2213</v>
      </c>
      <c r="L3613" s="7">
        <f t="shared" si="339"/>
        <v>43.545848091302638</v>
      </c>
      <c r="M3613">
        <f t="shared" si="340"/>
        <v>51.285714285714285</v>
      </c>
      <c r="N3613">
        <f t="shared" si="341"/>
        <v>18.640000000000004</v>
      </c>
      <c r="O3613">
        <f>G3613/WatershedCalcs!$F$18</f>
        <v>0.93344155712827492</v>
      </c>
    </row>
    <row r="3614" spans="1:15" x14ac:dyDescent="0.25">
      <c r="A3614">
        <f t="shared" si="337"/>
        <v>2012</v>
      </c>
      <c r="B3614">
        <f t="shared" si="338"/>
        <v>2</v>
      </c>
      <c r="C3614">
        <v>2011</v>
      </c>
      <c r="D3614">
        <v>22</v>
      </c>
      <c r="E3614">
        <v>11</v>
      </c>
      <c r="F3614">
        <v>123</v>
      </c>
      <c r="G3614">
        <v>123</v>
      </c>
      <c r="I3614" s="1">
        <v>40869</v>
      </c>
      <c r="J3614">
        <v>123</v>
      </c>
      <c r="K3614">
        <f t="shared" si="336"/>
        <v>215</v>
      </c>
      <c r="L3614" s="7">
        <f t="shared" si="339"/>
        <v>4.230617866981504</v>
      </c>
      <c r="M3614">
        <f t="shared" si="340"/>
        <v>52.714285714285715</v>
      </c>
      <c r="N3614">
        <f t="shared" si="341"/>
        <v>18.263333333333339</v>
      </c>
      <c r="O3614">
        <f>G3614/WatershedCalcs!$F$18</f>
        <v>7.6542207684518546</v>
      </c>
    </row>
    <row r="3615" spans="1:15" x14ac:dyDescent="0.25">
      <c r="A3615">
        <f t="shared" si="337"/>
        <v>2012</v>
      </c>
      <c r="B3615">
        <f t="shared" si="338"/>
        <v>2</v>
      </c>
      <c r="C3615">
        <v>2011</v>
      </c>
      <c r="D3615">
        <v>23</v>
      </c>
      <c r="E3615">
        <v>11</v>
      </c>
      <c r="F3615">
        <v>86</v>
      </c>
      <c r="G3615">
        <v>86</v>
      </c>
      <c r="I3615" s="1">
        <v>40870</v>
      </c>
      <c r="J3615">
        <v>86</v>
      </c>
      <c r="K3615">
        <f t="shared" si="336"/>
        <v>340</v>
      </c>
      <c r="L3615" s="7">
        <f t="shared" si="339"/>
        <v>6.6902794175521443</v>
      </c>
      <c r="M3615">
        <f t="shared" si="340"/>
        <v>37.857142857142854</v>
      </c>
      <c r="N3615">
        <f t="shared" si="341"/>
        <v>14.273333333333335</v>
      </c>
      <c r="O3615">
        <f>G3615/WatershedCalcs!$F$18</f>
        <v>5.3517315942021098</v>
      </c>
    </row>
    <row r="3616" spans="1:15" x14ac:dyDescent="0.25">
      <c r="A3616">
        <f t="shared" si="337"/>
        <v>2012</v>
      </c>
      <c r="B3616">
        <f t="shared" si="338"/>
        <v>2</v>
      </c>
      <c r="C3616">
        <v>2011</v>
      </c>
      <c r="D3616">
        <v>24</v>
      </c>
      <c r="E3616">
        <v>11</v>
      </c>
      <c r="F3616">
        <v>46</v>
      </c>
      <c r="G3616">
        <v>46</v>
      </c>
      <c r="I3616" s="1">
        <v>40871</v>
      </c>
      <c r="J3616">
        <v>46</v>
      </c>
      <c r="K3616">
        <f t="shared" si="336"/>
        <v>715</v>
      </c>
      <c r="L3616" s="7">
        <f t="shared" si="339"/>
        <v>14.06926406926407</v>
      </c>
      <c r="M3616">
        <f t="shared" si="340"/>
        <v>28.142857142857142</v>
      </c>
      <c r="N3616">
        <f t="shared" si="341"/>
        <v>11.516666666666667</v>
      </c>
      <c r="O3616">
        <f>G3616/WatershedCalcs!$F$18</f>
        <v>2.8625541085267097</v>
      </c>
    </row>
    <row r="3617" spans="1:15" x14ac:dyDescent="0.25">
      <c r="A3617">
        <f t="shared" si="337"/>
        <v>2012</v>
      </c>
      <c r="B3617">
        <f t="shared" si="338"/>
        <v>2</v>
      </c>
      <c r="C3617">
        <v>2011</v>
      </c>
      <c r="D3617">
        <v>25</v>
      </c>
      <c r="E3617">
        <v>11</v>
      </c>
      <c r="F3617">
        <v>36</v>
      </c>
      <c r="G3617">
        <v>36</v>
      </c>
      <c r="I3617" s="1">
        <v>40872</v>
      </c>
      <c r="J3617">
        <v>36</v>
      </c>
      <c r="K3617">
        <f t="shared" si="336"/>
        <v>1014</v>
      </c>
      <c r="L3617" s="7">
        <f t="shared" si="339"/>
        <v>19.952774498229044</v>
      </c>
      <c r="M3617">
        <f t="shared" si="340"/>
        <v>23.571428571428573</v>
      </c>
      <c r="N3617">
        <f t="shared" si="341"/>
        <v>10.096666666666668</v>
      </c>
      <c r="O3617">
        <f>G3617/WatershedCalcs!$F$18</f>
        <v>2.2402597371078596</v>
      </c>
    </row>
    <row r="3618" spans="1:15" x14ac:dyDescent="0.25">
      <c r="A3618">
        <f t="shared" si="337"/>
        <v>2012</v>
      </c>
      <c r="B3618">
        <f t="shared" si="338"/>
        <v>2</v>
      </c>
      <c r="C3618">
        <v>2011</v>
      </c>
      <c r="D3618">
        <v>26</v>
      </c>
      <c r="E3618">
        <v>11</v>
      </c>
      <c r="F3618">
        <v>26</v>
      </c>
      <c r="G3618">
        <v>26</v>
      </c>
      <c r="I3618" s="1">
        <v>40873</v>
      </c>
      <c r="J3618">
        <v>26</v>
      </c>
      <c r="K3618">
        <f t="shared" si="336"/>
        <v>1449</v>
      </c>
      <c r="L3618" s="7">
        <f t="shared" si="339"/>
        <v>28.512396694214875</v>
      </c>
      <c r="M3618">
        <f t="shared" si="340"/>
        <v>20.142857142857142</v>
      </c>
      <c r="N3618">
        <f t="shared" si="341"/>
        <v>9.0233333333333334</v>
      </c>
      <c r="O3618">
        <f>G3618/WatershedCalcs!$F$18</f>
        <v>1.6179653656890098</v>
      </c>
    </row>
    <row r="3619" spans="1:15" x14ac:dyDescent="0.25">
      <c r="A3619">
        <f t="shared" si="337"/>
        <v>2012</v>
      </c>
      <c r="B3619">
        <f t="shared" si="338"/>
        <v>2</v>
      </c>
      <c r="C3619">
        <v>2011</v>
      </c>
      <c r="D3619">
        <v>27</v>
      </c>
      <c r="E3619">
        <v>11</v>
      </c>
      <c r="F3619">
        <v>27</v>
      </c>
      <c r="G3619">
        <v>27</v>
      </c>
      <c r="I3619" s="1">
        <v>40874</v>
      </c>
      <c r="J3619">
        <v>27</v>
      </c>
      <c r="K3619">
        <f t="shared" si="336"/>
        <v>1397</v>
      </c>
      <c r="L3619" s="7">
        <f t="shared" si="339"/>
        <v>27.489177489177489</v>
      </c>
      <c r="M3619">
        <f t="shared" si="340"/>
        <v>18</v>
      </c>
      <c r="N3619">
        <f t="shared" si="341"/>
        <v>8.2766666666666673</v>
      </c>
      <c r="O3619">
        <f>G3619/WatershedCalcs!$F$18</f>
        <v>1.6801948028308948</v>
      </c>
    </row>
    <row r="3620" spans="1:15" x14ac:dyDescent="0.25">
      <c r="A3620">
        <f t="shared" si="337"/>
        <v>2012</v>
      </c>
      <c r="B3620">
        <f t="shared" si="338"/>
        <v>2</v>
      </c>
      <c r="C3620">
        <v>2011</v>
      </c>
      <c r="D3620">
        <v>28</v>
      </c>
      <c r="E3620">
        <v>11</v>
      </c>
      <c r="F3620">
        <v>25</v>
      </c>
      <c r="G3620">
        <v>25</v>
      </c>
      <c r="I3620" s="1">
        <v>40875</v>
      </c>
      <c r="J3620">
        <v>25</v>
      </c>
      <c r="K3620">
        <f t="shared" si="336"/>
        <v>1500</v>
      </c>
      <c r="L3620" s="7">
        <f t="shared" si="339"/>
        <v>29.515938606847698</v>
      </c>
      <c r="M3620">
        <f t="shared" si="340"/>
        <v>15.514285714285714</v>
      </c>
      <c r="N3620">
        <f t="shared" si="341"/>
        <v>7.6566666666666663</v>
      </c>
      <c r="O3620">
        <f>G3620/WatershedCalcs!$F$18</f>
        <v>1.5557359285471248</v>
      </c>
    </row>
    <row r="3621" spans="1:15" x14ac:dyDescent="0.25">
      <c r="A3621">
        <f t="shared" si="337"/>
        <v>2012</v>
      </c>
      <c r="B3621">
        <f t="shared" si="338"/>
        <v>2</v>
      </c>
      <c r="C3621">
        <v>2011</v>
      </c>
      <c r="D3621">
        <v>29</v>
      </c>
      <c r="E3621">
        <v>11</v>
      </c>
      <c r="F3621">
        <v>19</v>
      </c>
      <c r="G3621">
        <v>19</v>
      </c>
      <c r="I3621" s="1">
        <v>40876</v>
      </c>
      <c r="J3621">
        <v>19</v>
      </c>
      <c r="K3621">
        <f t="shared" si="336"/>
        <v>1898</v>
      </c>
      <c r="L3621" s="7">
        <f t="shared" si="339"/>
        <v>37.34750098386462</v>
      </c>
      <c r="M3621">
        <f t="shared" si="340"/>
        <v>13.2</v>
      </c>
      <c r="N3621">
        <f t="shared" si="341"/>
        <v>8.69</v>
      </c>
      <c r="O3621">
        <f>G3621/WatershedCalcs!$F$18</f>
        <v>1.1823593056958148</v>
      </c>
    </row>
    <row r="3622" spans="1:15" x14ac:dyDescent="0.25">
      <c r="A3622">
        <f t="shared" si="337"/>
        <v>2012</v>
      </c>
      <c r="B3622">
        <f t="shared" si="338"/>
        <v>2</v>
      </c>
      <c r="C3622">
        <v>2011</v>
      </c>
      <c r="D3622">
        <v>30</v>
      </c>
      <c r="E3622">
        <v>11</v>
      </c>
      <c r="F3622">
        <v>18</v>
      </c>
      <c r="G3622">
        <v>18</v>
      </c>
      <c r="I3622" s="1">
        <v>40877</v>
      </c>
      <c r="J3622">
        <v>18</v>
      </c>
      <c r="K3622">
        <f t="shared" si="336"/>
        <v>1969</v>
      </c>
      <c r="L3622" s="7">
        <f t="shared" si="339"/>
        <v>38.744588744588739</v>
      </c>
      <c r="M3622">
        <f t="shared" si="340"/>
        <v>11.628571428571428</v>
      </c>
      <c r="N3622">
        <f t="shared" si="341"/>
        <v>10.123333333333333</v>
      </c>
      <c r="O3622">
        <f>G3622/WatershedCalcs!$F$18</f>
        <v>1.1201298685539298</v>
      </c>
    </row>
    <row r="3623" spans="1:15" x14ac:dyDescent="0.25">
      <c r="A3623">
        <f t="shared" si="337"/>
        <v>2012</v>
      </c>
      <c r="B3623">
        <f t="shared" si="338"/>
        <v>3</v>
      </c>
      <c r="C3623">
        <v>2011</v>
      </c>
      <c r="D3623">
        <v>1</v>
      </c>
      <c r="E3623">
        <v>12</v>
      </c>
      <c r="F3623">
        <v>14</v>
      </c>
      <c r="G3623">
        <v>14</v>
      </c>
      <c r="I3623" s="1">
        <v>40878</v>
      </c>
      <c r="J3623">
        <v>14</v>
      </c>
      <c r="K3623">
        <f t="shared" si="336"/>
        <v>2302</v>
      </c>
      <c r="L3623" s="7">
        <f t="shared" si="339"/>
        <v>45.297127115308932</v>
      </c>
      <c r="M3623">
        <f t="shared" si="340"/>
        <v>10.1</v>
      </c>
      <c r="N3623">
        <f t="shared" si="341"/>
        <v>15.390000000000002</v>
      </c>
      <c r="O3623">
        <f>G3623/WatershedCalcs!$F$18</f>
        <v>0.87121211998638992</v>
      </c>
    </row>
    <row r="3624" spans="1:15" x14ac:dyDescent="0.25">
      <c r="A3624">
        <f t="shared" si="337"/>
        <v>2012</v>
      </c>
      <c r="B3624">
        <f t="shared" si="338"/>
        <v>3</v>
      </c>
      <c r="C3624">
        <v>2011</v>
      </c>
      <c r="D3624">
        <v>2</v>
      </c>
      <c r="E3624">
        <v>12</v>
      </c>
      <c r="F3624">
        <v>12</v>
      </c>
      <c r="G3624">
        <v>12</v>
      </c>
      <c r="I3624" s="1">
        <v>40879</v>
      </c>
      <c r="J3624">
        <v>12</v>
      </c>
      <c r="K3624">
        <f t="shared" si="336"/>
        <v>2499</v>
      </c>
      <c r="L3624" s="7">
        <f t="shared" si="339"/>
        <v>49.173553719008268</v>
      </c>
      <c r="M3624">
        <f t="shared" si="340"/>
        <v>9.0428571428571427</v>
      </c>
      <c r="N3624">
        <f t="shared" si="341"/>
        <v>17.323333333333334</v>
      </c>
      <c r="O3624">
        <f>G3624/WatershedCalcs!$F$18</f>
        <v>0.74675324570261992</v>
      </c>
    </row>
    <row r="3625" spans="1:15" x14ac:dyDescent="0.25">
      <c r="A3625">
        <f t="shared" si="337"/>
        <v>2012</v>
      </c>
      <c r="B3625">
        <f t="shared" si="338"/>
        <v>3</v>
      </c>
      <c r="C3625">
        <v>2011</v>
      </c>
      <c r="D3625">
        <v>3</v>
      </c>
      <c r="E3625">
        <v>12</v>
      </c>
      <c r="F3625">
        <v>11</v>
      </c>
      <c r="G3625">
        <v>11</v>
      </c>
      <c r="I3625" s="1">
        <v>40880</v>
      </c>
      <c r="J3625">
        <v>11</v>
      </c>
      <c r="K3625">
        <f t="shared" si="336"/>
        <v>2599</v>
      </c>
      <c r="L3625" s="7">
        <f t="shared" si="339"/>
        <v>51.141282959464775</v>
      </c>
      <c r="M3625">
        <f t="shared" si="340"/>
        <v>8.1857142857142868</v>
      </c>
      <c r="N3625">
        <f t="shared" si="341"/>
        <v>18.523333333333333</v>
      </c>
      <c r="O3625">
        <f>G3625/WatershedCalcs!$F$18</f>
        <v>0.68452380856073491</v>
      </c>
    </row>
    <row r="3626" spans="1:15" x14ac:dyDescent="0.25">
      <c r="A3626">
        <f t="shared" si="337"/>
        <v>2012</v>
      </c>
      <c r="B3626">
        <f t="shared" si="338"/>
        <v>3</v>
      </c>
      <c r="C3626">
        <v>2011</v>
      </c>
      <c r="D3626">
        <v>4</v>
      </c>
      <c r="E3626">
        <v>12</v>
      </c>
      <c r="F3626">
        <v>9.6</v>
      </c>
      <c r="G3626">
        <v>9.6</v>
      </c>
      <c r="I3626" s="1">
        <v>40881</v>
      </c>
      <c r="J3626">
        <v>9.6</v>
      </c>
      <c r="K3626">
        <f t="shared" si="336"/>
        <v>2797</v>
      </c>
      <c r="L3626" s="7">
        <f t="shared" si="339"/>
        <v>55.03738685556867</v>
      </c>
      <c r="M3626">
        <f t="shared" si="340"/>
        <v>7.4571428571428564</v>
      </c>
      <c r="N3626">
        <f t="shared" si="341"/>
        <v>19.456666666666667</v>
      </c>
      <c r="O3626">
        <f>G3626/WatershedCalcs!$F$18</f>
        <v>0.59740259656209593</v>
      </c>
    </row>
    <row r="3627" spans="1:15" x14ac:dyDescent="0.25">
      <c r="A3627">
        <f t="shared" si="337"/>
        <v>2012</v>
      </c>
      <c r="B3627">
        <f t="shared" si="338"/>
        <v>3</v>
      </c>
      <c r="C3627">
        <v>2011</v>
      </c>
      <c r="D3627">
        <v>5</v>
      </c>
      <c r="E3627">
        <v>12</v>
      </c>
      <c r="F3627">
        <v>8.8000000000000007</v>
      </c>
      <c r="G3627">
        <v>8.8000000000000007</v>
      </c>
      <c r="I3627" s="1">
        <v>40882</v>
      </c>
      <c r="J3627">
        <v>8.8000000000000007</v>
      </c>
      <c r="K3627">
        <f t="shared" si="336"/>
        <v>2879</v>
      </c>
      <c r="L3627" s="7">
        <f t="shared" si="339"/>
        <v>56.650924832743009</v>
      </c>
      <c r="M3627">
        <f t="shared" si="340"/>
        <v>6.9285714285714288</v>
      </c>
      <c r="N3627">
        <f t="shared" si="341"/>
        <v>20.236666666666668</v>
      </c>
      <c r="O3627">
        <f>G3627/WatershedCalcs!$F$18</f>
        <v>0.54761904684858798</v>
      </c>
    </row>
    <row r="3628" spans="1:15" x14ac:dyDescent="0.25">
      <c r="A3628">
        <f t="shared" si="337"/>
        <v>2012</v>
      </c>
      <c r="B3628">
        <f t="shared" si="338"/>
        <v>3</v>
      </c>
      <c r="C3628">
        <v>2011</v>
      </c>
      <c r="D3628">
        <v>6</v>
      </c>
      <c r="E3628">
        <v>12</v>
      </c>
      <c r="F3628">
        <v>8</v>
      </c>
      <c r="G3628">
        <v>8</v>
      </c>
      <c r="I3628" s="1">
        <v>40883</v>
      </c>
      <c r="J3628">
        <v>8</v>
      </c>
      <c r="K3628">
        <f t="shared" si="336"/>
        <v>2970</v>
      </c>
      <c r="L3628" s="7">
        <f t="shared" si="339"/>
        <v>58.441558441558442</v>
      </c>
      <c r="M3628">
        <f t="shared" si="340"/>
        <v>6.4428571428571422</v>
      </c>
      <c r="N3628">
        <f t="shared" si="341"/>
        <v>20.91</v>
      </c>
      <c r="O3628">
        <f>G3628/WatershedCalcs!$F$18</f>
        <v>0.49783549713507996</v>
      </c>
    </row>
    <row r="3629" spans="1:15" x14ac:dyDescent="0.25">
      <c r="A3629">
        <f t="shared" si="337"/>
        <v>2012</v>
      </c>
      <c r="B3629">
        <f t="shared" si="338"/>
        <v>3</v>
      </c>
      <c r="C3629">
        <v>2011</v>
      </c>
      <c r="D3629">
        <v>7</v>
      </c>
      <c r="E3629">
        <v>12</v>
      </c>
      <c r="F3629">
        <v>7.3</v>
      </c>
      <c r="G3629">
        <v>7.3</v>
      </c>
      <c r="I3629" s="1">
        <v>40884</v>
      </c>
      <c r="J3629">
        <v>7.3</v>
      </c>
      <c r="K3629">
        <f t="shared" si="336"/>
        <v>3053</v>
      </c>
      <c r="L3629" s="7">
        <f t="shared" si="339"/>
        <v>60.074773711137354</v>
      </c>
      <c r="M3629">
        <f t="shared" si="340"/>
        <v>5.9857142857142849</v>
      </c>
      <c r="N3629">
        <f t="shared" si="341"/>
        <v>21.61</v>
      </c>
      <c r="O3629">
        <f>G3629/WatershedCalcs!$F$18</f>
        <v>0.45427489113576042</v>
      </c>
    </row>
    <row r="3630" spans="1:15" x14ac:dyDescent="0.25">
      <c r="A3630">
        <f t="shared" si="337"/>
        <v>2012</v>
      </c>
      <c r="B3630">
        <f t="shared" si="338"/>
        <v>3</v>
      </c>
      <c r="C3630">
        <v>2011</v>
      </c>
      <c r="D3630">
        <v>8</v>
      </c>
      <c r="E3630">
        <v>12</v>
      </c>
      <c r="F3630">
        <v>6.6</v>
      </c>
      <c r="G3630">
        <v>6.6</v>
      </c>
      <c r="I3630" s="1">
        <v>40885</v>
      </c>
      <c r="J3630">
        <v>6.6</v>
      </c>
      <c r="K3630">
        <f t="shared" si="336"/>
        <v>3150</v>
      </c>
      <c r="L3630" s="7">
        <f t="shared" si="339"/>
        <v>61.983471074380169</v>
      </c>
      <c r="M3630">
        <f t="shared" si="340"/>
        <v>5.6142857142857139</v>
      </c>
      <c r="N3630">
        <f t="shared" si="341"/>
        <v>22.166666666666668</v>
      </c>
      <c r="O3630">
        <f>G3630/WatershedCalcs!$F$18</f>
        <v>0.41071428513644093</v>
      </c>
    </row>
    <row r="3631" spans="1:15" x14ac:dyDescent="0.25">
      <c r="A3631">
        <f t="shared" si="337"/>
        <v>2012</v>
      </c>
      <c r="B3631">
        <f t="shared" si="338"/>
        <v>3</v>
      </c>
      <c r="C3631">
        <v>2011</v>
      </c>
      <c r="D3631">
        <v>9</v>
      </c>
      <c r="E3631">
        <v>12</v>
      </c>
      <c r="F3631">
        <v>6</v>
      </c>
      <c r="G3631">
        <v>6</v>
      </c>
      <c r="I3631" s="1">
        <v>40886</v>
      </c>
      <c r="J3631">
        <v>6</v>
      </c>
      <c r="K3631">
        <f t="shared" si="336"/>
        <v>3252</v>
      </c>
      <c r="L3631" s="7">
        <f t="shared" si="339"/>
        <v>63.990554899645815</v>
      </c>
      <c r="M3631">
        <f t="shared" si="340"/>
        <v>5.5285714285714294</v>
      </c>
      <c r="N3631">
        <f t="shared" si="341"/>
        <v>22.68</v>
      </c>
      <c r="O3631">
        <f>G3631/WatershedCalcs!$F$18</f>
        <v>0.37337662285130996</v>
      </c>
    </row>
    <row r="3632" spans="1:15" x14ac:dyDescent="0.25">
      <c r="A3632">
        <f t="shared" si="337"/>
        <v>2012</v>
      </c>
      <c r="B3632">
        <f t="shared" si="338"/>
        <v>3</v>
      </c>
      <c r="C3632">
        <v>2011</v>
      </c>
      <c r="D3632">
        <v>10</v>
      </c>
      <c r="E3632">
        <v>12</v>
      </c>
      <c r="F3632">
        <v>5.9</v>
      </c>
      <c r="G3632">
        <v>5.9</v>
      </c>
      <c r="I3632" s="1">
        <v>40887</v>
      </c>
      <c r="J3632">
        <v>5.9</v>
      </c>
      <c r="K3632">
        <f t="shared" si="336"/>
        <v>3271</v>
      </c>
      <c r="L3632" s="7">
        <f t="shared" si="339"/>
        <v>64.364423455332542</v>
      </c>
      <c r="M3632">
        <f t="shared" si="340"/>
        <v>5.4</v>
      </c>
      <c r="N3632">
        <f t="shared" si="341"/>
        <v>23.146666666666668</v>
      </c>
      <c r="O3632">
        <f>G3632/WatershedCalcs!$F$18</f>
        <v>0.36715367913712149</v>
      </c>
    </row>
    <row r="3633" spans="1:15" x14ac:dyDescent="0.25">
      <c r="A3633">
        <f t="shared" si="337"/>
        <v>2012</v>
      </c>
      <c r="B3633">
        <f t="shared" si="338"/>
        <v>3</v>
      </c>
      <c r="C3633">
        <v>2011</v>
      </c>
      <c r="D3633">
        <v>11</v>
      </c>
      <c r="E3633">
        <v>12</v>
      </c>
      <c r="F3633">
        <v>5.9</v>
      </c>
      <c r="G3633">
        <v>5.9</v>
      </c>
      <c r="I3633" s="1">
        <v>40888</v>
      </c>
      <c r="J3633">
        <v>5.9</v>
      </c>
      <c r="K3633">
        <f t="shared" si="336"/>
        <v>3271</v>
      </c>
      <c r="L3633" s="7">
        <f t="shared" si="339"/>
        <v>64.364423455332542</v>
      </c>
      <c r="M3633">
        <f t="shared" si="340"/>
        <v>5.2142857142857144</v>
      </c>
      <c r="N3633">
        <f t="shared" si="341"/>
        <v>23.616666666666667</v>
      </c>
      <c r="O3633">
        <f>G3633/WatershedCalcs!$F$18</f>
        <v>0.36715367913712149</v>
      </c>
    </row>
    <row r="3634" spans="1:15" x14ac:dyDescent="0.25">
      <c r="A3634">
        <f t="shared" si="337"/>
        <v>2012</v>
      </c>
      <c r="B3634">
        <f t="shared" si="338"/>
        <v>3</v>
      </c>
      <c r="C3634">
        <v>2011</v>
      </c>
      <c r="D3634">
        <v>12</v>
      </c>
      <c r="E3634">
        <v>12</v>
      </c>
      <c r="F3634">
        <v>5.4</v>
      </c>
      <c r="G3634">
        <v>5.4</v>
      </c>
      <c r="I3634" s="1">
        <v>40889</v>
      </c>
      <c r="J3634">
        <v>5.4</v>
      </c>
      <c r="K3634">
        <f t="shared" si="336"/>
        <v>3380</v>
      </c>
      <c r="L3634" s="7">
        <f t="shared" si="339"/>
        <v>66.509248327430143</v>
      </c>
      <c r="M3634">
        <f t="shared" si="340"/>
        <v>5.0428571428571436</v>
      </c>
      <c r="N3634">
        <f t="shared" si="341"/>
        <v>24.386666666666667</v>
      </c>
      <c r="O3634">
        <f>G3634/WatershedCalcs!$F$18</f>
        <v>0.33603896056617899</v>
      </c>
    </row>
    <row r="3635" spans="1:15" x14ac:dyDescent="0.25">
      <c r="A3635">
        <f t="shared" si="337"/>
        <v>2012</v>
      </c>
      <c r="B3635">
        <f t="shared" si="338"/>
        <v>3</v>
      </c>
      <c r="C3635">
        <v>2011</v>
      </c>
      <c r="D3635">
        <v>13</v>
      </c>
      <c r="E3635">
        <v>12</v>
      </c>
      <c r="F3635">
        <v>4.8</v>
      </c>
      <c r="G3635">
        <v>4.8</v>
      </c>
      <c r="I3635" s="1">
        <v>40890</v>
      </c>
      <c r="J3635">
        <v>4.8</v>
      </c>
      <c r="K3635">
        <f t="shared" si="336"/>
        <v>3498</v>
      </c>
      <c r="L3635" s="7">
        <f t="shared" si="339"/>
        <v>68.831168831168839</v>
      </c>
      <c r="M3635">
        <f t="shared" si="340"/>
        <v>4.8571428571428568</v>
      </c>
      <c r="N3635">
        <f t="shared" si="341"/>
        <v>24.973333333333336</v>
      </c>
      <c r="O3635">
        <f>G3635/WatershedCalcs!$F$18</f>
        <v>0.29870129828104797</v>
      </c>
    </row>
    <row r="3636" spans="1:15" x14ac:dyDescent="0.25">
      <c r="A3636">
        <f t="shared" si="337"/>
        <v>2012</v>
      </c>
      <c r="B3636">
        <f t="shared" si="338"/>
        <v>3</v>
      </c>
      <c r="C3636">
        <v>2011</v>
      </c>
      <c r="D3636">
        <v>14</v>
      </c>
      <c r="E3636">
        <v>12</v>
      </c>
      <c r="F3636">
        <v>4.7</v>
      </c>
      <c r="G3636">
        <v>4.7</v>
      </c>
      <c r="I3636" s="1">
        <v>40891</v>
      </c>
      <c r="J3636">
        <v>4.7</v>
      </c>
      <c r="K3636">
        <f t="shared" si="336"/>
        <v>3527</v>
      </c>
      <c r="L3636" s="7">
        <f t="shared" si="339"/>
        <v>69.401810310901226</v>
      </c>
      <c r="M3636">
        <f t="shared" si="340"/>
        <v>4.7</v>
      </c>
      <c r="N3636">
        <f t="shared" si="341"/>
        <v>25.546666666666667</v>
      </c>
      <c r="O3636">
        <f>G3636/WatershedCalcs!$F$18</f>
        <v>0.2924783545668595</v>
      </c>
    </row>
    <row r="3637" spans="1:15" x14ac:dyDescent="0.25">
      <c r="A3637">
        <f t="shared" si="337"/>
        <v>2012</v>
      </c>
      <c r="B3637">
        <f t="shared" si="338"/>
        <v>3</v>
      </c>
      <c r="C3637">
        <v>2011</v>
      </c>
      <c r="D3637">
        <v>15</v>
      </c>
      <c r="E3637">
        <v>12</v>
      </c>
      <c r="F3637">
        <v>6</v>
      </c>
      <c r="G3637">
        <v>6</v>
      </c>
      <c r="I3637" s="1">
        <v>40892</v>
      </c>
      <c r="J3637">
        <v>6</v>
      </c>
      <c r="K3637">
        <f t="shared" si="336"/>
        <v>3252</v>
      </c>
      <c r="L3637" s="7">
        <f t="shared" si="339"/>
        <v>63.990554899645815</v>
      </c>
      <c r="M3637">
        <f t="shared" si="340"/>
        <v>4.5571428571428569</v>
      </c>
      <c r="N3637">
        <f t="shared" si="341"/>
        <v>26.056666666666668</v>
      </c>
      <c r="O3637">
        <f>G3637/WatershedCalcs!$F$18</f>
        <v>0.37337662285130996</v>
      </c>
    </row>
    <row r="3638" spans="1:15" x14ac:dyDescent="0.25">
      <c r="A3638">
        <f t="shared" si="337"/>
        <v>2012</v>
      </c>
      <c r="B3638">
        <f t="shared" si="338"/>
        <v>3</v>
      </c>
      <c r="C3638">
        <v>2011</v>
      </c>
      <c r="D3638">
        <v>16</v>
      </c>
      <c r="E3638">
        <v>12</v>
      </c>
      <c r="F3638">
        <v>5.0999999999999996</v>
      </c>
      <c r="G3638">
        <v>5.0999999999999996</v>
      </c>
      <c r="I3638" s="1">
        <v>40893</v>
      </c>
      <c r="J3638">
        <v>5.0999999999999996</v>
      </c>
      <c r="K3638">
        <f t="shared" si="336"/>
        <v>3448</v>
      </c>
      <c r="L3638" s="7">
        <f t="shared" si="339"/>
        <v>67.847304210940578</v>
      </c>
      <c r="M3638">
        <f t="shared" si="340"/>
        <v>4.1714285714285717</v>
      </c>
      <c r="N3638">
        <f t="shared" si="341"/>
        <v>26.523333333333333</v>
      </c>
      <c r="O3638">
        <f>G3638/WatershedCalcs!$F$18</f>
        <v>0.31737012942361342</v>
      </c>
    </row>
    <row r="3639" spans="1:15" x14ac:dyDescent="0.25">
      <c r="A3639">
        <f t="shared" si="337"/>
        <v>2012</v>
      </c>
      <c r="B3639">
        <f t="shared" si="338"/>
        <v>3</v>
      </c>
      <c r="C3639">
        <v>2011</v>
      </c>
      <c r="D3639">
        <v>17</v>
      </c>
      <c r="E3639">
        <v>12</v>
      </c>
      <c r="F3639">
        <v>4.5999999999999996</v>
      </c>
      <c r="G3639">
        <v>4.5999999999999996</v>
      </c>
      <c r="I3639" s="1">
        <v>40894</v>
      </c>
      <c r="J3639">
        <v>4.5999999999999996</v>
      </c>
      <c r="K3639">
        <f t="shared" si="336"/>
        <v>3549</v>
      </c>
      <c r="L3639" s="7">
        <f t="shared" si="339"/>
        <v>69.834710743801651</v>
      </c>
      <c r="M3639">
        <f t="shared" si="340"/>
        <v>3.9142857142857146</v>
      </c>
      <c r="N3639">
        <f t="shared" si="341"/>
        <v>27.02</v>
      </c>
      <c r="O3639">
        <f>G3639/WatershedCalcs!$F$18</f>
        <v>0.28625541085267092</v>
      </c>
    </row>
    <row r="3640" spans="1:15" x14ac:dyDescent="0.25">
      <c r="A3640">
        <f t="shared" si="337"/>
        <v>2012</v>
      </c>
      <c r="B3640">
        <f t="shared" si="338"/>
        <v>3</v>
      </c>
      <c r="C3640">
        <v>2011</v>
      </c>
      <c r="D3640">
        <v>18</v>
      </c>
      <c r="E3640">
        <v>12</v>
      </c>
      <c r="F3640">
        <v>4.7</v>
      </c>
      <c r="G3640">
        <v>4.7</v>
      </c>
      <c r="I3640" s="1">
        <v>40895</v>
      </c>
      <c r="J3640">
        <v>4.7</v>
      </c>
      <c r="K3640">
        <f t="shared" si="336"/>
        <v>3527</v>
      </c>
      <c r="L3640" s="7">
        <f t="shared" si="339"/>
        <v>69.401810310901226</v>
      </c>
      <c r="M3640">
        <f t="shared" si="340"/>
        <v>3.7428571428571429</v>
      </c>
      <c r="N3640">
        <f t="shared" si="341"/>
        <v>27.433333333333334</v>
      </c>
      <c r="O3640">
        <f>G3640/WatershedCalcs!$F$18</f>
        <v>0.2924783545668595</v>
      </c>
    </row>
    <row r="3641" spans="1:15" x14ac:dyDescent="0.25">
      <c r="A3641">
        <f t="shared" si="337"/>
        <v>2012</v>
      </c>
      <c r="B3641">
        <f t="shared" si="338"/>
        <v>3</v>
      </c>
      <c r="C3641">
        <v>2011</v>
      </c>
      <c r="D3641">
        <v>19</v>
      </c>
      <c r="E3641">
        <v>12</v>
      </c>
      <c r="F3641">
        <v>4.0999999999999996</v>
      </c>
      <c r="G3641">
        <v>4.0999999999999996</v>
      </c>
      <c r="I3641" s="1">
        <v>40896</v>
      </c>
      <c r="J3641">
        <v>4.0999999999999996</v>
      </c>
      <c r="K3641">
        <f t="shared" si="336"/>
        <v>3656</v>
      </c>
      <c r="L3641" s="7">
        <f t="shared" si="339"/>
        <v>71.94018103109012</v>
      </c>
      <c r="M3641">
        <f t="shared" si="340"/>
        <v>3.6142857142857143</v>
      </c>
      <c r="N3641">
        <f t="shared" si="341"/>
        <v>28.61</v>
      </c>
      <c r="O3641">
        <f>G3641/WatershedCalcs!$F$18</f>
        <v>0.25514069228172848</v>
      </c>
    </row>
    <row r="3642" spans="1:15" x14ac:dyDescent="0.25">
      <c r="A3642">
        <f t="shared" si="337"/>
        <v>2012</v>
      </c>
      <c r="B3642">
        <f t="shared" si="338"/>
        <v>3</v>
      </c>
      <c r="C3642">
        <v>2011</v>
      </c>
      <c r="D3642">
        <v>20</v>
      </c>
      <c r="E3642">
        <v>12</v>
      </c>
      <c r="F3642">
        <v>3.7</v>
      </c>
      <c r="G3642">
        <v>3.7</v>
      </c>
      <c r="I3642" s="1">
        <v>40897</v>
      </c>
      <c r="J3642">
        <v>3.7</v>
      </c>
      <c r="K3642">
        <f t="shared" si="336"/>
        <v>3734</v>
      </c>
      <c r="L3642" s="7">
        <f t="shared" si="339"/>
        <v>73.475009838646201</v>
      </c>
      <c r="M3642">
        <f t="shared" si="340"/>
        <v>3.5428571428571431</v>
      </c>
      <c r="N3642">
        <f t="shared" si="341"/>
        <v>37.64</v>
      </c>
      <c r="O3642">
        <f>G3642/WatershedCalcs!$F$18</f>
        <v>0.2302489174249745</v>
      </c>
    </row>
    <row r="3643" spans="1:15" x14ac:dyDescent="0.25">
      <c r="A3643">
        <f t="shared" si="337"/>
        <v>2012</v>
      </c>
      <c r="B3643">
        <f t="shared" si="338"/>
        <v>3</v>
      </c>
      <c r="C3643">
        <v>2011</v>
      </c>
      <c r="D3643">
        <v>21</v>
      </c>
      <c r="E3643">
        <v>12</v>
      </c>
      <c r="F3643">
        <v>3.7</v>
      </c>
      <c r="G3643">
        <v>3.7</v>
      </c>
      <c r="I3643" s="1">
        <v>40898</v>
      </c>
      <c r="J3643">
        <v>3.7</v>
      </c>
      <c r="K3643">
        <f t="shared" si="336"/>
        <v>3734</v>
      </c>
      <c r="L3643" s="7">
        <f t="shared" si="339"/>
        <v>73.475009838646201</v>
      </c>
      <c r="M3643">
        <f t="shared" si="340"/>
        <v>4.2142857142857144</v>
      </c>
      <c r="N3643">
        <f t="shared" si="341"/>
        <v>50.583333333333336</v>
      </c>
      <c r="O3643">
        <f>G3643/WatershedCalcs!$F$18</f>
        <v>0.2302489174249745</v>
      </c>
    </row>
    <row r="3644" spans="1:15" x14ac:dyDescent="0.25">
      <c r="A3644">
        <f t="shared" si="337"/>
        <v>2012</v>
      </c>
      <c r="B3644">
        <f t="shared" si="338"/>
        <v>3</v>
      </c>
      <c r="C3644">
        <v>2011</v>
      </c>
      <c r="D3644">
        <v>22</v>
      </c>
      <c r="E3644">
        <v>12</v>
      </c>
      <c r="F3644">
        <v>3.3</v>
      </c>
      <c r="G3644">
        <v>3.3</v>
      </c>
      <c r="I3644" s="1">
        <v>40899</v>
      </c>
      <c r="J3644">
        <v>3.3</v>
      </c>
      <c r="K3644">
        <f t="shared" si="336"/>
        <v>3852</v>
      </c>
      <c r="L3644" s="7">
        <f t="shared" si="339"/>
        <v>75.796930342384883</v>
      </c>
      <c r="M3644">
        <f t="shared" si="340"/>
        <v>11.685714285714287</v>
      </c>
      <c r="N3644">
        <f t="shared" si="341"/>
        <v>60.493333333333332</v>
      </c>
      <c r="O3644">
        <f>G3644/WatershedCalcs!$F$18</f>
        <v>0.20535714256822046</v>
      </c>
    </row>
    <row r="3645" spans="1:15" x14ac:dyDescent="0.25">
      <c r="A3645">
        <f t="shared" si="337"/>
        <v>2012</v>
      </c>
      <c r="B3645">
        <f t="shared" si="338"/>
        <v>3</v>
      </c>
      <c r="C3645">
        <v>2011</v>
      </c>
      <c r="D3645">
        <v>23</v>
      </c>
      <c r="E3645">
        <v>12</v>
      </c>
      <c r="F3645">
        <v>3.3</v>
      </c>
      <c r="G3645">
        <v>3.3</v>
      </c>
      <c r="I3645" s="1">
        <v>40900</v>
      </c>
      <c r="J3645">
        <v>3.3</v>
      </c>
      <c r="K3645">
        <f t="shared" si="336"/>
        <v>3852</v>
      </c>
      <c r="L3645" s="7">
        <f t="shared" si="339"/>
        <v>75.796930342384883</v>
      </c>
      <c r="M3645">
        <f t="shared" si="340"/>
        <v>20.071428571428573</v>
      </c>
      <c r="N3645">
        <f t="shared" si="341"/>
        <v>69.283333333333331</v>
      </c>
      <c r="O3645">
        <f>G3645/WatershedCalcs!$F$18</f>
        <v>0.20535714256822046</v>
      </c>
    </row>
    <row r="3646" spans="1:15" x14ac:dyDescent="0.25">
      <c r="A3646">
        <f t="shared" si="337"/>
        <v>2012</v>
      </c>
      <c r="B3646">
        <f t="shared" si="338"/>
        <v>3</v>
      </c>
      <c r="C3646">
        <v>2011</v>
      </c>
      <c r="D3646">
        <v>24</v>
      </c>
      <c r="E3646">
        <v>12</v>
      </c>
      <c r="F3646">
        <v>3.4</v>
      </c>
      <c r="G3646">
        <v>3.4</v>
      </c>
      <c r="I3646" s="1">
        <v>40901</v>
      </c>
      <c r="J3646">
        <v>3.4</v>
      </c>
      <c r="K3646">
        <f t="shared" si="336"/>
        <v>3822</v>
      </c>
      <c r="L3646" s="7">
        <f t="shared" si="339"/>
        <v>75.206611570247944</v>
      </c>
      <c r="M3646">
        <f t="shared" si="340"/>
        <v>44.74285714285714</v>
      </c>
      <c r="N3646">
        <f t="shared" si="341"/>
        <v>75.573333333333323</v>
      </c>
      <c r="O3646">
        <f>G3646/WatershedCalcs!$F$18</f>
        <v>0.21158008628240899</v>
      </c>
    </row>
    <row r="3647" spans="1:15" x14ac:dyDescent="0.25">
      <c r="A3647">
        <f t="shared" si="337"/>
        <v>2012</v>
      </c>
      <c r="B3647">
        <f t="shared" si="338"/>
        <v>3</v>
      </c>
      <c r="C3647">
        <v>2011</v>
      </c>
      <c r="D3647">
        <v>25</v>
      </c>
      <c r="E3647">
        <v>12</v>
      </c>
      <c r="F3647">
        <v>3.8</v>
      </c>
      <c r="G3647">
        <v>3.8</v>
      </c>
      <c r="I3647" s="1">
        <v>40902</v>
      </c>
      <c r="J3647">
        <v>3.8</v>
      </c>
      <c r="K3647">
        <f t="shared" si="336"/>
        <v>3716</v>
      </c>
      <c r="L3647" s="7">
        <f t="shared" si="339"/>
        <v>73.120818575364027</v>
      </c>
      <c r="M3647">
        <f t="shared" si="340"/>
        <v>54.542857142857144</v>
      </c>
      <c r="N3647">
        <f t="shared" si="341"/>
        <v>79.993333333333339</v>
      </c>
      <c r="O3647">
        <f>G3647/WatershedCalcs!$F$18</f>
        <v>0.23647186113916296</v>
      </c>
    </row>
    <row r="3648" spans="1:15" x14ac:dyDescent="0.25">
      <c r="A3648">
        <f t="shared" si="337"/>
        <v>2012</v>
      </c>
      <c r="B3648">
        <f t="shared" si="338"/>
        <v>3</v>
      </c>
      <c r="C3648">
        <v>2011</v>
      </c>
      <c r="D3648">
        <v>26</v>
      </c>
      <c r="E3648">
        <v>12</v>
      </c>
      <c r="F3648">
        <v>3.6</v>
      </c>
      <c r="G3648">
        <v>3.6</v>
      </c>
      <c r="I3648" s="1">
        <v>40903</v>
      </c>
      <c r="J3648">
        <v>3.6</v>
      </c>
      <c r="K3648">
        <f t="shared" si="336"/>
        <v>3764</v>
      </c>
      <c r="L3648" s="7">
        <f t="shared" si="339"/>
        <v>74.065328610783155</v>
      </c>
      <c r="M3648">
        <f t="shared" si="340"/>
        <v>60.857142857142854</v>
      </c>
      <c r="N3648">
        <f t="shared" si="341"/>
        <v>85.833333333333329</v>
      </c>
      <c r="O3648">
        <f>G3648/WatershedCalcs!$F$18</f>
        <v>0.22402597371078597</v>
      </c>
    </row>
    <row r="3649" spans="1:15" x14ac:dyDescent="0.25">
      <c r="A3649">
        <f t="shared" si="337"/>
        <v>2012</v>
      </c>
      <c r="B3649">
        <f t="shared" si="338"/>
        <v>3</v>
      </c>
      <c r="C3649">
        <v>2011</v>
      </c>
      <c r="D3649">
        <v>27</v>
      </c>
      <c r="E3649">
        <v>12</v>
      </c>
      <c r="F3649">
        <v>8.4</v>
      </c>
      <c r="G3649">
        <v>8.4</v>
      </c>
      <c r="I3649" s="1">
        <v>40904</v>
      </c>
      <c r="J3649">
        <v>8.4</v>
      </c>
      <c r="K3649">
        <f t="shared" si="336"/>
        <v>2921</v>
      </c>
      <c r="L3649" s="7">
        <f t="shared" si="339"/>
        <v>57.477371113734755</v>
      </c>
      <c r="M3649">
        <f t="shared" si="340"/>
        <v>65.914285714285711</v>
      </c>
      <c r="N3649">
        <f t="shared" si="341"/>
        <v>91.98</v>
      </c>
      <c r="O3649">
        <f>G3649/WatershedCalcs!$F$18</f>
        <v>0.522727271991834</v>
      </c>
    </row>
    <row r="3650" spans="1:15" x14ac:dyDescent="0.25">
      <c r="A3650">
        <f t="shared" si="337"/>
        <v>2012</v>
      </c>
      <c r="B3650">
        <f t="shared" si="338"/>
        <v>3</v>
      </c>
      <c r="C3650">
        <v>2011</v>
      </c>
      <c r="D3650">
        <v>28</v>
      </c>
      <c r="E3650">
        <v>12</v>
      </c>
      <c r="F3650">
        <v>56</v>
      </c>
      <c r="G3650">
        <v>56</v>
      </c>
      <c r="I3650" s="1">
        <v>40905</v>
      </c>
      <c r="J3650">
        <v>56</v>
      </c>
      <c r="K3650">
        <f t="shared" ref="K3650:K3713" si="342">RANK(J3650,$J$2:$J$5114,0)</f>
        <v>552</v>
      </c>
      <c r="L3650" s="7">
        <f t="shared" si="339"/>
        <v>10.861865407319952</v>
      </c>
      <c r="M3650">
        <f t="shared" si="340"/>
        <v>69.428571428571431</v>
      </c>
      <c r="N3650">
        <f t="shared" si="341"/>
        <v>95.9</v>
      </c>
      <c r="O3650">
        <f>G3650/WatershedCalcs!$F$18</f>
        <v>3.4848484799455597</v>
      </c>
    </row>
    <row r="3651" spans="1:15" x14ac:dyDescent="0.25">
      <c r="A3651">
        <f t="shared" ref="A3651:A3714" si="343">IF(E3651&gt;9,C3651+1,C3651)</f>
        <v>2012</v>
      </c>
      <c r="B3651">
        <f t="shared" ref="B3651:B3714" si="344">IF(E3651&gt;9,(E3651-9),(E3651+3))</f>
        <v>3</v>
      </c>
      <c r="C3651">
        <v>2011</v>
      </c>
      <c r="D3651">
        <v>29</v>
      </c>
      <c r="E3651">
        <v>12</v>
      </c>
      <c r="F3651">
        <v>62</v>
      </c>
      <c r="G3651">
        <v>62</v>
      </c>
      <c r="I3651" s="1">
        <v>40906</v>
      </c>
      <c r="J3651">
        <v>62</v>
      </c>
      <c r="K3651">
        <f t="shared" si="342"/>
        <v>490</v>
      </c>
      <c r="L3651" s="7">
        <f t="shared" ref="L3651:L3714" si="345">100*(K3651/(COUNT($K$2:$K$5114)+1))</f>
        <v>9.6418732782369148</v>
      </c>
      <c r="M3651">
        <f t="shared" ref="M3651:M3714" si="346">AVERAGE(J3651:J3657)</f>
        <v>65.571428571428569</v>
      </c>
      <c r="N3651">
        <f t="shared" ref="N3651:N3714" si="347">AVERAGE(J3651:J3680)</f>
        <v>96.8</v>
      </c>
      <c r="O3651">
        <f>G3651/WatershedCalcs!$F$18</f>
        <v>3.8582251027968697</v>
      </c>
    </row>
    <row r="3652" spans="1:15" x14ac:dyDescent="0.25">
      <c r="A3652">
        <f t="shared" si="343"/>
        <v>2012</v>
      </c>
      <c r="B3652">
        <f t="shared" si="344"/>
        <v>3</v>
      </c>
      <c r="C3652">
        <v>2011</v>
      </c>
      <c r="D3652">
        <v>30</v>
      </c>
      <c r="E3652">
        <v>12</v>
      </c>
      <c r="F3652">
        <v>176</v>
      </c>
      <c r="G3652">
        <v>176</v>
      </c>
      <c r="I3652" s="1">
        <v>40907</v>
      </c>
      <c r="J3652">
        <v>176</v>
      </c>
      <c r="K3652">
        <f t="shared" si="342"/>
        <v>122</v>
      </c>
      <c r="L3652" s="7">
        <f t="shared" si="345"/>
        <v>2.4006296733569461</v>
      </c>
      <c r="M3652">
        <f t="shared" si="346"/>
        <v>60.857142857142854</v>
      </c>
      <c r="N3652">
        <f t="shared" si="347"/>
        <v>96.833333333333329</v>
      </c>
      <c r="O3652">
        <f>G3652/WatershedCalcs!$F$18</f>
        <v>10.952380936971759</v>
      </c>
    </row>
    <row r="3653" spans="1:15" x14ac:dyDescent="0.25">
      <c r="A3653">
        <f t="shared" si="343"/>
        <v>2012</v>
      </c>
      <c r="B3653">
        <f t="shared" si="344"/>
        <v>3</v>
      </c>
      <c r="C3653">
        <v>2011</v>
      </c>
      <c r="D3653">
        <v>31</v>
      </c>
      <c r="E3653">
        <v>12</v>
      </c>
      <c r="F3653">
        <v>72</v>
      </c>
      <c r="G3653">
        <v>72</v>
      </c>
      <c r="I3653" s="1">
        <v>40908</v>
      </c>
      <c r="J3653">
        <v>72</v>
      </c>
      <c r="K3653">
        <f t="shared" si="342"/>
        <v>413</v>
      </c>
      <c r="L3653" s="7">
        <f t="shared" si="345"/>
        <v>8.1267217630853992</v>
      </c>
      <c r="M3653">
        <f t="shared" si="346"/>
        <v>39.142857142857146</v>
      </c>
      <c r="N3653">
        <f t="shared" si="347"/>
        <v>93.033333333333331</v>
      </c>
      <c r="O3653">
        <f>G3653/WatershedCalcs!$F$18</f>
        <v>4.4805194742157193</v>
      </c>
    </row>
    <row r="3654" spans="1:15" x14ac:dyDescent="0.25">
      <c r="A3654">
        <f t="shared" si="343"/>
        <v>2012</v>
      </c>
      <c r="B3654">
        <f t="shared" si="344"/>
        <v>4</v>
      </c>
      <c r="C3654">
        <v>2012</v>
      </c>
      <c r="D3654">
        <v>1</v>
      </c>
      <c r="E3654">
        <v>1</v>
      </c>
      <c r="F3654">
        <v>48</v>
      </c>
      <c r="G3654">
        <v>48</v>
      </c>
      <c r="I3654" s="1">
        <v>40909</v>
      </c>
      <c r="J3654">
        <v>48</v>
      </c>
      <c r="K3654">
        <f t="shared" si="342"/>
        <v>675</v>
      </c>
      <c r="L3654" s="7">
        <f t="shared" si="345"/>
        <v>13.282172373081464</v>
      </c>
      <c r="M3654">
        <f t="shared" si="346"/>
        <v>32</v>
      </c>
      <c r="N3654">
        <f t="shared" si="347"/>
        <v>92.833333333333329</v>
      </c>
      <c r="O3654">
        <f>G3654/WatershedCalcs!$F$18</f>
        <v>2.9870129828104797</v>
      </c>
    </row>
    <row r="3655" spans="1:15" x14ac:dyDescent="0.25">
      <c r="A3655">
        <f t="shared" si="343"/>
        <v>2012</v>
      </c>
      <c r="B3655">
        <f t="shared" si="344"/>
        <v>4</v>
      </c>
      <c r="C3655">
        <v>2012</v>
      </c>
      <c r="D3655">
        <v>2</v>
      </c>
      <c r="E3655">
        <v>1</v>
      </c>
      <c r="F3655">
        <v>39</v>
      </c>
      <c r="G3655">
        <v>39</v>
      </c>
      <c r="I3655" s="1">
        <v>40910</v>
      </c>
      <c r="J3655">
        <v>39</v>
      </c>
      <c r="K3655">
        <f t="shared" si="342"/>
        <v>928</v>
      </c>
      <c r="L3655" s="7">
        <f t="shared" si="345"/>
        <v>18.260527351436444</v>
      </c>
      <c r="M3655">
        <f t="shared" si="346"/>
        <v>28</v>
      </c>
      <c r="N3655">
        <f t="shared" si="347"/>
        <v>92.966666666666669</v>
      </c>
      <c r="O3655">
        <f>G3655/WatershedCalcs!$F$18</f>
        <v>2.4269480485335149</v>
      </c>
    </row>
    <row r="3656" spans="1:15" x14ac:dyDescent="0.25">
      <c r="A3656">
        <f t="shared" si="343"/>
        <v>2012</v>
      </c>
      <c r="B3656">
        <f t="shared" si="344"/>
        <v>4</v>
      </c>
      <c r="C3656">
        <v>2012</v>
      </c>
      <c r="D3656">
        <v>3</v>
      </c>
      <c r="E3656">
        <v>1</v>
      </c>
      <c r="F3656">
        <v>33</v>
      </c>
      <c r="G3656">
        <v>33</v>
      </c>
      <c r="I3656" s="1">
        <v>40911</v>
      </c>
      <c r="J3656">
        <v>33</v>
      </c>
      <c r="K3656">
        <f t="shared" si="342"/>
        <v>1148</v>
      </c>
      <c r="L3656" s="7">
        <f t="shared" si="345"/>
        <v>22.589531680440771</v>
      </c>
      <c r="M3656">
        <f t="shared" si="346"/>
        <v>25.285714285714285</v>
      </c>
      <c r="N3656">
        <f t="shared" si="347"/>
        <v>93.266666666666666</v>
      </c>
      <c r="O3656">
        <f>G3656/WatershedCalcs!$F$18</f>
        <v>2.0535714256822049</v>
      </c>
    </row>
    <row r="3657" spans="1:15" x14ac:dyDescent="0.25">
      <c r="A3657">
        <f t="shared" si="343"/>
        <v>2012</v>
      </c>
      <c r="B3657">
        <f t="shared" si="344"/>
        <v>4</v>
      </c>
      <c r="C3657">
        <v>2012</v>
      </c>
      <c r="D3657">
        <v>4</v>
      </c>
      <c r="E3657">
        <v>1</v>
      </c>
      <c r="F3657">
        <v>29</v>
      </c>
      <c r="G3657">
        <v>29</v>
      </c>
      <c r="I3657" s="1">
        <v>40912</v>
      </c>
      <c r="J3657">
        <v>29</v>
      </c>
      <c r="K3657">
        <f t="shared" si="342"/>
        <v>1319</v>
      </c>
      <c r="L3657" s="7">
        <f t="shared" si="345"/>
        <v>25.954348681621408</v>
      </c>
      <c r="M3657">
        <f t="shared" si="346"/>
        <v>24.714285714285715</v>
      </c>
      <c r="N3657">
        <f t="shared" si="347"/>
        <v>93.6</v>
      </c>
      <c r="O3657">
        <f>G3657/WatershedCalcs!$F$18</f>
        <v>1.8046536771146648</v>
      </c>
    </row>
    <row r="3658" spans="1:15" x14ac:dyDescent="0.25">
      <c r="A3658">
        <f t="shared" si="343"/>
        <v>2012</v>
      </c>
      <c r="B3658">
        <f t="shared" si="344"/>
        <v>4</v>
      </c>
      <c r="C3658">
        <v>2012</v>
      </c>
      <c r="D3658">
        <v>5</v>
      </c>
      <c r="E3658">
        <v>1</v>
      </c>
      <c r="F3658">
        <v>29</v>
      </c>
      <c r="G3658">
        <v>29</v>
      </c>
      <c r="I3658" s="1">
        <v>40913</v>
      </c>
      <c r="J3658">
        <v>29</v>
      </c>
      <c r="K3658">
        <f t="shared" si="342"/>
        <v>1319</v>
      </c>
      <c r="L3658" s="7">
        <f t="shared" si="345"/>
        <v>25.954348681621408</v>
      </c>
      <c r="M3658">
        <f t="shared" si="346"/>
        <v>23.857142857142858</v>
      </c>
      <c r="N3658">
        <f t="shared" si="347"/>
        <v>93.966666666666669</v>
      </c>
      <c r="O3658">
        <f>G3658/WatershedCalcs!$F$18</f>
        <v>1.8046536771146648</v>
      </c>
    </row>
    <row r="3659" spans="1:15" x14ac:dyDescent="0.25">
      <c r="A3659">
        <f t="shared" si="343"/>
        <v>2012</v>
      </c>
      <c r="B3659">
        <f t="shared" si="344"/>
        <v>4</v>
      </c>
      <c r="C3659">
        <v>2012</v>
      </c>
      <c r="D3659">
        <v>6</v>
      </c>
      <c r="E3659">
        <v>1</v>
      </c>
      <c r="F3659">
        <v>24</v>
      </c>
      <c r="G3659">
        <v>24</v>
      </c>
      <c r="I3659" s="1">
        <v>40914</v>
      </c>
      <c r="J3659">
        <v>24</v>
      </c>
      <c r="K3659">
        <f t="shared" si="342"/>
        <v>1550</v>
      </c>
      <c r="L3659" s="7">
        <f t="shared" si="345"/>
        <v>30.499803227075954</v>
      </c>
      <c r="M3659">
        <f t="shared" si="346"/>
        <v>22.857142857142858</v>
      </c>
      <c r="N3659">
        <f t="shared" si="347"/>
        <v>94.2</v>
      </c>
      <c r="O3659">
        <f>G3659/WatershedCalcs!$F$18</f>
        <v>1.4935064914052398</v>
      </c>
    </row>
    <row r="3660" spans="1:15" x14ac:dyDescent="0.25">
      <c r="A3660">
        <f t="shared" si="343"/>
        <v>2012</v>
      </c>
      <c r="B3660">
        <f t="shared" si="344"/>
        <v>4</v>
      </c>
      <c r="C3660">
        <v>2012</v>
      </c>
      <c r="D3660">
        <v>7</v>
      </c>
      <c r="E3660">
        <v>1</v>
      </c>
      <c r="F3660">
        <v>22</v>
      </c>
      <c r="G3660">
        <v>22</v>
      </c>
      <c r="I3660" s="1">
        <v>40915</v>
      </c>
      <c r="J3660">
        <v>22</v>
      </c>
      <c r="K3660">
        <f t="shared" si="342"/>
        <v>1676</v>
      </c>
      <c r="L3660" s="7">
        <f t="shared" si="345"/>
        <v>32.979142070051161</v>
      </c>
      <c r="M3660">
        <f t="shared" si="346"/>
        <v>22.285714285714285</v>
      </c>
      <c r="N3660">
        <f t="shared" si="347"/>
        <v>94.533333333333331</v>
      </c>
      <c r="O3660">
        <f>G3660/WatershedCalcs!$F$18</f>
        <v>1.3690476171214698</v>
      </c>
    </row>
    <row r="3661" spans="1:15" x14ac:dyDescent="0.25">
      <c r="A3661">
        <f t="shared" si="343"/>
        <v>2012</v>
      </c>
      <c r="B3661">
        <f t="shared" si="344"/>
        <v>4</v>
      </c>
      <c r="C3661">
        <v>2012</v>
      </c>
      <c r="D3661">
        <v>8</v>
      </c>
      <c r="E3661">
        <v>1</v>
      </c>
      <c r="F3661">
        <v>20</v>
      </c>
      <c r="G3661">
        <v>20</v>
      </c>
      <c r="I3661" s="1">
        <v>40916</v>
      </c>
      <c r="J3661">
        <v>20</v>
      </c>
      <c r="K3661">
        <f t="shared" si="342"/>
        <v>1826</v>
      </c>
      <c r="L3661" s="7">
        <f t="shared" si="345"/>
        <v>35.930735930735928</v>
      </c>
      <c r="M3661">
        <f t="shared" si="346"/>
        <v>22</v>
      </c>
      <c r="N3661">
        <f t="shared" si="347"/>
        <v>94.833333333333329</v>
      </c>
      <c r="O3661">
        <f>G3661/WatershedCalcs!$F$18</f>
        <v>1.2445887428376998</v>
      </c>
    </row>
    <row r="3662" spans="1:15" x14ac:dyDescent="0.25">
      <c r="A3662">
        <f t="shared" si="343"/>
        <v>2012</v>
      </c>
      <c r="B3662">
        <f t="shared" si="344"/>
        <v>4</v>
      </c>
      <c r="C3662">
        <v>2012</v>
      </c>
      <c r="D3662">
        <v>9</v>
      </c>
      <c r="E3662">
        <v>1</v>
      </c>
      <c r="F3662">
        <v>20</v>
      </c>
      <c r="G3662">
        <v>20</v>
      </c>
      <c r="I3662" s="1">
        <v>40917</v>
      </c>
      <c r="J3662">
        <v>20</v>
      </c>
      <c r="K3662">
        <f t="shared" si="342"/>
        <v>1826</v>
      </c>
      <c r="L3662" s="7">
        <f t="shared" si="345"/>
        <v>35.930735930735928</v>
      </c>
      <c r="M3662">
        <f t="shared" si="346"/>
        <v>22</v>
      </c>
      <c r="N3662">
        <f t="shared" si="347"/>
        <v>95.166666666666671</v>
      </c>
      <c r="O3662">
        <f>G3662/WatershedCalcs!$F$18</f>
        <v>1.2445887428376998</v>
      </c>
    </row>
    <row r="3663" spans="1:15" x14ac:dyDescent="0.25">
      <c r="A3663">
        <f t="shared" si="343"/>
        <v>2012</v>
      </c>
      <c r="B3663">
        <f t="shared" si="344"/>
        <v>4</v>
      </c>
      <c r="C3663">
        <v>2012</v>
      </c>
      <c r="D3663">
        <v>10</v>
      </c>
      <c r="E3663">
        <v>1</v>
      </c>
      <c r="F3663">
        <v>29</v>
      </c>
      <c r="G3663">
        <v>29</v>
      </c>
      <c r="I3663" s="1">
        <v>40918</v>
      </c>
      <c r="J3663">
        <v>29</v>
      </c>
      <c r="K3663">
        <f t="shared" si="342"/>
        <v>1319</v>
      </c>
      <c r="L3663" s="7">
        <f t="shared" si="345"/>
        <v>25.954348681621408</v>
      </c>
      <c r="M3663">
        <f t="shared" si="346"/>
        <v>21.571428571428573</v>
      </c>
      <c r="N3663">
        <f t="shared" si="347"/>
        <v>95.533333333333331</v>
      </c>
      <c r="O3663">
        <f>G3663/WatershedCalcs!$F$18</f>
        <v>1.8046536771146648</v>
      </c>
    </row>
    <row r="3664" spans="1:15" x14ac:dyDescent="0.25">
      <c r="A3664">
        <f t="shared" si="343"/>
        <v>2012</v>
      </c>
      <c r="B3664">
        <f t="shared" si="344"/>
        <v>4</v>
      </c>
      <c r="C3664">
        <v>2012</v>
      </c>
      <c r="D3664">
        <v>11</v>
      </c>
      <c r="E3664">
        <v>1</v>
      </c>
      <c r="F3664">
        <v>23</v>
      </c>
      <c r="G3664">
        <v>23</v>
      </c>
      <c r="I3664" s="1">
        <v>40919</v>
      </c>
      <c r="J3664">
        <v>23</v>
      </c>
      <c r="K3664">
        <f t="shared" si="342"/>
        <v>1613</v>
      </c>
      <c r="L3664" s="7">
        <f t="shared" si="345"/>
        <v>31.739472648563559</v>
      </c>
      <c r="M3664">
        <f t="shared" si="346"/>
        <v>23.142857142857142</v>
      </c>
      <c r="N3664">
        <f t="shared" si="347"/>
        <v>95.8</v>
      </c>
      <c r="O3664">
        <f>G3664/WatershedCalcs!$F$18</f>
        <v>1.4312770542633548</v>
      </c>
    </row>
    <row r="3665" spans="1:15" x14ac:dyDescent="0.25">
      <c r="A3665">
        <f t="shared" si="343"/>
        <v>2012</v>
      </c>
      <c r="B3665">
        <f t="shared" si="344"/>
        <v>4</v>
      </c>
      <c r="C3665">
        <v>2012</v>
      </c>
      <c r="D3665">
        <v>12</v>
      </c>
      <c r="E3665">
        <v>1</v>
      </c>
      <c r="F3665">
        <v>22</v>
      </c>
      <c r="G3665">
        <v>22</v>
      </c>
      <c r="I3665" s="1">
        <v>40920</v>
      </c>
      <c r="J3665">
        <v>22</v>
      </c>
      <c r="K3665">
        <f t="shared" si="342"/>
        <v>1676</v>
      </c>
      <c r="L3665" s="7">
        <f t="shared" si="345"/>
        <v>32.979142070051161</v>
      </c>
      <c r="M3665">
        <f t="shared" si="346"/>
        <v>59.142857142857146</v>
      </c>
      <c r="N3665">
        <f t="shared" si="347"/>
        <v>96.13333333333334</v>
      </c>
      <c r="O3665">
        <f>G3665/WatershedCalcs!$F$18</f>
        <v>1.3690476171214698</v>
      </c>
    </row>
    <row r="3666" spans="1:15" x14ac:dyDescent="0.25">
      <c r="A3666">
        <f t="shared" si="343"/>
        <v>2012</v>
      </c>
      <c r="B3666">
        <f t="shared" si="344"/>
        <v>4</v>
      </c>
      <c r="C3666">
        <v>2012</v>
      </c>
      <c r="D3666">
        <v>13</v>
      </c>
      <c r="E3666">
        <v>1</v>
      </c>
      <c r="F3666">
        <v>20</v>
      </c>
      <c r="G3666">
        <v>20</v>
      </c>
      <c r="I3666" s="1">
        <v>40921</v>
      </c>
      <c r="J3666">
        <v>20</v>
      </c>
      <c r="K3666">
        <f t="shared" si="342"/>
        <v>1826</v>
      </c>
      <c r="L3666" s="7">
        <f t="shared" si="345"/>
        <v>35.930735930735928</v>
      </c>
      <c r="M3666">
        <f t="shared" si="346"/>
        <v>112</v>
      </c>
      <c r="N3666">
        <f t="shared" si="347"/>
        <v>96.433333333333337</v>
      </c>
      <c r="O3666">
        <f>G3666/WatershedCalcs!$F$18</f>
        <v>1.2445887428376998</v>
      </c>
    </row>
    <row r="3667" spans="1:15" x14ac:dyDescent="0.25">
      <c r="A3667">
        <f t="shared" si="343"/>
        <v>2012</v>
      </c>
      <c r="B3667">
        <f t="shared" si="344"/>
        <v>4</v>
      </c>
      <c r="C3667">
        <v>2012</v>
      </c>
      <c r="D3667">
        <v>14</v>
      </c>
      <c r="E3667">
        <v>1</v>
      </c>
      <c r="F3667">
        <v>20</v>
      </c>
      <c r="G3667">
        <v>20</v>
      </c>
      <c r="I3667" s="1">
        <v>40922</v>
      </c>
      <c r="J3667">
        <v>20</v>
      </c>
      <c r="K3667">
        <f t="shared" si="342"/>
        <v>1826</v>
      </c>
      <c r="L3667" s="7">
        <f t="shared" si="345"/>
        <v>35.930735930735928</v>
      </c>
      <c r="M3667">
        <f t="shared" si="346"/>
        <v>152.14285714285714</v>
      </c>
      <c r="N3667">
        <f t="shared" si="347"/>
        <v>96.8</v>
      </c>
      <c r="O3667">
        <f>G3667/WatershedCalcs!$F$18</f>
        <v>1.2445887428376998</v>
      </c>
    </row>
    <row r="3668" spans="1:15" x14ac:dyDescent="0.25">
      <c r="A3668">
        <f t="shared" si="343"/>
        <v>2012</v>
      </c>
      <c r="B3668">
        <f t="shared" si="344"/>
        <v>4</v>
      </c>
      <c r="C3668">
        <v>2012</v>
      </c>
      <c r="D3668">
        <v>15</v>
      </c>
      <c r="E3668">
        <v>1</v>
      </c>
      <c r="F3668">
        <v>20</v>
      </c>
      <c r="G3668">
        <v>20</v>
      </c>
      <c r="I3668" s="1">
        <v>40923</v>
      </c>
      <c r="J3668">
        <v>20</v>
      </c>
      <c r="K3668">
        <f t="shared" si="342"/>
        <v>1826</v>
      </c>
      <c r="L3668" s="7">
        <f t="shared" si="345"/>
        <v>35.930735930735928</v>
      </c>
      <c r="M3668">
        <f t="shared" si="346"/>
        <v>187.42857142857142</v>
      </c>
      <c r="N3668">
        <f t="shared" si="347"/>
        <v>97.233333333333334</v>
      </c>
      <c r="O3668">
        <f>G3668/WatershedCalcs!$F$18</f>
        <v>1.2445887428376998</v>
      </c>
    </row>
    <row r="3669" spans="1:15" x14ac:dyDescent="0.25">
      <c r="A3669">
        <f t="shared" si="343"/>
        <v>2012</v>
      </c>
      <c r="B3669">
        <f t="shared" si="344"/>
        <v>4</v>
      </c>
      <c r="C3669">
        <v>2012</v>
      </c>
      <c r="D3669">
        <v>16</v>
      </c>
      <c r="E3669">
        <v>1</v>
      </c>
      <c r="F3669">
        <v>17</v>
      </c>
      <c r="G3669">
        <v>17</v>
      </c>
      <c r="I3669" s="1">
        <v>40924</v>
      </c>
      <c r="J3669">
        <v>17</v>
      </c>
      <c r="K3669">
        <f t="shared" si="342"/>
        <v>2056</v>
      </c>
      <c r="L3669" s="7">
        <f t="shared" si="345"/>
        <v>40.456513183785916</v>
      </c>
      <c r="M3669">
        <f t="shared" si="346"/>
        <v>212</v>
      </c>
      <c r="N3669">
        <f t="shared" si="347"/>
        <v>97.6</v>
      </c>
      <c r="O3669">
        <f>G3669/WatershedCalcs!$F$18</f>
        <v>1.0579004314120448</v>
      </c>
    </row>
    <row r="3670" spans="1:15" x14ac:dyDescent="0.25">
      <c r="A3670">
        <f t="shared" si="343"/>
        <v>2012</v>
      </c>
      <c r="B3670">
        <f t="shared" si="344"/>
        <v>4</v>
      </c>
      <c r="C3670">
        <v>2012</v>
      </c>
      <c r="D3670">
        <v>17</v>
      </c>
      <c r="E3670">
        <v>1</v>
      </c>
      <c r="F3670">
        <v>40</v>
      </c>
      <c r="G3670">
        <v>40</v>
      </c>
      <c r="I3670" s="1">
        <v>40925</v>
      </c>
      <c r="J3670">
        <v>40</v>
      </c>
      <c r="K3670">
        <f t="shared" si="342"/>
        <v>894</v>
      </c>
      <c r="L3670" s="7">
        <f t="shared" si="345"/>
        <v>17.591499409681226</v>
      </c>
      <c r="M3670">
        <f t="shared" si="346"/>
        <v>229</v>
      </c>
      <c r="N3670">
        <f t="shared" si="347"/>
        <v>98</v>
      </c>
      <c r="O3670">
        <f>G3670/WatershedCalcs!$F$18</f>
        <v>2.4891774856753996</v>
      </c>
    </row>
    <row r="3671" spans="1:15" x14ac:dyDescent="0.25">
      <c r="A3671">
        <f t="shared" si="343"/>
        <v>2012</v>
      </c>
      <c r="B3671">
        <f t="shared" si="344"/>
        <v>4</v>
      </c>
      <c r="C3671">
        <v>2012</v>
      </c>
      <c r="D3671">
        <v>18</v>
      </c>
      <c r="E3671">
        <v>1</v>
      </c>
      <c r="F3671" t="s">
        <v>168</v>
      </c>
      <c r="G3671">
        <v>275</v>
      </c>
      <c r="H3671" t="s">
        <v>10</v>
      </c>
      <c r="I3671" s="1">
        <v>40926</v>
      </c>
      <c r="J3671">
        <v>275</v>
      </c>
      <c r="K3671">
        <f t="shared" si="342"/>
        <v>23</v>
      </c>
      <c r="L3671" s="7">
        <f t="shared" si="345"/>
        <v>0.45257772530499801</v>
      </c>
      <c r="M3671">
        <f t="shared" si="346"/>
        <v>248.85714285714286</v>
      </c>
      <c r="N3671">
        <f t="shared" si="347"/>
        <v>97.566666666666663</v>
      </c>
      <c r="O3671">
        <f>G3671/WatershedCalcs!$F$18</f>
        <v>17.113095214018372</v>
      </c>
    </row>
    <row r="3672" spans="1:15" x14ac:dyDescent="0.25">
      <c r="A3672">
        <f t="shared" si="343"/>
        <v>2012</v>
      </c>
      <c r="B3672">
        <f t="shared" si="344"/>
        <v>4</v>
      </c>
      <c r="C3672">
        <v>2012</v>
      </c>
      <c r="D3672">
        <v>19</v>
      </c>
      <c r="E3672">
        <v>1</v>
      </c>
      <c r="F3672" t="s">
        <v>170</v>
      </c>
      <c r="G3672">
        <v>392</v>
      </c>
      <c r="H3672" t="s">
        <v>10</v>
      </c>
      <c r="I3672" s="1">
        <v>40927</v>
      </c>
      <c r="J3672">
        <v>392</v>
      </c>
      <c r="K3672">
        <f t="shared" si="342"/>
        <v>2</v>
      </c>
      <c r="L3672" s="7">
        <f t="shared" si="345"/>
        <v>3.9354584809130261E-2</v>
      </c>
      <c r="M3672">
        <f t="shared" si="346"/>
        <v>236.42857142857142</v>
      </c>
      <c r="N3672">
        <f t="shared" si="347"/>
        <v>89.433333333333337</v>
      </c>
      <c r="O3672">
        <f>G3672/WatershedCalcs!$F$18</f>
        <v>24.393939359618919</v>
      </c>
    </row>
    <row r="3673" spans="1:15" x14ac:dyDescent="0.25">
      <c r="A3673">
        <f t="shared" si="343"/>
        <v>2012</v>
      </c>
      <c r="B3673">
        <f t="shared" si="344"/>
        <v>4</v>
      </c>
      <c r="C3673">
        <v>2012</v>
      </c>
      <c r="D3673">
        <v>20</v>
      </c>
      <c r="E3673">
        <v>1</v>
      </c>
      <c r="F3673" t="s">
        <v>171</v>
      </c>
      <c r="G3673">
        <v>301</v>
      </c>
      <c r="H3673" t="s">
        <v>10</v>
      </c>
      <c r="I3673" s="1">
        <v>40928</v>
      </c>
      <c r="J3673">
        <v>301</v>
      </c>
      <c r="K3673">
        <f t="shared" si="342"/>
        <v>14</v>
      </c>
      <c r="L3673" s="7">
        <f t="shared" si="345"/>
        <v>0.27548209366391185</v>
      </c>
      <c r="M3673">
        <f t="shared" si="346"/>
        <v>198.42857142857142</v>
      </c>
      <c r="N3673">
        <f t="shared" si="347"/>
        <v>77.466666666666669</v>
      </c>
      <c r="O3673">
        <f>G3673/WatershedCalcs!$F$18</f>
        <v>18.731060579707382</v>
      </c>
    </row>
    <row r="3674" spans="1:15" x14ac:dyDescent="0.25">
      <c r="A3674">
        <f t="shared" si="343"/>
        <v>2012</v>
      </c>
      <c r="B3674">
        <f t="shared" si="344"/>
        <v>4</v>
      </c>
      <c r="C3674">
        <v>2012</v>
      </c>
      <c r="D3674">
        <v>21</v>
      </c>
      <c r="E3674">
        <v>1</v>
      </c>
      <c r="F3674">
        <v>267</v>
      </c>
      <c r="G3674">
        <v>267</v>
      </c>
      <c r="I3674" s="1">
        <v>40929</v>
      </c>
      <c r="J3674">
        <v>267</v>
      </c>
      <c r="K3674">
        <f t="shared" si="342"/>
        <v>28</v>
      </c>
      <c r="L3674" s="7">
        <f t="shared" si="345"/>
        <v>0.55096418732782371</v>
      </c>
      <c r="M3674">
        <f t="shared" si="346"/>
        <v>167.28571428571428</v>
      </c>
      <c r="N3674">
        <f t="shared" si="347"/>
        <v>68.466666666666669</v>
      </c>
      <c r="O3674">
        <f>G3674/WatershedCalcs!$F$18</f>
        <v>16.615259716883294</v>
      </c>
    </row>
    <row r="3675" spans="1:15" x14ac:dyDescent="0.25">
      <c r="A3675">
        <f t="shared" si="343"/>
        <v>2012</v>
      </c>
      <c r="B3675">
        <f t="shared" si="344"/>
        <v>4</v>
      </c>
      <c r="C3675">
        <v>2012</v>
      </c>
      <c r="D3675">
        <v>22</v>
      </c>
      <c r="E3675">
        <v>1</v>
      </c>
      <c r="F3675">
        <v>192</v>
      </c>
      <c r="G3675">
        <v>192</v>
      </c>
      <c r="I3675" s="1">
        <v>40930</v>
      </c>
      <c r="J3675">
        <v>192</v>
      </c>
      <c r="K3675">
        <f t="shared" si="342"/>
        <v>94</v>
      </c>
      <c r="L3675" s="7">
        <f t="shared" si="345"/>
        <v>1.8496654860291224</v>
      </c>
      <c r="M3675">
        <f t="shared" si="346"/>
        <v>138.14285714285714</v>
      </c>
      <c r="N3675">
        <f t="shared" si="347"/>
        <v>60.766666666666666</v>
      </c>
      <c r="O3675">
        <f>G3675/WatershedCalcs!$F$18</f>
        <v>11.948051931241919</v>
      </c>
    </row>
    <row r="3676" spans="1:15" x14ac:dyDescent="0.25">
      <c r="A3676">
        <f t="shared" si="343"/>
        <v>2012</v>
      </c>
      <c r="B3676">
        <f t="shared" si="344"/>
        <v>4</v>
      </c>
      <c r="C3676">
        <v>2012</v>
      </c>
      <c r="D3676">
        <v>23</v>
      </c>
      <c r="E3676">
        <v>1</v>
      </c>
      <c r="F3676">
        <v>136</v>
      </c>
      <c r="G3676">
        <v>136</v>
      </c>
      <c r="I3676" s="1">
        <v>40931</v>
      </c>
      <c r="J3676">
        <v>136</v>
      </c>
      <c r="K3676">
        <f t="shared" si="342"/>
        <v>188</v>
      </c>
      <c r="L3676" s="7">
        <f t="shared" si="345"/>
        <v>3.6993309720582448</v>
      </c>
      <c r="M3676">
        <f t="shared" si="346"/>
        <v>119.57142857142857</v>
      </c>
      <c r="N3676">
        <f t="shared" si="347"/>
        <v>55.6</v>
      </c>
      <c r="O3676">
        <f>G3676/WatershedCalcs!$F$18</f>
        <v>8.4632034512963585</v>
      </c>
    </row>
    <row r="3677" spans="1:15" x14ac:dyDescent="0.25">
      <c r="A3677">
        <f t="shared" si="343"/>
        <v>2012</v>
      </c>
      <c r="B3677">
        <f t="shared" si="344"/>
        <v>4</v>
      </c>
      <c r="C3677">
        <v>2012</v>
      </c>
      <c r="D3677">
        <v>24</v>
      </c>
      <c r="E3677">
        <v>1</v>
      </c>
      <c r="F3677">
        <v>179</v>
      </c>
      <c r="G3677">
        <v>179</v>
      </c>
      <c r="I3677" s="1">
        <v>40932</v>
      </c>
      <c r="J3677">
        <v>179</v>
      </c>
      <c r="K3677">
        <f t="shared" si="342"/>
        <v>116</v>
      </c>
      <c r="L3677" s="7">
        <f t="shared" si="345"/>
        <v>2.2825659189295555</v>
      </c>
      <c r="M3677">
        <f t="shared" si="346"/>
        <v>109.57142857142857</v>
      </c>
      <c r="N3677">
        <f t="shared" si="347"/>
        <v>52.5</v>
      </c>
      <c r="O3677">
        <f>G3677/WatershedCalcs!$F$18</f>
        <v>11.139069248397414</v>
      </c>
    </row>
    <row r="3678" spans="1:15" x14ac:dyDescent="0.25">
      <c r="A3678">
        <f t="shared" si="343"/>
        <v>2012</v>
      </c>
      <c r="B3678">
        <f t="shared" si="344"/>
        <v>4</v>
      </c>
      <c r="C3678">
        <v>2012</v>
      </c>
      <c r="D3678">
        <v>25</v>
      </c>
      <c r="E3678">
        <v>1</v>
      </c>
      <c r="F3678">
        <v>188</v>
      </c>
      <c r="G3678">
        <v>188</v>
      </c>
      <c r="I3678" s="1">
        <v>40933</v>
      </c>
      <c r="J3678">
        <v>188</v>
      </c>
      <c r="K3678">
        <f t="shared" si="342"/>
        <v>99</v>
      </c>
      <c r="L3678" s="7">
        <f t="shared" si="345"/>
        <v>1.948051948051948</v>
      </c>
      <c r="M3678">
        <f t="shared" si="346"/>
        <v>91.428571428571431</v>
      </c>
      <c r="N3678">
        <f t="shared" si="347"/>
        <v>47.866666666666667</v>
      </c>
      <c r="O3678">
        <f>G3678/WatershedCalcs!$F$18</f>
        <v>11.69913418267438</v>
      </c>
    </row>
    <row r="3679" spans="1:15" x14ac:dyDescent="0.25">
      <c r="A3679">
        <f t="shared" si="343"/>
        <v>2012</v>
      </c>
      <c r="B3679">
        <f t="shared" si="344"/>
        <v>4</v>
      </c>
      <c r="C3679">
        <v>2012</v>
      </c>
      <c r="D3679">
        <v>26</v>
      </c>
      <c r="E3679">
        <v>1</v>
      </c>
      <c r="F3679">
        <v>126</v>
      </c>
      <c r="G3679">
        <v>126</v>
      </c>
      <c r="I3679" s="1">
        <v>40934</v>
      </c>
      <c r="J3679">
        <v>126</v>
      </c>
      <c r="K3679">
        <f t="shared" si="342"/>
        <v>207</v>
      </c>
      <c r="L3679" s="7">
        <f t="shared" si="345"/>
        <v>4.0731995277449817</v>
      </c>
      <c r="M3679">
        <f t="shared" si="346"/>
        <v>71.428571428571431</v>
      </c>
      <c r="N3679">
        <f t="shared" si="347"/>
        <v>43.033333333333331</v>
      </c>
      <c r="O3679">
        <f>G3679/WatershedCalcs!$F$18</f>
        <v>7.840909079877509</v>
      </c>
    </row>
    <row r="3680" spans="1:15" x14ac:dyDescent="0.25">
      <c r="A3680">
        <f t="shared" si="343"/>
        <v>2012</v>
      </c>
      <c r="B3680">
        <f t="shared" si="344"/>
        <v>4</v>
      </c>
      <c r="C3680">
        <v>2012</v>
      </c>
      <c r="D3680">
        <v>27</v>
      </c>
      <c r="E3680">
        <v>1</v>
      </c>
      <c r="F3680">
        <v>83</v>
      </c>
      <c r="G3680">
        <v>83</v>
      </c>
      <c r="I3680" s="1">
        <v>40935</v>
      </c>
      <c r="J3680">
        <v>83</v>
      </c>
      <c r="K3680">
        <f t="shared" si="342"/>
        <v>350</v>
      </c>
      <c r="L3680" s="7">
        <f t="shared" si="345"/>
        <v>6.887052341597796</v>
      </c>
      <c r="M3680">
        <f t="shared" si="346"/>
        <v>59.571428571428569</v>
      </c>
      <c r="N3680">
        <f t="shared" si="347"/>
        <v>40.533333333333331</v>
      </c>
      <c r="O3680">
        <f>G3680/WatershedCalcs!$F$18</f>
        <v>5.1650432827764545</v>
      </c>
    </row>
    <row r="3681" spans="1:15" x14ac:dyDescent="0.25">
      <c r="A3681">
        <f t="shared" si="343"/>
        <v>2012</v>
      </c>
      <c r="B3681">
        <f t="shared" si="344"/>
        <v>4</v>
      </c>
      <c r="C3681">
        <v>2012</v>
      </c>
      <c r="D3681">
        <v>28</v>
      </c>
      <c r="E3681">
        <v>1</v>
      </c>
      <c r="F3681">
        <v>63</v>
      </c>
      <c r="G3681">
        <v>63</v>
      </c>
      <c r="I3681" s="1">
        <v>40936</v>
      </c>
      <c r="J3681">
        <v>63</v>
      </c>
      <c r="K3681">
        <f t="shared" si="342"/>
        <v>478</v>
      </c>
      <c r="L3681" s="7">
        <f t="shared" si="345"/>
        <v>9.4057457693821327</v>
      </c>
      <c r="M3681">
        <f t="shared" si="346"/>
        <v>53.428571428571431</v>
      </c>
      <c r="N3681">
        <f t="shared" si="347"/>
        <v>39.299999999999997</v>
      </c>
      <c r="O3681">
        <f>G3681/WatershedCalcs!$F$18</f>
        <v>3.9204545399387545</v>
      </c>
    </row>
    <row r="3682" spans="1:15" x14ac:dyDescent="0.25">
      <c r="A3682">
        <f t="shared" si="343"/>
        <v>2012</v>
      </c>
      <c r="B3682">
        <f t="shared" si="344"/>
        <v>4</v>
      </c>
      <c r="C3682">
        <v>2012</v>
      </c>
      <c r="D3682">
        <v>29</v>
      </c>
      <c r="E3682">
        <v>1</v>
      </c>
      <c r="F3682">
        <v>62</v>
      </c>
      <c r="G3682">
        <v>62</v>
      </c>
      <c r="I3682" s="1">
        <v>40937</v>
      </c>
      <c r="J3682">
        <v>62</v>
      </c>
      <c r="K3682">
        <f t="shared" si="342"/>
        <v>490</v>
      </c>
      <c r="L3682" s="7">
        <f t="shared" si="345"/>
        <v>9.6418732782369148</v>
      </c>
      <c r="M3682">
        <f t="shared" si="346"/>
        <v>49.571428571428569</v>
      </c>
      <c r="N3682">
        <f t="shared" si="347"/>
        <v>38.666666666666664</v>
      </c>
      <c r="O3682">
        <f>G3682/WatershedCalcs!$F$18</f>
        <v>3.8582251027968697</v>
      </c>
    </row>
    <row r="3683" spans="1:15" x14ac:dyDescent="0.25">
      <c r="A3683">
        <f t="shared" si="343"/>
        <v>2012</v>
      </c>
      <c r="B3683">
        <f t="shared" si="344"/>
        <v>4</v>
      </c>
      <c r="C3683">
        <v>2012</v>
      </c>
      <c r="D3683">
        <v>30</v>
      </c>
      <c r="E3683">
        <v>1</v>
      </c>
      <c r="F3683">
        <v>66</v>
      </c>
      <c r="G3683">
        <v>66</v>
      </c>
      <c r="I3683" s="1">
        <v>40938</v>
      </c>
      <c r="J3683">
        <v>66</v>
      </c>
      <c r="K3683">
        <f t="shared" si="342"/>
        <v>453</v>
      </c>
      <c r="L3683" s="7">
        <f t="shared" si="345"/>
        <v>8.9138134592680061</v>
      </c>
      <c r="M3683">
        <f t="shared" si="346"/>
        <v>45.571428571428569</v>
      </c>
      <c r="N3683">
        <f t="shared" si="347"/>
        <v>38.1</v>
      </c>
      <c r="O3683">
        <f>G3683/WatershedCalcs!$F$18</f>
        <v>4.1071428513644097</v>
      </c>
    </row>
    <row r="3684" spans="1:15" x14ac:dyDescent="0.25">
      <c r="A3684">
        <f t="shared" si="343"/>
        <v>2012</v>
      </c>
      <c r="B3684">
        <f t="shared" si="344"/>
        <v>4</v>
      </c>
      <c r="C3684">
        <v>2012</v>
      </c>
      <c r="D3684">
        <v>31</v>
      </c>
      <c r="E3684">
        <v>1</v>
      </c>
      <c r="F3684">
        <v>52</v>
      </c>
      <c r="G3684">
        <v>52</v>
      </c>
      <c r="I3684" s="1">
        <v>40939</v>
      </c>
      <c r="J3684">
        <v>52</v>
      </c>
      <c r="K3684">
        <f t="shared" si="342"/>
        <v>610</v>
      </c>
      <c r="L3684" s="7">
        <f t="shared" si="345"/>
        <v>12.00314836678473</v>
      </c>
      <c r="M3684">
        <f t="shared" si="346"/>
        <v>40.571428571428569</v>
      </c>
      <c r="N3684">
        <f t="shared" si="347"/>
        <v>38.666666666666664</v>
      </c>
      <c r="O3684">
        <f>G3684/WatershedCalcs!$F$18</f>
        <v>3.2359307313780197</v>
      </c>
    </row>
    <row r="3685" spans="1:15" x14ac:dyDescent="0.25">
      <c r="A3685">
        <f t="shared" si="343"/>
        <v>2012</v>
      </c>
      <c r="B3685">
        <f t="shared" si="344"/>
        <v>5</v>
      </c>
      <c r="C3685">
        <v>2012</v>
      </c>
      <c r="D3685">
        <v>1</v>
      </c>
      <c r="E3685">
        <v>2</v>
      </c>
      <c r="F3685">
        <v>48</v>
      </c>
      <c r="G3685">
        <v>48</v>
      </c>
      <c r="I3685" s="1">
        <v>40940</v>
      </c>
      <c r="J3685">
        <v>48</v>
      </c>
      <c r="K3685">
        <f t="shared" si="342"/>
        <v>675</v>
      </c>
      <c r="L3685" s="7">
        <f t="shared" si="345"/>
        <v>13.282172373081464</v>
      </c>
      <c r="M3685">
        <f t="shared" si="346"/>
        <v>37.428571428571431</v>
      </c>
      <c r="N3685">
        <f t="shared" si="347"/>
        <v>39.833333333333336</v>
      </c>
      <c r="O3685">
        <f>G3685/WatershedCalcs!$F$18</f>
        <v>2.9870129828104797</v>
      </c>
    </row>
    <row r="3686" spans="1:15" x14ac:dyDescent="0.25">
      <c r="A3686">
        <f t="shared" si="343"/>
        <v>2012</v>
      </c>
      <c r="B3686">
        <f t="shared" si="344"/>
        <v>5</v>
      </c>
      <c r="C3686">
        <v>2012</v>
      </c>
      <c r="D3686">
        <v>2</v>
      </c>
      <c r="E3686">
        <v>2</v>
      </c>
      <c r="F3686">
        <v>43</v>
      </c>
      <c r="G3686">
        <v>43</v>
      </c>
      <c r="I3686" s="1">
        <v>40941</v>
      </c>
      <c r="J3686">
        <v>43</v>
      </c>
      <c r="K3686">
        <f t="shared" si="342"/>
        <v>809</v>
      </c>
      <c r="L3686" s="7">
        <f t="shared" si="345"/>
        <v>15.91892955529319</v>
      </c>
      <c r="M3686">
        <f t="shared" si="346"/>
        <v>35</v>
      </c>
      <c r="N3686">
        <f t="shared" si="347"/>
        <v>40.43333333333333</v>
      </c>
      <c r="O3686">
        <f>G3686/WatershedCalcs!$F$18</f>
        <v>2.6758657971010549</v>
      </c>
    </row>
    <row r="3687" spans="1:15" x14ac:dyDescent="0.25">
      <c r="A3687">
        <f t="shared" si="343"/>
        <v>2012</v>
      </c>
      <c r="B3687">
        <f t="shared" si="344"/>
        <v>5</v>
      </c>
      <c r="C3687">
        <v>2012</v>
      </c>
      <c r="D3687">
        <v>3</v>
      </c>
      <c r="E3687">
        <v>2</v>
      </c>
      <c r="F3687">
        <v>40</v>
      </c>
      <c r="G3687">
        <v>40</v>
      </c>
      <c r="I3687" s="1">
        <v>40942</v>
      </c>
      <c r="J3687">
        <v>40</v>
      </c>
      <c r="K3687">
        <f t="shared" si="342"/>
        <v>894</v>
      </c>
      <c r="L3687" s="7">
        <f t="shared" si="345"/>
        <v>17.591499409681226</v>
      </c>
      <c r="M3687">
        <f t="shared" si="346"/>
        <v>34.142857142857146</v>
      </c>
      <c r="N3687">
        <f t="shared" si="347"/>
        <v>40.9</v>
      </c>
      <c r="O3687">
        <f>G3687/WatershedCalcs!$F$18</f>
        <v>2.4891774856753996</v>
      </c>
    </row>
    <row r="3688" spans="1:15" x14ac:dyDescent="0.25">
      <c r="A3688">
        <f t="shared" si="343"/>
        <v>2012</v>
      </c>
      <c r="B3688">
        <f t="shared" si="344"/>
        <v>5</v>
      </c>
      <c r="C3688">
        <v>2012</v>
      </c>
      <c r="D3688">
        <v>4</v>
      </c>
      <c r="E3688">
        <v>2</v>
      </c>
      <c r="F3688">
        <v>36</v>
      </c>
      <c r="G3688">
        <v>36</v>
      </c>
      <c r="I3688" s="1">
        <v>40943</v>
      </c>
      <c r="J3688">
        <v>36</v>
      </c>
      <c r="K3688">
        <f t="shared" si="342"/>
        <v>1014</v>
      </c>
      <c r="L3688" s="7">
        <f t="shared" si="345"/>
        <v>19.952774498229044</v>
      </c>
      <c r="M3688">
        <f t="shared" si="346"/>
        <v>33.142857142857146</v>
      </c>
      <c r="N3688">
        <f t="shared" si="347"/>
        <v>41.266666666666666</v>
      </c>
      <c r="O3688">
        <f>G3688/WatershedCalcs!$F$18</f>
        <v>2.2402597371078596</v>
      </c>
    </row>
    <row r="3689" spans="1:15" x14ac:dyDescent="0.25">
      <c r="A3689">
        <f t="shared" si="343"/>
        <v>2012</v>
      </c>
      <c r="B3689">
        <f t="shared" si="344"/>
        <v>5</v>
      </c>
      <c r="C3689">
        <v>2012</v>
      </c>
      <c r="D3689">
        <v>5</v>
      </c>
      <c r="E3689">
        <v>2</v>
      </c>
      <c r="F3689">
        <v>34</v>
      </c>
      <c r="G3689">
        <v>34</v>
      </c>
      <c r="I3689" s="1">
        <v>40944</v>
      </c>
      <c r="J3689">
        <v>34</v>
      </c>
      <c r="K3689">
        <f t="shared" si="342"/>
        <v>1098</v>
      </c>
      <c r="L3689" s="7">
        <f t="shared" si="345"/>
        <v>21.605667060212514</v>
      </c>
      <c r="M3689">
        <f t="shared" si="346"/>
        <v>32.428571428571431</v>
      </c>
      <c r="N3689">
        <f t="shared" si="347"/>
        <v>41.9</v>
      </c>
      <c r="O3689">
        <f>G3689/WatershedCalcs!$F$18</f>
        <v>2.1158008628240896</v>
      </c>
    </row>
    <row r="3690" spans="1:15" x14ac:dyDescent="0.25">
      <c r="A3690">
        <f t="shared" si="343"/>
        <v>2012</v>
      </c>
      <c r="B3690">
        <f t="shared" si="344"/>
        <v>5</v>
      </c>
      <c r="C3690">
        <v>2012</v>
      </c>
      <c r="D3690">
        <v>6</v>
      </c>
      <c r="E3690">
        <v>2</v>
      </c>
      <c r="F3690">
        <v>31</v>
      </c>
      <c r="G3690">
        <v>31</v>
      </c>
      <c r="I3690" s="1">
        <v>40945</v>
      </c>
      <c r="J3690">
        <v>31</v>
      </c>
      <c r="K3690">
        <f t="shared" si="342"/>
        <v>1219</v>
      </c>
      <c r="L3690" s="7">
        <f t="shared" si="345"/>
        <v>23.986619441164898</v>
      </c>
      <c r="M3690">
        <f t="shared" si="346"/>
        <v>32</v>
      </c>
      <c r="N3690">
        <f t="shared" si="347"/>
        <v>42.333333333333336</v>
      </c>
      <c r="O3690">
        <f>G3690/WatershedCalcs!$F$18</f>
        <v>1.9291125513984348</v>
      </c>
    </row>
    <row r="3691" spans="1:15" x14ac:dyDescent="0.25">
      <c r="A3691">
        <f t="shared" si="343"/>
        <v>2012</v>
      </c>
      <c r="B3691">
        <f t="shared" si="344"/>
        <v>5</v>
      </c>
      <c r="C3691">
        <v>2012</v>
      </c>
      <c r="D3691">
        <v>7</v>
      </c>
      <c r="E3691">
        <v>2</v>
      </c>
      <c r="F3691">
        <v>30</v>
      </c>
      <c r="G3691">
        <v>30</v>
      </c>
      <c r="I3691" s="1">
        <v>40946</v>
      </c>
      <c r="J3691">
        <v>30</v>
      </c>
      <c r="K3691">
        <f t="shared" si="342"/>
        <v>1276</v>
      </c>
      <c r="L3691" s="7">
        <f t="shared" si="345"/>
        <v>25.108225108225106</v>
      </c>
      <c r="M3691">
        <f t="shared" si="346"/>
        <v>32.285714285714285</v>
      </c>
      <c r="N3691">
        <f t="shared" si="347"/>
        <v>42.633333333333333</v>
      </c>
      <c r="O3691">
        <f>G3691/WatershedCalcs!$F$18</f>
        <v>1.8668831142565498</v>
      </c>
    </row>
    <row r="3692" spans="1:15" x14ac:dyDescent="0.25">
      <c r="A3692">
        <f t="shared" si="343"/>
        <v>2012</v>
      </c>
      <c r="B3692">
        <f t="shared" si="344"/>
        <v>5</v>
      </c>
      <c r="C3692">
        <v>2012</v>
      </c>
      <c r="D3692">
        <v>8</v>
      </c>
      <c r="E3692">
        <v>2</v>
      </c>
      <c r="F3692">
        <v>31</v>
      </c>
      <c r="G3692">
        <v>31</v>
      </c>
      <c r="I3692" s="1">
        <v>40947</v>
      </c>
      <c r="J3692">
        <v>31</v>
      </c>
      <c r="K3692">
        <f t="shared" si="342"/>
        <v>1219</v>
      </c>
      <c r="L3692" s="7">
        <f t="shared" si="345"/>
        <v>23.986619441164898</v>
      </c>
      <c r="M3692">
        <f t="shared" si="346"/>
        <v>32.428571428571431</v>
      </c>
      <c r="N3692">
        <f t="shared" si="347"/>
        <v>42.9</v>
      </c>
      <c r="O3692">
        <f>G3692/WatershedCalcs!$F$18</f>
        <v>1.9291125513984348</v>
      </c>
    </row>
    <row r="3693" spans="1:15" x14ac:dyDescent="0.25">
      <c r="A3693">
        <f t="shared" si="343"/>
        <v>2012</v>
      </c>
      <c r="B3693">
        <f t="shared" si="344"/>
        <v>5</v>
      </c>
      <c r="C3693">
        <v>2012</v>
      </c>
      <c r="D3693">
        <v>9</v>
      </c>
      <c r="E3693">
        <v>2</v>
      </c>
      <c r="F3693">
        <v>37</v>
      </c>
      <c r="G3693">
        <v>37</v>
      </c>
      <c r="I3693" s="1">
        <v>40948</v>
      </c>
      <c r="J3693">
        <v>37</v>
      </c>
      <c r="K3693">
        <f t="shared" si="342"/>
        <v>988</v>
      </c>
      <c r="L3693" s="7">
        <f t="shared" si="345"/>
        <v>19.441164895710351</v>
      </c>
      <c r="M3693">
        <f t="shared" si="346"/>
        <v>32.142857142857146</v>
      </c>
      <c r="N3693">
        <f t="shared" si="347"/>
        <v>43.033333333333331</v>
      </c>
      <c r="O3693">
        <f>G3693/WatershedCalcs!$F$18</f>
        <v>2.3024891742497449</v>
      </c>
    </row>
    <row r="3694" spans="1:15" x14ac:dyDescent="0.25">
      <c r="A3694">
        <f t="shared" si="343"/>
        <v>2012</v>
      </c>
      <c r="B3694">
        <f t="shared" si="344"/>
        <v>5</v>
      </c>
      <c r="C3694">
        <v>2012</v>
      </c>
      <c r="D3694">
        <v>10</v>
      </c>
      <c r="E3694">
        <v>2</v>
      </c>
      <c r="F3694">
        <v>33</v>
      </c>
      <c r="G3694">
        <v>33</v>
      </c>
      <c r="I3694" s="1">
        <v>40949</v>
      </c>
      <c r="J3694">
        <v>33</v>
      </c>
      <c r="K3694">
        <f t="shared" si="342"/>
        <v>1148</v>
      </c>
      <c r="L3694" s="7">
        <f t="shared" si="345"/>
        <v>22.589531680440771</v>
      </c>
      <c r="M3694">
        <f t="shared" si="346"/>
        <v>30.714285714285715</v>
      </c>
      <c r="N3694">
        <f t="shared" si="347"/>
        <v>42.966666666666669</v>
      </c>
      <c r="O3694">
        <f>G3694/WatershedCalcs!$F$18</f>
        <v>2.0535714256822049</v>
      </c>
    </row>
    <row r="3695" spans="1:15" x14ac:dyDescent="0.25">
      <c r="A3695">
        <f t="shared" si="343"/>
        <v>2012</v>
      </c>
      <c r="B3695">
        <f t="shared" si="344"/>
        <v>5</v>
      </c>
      <c r="C3695">
        <v>2012</v>
      </c>
      <c r="D3695">
        <v>11</v>
      </c>
      <c r="E3695">
        <v>2</v>
      </c>
      <c r="F3695">
        <v>31</v>
      </c>
      <c r="G3695">
        <v>31</v>
      </c>
      <c r="I3695" s="1">
        <v>40950</v>
      </c>
      <c r="J3695">
        <v>31</v>
      </c>
      <c r="K3695">
        <f t="shared" si="342"/>
        <v>1219</v>
      </c>
      <c r="L3695" s="7">
        <f t="shared" si="345"/>
        <v>23.986619441164898</v>
      </c>
      <c r="M3695">
        <f t="shared" si="346"/>
        <v>30.428571428571427</v>
      </c>
      <c r="N3695">
        <f t="shared" si="347"/>
        <v>43.466666666666669</v>
      </c>
      <c r="O3695">
        <f>G3695/WatershedCalcs!$F$18</f>
        <v>1.9291125513984348</v>
      </c>
    </row>
    <row r="3696" spans="1:15" x14ac:dyDescent="0.25">
      <c r="A3696">
        <f t="shared" si="343"/>
        <v>2012</v>
      </c>
      <c r="B3696">
        <f t="shared" si="344"/>
        <v>5</v>
      </c>
      <c r="C3696">
        <v>2012</v>
      </c>
      <c r="D3696">
        <v>12</v>
      </c>
      <c r="E3696">
        <v>2</v>
      </c>
      <c r="F3696">
        <v>31</v>
      </c>
      <c r="G3696">
        <v>31</v>
      </c>
      <c r="I3696" s="1">
        <v>40951</v>
      </c>
      <c r="J3696">
        <v>31</v>
      </c>
      <c r="K3696">
        <f t="shared" si="342"/>
        <v>1219</v>
      </c>
      <c r="L3696" s="7">
        <f t="shared" si="345"/>
        <v>23.986619441164898</v>
      </c>
      <c r="M3696">
        <f t="shared" si="346"/>
        <v>30.714285714285715</v>
      </c>
      <c r="N3696">
        <f t="shared" si="347"/>
        <v>44.4</v>
      </c>
      <c r="O3696">
        <f>G3696/WatershedCalcs!$F$18</f>
        <v>1.9291125513984348</v>
      </c>
    </row>
    <row r="3697" spans="1:15" x14ac:dyDescent="0.25">
      <c r="A3697">
        <f t="shared" si="343"/>
        <v>2012</v>
      </c>
      <c r="B3697">
        <f t="shared" si="344"/>
        <v>5</v>
      </c>
      <c r="C3697">
        <v>2012</v>
      </c>
      <c r="D3697">
        <v>13</v>
      </c>
      <c r="E3697">
        <v>2</v>
      </c>
      <c r="F3697">
        <v>33</v>
      </c>
      <c r="G3697">
        <v>33</v>
      </c>
      <c r="I3697" s="1">
        <v>40952</v>
      </c>
      <c r="J3697">
        <v>33</v>
      </c>
      <c r="K3697">
        <f t="shared" si="342"/>
        <v>1148</v>
      </c>
      <c r="L3697" s="7">
        <f t="shared" si="345"/>
        <v>22.589531680440771</v>
      </c>
      <c r="M3697">
        <f t="shared" si="346"/>
        <v>30.714285714285715</v>
      </c>
      <c r="N3697">
        <f t="shared" si="347"/>
        <v>49.033333333333331</v>
      </c>
      <c r="O3697">
        <f>G3697/WatershedCalcs!$F$18</f>
        <v>2.0535714256822049</v>
      </c>
    </row>
    <row r="3698" spans="1:15" x14ac:dyDescent="0.25">
      <c r="A3698">
        <f t="shared" si="343"/>
        <v>2012</v>
      </c>
      <c r="B3698">
        <f t="shared" si="344"/>
        <v>5</v>
      </c>
      <c r="C3698">
        <v>2012</v>
      </c>
      <c r="D3698">
        <v>14</v>
      </c>
      <c r="E3698">
        <v>2</v>
      </c>
      <c r="F3698">
        <v>31</v>
      </c>
      <c r="G3698">
        <v>31</v>
      </c>
      <c r="I3698" s="1">
        <v>40953</v>
      </c>
      <c r="J3698">
        <v>31</v>
      </c>
      <c r="K3698">
        <f t="shared" si="342"/>
        <v>1219</v>
      </c>
      <c r="L3698" s="7">
        <f t="shared" si="345"/>
        <v>23.986619441164898</v>
      </c>
      <c r="M3698">
        <f t="shared" si="346"/>
        <v>31.142857142857142</v>
      </c>
      <c r="N3698">
        <f t="shared" si="347"/>
        <v>52.8</v>
      </c>
      <c r="O3698">
        <f>G3698/WatershedCalcs!$F$18</f>
        <v>1.9291125513984348</v>
      </c>
    </row>
    <row r="3699" spans="1:15" x14ac:dyDescent="0.25">
      <c r="A3699">
        <f t="shared" si="343"/>
        <v>2012</v>
      </c>
      <c r="B3699">
        <f t="shared" si="344"/>
        <v>5</v>
      </c>
      <c r="C3699">
        <v>2012</v>
      </c>
      <c r="D3699">
        <v>15</v>
      </c>
      <c r="E3699">
        <v>2</v>
      </c>
      <c r="F3699">
        <v>29</v>
      </c>
      <c r="G3699">
        <v>29</v>
      </c>
      <c r="I3699" s="1">
        <v>40954</v>
      </c>
      <c r="J3699">
        <v>29</v>
      </c>
      <c r="K3699">
        <f t="shared" si="342"/>
        <v>1319</v>
      </c>
      <c r="L3699" s="7">
        <f t="shared" si="345"/>
        <v>25.954348681621408</v>
      </c>
      <c r="M3699">
        <f t="shared" si="346"/>
        <v>32</v>
      </c>
      <c r="N3699">
        <f t="shared" si="347"/>
        <v>60.2</v>
      </c>
      <c r="O3699">
        <f>G3699/WatershedCalcs!$F$18</f>
        <v>1.8046536771146648</v>
      </c>
    </row>
    <row r="3700" spans="1:15" x14ac:dyDescent="0.25">
      <c r="A3700">
        <f t="shared" si="343"/>
        <v>2012</v>
      </c>
      <c r="B3700">
        <f t="shared" si="344"/>
        <v>5</v>
      </c>
      <c r="C3700">
        <v>2012</v>
      </c>
      <c r="D3700">
        <v>16</v>
      </c>
      <c r="E3700">
        <v>2</v>
      </c>
      <c r="F3700">
        <v>27</v>
      </c>
      <c r="G3700">
        <v>27</v>
      </c>
      <c r="I3700" s="1">
        <v>40955</v>
      </c>
      <c r="J3700">
        <v>27</v>
      </c>
      <c r="K3700">
        <f t="shared" si="342"/>
        <v>1397</v>
      </c>
      <c r="L3700" s="7">
        <f t="shared" si="345"/>
        <v>27.489177489177489</v>
      </c>
      <c r="M3700">
        <f t="shared" si="346"/>
        <v>34</v>
      </c>
      <c r="N3700">
        <f t="shared" si="347"/>
        <v>66.233333333333334</v>
      </c>
      <c r="O3700">
        <f>G3700/WatershedCalcs!$F$18</f>
        <v>1.6801948028308948</v>
      </c>
    </row>
    <row r="3701" spans="1:15" x14ac:dyDescent="0.25">
      <c r="A3701">
        <f t="shared" si="343"/>
        <v>2012</v>
      </c>
      <c r="B3701">
        <f t="shared" si="344"/>
        <v>5</v>
      </c>
      <c r="C3701">
        <v>2012</v>
      </c>
      <c r="D3701">
        <v>17</v>
      </c>
      <c r="E3701">
        <v>2</v>
      </c>
      <c r="F3701">
        <v>31</v>
      </c>
      <c r="G3701">
        <v>31</v>
      </c>
      <c r="I3701" s="1">
        <v>40956</v>
      </c>
      <c r="J3701">
        <v>31</v>
      </c>
      <c r="K3701">
        <f t="shared" si="342"/>
        <v>1219</v>
      </c>
      <c r="L3701" s="7">
        <f t="shared" si="345"/>
        <v>23.986619441164898</v>
      </c>
      <c r="M3701">
        <f t="shared" si="346"/>
        <v>35.857142857142854</v>
      </c>
      <c r="N3701">
        <f t="shared" si="347"/>
        <v>71.400000000000006</v>
      </c>
      <c r="O3701">
        <f>G3701/WatershedCalcs!$F$18</f>
        <v>1.9291125513984348</v>
      </c>
    </row>
    <row r="3702" spans="1:15" x14ac:dyDescent="0.25">
      <c r="A3702">
        <f t="shared" si="343"/>
        <v>2012</v>
      </c>
      <c r="B3702">
        <f t="shared" si="344"/>
        <v>5</v>
      </c>
      <c r="C3702">
        <v>2012</v>
      </c>
      <c r="D3702">
        <v>18</v>
      </c>
      <c r="E3702">
        <v>2</v>
      </c>
      <c r="F3702">
        <v>33</v>
      </c>
      <c r="G3702">
        <v>33</v>
      </c>
      <c r="I3702" s="1">
        <v>40957</v>
      </c>
      <c r="J3702">
        <v>33</v>
      </c>
      <c r="K3702">
        <f t="shared" si="342"/>
        <v>1148</v>
      </c>
      <c r="L3702" s="7">
        <f t="shared" si="345"/>
        <v>22.589531680440771</v>
      </c>
      <c r="M3702">
        <f t="shared" si="346"/>
        <v>37.571428571428569</v>
      </c>
      <c r="N3702">
        <f t="shared" si="347"/>
        <v>74.3</v>
      </c>
      <c r="O3702">
        <f>G3702/WatershedCalcs!$F$18</f>
        <v>2.0535714256822049</v>
      </c>
    </row>
    <row r="3703" spans="1:15" x14ac:dyDescent="0.25">
      <c r="A3703">
        <f t="shared" si="343"/>
        <v>2012</v>
      </c>
      <c r="B3703">
        <f t="shared" si="344"/>
        <v>5</v>
      </c>
      <c r="C3703">
        <v>2012</v>
      </c>
      <c r="D3703">
        <v>19</v>
      </c>
      <c r="E3703">
        <v>2</v>
      </c>
      <c r="F3703">
        <v>31</v>
      </c>
      <c r="G3703">
        <v>31</v>
      </c>
      <c r="I3703" s="1">
        <v>40958</v>
      </c>
      <c r="J3703">
        <v>31</v>
      </c>
      <c r="K3703">
        <f t="shared" si="342"/>
        <v>1219</v>
      </c>
      <c r="L3703" s="7">
        <f t="shared" si="345"/>
        <v>23.986619441164898</v>
      </c>
      <c r="M3703">
        <f t="shared" si="346"/>
        <v>40.142857142857146</v>
      </c>
      <c r="N3703">
        <f t="shared" si="347"/>
        <v>75.966666666666669</v>
      </c>
      <c r="O3703">
        <f>G3703/WatershedCalcs!$F$18</f>
        <v>1.9291125513984348</v>
      </c>
    </row>
    <row r="3704" spans="1:15" x14ac:dyDescent="0.25">
      <c r="A3704">
        <f t="shared" si="343"/>
        <v>2012</v>
      </c>
      <c r="B3704">
        <f t="shared" si="344"/>
        <v>5</v>
      </c>
      <c r="C3704">
        <v>2012</v>
      </c>
      <c r="D3704">
        <v>20</v>
      </c>
      <c r="E3704">
        <v>2</v>
      </c>
      <c r="F3704">
        <v>36</v>
      </c>
      <c r="G3704">
        <v>36</v>
      </c>
      <c r="I3704" s="1">
        <v>40959</v>
      </c>
      <c r="J3704">
        <v>36</v>
      </c>
      <c r="K3704">
        <f t="shared" si="342"/>
        <v>1014</v>
      </c>
      <c r="L3704" s="7">
        <f t="shared" si="345"/>
        <v>19.952774498229044</v>
      </c>
      <c r="M3704">
        <f t="shared" si="346"/>
        <v>42.285714285714285</v>
      </c>
      <c r="N3704">
        <f t="shared" si="347"/>
        <v>77.36666666666666</v>
      </c>
      <c r="O3704">
        <f>G3704/WatershedCalcs!$F$18</f>
        <v>2.2402597371078596</v>
      </c>
    </row>
    <row r="3705" spans="1:15" x14ac:dyDescent="0.25">
      <c r="A3705">
        <f t="shared" si="343"/>
        <v>2012</v>
      </c>
      <c r="B3705">
        <f t="shared" si="344"/>
        <v>5</v>
      </c>
      <c r="C3705">
        <v>2012</v>
      </c>
      <c r="D3705">
        <v>21</v>
      </c>
      <c r="E3705">
        <v>2</v>
      </c>
      <c r="F3705">
        <v>37</v>
      </c>
      <c r="G3705">
        <v>37</v>
      </c>
      <c r="I3705" s="1">
        <v>40960</v>
      </c>
      <c r="J3705">
        <v>37</v>
      </c>
      <c r="K3705">
        <f t="shared" si="342"/>
        <v>988</v>
      </c>
      <c r="L3705" s="7">
        <f t="shared" si="345"/>
        <v>19.441164895710351</v>
      </c>
      <c r="M3705">
        <f t="shared" si="346"/>
        <v>43.428571428571431</v>
      </c>
      <c r="N3705">
        <f t="shared" si="347"/>
        <v>79.533333333333331</v>
      </c>
      <c r="O3705">
        <f>G3705/WatershedCalcs!$F$18</f>
        <v>2.3024891742497449</v>
      </c>
    </row>
    <row r="3706" spans="1:15" x14ac:dyDescent="0.25">
      <c r="A3706">
        <f t="shared" si="343"/>
        <v>2012</v>
      </c>
      <c r="B3706">
        <f t="shared" si="344"/>
        <v>5</v>
      </c>
      <c r="C3706">
        <v>2012</v>
      </c>
      <c r="D3706">
        <v>22</v>
      </c>
      <c r="E3706">
        <v>2</v>
      </c>
      <c r="F3706">
        <v>43</v>
      </c>
      <c r="G3706">
        <v>43</v>
      </c>
      <c r="I3706" s="1">
        <v>40961</v>
      </c>
      <c r="J3706">
        <v>43</v>
      </c>
      <c r="K3706">
        <f t="shared" si="342"/>
        <v>809</v>
      </c>
      <c r="L3706" s="7">
        <f t="shared" si="345"/>
        <v>15.91892955529319</v>
      </c>
      <c r="M3706">
        <f t="shared" si="346"/>
        <v>44.571428571428569</v>
      </c>
      <c r="N3706">
        <f t="shared" si="347"/>
        <v>82.266666666666666</v>
      </c>
      <c r="O3706">
        <f>G3706/WatershedCalcs!$F$18</f>
        <v>2.6758657971010549</v>
      </c>
    </row>
    <row r="3707" spans="1:15" x14ac:dyDescent="0.25">
      <c r="A3707">
        <f t="shared" si="343"/>
        <v>2012</v>
      </c>
      <c r="B3707">
        <f t="shared" si="344"/>
        <v>5</v>
      </c>
      <c r="C3707">
        <v>2012</v>
      </c>
      <c r="D3707">
        <v>23</v>
      </c>
      <c r="E3707">
        <v>2</v>
      </c>
      <c r="F3707">
        <v>40</v>
      </c>
      <c r="G3707">
        <v>40</v>
      </c>
      <c r="I3707" s="1">
        <v>40962</v>
      </c>
      <c r="J3707">
        <v>40</v>
      </c>
      <c r="K3707">
        <f t="shared" si="342"/>
        <v>894</v>
      </c>
      <c r="L3707" s="7">
        <f t="shared" si="345"/>
        <v>17.591499409681226</v>
      </c>
      <c r="M3707">
        <f t="shared" si="346"/>
        <v>50.285714285714285</v>
      </c>
      <c r="N3707">
        <f t="shared" si="347"/>
        <v>84.3</v>
      </c>
      <c r="O3707">
        <f>G3707/WatershedCalcs!$F$18</f>
        <v>2.4891774856753996</v>
      </c>
    </row>
    <row r="3708" spans="1:15" x14ac:dyDescent="0.25">
      <c r="A3708">
        <f t="shared" si="343"/>
        <v>2012</v>
      </c>
      <c r="B3708">
        <f t="shared" si="344"/>
        <v>5</v>
      </c>
      <c r="C3708">
        <v>2012</v>
      </c>
      <c r="D3708">
        <v>24</v>
      </c>
      <c r="E3708">
        <v>2</v>
      </c>
      <c r="F3708">
        <v>43</v>
      </c>
      <c r="G3708">
        <v>43</v>
      </c>
      <c r="I3708" s="1">
        <v>40963</v>
      </c>
      <c r="J3708">
        <v>43</v>
      </c>
      <c r="K3708">
        <f t="shared" si="342"/>
        <v>809</v>
      </c>
      <c r="L3708" s="7">
        <f t="shared" si="345"/>
        <v>15.91892955529319</v>
      </c>
      <c r="M3708">
        <f t="shared" si="346"/>
        <v>57</v>
      </c>
      <c r="N3708">
        <f t="shared" si="347"/>
        <v>85.7</v>
      </c>
      <c r="O3708">
        <f>G3708/WatershedCalcs!$F$18</f>
        <v>2.6758657971010549</v>
      </c>
    </row>
    <row r="3709" spans="1:15" x14ac:dyDescent="0.25">
      <c r="A3709">
        <f t="shared" si="343"/>
        <v>2012</v>
      </c>
      <c r="B3709">
        <f t="shared" si="344"/>
        <v>5</v>
      </c>
      <c r="C3709">
        <v>2012</v>
      </c>
      <c r="D3709">
        <v>25</v>
      </c>
      <c r="E3709">
        <v>2</v>
      </c>
      <c r="F3709">
        <v>51</v>
      </c>
      <c r="G3709">
        <v>51</v>
      </c>
      <c r="I3709" s="1">
        <v>40964</v>
      </c>
      <c r="J3709">
        <v>51</v>
      </c>
      <c r="K3709">
        <f t="shared" si="342"/>
        <v>623</v>
      </c>
      <c r="L3709" s="7">
        <f t="shared" si="345"/>
        <v>12.258953168044078</v>
      </c>
      <c r="M3709">
        <f t="shared" si="346"/>
        <v>60.285714285714285</v>
      </c>
      <c r="N3709">
        <f t="shared" si="347"/>
        <v>86.433333333333337</v>
      </c>
      <c r="O3709">
        <f>G3709/WatershedCalcs!$F$18</f>
        <v>3.1737012942361349</v>
      </c>
    </row>
    <row r="3710" spans="1:15" x14ac:dyDescent="0.25">
      <c r="A3710">
        <f t="shared" si="343"/>
        <v>2012</v>
      </c>
      <c r="B3710">
        <f t="shared" si="344"/>
        <v>5</v>
      </c>
      <c r="C3710">
        <v>2012</v>
      </c>
      <c r="D3710">
        <v>26</v>
      </c>
      <c r="E3710">
        <v>2</v>
      </c>
      <c r="F3710">
        <v>46</v>
      </c>
      <c r="G3710">
        <v>46</v>
      </c>
      <c r="I3710" s="1">
        <v>40965</v>
      </c>
      <c r="J3710">
        <v>46</v>
      </c>
      <c r="K3710">
        <f t="shared" si="342"/>
        <v>715</v>
      </c>
      <c r="L3710" s="7">
        <f t="shared" si="345"/>
        <v>14.06926406926407</v>
      </c>
      <c r="M3710">
        <f t="shared" si="346"/>
        <v>61.142857142857146</v>
      </c>
      <c r="N3710">
        <f t="shared" si="347"/>
        <v>86.6</v>
      </c>
      <c r="O3710">
        <f>G3710/WatershedCalcs!$F$18</f>
        <v>2.8625541085267097</v>
      </c>
    </row>
    <row r="3711" spans="1:15" x14ac:dyDescent="0.25">
      <c r="A3711">
        <f t="shared" si="343"/>
        <v>2012</v>
      </c>
      <c r="B3711">
        <f t="shared" si="344"/>
        <v>5</v>
      </c>
      <c r="C3711">
        <v>2012</v>
      </c>
      <c r="D3711">
        <v>27</v>
      </c>
      <c r="E3711">
        <v>2</v>
      </c>
      <c r="F3711">
        <v>44</v>
      </c>
      <c r="G3711">
        <v>44</v>
      </c>
      <c r="I3711" s="1">
        <v>40966</v>
      </c>
      <c r="J3711">
        <v>44</v>
      </c>
      <c r="K3711">
        <f t="shared" si="342"/>
        <v>777</v>
      </c>
      <c r="L3711" s="7">
        <f t="shared" si="345"/>
        <v>15.289256198347106</v>
      </c>
      <c r="M3711">
        <f t="shared" si="346"/>
        <v>61.857142857142854</v>
      </c>
      <c r="N3711">
        <f t="shared" si="347"/>
        <v>86.8</v>
      </c>
      <c r="O3711">
        <f>G3711/WatershedCalcs!$F$18</f>
        <v>2.7380952342429397</v>
      </c>
    </row>
    <row r="3712" spans="1:15" x14ac:dyDescent="0.25">
      <c r="A3712">
        <f t="shared" si="343"/>
        <v>2012</v>
      </c>
      <c r="B3712">
        <f t="shared" si="344"/>
        <v>5</v>
      </c>
      <c r="C3712">
        <v>2012</v>
      </c>
      <c r="D3712">
        <v>28</v>
      </c>
      <c r="E3712">
        <v>2</v>
      </c>
      <c r="F3712">
        <v>45</v>
      </c>
      <c r="G3712">
        <v>45</v>
      </c>
      <c r="I3712" s="1">
        <v>40967</v>
      </c>
      <c r="J3712">
        <v>45</v>
      </c>
      <c r="K3712">
        <f t="shared" si="342"/>
        <v>739</v>
      </c>
      <c r="L3712" s="7">
        <f t="shared" si="345"/>
        <v>14.541519086973631</v>
      </c>
      <c r="M3712">
        <f t="shared" si="346"/>
        <v>63.428571428571431</v>
      </c>
      <c r="N3712">
        <f t="shared" si="347"/>
        <v>86.9</v>
      </c>
      <c r="O3712">
        <f>G3712/WatershedCalcs!$F$18</f>
        <v>2.8003246713848249</v>
      </c>
    </row>
    <row r="3713" spans="1:15" x14ac:dyDescent="0.25">
      <c r="A3713">
        <f t="shared" si="343"/>
        <v>2012</v>
      </c>
      <c r="B3713">
        <f t="shared" si="344"/>
        <v>5</v>
      </c>
      <c r="C3713">
        <v>2012</v>
      </c>
      <c r="D3713">
        <v>29</v>
      </c>
      <c r="E3713">
        <v>2</v>
      </c>
      <c r="F3713">
        <v>83</v>
      </c>
      <c r="G3713">
        <v>83</v>
      </c>
      <c r="I3713" s="1">
        <v>40968</v>
      </c>
      <c r="J3713">
        <v>83</v>
      </c>
      <c r="K3713">
        <f t="shared" si="342"/>
        <v>350</v>
      </c>
      <c r="L3713" s="7">
        <f t="shared" si="345"/>
        <v>6.887052341597796</v>
      </c>
      <c r="M3713">
        <f t="shared" si="346"/>
        <v>63.714285714285715</v>
      </c>
      <c r="N3713">
        <f t="shared" si="347"/>
        <v>87.666666666666671</v>
      </c>
      <c r="O3713">
        <f>G3713/WatershedCalcs!$F$18</f>
        <v>5.1650432827764545</v>
      </c>
    </row>
    <row r="3714" spans="1:15" x14ac:dyDescent="0.25">
      <c r="A3714">
        <f t="shared" si="343"/>
        <v>2012</v>
      </c>
      <c r="B3714">
        <f t="shared" si="344"/>
        <v>6</v>
      </c>
      <c r="C3714">
        <v>2012</v>
      </c>
      <c r="D3714">
        <v>1</v>
      </c>
      <c r="E3714">
        <v>3</v>
      </c>
      <c r="F3714">
        <v>87</v>
      </c>
      <c r="G3714">
        <v>87</v>
      </c>
      <c r="I3714" s="1">
        <v>40969</v>
      </c>
      <c r="J3714">
        <v>87</v>
      </c>
      <c r="K3714">
        <f t="shared" ref="K3714:K3777" si="348">RANK(J3714,$J$2:$J$5114,0)</f>
        <v>339</v>
      </c>
      <c r="L3714" s="7">
        <f t="shared" si="345"/>
        <v>6.67060212514758</v>
      </c>
      <c r="M3714">
        <f t="shared" si="346"/>
        <v>57.571428571428569</v>
      </c>
      <c r="N3714">
        <f t="shared" si="347"/>
        <v>93.233333333333334</v>
      </c>
      <c r="O3714">
        <f>G3714/WatershedCalcs!$F$18</f>
        <v>5.4139610313439945</v>
      </c>
    </row>
    <row r="3715" spans="1:15" x14ac:dyDescent="0.25">
      <c r="A3715">
        <f t="shared" ref="A3715:A3778" si="349">IF(E3715&gt;9,C3715+1,C3715)</f>
        <v>2012</v>
      </c>
      <c r="B3715">
        <f t="shared" ref="B3715:B3778" si="350">IF(E3715&gt;9,(E3715-9),(E3715+3))</f>
        <v>6</v>
      </c>
      <c r="C3715">
        <v>2012</v>
      </c>
      <c r="D3715">
        <v>2</v>
      </c>
      <c r="E3715">
        <v>3</v>
      </c>
      <c r="F3715">
        <v>66</v>
      </c>
      <c r="G3715">
        <v>66</v>
      </c>
      <c r="I3715" s="1">
        <v>40970</v>
      </c>
      <c r="J3715">
        <v>66</v>
      </c>
      <c r="K3715">
        <f t="shared" si="348"/>
        <v>453</v>
      </c>
      <c r="L3715" s="7">
        <f t="shared" ref="L3715:L3778" si="351">100*(K3715/(COUNT($K$2:$K$5114)+1))</f>
        <v>8.9138134592680061</v>
      </c>
      <c r="M3715">
        <f t="shared" ref="M3715:M3778" si="352">AVERAGE(J3715:J3721)</f>
        <v>50.571428571428569</v>
      </c>
      <c r="N3715">
        <f t="shared" ref="N3715:N3778" si="353">AVERAGE(J3715:J3744)</f>
        <v>97.766666666666666</v>
      </c>
      <c r="O3715">
        <f>G3715/WatershedCalcs!$F$18</f>
        <v>4.1071428513644097</v>
      </c>
    </row>
    <row r="3716" spans="1:15" x14ac:dyDescent="0.25">
      <c r="A3716">
        <f t="shared" si="349"/>
        <v>2012</v>
      </c>
      <c r="B3716">
        <f t="shared" si="350"/>
        <v>6</v>
      </c>
      <c r="C3716">
        <v>2012</v>
      </c>
      <c r="D3716">
        <v>3</v>
      </c>
      <c r="E3716">
        <v>3</v>
      </c>
      <c r="F3716">
        <v>57</v>
      </c>
      <c r="G3716">
        <v>57</v>
      </c>
      <c r="I3716" s="1">
        <v>40971</v>
      </c>
      <c r="J3716">
        <v>57</v>
      </c>
      <c r="K3716">
        <f t="shared" si="348"/>
        <v>541</v>
      </c>
      <c r="L3716" s="7">
        <f t="shared" si="351"/>
        <v>10.645415190869736</v>
      </c>
      <c r="M3716">
        <f t="shared" si="352"/>
        <v>46.142857142857146</v>
      </c>
      <c r="N3716">
        <f t="shared" si="353"/>
        <v>101.4</v>
      </c>
      <c r="O3716">
        <f>G3716/WatershedCalcs!$F$18</f>
        <v>3.5470779170874445</v>
      </c>
    </row>
    <row r="3717" spans="1:15" x14ac:dyDescent="0.25">
      <c r="A3717">
        <f t="shared" si="349"/>
        <v>2012</v>
      </c>
      <c r="B3717">
        <f t="shared" si="350"/>
        <v>6</v>
      </c>
      <c r="C3717">
        <v>2012</v>
      </c>
      <c r="D3717">
        <v>4</v>
      </c>
      <c r="E3717">
        <v>3</v>
      </c>
      <c r="F3717">
        <v>51</v>
      </c>
      <c r="G3717">
        <v>51</v>
      </c>
      <c r="I3717" s="1">
        <v>40972</v>
      </c>
      <c r="J3717">
        <v>51</v>
      </c>
      <c r="K3717">
        <f t="shared" si="348"/>
        <v>623</v>
      </c>
      <c r="L3717" s="7">
        <f t="shared" si="351"/>
        <v>12.258953168044078</v>
      </c>
      <c r="M3717">
        <f t="shared" si="352"/>
        <v>43</v>
      </c>
      <c r="N3717">
        <f t="shared" si="353"/>
        <v>103.6</v>
      </c>
      <c r="O3717">
        <f>G3717/WatershedCalcs!$F$18</f>
        <v>3.1737012942361349</v>
      </c>
    </row>
    <row r="3718" spans="1:15" x14ac:dyDescent="0.25">
      <c r="A3718">
        <f t="shared" si="349"/>
        <v>2012</v>
      </c>
      <c r="B3718">
        <f t="shared" si="350"/>
        <v>6</v>
      </c>
      <c r="C3718">
        <v>2012</v>
      </c>
      <c r="D3718">
        <v>5</v>
      </c>
      <c r="E3718">
        <v>3</v>
      </c>
      <c r="F3718">
        <v>55</v>
      </c>
      <c r="G3718">
        <v>55</v>
      </c>
      <c r="I3718" s="1">
        <v>40973</v>
      </c>
      <c r="J3718">
        <v>55</v>
      </c>
      <c r="K3718">
        <f t="shared" si="348"/>
        <v>571</v>
      </c>
      <c r="L3718" s="7">
        <f t="shared" si="351"/>
        <v>11.235733963006691</v>
      </c>
      <c r="M3718">
        <f t="shared" si="352"/>
        <v>42.571428571428569</v>
      </c>
      <c r="N3718">
        <f t="shared" si="353"/>
        <v>105.43333333333334</v>
      </c>
      <c r="O3718">
        <f>G3718/WatershedCalcs!$F$18</f>
        <v>3.4226190428036745</v>
      </c>
    </row>
    <row r="3719" spans="1:15" x14ac:dyDescent="0.25">
      <c r="A3719">
        <f t="shared" si="349"/>
        <v>2012</v>
      </c>
      <c r="B3719">
        <f t="shared" si="350"/>
        <v>6</v>
      </c>
      <c r="C3719">
        <v>2012</v>
      </c>
      <c r="D3719">
        <v>6</v>
      </c>
      <c r="E3719">
        <v>3</v>
      </c>
      <c r="F3719">
        <v>47</v>
      </c>
      <c r="G3719">
        <v>47</v>
      </c>
      <c r="I3719" s="1">
        <v>40974</v>
      </c>
      <c r="J3719">
        <v>47</v>
      </c>
      <c r="K3719">
        <f t="shared" si="348"/>
        <v>700</v>
      </c>
      <c r="L3719" s="7">
        <f t="shared" si="351"/>
        <v>13.774104683195592</v>
      </c>
      <c r="M3719">
        <f t="shared" si="352"/>
        <v>43.142857142857146</v>
      </c>
      <c r="N3719">
        <f t="shared" si="353"/>
        <v>106.66666666666667</v>
      </c>
      <c r="O3719">
        <f>G3719/WatershedCalcs!$F$18</f>
        <v>2.9247835456685949</v>
      </c>
    </row>
    <row r="3720" spans="1:15" x14ac:dyDescent="0.25">
      <c r="A3720">
        <f t="shared" si="349"/>
        <v>2012</v>
      </c>
      <c r="B3720">
        <f t="shared" si="350"/>
        <v>6</v>
      </c>
      <c r="C3720">
        <v>2012</v>
      </c>
      <c r="D3720">
        <v>7</v>
      </c>
      <c r="E3720">
        <v>3</v>
      </c>
      <c r="F3720">
        <v>40</v>
      </c>
      <c r="G3720">
        <v>40</v>
      </c>
      <c r="I3720" s="1">
        <v>40975</v>
      </c>
      <c r="J3720">
        <v>40</v>
      </c>
      <c r="K3720">
        <f t="shared" si="348"/>
        <v>894</v>
      </c>
      <c r="L3720" s="7">
        <f t="shared" si="351"/>
        <v>17.591499409681226</v>
      </c>
      <c r="M3720">
        <f t="shared" si="352"/>
        <v>60.714285714285715</v>
      </c>
      <c r="N3720">
        <f t="shared" si="353"/>
        <v>107.56666666666666</v>
      </c>
      <c r="O3720">
        <f>G3720/WatershedCalcs!$F$18</f>
        <v>2.4891774856753996</v>
      </c>
    </row>
    <row r="3721" spans="1:15" x14ac:dyDescent="0.25">
      <c r="A3721">
        <f t="shared" si="349"/>
        <v>2012</v>
      </c>
      <c r="B3721">
        <f t="shared" si="350"/>
        <v>6</v>
      </c>
      <c r="C3721">
        <v>2012</v>
      </c>
      <c r="D3721">
        <v>8</v>
      </c>
      <c r="E3721">
        <v>3</v>
      </c>
      <c r="F3721">
        <v>38</v>
      </c>
      <c r="G3721">
        <v>38</v>
      </c>
      <c r="I3721" s="1">
        <v>40976</v>
      </c>
      <c r="J3721">
        <v>38</v>
      </c>
      <c r="K3721">
        <f t="shared" si="348"/>
        <v>963</v>
      </c>
      <c r="L3721" s="7">
        <f t="shared" si="351"/>
        <v>18.949232585596221</v>
      </c>
      <c r="M3721">
        <f t="shared" si="352"/>
        <v>75.857142857142861</v>
      </c>
      <c r="N3721">
        <f t="shared" si="353"/>
        <v>108.53333333333333</v>
      </c>
      <c r="O3721">
        <f>G3721/WatershedCalcs!$F$18</f>
        <v>2.3647186113916296</v>
      </c>
    </row>
    <row r="3722" spans="1:15" x14ac:dyDescent="0.25">
      <c r="A3722">
        <f t="shared" si="349"/>
        <v>2012</v>
      </c>
      <c r="B3722">
        <f t="shared" si="350"/>
        <v>6</v>
      </c>
      <c r="C3722">
        <v>2012</v>
      </c>
      <c r="D3722">
        <v>9</v>
      </c>
      <c r="E3722">
        <v>3</v>
      </c>
      <c r="F3722">
        <v>35</v>
      </c>
      <c r="G3722">
        <v>35</v>
      </c>
      <c r="I3722" s="1">
        <v>40977</v>
      </c>
      <c r="J3722">
        <v>35</v>
      </c>
      <c r="K3722">
        <f t="shared" si="348"/>
        <v>1053</v>
      </c>
      <c r="L3722" s="7">
        <f t="shared" si="351"/>
        <v>20.720188902007084</v>
      </c>
      <c r="M3722">
        <f t="shared" si="352"/>
        <v>106.57142857142857</v>
      </c>
      <c r="N3722">
        <f t="shared" si="353"/>
        <v>109.26666666666667</v>
      </c>
      <c r="O3722">
        <f>G3722/WatershedCalcs!$F$18</f>
        <v>2.1780302999659749</v>
      </c>
    </row>
    <row r="3723" spans="1:15" x14ac:dyDescent="0.25">
      <c r="A3723">
        <f t="shared" si="349"/>
        <v>2012</v>
      </c>
      <c r="B3723">
        <f t="shared" si="350"/>
        <v>6</v>
      </c>
      <c r="C3723">
        <v>2012</v>
      </c>
      <c r="D3723">
        <v>10</v>
      </c>
      <c r="E3723">
        <v>3</v>
      </c>
      <c r="F3723">
        <v>35</v>
      </c>
      <c r="G3723">
        <v>35</v>
      </c>
      <c r="I3723" s="1">
        <v>40978</v>
      </c>
      <c r="J3723">
        <v>35</v>
      </c>
      <c r="K3723">
        <f t="shared" si="348"/>
        <v>1053</v>
      </c>
      <c r="L3723" s="7">
        <f t="shared" si="351"/>
        <v>20.720188902007084</v>
      </c>
      <c r="M3723">
        <f t="shared" si="352"/>
        <v>131.57142857142858</v>
      </c>
      <c r="N3723">
        <f t="shared" si="353"/>
        <v>109.93333333333334</v>
      </c>
      <c r="O3723">
        <f>G3723/WatershedCalcs!$F$18</f>
        <v>2.1780302999659749</v>
      </c>
    </row>
    <row r="3724" spans="1:15" x14ac:dyDescent="0.25">
      <c r="A3724">
        <f t="shared" si="349"/>
        <v>2012</v>
      </c>
      <c r="B3724">
        <f t="shared" si="350"/>
        <v>6</v>
      </c>
      <c r="C3724">
        <v>2012</v>
      </c>
      <c r="D3724">
        <v>11</v>
      </c>
      <c r="E3724">
        <v>3</v>
      </c>
      <c r="F3724">
        <v>48</v>
      </c>
      <c r="G3724">
        <v>48</v>
      </c>
      <c r="I3724" s="1">
        <v>40979</v>
      </c>
      <c r="J3724">
        <v>48</v>
      </c>
      <c r="K3724">
        <f t="shared" si="348"/>
        <v>675</v>
      </c>
      <c r="L3724" s="7">
        <f t="shared" si="351"/>
        <v>13.282172373081464</v>
      </c>
      <c r="M3724">
        <f t="shared" si="352"/>
        <v>152.57142857142858</v>
      </c>
      <c r="N3724">
        <f t="shared" si="353"/>
        <v>110.4</v>
      </c>
      <c r="O3724">
        <f>G3724/WatershedCalcs!$F$18</f>
        <v>2.9870129828104797</v>
      </c>
    </row>
    <row r="3725" spans="1:15" x14ac:dyDescent="0.25">
      <c r="A3725">
        <f t="shared" si="349"/>
        <v>2012</v>
      </c>
      <c r="B3725">
        <f t="shared" si="350"/>
        <v>6</v>
      </c>
      <c r="C3725">
        <v>2012</v>
      </c>
      <c r="D3725">
        <v>12</v>
      </c>
      <c r="E3725">
        <v>3</v>
      </c>
      <c r="F3725">
        <v>59</v>
      </c>
      <c r="G3725">
        <v>59</v>
      </c>
      <c r="I3725" s="1">
        <v>40980</v>
      </c>
      <c r="J3725">
        <v>59</v>
      </c>
      <c r="K3725">
        <f t="shared" si="348"/>
        <v>519</v>
      </c>
      <c r="L3725" s="7">
        <f t="shared" si="351"/>
        <v>10.212514757969302</v>
      </c>
      <c r="M3725">
        <f t="shared" si="352"/>
        <v>162.57142857142858</v>
      </c>
      <c r="N3725">
        <f t="shared" si="353"/>
        <v>110.3</v>
      </c>
      <c r="O3725">
        <f>G3725/WatershedCalcs!$F$18</f>
        <v>3.6715367913712145</v>
      </c>
    </row>
    <row r="3726" spans="1:15" x14ac:dyDescent="0.25">
      <c r="A3726">
        <f t="shared" si="349"/>
        <v>2012</v>
      </c>
      <c r="B3726">
        <f t="shared" si="350"/>
        <v>6</v>
      </c>
      <c r="C3726">
        <v>2012</v>
      </c>
      <c r="D3726">
        <v>13</v>
      </c>
      <c r="E3726">
        <v>3</v>
      </c>
      <c r="F3726">
        <v>170</v>
      </c>
      <c r="G3726">
        <v>170</v>
      </c>
      <c r="I3726" s="1">
        <v>40981</v>
      </c>
      <c r="J3726">
        <v>170</v>
      </c>
      <c r="K3726">
        <f t="shared" si="348"/>
        <v>132</v>
      </c>
      <c r="L3726" s="7">
        <f t="shared" si="351"/>
        <v>2.5974025974025974</v>
      </c>
      <c r="M3726">
        <f t="shared" si="352"/>
        <v>166</v>
      </c>
      <c r="N3726">
        <f t="shared" si="353"/>
        <v>109.93333333333334</v>
      </c>
      <c r="O3726">
        <f>G3726/WatershedCalcs!$F$18</f>
        <v>10.579004314120448</v>
      </c>
    </row>
    <row r="3727" spans="1:15" x14ac:dyDescent="0.25">
      <c r="A3727">
        <f t="shared" si="349"/>
        <v>2012</v>
      </c>
      <c r="B3727">
        <f t="shared" si="350"/>
        <v>6</v>
      </c>
      <c r="C3727">
        <v>2012</v>
      </c>
      <c r="D3727">
        <v>14</v>
      </c>
      <c r="E3727">
        <v>3</v>
      </c>
      <c r="F3727">
        <v>146</v>
      </c>
      <c r="G3727">
        <v>146</v>
      </c>
      <c r="I3727" s="1">
        <v>40982</v>
      </c>
      <c r="J3727">
        <v>146</v>
      </c>
      <c r="K3727">
        <f t="shared" si="348"/>
        <v>167</v>
      </c>
      <c r="L3727" s="7">
        <f t="shared" si="351"/>
        <v>3.2861078315623771</v>
      </c>
      <c r="M3727">
        <f t="shared" si="352"/>
        <v>152.14285714285714</v>
      </c>
      <c r="N3727">
        <f t="shared" si="353"/>
        <v>105.73333333333333</v>
      </c>
      <c r="O3727">
        <f>G3727/WatershedCalcs!$F$18</f>
        <v>9.0854978227152099</v>
      </c>
    </row>
    <row r="3728" spans="1:15" x14ac:dyDescent="0.25">
      <c r="A3728">
        <f t="shared" si="349"/>
        <v>2012</v>
      </c>
      <c r="B3728">
        <f t="shared" si="350"/>
        <v>6</v>
      </c>
      <c r="C3728">
        <v>2012</v>
      </c>
      <c r="D3728">
        <v>15</v>
      </c>
      <c r="E3728">
        <v>3</v>
      </c>
      <c r="F3728">
        <v>253</v>
      </c>
      <c r="G3728">
        <v>253</v>
      </c>
      <c r="I3728" s="1">
        <v>40983</v>
      </c>
      <c r="J3728">
        <v>253</v>
      </c>
      <c r="K3728">
        <f t="shared" si="348"/>
        <v>36</v>
      </c>
      <c r="L3728" s="7">
        <f t="shared" si="351"/>
        <v>0.70838252656434475</v>
      </c>
      <c r="M3728">
        <f t="shared" si="352"/>
        <v>145.71428571428572</v>
      </c>
      <c r="N3728">
        <f t="shared" si="353"/>
        <v>102.2</v>
      </c>
      <c r="O3728">
        <f>G3728/WatershedCalcs!$F$18</f>
        <v>15.744047596896904</v>
      </c>
    </row>
    <row r="3729" spans="1:15" x14ac:dyDescent="0.25">
      <c r="A3729">
        <f t="shared" si="349"/>
        <v>2012</v>
      </c>
      <c r="B3729">
        <f t="shared" si="350"/>
        <v>6</v>
      </c>
      <c r="C3729">
        <v>2012</v>
      </c>
      <c r="D3729">
        <v>16</v>
      </c>
      <c r="E3729">
        <v>3</v>
      </c>
      <c r="F3729">
        <v>210</v>
      </c>
      <c r="G3729">
        <v>210</v>
      </c>
      <c r="I3729" s="1">
        <v>40984</v>
      </c>
      <c r="J3729">
        <v>210</v>
      </c>
      <c r="K3729">
        <f t="shared" si="348"/>
        <v>70</v>
      </c>
      <c r="L3729" s="7">
        <f t="shared" si="351"/>
        <v>1.3774104683195594</v>
      </c>
      <c r="M3729">
        <f t="shared" si="352"/>
        <v>126.57142857142857</v>
      </c>
      <c r="N3729">
        <f t="shared" si="353"/>
        <v>95.066666666666663</v>
      </c>
      <c r="O3729">
        <f>G3729/WatershedCalcs!$F$18</f>
        <v>13.068181799795848</v>
      </c>
    </row>
    <row r="3730" spans="1:15" x14ac:dyDescent="0.25">
      <c r="A3730">
        <f t="shared" si="349"/>
        <v>2012</v>
      </c>
      <c r="B3730">
        <f t="shared" si="350"/>
        <v>6</v>
      </c>
      <c r="C3730">
        <v>2012</v>
      </c>
      <c r="D3730">
        <v>17</v>
      </c>
      <c r="E3730">
        <v>3</v>
      </c>
      <c r="F3730">
        <v>182</v>
      </c>
      <c r="G3730">
        <v>182</v>
      </c>
      <c r="I3730" s="1">
        <v>40985</v>
      </c>
      <c r="J3730">
        <v>182</v>
      </c>
      <c r="K3730">
        <f t="shared" si="348"/>
        <v>109</v>
      </c>
      <c r="L3730" s="7">
        <f t="shared" si="351"/>
        <v>2.1448248720975993</v>
      </c>
      <c r="M3730">
        <f t="shared" si="352"/>
        <v>111.42857142857143</v>
      </c>
      <c r="N3730">
        <f t="shared" si="353"/>
        <v>89.266666666666666</v>
      </c>
      <c r="O3730">
        <f>G3730/WatershedCalcs!$F$18</f>
        <v>11.325757559823069</v>
      </c>
    </row>
    <row r="3731" spans="1:15" x14ac:dyDescent="0.25">
      <c r="A3731">
        <f t="shared" si="349"/>
        <v>2012</v>
      </c>
      <c r="B3731">
        <f t="shared" si="350"/>
        <v>6</v>
      </c>
      <c r="C3731">
        <v>2012</v>
      </c>
      <c r="D3731">
        <v>18</v>
      </c>
      <c r="E3731">
        <v>3</v>
      </c>
      <c r="F3731">
        <v>118</v>
      </c>
      <c r="G3731">
        <v>118</v>
      </c>
      <c r="I3731" s="1">
        <v>40986</v>
      </c>
      <c r="J3731">
        <v>118</v>
      </c>
      <c r="K3731">
        <f t="shared" si="348"/>
        <v>231</v>
      </c>
      <c r="L3731" s="7">
        <f t="shared" si="351"/>
        <v>4.5454545454545459</v>
      </c>
      <c r="M3731">
        <f t="shared" si="352"/>
        <v>97.142857142857139</v>
      </c>
      <c r="N3731">
        <f t="shared" si="353"/>
        <v>84.63333333333334</v>
      </c>
      <c r="O3731">
        <f>G3731/WatershedCalcs!$F$18</f>
        <v>7.3430735827424289</v>
      </c>
    </row>
    <row r="3732" spans="1:15" x14ac:dyDescent="0.25">
      <c r="A3732">
        <f t="shared" si="349"/>
        <v>2012</v>
      </c>
      <c r="B3732">
        <f t="shared" si="350"/>
        <v>6</v>
      </c>
      <c r="C3732">
        <v>2012</v>
      </c>
      <c r="D3732">
        <v>19</v>
      </c>
      <c r="E3732">
        <v>3</v>
      </c>
      <c r="F3732">
        <v>83</v>
      </c>
      <c r="G3732">
        <v>83</v>
      </c>
      <c r="I3732" s="1">
        <v>40987</v>
      </c>
      <c r="J3732">
        <v>83</v>
      </c>
      <c r="K3732">
        <f t="shared" si="348"/>
        <v>350</v>
      </c>
      <c r="L3732" s="7">
        <f t="shared" si="351"/>
        <v>6.887052341597796</v>
      </c>
      <c r="M3732">
        <f t="shared" si="352"/>
        <v>89.571428571428569</v>
      </c>
      <c r="N3732">
        <f t="shared" si="353"/>
        <v>81.933333333333337</v>
      </c>
      <c r="O3732">
        <f>G3732/WatershedCalcs!$F$18</f>
        <v>5.1650432827764545</v>
      </c>
    </row>
    <row r="3733" spans="1:15" x14ac:dyDescent="0.25">
      <c r="A3733">
        <f t="shared" si="349"/>
        <v>2012</v>
      </c>
      <c r="B3733">
        <f t="shared" si="350"/>
        <v>6</v>
      </c>
      <c r="C3733">
        <v>2012</v>
      </c>
      <c r="D3733">
        <v>20</v>
      </c>
      <c r="E3733">
        <v>3</v>
      </c>
      <c r="F3733">
        <v>73</v>
      </c>
      <c r="G3733">
        <v>73</v>
      </c>
      <c r="I3733" s="1">
        <v>40988</v>
      </c>
      <c r="J3733">
        <v>73</v>
      </c>
      <c r="K3733">
        <f t="shared" si="348"/>
        <v>407</v>
      </c>
      <c r="L3733" s="7">
        <f t="shared" si="351"/>
        <v>8.0086580086580081</v>
      </c>
      <c r="M3733">
        <f t="shared" si="352"/>
        <v>85.714285714285708</v>
      </c>
      <c r="N3733">
        <f t="shared" si="353"/>
        <v>80.533333333333331</v>
      </c>
      <c r="O3733">
        <f>G3733/WatershedCalcs!$F$18</f>
        <v>4.5427489113576049</v>
      </c>
    </row>
    <row r="3734" spans="1:15" x14ac:dyDescent="0.25">
      <c r="A3734">
        <f t="shared" si="349"/>
        <v>2012</v>
      </c>
      <c r="B3734">
        <f t="shared" si="350"/>
        <v>6</v>
      </c>
      <c r="C3734">
        <v>2012</v>
      </c>
      <c r="D3734">
        <v>21</v>
      </c>
      <c r="E3734">
        <v>3</v>
      </c>
      <c r="F3734">
        <v>101</v>
      </c>
      <c r="G3734">
        <v>101</v>
      </c>
      <c r="I3734" s="1">
        <v>40989</v>
      </c>
      <c r="J3734">
        <v>101</v>
      </c>
      <c r="K3734">
        <f t="shared" si="348"/>
        <v>283</v>
      </c>
      <c r="L3734" s="7">
        <f t="shared" si="351"/>
        <v>5.5686737504919321</v>
      </c>
      <c r="M3734">
        <f t="shared" si="352"/>
        <v>82.714285714285708</v>
      </c>
      <c r="N3734">
        <f t="shared" si="353"/>
        <v>79.566666666666663</v>
      </c>
      <c r="O3734">
        <f>G3734/WatershedCalcs!$F$18</f>
        <v>6.2851731513303841</v>
      </c>
    </row>
    <row r="3735" spans="1:15" x14ac:dyDescent="0.25">
      <c r="A3735">
        <f t="shared" si="349"/>
        <v>2012</v>
      </c>
      <c r="B3735">
        <f t="shared" si="350"/>
        <v>6</v>
      </c>
      <c r="C3735">
        <v>2012</v>
      </c>
      <c r="D3735">
        <v>22</v>
      </c>
      <c r="E3735">
        <v>3</v>
      </c>
      <c r="F3735">
        <v>119</v>
      </c>
      <c r="G3735">
        <v>119</v>
      </c>
      <c r="I3735" s="1">
        <v>40990</v>
      </c>
      <c r="J3735">
        <v>119</v>
      </c>
      <c r="K3735">
        <f t="shared" si="348"/>
        <v>228</v>
      </c>
      <c r="L3735" s="7">
        <f t="shared" si="351"/>
        <v>4.4864226682408495</v>
      </c>
      <c r="M3735">
        <f t="shared" si="352"/>
        <v>75</v>
      </c>
      <c r="N3735">
        <f t="shared" si="353"/>
        <v>77.666666666666671</v>
      </c>
      <c r="O3735">
        <f>G3735/WatershedCalcs!$F$18</f>
        <v>7.4053030198843146</v>
      </c>
    </row>
    <row r="3736" spans="1:15" x14ac:dyDescent="0.25">
      <c r="A3736">
        <f t="shared" si="349"/>
        <v>2012</v>
      </c>
      <c r="B3736">
        <f t="shared" si="350"/>
        <v>6</v>
      </c>
      <c r="C3736">
        <v>2012</v>
      </c>
      <c r="D3736">
        <v>23</v>
      </c>
      <c r="E3736">
        <v>3</v>
      </c>
      <c r="F3736">
        <v>104</v>
      </c>
      <c r="G3736">
        <v>104</v>
      </c>
      <c r="I3736" s="1">
        <v>40991</v>
      </c>
      <c r="J3736">
        <v>104</v>
      </c>
      <c r="K3736">
        <f t="shared" si="348"/>
        <v>271</v>
      </c>
      <c r="L3736" s="7">
        <f t="shared" si="351"/>
        <v>5.332546241637151</v>
      </c>
      <c r="M3736">
        <f t="shared" si="352"/>
        <v>67.714285714285708</v>
      </c>
      <c r="N3736">
        <f t="shared" si="353"/>
        <v>75.099999999999994</v>
      </c>
      <c r="O3736">
        <f>G3736/WatershedCalcs!$F$18</f>
        <v>6.4718614627560394</v>
      </c>
    </row>
    <row r="3737" spans="1:15" x14ac:dyDescent="0.25">
      <c r="A3737">
        <f t="shared" si="349"/>
        <v>2012</v>
      </c>
      <c r="B3737">
        <f t="shared" si="350"/>
        <v>6</v>
      </c>
      <c r="C3737">
        <v>2012</v>
      </c>
      <c r="D3737">
        <v>24</v>
      </c>
      <c r="E3737">
        <v>3</v>
      </c>
      <c r="F3737">
        <v>82</v>
      </c>
      <c r="G3737">
        <v>82</v>
      </c>
      <c r="I3737" s="1">
        <v>40992</v>
      </c>
      <c r="J3737">
        <v>82</v>
      </c>
      <c r="K3737">
        <f t="shared" si="348"/>
        <v>357</v>
      </c>
      <c r="L3737" s="7">
        <f t="shared" si="351"/>
        <v>7.0247933884297522</v>
      </c>
      <c r="M3737">
        <f t="shared" si="352"/>
        <v>88.571428571428569</v>
      </c>
      <c r="N3737">
        <f t="shared" si="353"/>
        <v>73</v>
      </c>
      <c r="O3737">
        <f>G3737/WatershedCalcs!$F$18</f>
        <v>5.1028138456345697</v>
      </c>
    </row>
    <row r="3738" spans="1:15" x14ac:dyDescent="0.25">
      <c r="A3738">
        <f t="shared" si="349"/>
        <v>2012</v>
      </c>
      <c r="B3738">
        <f t="shared" si="350"/>
        <v>6</v>
      </c>
      <c r="C3738">
        <v>2012</v>
      </c>
      <c r="D3738">
        <v>25</v>
      </c>
      <c r="E3738">
        <v>3</v>
      </c>
      <c r="F3738">
        <v>65</v>
      </c>
      <c r="G3738">
        <v>65</v>
      </c>
      <c r="I3738" s="1">
        <v>40993</v>
      </c>
      <c r="J3738">
        <v>65</v>
      </c>
      <c r="K3738">
        <f t="shared" si="348"/>
        <v>462</v>
      </c>
      <c r="L3738" s="7">
        <f t="shared" si="351"/>
        <v>9.0909090909090917</v>
      </c>
      <c r="M3738">
        <f t="shared" si="352"/>
        <v>108.71428571428571</v>
      </c>
      <c r="N3738">
        <f t="shared" si="353"/>
        <v>71.533333333333331</v>
      </c>
      <c r="O3738">
        <f>G3738/WatershedCalcs!$F$18</f>
        <v>4.0449134142225249</v>
      </c>
    </row>
    <row r="3739" spans="1:15" x14ac:dyDescent="0.25">
      <c r="A3739">
        <f t="shared" si="349"/>
        <v>2012</v>
      </c>
      <c r="B3739">
        <f t="shared" si="350"/>
        <v>6</v>
      </c>
      <c r="C3739">
        <v>2012</v>
      </c>
      <c r="D3739">
        <v>26</v>
      </c>
      <c r="E3739">
        <v>3</v>
      </c>
      <c r="F3739">
        <v>56</v>
      </c>
      <c r="G3739">
        <v>56</v>
      </c>
      <c r="I3739" s="1">
        <v>40994</v>
      </c>
      <c r="J3739">
        <v>56</v>
      </c>
      <c r="K3739">
        <f t="shared" si="348"/>
        <v>552</v>
      </c>
      <c r="L3739" s="7">
        <f t="shared" si="351"/>
        <v>10.861865407319952</v>
      </c>
      <c r="M3739">
        <f t="shared" si="352"/>
        <v>124.42857142857143</v>
      </c>
      <c r="N3739">
        <f t="shared" si="353"/>
        <v>70.533333333333331</v>
      </c>
      <c r="O3739">
        <f>G3739/WatershedCalcs!$F$18</f>
        <v>3.4848484799455597</v>
      </c>
    </row>
    <row r="3740" spans="1:15" x14ac:dyDescent="0.25">
      <c r="A3740">
        <f t="shared" si="349"/>
        <v>2012</v>
      </c>
      <c r="B3740">
        <f t="shared" si="350"/>
        <v>6</v>
      </c>
      <c r="C3740">
        <v>2012</v>
      </c>
      <c r="D3740">
        <v>27</v>
      </c>
      <c r="E3740">
        <v>3</v>
      </c>
      <c r="F3740">
        <v>52</v>
      </c>
      <c r="G3740">
        <v>52</v>
      </c>
      <c r="I3740" s="1">
        <v>40995</v>
      </c>
      <c r="J3740">
        <v>52</v>
      </c>
      <c r="K3740">
        <f t="shared" si="348"/>
        <v>610</v>
      </c>
      <c r="L3740" s="7">
        <f t="shared" si="351"/>
        <v>12.00314836678473</v>
      </c>
      <c r="M3740">
        <f t="shared" si="352"/>
        <v>134</v>
      </c>
      <c r="N3740">
        <f t="shared" si="353"/>
        <v>69.8</v>
      </c>
      <c r="O3740">
        <f>G3740/WatershedCalcs!$F$18</f>
        <v>3.2359307313780197</v>
      </c>
    </row>
    <row r="3741" spans="1:15" x14ac:dyDescent="0.25">
      <c r="A3741">
        <f t="shared" si="349"/>
        <v>2012</v>
      </c>
      <c r="B3741">
        <f t="shared" si="350"/>
        <v>6</v>
      </c>
      <c r="C3741">
        <v>2012</v>
      </c>
      <c r="D3741">
        <v>28</v>
      </c>
      <c r="E3741">
        <v>3</v>
      </c>
      <c r="F3741">
        <v>47</v>
      </c>
      <c r="G3741">
        <v>47</v>
      </c>
      <c r="I3741" s="1">
        <v>40996</v>
      </c>
      <c r="J3741">
        <v>47</v>
      </c>
      <c r="K3741">
        <f t="shared" si="348"/>
        <v>700</v>
      </c>
      <c r="L3741" s="7">
        <f t="shared" si="351"/>
        <v>13.774104683195592</v>
      </c>
      <c r="M3741">
        <f t="shared" si="352"/>
        <v>141.71428571428572</v>
      </c>
      <c r="N3741">
        <f t="shared" si="353"/>
        <v>69.433333333333337</v>
      </c>
      <c r="O3741">
        <f>G3741/WatershedCalcs!$F$18</f>
        <v>2.9247835456685949</v>
      </c>
    </row>
    <row r="3742" spans="1:15" x14ac:dyDescent="0.25">
      <c r="A3742">
        <f t="shared" si="349"/>
        <v>2012</v>
      </c>
      <c r="B3742">
        <f t="shared" si="350"/>
        <v>6</v>
      </c>
      <c r="C3742">
        <v>2012</v>
      </c>
      <c r="D3742">
        <v>29</v>
      </c>
      <c r="E3742">
        <v>3</v>
      </c>
      <c r="F3742">
        <v>68</v>
      </c>
      <c r="G3742">
        <v>68</v>
      </c>
      <c r="I3742" s="1">
        <v>40997</v>
      </c>
      <c r="J3742">
        <v>68</v>
      </c>
      <c r="K3742">
        <f t="shared" si="348"/>
        <v>442</v>
      </c>
      <c r="L3742" s="7">
        <f t="shared" si="351"/>
        <v>8.6973632428177883</v>
      </c>
      <c r="M3742">
        <f t="shared" si="352"/>
        <v>148.14285714285714</v>
      </c>
      <c r="N3742">
        <f t="shared" si="353"/>
        <v>69</v>
      </c>
      <c r="O3742">
        <f>G3742/WatershedCalcs!$F$18</f>
        <v>4.2316017256481793</v>
      </c>
    </row>
    <row r="3743" spans="1:15" x14ac:dyDescent="0.25">
      <c r="A3743">
        <f t="shared" si="349"/>
        <v>2012</v>
      </c>
      <c r="B3743">
        <f t="shared" si="350"/>
        <v>6</v>
      </c>
      <c r="C3743">
        <v>2012</v>
      </c>
      <c r="D3743">
        <v>30</v>
      </c>
      <c r="E3743">
        <v>3</v>
      </c>
      <c r="F3743">
        <v>250</v>
      </c>
      <c r="G3743">
        <v>250</v>
      </c>
      <c r="I3743" s="1">
        <v>40998</v>
      </c>
      <c r="J3743">
        <v>250</v>
      </c>
      <c r="K3743">
        <f t="shared" si="348"/>
        <v>38</v>
      </c>
      <c r="L3743" s="7">
        <f t="shared" si="351"/>
        <v>0.74773711137347498</v>
      </c>
      <c r="M3743">
        <f t="shared" si="352"/>
        <v>149</v>
      </c>
      <c r="N3743">
        <f t="shared" si="353"/>
        <v>67.733333333333334</v>
      </c>
      <c r="O3743">
        <f>G3743/WatershedCalcs!$F$18</f>
        <v>15.557359285471248</v>
      </c>
    </row>
    <row r="3744" spans="1:15" x14ac:dyDescent="0.25">
      <c r="A3744">
        <f t="shared" si="349"/>
        <v>2012</v>
      </c>
      <c r="B3744">
        <f t="shared" si="350"/>
        <v>6</v>
      </c>
      <c r="C3744">
        <v>2012</v>
      </c>
      <c r="D3744">
        <v>31</v>
      </c>
      <c r="E3744">
        <v>3</v>
      </c>
      <c r="F3744">
        <v>223</v>
      </c>
      <c r="G3744">
        <v>223</v>
      </c>
      <c r="I3744" s="1">
        <v>40999</v>
      </c>
      <c r="J3744">
        <v>223</v>
      </c>
      <c r="K3744">
        <f t="shared" si="348"/>
        <v>60</v>
      </c>
      <c r="L3744" s="7">
        <f t="shared" si="351"/>
        <v>1.1806375442739079</v>
      </c>
      <c r="M3744">
        <f t="shared" si="352"/>
        <v>123.14285714285714</v>
      </c>
      <c r="N3744">
        <f t="shared" si="353"/>
        <v>60.333333333333336</v>
      </c>
      <c r="O3744">
        <f>G3744/WatershedCalcs!$F$18</f>
        <v>13.877164482640353</v>
      </c>
    </row>
    <row r="3745" spans="1:15" x14ac:dyDescent="0.25">
      <c r="A3745">
        <f t="shared" si="349"/>
        <v>2012</v>
      </c>
      <c r="B3745">
        <f t="shared" si="350"/>
        <v>7</v>
      </c>
      <c r="C3745">
        <v>2012</v>
      </c>
      <c r="D3745">
        <v>1</v>
      </c>
      <c r="E3745">
        <v>4</v>
      </c>
      <c r="F3745">
        <v>175</v>
      </c>
      <c r="G3745">
        <v>175</v>
      </c>
      <c r="I3745" s="1">
        <v>41000</v>
      </c>
      <c r="J3745">
        <v>175</v>
      </c>
      <c r="K3745">
        <f t="shared" si="348"/>
        <v>126</v>
      </c>
      <c r="L3745" s="7">
        <f t="shared" si="351"/>
        <v>2.4793388429752068</v>
      </c>
      <c r="M3745">
        <f t="shared" si="352"/>
        <v>99.857142857142861</v>
      </c>
      <c r="N3745">
        <f t="shared" si="353"/>
        <v>54.06666666666667</v>
      </c>
      <c r="O3745">
        <f>G3745/WatershedCalcs!$F$18</f>
        <v>10.890151499829875</v>
      </c>
    </row>
    <row r="3746" spans="1:15" x14ac:dyDescent="0.25">
      <c r="A3746">
        <f t="shared" si="349"/>
        <v>2012</v>
      </c>
      <c r="B3746">
        <f t="shared" si="350"/>
        <v>7</v>
      </c>
      <c r="C3746">
        <v>2012</v>
      </c>
      <c r="D3746">
        <v>2</v>
      </c>
      <c r="E3746">
        <v>4</v>
      </c>
      <c r="F3746">
        <v>123</v>
      </c>
      <c r="G3746">
        <v>123</v>
      </c>
      <c r="I3746" s="1">
        <v>41001</v>
      </c>
      <c r="J3746">
        <v>123</v>
      </c>
      <c r="K3746">
        <f t="shared" si="348"/>
        <v>215</v>
      </c>
      <c r="L3746" s="7">
        <f t="shared" si="351"/>
        <v>4.230617866981504</v>
      </c>
      <c r="M3746">
        <f t="shared" si="352"/>
        <v>82.714285714285708</v>
      </c>
      <c r="N3746">
        <f t="shared" si="353"/>
        <v>49.233333333333334</v>
      </c>
      <c r="O3746">
        <f>G3746/WatershedCalcs!$F$18</f>
        <v>7.6542207684518546</v>
      </c>
    </row>
    <row r="3747" spans="1:15" x14ac:dyDescent="0.25">
      <c r="A3747">
        <f t="shared" si="349"/>
        <v>2012</v>
      </c>
      <c r="B3747">
        <f t="shared" si="350"/>
        <v>7</v>
      </c>
      <c r="C3747">
        <v>2012</v>
      </c>
      <c r="D3747">
        <v>3</v>
      </c>
      <c r="E3747">
        <v>4</v>
      </c>
      <c r="F3747">
        <v>106</v>
      </c>
      <c r="G3747">
        <v>106</v>
      </c>
      <c r="I3747" s="1">
        <v>41002</v>
      </c>
      <c r="J3747">
        <v>106</v>
      </c>
      <c r="K3747">
        <f t="shared" si="348"/>
        <v>268</v>
      </c>
      <c r="L3747" s="7">
        <f t="shared" si="351"/>
        <v>5.2735143644234554</v>
      </c>
      <c r="M3747">
        <f t="shared" si="352"/>
        <v>72.142857142857139</v>
      </c>
      <c r="N3747">
        <f t="shared" si="353"/>
        <v>46.06666666666667</v>
      </c>
      <c r="O3747">
        <f>G3747/WatershedCalcs!$F$18</f>
        <v>6.5963203370398089</v>
      </c>
    </row>
    <row r="3748" spans="1:15" x14ac:dyDescent="0.25">
      <c r="A3748">
        <f t="shared" si="349"/>
        <v>2012</v>
      </c>
      <c r="B3748">
        <f t="shared" si="350"/>
        <v>7</v>
      </c>
      <c r="C3748">
        <v>2012</v>
      </c>
      <c r="D3748">
        <v>4</v>
      </c>
      <c r="E3748">
        <v>4</v>
      </c>
      <c r="F3748">
        <v>92</v>
      </c>
      <c r="G3748">
        <v>92</v>
      </c>
      <c r="I3748" s="1">
        <v>41003</v>
      </c>
      <c r="J3748">
        <v>92</v>
      </c>
      <c r="K3748">
        <f t="shared" si="348"/>
        <v>316</v>
      </c>
      <c r="L3748" s="7">
        <f t="shared" si="351"/>
        <v>6.2180243998425819</v>
      </c>
      <c r="M3748">
        <f t="shared" si="352"/>
        <v>63.428571428571431</v>
      </c>
      <c r="N3748">
        <f t="shared" si="353"/>
        <v>44.2</v>
      </c>
      <c r="O3748">
        <f>G3748/WatershedCalcs!$F$18</f>
        <v>5.7251082170534193</v>
      </c>
    </row>
    <row r="3749" spans="1:15" x14ac:dyDescent="0.25">
      <c r="A3749">
        <f t="shared" si="349"/>
        <v>2012</v>
      </c>
      <c r="B3749">
        <f t="shared" si="350"/>
        <v>7</v>
      </c>
      <c r="C3749">
        <v>2012</v>
      </c>
      <c r="D3749">
        <v>5</v>
      </c>
      <c r="E3749">
        <v>4</v>
      </c>
      <c r="F3749">
        <v>74</v>
      </c>
      <c r="G3749">
        <v>74</v>
      </c>
      <c r="I3749" s="1">
        <v>41004</v>
      </c>
      <c r="J3749">
        <v>74</v>
      </c>
      <c r="K3749">
        <f t="shared" si="348"/>
        <v>401</v>
      </c>
      <c r="L3749" s="7">
        <f t="shared" si="351"/>
        <v>7.890594254230618</v>
      </c>
      <c r="M3749">
        <f t="shared" si="352"/>
        <v>57.142857142857146</v>
      </c>
      <c r="N3749">
        <f t="shared" si="353"/>
        <v>42.5</v>
      </c>
      <c r="O3749">
        <f>G3749/WatershedCalcs!$F$18</f>
        <v>4.6049783484994897</v>
      </c>
    </row>
    <row r="3750" spans="1:15" x14ac:dyDescent="0.25">
      <c r="A3750">
        <f t="shared" si="349"/>
        <v>2012</v>
      </c>
      <c r="B3750">
        <f t="shared" si="350"/>
        <v>7</v>
      </c>
      <c r="C3750">
        <v>2012</v>
      </c>
      <c r="D3750">
        <v>6</v>
      </c>
      <c r="E3750">
        <v>4</v>
      </c>
      <c r="F3750">
        <v>69</v>
      </c>
      <c r="G3750">
        <v>69</v>
      </c>
      <c r="I3750" s="1">
        <v>41005</v>
      </c>
      <c r="J3750">
        <v>69</v>
      </c>
      <c r="K3750">
        <f t="shared" si="348"/>
        <v>437</v>
      </c>
      <c r="L3750" s="7">
        <f t="shared" si="351"/>
        <v>8.5989767807949633</v>
      </c>
      <c r="M3750">
        <f t="shared" si="352"/>
        <v>52.857142857142854</v>
      </c>
      <c r="N3750">
        <f t="shared" si="353"/>
        <v>41.333333333333336</v>
      </c>
      <c r="O3750">
        <f>G3750/WatershedCalcs!$F$18</f>
        <v>4.2938311627900649</v>
      </c>
    </row>
    <row r="3751" spans="1:15" x14ac:dyDescent="0.25">
      <c r="A3751">
        <f t="shared" si="349"/>
        <v>2012</v>
      </c>
      <c r="B3751">
        <f t="shared" si="350"/>
        <v>7</v>
      </c>
      <c r="C3751">
        <v>2012</v>
      </c>
      <c r="D3751">
        <v>7</v>
      </c>
      <c r="E3751">
        <v>4</v>
      </c>
      <c r="F3751">
        <v>60</v>
      </c>
      <c r="G3751">
        <v>60</v>
      </c>
      <c r="I3751" s="1">
        <v>41006</v>
      </c>
      <c r="J3751">
        <v>60</v>
      </c>
      <c r="K3751">
        <f t="shared" si="348"/>
        <v>513</v>
      </c>
      <c r="L3751" s="7">
        <f t="shared" si="351"/>
        <v>10.094451003541913</v>
      </c>
      <c r="M3751">
        <f t="shared" si="352"/>
        <v>48.714285714285715</v>
      </c>
      <c r="N3751">
        <f t="shared" si="353"/>
        <v>40.233333333333334</v>
      </c>
      <c r="O3751">
        <f>G3751/WatershedCalcs!$F$18</f>
        <v>3.7337662285130997</v>
      </c>
    </row>
    <row r="3752" spans="1:15" x14ac:dyDescent="0.25">
      <c r="A3752">
        <f t="shared" si="349"/>
        <v>2012</v>
      </c>
      <c r="B3752">
        <f t="shared" si="350"/>
        <v>7</v>
      </c>
      <c r="C3752">
        <v>2012</v>
      </c>
      <c r="D3752">
        <v>8</v>
      </c>
      <c r="E3752">
        <v>4</v>
      </c>
      <c r="F3752">
        <v>55</v>
      </c>
      <c r="G3752">
        <v>55</v>
      </c>
      <c r="I3752" s="1">
        <v>41007</v>
      </c>
      <c r="J3752">
        <v>55</v>
      </c>
      <c r="K3752">
        <f t="shared" si="348"/>
        <v>571</v>
      </c>
      <c r="L3752" s="7">
        <f t="shared" si="351"/>
        <v>11.235733963006691</v>
      </c>
      <c r="M3752">
        <f t="shared" si="352"/>
        <v>45.714285714285715</v>
      </c>
      <c r="N3752">
        <f t="shared" si="353"/>
        <v>39.366666666666667</v>
      </c>
      <c r="O3752">
        <f>G3752/WatershedCalcs!$F$18</f>
        <v>3.4226190428036745</v>
      </c>
    </row>
    <row r="3753" spans="1:15" x14ac:dyDescent="0.25">
      <c r="A3753">
        <f t="shared" si="349"/>
        <v>2012</v>
      </c>
      <c r="B3753">
        <f t="shared" si="350"/>
        <v>7</v>
      </c>
      <c r="C3753">
        <v>2012</v>
      </c>
      <c r="D3753">
        <v>9</v>
      </c>
      <c r="E3753">
        <v>4</v>
      </c>
      <c r="F3753">
        <v>49</v>
      </c>
      <c r="G3753">
        <v>49</v>
      </c>
      <c r="I3753" s="1">
        <v>41008</v>
      </c>
      <c r="J3753">
        <v>49</v>
      </c>
      <c r="K3753">
        <f t="shared" si="348"/>
        <v>655</v>
      </c>
      <c r="L3753" s="7">
        <f t="shared" si="351"/>
        <v>12.888626524990162</v>
      </c>
      <c r="M3753">
        <f t="shared" si="352"/>
        <v>43</v>
      </c>
      <c r="N3753">
        <f t="shared" si="353"/>
        <v>38.6</v>
      </c>
      <c r="O3753">
        <f>G3753/WatershedCalcs!$F$18</f>
        <v>3.0492424199523649</v>
      </c>
    </row>
    <row r="3754" spans="1:15" x14ac:dyDescent="0.25">
      <c r="A3754">
        <f t="shared" si="349"/>
        <v>2012</v>
      </c>
      <c r="B3754">
        <f t="shared" si="350"/>
        <v>7</v>
      </c>
      <c r="C3754">
        <v>2012</v>
      </c>
      <c r="D3754">
        <v>10</v>
      </c>
      <c r="E3754">
        <v>4</v>
      </c>
      <c r="F3754">
        <v>45</v>
      </c>
      <c r="G3754">
        <v>45</v>
      </c>
      <c r="I3754" s="1">
        <v>41009</v>
      </c>
      <c r="J3754">
        <v>45</v>
      </c>
      <c r="K3754">
        <f t="shared" si="348"/>
        <v>739</v>
      </c>
      <c r="L3754" s="7">
        <f t="shared" si="351"/>
        <v>14.541519086973631</v>
      </c>
      <c r="M3754">
        <f t="shared" si="352"/>
        <v>42.142857142857146</v>
      </c>
      <c r="N3754">
        <f t="shared" si="353"/>
        <v>37.93333333333333</v>
      </c>
      <c r="O3754">
        <f>G3754/WatershedCalcs!$F$18</f>
        <v>2.8003246713848249</v>
      </c>
    </row>
    <row r="3755" spans="1:15" x14ac:dyDescent="0.25">
      <c r="A3755">
        <f t="shared" si="349"/>
        <v>2012</v>
      </c>
      <c r="B3755">
        <f t="shared" si="350"/>
        <v>7</v>
      </c>
      <c r="C3755">
        <v>2012</v>
      </c>
      <c r="D3755">
        <v>11</v>
      </c>
      <c r="E3755">
        <v>4</v>
      </c>
      <c r="F3755">
        <v>48</v>
      </c>
      <c r="G3755">
        <v>48</v>
      </c>
      <c r="I3755" s="1">
        <v>41010</v>
      </c>
      <c r="J3755">
        <v>48</v>
      </c>
      <c r="K3755">
        <f t="shared" si="348"/>
        <v>675</v>
      </c>
      <c r="L3755" s="7">
        <f t="shared" si="351"/>
        <v>13.282172373081464</v>
      </c>
      <c r="M3755">
        <f t="shared" si="352"/>
        <v>41</v>
      </c>
      <c r="N3755">
        <f t="shared" si="353"/>
        <v>37.299999999999997</v>
      </c>
      <c r="O3755">
        <f>G3755/WatershedCalcs!$F$18</f>
        <v>2.9870129828104797</v>
      </c>
    </row>
    <row r="3756" spans="1:15" x14ac:dyDescent="0.25">
      <c r="A3756">
        <f t="shared" si="349"/>
        <v>2012</v>
      </c>
      <c r="B3756">
        <f t="shared" si="350"/>
        <v>7</v>
      </c>
      <c r="C3756">
        <v>2012</v>
      </c>
      <c r="D3756">
        <v>12</v>
      </c>
      <c r="E3756">
        <v>4</v>
      </c>
      <c r="F3756">
        <v>44</v>
      </c>
      <c r="G3756">
        <v>44</v>
      </c>
      <c r="I3756" s="1">
        <v>41011</v>
      </c>
      <c r="J3756">
        <v>44</v>
      </c>
      <c r="K3756">
        <f t="shared" si="348"/>
        <v>777</v>
      </c>
      <c r="L3756" s="7">
        <f t="shared" si="351"/>
        <v>15.289256198347106</v>
      </c>
      <c r="M3756">
        <f t="shared" si="352"/>
        <v>40</v>
      </c>
      <c r="N3756">
        <f t="shared" si="353"/>
        <v>36.5</v>
      </c>
      <c r="O3756">
        <f>G3756/WatershedCalcs!$F$18</f>
        <v>2.7380952342429397</v>
      </c>
    </row>
    <row r="3757" spans="1:15" x14ac:dyDescent="0.25">
      <c r="A3757">
        <f t="shared" si="349"/>
        <v>2012</v>
      </c>
      <c r="B3757">
        <f t="shared" si="350"/>
        <v>7</v>
      </c>
      <c r="C3757">
        <v>2012</v>
      </c>
      <c r="D3757">
        <v>13</v>
      </c>
      <c r="E3757">
        <v>4</v>
      </c>
      <c r="F3757">
        <v>40</v>
      </c>
      <c r="G3757">
        <v>40</v>
      </c>
      <c r="I3757" s="1">
        <v>41012</v>
      </c>
      <c r="J3757">
        <v>40</v>
      </c>
      <c r="K3757">
        <f t="shared" si="348"/>
        <v>894</v>
      </c>
      <c r="L3757" s="7">
        <f t="shared" si="351"/>
        <v>17.591499409681226</v>
      </c>
      <c r="M3757">
        <f t="shared" si="352"/>
        <v>40</v>
      </c>
      <c r="N3757">
        <f t="shared" si="353"/>
        <v>35.799999999999997</v>
      </c>
      <c r="O3757">
        <f>G3757/WatershedCalcs!$F$18</f>
        <v>2.4891774856753996</v>
      </c>
    </row>
    <row r="3758" spans="1:15" x14ac:dyDescent="0.25">
      <c r="A3758">
        <f t="shared" si="349"/>
        <v>2012</v>
      </c>
      <c r="B3758">
        <f t="shared" si="350"/>
        <v>7</v>
      </c>
      <c r="C3758">
        <v>2012</v>
      </c>
      <c r="D3758">
        <v>14</v>
      </c>
      <c r="E3758">
        <v>4</v>
      </c>
      <c r="F3758">
        <v>39</v>
      </c>
      <c r="G3758">
        <v>39</v>
      </c>
      <c r="I3758" s="1">
        <v>41013</v>
      </c>
      <c r="J3758">
        <v>39</v>
      </c>
      <c r="K3758">
        <f t="shared" si="348"/>
        <v>928</v>
      </c>
      <c r="L3758" s="7">
        <f t="shared" si="351"/>
        <v>18.260527351436444</v>
      </c>
      <c r="M3758">
        <f t="shared" si="352"/>
        <v>40.571428571428569</v>
      </c>
      <c r="N3758">
        <f t="shared" si="353"/>
        <v>35.200000000000003</v>
      </c>
      <c r="O3758">
        <f>G3758/WatershedCalcs!$F$18</f>
        <v>2.4269480485335149</v>
      </c>
    </row>
    <row r="3759" spans="1:15" x14ac:dyDescent="0.25">
      <c r="A3759">
        <f t="shared" si="349"/>
        <v>2012</v>
      </c>
      <c r="B3759">
        <f t="shared" si="350"/>
        <v>7</v>
      </c>
      <c r="C3759">
        <v>2012</v>
      </c>
      <c r="D3759">
        <v>15</v>
      </c>
      <c r="E3759">
        <v>4</v>
      </c>
      <c r="F3759">
        <v>36</v>
      </c>
      <c r="G3759">
        <v>36</v>
      </c>
      <c r="I3759" s="1">
        <v>41014</v>
      </c>
      <c r="J3759">
        <v>36</v>
      </c>
      <c r="K3759">
        <f t="shared" si="348"/>
        <v>1014</v>
      </c>
      <c r="L3759" s="7">
        <f t="shared" si="351"/>
        <v>19.952774498229044</v>
      </c>
      <c r="M3759">
        <f t="shared" si="352"/>
        <v>41</v>
      </c>
      <c r="N3759">
        <f t="shared" si="353"/>
        <v>34.6</v>
      </c>
      <c r="O3759">
        <f>G3759/WatershedCalcs!$F$18</f>
        <v>2.2402597371078596</v>
      </c>
    </row>
    <row r="3760" spans="1:15" x14ac:dyDescent="0.25">
      <c r="A3760">
        <f t="shared" si="349"/>
        <v>2012</v>
      </c>
      <c r="B3760">
        <f t="shared" si="350"/>
        <v>7</v>
      </c>
      <c r="C3760">
        <v>2012</v>
      </c>
      <c r="D3760">
        <v>16</v>
      </c>
      <c r="E3760">
        <v>4</v>
      </c>
      <c r="F3760">
        <v>43</v>
      </c>
      <c r="G3760">
        <v>43</v>
      </c>
      <c r="I3760" s="1">
        <v>41015</v>
      </c>
      <c r="J3760">
        <v>43</v>
      </c>
      <c r="K3760">
        <f t="shared" si="348"/>
        <v>809</v>
      </c>
      <c r="L3760" s="7">
        <f t="shared" si="351"/>
        <v>15.91892955529319</v>
      </c>
      <c r="M3760">
        <f t="shared" si="352"/>
        <v>41.714285714285715</v>
      </c>
      <c r="N3760">
        <f t="shared" si="353"/>
        <v>34.06666666666667</v>
      </c>
      <c r="O3760">
        <f>G3760/WatershedCalcs!$F$18</f>
        <v>2.6758657971010549</v>
      </c>
    </row>
    <row r="3761" spans="1:15" x14ac:dyDescent="0.25">
      <c r="A3761">
        <f t="shared" si="349"/>
        <v>2012</v>
      </c>
      <c r="B3761">
        <f t="shared" si="350"/>
        <v>7</v>
      </c>
      <c r="C3761">
        <v>2012</v>
      </c>
      <c r="D3761">
        <v>17</v>
      </c>
      <c r="E3761">
        <v>4</v>
      </c>
      <c r="F3761">
        <v>37</v>
      </c>
      <c r="G3761">
        <v>37</v>
      </c>
      <c r="I3761" s="1">
        <v>41016</v>
      </c>
      <c r="J3761">
        <v>37</v>
      </c>
      <c r="K3761">
        <f t="shared" si="348"/>
        <v>988</v>
      </c>
      <c r="L3761" s="7">
        <f t="shared" si="351"/>
        <v>19.441164895710351</v>
      </c>
      <c r="M3761">
        <f t="shared" si="352"/>
        <v>41</v>
      </c>
      <c r="N3761">
        <f t="shared" si="353"/>
        <v>33.266666666666666</v>
      </c>
      <c r="O3761">
        <f>G3761/WatershedCalcs!$F$18</f>
        <v>2.3024891742497449</v>
      </c>
    </row>
    <row r="3762" spans="1:15" x14ac:dyDescent="0.25">
      <c r="A3762">
        <f t="shared" si="349"/>
        <v>2012</v>
      </c>
      <c r="B3762">
        <f t="shared" si="350"/>
        <v>7</v>
      </c>
      <c r="C3762">
        <v>2012</v>
      </c>
      <c r="D3762">
        <v>18</v>
      </c>
      <c r="E3762">
        <v>4</v>
      </c>
      <c r="F3762">
        <v>41</v>
      </c>
      <c r="G3762">
        <v>41</v>
      </c>
      <c r="I3762" s="1">
        <v>41017</v>
      </c>
      <c r="J3762">
        <v>41</v>
      </c>
      <c r="K3762">
        <f t="shared" si="348"/>
        <v>861</v>
      </c>
      <c r="L3762" s="7">
        <f t="shared" si="351"/>
        <v>16.942148760330578</v>
      </c>
      <c r="M3762">
        <f t="shared" si="352"/>
        <v>40.714285714285715</v>
      </c>
      <c r="N3762">
        <f t="shared" si="353"/>
        <v>32.6</v>
      </c>
      <c r="O3762">
        <f>G3762/WatershedCalcs!$F$18</f>
        <v>2.5514069228172849</v>
      </c>
    </row>
    <row r="3763" spans="1:15" x14ac:dyDescent="0.25">
      <c r="A3763">
        <f t="shared" si="349"/>
        <v>2012</v>
      </c>
      <c r="B3763">
        <f t="shared" si="350"/>
        <v>7</v>
      </c>
      <c r="C3763">
        <v>2012</v>
      </c>
      <c r="D3763">
        <v>19</v>
      </c>
      <c r="E3763">
        <v>4</v>
      </c>
      <c r="F3763">
        <v>44</v>
      </c>
      <c r="G3763">
        <v>44</v>
      </c>
      <c r="I3763" s="1">
        <v>41018</v>
      </c>
      <c r="J3763">
        <v>44</v>
      </c>
      <c r="K3763">
        <f t="shared" si="348"/>
        <v>777</v>
      </c>
      <c r="L3763" s="7">
        <f t="shared" si="351"/>
        <v>15.289256198347106</v>
      </c>
      <c r="M3763">
        <f t="shared" si="352"/>
        <v>39.714285714285715</v>
      </c>
      <c r="N3763">
        <f t="shared" si="353"/>
        <v>31.8</v>
      </c>
      <c r="O3763">
        <f>G3763/WatershedCalcs!$F$18</f>
        <v>2.7380952342429397</v>
      </c>
    </row>
    <row r="3764" spans="1:15" x14ac:dyDescent="0.25">
      <c r="A3764">
        <f t="shared" si="349"/>
        <v>2012</v>
      </c>
      <c r="B3764">
        <f t="shared" si="350"/>
        <v>7</v>
      </c>
      <c r="C3764">
        <v>2012</v>
      </c>
      <c r="D3764">
        <v>20</v>
      </c>
      <c r="E3764">
        <v>4</v>
      </c>
      <c r="F3764">
        <v>44</v>
      </c>
      <c r="G3764">
        <v>44</v>
      </c>
      <c r="I3764" s="1">
        <v>41019</v>
      </c>
      <c r="J3764">
        <v>44</v>
      </c>
      <c r="K3764">
        <f t="shared" si="348"/>
        <v>777</v>
      </c>
      <c r="L3764" s="7">
        <f t="shared" si="351"/>
        <v>15.289256198347106</v>
      </c>
      <c r="M3764">
        <f t="shared" si="352"/>
        <v>39.285714285714285</v>
      </c>
      <c r="N3764">
        <f t="shared" si="353"/>
        <v>30.866666666666667</v>
      </c>
      <c r="O3764">
        <f>G3764/WatershedCalcs!$F$18</f>
        <v>2.7380952342429397</v>
      </c>
    </row>
    <row r="3765" spans="1:15" x14ac:dyDescent="0.25">
      <c r="A3765">
        <f t="shared" si="349"/>
        <v>2012</v>
      </c>
      <c r="B3765">
        <f t="shared" si="350"/>
        <v>7</v>
      </c>
      <c r="C3765">
        <v>2012</v>
      </c>
      <c r="D3765">
        <v>21</v>
      </c>
      <c r="E3765">
        <v>4</v>
      </c>
      <c r="F3765">
        <v>42</v>
      </c>
      <c r="G3765">
        <v>42</v>
      </c>
      <c r="I3765" s="1">
        <v>41020</v>
      </c>
      <c r="J3765">
        <v>42</v>
      </c>
      <c r="K3765">
        <f t="shared" si="348"/>
        <v>843</v>
      </c>
      <c r="L3765" s="7">
        <f t="shared" si="351"/>
        <v>16.587957497048407</v>
      </c>
      <c r="M3765">
        <f t="shared" si="352"/>
        <v>37.857142857142854</v>
      </c>
      <c r="N3765">
        <f t="shared" si="353"/>
        <v>30</v>
      </c>
      <c r="O3765">
        <f>G3765/WatershedCalcs!$F$18</f>
        <v>2.6136363599591697</v>
      </c>
    </row>
    <row r="3766" spans="1:15" x14ac:dyDescent="0.25">
      <c r="A3766">
        <f t="shared" si="349"/>
        <v>2012</v>
      </c>
      <c r="B3766">
        <f t="shared" si="350"/>
        <v>7</v>
      </c>
      <c r="C3766">
        <v>2012</v>
      </c>
      <c r="D3766">
        <v>22</v>
      </c>
      <c r="E3766">
        <v>4</v>
      </c>
      <c r="F3766">
        <v>41</v>
      </c>
      <c r="G3766">
        <v>41</v>
      </c>
      <c r="I3766" s="1">
        <v>41021</v>
      </c>
      <c r="J3766">
        <v>41</v>
      </c>
      <c r="K3766">
        <f t="shared" si="348"/>
        <v>861</v>
      </c>
      <c r="L3766" s="7">
        <f t="shared" si="351"/>
        <v>16.942148760330578</v>
      </c>
      <c r="M3766">
        <f t="shared" si="352"/>
        <v>36.142857142857146</v>
      </c>
      <c r="N3766">
        <f t="shared" si="353"/>
        <v>29.4</v>
      </c>
      <c r="O3766">
        <f>G3766/WatershedCalcs!$F$18</f>
        <v>2.5514069228172849</v>
      </c>
    </row>
    <row r="3767" spans="1:15" x14ac:dyDescent="0.25">
      <c r="A3767">
        <f t="shared" si="349"/>
        <v>2012</v>
      </c>
      <c r="B3767">
        <f t="shared" si="350"/>
        <v>7</v>
      </c>
      <c r="C3767">
        <v>2012</v>
      </c>
      <c r="D3767">
        <v>23</v>
      </c>
      <c r="E3767">
        <v>4</v>
      </c>
      <c r="F3767">
        <v>38</v>
      </c>
      <c r="G3767">
        <v>38</v>
      </c>
      <c r="I3767" s="1">
        <v>41022</v>
      </c>
      <c r="J3767">
        <v>38</v>
      </c>
      <c r="K3767">
        <f t="shared" si="348"/>
        <v>963</v>
      </c>
      <c r="L3767" s="7">
        <f t="shared" si="351"/>
        <v>18.949232585596221</v>
      </c>
      <c r="M3767">
        <f t="shared" si="352"/>
        <v>34.285714285714285</v>
      </c>
      <c r="N3767">
        <f t="shared" si="353"/>
        <v>28.966666666666665</v>
      </c>
      <c r="O3767">
        <f>G3767/WatershedCalcs!$F$18</f>
        <v>2.3647186113916296</v>
      </c>
    </row>
    <row r="3768" spans="1:15" x14ac:dyDescent="0.25">
      <c r="A3768">
        <f t="shared" si="349"/>
        <v>2012</v>
      </c>
      <c r="B3768">
        <f t="shared" si="350"/>
        <v>7</v>
      </c>
      <c r="C3768">
        <v>2012</v>
      </c>
      <c r="D3768">
        <v>24</v>
      </c>
      <c r="E3768">
        <v>4</v>
      </c>
      <c r="F3768">
        <v>35</v>
      </c>
      <c r="G3768">
        <v>35</v>
      </c>
      <c r="I3768" s="1">
        <v>41023</v>
      </c>
      <c r="J3768">
        <v>35</v>
      </c>
      <c r="K3768">
        <f t="shared" si="348"/>
        <v>1053</v>
      </c>
      <c r="L3768" s="7">
        <f t="shared" si="351"/>
        <v>20.720188902007084</v>
      </c>
      <c r="M3768">
        <f t="shared" si="352"/>
        <v>33.857142857142854</v>
      </c>
      <c r="N3768">
        <f t="shared" si="353"/>
        <v>28.466666666666665</v>
      </c>
      <c r="O3768">
        <f>G3768/WatershedCalcs!$F$18</f>
        <v>2.1780302999659749</v>
      </c>
    </row>
    <row r="3769" spans="1:15" x14ac:dyDescent="0.25">
      <c r="A3769">
        <f t="shared" si="349"/>
        <v>2012</v>
      </c>
      <c r="B3769">
        <f t="shared" si="350"/>
        <v>7</v>
      </c>
      <c r="C3769">
        <v>2012</v>
      </c>
      <c r="D3769">
        <v>25</v>
      </c>
      <c r="E3769">
        <v>4</v>
      </c>
      <c r="F3769">
        <v>34</v>
      </c>
      <c r="G3769">
        <v>34</v>
      </c>
      <c r="I3769" s="1">
        <v>41024</v>
      </c>
      <c r="J3769">
        <v>34</v>
      </c>
      <c r="K3769">
        <f t="shared" si="348"/>
        <v>1098</v>
      </c>
      <c r="L3769" s="7">
        <f t="shared" si="351"/>
        <v>21.605667060212514</v>
      </c>
      <c r="M3769">
        <f t="shared" si="352"/>
        <v>33.142857142857146</v>
      </c>
      <c r="N3769">
        <f t="shared" si="353"/>
        <v>28.2</v>
      </c>
      <c r="O3769">
        <f>G3769/WatershedCalcs!$F$18</f>
        <v>2.1158008628240896</v>
      </c>
    </row>
    <row r="3770" spans="1:15" x14ac:dyDescent="0.25">
      <c r="A3770">
        <f t="shared" si="349"/>
        <v>2012</v>
      </c>
      <c r="B3770">
        <f t="shared" si="350"/>
        <v>7</v>
      </c>
      <c r="C3770">
        <v>2012</v>
      </c>
      <c r="D3770">
        <v>26</v>
      </c>
      <c r="E3770">
        <v>4</v>
      </c>
      <c r="F3770">
        <v>41</v>
      </c>
      <c r="G3770">
        <v>41</v>
      </c>
      <c r="I3770" s="1">
        <v>41025</v>
      </c>
      <c r="J3770">
        <v>41</v>
      </c>
      <c r="K3770">
        <f t="shared" si="348"/>
        <v>861</v>
      </c>
      <c r="L3770" s="7">
        <f t="shared" si="351"/>
        <v>16.942148760330578</v>
      </c>
      <c r="M3770">
        <f t="shared" si="352"/>
        <v>32.285714285714285</v>
      </c>
      <c r="N3770">
        <f t="shared" si="353"/>
        <v>27.766666666666666</v>
      </c>
      <c r="O3770">
        <f>G3770/WatershedCalcs!$F$18</f>
        <v>2.5514069228172849</v>
      </c>
    </row>
    <row r="3771" spans="1:15" x14ac:dyDescent="0.25">
      <c r="A3771">
        <f t="shared" si="349"/>
        <v>2012</v>
      </c>
      <c r="B3771">
        <f t="shared" si="350"/>
        <v>7</v>
      </c>
      <c r="C3771">
        <v>2012</v>
      </c>
      <c r="D3771">
        <v>27</v>
      </c>
      <c r="E3771">
        <v>4</v>
      </c>
      <c r="F3771">
        <v>34</v>
      </c>
      <c r="G3771">
        <v>34</v>
      </c>
      <c r="I3771" s="1">
        <v>41026</v>
      </c>
      <c r="J3771">
        <v>34</v>
      </c>
      <c r="K3771">
        <f t="shared" si="348"/>
        <v>1098</v>
      </c>
      <c r="L3771" s="7">
        <f t="shared" si="351"/>
        <v>21.605667060212514</v>
      </c>
      <c r="M3771">
        <f t="shared" si="352"/>
        <v>33.571428571428569</v>
      </c>
      <c r="N3771">
        <f t="shared" si="353"/>
        <v>26.966666666666665</v>
      </c>
      <c r="O3771">
        <f>G3771/WatershedCalcs!$F$18</f>
        <v>2.1158008628240896</v>
      </c>
    </row>
    <row r="3772" spans="1:15" x14ac:dyDescent="0.25">
      <c r="A3772">
        <f t="shared" si="349"/>
        <v>2012</v>
      </c>
      <c r="B3772">
        <f t="shared" si="350"/>
        <v>7</v>
      </c>
      <c r="C3772">
        <v>2012</v>
      </c>
      <c r="D3772">
        <v>28</v>
      </c>
      <c r="E3772">
        <v>4</v>
      </c>
      <c r="F3772">
        <v>30</v>
      </c>
      <c r="G3772">
        <v>30</v>
      </c>
      <c r="I3772" s="1">
        <v>41027</v>
      </c>
      <c r="J3772">
        <v>30</v>
      </c>
      <c r="K3772">
        <f t="shared" si="348"/>
        <v>1276</v>
      </c>
      <c r="L3772" s="7">
        <f t="shared" si="351"/>
        <v>25.108225108225106</v>
      </c>
      <c r="M3772">
        <f t="shared" si="352"/>
        <v>34.571428571428569</v>
      </c>
      <c r="N3772">
        <f t="shared" si="353"/>
        <v>26.3</v>
      </c>
      <c r="O3772">
        <f>G3772/WatershedCalcs!$F$18</f>
        <v>1.8668831142565498</v>
      </c>
    </row>
    <row r="3773" spans="1:15" x14ac:dyDescent="0.25">
      <c r="A3773">
        <f t="shared" si="349"/>
        <v>2012</v>
      </c>
      <c r="B3773">
        <f t="shared" si="350"/>
        <v>7</v>
      </c>
      <c r="C3773">
        <v>2012</v>
      </c>
      <c r="D3773">
        <v>29</v>
      </c>
      <c r="E3773">
        <v>4</v>
      </c>
      <c r="F3773">
        <v>28</v>
      </c>
      <c r="G3773">
        <v>28</v>
      </c>
      <c r="I3773" s="1">
        <v>41028</v>
      </c>
      <c r="J3773">
        <v>28</v>
      </c>
      <c r="K3773">
        <f t="shared" si="348"/>
        <v>1357</v>
      </c>
      <c r="L3773" s="7">
        <f t="shared" si="351"/>
        <v>26.702085792994882</v>
      </c>
      <c r="M3773">
        <f t="shared" si="352"/>
        <v>35.857142857142854</v>
      </c>
      <c r="N3773">
        <f t="shared" si="353"/>
        <v>25.7</v>
      </c>
      <c r="O3773">
        <f>G3773/WatershedCalcs!$F$18</f>
        <v>1.7424242399727798</v>
      </c>
    </row>
    <row r="3774" spans="1:15" x14ac:dyDescent="0.25">
      <c r="A3774">
        <f t="shared" si="349"/>
        <v>2012</v>
      </c>
      <c r="B3774">
        <f t="shared" si="350"/>
        <v>7</v>
      </c>
      <c r="C3774">
        <v>2012</v>
      </c>
      <c r="D3774">
        <v>30</v>
      </c>
      <c r="E3774">
        <v>4</v>
      </c>
      <c r="F3774">
        <v>35</v>
      </c>
      <c r="G3774">
        <v>35</v>
      </c>
      <c r="I3774" s="1">
        <v>41029</v>
      </c>
      <c r="J3774">
        <v>35</v>
      </c>
      <c r="K3774">
        <f t="shared" si="348"/>
        <v>1053</v>
      </c>
      <c r="L3774" s="7">
        <f t="shared" si="351"/>
        <v>20.720188902007084</v>
      </c>
      <c r="M3774">
        <f t="shared" si="352"/>
        <v>37</v>
      </c>
      <c r="N3774">
        <f t="shared" si="353"/>
        <v>25.133333333333333</v>
      </c>
      <c r="O3774">
        <f>G3774/WatershedCalcs!$F$18</f>
        <v>2.1780302999659749</v>
      </c>
    </row>
    <row r="3775" spans="1:15" x14ac:dyDescent="0.25">
      <c r="A3775">
        <f t="shared" si="349"/>
        <v>2012</v>
      </c>
      <c r="B3775">
        <f t="shared" si="350"/>
        <v>8</v>
      </c>
      <c r="C3775">
        <v>2012</v>
      </c>
      <c r="D3775">
        <v>1</v>
      </c>
      <c r="E3775">
        <v>5</v>
      </c>
      <c r="F3775">
        <v>30</v>
      </c>
      <c r="G3775">
        <v>30</v>
      </c>
      <c r="I3775" s="1">
        <v>41030</v>
      </c>
      <c r="J3775">
        <v>30</v>
      </c>
      <c r="K3775">
        <f t="shared" si="348"/>
        <v>1276</v>
      </c>
      <c r="L3775" s="7">
        <f t="shared" si="351"/>
        <v>25.108225108225106</v>
      </c>
      <c r="M3775">
        <f t="shared" si="352"/>
        <v>36.857142857142854</v>
      </c>
      <c r="N3775">
        <f t="shared" si="353"/>
        <v>24.290000000000003</v>
      </c>
      <c r="O3775">
        <f>G3775/WatershedCalcs!$F$18</f>
        <v>1.8668831142565498</v>
      </c>
    </row>
    <row r="3776" spans="1:15" x14ac:dyDescent="0.25">
      <c r="A3776">
        <f t="shared" si="349"/>
        <v>2012</v>
      </c>
      <c r="B3776">
        <f t="shared" si="350"/>
        <v>8</v>
      </c>
      <c r="C3776">
        <v>2012</v>
      </c>
      <c r="D3776">
        <v>2</v>
      </c>
      <c r="E3776">
        <v>5</v>
      </c>
      <c r="F3776">
        <v>28</v>
      </c>
      <c r="G3776">
        <v>28</v>
      </c>
      <c r="I3776" s="1">
        <v>41031</v>
      </c>
      <c r="J3776">
        <v>28</v>
      </c>
      <c r="K3776">
        <f t="shared" si="348"/>
        <v>1357</v>
      </c>
      <c r="L3776" s="7">
        <f t="shared" si="351"/>
        <v>26.702085792994882</v>
      </c>
      <c r="M3776">
        <f t="shared" si="352"/>
        <v>37.142857142857146</v>
      </c>
      <c r="N3776">
        <f t="shared" si="353"/>
        <v>23.586666666666666</v>
      </c>
      <c r="O3776">
        <f>G3776/WatershedCalcs!$F$18</f>
        <v>1.7424242399727798</v>
      </c>
    </row>
    <row r="3777" spans="1:15" x14ac:dyDescent="0.25">
      <c r="A3777">
        <f t="shared" si="349"/>
        <v>2012</v>
      </c>
      <c r="B3777">
        <f t="shared" si="350"/>
        <v>8</v>
      </c>
      <c r="C3777">
        <v>2012</v>
      </c>
      <c r="D3777">
        <v>3</v>
      </c>
      <c r="E3777">
        <v>5</v>
      </c>
      <c r="F3777">
        <v>50</v>
      </c>
      <c r="G3777">
        <v>50</v>
      </c>
      <c r="I3777" s="1">
        <v>41032</v>
      </c>
      <c r="J3777">
        <v>50</v>
      </c>
      <c r="K3777">
        <f t="shared" si="348"/>
        <v>640</v>
      </c>
      <c r="L3777" s="7">
        <f t="shared" si="351"/>
        <v>12.593467138921685</v>
      </c>
      <c r="M3777">
        <f t="shared" si="352"/>
        <v>37.285714285714285</v>
      </c>
      <c r="N3777">
        <f t="shared" si="353"/>
        <v>22.936666666666667</v>
      </c>
      <c r="O3777">
        <f>G3777/WatershedCalcs!$F$18</f>
        <v>3.1114718570942497</v>
      </c>
    </row>
    <row r="3778" spans="1:15" x14ac:dyDescent="0.25">
      <c r="A3778">
        <f t="shared" si="349"/>
        <v>2012</v>
      </c>
      <c r="B3778">
        <f t="shared" si="350"/>
        <v>8</v>
      </c>
      <c r="C3778">
        <v>2012</v>
      </c>
      <c r="D3778">
        <v>4</v>
      </c>
      <c r="E3778">
        <v>5</v>
      </c>
      <c r="F3778">
        <v>41</v>
      </c>
      <c r="G3778">
        <v>41</v>
      </c>
      <c r="I3778" s="1">
        <v>41033</v>
      </c>
      <c r="J3778">
        <v>41</v>
      </c>
      <c r="K3778">
        <f t="shared" ref="K3778:K3841" si="354">RANK(J3778,$J$2:$J$5114,0)</f>
        <v>861</v>
      </c>
      <c r="L3778" s="7">
        <f t="shared" si="351"/>
        <v>16.942148760330578</v>
      </c>
      <c r="M3778">
        <f t="shared" si="352"/>
        <v>33.857142857142854</v>
      </c>
      <c r="N3778">
        <f t="shared" si="353"/>
        <v>21.586666666666666</v>
      </c>
      <c r="O3778">
        <f>G3778/WatershedCalcs!$F$18</f>
        <v>2.5514069228172849</v>
      </c>
    </row>
    <row r="3779" spans="1:15" x14ac:dyDescent="0.25">
      <c r="A3779">
        <f t="shared" ref="A3779:A3842" si="355">IF(E3779&gt;9,C3779+1,C3779)</f>
        <v>2012</v>
      </c>
      <c r="B3779">
        <f t="shared" ref="B3779:B3842" si="356">IF(E3779&gt;9,(E3779-9),(E3779+3))</f>
        <v>8</v>
      </c>
      <c r="C3779">
        <v>2012</v>
      </c>
      <c r="D3779">
        <v>5</v>
      </c>
      <c r="E3779">
        <v>5</v>
      </c>
      <c r="F3779">
        <v>39</v>
      </c>
      <c r="G3779">
        <v>39</v>
      </c>
      <c r="I3779" s="1">
        <v>41034</v>
      </c>
      <c r="J3779">
        <v>39</v>
      </c>
      <c r="K3779">
        <f t="shared" si="354"/>
        <v>928</v>
      </c>
      <c r="L3779" s="7">
        <f t="shared" ref="L3779:L3842" si="357">100*(K3779/(COUNT($K$2:$K$5114)+1))</f>
        <v>18.260527351436444</v>
      </c>
      <c r="M3779">
        <f t="shared" ref="M3779:M3842" si="358">AVERAGE(J3779:J3785)</f>
        <v>31.428571428571427</v>
      </c>
      <c r="N3779">
        <f t="shared" ref="N3779:N3842" si="359">AVERAGE(J3779:J3808)</f>
        <v>20.486666666666668</v>
      </c>
      <c r="O3779">
        <f>G3779/WatershedCalcs!$F$18</f>
        <v>2.4269480485335149</v>
      </c>
    </row>
    <row r="3780" spans="1:15" x14ac:dyDescent="0.25">
      <c r="A3780">
        <f t="shared" si="355"/>
        <v>2012</v>
      </c>
      <c r="B3780">
        <f t="shared" si="356"/>
        <v>8</v>
      </c>
      <c r="C3780">
        <v>2012</v>
      </c>
      <c r="D3780">
        <v>6</v>
      </c>
      <c r="E3780">
        <v>5</v>
      </c>
      <c r="F3780">
        <v>36</v>
      </c>
      <c r="G3780">
        <v>36</v>
      </c>
      <c r="I3780" s="1">
        <v>41035</v>
      </c>
      <c r="J3780">
        <v>36</v>
      </c>
      <c r="K3780">
        <f t="shared" si="354"/>
        <v>1014</v>
      </c>
      <c r="L3780" s="7">
        <f t="shared" si="357"/>
        <v>19.952774498229044</v>
      </c>
      <c r="M3780">
        <f t="shared" si="358"/>
        <v>29.142857142857142</v>
      </c>
      <c r="N3780">
        <f t="shared" si="359"/>
        <v>19.62</v>
      </c>
      <c r="O3780">
        <f>G3780/WatershedCalcs!$F$18</f>
        <v>2.2402597371078596</v>
      </c>
    </row>
    <row r="3781" spans="1:15" x14ac:dyDescent="0.25">
      <c r="A3781">
        <f t="shared" si="355"/>
        <v>2012</v>
      </c>
      <c r="B3781">
        <f t="shared" si="356"/>
        <v>8</v>
      </c>
      <c r="C3781">
        <v>2012</v>
      </c>
      <c r="D3781">
        <v>7</v>
      </c>
      <c r="E3781">
        <v>5</v>
      </c>
      <c r="F3781">
        <v>34</v>
      </c>
      <c r="G3781">
        <v>34</v>
      </c>
      <c r="I3781" s="1">
        <v>41036</v>
      </c>
      <c r="J3781">
        <v>34</v>
      </c>
      <c r="K3781">
        <f t="shared" si="354"/>
        <v>1098</v>
      </c>
      <c r="L3781" s="7">
        <f t="shared" si="357"/>
        <v>21.605667060212514</v>
      </c>
      <c r="M3781">
        <f t="shared" si="358"/>
        <v>27.142857142857142</v>
      </c>
      <c r="N3781">
        <f t="shared" si="359"/>
        <v>19.420000000000002</v>
      </c>
      <c r="O3781">
        <f>G3781/WatershedCalcs!$F$18</f>
        <v>2.1158008628240896</v>
      </c>
    </row>
    <row r="3782" spans="1:15" x14ac:dyDescent="0.25">
      <c r="A3782">
        <f t="shared" si="355"/>
        <v>2012</v>
      </c>
      <c r="B3782">
        <f t="shared" si="356"/>
        <v>8</v>
      </c>
      <c r="C3782">
        <v>2012</v>
      </c>
      <c r="D3782">
        <v>8</v>
      </c>
      <c r="E3782">
        <v>5</v>
      </c>
      <c r="F3782">
        <v>32</v>
      </c>
      <c r="G3782">
        <v>32</v>
      </c>
      <c r="I3782" s="1">
        <v>41037</v>
      </c>
      <c r="J3782">
        <v>32</v>
      </c>
      <c r="K3782">
        <f t="shared" si="354"/>
        <v>1185</v>
      </c>
      <c r="L3782" s="7">
        <f t="shared" si="357"/>
        <v>23.31759149940968</v>
      </c>
      <c r="M3782">
        <f t="shared" si="358"/>
        <v>25.285714285714285</v>
      </c>
      <c r="N3782">
        <f t="shared" si="359"/>
        <v>18.853333333333332</v>
      </c>
      <c r="O3782">
        <f>G3782/WatershedCalcs!$F$18</f>
        <v>1.9913419885403199</v>
      </c>
    </row>
    <row r="3783" spans="1:15" x14ac:dyDescent="0.25">
      <c r="A3783">
        <f t="shared" si="355"/>
        <v>2012</v>
      </c>
      <c r="B3783">
        <f t="shared" si="356"/>
        <v>8</v>
      </c>
      <c r="C3783">
        <v>2012</v>
      </c>
      <c r="D3783">
        <v>9</v>
      </c>
      <c r="E3783">
        <v>5</v>
      </c>
      <c r="F3783">
        <v>29</v>
      </c>
      <c r="G3783">
        <v>29</v>
      </c>
      <c r="I3783" s="1">
        <v>41038</v>
      </c>
      <c r="J3783">
        <v>29</v>
      </c>
      <c r="K3783">
        <f t="shared" si="354"/>
        <v>1319</v>
      </c>
      <c r="L3783" s="7">
        <f t="shared" si="357"/>
        <v>25.954348681621408</v>
      </c>
      <c r="M3783">
        <f t="shared" si="358"/>
        <v>23.571428571428573</v>
      </c>
      <c r="N3783">
        <f t="shared" si="359"/>
        <v>18.653333333333329</v>
      </c>
      <c r="O3783">
        <f>G3783/WatershedCalcs!$F$18</f>
        <v>1.8046536771146648</v>
      </c>
    </row>
    <row r="3784" spans="1:15" x14ac:dyDescent="0.25">
      <c r="A3784">
        <f t="shared" si="355"/>
        <v>2012</v>
      </c>
      <c r="B3784">
        <f t="shared" si="356"/>
        <v>8</v>
      </c>
      <c r="C3784">
        <v>2012</v>
      </c>
      <c r="D3784">
        <v>10</v>
      </c>
      <c r="E3784">
        <v>5</v>
      </c>
      <c r="F3784">
        <v>26</v>
      </c>
      <c r="G3784">
        <v>26</v>
      </c>
      <c r="I3784" s="1">
        <v>41039</v>
      </c>
      <c r="J3784">
        <v>26</v>
      </c>
      <c r="K3784">
        <f t="shared" si="354"/>
        <v>1449</v>
      </c>
      <c r="L3784" s="7">
        <f t="shared" si="357"/>
        <v>28.512396694214875</v>
      </c>
      <c r="M3784">
        <f t="shared" si="358"/>
        <v>22.142857142857142</v>
      </c>
      <c r="N3784">
        <f t="shared" si="359"/>
        <v>18.45333333333333</v>
      </c>
      <c r="O3784">
        <f>G3784/WatershedCalcs!$F$18</f>
        <v>1.6179653656890098</v>
      </c>
    </row>
    <row r="3785" spans="1:15" x14ac:dyDescent="0.25">
      <c r="A3785">
        <f t="shared" si="355"/>
        <v>2012</v>
      </c>
      <c r="B3785">
        <f t="shared" si="356"/>
        <v>8</v>
      </c>
      <c r="C3785">
        <v>2012</v>
      </c>
      <c r="D3785">
        <v>11</v>
      </c>
      <c r="E3785">
        <v>5</v>
      </c>
      <c r="F3785">
        <v>24</v>
      </c>
      <c r="G3785">
        <v>24</v>
      </c>
      <c r="I3785" s="1">
        <v>41040</v>
      </c>
      <c r="J3785">
        <v>24</v>
      </c>
      <c r="K3785">
        <f t="shared" si="354"/>
        <v>1550</v>
      </c>
      <c r="L3785" s="7">
        <f t="shared" si="357"/>
        <v>30.499803227075954</v>
      </c>
      <c r="M3785">
        <f t="shared" si="358"/>
        <v>20.857142857142858</v>
      </c>
      <c r="N3785">
        <f t="shared" si="359"/>
        <v>18.219999999999995</v>
      </c>
      <c r="O3785">
        <f>G3785/WatershedCalcs!$F$18</f>
        <v>1.4935064914052398</v>
      </c>
    </row>
    <row r="3786" spans="1:15" x14ac:dyDescent="0.25">
      <c r="A3786">
        <f t="shared" si="355"/>
        <v>2012</v>
      </c>
      <c r="B3786">
        <f t="shared" si="356"/>
        <v>8</v>
      </c>
      <c r="C3786">
        <v>2012</v>
      </c>
      <c r="D3786">
        <v>12</v>
      </c>
      <c r="E3786">
        <v>5</v>
      </c>
      <c r="F3786">
        <v>23</v>
      </c>
      <c r="G3786">
        <v>23</v>
      </c>
      <c r="I3786" s="1">
        <v>41041</v>
      </c>
      <c r="J3786">
        <v>23</v>
      </c>
      <c r="K3786">
        <f t="shared" si="354"/>
        <v>1613</v>
      </c>
      <c r="L3786" s="7">
        <f t="shared" si="357"/>
        <v>31.739472648563559</v>
      </c>
      <c r="M3786">
        <f t="shared" si="358"/>
        <v>19.857142857142858</v>
      </c>
      <c r="N3786">
        <f t="shared" si="359"/>
        <v>17.95333333333333</v>
      </c>
      <c r="O3786">
        <f>G3786/WatershedCalcs!$F$18</f>
        <v>1.4312770542633548</v>
      </c>
    </row>
    <row r="3787" spans="1:15" x14ac:dyDescent="0.25">
      <c r="A3787">
        <f t="shared" si="355"/>
        <v>2012</v>
      </c>
      <c r="B3787">
        <f t="shared" si="356"/>
        <v>8</v>
      </c>
      <c r="C3787">
        <v>2012</v>
      </c>
      <c r="D3787">
        <v>13</v>
      </c>
      <c r="E3787">
        <v>5</v>
      </c>
      <c r="F3787">
        <v>22</v>
      </c>
      <c r="G3787">
        <v>22</v>
      </c>
      <c r="I3787" s="1">
        <v>41042</v>
      </c>
      <c r="J3787">
        <v>22</v>
      </c>
      <c r="K3787">
        <f t="shared" si="354"/>
        <v>1676</v>
      </c>
      <c r="L3787" s="7">
        <f t="shared" si="357"/>
        <v>32.979142070051161</v>
      </c>
      <c r="M3787">
        <f t="shared" si="358"/>
        <v>18.857142857142858</v>
      </c>
      <c r="N3787">
        <f t="shared" si="359"/>
        <v>17.686666666666664</v>
      </c>
      <c r="O3787">
        <f>G3787/WatershedCalcs!$F$18</f>
        <v>1.3690476171214698</v>
      </c>
    </row>
    <row r="3788" spans="1:15" x14ac:dyDescent="0.25">
      <c r="A3788">
        <f t="shared" si="355"/>
        <v>2012</v>
      </c>
      <c r="B3788">
        <f t="shared" si="356"/>
        <v>8</v>
      </c>
      <c r="C3788">
        <v>2012</v>
      </c>
      <c r="D3788">
        <v>14</v>
      </c>
      <c r="E3788">
        <v>5</v>
      </c>
      <c r="F3788">
        <v>21</v>
      </c>
      <c r="G3788">
        <v>21</v>
      </c>
      <c r="I3788" s="1">
        <v>41043</v>
      </c>
      <c r="J3788">
        <v>21</v>
      </c>
      <c r="K3788">
        <f t="shared" si="354"/>
        <v>1744</v>
      </c>
      <c r="L3788" s="7">
        <f t="shared" si="357"/>
        <v>34.317197953561589</v>
      </c>
      <c r="M3788">
        <f t="shared" si="358"/>
        <v>18.285714285714285</v>
      </c>
      <c r="N3788">
        <f t="shared" si="359"/>
        <v>17.45333333333333</v>
      </c>
      <c r="O3788">
        <f>G3788/WatershedCalcs!$F$18</f>
        <v>1.3068181799795848</v>
      </c>
    </row>
    <row r="3789" spans="1:15" x14ac:dyDescent="0.25">
      <c r="A3789">
        <f t="shared" si="355"/>
        <v>2012</v>
      </c>
      <c r="B3789">
        <f t="shared" si="356"/>
        <v>8</v>
      </c>
      <c r="C3789">
        <v>2012</v>
      </c>
      <c r="D3789">
        <v>15</v>
      </c>
      <c r="E3789">
        <v>5</v>
      </c>
      <c r="F3789">
        <v>20</v>
      </c>
      <c r="G3789">
        <v>20</v>
      </c>
      <c r="I3789" s="1">
        <v>41044</v>
      </c>
      <c r="J3789">
        <v>20</v>
      </c>
      <c r="K3789">
        <f t="shared" si="354"/>
        <v>1826</v>
      </c>
      <c r="L3789" s="7">
        <f t="shared" si="357"/>
        <v>35.930735930735928</v>
      </c>
      <c r="M3789">
        <f t="shared" si="358"/>
        <v>18.714285714285715</v>
      </c>
      <c r="N3789">
        <f t="shared" si="359"/>
        <v>17.25333333333333</v>
      </c>
      <c r="O3789">
        <f>G3789/WatershedCalcs!$F$18</f>
        <v>1.2445887428376998</v>
      </c>
    </row>
    <row r="3790" spans="1:15" x14ac:dyDescent="0.25">
      <c r="A3790">
        <f t="shared" si="355"/>
        <v>2012</v>
      </c>
      <c r="B3790">
        <f t="shared" si="356"/>
        <v>8</v>
      </c>
      <c r="C3790">
        <v>2012</v>
      </c>
      <c r="D3790">
        <v>16</v>
      </c>
      <c r="E3790">
        <v>5</v>
      </c>
      <c r="F3790">
        <v>19</v>
      </c>
      <c r="G3790">
        <v>19</v>
      </c>
      <c r="I3790" s="1">
        <v>41045</v>
      </c>
      <c r="J3790">
        <v>19</v>
      </c>
      <c r="K3790">
        <f t="shared" si="354"/>
        <v>1898</v>
      </c>
      <c r="L3790" s="7">
        <f t="shared" si="357"/>
        <v>37.34750098386462</v>
      </c>
      <c r="M3790">
        <f t="shared" si="358"/>
        <v>19.857142857142858</v>
      </c>
      <c r="N3790">
        <f t="shared" si="359"/>
        <v>17.02</v>
      </c>
      <c r="O3790">
        <f>G3790/WatershedCalcs!$F$18</f>
        <v>1.1823593056958148</v>
      </c>
    </row>
    <row r="3791" spans="1:15" x14ac:dyDescent="0.25">
      <c r="A3791">
        <f t="shared" si="355"/>
        <v>2012</v>
      </c>
      <c r="B3791">
        <f t="shared" si="356"/>
        <v>8</v>
      </c>
      <c r="C3791">
        <v>2012</v>
      </c>
      <c r="D3791">
        <v>17</v>
      </c>
      <c r="E3791">
        <v>5</v>
      </c>
      <c r="F3791">
        <v>17</v>
      </c>
      <c r="G3791">
        <v>17</v>
      </c>
      <c r="I3791" s="1">
        <v>41046</v>
      </c>
      <c r="J3791">
        <v>17</v>
      </c>
      <c r="K3791">
        <f t="shared" si="354"/>
        <v>2056</v>
      </c>
      <c r="L3791" s="7">
        <f t="shared" si="357"/>
        <v>40.456513183785916</v>
      </c>
      <c r="M3791">
        <f t="shared" si="358"/>
        <v>20.428571428571427</v>
      </c>
      <c r="N3791">
        <f t="shared" si="359"/>
        <v>16.786666666666665</v>
      </c>
      <c r="O3791">
        <f>G3791/WatershedCalcs!$F$18</f>
        <v>1.0579004314120448</v>
      </c>
    </row>
    <row r="3792" spans="1:15" x14ac:dyDescent="0.25">
      <c r="A3792">
        <f t="shared" si="355"/>
        <v>2012</v>
      </c>
      <c r="B3792">
        <f t="shared" si="356"/>
        <v>8</v>
      </c>
      <c r="C3792">
        <v>2012</v>
      </c>
      <c r="D3792">
        <v>18</v>
      </c>
      <c r="E3792">
        <v>5</v>
      </c>
      <c r="F3792">
        <v>17</v>
      </c>
      <c r="G3792">
        <v>17</v>
      </c>
      <c r="I3792" s="1">
        <v>41047</v>
      </c>
      <c r="J3792">
        <v>17</v>
      </c>
      <c r="K3792">
        <f t="shared" si="354"/>
        <v>2056</v>
      </c>
      <c r="L3792" s="7">
        <f t="shared" si="357"/>
        <v>40.456513183785916</v>
      </c>
      <c r="M3792">
        <f t="shared" si="358"/>
        <v>21.857142857142858</v>
      </c>
      <c r="N3792">
        <f t="shared" si="359"/>
        <v>16.62</v>
      </c>
      <c r="O3792">
        <f>G3792/WatershedCalcs!$F$18</f>
        <v>1.0579004314120448</v>
      </c>
    </row>
    <row r="3793" spans="1:15" x14ac:dyDescent="0.25">
      <c r="A3793">
        <f t="shared" si="355"/>
        <v>2012</v>
      </c>
      <c r="B3793">
        <f t="shared" si="356"/>
        <v>8</v>
      </c>
      <c r="C3793">
        <v>2012</v>
      </c>
      <c r="D3793">
        <v>19</v>
      </c>
      <c r="E3793">
        <v>5</v>
      </c>
      <c r="F3793">
        <v>16</v>
      </c>
      <c r="G3793">
        <v>16</v>
      </c>
      <c r="I3793" s="1">
        <v>41048</v>
      </c>
      <c r="J3793">
        <v>16</v>
      </c>
      <c r="K3793">
        <f t="shared" si="354"/>
        <v>2135</v>
      </c>
      <c r="L3793" s="7">
        <f t="shared" si="357"/>
        <v>42.011019283746556</v>
      </c>
      <c r="M3793">
        <f t="shared" si="358"/>
        <v>22.428571428571427</v>
      </c>
      <c r="N3793">
        <f t="shared" si="359"/>
        <v>16.420000000000002</v>
      </c>
      <c r="O3793">
        <f>G3793/WatershedCalcs!$F$18</f>
        <v>0.99567099427015993</v>
      </c>
    </row>
    <row r="3794" spans="1:15" x14ac:dyDescent="0.25">
      <c r="A3794">
        <f t="shared" si="355"/>
        <v>2012</v>
      </c>
      <c r="B3794">
        <f t="shared" si="356"/>
        <v>8</v>
      </c>
      <c r="C3794">
        <v>2012</v>
      </c>
      <c r="D3794">
        <v>20</v>
      </c>
      <c r="E3794">
        <v>5</v>
      </c>
      <c r="F3794">
        <v>18</v>
      </c>
      <c r="G3794">
        <v>18</v>
      </c>
      <c r="I3794" s="1">
        <v>41049</v>
      </c>
      <c r="J3794">
        <v>18</v>
      </c>
      <c r="K3794">
        <f t="shared" si="354"/>
        <v>1969</v>
      </c>
      <c r="L3794" s="7">
        <f t="shared" si="357"/>
        <v>38.744588744588739</v>
      </c>
      <c r="M3794">
        <f t="shared" si="358"/>
        <v>22.571428571428573</v>
      </c>
      <c r="N3794">
        <f t="shared" si="359"/>
        <v>16.253333333333334</v>
      </c>
      <c r="O3794">
        <f>G3794/WatershedCalcs!$F$18</f>
        <v>1.1201298685539298</v>
      </c>
    </row>
    <row r="3795" spans="1:15" x14ac:dyDescent="0.25">
      <c r="A3795">
        <f t="shared" si="355"/>
        <v>2012</v>
      </c>
      <c r="B3795">
        <f t="shared" si="356"/>
        <v>8</v>
      </c>
      <c r="C3795">
        <v>2012</v>
      </c>
      <c r="D3795">
        <v>21</v>
      </c>
      <c r="E3795">
        <v>5</v>
      </c>
      <c r="F3795">
        <v>24</v>
      </c>
      <c r="G3795">
        <v>24</v>
      </c>
      <c r="I3795" s="1">
        <v>41050</v>
      </c>
      <c r="J3795">
        <v>24</v>
      </c>
      <c r="K3795">
        <f t="shared" si="354"/>
        <v>1550</v>
      </c>
      <c r="L3795" s="7">
        <f t="shared" si="357"/>
        <v>30.499803227075954</v>
      </c>
      <c r="M3795">
        <f t="shared" si="358"/>
        <v>22</v>
      </c>
      <c r="N3795">
        <f t="shared" si="359"/>
        <v>16.02</v>
      </c>
      <c r="O3795">
        <f>G3795/WatershedCalcs!$F$18</f>
        <v>1.4935064914052398</v>
      </c>
    </row>
    <row r="3796" spans="1:15" x14ac:dyDescent="0.25">
      <c r="A3796">
        <f t="shared" si="355"/>
        <v>2012</v>
      </c>
      <c r="B3796">
        <f t="shared" si="356"/>
        <v>8</v>
      </c>
      <c r="C3796">
        <v>2012</v>
      </c>
      <c r="D3796">
        <v>22</v>
      </c>
      <c r="E3796">
        <v>5</v>
      </c>
      <c r="F3796">
        <v>28</v>
      </c>
      <c r="G3796">
        <v>28</v>
      </c>
      <c r="I3796" s="1">
        <v>41051</v>
      </c>
      <c r="J3796">
        <v>28</v>
      </c>
      <c r="K3796">
        <f t="shared" si="354"/>
        <v>1357</v>
      </c>
      <c r="L3796" s="7">
        <f t="shared" si="357"/>
        <v>26.702085792994882</v>
      </c>
      <c r="M3796">
        <f t="shared" si="358"/>
        <v>20.285714285714285</v>
      </c>
      <c r="N3796">
        <f t="shared" si="359"/>
        <v>15.586666666666668</v>
      </c>
      <c r="O3796">
        <f>G3796/WatershedCalcs!$F$18</f>
        <v>1.7424242399727798</v>
      </c>
    </row>
    <row r="3797" spans="1:15" x14ac:dyDescent="0.25">
      <c r="A3797">
        <f t="shared" si="355"/>
        <v>2012</v>
      </c>
      <c r="B3797">
        <f t="shared" si="356"/>
        <v>8</v>
      </c>
      <c r="C3797">
        <v>2012</v>
      </c>
      <c r="D3797">
        <v>23</v>
      </c>
      <c r="E3797">
        <v>5</v>
      </c>
      <c r="F3797">
        <v>23</v>
      </c>
      <c r="G3797">
        <v>23</v>
      </c>
      <c r="I3797" s="1">
        <v>41052</v>
      </c>
      <c r="J3797">
        <v>23</v>
      </c>
      <c r="K3797">
        <f t="shared" si="354"/>
        <v>1613</v>
      </c>
      <c r="L3797" s="7">
        <f t="shared" si="357"/>
        <v>31.739472648563559</v>
      </c>
      <c r="M3797">
        <f t="shared" si="358"/>
        <v>17.857142857142858</v>
      </c>
      <c r="N3797">
        <f t="shared" si="359"/>
        <v>14.986666666666668</v>
      </c>
      <c r="O3797">
        <f>G3797/WatershedCalcs!$F$18</f>
        <v>1.4312770542633548</v>
      </c>
    </row>
    <row r="3798" spans="1:15" x14ac:dyDescent="0.25">
      <c r="A3798">
        <f t="shared" si="355"/>
        <v>2012</v>
      </c>
      <c r="B3798">
        <f t="shared" si="356"/>
        <v>8</v>
      </c>
      <c r="C3798">
        <v>2012</v>
      </c>
      <c r="D3798">
        <v>24</v>
      </c>
      <c r="E3798">
        <v>5</v>
      </c>
      <c r="F3798">
        <v>27</v>
      </c>
      <c r="G3798">
        <v>27</v>
      </c>
      <c r="I3798" s="1">
        <v>41053</v>
      </c>
      <c r="J3798">
        <v>27</v>
      </c>
      <c r="K3798">
        <f t="shared" si="354"/>
        <v>1397</v>
      </c>
      <c r="L3798" s="7">
        <f t="shared" si="357"/>
        <v>27.489177489177489</v>
      </c>
      <c r="M3798">
        <f t="shared" si="358"/>
        <v>15.957142857142857</v>
      </c>
      <c r="N3798">
        <f t="shared" si="359"/>
        <v>14.543333333333333</v>
      </c>
      <c r="O3798">
        <f>G3798/WatershedCalcs!$F$18</f>
        <v>1.6801948028308948</v>
      </c>
    </row>
    <row r="3799" spans="1:15" x14ac:dyDescent="0.25">
      <c r="A3799">
        <f t="shared" si="355"/>
        <v>2012</v>
      </c>
      <c r="B3799">
        <f t="shared" si="356"/>
        <v>8</v>
      </c>
      <c r="C3799">
        <v>2012</v>
      </c>
      <c r="D3799">
        <v>25</v>
      </c>
      <c r="E3799">
        <v>5</v>
      </c>
      <c r="F3799">
        <v>21</v>
      </c>
      <c r="G3799">
        <v>21</v>
      </c>
      <c r="I3799" s="1">
        <v>41054</v>
      </c>
      <c r="J3799">
        <v>21</v>
      </c>
      <c r="K3799">
        <f t="shared" si="354"/>
        <v>1744</v>
      </c>
      <c r="L3799" s="7">
        <f t="shared" si="357"/>
        <v>34.317197953561589</v>
      </c>
      <c r="M3799">
        <f t="shared" si="358"/>
        <v>13.371428571428572</v>
      </c>
      <c r="N3799">
        <f t="shared" si="359"/>
        <v>14.043333333333333</v>
      </c>
      <c r="O3799">
        <f>G3799/WatershedCalcs!$F$18</f>
        <v>1.3068181799795848</v>
      </c>
    </row>
    <row r="3800" spans="1:15" x14ac:dyDescent="0.25">
      <c r="A3800">
        <f t="shared" si="355"/>
        <v>2012</v>
      </c>
      <c r="B3800">
        <f t="shared" si="356"/>
        <v>8</v>
      </c>
      <c r="C3800">
        <v>2012</v>
      </c>
      <c r="D3800">
        <v>26</v>
      </c>
      <c r="E3800">
        <v>5</v>
      </c>
      <c r="F3800">
        <v>17</v>
      </c>
      <c r="G3800">
        <v>17</v>
      </c>
      <c r="I3800" s="1">
        <v>41055</v>
      </c>
      <c r="J3800">
        <v>17</v>
      </c>
      <c r="K3800">
        <f t="shared" si="354"/>
        <v>2056</v>
      </c>
      <c r="L3800" s="7">
        <f t="shared" si="357"/>
        <v>40.456513183785916</v>
      </c>
      <c r="M3800">
        <f t="shared" si="358"/>
        <v>11.585714285714287</v>
      </c>
      <c r="N3800">
        <f t="shared" si="359"/>
        <v>13.843333333333334</v>
      </c>
      <c r="O3800">
        <f>G3800/WatershedCalcs!$F$18</f>
        <v>1.0579004314120448</v>
      </c>
    </row>
    <row r="3801" spans="1:15" x14ac:dyDescent="0.25">
      <c r="A3801">
        <f t="shared" si="355"/>
        <v>2012</v>
      </c>
      <c r="B3801">
        <f t="shared" si="356"/>
        <v>8</v>
      </c>
      <c r="C3801">
        <v>2012</v>
      </c>
      <c r="D3801">
        <v>27</v>
      </c>
      <c r="E3801">
        <v>5</v>
      </c>
      <c r="F3801">
        <v>14</v>
      </c>
      <c r="G3801">
        <v>14</v>
      </c>
      <c r="I3801" s="1">
        <v>41056</v>
      </c>
      <c r="J3801">
        <v>14</v>
      </c>
      <c r="K3801">
        <f t="shared" si="354"/>
        <v>2302</v>
      </c>
      <c r="L3801" s="7">
        <f t="shared" si="357"/>
        <v>45.297127115308932</v>
      </c>
      <c r="M3801">
        <f t="shared" si="358"/>
        <v>10.514285714285714</v>
      </c>
      <c r="N3801">
        <f t="shared" si="359"/>
        <v>13.676666666666668</v>
      </c>
      <c r="O3801">
        <f>G3801/WatershedCalcs!$F$18</f>
        <v>0.87121211998638992</v>
      </c>
    </row>
    <row r="3802" spans="1:15" x14ac:dyDescent="0.25">
      <c r="A3802">
        <f t="shared" si="355"/>
        <v>2012</v>
      </c>
      <c r="B3802">
        <f t="shared" si="356"/>
        <v>8</v>
      </c>
      <c r="C3802">
        <v>2012</v>
      </c>
      <c r="D3802">
        <v>28</v>
      </c>
      <c r="E3802">
        <v>5</v>
      </c>
      <c r="F3802">
        <v>12</v>
      </c>
      <c r="G3802">
        <v>12</v>
      </c>
      <c r="I3802" s="1">
        <v>41057</v>
      </c>
      <c r="J3802">
        <v>12</v>
      </c>
      <c r="K3802">
        <f t="shared" si="354"/>
        <v>2499</v>
      </c>
      <c r="L3802" s="7">
        <f t="shared" si="357"/>
        <v>49.173553719008268</v>
      </c>
      <c r="M3802">
        <f t="shared" si="358"/>
        <v>9.6571428571428566</v>
      </c>
      <c r="N3802">
        <f t="shared" si="359"/>
        <v>13.576666666666666</v>
      </c>
      <c r="O3802">
        <f>G3802/WatershedCalcs!$F$18</f>
        <v>0.74675324570261992</v>
      </c>
    </row>
    <row r="3803" spans="1:15" x14ac:dyDescent="0.25">
      <c r="A3803">
        <f t="shared" si="355"/>
        <v>2012</v>
      </c>
      <c r="B3803">
        <f t="shared" si="356"/>
        <v>8</v>
      </c>
      <c r="C3803">
        <v>2012</v>
      </c>
      <c r="D3803">
        <v>29</v>
      </c>
      <c r="E3803">
        <v>5</v>
      </c>
      <c r="F3803">
        <v>11</v>
      </c>
      <c r="G3803">
        <v>11</v>
      </c>
      <c r="I3803" s="1">
        <v>41058</v>
      </c>
      <c r="J3803">
        <v>11</v>
      </c>
      <c r="K3803">
        <f t="shared" si="354"/>
        <v>2599</v>
      </c>
      <c r="L3803" s="7">
        <f t="shared" si="357"/>
        <v>51.141282959464775</v>
      </c>
      <c r="M3803">
        <f t="shared" si="358"/>
        <v>9.7999999999999989</v>
      </c>
      <c r="N3803">
        <f t="shared" si="359"/>
        <v>13.51</v>
      </c>
      <c r="O3803">
        <f>G3803/WatershedCalcs!$F$18</f>
        <v>0.68452380856073491</v>
      </c>
    </row>
    <row r="3804" spans="1:15" x14ac:dyDescent="0.25">
      <c r="A3804">
        <f t="shared" si="355"/>
        <v>2012</v>
      </c>
      <c r="B3804">
        <f t="shared" si="356"/>
        <v>8</v>
      </c>
      <c r="C3804">
        <v>2012</v>
      </c>
      <c r="D3804">
        <v>30</v>
      </c>
      <c r="E3804">
        <v>5</v>
      </c>
      <c r="F3804">
        <v>9.6999999999999993</v>
      </c>
      <c r="G3804">
        <v>9.6999999999999993</v>
      </c>
      <c r="I3804" s="1">
        <v>41059</v>
      </c>
      <c r="J3804">
        <v>9.6999999999999993</v>
      </c>
      <c r="K3804">
        <f t="shared" si="354"/>
        <v>2784</v>
      </c>
      <c r="L3804" s="7">
        <f t="shared" si="357"/>
        <v>54.781582054309332</v>
      </c>
      <c r="M3804">
        <f t="shared" si="358"/>
        <v>12.514285714285714</v>
      </c>
      <c r="N3804">
        <f t="shared" si="359"/>
        <v>13.466666666666667</v>
      </c>
      <c r="O3804">
        <f>G3804/WatershedCalcs!$F$18</f>
        <v>0.60362554027628434</v>
      </c>
    </row>
    <row r="3805" spans="1:15" x14ac:dyDescent="0.25">
      <c r="A3805">
        <f t="shared" si="355"/>
        <v>2012</v>
      </c>
      <c r="B3805">
        <f t="shared" si="356"/>
        <v>8</v>
      </c>
      <c r="C3805">
        <v>2012</v>
      </c>
      <c r="D3805">
        <v>31</v>
      </c>
      <c r="E3805">
        <v>5</v>
      </c>
      <c r="F3805">
        <v>8.9</v>
      </c>
      <c r="G3805">
        <v>8.9</v>
      </c>
      <c r="I3805" s="1">
        <v>41060</v>
      </c>
      <c r="J3805">
        <v>8.9</v>
      </c>
      <c r="K3805">
        <f t="shared" si="354"/>
        <v>2871</v>
      </c>
      <c r="L3805" s="7">
        <f t="shared" si="357"/>
        <v>56.493506493506494</v>
      </c>
      <c r="M3805">
        <f t="shared" si="358"/>
        <v>13.557142857142859</v>
      </c>
      <c r="N3805">
        <f t="shared" si="359"/>
        <v>13.459999999999999</v>
      </c>
      <c r="O3805">
        <f>G3805/WatershedCalcs!$F$18</f>
        <v>0.5538419905627765</v>
      </c>
    </row>
    <row r="3806" spans="1:15" x14ac:dyDescent="0.25">
      <c r="A3806">
        <f t="shared" si="355"/>
        <v>2012</v>
      </c>
      <c r="B3806">
        <f t="shared" si="356"/>
        <v>9</v>
      </c>
      <c r="C3806">
        <v>2012</v>
      </c>
      <c r="D3806">
        <v>1</v>
      </c>
      <c r="E3806">
        <v>6</v>
      </c>
      <c r="F3806">
        <v>8.5</v>
      </c>
      <c r="G3806">
        <v>8.5</v>
      </c>
      <c r="I3806" s="1">
        <v>41061</v>
      </c>
      <c r="J3806">
        <v>8.5</v>
      </c>
      <c r="K3806">
        <f t="shared" si="354"/>
        <v>2911</v>
      </c>
      <c r="L3806" s="7">
        <f t="shared" si="357"/>
        <v>57.280598189689101</v>
      </c>
      <c r="M3806">
        <f t="shared" si="358"/>
        <v>16</v>
      </c>
      <c r="N3806">
        <f t="shared" si="359"/>
        <v>13.49</v>
      </c>
      <c r="O3806">
        <f>G3806/WatershedCalcs!$F$18</f>
        <v>0.52895021570602241</v>
      </c>
    </row>
    <row r="3807" spans="1:15" x14ac:dyDescent="0.25">
      <c r="A3807">
        <f t="shared" si="355"/>
        <v>2012</v>
      </c>
      <c r="B3807">
        <f t="shared" si="356"/>
        <v>9</v>
      </c>
      <c r="C3807">
        <v>2012</v>
      </c>
      <c r="D3807">
        <v>2</v>
      </c>
      <c r="E3807">
        <v>6</v>
      </c>
      <c r="F3807">
        <v>9.5</v>
      </c>
      <c r="G3807">
        <v>9.5</v>
      </c>
      <c r="I3807" s="1">
        <v>41062</v>
      </c>
      <c r="J3807">
        <v>9.5</v>
      </c>
      <c r="K3807">
        <f t="shared" si="354"/>
        <v>2807</v>
      </c>
      <c r="L3807" s="7">
        <f t="shared" si="357"/>
        <v>55.234159779614323</v>
      </c>
      <c r="M3807">
        <f t="shared" si="358"/>
        <v>18.071428571428573</v>
      </c>
      <c r="N3807">
        <f t="shared" si="359"/>
        <v>13.639999999999999</v>
      </c>
      <c r="O3807">
        <f>G3807/WatershedCalcs!$F$18</f>
        <v>0.59117965284790741</v>
      </c>
    </row>
    <row r="3808" spans="1:15" x14ac:dyDescent="0.25">
      <c r="A3808">
        <f t="shared" si="355"/>
        <v>2012</v>
      </c>
      <c r="B3808">
        <f t="shared" si="356"/>
        <v>9</v>
      </c>
      <c r="C3808">
        <v>2012</v>
      </c>
      <c r="D3808">
        <v>3</v>
      </c>
      <c r="E3808">
        <v>6</v>
      </c>
      <c r="F3808">
        <v>8</v>
      </c>
      <c r="G3808">
        <v>8</v>
      </c>
      <c r="I3808" s="1">
        <v>41063</v>
      </c>
      <c r="J3808">
        <v>8</v>
      </c>
      <c r="K3808">
        <f t="shared" si="354"/>
        <v>2970</v>
      </c>
      <c r="L3808" s="7">
        <f t="shared" si="357"/>
        <v>58.441558441558442</v>
      </c>
      <c r="M3808">
        <f t="shared" si="358"/>
        <v>19.428571428571427</v>
      </c>
      <c r="N3808">
        <f t="shared" si="359"/>
        <v>13.69</v>
      </c>
      <c r="O3808">
        <f>G3808/WatershedCalcs!$F$18</f>
        <v>0.49783549713507996</v>
      </c>
    </row>
    <row r="3809" spans="1:15" x14ac:dyDescent="0.25">
      <c r="A3809">
        <f t="shared" si="355"/>
        <v>2012</v>
      </c>
      <c r="B3809">
        <f t="shared" si="356"/>
        <v>9</v>
      </c>
      <c r="C3809">
        <v>2012</v>
      </c>
      <c r="D3809">
        <v>4</v>
      </c>
      <c r="E3809">
        <v>6</v>
      </c>
      <c r="F3809">
        <v>13</v>
      </c>
      <c r="G3809">
        <v>13</v>
      </c>
      <c r="I3809" s="1">
        <v>41064</v>
      </c>
      <c r="J3809">
        <v>13</v>
      </c>
      <c r="K3809">
        <f t="shared" si="354"/>
        <v>2405</v>
      </c>
      <c r="L3809" s="7">
        <f t="shared" si="357"/>
        <v>47.323888232979144</v>
      </c>
      <c r="M3809">
        <f t="shared" si="358"/>
        <v>20.571428571428573</v>
      </c>
      <c r="N3809">
        <f t="shared" si="359"/>
        <v>13.75</v>
      </c>
      <c r="O3809">
        <f>G3809/WatershedCalcs!$F$18</f>
        <v>0.80898268284450492</v>
      </c>
    </row>
    <row r="3810" spans="1:15" x14ac:dyDescent="0.25">
      <c r="A3810">
        <f t="shared" si="355"/>
        <v>2012</v>
      </c>
      <c r="B3810">
        <f t="shared" si="356"/>
        <v>9</v>
      </c>
      <c r="C3810">
        <v>2012</v>
      </c>
      <c r="D3810">
        <v>5</v>
      </c>
      <c r="E3810">
        <v>6</v>
      </c>
      <c r="F3810">
        <v>30</v>
      </c>
      <c r="G3810">
        <v>30</v>
      </c>
      <c r="I3810" s="1">
        <v>41065</v>
      </c>
      <c r="J3810">
        <v>30</v>
      </c>
      <c r="K3810">
        <f t="shared" si="354"/>
        <v>1276</v>
      </c>
      <c r="L3810" s="7">
        <f t="shared" si="357"/>
        <v>25.108225108225106</v>
      </c>
      <c r="M3810">
        <f t="shared" si="358"/>
        <v>20.857142857142858</v>
      </c>
      <c r="N3810">
        <f t="shared" si="359"/>
        <v>13.616666666666667</v>
      </c>
      <c r="O3810">
        <f>G3810/WatershedCalcs!$F$18</f>
        <v>1.8668831142565498</v>
      </c>
    </row>
    <row r="3811" spans="1:15" x14ac:dyDescent="0.25">
      <c r="A3811">
        <f t="shared" si="355"/>
        <v>2012</v>
      </c>
      <c r="B3811">
        <f t="shared" si="356"/>
        <v>9</v>
      </c>
      <c r="C3811">
        <v>2012</v>
      </c>
      <c r="D3811">
        <v>6</v>
      </c>
      <c r="E3811">
        <v>6</v>
      </c>
      <c r="F3811">
        <v>17</v>
      </c>
      <c r="G3811">
        <v>17</v>
      </c>
      <c r="I3811" s="1">
        <v>41066</v>
      </c>
      <c r="J3811">
        <v>17</v>
      </c>
      <c r="K3811">
        <f t="shared" si="354"/>
        <v>2056</v>
      </c>
      <c r="L3811" s="7">
        <f t="shared" si="357"/>
        <v>40.456513183785916</v>
      </c>
      <c r="M3811">
        <f t="shared" si="358"/>
        <v>18.714285714285715</v>
      </c>
      <c r="N3811">
        <f t="shared" si="359"/>
        <v>12.903333333333334</v>
      </c>
      <c r="O3811">
        <f>G3811/WatershedCalcs!$F$18</f>
        <v>1.0579004314120448</v>
      </c>
    </row>
    <row r="3812" spans="1:15" x14ac:dyDescent="0.25">
      <c r="A3812">
        <f t="shared" si="355"/>
        <v>2012</v>
      </c>
      <c r="B3812">
        <f t="shared" si="356"/>
        <v>9</v>
      </c>
      <c r="C3812">
        <v>2012</v>
      </c>
      <c r="D3812">
        <v>7</v>
      </c>
      <c r="E3812">
        <v>6</v>
      </c>
      <c r="F3812">
        <v>26</v>
      </c>
      <c r="G3812">
        <v>26</v>
      </c>
      <c r="I3812" s="1">
        <v>41067</v>
      </c>
      <c r="J3812">
        <v>26</v>
      </c>
      <c r="K3812">
        <f t="shared" si="354"/>
        <v>1449</v>
      </c>
      <c r="L3812" s="7">
        <f t="shared" si="357"/>
        <v>28.512396694214875</v>
      </c>
      <c r="M3812">
        <f t="shared" si="358"/>
        <v>18.428571428571427</v>
      </c>
      <c r="N3812">
        <f t="shared" si="359"/>
        <v>12.583333333333334</v>
      </c>
      <c r="O3812">
        <f>G3812/WatershedCalcs!$F$18</f>
        <v>1.6179653656890098</v>
      </c>
    </row>
    <row r="3813" spans="1:15" x14ac:dyDescent="0.25">
      <c r="A3813">
        <f t="shared" si="355"/>
        <v>2012</v>
      </c>
      <c r="B3813">
        <f t="shared" si="356"/>
        <v>9</v>
      </c>
      <c r="C3813">
        <v>2012</v>
      </c>
      <c r="D3813">
        <v>8</v>
      </c>
      <c r="E3813">
        <v>6</v>
      </c>
      <c r="F3813">
        <v>23</v>
      </c>
      <c r="G3813">
        <v>23</v>
      </c>
      <c r="I3813" s="1">
        <v>41068</v>
      </c>
      <c r="J3813">
        <v>23</v>
      </c>
      <c r="K3813">
        <f t="shared" si="354"/>
        <v>1613</v>
      </c>
      <c r="L3813" s="7">
        <f t="shared" si="357"/>
        <v>31.739472648563559</v>
      </c>
      <c r="M3813">
        <f t="shared" si="358"/>
        <v>16.571428571428573</v>
      </c>
      <c r="N3813">
        <f t="shared" si="359"/>
        <v>11.946666666666665</v>
      </c>
      <c r="O3813">
        <f>G3813/WatershedCalcs!$F$18</f>
        <v>1.4312770542633548</v>
      </c>
    </row>
    <row r="3814" spans="1:15" x14ac:dyDescent="0.25">
      <c r="A3814">
        <f t="shared" si="355"/>
        <v>2012</v>
      </c>
      <c r="B3814">
        <f t="shared" si="356"/>
        <v>9</v>
      </c>
      <c r="C3814">
        <v>2012</v>
      </c>
      <c r="D3814">
        <v>9</v>
      </c>
      <c r="E3814">
        <v>6</v>
      </c>
      <c r="F3814">
        <v>19</v>
      </c>
      <c r="G3814">
        <v>19</v>
      </c>
      <c r="I3814" s="1">
        <v>41069</v>
      </c>
      <c r="J3814">
        <v>19</v>
      </c>
      <c r="K3814">
        <f t="shared" si="354"/>
        <v>1898</v>
      </c>
      <c r="L3814" s="7">
        <f t="shared" si="357"/>
        <v>37.34750098386462</v>
      </c>
      <c r="M3814">
        <f t="shared" si="358"/>
        <v>15</v>
      </c>
      <c r="N3814">
        <f t="shared" si="359"/>
        <v>11.409999999999998</v>
      </c>
      <c r="O3814">
        <f>G3814/WatershedCalcs!$F$18</f>
        <v>1.1823593056958148</v>
      </c>
    </row>
    <row r="3815" spans="1:15" x14ac:dyDescent="0.25">
      <c r="A3815">
        <f t="shared" si="355"/>
        <v>2012</v>
      </c>
      <c r="B3815">
        <f t="shared" si="356"/>
        <v>9</v>
      </c>
      <c r="C3815">
        <v>2012</v>
      </c>
      <c r="D3815">
        <v>10</v>
      </c>
      <c r="E3815">
        <v>6</v>
      </c>
      <c r="F3815">
        <v>16</v>
      </c>
      <c r="G3815">
        <v>16</v>
      </c>
      <c r="I3815" s="1">
        <v>41070</v>
      </c>
      <c r="J3815">
        <v>16</v>
      </c>
      <c r="K3815">
        <f t="shared" si="354"/>
        <v>2135</v>
      </c>
      <c r="L3815" s="7">
        <f t="shared" si="357"/>
        <v>42.011019283746556</v>
      </c>
      <c r="M3815">
        <f t="shared" si="358"/>
        <v>14</v>
      </c>
      <c r="N3815">
        <f t="shared" si="359"/>
        <v>10.983333333333331</v>
      </c>
      <c r="O3815">
        <f>G3815/WatershedCalcs!$F$18</f>
        <v>0.99567099427015993</v>
      </c>
    </row>
    <row r="3816" spans="1:15" x14ac:dyDescent="0.25">
      <c r="A3816">
        <f t="shared" si="355"/>
        <v>2012</v>
      </c>
      <c r="B3816">
        <f t="shared" si="356"/>
        <v>9</v>
      </c>
      <c r="C3816">
        <v>2012</v>
      </c>
      <c r="D3816">
        <v>11</v>
      </c>
      <c r="E3816">
        <v>6</v>
      </c>
      <c r="F3816">
        <v>15</v>
      </c>
      <c r="G3816">
        <v>15</v>
      </c>
      <c r="I3816" s="1">
        <v>41071</v>
      </c>
      <c r="J3816">
        <v>15</v>
      </c>
      <c r="K3816">
        <f t="shared" si="354"/>
        <v>2213</v>
      </c>
      <c r="L3816" s="7">
        <f t="shared" si="357"/>
        <v>43.545848091302638</v>
      </c>
      <c r="M3816">
        <f t="shared" si="358"/>
        <v>13.285714285714286</v>
      </c>
      <c r="N3816">
        <f t="shared" si="359"/>
        <v>10.636666666666665</v>
      </c>
      <c r="O3816">
        <f>G3816/WatershedCalcs!$F$18</f>
        <v>0.93344155712827492</v>
      </c>
    </row>
    <row r="3817" spans="1:15" x14ac:dyDescent="0.25">
      <c r="A3817">
        <f t="shared" si="355"/>
        <v>2012</v>
      </c>
      <c r="B3817">
        <f t="shared" si="356"/>
        <v>9</v>
      </c>
      <c r="C3817">
        <v>2012</v>
      </c>
      <c r="D3817">
        <v>12</v>
      </c>
      <c r="E3817">
        <v>6</v>
      </c>
      <c r="F3817">
        <v>15</v>
      </c>
      <c r="G3817">
        <v>15</v>
      </c>
      <c r="I3817" s="1">
        <v>41072</v>
      </c>
      <c r="J3817">
        <v>15</v>
      </c>
      <c r="K3817">
        <f t="shared" si="354"/>
        <v>2213</v>
      </c>
      <c r="L3817" s="7">
        <f t="shared" si="357"/>
        <v>43.545848091302638</v>
      </c>
      <c r="M3817">
        <f t="shared" si="358"/>
        <v>12.714285714285714</v>
      </c>
      <c r="N3817">
        <f t="shared" si="359"/>
        <v>10.326666666666664</v>
      </c>
      <c r="O3817">
        <f>G3817/WatershedCalcs!$F$18</f>
        <v>0.93344155712827492</v>
      </c>
    </row>
    <row r="3818" spans="1:15" x14ac:dyDescent="0.25">
      <c r="A3818">
        <f t="shared" si="355"/>
        <v>2012</v>
      </c>
      <c r="B3818">
        <f t="shared" si="356"/>
        <v>9</v>
      </c>
      <c r="C3818">
        <v>2012</v>
      </c>
      <c r="D3818">
        <v>13</v>
      </c>
      <c r="E3818">
        <v>6</v>
      </c>
      <c r="F3818">
        <v>15</v>
      </c>
      <c r="G3818">
        <v>15</v>
      </c>
      <c r="I3818" s="1">
        <v>41073</v>
      </c>
      <c r="J3818">
        <v>15</v>
      </c>
      <c r="K3818">
        <f t="shared" si="354"/>
        <v>2213</v>
      </c>
      <c r="L3818" s="7">
        <f t="shared" si="357"/>
        <v>43.545848091302638</v>
      </c>
      <c r="M3818">
        <f t="shared" si="358"/>
        <v>12.142857142857142</v>
      </c>
      <c r="N3818">
        <f t="shared" si="359"/>
        <v>10.016666666666664</v>
      </c>
      <c r="O3818">
        <f>G3818/WatershedCalcs!$F$18</f>
        <v>0.93344155712827492</v>
      </c>
    </row>
    <row r="3819" spans="1:15" x14ac:dyDescent="0.25">
      <c r="A3819">
        <f t="shared" si="355"/>
        <v>2012</v>
      </c>
      <c r="B3819">
        <f t="shared" si="356"/>
        <v>9</v>
      </c>
      <c r="C3819">
        <v>2012</v>
      </c>
      <c r="D3819">
        <v>14</v>
      </c>
      <c r="E3819">
        <v>6</v>
      </c>
      <c r="F3819">
        <v>13</v>
      </c>
      <c r="G3819">
        <v>13</v>
      </c>
      <c r="I3819" s="1">
        <v>41074</v>
      </c>
      <c r="J3819">
        <v>13</v>
      </c>
      <c r="K3819">
        <f t="shared" si="354"/>
        <v>2405</v>
      </c>
      <c r="L3819" s="7">
        <f t="shared" si="357"/>
        <v>47.323888232979144</v>
      </c>
      <c r="M3819">
        <f t="shared" si="358"/>
        <v>11.571428571428571</v>
      </c>
      <c r="N3819">
        <f t="shared" si="359"/>
        <v>9.7033333333333349</v>
      </c>
      <c r="O3819">
        <f>G3819/WatershedCalcs!$F$18</f>
        <v>0.80898268284450492</v>
      </c>
    </row>
    <row r="3820" spans="1:15" x14ac:dyDescent="0.25">
      <c r="A3820">
        <f t="shared" si="355"/>
        <v>2012</v>
      </c>
      <c r="B3820">
        <f t="shared" si="356"/>
        <v>9</v>
      </c>
      <c r="C3820">
        <v>2012</v>
      </c>
      <c r="D3820">
        <v>15</v>
      </c>
      <c r="E3820">
        <v>6</v>
      </c>
      <c r="F3820">
        <v>12</v>
      </c>
      <c r="G3820">
        <v>12</v>
      </c>
      <c r="I3820" s="1">
        <v>41075</v>
      </c>
      <c r="J3820">
        <v>12</v>
      </c>
      <c r="K3820">
        <f t="shared" si="354"/>
        <v>2499</v>
      </c>
      <c r="L3820" s="7">
        <f t="shared" si="357"/>
        <v>49.173553719008268</v>
      </c>
      <c r="M3820">
        <f t="shared" si="358"/>
        <v>11.142857142857142</v>
      </c>
      <c r="N3820">
        <f t="shared" si="359"/>
        <v>9.4499999999999993</v>
      </c>
      <c r="O3820">
        <f>G3820/WatershedCalcs!$F$18</f>
        <v>0.74675324570261992</v>
      </c>
    </row>
    <row r="3821" spans="1:15" x14ac:dyDescent="0.25">
      <c r="A3821">
        <f t="shared" si="355"/>
        <v>2012</v>
      </c>
      <c r="B3821">
        <f t="shared" si="356"/>
        <v>9</v>
      </c>
      <c r="C3821">
        <v>2012</v>
      </c>
      <c r="D3821">
        <v>16</v>
      </c>
      <c r="E3821">
        <v>6</v>
      </c>
      <c r="F3821">
        <v>12</v>
      </c>
      <c r="G3821">
        <v>12</v>
      </c>
      <c r="I3821" s="1">
        <v>41076</v>
      </c>
      <c r="J3821">
        <v>12</v>
      </c>
      <c r="K3821">
        <f t="shared" si="354"/>
        <v>2499</v>
      </c>
      <c r="L3821" s="7">
        <f t="shared" si="357"/>
        <v>49.173553719008268</v>
      </c>
      <c r="M3821">
        <f t="shared" si="358"/>
        <v>10.814285714285715</v>
      </c>
      <c r="N3821">
        <f t="shared" si="359"/>
        <v>9.2366666666666681</v>
      </c>
      <c r="O3821">
        <f>G3821/WatershedCalcs!$F$18</f>
        <v>0.74675324570261992</v>
      </c>
    </row>
    <row r="3822" spans="1:15" x14ac:dyDescent="0.25">
      <c r="A3822">
        <f t="shared" si="355"/>
        <v>2012</v>
      </c>
      <c r="B3822">
        <f t="shared" si="356"/>
        <v>9</v>
      </c>
      <c r="C3822">
        <v>2012</v>
      </c>
      <c r="D3822">
        <v>17</v>
      </c>
      <c r="E3822">
        <v>6</v>
      </c>
      <c r="F3822">
        <v>11</v>
      </c>
      <c r="G3822">
        <v>11</v>
      </c>
      <c r="I3822" s="1">
        <v>41077</v>
      </c>
      <c r="J3822">
        <v>11</v>
      </c>
      <c r="K3822">
        <f t="shared" si="354"/>
        <v>2599</v>
      </c>
      <c r="L3822" s="7">
        <f t="shared" si="357"/>
        <v>51.141282959464775</v>
      </c>
      <c r="M3822">
        <f t="shared" si="358"/>
        <v>10.814285714285715</v>
      </c>
      <c r="N3822">
        <f t="shared" si="359"/>
        <v>9.0200000000000014</v>
      </c>
      <c r="O3822">
        <f>G3822/WatershedCalcs!$F$18</f>
        <v>0.68452380856073491</v>
      </c>
    </row>
    <row r="3823" spans="1:15" x14ac:dyDescent="0.25">
      <c r="A3823">
        <f t="shared" si="355"/>
        <v>2012</v>
      </c>
      <c r="B3823">
        <f t="shared" si="356"/>
        <v>9</v>
      </c>
      <c r="C3823">
        <v>2012</v>
      </c>
      <c r="D3823">
        <v>18</v>
      </c>
      <c r="E3823">
        <v>6</v>
      </c>
      <c r="F3823">
        <v>11</v>
      </c>
      <c r="G3823">
        <v>11</v>
      </c>
      <c r="I3823" s="1">
        <v>41078</v>
      </c>
      <c r="J3823">
        <v>11</v>
      </c>
      <c r="K3823">
        <f t="shared" si="354"/>
        <v>2599</v>
      </c>
      <c r="L3823" s="7">
        <f t="shared" si="357"/>
        <v>51.141282959464775</v>
      </c>
      <c r="M3823">
        <f t="shared" si="358"/>
        <v>11.385714285714286</v>
      </c>
      <c r="N3823">
        <f t="shared" si="359"/>
        <v>8.8366666666666678</v>
      </c>
      <c r="O3823">
        <f>G3823/WatershedCalcs!$F$18</f>
        <v>0.68452380856073491</v>
      </c>
    </row>
    <row r="3824" spans="1:15" x14ac:dyDescent="0.25">
      <c r="A3824">
        <f t="shared" si="355"/>
        <v>2012</v>
      </c>
      <c r="B3824">
        <f t="shared" si="356"/>
        <v>9</v>
      </c>
      <c r="C3824">
        <v>2012</v>
      </c>
      <c r="D3824">
        <v>19</v>
      </c>
      <c r="E3824">
        <v>6</v>
      </c>
      <c r="F3824">
        <v>11</v>
      </c>
      <c r="G3824">
        <v>11</v>
      </c>
      <c r="I3824" s="1">
        <v>41079</v>
      </c>
      <c r="J3824">
        <v>11</v>
      </c>
      <c r="K3824">
        <f t="shared" si="354"/>
        <v>2599</v>
      </c>
      <c r="L3824" s="7">
        <f t="shared" si="357"/>
        <v>51.141282959464775</v>
      </c>
      <c r="M3824">
        <f t="shared" si="358"/>
        <v>11.528571428571428</v>
      </c>
      <c r="N3824">
        <f t="shared" si="359"/>
        <v>8.66</v>
      </c>
      <c r="O3824">
        <f>G3824/WatershedCalcs!$F$18</f>
        <v>0.68452380856073491</v>
      </c>
    </row>
    <row r="3825" spans="1:15" x14ac:dyDescent="0.25">
      <c r="A3825">
        <f t="shared" si="355"/>
        <v>2012</v>
      </c>
      <c r="B3825">
        <f t="shared" si="356"/>
        <v>9</v>
      </c>
      <c r="C3825">
        <v>2012</v>
      </c>
      <c r="D3825">
        <v>20</v>
      </c>
      <c r="E3825">
        <v>6</v>
      </c>
      <c r="F3825">
        <v>11</v>
      </c>
      <c r="G3825">
        <v>11</v>
      </c>
      <c r="I3825" s="1">
        <v>41080</v>
      </c>
      <c r="J3825">
        <v>11</v>
      </c>
      <c r="K3825">
        <f t="shared" si="354"/>
        <v>2599</v>
      </c>
      <c r="L3825" s="7">
        <f t="shared" si="357"/>
        <v>51.141282959464775</v>
      </c>
      <c r="M3825">
        <f t="shared" si="358"/>
        <v>11.528571428571428</v>
      </c>
      <c r="N3825">
        <f t="shared" si="359"/>
        <v>8.4833333333333307</v>
      </c>
      <c r="O3825">
        <f>G3825/WatershedCalcs!$F$18</f>
        <v>0.68452380856073491</v>
      </c>
    </row>
    <row r="3826" spans="1:15" x14ac:dyDescent="0.25">
      <c r="A3826">
        <f t="shared" si="355"/>
        <v>2012</v>
      </c>
      <c r="B3826">
        <f t="shared" si="356"/>
        <v>9</v>
      </c>
      <c r="C3826">
        <v>2012</v>
      </c>
      <c r="D3826">
        <v>21</v>
      </c>
      <c r="E3826">
        <v>6</v>
      </c>
      <c r="F3826">
        <v>10</v>
      </c>
      <c r="G3826">
        <v>10</v>
      </c>
      <c r="I3826" s="1">
        <v>41081</v>
      </c>
      <c r="J3826">
        <v>10</v>
      </c>
      <c r="K3826">
        <f t="shared" si="354"/>
        <v>2728</v>
      </c>
      <c r="L3826" s="7">
        <f t="shared" si="357"/>
        <v>53.679653679653683</v>
      </c>
      <c r="M3826">
        <f t="shared" si="358"/>
        <v>11.385714285714286</v>
      </c>
      <c r="N3826">
        <f t="shared" si="359"/>
        <v>8.3166666666666647</v>
      </c>
      <c r="O3826">
        <f>G3826/WatershedCalcs!$F$18</f>
        <v>0.62229437141884991</v>
      </c>
    </row>
    <row r="3827" spans="1:15" x14ac:dyDescent="0.25">
      <c r="A3827">
        <f t="shared" si="355"/>
        <v>2012</v>
      </c>
      <c r="B3827">
        <f t="shared" si="356"/>
        <v>9</v>
      </c>
      <c r="C3827">
        <v>2012</v>
      </c>
      <c r="D3827">
        <v>22</v>
      </c>
      <c r="E3827">
        <v>6</v>
      </c>
      <c r="F3827">
        <v>9.6999999999999993</v>
      </c>
      <c r="G3827">
        <v>9.6999999999999993</v>
      </c>
      <c r="I3827" s="1">
        <v>41082</v>
      </c>
      <c r="J3827">
        <v>9.6999999999999993</v>
      </c>
      <c r="K3827">
        <f t="shared" si="354"/>
        <v>2784</v>
      </c>
      <c r="L3827" s="7">
        <f t="shared" si="357"/>
        <v>54.781582054309332</v>
      </c>
      <c r="M3827">
        <f t="shared" si="358"/>
        <v>11.342857142857143</v>
      </c>
      <c r="N3827">
        <f t="shared" si="359"/>
        <v>8.1699999999999982</v>
      </c>
      <c r="O3827">
        <f>G3827/WatershedCalcs!$F$18</f>
        <v>0.60362554027628434</v>
      </c>
    </row>
    <row r="3828" spans="1:15" x14ac:dyDescent="0.25">
      <c r="A3828">
        <f t="shared" si="355"/>
        <v>2012</v>
      </c>
      <c r="B3828">
        <f t="shared" si="356"/>
        <v>9</v>
      </c>
      <c r="C3828">
        <v>2012</v>
      </c>
      <c r="D3828">
        <v>23</v>
      </c>
      <c r="E3828">
        <v>6</v>
      </c>
      <c r="F3828">
        <v>12</v>
      </c>
      <c r="G3828">
        <v>12</v>
      </c>
      <c r="I3828" s="1">
        <v>41083</v>
      </c>
      <c r="J3828">
        <v>12</v>
      </c>
      <c r="K3828">
        <f t="shared" si="354"/>
        <v>2499</v>
      </c>
      <c r="L3828" s="7">
        <f t="shared" si="357"/>
        <v>49.173553719008268</v>
      </c>
      <c r="M3828">
        <f t="shared" si="358"/>
        <v>11.314285714285715</v>
      </c>
      <c r="N3828">
        <f t="shared" si="359"/>
        <v>8.0199999999999978</v>
      </c>
      <c r="O3828">
        <f>G3828/WatershedCalcs!$F$18</f>
        <v>0.74675324570261992</v>
      </c>
    </row>
    <row r="3829" spans="1:15" x14ac:dyDescent="0.25">
      <c r="A3829">
        <f t="shared" si="355"/>
        <v>2012</v>
      </c>
      <c r="B3829">
        <f t="shared" si="356"/>
        <v>9</v>
      </c>
      <c r="C3829">
        <v>2012</v>
      </c>
      <c r="D3829">
        <v>24</v>
      </c>
      <c r="E3829">
        <v>6</v>
      </c>
      <c r="F3829">
        <v>15</v>
      </c>
      <c r="G3829">
        <v>15</v>
      </c>
      <c r="I3829" s="1">
        <v>41084</v>
      </c>
      <c r="J3829">
        <v>15</v>
      </c>
      <c r="K3829">
        <f t="shared" si="354"/>
        <v>2213</v>
      </c>
      <c r="L3829" s="7">
        <f t="shared" si="357"/>
        <v>43.545848091302638</v>
      </c>
      <c r="M3829">
        <f t="shared" si="358"/>
        <v>11</v>
      </c>
      <c r="N3829">
        <f t="shared" si="359"/>
        <v>7.7833333333333314</v>
      </c>
      <c r="O3829">
        <f>G3829/WatershedCalcs!$F$18</f>
        <v>0.93344155712827492</v>
      </c>
    </row>
    <row r="3830" spans="1:15" x14ac:dyDescent="0.25">
      <c r="A3830">
        <f t="shared" si="355"/>
        <v>2012</v>
      </c>
      <c r="B3830">
        <f t="shared" si="356"/>
        <v>9</v>
      </c>
      <c r="C3830">
        <v>2012</v>
      </c>
      <c r="D3830">
        <v>25</v>
      </c>
      <c r="E3830">
        <v>6</v>
      </c>
      <c r="F3830">
        <v>12</v>
      </c>
      <c r="G3830">
        <v>12</v>
      </c>
      <c r="I3830" s="1">
        <v>41085</v>
      </c>
      <c r="J3830">
        <v>12</v>
      </c>
      <c r="K3830">
        <f t="shared" si="354"/>
        <v>2499</v>
      </c>
      <c r="L3830" s="7">
        <f t="shared" si="357"/>
        <v>49.173553719008268</v>
      </c>
      <c r="M3830">
        <f t="shared" si="358"/>
        <v>10.714285714285714</v>
      </c>
      <c r="N3830">
        <f t="shared" si="359"/>
        <v>7.4366666666666639</v>
      </c>
      <c r="O3830">
        <f>G3830/WatershedCalcs!$F$18</f>
        <v>0.74675324570261992</v>
      </c>
    </row>
    <row r="3831" spans="1:15" x14ac:dyDescent="0.25">
      <c r="A3831">
        <f t="shared" si="355"/>
        <v>2012</v>
      </c>
      <c r="B3831">
        <f t="shared" si="356"/>
        <v>9</v>
      </c>
      <c r="C3831">
        <v>2012</v>
      </c>
      <c r="D3831">
        <v>26</v>
      </c>
      <c r="E3831">
        <v>6</v>
      </c>
      <c r="F3831">
        <v>11</v>
      </c>
      <c r="G3831">
        <v>11</v>
      </c>
      <c r="I3831" s="1">
        <v>41086</v>
      </c>
      <c r="J3831">
        <v>11</v>
      </c>
      <c r="K3831">
        <f t="shared" si="354"/>
        <v>2599</v>
      </c>
      <c r="L3831" s="7">
        <f t="shared" si="357"/>
        <v>51.141282959464775</v>
      </c>
      <c r="M3831">
        <f t="shared" si="358"/>
        <v>10.571428571428571</v>
      </c>
      <c r="N3831">
        <f t="shared" si="359"/>
        <v>7.1799999999999979</v>
      </c>
      <c r="O3831">
        <f>G3831/WatershedCalcs!$F$18</f>
        <v>0.68452380856073491</v>
      </c>
    </row>
    <row r="3832" spans="1:15" x14ac:dyDescent="0.25">
      <c r="A3832">
        <f t="shared" si="355"/>
        <v>2012</v>
      </c>
      <c r="B3832">
        <f t="shared" si="356"/>
        <v>9</v>
      </c>
      <c r="C3832">
        <v>2012</v>
      </c>
      <c r="D3832">
        <v>27</v>
      </c>
      <c r="E3832">
        <v>6</v>
      </c>
      <c r="F3832">
        <v>10</v>
      </c>
      <c r="G3832">
        <v>10</v>
      </c>
      <c r="I3832" s="1">
        <v>41087</v>
      </c>
      <c r="J3832">
        <v>10</v>
      </c>
      <c r="K3832">
        <f t="shared" si="354"/>
        <v>2728</v>
      </c>
      <c r="L3832" s="7">
        <f t="shared" si="357"/>
        <v>53.679653679653683</v>
      </c>
      <c r="M3832">
        <f t="shared" si="358"/>
        <v>10.4</v>
      </c>
      <c r="N3832">
        <f t="shared" si="359"/>
        <v>6.9433333333333316</v>
      </c>
      <c r="O3832">
        <f>G3832/WatershedCalcs!$F$18</f>
        <v>0.62229437141884991</v>
      </c>
    </row>
    <row r="3833" spans="1:15" x14ac:dyDescent="0.25">
      <c r="A3833">
        <f t="shared" si="355"/>
        <v>2012</v>
      </c>
      <c r="B3833">
        <f t="shared" si="356"/>
        <v>9</v>
      </c>
      <c r="C3833">
        <v>2012</v>
      </c>
      <c r="D3833">
        <v>28</v>
      </c>
      <c r="E3833">
        <v>6</v>
      </c>
      <c r="F3833">
        <v>9.6999999999999993</v>
      </c>
      <c r="G3833">
        <v>9.6999999999999993</v>
      </c>
      <c r="I3833" s="1">
        <v>41088</v>
      </c>
      <c r="J3833">
        <v>9.6999999999999993</v>
      </c>
      <c r="K3833">
        <f t="shared" si="354"/>
        <v>2784</v>
      </c>
      <c r="L3833" s="7">
        <f t="shared" si="357"/>
        <v>54.781582054309332</v>
      </c>
      <c r="M3833">
        <f t="shared" si="358"/>
        <v>10.257142857142856</v>
      </c>
      <c r="N3833">
        <f t="shared" si="359"/>
        <v>6.7499999999999991</v>
      </c>
      <c r="O3833">
        <f>G3833/WatershedCalcs!$F$18</f>
        <v>0.60362554027628434</v>
      </c>
    </row>
    <row r="3834" spans="1:15" x14ac:dyDescent="0.25">
      <c r="A3834">
        <f t="shared" si="355"/>
        <v>2012</v>
      </c>
      <c r="B3834">
        <f t="shared" si="356"/>
        <v>9</v>
      </c>
      <c r="C3834">
        <v>2012</v>
      </c>
      <c r="D3834">
        <v>29</v>
      </c>
      <c r="E3834">
        <v>6</v>
      </c>
      <c r="F3834">
        <v>9.5</v>
      </c>
      <c r="G3834">
        <v>9.5</v>
      </c>
      <c r="I3834" s="1">
        <v>41089</v>
      </c>
      <c r="J3834">
        <v>9.5</v>
      </c>
      <c r="K3834">
        <f t="shared" si="354"/>
        <v>2807</v>
      </c>
      <c r="L3834" s="7">
        <f t="shared" si="357"/>
        <v>55.234159779614323</v>
      </c>
      <c r="M3834">
        <f t="shared" si="358"/>
        <v>10.099999999999998</v>
      </c>
      <c r="N3834">
        <f t="shared" si="359"/>
        <v>6.546666666666666</v>
      </c>
      <c r="O3834">
        <f>G3834/WatershedCalcs!$F$18</f>
        <v>0.59117965284790741</v>
      </c>
    </row>
    <row r="3835" spans="1:15" x14ac:dyDescent="0.25">
      <c r="A3835">
        <f t="shared" si="355"/>
        <v>2012</v>
      </c>
      <c r="B3835">
        <f t="shared" si="356"/>
        <v>9</v>
      </c>
      <c r="C3835">
        <v>2012</v>
      </c>
      <c r="D3835">
        <v>30</v>
      </c>
      <c r="E3835">
        <v>6</v>
      </c>
      <c r="F3835">
        <v>9.8000000000000007</v>
      </c>
      <c r="G3835">
        <v>9.8000000000000007</v>
      </c>
      <c r="I3835" s="1">
        <v>41090</v>
      </c>
      <c r="J3835">
        <v>9.8000000000000007</v>
      </c>
      <c r="K3835">
        <f t="shared" si="354"/>
        <v>2771</v>
      </c>
      <c r="L3835" s="7">
        <f t="shared" si="357"/>
        <v>54.525777253049981</v>
      </c>
      <c r="M3835">
        <f t="shared" si="358"/>
        <v>9.7999999999999989</v>
      </c>
      <c r="N3835">
        <f t="shared" si="359"/>
        <v>6.3533333333333308</v>
      </c>
      <c r="O3835">
        <f>G3835/WatershedCalcs!$F$18</f>
        <v>0.60984848399047298</v>
      </c>
    </row>
    <row r="3836" spans="1:15" x14ac:dyDescent="0.25">
      <c r="A3836">
        <f t="shared" si="355"/>
        <v>2012</v>
      </c>
      <c r="B3836">
        <f t="shared" si="356"/>
        <v>10</v>
      </c>
      <c r="C3836">
        <v>2012</v>
      </c>
      <c r="D3836">
        <v>1</v>
      </c>
      <c r="E3836">
        <v>7</v>
      </c>
      <c r="F3836">
        <v>13</v>
      </c>
      <c r="G3836">
        <v>13</v>
      </c>
      <c r="I3836" s="1">
        <v>41091</v>
      </c>
      <c r="J3836">
        <v>13</v>
      </c>
      <c r="K3836">
        <f t="shared" si="354"/>
        <v>2405</v>
      </c>
      <c r="L3836" s="7">
        <f t="shared" si="357"/>
        <v>47.323888232979144</v>
      </c>
      <c r="M3836">
        <f t="shared" si="358"/>
        <v>9.3857142857142861</v>
      </c>
      <c r="N3836">
        <f t="shared" si="359"/>
        <v>6.1333333333333311</v>
      </c>
      <c r="O3836">
        <f>G3836/WatershedCalcs!$F$18</f>
        <v>0.80898268284450492</v>
      </c>
    </row>
    <row r="3837" spans="1:15" x14ac:dyDescent="0.25">
      <c r="A3837">
        <f t="shared" si="355"/>
        <v>2012</v>
      </c>
      <c r="B3837">
        <f t="shared" si="356"/>
        <v>10</v>
      </c>
      <c r="C3837">
        <v>2012</v>
      </c>
      <c r="D3837">
        <v>2</v>
      </c>
      <c r="E3837">
        <v>7</v>
      </c>
      <c r="F3837">
        <v>11</v>
      </c>
      <c r="G3837">
        <v>11</v>
      </c>
      <c r="I3837" s="1">
        <v>41092</v>
      </c>
      <c r="J3837">
        <v>11</v>
      </c>
      <c r="K3837">
        <f t="shared" si="354"/>
        <v>2599</v>
      </c>
      <c r="L3837" s="7">
        <f t="shared" si="357"/>
        <v>51.141282959464775</v>
      </c>
      <c r="M3837">
        <f t="shared" si="358"/>
        <v>8.5142857142857142</v>
      </c>
      <c r="N3837">
        <f t="shared" si="359"/>
        <v>5.793333333333333</v>
      </c>
      <c r="O3837">
        <f>G3837/WatershedCalcs!$F$18</f>
        <v>0.68452380856073491</v>
      </c>
    </row>
    <row r="3838" spans="1:15" x14ac:dyDescent="0.25">
      <c r="A3838">
        <f t="shared" si="355"/>
        <v>2012</v>
      </c>
      <c r="B3838">
        <f t="shared" si="356"/>
        <v>10</v>
      </c>
      <c r="C3838">
        <v>2012</v>
      </c>
      <c r="D3838">
        <v>3</v>
      </c>
      <c r="E3838">
        <v>7</v>
      </c>
      <c r="F3838">
        <v>9.8000000000000007</v>
      </c>
      <c r="G3838">
        <v>9.8000000000000007</v>
      </c>
      <c r="I3838" s="1">
        <v>41093</v>
      </c>
      <c r="J3838">
        <v>9.8000000000000007</v>
      </c>
      <c r="K3838">
        <f t="shared" si="354"/>
        <v>2771</v>
      </c>
      <c r="L3838" s="7">
        <f t="shared" si="357"/>
        <v>54.525777253049981</v>
      </c>
      <c r="M3838">
        <f t="shared" si="358"/>
        <v>7.8285714285714283</v>
      </c>
      <c r="N3838">
        <f t="shared" si="359"/>
        <v>5.5166666666666657</v>
      </c>
      <c r="O3838">
        <f>G3838/WatershedCalcs!$F$18</f>
        <v>0.60984848399047298</v>
      </c>
    </row>
    <row r="3839" spans="1:15" x14ac:dyDescent="0.25">
      <c r="A3839">
        <f t="shared" si="355"/>
        <v>2012</v>
      </c>
      <c r="B3839">
        <f t="shared" si="356"/>
        <v>10</v>
      </c>
      <c r="C3839">
        <v>2012</v>
      </c>
      <c r="D3839">
        <v>4</v>
      </c>
      <c r="E3839">
        <v>7</v>
      </c>
      <c r="F3839">
        <v>9</v>
      </c>
      <c r="G3839">
        <v>9</v>
      </c>
      <c r="I3839" s="1">
        <v>41094</v>
      </c>
      <c r="J3839">
        <v>9</v>
      </c>
      <c r="K3839">
        <f t="shared" si="354"/>
        <v>2862</v>
      </c>
      <c r="L3839" s="7">
        <f t="shared" si="357"/>
        <v>56.316410861865407</v>
      </c>
      <c r="M3839">
        <f t="shared" si="358"/>
        <v>7.2285714285714286</v>
      </c>
      <c r="N3839">
        <f t="shared" si="359"/>
        <v>5.2799999999999994</v>
      </c>
      <c r="O3839">
        <f>G3839/WatershedCalcs!$F$18</f>
        <v>0.56006493427696491</v>
      </c>
    </row>
    <row r="3840" spans="1:15" x14ac:dyDescent="0.25">
      <c r="A3840">
        <f t="shared" si="355"/>
        <v>2012</v>
      </c>
      <c r="B3840">
        <f t="shared" si="356"/>
        <v>10</v>
      </c>
      <c r="C3840">
        <v>2012</v>
      </c>
      <c r="D3840">
        <v>5</v>
      </c>
      <c r="E3840">
        <v>7</v>
      </c>
      <c r="F3840">
        <v>8.6</v>
      </c>
      <c r="G3840">
        <v>8.6</v>
      </c>
      <c r="I3840" s="1">
        <v>41095</v>
      </c>
      <c r="J3840">
        <v>8.6</v>
      </c>
      <c r="K3840">
        <f t="shared" si="354"/>
        <v>2898</v>
      </c>
      <c r="L3840" s="7">
        <f t="shared" si="357"/>
        <v>57.02479338842975</v>
      </c>
      <c r="M3840">
        <f t="shared" si="358"/>
        <v>6.757142857142858</v>
      </c>
      <c r="N3840">
        <f t="shared" si="359"/>
        <v>5.0799999999999992</v>
      </c>
      <c r="O3840">
        <f>G3840/WatershedCalcs!$F$18</f>
        <v>0.53517315942021093</v>
      </c>
    </row>
    <row r="3841" spans="1:15" x14ac:dyDescent="0.25">
      <c r="A3841">
        <f t="shared" si="355"/>
        <v>2012</v>
      </c>
      <c r="B3841">
        <f t="shared" si="356"/>
        <v>10</v>
      </c>
      <c r="C3841">
        <v>2012</v>
      </c>
      <c r="D3841">
        <v>6</v>
      </c>
      <c r="E3841">
        <v>7</v>
      </c>
      <c r="F3841">
        <v>7.4</v>
      </c>
      <c r="G3841">
        <v>7.4</v>
      </c>
      <c r="I3841" s="1">
        <v>41096</v>
      </c>
      <c r="J3841">
        <v>7.4</v>
      </c>
      <c r="K3841">
        <f t="shared" si="354"/>
        <v>3038</v>
      </c>
      <c r="L3841" s="7">
        <f t="shared" si="357"/>
        <v>59.779614325068877</v>
      </c>
      <c r="M3841">
        <f t="shared" si="358"/>
        <v>6.3428571428571434</v>
      </c>
      <c r="N3841">
        <f t="shared" si="359"/>
        <v>4.8866666666666667</v>
      </c>
      <c r="O3841">
        <f>G3841/WatershedCalcs!$F$18</f>
        <v>0.46049783484994899</v>
      </c>
    </row>
    <row r="3842" spans="1:15" x14ac:dyDescent="0.25">
      <c r="A3842">
        <f t="shared" si="355"/>
        <v>2012</v>
      </c>
      <c r="B3842">
        <f t="shared" si="356"/>
        <v>10</v>
      </c>
      <c r="C3842">
        <v>2012</v>
      </c>
      <c r="D3842">
        <v>7</v>
      </c>
      <c r="E3842">
        <v>7</v>
      </c>
      <c r="F3842">
        <v>6.9</v>
      </c>
      <c r="G3842">
        <v>6.9</v>
      </c>
      <c r="I3842" s="1">
        <v>41097</v>
      </c>
      <c r="J3842">
        <v>6.9</v>
      </c>
      <c r="K3842">
        <f t="shared" ref="K3842:K3905" si="360">RANK(J3842,$J$2:$J$5114,0)</f>
        <v>3106</v>
      </c>
      <c r="L3842" s="7">
        <f t="shared" si="357"/>
        <v>61.117670208579298</v>
      </c>
      <c r="M3842">
        <f t="shared" si="358"/>
        <v>6.0857142857142863</v>
      </c>
      <c r="N3842">
        <f t="shared" si="359"/>
        <v>4.7399999999999993</v>
      </c>
      <c r="O3842">
        <f>G3842/WatershedCalcs!$F$18</f>
        <v>0.42938311627900649</v>
      </c>
    </row>
    <row r="3843" spans="1:15" x14ac:dyDescent="0.25">
      <c r="A3843">
        <f t="shared" ref="A3843:A3906" si="361">IF(E3843&gt;9,C3843+1,C3843)</f>
        <v>2012</v>
      </c>
      <c r="B3843">
        <f t="shared" ref="B3843:B3906" si="362">IF(E3843&gt;9,(E3843-9),(E3843+3))</f>
        <v>10</v>
      </c>
      <c r="C3843">
        <v>2012</v>
      </c>
      <c r="D3843">
        <v>8</v>
      </c>
      <c r="E3843">
        <v>7</v>
      </c>
      <c r="F3843">
        <v>6.9</v>
      </c>
      <c r="G3843">
        <v>6.9</v>
      </c>
      <c r="I3843" s="1">
        <v>41098</v>
      </c>
      <c r="J3843">
        <v>6.9</v>
      </c>
      <c r="K3843">
        <f t="shared" si="360"/>
        <v>3106</v>
      </c>
      <c r="L3843" s="7">
        <f t="shared" ref="L3843:L3906" si="363">100*(K3843/(COUNT($K$2:$K$5114)+1))</f>
        <v>61.117670208579298</v>
      </c>
      <c r="M3843">
        <f t="shared" ref="M3843:M3906" si="364">AVERAGE(J3843:J3849)</f>
        <v>5.8714285714285719</v>
      </c>
      <c r="N3843">
        <f t="shared" ref="N3843:N3906" si="365">AVERAGE(J3843:J3872)</f>
        <v>4.5900000000000007</v>
      </c>
      <c r="O3843">
        <f>G3843/WatershedCalcs!$F$18</f>
        <v>0.42938311627900649</v>
      </c>
    </row>
    <row r="3844" spans="1:15" x14ac:dyDescent="0.25">
      <c r="A3844">
        <f t="shared" si="361"/>
        <v>2012</v>
      </c>
      <c r="B3844">
        <f t="shared" si="362"/>
        <v>10</v>
      </c>
      <c r="C3844">
        <v>2012</v>
      </c>
      <c r="D3844">
        <v>9</v>
      </c>
      <c r="E3844">
        <v>7</v>
      </c>
      <c r="F3844">
        <v>6.2</v>
      </c>
      <c r="G3844">
        <v>6.2</v>
      </c>
      <c r="I3844" s="1">
        <v>41099</v>
      </c>
      <c r="J3844">
        <v>6.2</v>
      </c>
      <c r="K3844">
        <f t="shared" si="360"/>
        <v>3220</v>
      </c>
      <c r="L3844" s="7">
        <f t="shared" si="363"/>
        <v>63.360881542699723</v>
      </c>
      <c r="M3844">
        <f t="shared" si="364"/>
        <v>5.6857142857142851</v>
      </c>
      <c r="N3844">
        <f t="shared" si="365"/>
        <v>4.4300000000000006</v>
      </c>
      <c r="O3844">
        <f>G3844/WatershedCalcs!$F$18</f>
        <v>0.38582251027968695</v>
      </c>
    </row>
    <row r="3845" spans="1:15" x14ac:dyDescent="0.25">
      <c r="A3845">
        <f t="shared" si="361"/>
        <v>2012</v>
      </c>
      <c r="B3845">
        <f t="shared" si="362"/>
        <v>10</v>
      </c>
      <c r="C3845">
        <v>2012</v>
      </c>
      <c r="D3845">
        <v>10</v>
      </c>
      <c r="E3845">
        <v>7</v>
      </c>
      <c r="F3845">
        <v>5.6</v>
      </c>
      <c r="G3845">
        <v>5.6</v>
      </c>
      <c r="I3845" s="1">
        <v>41100</v>
      </c>
      <c r="J3845">
        <v>5.6</v>
      </c>
      <c r="K3845">
        <f t="shared" si="360"/>
        <v>3332</v>
      </c>
      <c r="L3845" s="7">
        <f t="shared" si="363"/>
        <v>65.564738292011015</v>
      </c>
      <c r="M3845">
        <f t="shared" si="364"/>
        <v>5.5857142857142863</v>
      </c>
      <c r="N3845">
        <f t="shared" si="365"/>
        <v>4.3100000000000005</v>
      </c>
      <c r="O3845">
        <f>G3845/WatershedCalcs!$F$18</f>
        <v>0.34848484799455592</v>
      </c>
    </row>
    <row r="3846" spans="1:15" x14ac:dyDescent="0.25">
      <c r="A3846">
        <f t="shared" si="361"/>
        <v>2012</v>
      </c>
      <c r="B3846">
        <f t="shared" si="362"/>
        <v>10</v>
      </c>
      <c r="C3846">
        <v>2012</v>
      </c>
      <c r="D3846">
        <v>11</v>
      </c>
      <c r="E3846">
        <v>7</v>
      </c>
      <c r="F3846">
        <v>5.7</v>
      </c>
      <c r="G3846">
        <v>5.7</v>
      </c>
      <c r="I3846" s="1">
        <v>41101</v>
      </c>
      <c r="J3846">
        <v>5.7</v>
      </c>
      <c r="K3846">
        <f t="shared" si="360"/>
        <v>3307</v>
      </c>
      <c r="L3846" s="7">
        <f t="shared" si="363"/>
        <v>65.072805981896892</v>
      </c>
      <c r="M3846">
        <f t="shared" si="364"/>
        <v>5.5714285714285712</v>
      </c>
      <c r="N3846">
        <f t="shared" si="365"/>
        <v>4.206666666666667</v>
      </c>
      <c r="O3846">
        <f>G3846/WatershedCalcs!$F$18</f>
        <v>0.3547077917087445</v>
      </c>
    </row>
    <row r="3847" spans="1:15" x14ac:dyDescent="0.25">
      <c r="A3847">
        <f t="shared" si="361"/>
        <v>2012</v>
      </c>
      <c r="B3847">
        <f t="shared" si="362"/>
        <v>10</v>
      </c>
      <c r="C3847">
        <v>2012</v>
      </c>
      <c r="D3847">
        <v>12</v>
      </c>
      <c r="E3847">
        <v>7</v>
      </c>
      <c r="F3847">
        <v>5.7</v>
      </c>
      <c r="G3847">
        <v>5.7</v>
      </c>
      <c r="I3847" s="1">
        <v>41102</v>
      </c>
      <c r="J3847">
        <v>5.7</v>
      </c>
      <c r="K3847">
        <f t="shared" si="360"/>
        <v>3307</v>
      </c>
      <c r="L3847" s="7">
        <f t="shared" si="363"/>
        <v>65.072805981896892</v>
      </c>
      <c r="M3847">
        <f t="shared" si="364"/>
        <v>5.5714285714285721</v>
      </c>
      <c r="N3847">
        <f t="shared" si="365"/>
        <v>4.1000000000000005</v>
      </c>
      <c r="O3847">
        <f>G3847/WatershedCalcs!$F$18</f>
        <v>0.3547077917087445</v>
      </c>
    </row>
    <row r="3848" spans="1:15" x14ac:dyDescent="0.25">
      <c r="A3848">
        <f t="shared" si="361"/>
        <v>2012</v>
      </c>
      <c r="B3848">
        <f t="shared" si="362"/>
        <v>10</v>
      </c>
      <c r="C3848">
        <v>2012</v>
      </c>
      <c r="D3848">
        <v>13</v>
      </c>
      <c r="E3848">
        <v>7</v>
      </c>
      <c r="F3848">
        <v>5.6</v>
      </c>
      <c r="G3848">
        <v>5.6</v>
      </c>
      <c r="I3848" s="1">
        <v>41103</v>
      </c>
      <c r="J3848">
        <v>5.6</v>
      </c>
      <c r="K3848">
        <f t="shared" si="360"/>
        <v>3332</v>
      </c>
      <c r="L3848" s="7">
        <f t="shared" si="363"/>
        <v>65.564738292011015</v>
      </c>
      <c r="M3848">
        <f t="shared" si="364"/>
        <v>5.5714285714285721</v>
      </c>
      <c r="N3848">
        <f t="shared" si="365"/>
        <v>4.0066666666666668</v>
      </c>
      <c r="O3848">
        <f>G3848/WatershedCalcs!$F$18</f>
        <v>0.34848484799455592</v>
      </c>
    </row>
    <row r="3849" spans="1:15" x14ac:dyDescent="0.25">
      <c r="A3849">
        <f t="shared" si="361"/>
        <v>2012</v>
      </c>
      <c r="B3849">
        <f t="shared" si="362"/>
        <v>10</v>
      </c>
      <c r="C3849">
        <v>2012</v>
      </c>
      <c r="D3849">
        <v>14</v>
      </c>
      <c r="E3849">
        <v>7</v>
      </c>
      <c r="F3849">
        <v>5.4</v>
      </c>
      <c r="G3849">
        <v>5.4</v>
      </c>
      <c r="I3849" s="1">
        <v>41104</v>
      </c>
      <c r="J3849">
        <v>5.4</v>
      </c>
      <c r="K3849">
        <f t="shared" si="360"/>
        <v>3380</v>
      </c>
      <c r="L3849" s="7">
        <f t="shared" si="363"/>
        <v>66.509248327430143</v>
      </c>
      <c r="M3849">
        <f t="shared" si="364"/>
        <v>5.6285714285714281</v>
      </c>
      <c r="N3849">
        <f t="shared" si="365"/>
        <v>3.9100000000000006</v>
      </c>
      <c r="O3849">
        <f>G3849/WatershedCalcs!$F$18</f>
        <v>0.33603896056617899</v>
      </c>
    </row>
    <row r="3850" spans="1:15" x14ac:dyDescent="0.25">
      <c r="A3850">
        <f t="shared" si="361"/>
        <v>2012</v>
      </c>
      <c r="B3850">
        <f t="shared" si="362"/>
        <v>10</v>
      </c>
      <c r="C3850">
        <v>2012</v>
      </c>
      <c r="D3850">
        <v>15</v>
      </c>
      <c r="E3850">
        <v>7</v>
      </c>
      <c r="F3850">
        <v>5.6</v>
      </c>
      <c r="G3850">
        <v>5.6</v>
      </c>
      <c r="I3850" s="1">
        <v>41105</v>
      </c>
      <c r="J3850">
        <v>5.6</v>
      </c>
      <c r="K3850">
        <f t="shared" si="360"/>
        <v>3332</v>
      </c>
      <c r="L3850" s="7">
        <f t="shared" si="363"/>
        <v>65.564738292011015</v>
      </c>
      <c r="M3850">
        <f t="shared" si="364"/>
        <v>5.6571428571428575</v>
      </c>
      <c r="N3850">
        <f t="shared" si="365"/>
        <v>3.8033333333333337</v>
      </c>
      <c r="O3850">
        <f>G3850/WatershedCalcs!$F$18</f>
        <v>0.34848484799455592</v>
      </c>
    </row>
    <row r="3851" spans="1:15" x14ac:dyDescent="0.25">
      <c r="A3851">
        <f t="shared" si="361"/>
        <v>2012</v>
      </c>
      <c r="B3851">
        <f t="shared" si="362"/>
        <v>10</v>
      </c>
      <c r="C3851">
        <v>2012</v>
      </c>
      <c r="D3851">
        <v>16</v>
      </c>
      <c r="E3851">
        <v>7</v>
      </c>
      <c r="F3851">
        <v>5.5</v>
      </c>
      <c r="G3851">
        <v>5.5</v>
      </c>
      <c r="I3851" s="1">
        <v>41106</v>
      </c>
      <c r="J3851">
        <v>5.5</v>
      </c>
      <c r="K3851">
        <f t="shared" si="360"/>
        <v>3357</v>
      </c>
      <c r="L3851" s="7">
        <f t="shared" si="363"/>
        <v>66.056670602125138</v>
      </c>
      <c r="M3851">
        <f t="shared" si="364"/>
        <v>5.6000000000000005</v>
      </c>
      <c r="N3851">
        <f t="shared" si="365"/>
        <v>3.686666666666667</v>
      </c>
      <c r="O3851">
        <f>G3851/WatershedCalcs!$F$18</f>
        <v>0.34226190428036746</v>
      </c>
    </row>
    <row r="3852" spans="1:15" x14ac:dyDescent="0.25">
      <c r="A3852">
        <f t="shared" si="361"/>
        <v>2012</v>
      </c>
      <c r="B3852">
        <f t="shared" si="362"/>
        <v>10</v>
      </c>
      <c r="C3852">
        <v>2012</v>
      </c>
      <c r="D3852">
        <v>17</v>
      </c>
      <c r="E3852">
        <v>7</v>
      </c>
      <c r="F3852">
        <v>5.5</v>
      </c>
      <c r="G3852">
        <v>5.5</v>
      </c>
      <c r="I3852" s="1">
        <v>41107</v>
      </c>
      <c r="J3852">
        <v>5.5</v>
      </c>
      <c r="K3852">
        <f t="shared" si="360"/>
        <v>3357</v>
      </c>
      <c r="L3852" s="7">
        <f t="shared" si="363"/>
        <v>66.056670602125138</v>
      </c>
      <c r="M3852">
        <f t="shared" si="364"/>
        <v>5.5142857142857142</v>
      </c>
      <c r="N3852">
        <f t="shared" si="365"/>
        <v>3.5733333333333333</v>
      </c>
      <c r="O3852">
        <f>G3852/WatershedCalcs!$F$18</f>
        <v>0.34226190428036746</v>
      </c>
    </row>
    <row r="3853" spans="1:15" x14ac:dyDescent="0.25">
      <c r="A3853">
        <f t="shared" si="361"/>
        <v>2012</v>
      </c>
      <c r="B3853">
        <f t="shared" si="362"/>
        <v>10</v>
      </c>
      <c r="C3853">
        <v>2012</v>
      </c>
      <c r="D3853">
        <v>18</v>
      </c>
      <c r="E3853">
        <v>7</v>
      </c>
      <c r="F3853">
        <v>5.7</v>
      </c>
      <c r="G3853">
        <v>5.7</v>
      </c>
      <c r="I3853" s="1">
        <v>41108</v>
      </c>
      <c r="J3853">
        <v>5.7</v>
      </c>
      <c r="K3853">
        <f t="shared" si="360"/>
        <v>3307</v>
      </c>
      <c r="L3853" s="7">
        <f t="shared" si="363"/>
        <v>65.072805981896892</v>
      </c>
      <c r="M3853">
        <f t="shared" si="364"/>
        <v>5.3857142857142861</v>
      </c>
      <c r="N3853">
        <f t="shared" si="365"/>
        <v>3.4566666666666666</v>
      </c>
      <c r="O3853">
        <f>G3853/WatershedCalcs!$F$18</f>
        <v>0.3547077917087445</v>
      </c>
    </row>
    <row r="3854" spans="1:15" x14ac:dyDescent="0.25">
      <c r="A3854">
        <f t="shared" si="361"/>
        <v>2012</v>
      </c>
      <c r="B3854">
        <f t="shared" si="362"/>
        <v>10</v>
      </c>
      <c r="C3854">
        <v>2012</v>
      </c>
      <c r="D3854">
        <v>19</v>
      </c>
      <c r="E3854">
        <v>7</v>
      </c>
      <c r="F3854">
        <v>5.7</v>
      </c>
      <c r="G3854">
        <v>5.7</v>
      </c>
      <c r="I3854" s="1">
        <v>41109</v>
      </c>
      <c r="J3854">
        <v>5.7</v>
      </c>
      <c r="K3854">
        <f t="shared" si="360"/>
        <v>3307</v>
      </c>
      <c r="L3854" s="7">
        <f t="shared" si="363"/>
        <v>65.072805981896892</v>
      </c>
      <c r="M3854">
        <f t="shared" si="364"/>
        <v>5.1857142857142851</v>
      </c>
      <c r="N3854">
        <f t="shared" si="365"/>
        <v>3.3266666666666667</v>
      </c>
      <c r="O3854">
        <f>G3854/WatershedCalcs!$F$18</f>
        <v>0.3547077917087445</v>
      </c>
    </row>
    <row r="3855" spans="1:15" x14ac:dyDescent="0.25">
      <c r="A3855">
        <f t="shared" si="361"/>
        <v>2012</v>
      </c>
      <c r="B3855">
        <f t="shared" si="362"/>
        <v>10</v>
      </c>
      <c r="C3855">
        <v>2012</v>
      </c>
      <c r="D3855">
        <v>20</v>
      </c>
      <c r="E3855">
        <v>7</v>
      </c>
      <c r="F3855">
        <v>6</v>
      </c>
      <c r="G3855">
        <v>6</v>
      </c>
      <c r="I3855" s="1">
        <v>41110</v>
      </c>
      <c r="J3855">
        <v>6</v>
      </c>
      <c r="K3855">
        <f t="shared" si="360"/>
        <v>3252</v>
      </c>
      <c r="L3855" s="7">
        <f t="shared" si="363"/>
        <v>63.990554899645815</v>
      </c>
      <c r="M3855">
        <f t="shared" si="364"/>
        <v>4.9285714285714297</v>
      </c>
      <c r="N3855">
        <f t="shared" si="365"/>
        <v>3.2000000000000006</v>
      </c>
      <c r="O3855">
        <f>G3855/WatershedCalcs!$F$18</f>
        <v>0.37337662285130996</v>
      </c>
    </row>
    <row r="3856" spans="1:15" x14ac:dyDescent="0.25">
      <c r="A3856">
        <f t="shared" si="361"/>
        <v>2012</v>
      </c>
      <c r="B3856">
        <f t="shared" si="362"/>
        <v>10</v>
      </c>
      <c r="C3856">
        <v>2012</v>
      </c>
      <c r="D3856">
        <v>21</v>
      </c>
      <c r="E3856">
        <v>7</v>
      </c>
      <c r="F3856">
        <v>5.6</v>
      </c>
      <c r="G3856">
        <v>5.6</v>
      </c>
      <c r="I3856" s="1">
        <v>41111</v>
      </c>
      <c r="J3856">
        <v>5.6</v>
      </c>
      <c r="K3856">
        <f t="shared" si="360"/>
        <v>3332</v>
      </c>
      <c r="L3856" s="7">
        <f t="shared" si="363"/>
        <v>65.564738292011015</v>
      </c>
      <c r="M3856">
        <f t="shared" si="364"/>
        <v>4.6714285714285717</v>
      </c>
      <c r="N3856">
        <f t="shared" si="365"/>
        <v>3.08</v>
      </c>
      <c r="O3856">
        <f>G3856/WatershedCalcs!$F$18</f>
        <v>0.34848484799455592</v>
      </c>
    </row>
    <row r="3857" spans="1:15" x14ac:dyDescent="0.25">
      <c r="A3857">
        <f t="shared" si="361"/>
        <v>2012</v>
      </c>
      <c r="B3857">
        <f t="shared" si="362"/>
        <v>10</v>
      </c>
      <c r="C3857">
        <v>2012</v>
      </c>
      <c r="D3857">
        <v>22</v>
      </c>
      <c r="E3857">
        <v>7</v>
      </c>
      <c r="F3857">
        <v>5.2</v>
      </c>
      <c r="G3857">
        <v>5.2</v>
      </c>
      <c r="I3857" s="1">
        <v>41112</v>
      </c>
      <c r="J3857">
        <v>5.2</v>
      </c>
      <c r="K3857">
        <f t="shared" si="360"/>
        <v>3424</v>
      </c>
      <c r="L3857" s="7">
        <f t="shared" si="363"/>
        <v>67.375049193231007</v>
      </c>
      <c r="M3857">
        <f t="shared" si="364"/>
        <v>4.3857142857142852</v>
      </c>
      <c r="N3857">
        <f t="shared" si="365"/>
        <v>2.9833333333333338</v>
      </c>
      <c r="O3857">
        <f>G3857/WatershedCalcs!$F$18</f>
        <v>0.323593073137802</v>
      </c>
    </row>
    <row r="3858" spans="1:15" x14ac:dyDescent="0.25">
      <c r="A3858">
        <f t="shared" si="361"/>
        <v>2012</v>
      </c>
      <c r="B3858">
        <f t="shared" si="362"/>
        <v>10</v>
      </c>
      <c r="C3858">
        <v>2012</v>
      </c>
      <c r="D3858">
        <v>23</v>
      </c>
      <c r="E3858">
        <v>7</v>
      </c>
      <c r="F3858">
        <v>4.9000000000000004</v>
      </c>
      <c r="G3858">
        <v>4.9000000000000004</v>
      </c>
      <c r="I3858" s="1">
        <v>41113</v>
      </c>
      <c r="J3858">
        <v>4.9000000000000004</v>
      </c>
      <c r="K3858">
        <f t="shared" si="360"/>
        <v>3482</v>
      </c>
      <c r="L3858" s="7">
        <f t="shared" si="363"/>
        <v>68.516332152695796</v>
      </c>
      <c r="M3858">
        <f t="shared" si="364"/>
        <v>4.1714285714285717</v>
      </c>
      <c r="N3858">
        <f t="shared" si="365"/>
        <v>2.8833333333333337</v>
      </c>
      <c r="O3858">
        <f>G3858/WatershedCalcs!$F$18</f>
        <v>0.30492424199523649</v>
      </c>
    </row>
    <row r="3859" spans="1:15" x14ac:dyDescent="0.25">
      <c r="A3859">
        <f t="shared" si="361"/>
        <v>2012</v>
      </c>
      <c r="B3859">
        <f t="shared" si="362"/>
        <v>10</v>
      </c>
      <c r="C3859">
        <v>2012</v>
      </c>
      <c r="D3859">
        <v>24</v>
      </c>
      <c r="E3859">
        <v>7</v>
      </c>
      <c r="F3859">
        <v>4.5999999999999996</v>
      </c>
      <c r="G3859">
        <v>4.5999999999999996</v>
      </c>
      <c r="I3859" s="1">
        <v>41114</v>
      </c>
      <c r="J3859">
        <v>4.5999999999999996</v>
      </c>
      <c r="K3859">
        <f t="shared" si="360"/>
        <v>3549</v>
      </c>
      <c r="L3859" s="7">
        <f t="shared" si="363"/>
        <v>69.834710743801651</v>
      </c>
      <c r="M3859">
        <f t="shared" si="364"/>
        <v>3.9285714285714284</v>
      </c>
      <c r="N3859">
        <f t="shared" si="365"/>
        <v>2.7866666666666671</v>
      </c>
      <c r="O3859">
        <f>G3859/WatershedCalcs!$F$18</f>
        <v>0.28625541085267092</v>
      </c>
    </row>
    <row r="3860" spans="1:15" x14ac:dyDescent="0.25">
      <c r="A3860">
        <f t="shared" si="361"/>
        <v>2012</v>
      </c>
      <c r="B3860">
        <f t="shared" si="362"/>
        <v>10</v>
      </c>
      <c r="C3860">
        <v>2012</v>
      </c>
      <c r="D3860">
        <v>25</v>
      </c>
      <c r="E3860">
        <v>7</v>
      </c>
      <c r="F3860">
        <v>4.3</v>
      </c>
      <c r="G3860">
        <v>4.3</v>
      </c>
      <c r="I3860" s="1">
        <v>41115</v>
      </c>
      <c r="J3860">
        <v>4.3</v>
      </c>
      <c r="K3860">
        <f t="shared" si="360"/>
        <v>3610</v>
      </c>
      <c r="L3860" s="7">
        <f t="shared" si="363"/>
        <v>71.035025580480124</v>
      </c>
      <c r="M3860">
        <f t="shared" si="364"/>
        <v>3.6714285714285713</v>
      </c>
      <c r="N3860">
        <f t="shared" si="365"/>
        <v>2.7033333333333336</v>
      </c>
      <c r="O3860">
        <f>G3860/WatershedCalcs!$F$18</f>
        <v>0.26758657971010547</v>
      </c>
    </row>
    <row r="3861" spans="1:15" x14ac:dyDescent="0.25">
      <c r="A3861">
        <f t="shared" si="361"/>
        <v>2012</v>
      </c>
      <c r="B3861">
        <f t="shared" si="362"/>
        <v>10</v>
      </c>
      <c r="C3861">
        <v>2012</v>
      </c>
      <c r="D3861">
        <v>26</v>
      </c>
      <c r="E3861">
        <v>7</v>
      </c>
      <c r="F3861">
        <v>3.9</v>
      </c>
      <c r="G3861">
        <v>3.9</v>
      </c>
      <c r="I3861" s="1">
        <v>41116</v>
      </c>
      <c r="J3861">
        <v>3.9</v>
      </c>
      <c r="K3861">
        <f t="shared" si="360"/>
        <v>3691</v>
      </c>
      <c r="L3861" s="7">
        <f t="shared" si="363"/>
        <v>72.628886265249903</v>
      </c>
      <c r="M3861">
        <f t="shared" si="364"/>
        <v>3.4428571428571426</v>
      </c>
      <c r="N3861">
        <f t="shared" si="365"/>
        <v>2.6300000000000003</v>
      </c>
      <c r="O3861">
        <f>G3861/WatershedCalcs!$F$18</f>
        <v>0.24269480485335146</v>
      </c>
    </row>
    <row r="3862" spans="1:15" x14ac:dyDescent="0.25">
      <c r="A3862">
        <f t="shared" si="361"/>
        <v>2012</v>
      </c>
      <c r="B3862">
        <f t="shared" si="362"/>
        <v>10</v>
      </c>
      <c r="C3862">
        <v>2012</v>
      </c>
      <c r="D3862">
        <v>27</v>
      </c>
      <c r="E3862">
        <v>7</v>
      </c>
      <c r="F3862">
        <v>4.2</v>
      </c>
      <c r="G3862">
        <v>4.2</v>
      </c>
      <c r="I3862" s="1">
        <v>41117</v>
      </c>
      <c r="J3862">
        <v>4.2</v>
      </c>
      <c r="K3862">
        <f t="shared" si="360"/>
        <v>3634</v>
      </c>
      <c r="L3862" s="7">
        <f t="shared" si="363"/>
        <v>71.507280598189695</v>
      </c>
      <c r="M3862">
        <f t="shared" si="364"/>
        <v>3.2714285714285714</v>
      </c>
      <c r="N3862">
        <f t="shared" si="365"/>
        <v>2.57</v>
      </c>
      <c r="O3862">
        <f>G3862/WatershedCalcs!$F$18</f>
        <v>0.261363635995917</v>
      </c>
    </row>
    <row r="3863" spans="1:15" x14ac:dyDescent="0.25">
      <c r="A3863">
        <f t="shared" si="361"/>
        <v>2012</v>
      </c>
      <c r="B3863">
        <f t="shared" si="362"/>
        <v>10</v>
      </c>
      <c r="C3863">
        <v>2012</v>
      </c>
      <c r="D3863">
        <v>28</v>
      </c>
      <c r="E3863">
        <v>7</v>
      </c>
      <c r="F3863">
        <v>3.6</v>
      </c>
      <c r="G3863">
        <v>3.6</v>
      </c>
      <c r="I3863" s="1">
        <v>41118</v>
      </c>
      <c r="J3863">
        <v>3.6</v>
      </c>
      <c r="K3863">
        <f t="shared" si="360"/>
        <v>3764</v>
      </c>
      <c r="L3863" s="7">
        <f t="shared" si="363"/>
        <v>74.065328610783155</v>
      </c>
      <c r="M3863">
        <f t="shared" si="364"/>
        <v>3.1</v>
      </c>
      <c r="N3863">
        <f t="shared" si="365"/>
        <v>2.5099999999999998</v>
      </c>
      <c r="O3863">
        <f>G3863/WatershedCalcs!$F$18</f>
        <v>0.22402597371078597</v>
      </c>
    </row>
    <row r="3864" spans="1:15" x14ac:dyDescent="0.25">
      <c r="A3864">
        <f t="shared" si="361"/>
        <v>2012</v>
      </c>
      <c r="B3864">
        <f t="shared" si="362"/>
        <v>10</v>
      </c>
      <c r="C3864">
        <v>2012</v>
      </c>
      <c r="D3864">
        <v>29</v>
      </c>
      <c r="E3864">
        <v>7</v>
      </c>
      <c r="F3864">
        <v>3.7</v>
      </c>
      <c r="G3864">
        <v>3.7</v>
      </c>
      <c r="I3864" s="1">
        <v>41119</v>
      </c>
      <c r="J3864">
        <v>3.7</v>
      </c>
      <c r="K3864">
        <f t="shared" si="360"/>
        <v>3734</v>
      </c>
      <c r="L3864" s="7">
        <f t="shared" si="363"/>
        <v>73.475009838646201</v>
      </c>
      <c r="M3864">
        <f t="shared" si="364"/>
        <v>2.9857142857142853</v>
      </c>
      <c r="N3864">
        <f t="shared" si="365"/>
        <v>2.4733333333333336</v>
      </c>
      <c r="O3864">
        <f>G3864/WatershedCalcs!$F$18</f>
        <v>0.2302489174249745</v>
      </c>
    </row>
    <row r="3865" spans="1:15" x14ac:dyDescent="0.25">
      <c r="A3865">
        <f t="shared" si="361"/>
        <v>2012</v>
      </c>
      <c r="B3865">
        <f t="shared" si="362"/>
        <v>10</v>
      </c>
      <c r="C3865">
        <v>2012</v>
      </c>
      <c r="D3865">
        <v>30</v>
      </c>
      <c r="E3865">
        <v>7</v>
      </c>
      <c r="F3865">
        <v>3.2</v>
      </c>
      <c r="G3865">
        <v>3.2</v>
      </c>
      <c r="I3865" s="1">
        <v>41120</v>
      </c>
      <c r="J3865">
        <v>3.2</v>
      </c>
      <c r="K3865">
        <f t="shared" si="360"/>
        <v>3885</v>
      </c>
      <c r="L3865" s="7">
        <f t="shared" si="363"/>
        <v>76.446280991735534</v>
      </c>
      <c r="M3865">
        <f t="shared" si="364"/>
        <v>2.8857142857142857</v>
      </c>
      <c r="N3865">
        <f t="shared" si="365"/>
        <v>2.4266666666666672</v>
      </c>
      <c r="O3865">
        <f>G3865/WatershedCalcs!$F$18</f>
        <v>0.199134198854032</v>
      </c>
    </row>
    <row r="3866" spans="1:15" x14ac:dyDescent="0.25">
      <c r="A3866">
        <f t="shared" si="361"/>
        <v>2012</v>
      </c>
      <c r="B3866">
        <f t="shared" si="362"/>
        <v>10</v>
      </c>
      <c r="C3866">
        <v>2012</v>
      </c>
      <c r="D3866">
        <v>31</v>
      </c>
      <c r="E3866">
        <v>7</v>
      </c>
      <c r="F3866">
        <v>2.8</v>
      </c>
      <c r="G3866">
        <v>2.8</v>
      </c>
      <c r="I3866" s="1">
        <v>41121</v>
      </c>
      <c r="J3866">
        <v>2.8</v>
      </c>
      <c r="K3866">
        <f t="shared" si="360"/>
        <v>4018</v>
      </c>
      <c r="L3866" s="7">
        <f t="shared" si="363"/>
        <v>79.063360881542692</v>
      </c>
      <c r="M3866">
        <f t="shared" si="364"/>
        <v>2.7714285714285714</v>
      </c>
      <c r="N3866">
        <f t="shared" si="365"/>
        <v>2.39</v>
      </c>
      <c r="O3866">
        <f>G3866/WatershedCalcs!$F$18</f>
        <v>0.17424242399727796</v>
      </c>
    </row>
    <row r="3867" spans="1:15" x14ac:dyDescent="0.25">
      <c r="A3867">
        <f t="shared" si="361"/>
        <v>2012</v>
      </c>
      <c r="B3867">
        <f t="shared" si="362"/>
        <v>11</v>
      </c>
      <c r="C3867">
        <v>2012</v>
      </c>
      <c r="D3867">
        <v>1</v>
      </c>
      <c r="E3867">
        <v>8</v>
      </c>
      <c r="F3867">
        <v>2.7</v>
      </c>
      <c r="G3867">
        <v>2.7</v>
      </c>
      <c r="I3867" s="1">
        <v>41122</v>
      </c>
      <c r="J3867">
        <v>2.7</v>
      </c>
      <c r="K3867">
        <f t="shared" si="360"/>
        <v>4058</v>
      </c>
      <c r="L3867" s="7">
        <f t="shared" si="363"/>
        <v>79.850452577725306</v>
      </c>
      <c r="M3867">
        <f t="shared" si="364"/>
        <v>2.6714285714285713</v>
      </c>
      <c r="N3867">
        <f t="shared" si="365"/>
        <v>2.36</v>
      </c>
      <c r="O3867">
        <f>G3867/WatershedCalcs!$F$18</f>
        <v>0.1680194802830895</v>
      </c>
    </row>
    <row r="3868" spans="1:15" x14ac:dyDescent="0.25">
      <c r="A3868">
        <f t="shared" si="361"/>
        <v>2012</v>
      </c>
      <c r="B3868">
        <f t="shared" si="362"/>
        <v>11</v>
      </c>
      <c r="C3868">
        <v>2012</v>
      </c>
      <c r="D3868">
        <v>2</v>
      </c>
      <c r="E3868">
        <v>8</v>
      </c>
      <c r="F3868">
        <v>2.7</v>
      </c>
      <c r="G3868">
        <v>2.7</v>
      </c>
      <c r="I3868" s="1">
        <v>41123</v>
      </c>
      <c r="J3868">
        <v>2.7</v>
      </c>
      <c r="K3868">
        <f t="shared" si="360"/>
        <v>4058</v>
      </c>
      <c r="L3868" s="7">
        <f t="shared" si="363"/>
        <v>79.850452577725306</v>
      </c>
      <c r="M3868">
        <f t="shared" si="364"/>
        <v>2.6571428571428575</v>
      </c>
      <c r="N3868">
        <f t="shared" si="365"/>
        <v>2.3400000000000003</v>
      </c>
      <c r="O3868">
        <f>G3868/WatershedCalcs!$F$18</f>
        <v>0.1680194802830895</v>
      </c>
    </row>
    <row r="3869" spans="1:15" x14ac:dyDescent="0.25">
      <c r="A3869">
        <f t="shared" si="361"/>
        <v>2012</v>
      </c>
      <c r="B3869">
        <f t="shared" si="362"/>
        <v>11</v>
      </c>
      <c r="C3869">
        <v>2012</v>
      </c>
      <c r="D3869">
        <v>3</v>
      </c>
      <c r="E3869">
        <v>8</v>
      </c>
      <c r="F3869">
        <v>3</v>
      </c>
      <c r="G3869">
        <v>3</v>
      </c>
      <c r="I3869" s="1">
        <v>41124</v>
      </c>
      <c r="J3869">
        <v>3</v>
      </c>
      <c r="K3869">
        <f t="shared" si="360"/>
        <v>3941</v>
      </c>
      <c r="L3869" s="7">
        <f t="shared" si="363"/>
        <v>77.548209366391191</v>
      </c>
      <c r="M3869">
        <f t="shared" si="364"/>
        <v>2.6285714285714286</v>
      </c>
      <c r="N3869">
        <f t="shared" si="365"/>
        <v>2.31</v>
      </c>
      <c r="O3869">
        <f>G3869/WatershedCalcs!$F$18</f>
        <v>0.18668831142565498</v>
      </c>
    </row>
    <row r="3870" spans="1:15" x14ac:dyDescent="0.25">
      <c r="A3870">
        <f t="shared" si="361"/>
        <v>2012</v>
      </c>
      <c r="B3870">
        <f t="shared" si="362"/>
        <v>11</v>
      </c>
      <c r="C3870">
        <v>2012</v>
      </c>
      <c r="D3870">
        <v>4</v>
      </c>
      <c r="E3870">
        <v>8</v>
      </c>
      <c r="F3870">
        <v>2.8</v>
      </c>
      <c r="G3870">
        <v>2.8</v>
      </c>
      <c r="I3870" s="1">
        <v>41125</v>
      </c>
      <c r="J3870">
        <v>2.8</v>
      </c>
      <c r="K3870">
        <f t="shared" si="360"/>
        <v>4018</v>
      </c>
      <c r="L3870" s="7">
        <f t="shared" si="363"/>
        <v>79.063360881542692</v>
      </c>
      <c r="M3870">
        <f t="shared" si="364"/>
        <v>2.5571428571428569</v>
      </c>
      <c r="N3870">
        <f t="shared" si="365"/>
        <v>2.2766666666666664</v>
      </c>
      <c r="O3870">
        <f>G3870/WatershedCalcs!$F$18</f>
        <v>0.17424242399727796</v>
      </c>
    </row>
    <row r="3871" spans="1:15" x14ac:dyDescent="0.25">
      <c r="A3871">
        <f t="shared" si="361"/>
        <v>2012</v>
      </c>
      <c r="B3871">
        <f t="shared" si="362"/>
        <v>11</v>
      </c>
      <c r="C3871">
        <v>2012</v>
      </c>
      <c r="D3871">
        <v>5</v>
      </c>
      <c r="E3871">
        <v>8</v>
      </c>
      <c r="F3871">
        <v>3</v>
      </c>
      <c r="G3871">
        <v>3</v>
      </c>
      <c r="I3871" s="1">
        <v>41126</v>
      </c>
      <c r="J3871">
        <v>3</v>
      </c>
      <c r="K3871">
        <f t="shared" si="360"/>
        <v>3941</v>
      </c>
      <c r="L3871" s="7">
        <f t="shared" si="363"/>
        <v>77.548209366391191</v>
      </c>
      <c r="M3871">
        <f t="shared" si="364"/>
        <v>2.5714285714285716</v>
      </c>
      <c r="N3871">
        <f t="shared" si="365"/>
        <v>2.253333333333333</v>
      </c>
      <c r="O3871">
        <f>G3871/WatershedCalcs!$F$18</f>
        <v>0.18668831142565498</v>
      </c>
    </row>
    <row r="3872" spans="1:15" x14ac:dyDescent="0.25">
      <c r="A3872">
        <f t="shared" si="361"/>
        <v>2012</v>
      </c>
      <c r="B3872">
        <f t="shared" si="362"/>
        <v>11</v>
      </c>
      <c r="C3872">
        <v>2012</v>
      </c>
      <c r="D3872">
        <v>6</v>
      </c>
      <c r="E3872">
        <v>8</v>
      </c>
      <c r="F3872">
        <v>2.4</v>
      </c>
      <c r="G3872">
        <v>2.4</v>
      </c>
      <c r="I3872" s="1">
        <v>41127</v>
      </c>
      <c r="J3872">
        <v>2.4</v>
      </c>
      <c r="K3872">
        <f t="shared" si="360"/>
        <v>4180</v>
      </c>
      <c r="L3872" s="7">
        <f t="shared" si="363"/>
        <v>82.251082251082252</v>
      </c>
      <c r="M3872">
        <f t="shared" si="364"/>
        <v>2.5285714285714285</v>
      </c>
      <c r="N3872">
        <f t="shared" si="365"/>
        <v>2.23</v>
      </c>
      <c r="O3872">
        <f>G3872/WatershedCalcs!$F$18</f>
        <v>0.14935064914052398</v>
      </c>
    </row>
    <row r="3873" spans="1:15" x14ac:dyDescent="0.25">
      <c r="A3873">
        <f t="shared" si="361"/>
        <v>2012</v>
      </c>
      <c r="B3873">
        <f t="shared" si="362"/>
        <v>11</v>
      </c>
      <c r="C3873">
        <v>2012</v>
      </c>
      <c r="D3873">
        <v>7</v>
      </c>
      <c r="E3873">
        <v>8</v>
      </c>
      <c r="F3873">
        <v>2.1</v>
      </c>
      <c r="G3873">
        <v>2.1</v>
      </c>
      <c r="I3873" s="1">
        <v>41128</v>
      </c>
      <c r="J3873">
        <v>2.1</v>
      </c>
      <c r="K3873">
        <f t="shared" si="360"/>
        <v>4352</v>
      </c>
      <c r="L3873" s="7">
        <f t="shared" si="363"/>
        <v>85.635576544667458</v>
      </c>
      <c r="M3873">
        <f t="shared" si="364"/>
        <v>2.5</v>
      </c>
      <c r="N3873">
        <f t="shared" si="365"/>
        <v>2.2199999999999998</v>
      </c>
      <c r="O3873">
        <f>G3873/WatershedCalcs!$F$18</f>
        <v>0.1306818179979585</v>
      </c>
    </row>
    <row r="3874" spans="1:15" x14ac:dyDescent="0.25">
      <c r="A3874">
        <f t="shared" si="361"/>
        <v>2012</v>
      </c>
      <c r="B3874">
        <f t="shared" si="362"/>
        <v>11</v>
      </c>
      <c r="C3874">
        <v>2012</v>
      </c>
      <c r="D3874">
        <v>8</v>
      </c>
      <c r="E3874">
        <v>8</v>
      </c>
      <c r="F3874">
        <v>2.6</v>
      </c>
      <c r="G3874">
        <v>2.6</v>
      </c>
      <c r="I3874" s="1">
        <v>41129</v>
      </c>
      <c r="J3874">
        <v>2.6</v>
      </c>
      <c r="K3874">
        <f t="shared" si="360"/>
        <v>4098</v>
      </c>
      <c r="L3874" s="7">
        <f t="shared" si="363"/>
        <v>80.637544273907906</v>
      </c>
      <c r="M3874">
        <f t="shared" si="364"/>
        <v>2.5</v>
      </c>
      <c r="N3874">
        <f t="shared" si="365"/>
        <v>2.2133333333333334</v>
      </c>
      <c r="O3874">
        <f>G3874/WatershedCalcs!$F$18</f>
        <v>0.161796536568901</v>
      </c>
    </row>
    <row r="3875" spans="1:15" x14ac:dyDescent="0.25">
      <c r="A3875">
        <f t="shared" si="361"/>
        <v>2012</v>
      </c>
      <c r="B3875">
        <f t="shared" si="362"/>
        <v>11</v>
      </c>
      <c r="C3875">
        <v>2012</v>
      </c>
      <c r="D3875">
        <v>9</v>
      </c>
      <c r="E3875">
        <v>8</v>
      </c>
      <c r="F3875">
        <v>2.5</v>
      </c>
      <c r="G3875">
        <v>2.5</v>
      </c>
      <c r="I3875" s="1">
        <v>41130</v>
      </c>
      <c r="J3875">
        <v>2.5</v>
      </c>
      <c r="K3875">
        <f t="shared" si="360"/>
        <v>4136</v>
      </c>
      <c r="L3875" s="7">
        <f t="shared" si="363"/>
        <v>81.385281385281388</v>
      </c>
      <c r="M3875">
        <f t="shared" si="364"/>
        <v>2.4285714285714284</v>
      </c>
      <c r="N3875">
        <f t="shared" si="365"/>
        <v>2.1933333333333329</v>
      </c>
      <c r="O3875">
        <f>G3875/WatershedCalcs!$F$18</f>
        <v>0.15557359285471248</v>
      </c>
    </row>
    <row r="3876" spans="1:15" x14ac:dyDescent="0.25">
      <c r="A3876">
        <f t="shared" si="361"/>
        <v>2012</v>
      </c>
      <c r="B3876">
        <f t="shared" si="362"/>
        <v>11</v>
      </c>
      <c r="C3876">
        <v>2012</v>
      </c>
      <c r="D3876">
        <v>10</v>
      </c>
      <c r="E3876">
        <v>8</v>
      </c>
      <c r="F3876">
        <v>2.5</v>
      </c>
      <c r="G3876">
        <v>2.5</v>
      </c>
      <c r="I3876" s="1">
        <v>41131</v>
      </c>
      <c r="J3876">
        <v>2.5</v>
      </c>
      <c r="K3876">
        <f t="shared" si="360"/>
        <v>4136</v>
      </c>
      <c r="L3876" s="7">
        <f t="shared" si="363"/>
        <v>81.385281385281388</v>
      </c>
      <c r="M3876">
        <f t="shared" si="364"/>
        <v>2.3571428571428572</v>
      </c>
      <c r="N3876">
        <f t="shared" si="365"/>
        <v>2.1766666666666663</v>
      </c>
      <c r="O3876">
        <f>G3876/WatershedCalcs!$F$18</f>
        <v>0.15557359285471248</v>
      </c>
    </row>
    <row r="3877" spans="1:15" x14ac:dyDescent="0.25">
      <c r="A3877">
        <f t="shared" si="361"/>
        <v>2012</v>
      </c>
      <c r="B3877">
        <f t="shared" si="362"/>
        <v>11</v>
      </c>
      <c r="C3877">
        <v>2012</v>
      </c>
      <c r="D3877">
        <v>11</v>
      </c>
      <c r="E3877">
        <v>8</v>
      </c>
      <c r="F3877">
        <v>2.9</v>
      </c>
      <c r="G3877">
        <v>2.9</v>
      </c>
      <c r="I3877" s="1">
        <v>41132</v>
      </c>
      <c r="J3877">
        <v>2.9</v>
      </c>
      <c r="K3877">
        <f t="shared" si="360"/>
        <v>3982</v>
      </c>
      <c r="L3877" s="7">
        <f t="shared" si="363"/>
        <v>78.354978354978357</v>
      </c>
      <c r="M3877">
        <f t="shared" si="364"/>
        <v>2.2571428571428571</v>
      </c>
      <c r="N3877">
        <f t="shared" si="365"/>
        <v>2.1566666666666663</v>
      </c>
      <c r="O3877">
        <f>G3877/WatershedCalcs!$F$18</f>
        <v>0.18046536771146648</v>
      </c>
    </row>
    <row r="3878" spans="1:15" x14ac:dyDescent="0.25">
      <c r="A3878">
        <f t="shared" si="361"/>
        <v>2012</v>
      </c>
      <c r="B3878">
        <f t="shared" si="362"/>
        <v>11</v>
      </c>
      <c r="C3878">
        <v>2012</v>
      </c>
      <c r="D3878">
        <v>12</v>
      </c>
      <c r="E3878">
        <v>8</v>
      </c>
      <c r="F3878">
        <v>2.7</v>
      </c>
      <c r="G3878">
        <v>2.7</v>
      </c>
      <c r="I3878" s="1">
        <v>41133</v>
      </c>
      <c r="J3878">
        <v>2.7</v>
      </c>
      <c r="K3878">
        <f t="shared" si="360"/>
        <v>4058</v>
      </c>
      <c r="L3878" s="7">
        <f t="shared" si="363"/>
        <v>79.850452577725306</v>
      </c>
      <c r="M3878">
        <f t="shared" si="364"/>
        <v>2.1142857142857143</v>
      </c>
      <c r="N3878">
        <f t="shared" si="365"/>
        <v>2.1199999999999997</v>
      </c>
      <c r="O3878">
        <f>G3878/WatershedCalcs!$F$18</f>
        <v>0.1680194802830895</v>
      </c>
    </row>
    <row r="3879" spans="1:15" x14ac:dyDescent="0.25">
      <c r="A3879">
        <f t="shared" si="361"/>
        <v>2012</v>
      </c>
      <c r="B3879">
        <f t="shared" si="362"/>
        <v>11</v>
      </c>
      <c r="C3879">
        <v>2012</v>
      </c>
      <c r="D3879">
        <v>13</v>
      </c>
      <c r="E3879">
        <v>8</v>
      </c>
      <c r="F3879">
        <v>2.2000000000000002</v>
      </c>
      <c r="G3879">
        <v>2.2000000000000002</v>
      </c>
      <c r="I3879" s="1">
        <v>41134</v>
      </c>
      <c r="J3879">
        <v>2.2000000000000002</v>
      </c>
      <c r="K3879">
        <f t="shared" si="360"/>
        <v>4282</v>
      </c>
      <c r="L3879" s="7">
        <f t="shared" si="363"/>
        <v>84.258166076347891</v>
      </c>
      <c r="M3879">
        <f t="shared" si="364"/>
        <v>2.0714285714285716</v>
      </c>
      <c r="N3879">
        <f t="shared" si="365"/>
        <v>2.09</v>
      </c>
      <c r="O3879">
        <f>G3879/WatershedCalcs!$F$18</f>
        <v>0.13690476171214699</v>
      </c>
    </row>
    <row r="3880" spans="1:15" x14ac:dyDescent="0.25">
      <c r="A3880">
        <f t="shared" si="361"/>
        <v>2012</v>
      </c>
      <c r="B3880">
        <f t="shared" si="362"/>
        <v>11</v>
      </c>
      <c r="C3880">
        <v>2012</v>
      </c>
      <c r="D3880">
        <v>14</v>
      </c>
      <c r="E3880">
        <v>8</v>
      </c>
      <c r="F3880">
        <v>2.1</v>
      </c>
      <c r="G3880">
        <v>2.1</v>
      </c>
      <c r="I3880" s="1">
        <v>41135</v>
      </c>
      <c r="J3880">
        <v>2.1</v>
      </c>
      <c r="K3880">
        <f t="shared" si="360"/>
        <v>4352</v>
      </c>
      <c r="L3880" s="7">
        <f t="shared" si="363"/>
        <v>85.635576544667458</v>
      </c>
      <c r="M3880">
        <f t="shared" si="364"/>
        <v>2.1428571428571428</v>
      </c>
      <c r="N3880">
        <f t="shared" si="365"/>
        <v>2.0733333333333333</v>
      </c>
      <c r="O3880">
        <f>G3880/WatershedCalcs!$F$18</f>
        <v>0.1306818179979585</v>
      </c>
    </row>
    <row r="3881" spans="1:15" x14ac:dyDescent="0.25">
      <c r="A3881">
        <f t="shared" si="361"/>
        <v>2012</v>
      </c>
      <c r="B3881">
        <f t="shared" si="362"/>
        <v>11</v>
      </c>
      <c r="C3881">
        <v>2012</v>
      </c>
      <c r="D3881">
        <v>15</v>
      </c>
      <c r="E3881">
        <v>8</v>
      </c>
      <c r="F3881">
        <v>2.1</v>
      </c>
      <c r="G3881">
        <v>2.1</v>
      </c>
      <c r="I3881" s="1">
        <v>41136</v>
      </c>
      <c r="J3881">
        <v>2.1</v>
      </c>
      <c r="K3881">
        <f t="shared" si="360"/>
        <v>4352</v>
      </c>
      <c r="L3881" s="7">
        <f t="shared" si="363"/>
        <v>85.635576544667458</v>
      </c>
      <c r="M3881">
        <f t="shared" si="364"/>
        <v>2.157142857142857</v>
      </c>
      <c r="N3881">
        <f t="shared" si="365"/>
        <v>2.06</v>
      </c>
      <c r="O3881">
        <f>G3881/WatershedCalcs!$F$18</f>
        <v>0.1306818179979585</v>
      </c>
    </row>
    <row r="3882" spans="1:15" x14ac:dyDescent="0.25">
      <c r="A3882">
        <f t="shared" si="361"/>
        <v>2012</v>
      </c>
      <c r="B3882">
        <f t="shared" si="362"/>
        <v>11</v>
      </c>
      <c r="C3882">
        <v>2012</v>
      </c>
      <c r="D3882">
        <v>16</v>
      </c>
      <c r="E3882">
        <v>8</v>
      </c>
      <c r="F3882">
        <v>2</v>
      </c>
      <c r="G3882">
        <v>2</v>
      </c>
      <c r="I3882" s="1">
        <v>41137</v>
      </c>
      <c r="J3882">
        <v>2</v>
      </c>
      <c r="K3882">
        <f t="shared" si="360"/>
        <v>4416</v>
      </c>
      <c r="L3882" s="7">
        <f t="shared" si="363"/>
        <v>86.894923258559615</v>
      </c>
      <c r="M3882">
        <f t="shared" si="364"/>
        <v>2.1428571428571428</v>
      </c>
      <c r="N3882">
        <f t="shared" si="365"/>
        <v>2.0466666666666669</v>
      </c>
      <c r="O3882">
        <f>G3882/WatershedCalcs!$F$18</f>
        <v>0.12445887428376999</v>
      </c>
    </row>
    <row r="3883" spans="1:15" x14ac:dyDescent="0.25">
      <c r="A3883">
        <f t="shared" si="361"/>
        <v>2012</v>
      </c>
      <c r="B3883">
        <f t="shared" si="362"/>
        <v>11</v>
      </c>
      <c r="C3883">
        <v>2012</v>
      </c>
      <c r="D3883">
        <v>17</v>
      </c>
      <c r="E3883">
        <v>8</v>
      </c>
      <c r="F3883">
        <v>1.8</v>
      </c>
      <c r="G3883">
        <v>1.8</v>
      </c>
      <c r="I3883" s="1">
        <v>41138</v>
      </c>
      <c r="J3883">
        <v>1.8</v>
      </c>
      <c r="K3883">
        <f t="shared" si="360"/>
        <v>4568</v>
      </c>
      <c r="L3883" s="7">
        <f t="shared" si="363"/>
        <v>89.885871704053528</v>
      </c>
      <c r="M3883">
        <f t="shared" si="364"/>
        <v>2.157142857142857</v>
      </c>
      <c r="N3883">
        <f t="shared" si="365"/>
        <v>2.04</v>
      </c>
      <c r="O3883">
        <f>G3883/WatershedCalcs!$F$18</f>
        <v>0.11201298685539299</v>
      </c>
    </row>
    <row r="3884" spans="1:15" x14ac:dyDescent="0.25">
      <c r="A3884">
        <f t="shared" si="361"/>
        <v>2012</v>
      </c>
      <c r="B3884">
        <f t="shared" si="362"/>
        <v>11</v>
      </c>
      <c r="C3884">
        <v>2012</v>
      </c>
      <c r="D3884">
        <v>18</v>
      </c>
      <c r="E3884">
        <v>8</v>
      </c>
      <c r="F3884">
        <v>1.9</v>
      </c>
      <c r="G3884">
        <v>1.9</v>
      </c>
      <c r="I3884" s="1">
        <v>41139</v>
      </c>
      <c r="J3884">
        <v>1.9</v>
      </c>
      <c r="K3884">
        <f t="shared" si="360"/>
        <v>4479</v>
      </c>
      <c r="L3884" s="7">
        <f t="shared" si="363"/>
        <v>88.134592680047234</v>
      </c>
      <c r="M3884">
        <f t="shared" si="364"/>
        <v>2.1999999999999997</v>
      </c>
      <c r="N3884">
        <f t="shared" si="365"/>
        <v>2.04</v>
      </c>
      <c r="O3884">
        <f>G3884/WatershedCalcs!$F$18</f>
        <v>0.11823593056958148</v>
      </c>
    </row>
    <row r="3885" spans="1:15" x14ac:dyDescent="0.25">
      <c r="A3885">
        <f t="shared" si="361"/>
        <v>2012</v>
      </c>
      <c r="B3885">
        <f t="shared" si="362"/>
        <v>11</v>
      </c>
      <c r="C3885">
        <v>2012</v>
      </c>
      <c r="D3885">
        <v>19</v>
      </c>
      <c r="E3885">
        <v>8</v>
      </c>
      <c r="F3885">
        <v>2.4</v>
      </c>
      <c r="G3885">
        <v>2.4</v>
      </c>
      <c r="I3885" s="1">
        <v>41140</v>
      </c>
      <c r="J3885">
        <v>2.4</v>
      </c>
      <c r="K3885">
        <f t="shared" si="360"/>
        <v>4180</v>
      </c>
      <c r="L3885" s="7">
        <f t="shared" si="363"/>
        <v>82.251082251082252</v>
      </c>
      <c r="M3885">
        <f t="shared" si="364"/>
        <v>2.2285714285714286</v>
      </c>
      <c r="N3885">
        <f t="shared" si="365"/>
        <v>2.0366666666666666</v>
      </c>
      <c r="O3885">
        <f>G3885/WatershedCalcs!$F$18</f>
        <v>0.14935064914052398</v>
      </c>
    </row>
    <row r="3886" spans="1:15" x14ac:dyDescent="0.25">
      <c r="A3886">
        <f t="shared" si="361"/>
        <v>2012</v>
      </c>
      <c r="B3886">
        <f t="shared" si="362"/>
        <v>11</v>
      </c>
      <c r="C3886">
        <v>2012</v>
      </c>
      <c r="D3886">
        <v>20</v>
      </c>
      <c r="E3886">
        <v>8</v>
      </c>
      <c r="F3886">
        <v>2.7</v>
      </c>
      <c r="G3886">
        <v>2.7</v>
      </c>
      <c r="I3886" s="1">
        <v>41141</v>
      </c>
      <c r="J3886">
        <v>2.7</v>
      </c>
      <c r="K3886">
        <f t="shared" si="360"/>
        <v>4058</v>
      </c>
      <c r="L3886" s="7">
        <f t="shared" si="363"/>
        <v>79.850452577725306</v>
      </c>
      <c r="M3886">
        <f t="shared" si="364"/>
        <v>2.2285714285714286</v>
      </c>
      <c r="N3886">
        <f t="shared" si="365"/>
        <v>2.0166666666666666</v>
      </c>
      <c r="O3886">
        <f>G3886/WatershedCalcs!$F$18</f>
        <v>0.1680194802830895</v>
      </c>
    </row>
    <row r="3887" spans="1:15" x14ac:dyDescent="0.25">
      <c r="A3887">
        <f t="shared" si="361"/>
        <v>2012</v>
      </c>
      <c r="B3887">
        <f t="shared" si="362"/>
        <v>11</v>
      </c>
      <c r="C3887">
        <v>2012</v>
      </c>
      <c r="D3887">
        <v>21</v>
      </c>
      <c r="E3887">
        <v>8</v>
      </c>
      <c r="F3887">
        <v>2.2000000000000002</v>
      </c>
      <c r="G3887">
        <v>2.2000000000000002</v>
      </c>
      <c r="I3887" s="1">
        <v>41142</v>
      </c>
      <c r="J3887">
        <v>2.2000000000000002</v>
      </c>
      <c r="K3887">
        <f t="shared" si="360"/>
        <v>4282</v>
      </c>
      <c r="L3887" s="7">
        <f t="shared" si="363"/>
        <v>84.258166076347891</v>
      </c>
      <c r="M3887">
        <f t="shared" si="364"/>
        <v>2.2000000000000002</v>
      </c>
      <c r="N3887">
        <f t="shared" si="365"/>
        <v>1.9866666666666661</v>
      </c>
      <c r="O3887">
        <f>G3887/WatershedCalcs!$F$18</f>
        <v>0.13690476171214699</v>
      </c>
    </row>
    <row r="3888" spans="1:15" x14ac:dyDescent="0.25">
      <c r="A3888">
        <f t="shared" si="361"/>
        <v>2012</v>
      </c>
      <c r="B3888">
        <f t="shared" si="362"/>
        <v>11</v>
      </c>
      <c r="C3888">
        <v>2012</v>
      </c>
      <c r="D3888">
        <v>22</v>
      </c>
      <c r="E3888">
        <v>8</v>
      </c>
      <c r="F3888">
        <v>2</v>
      </c>
      <c r="G3888">
        <v>2</v>
      </c>
      <c r="I3888" s="1">
        <v>41143</v>
      </c>
      <c r="J3888">
        <v>2</v>
      </c>
      <c r="K3888">
        <f t="shared" si="360"/>
        <v>4416</v>
      </c>
      <c r="L3888" s="7">
        <f t="shared" si="363"/>
        <v>86.894923258559615</v>
      </c>
      <c r="M3888">
        <f t="shared" si="364"/>
        <v>2.2142857142857144</v>
      </c>
      <c r="N3888">
        <f t="shared" si="365"/>
        <v>1.9733333333333329</v>
      </c>
      <c r="O3888">
        <f>G3888/WatershedCalcs!$F$18</f>
        <v>0.12445887428376999</v>
      </c>
    </row>
    <row r="3889" spans="1:15" x14ac:dyDescent="0.25">
      <c r="A3889">
        <f t="shared" si="361"/>
        <v>2012</v>
      </c>
      <c r="B3889">
        <f t="shared" si="362"/>
        <v>11</v>
      </c>
      <c r="C3889">
        <v>2012</v>
      </c>
      <c r="D3889">
        <v>23</v>
      </c>
      <c r="E3889">
        <v>8</v>
      </c>
      <c r="F3889">
        <v>2.1</v>
      </c>
      <c r="G3889">
        <v>2.1</v>
      </c>
      <c r="I3889" s="1">
        <v>41144</v>
      </c>
      <c r="J3889">
        <v>2.1</v>
      </c>
      <c r="K3889">
        <f t="shared" si="360"/>
        <v>4352</v>
      </c>
      <c r="L3889" s="7">
        <f t="shared" si="363"/>
        <v>85.635576544667458</v>
      </c>
      <c r="M3889">
        <f t="shared" si="364"/>
        <v>2.2285714285714286</v>
      </c>
      <c r="N3889">
        <f t="shared" si="365"/>
        <v>1.9733333333333329</v>
      </c>
      <c r="O3889">
        <f>G3889/WatershedCalcs!$F$18</f>
        <v>0.1306818179979585</v>
      </c>
    </row>
    <row r="3890" spans="1:15" x14ac:dyDescent="0.25">
      <c r="A3890">
        <f t="shared" si="361"/>
        <v>2012</v>
      </c>
      <c r="B3890">
        <f t="shared" si="362"/>
        <v>11</v>
      </c>
      <c r="C3890">
        <v>2012</v>
      </c>
      <c r="D3890">
        <v>24</v>
      </c>
      <c r="E3890">
        <v>8</v>
      </c>
      <c r="F3890">
        <v>2.1</v>
      </c>
      <c r="G3890">
        <v>2.1</v>
      </c>
      <c r="I3890" s="1">
        <v>41145</v>
      </c>
      <c r="J3890">
        <v>2.1</v>
      </c>
      <c r="K3890">
        <f t="shared" si="360"/>
        <v>4352</v>
      </c>
      <c r="L3890" s="7">
        <f t="shared" si="363"/>
        <v>85.635576544667458</v>
      </c>
      <c r="M3890">
        <f t="shared" si="364"/>
        <v>2.1999999999999997</v>
      </c>
      <c r="N3890">
        <f t="shared" si="365"/>
        <v>1.9699999999999995</v>
      </c>
      <c r="O3890">
        <f>G3890/WatershedCalcs!$F$18</f>
        <v>0.1306818179979585</v>
      </c>
    </row>
    <row r="3891" spans="1:15" x14ac:dyDescent="0.25">
      <c r="A3891">
        <f t="shared" si="361"/>
        <v>2012</v>
      </c>
      <c r="B3891">
        <f t="shared" si="362"/>
        <v>11</v>
      </c>
      <c r="C3891">
        <v>2012</v>
      </c>
      <c r="D3891">
        <v>25</v>
      </c>
      <c r="E3891">
        <v>8</v>
      </c>
      <c r="F3891">
        <v>2.1</v>
      </c>
      <c r="G3891">
        <v>2.1</v>
      </c>
      <c r="I3891" s="1">
        <v>41146</v>
      </c>
      <c r="J3891">
        <v>2.1</v>
      </c>
      <c r="K3891">
        <f t="shared" si="360"/>
        <v>4352</v>
      </c>
      <c r="L3891" s="7">
        <f t="shared" si="363"/>
        <v>85.635576544667458</v>
      </c>
      <c r="M3891">
        <f t="shared" si="364"/>
        <v>2.2000000000000002</v>
      </c>
      <c r="N3891">
        <f t="shared" si="365"/>
        <v>1.9633333333333327</v>
      </c>
      <c r="O3891">
        <f>G3891/WatershedCalcs!$F$18</f>
        <v>0.1306818179979585</v>
      </c>
    </row>
    <row r="3892" spans="1:15" x14ac:dyDescent="0.25">
      <c r="A3892">
        <f t="shared" si="361"/>
        <v>2012</v>
      </c>
      <c r="B3892">
        <f t="shared" si="362"/>
        <v>11</v>
      </c>
      <c r="C3892">
        <v>2012</v>
      </c>
      <c r="D3892">
        <v>26</v>
      </c>
      <c r="E3892">
        <v>8</v>
      </c>
      <c r="F3892">
        <v>2.4</v>
      </c>
      <c r="G3892">
        <v>2.4</v>
      </c>
      <c r="I3892" s="1">
        <v>41147</v>
      </c>
      <c r="J3892">
        <v>2.4</v>
      </c>
      <c r="K3892">
        <f t="shared" si="360"/>
        <v>4180</v>
      </c>
      <c r="L3892" s="7">
        <f t="shared" si="363"/>
        <v>82.251082251082252</v>
      </c>
      <c r="M3892">
        <f t="shared" si="364"/>
        <v>2.1571428571428575</v>
      </c>
      <c r="N3892">
        <f t="shared" si="365"/>
        <v>1.9533333333333329</v>
      </c>
      <c r="O3892">
        <f>G3892/WatershedCalcs!$F$18</f>
        <v>0.14935064914052398</v>
      </c>
    </row>
    <row r="3893" spans="1:15" x14ac:dyDescent="0.25">
      <c r="A3893">
        <f t="shared" si="361"/>
        <v>2012</v>
      </c>
      <c r="B3893">
        <f t="shared" si="362"/>
        <v>11</v>
      </c>
      <c r="C3893">
        <v>2012</v>
      </c>
      <c r="D3893">
        <v>27</v>
      </c>
      <c r="E3893">
        <v>8</v>
      </c>
      <c r="F3893">
        <v>2.5</v>
      </c>
      <c r="G3893">
        <v>2.5</v>
      </c>
      <c r="I3893" s="1">
        <v>41148</v>
      </c>
      <c r="J3893">
        <v>2.5</v>
      </c>
      <c r="K3893">
        <f t="shared" si="360"/>
        <v>4136</v>
      </c>
      <c r="L3893" s="7">
        <f t="shared" si="363"/>
        <v>81.385281385281388</v>
      </c>
      <c r="M3893">
        <f t="shared" si="364"/>
        <v>2.1</v>
      </c>
      <c r="N3893">
        <f t="shared" si="365"/>
        <v>1.9333333333333329</v>
      </c>
      <c r="O3893">
        <f>G3893/WatershedCalcs!$F$18</f>
        <v>0.15557359285471248</v>
      </c>
    </row>
    <row r="3894" spans="1:15" x14ac:dyDescent="0.25">
      <c r="A3894">
        <f t="shared" si="361"/>
        <v>2012</v>
      </c>
      <c r="B3894">
        <f t="shared" si="362"/>
        <v>11</v>
      </c>
      <c r="C3894">
        <v>2012</v>
      </c>
      <c r="D3894">
        <v>28</v>
      </c>
      <c r="E3894">
        <v>8</v>
      </c>
      <c r="F3894">
        <v>2.2999999999999998</v>
      </c>
      <c r="G3894">
        <v>2.2999999999999998</v>
      </c>
      <c r="I3894" s="1">
        <v>41149</v>
      </c>
      <c r="J3894">
        <v>2.2999999999999998</v>
      </c>
      <c r="K3894">
        <f t="shared" si="360"/>
        <v>4227</v>
      </c>
      <c r="L3894" s="7">
        <f t="shared" si="363"/>
        <v>83.175914994096814</v>
      </c>
      <c r="M3894">
        <f t="shared" si="364"/>
        <v>2.0428571428571431</v>
      </c>
      <c r="N3894">
        <f t="shared" si="365"/>
        <v>1.9099999999999993</v>
      </c>
      <c r="O3894">
        <f>G3894/WatershedCalcs!$F$18</f>
        <v>0.14312770542633546</v>
      </c>
    </row>
    <row r="3895" spans="1:15" x14ac:dyDescent="0.25">
      <c r="A3895">
        <f t="shared" si="361"/>
        <v>2012</v>
      </c>
      <c r="B3895">
        <f t="shared" si="362"/>
        <v>11</v>
      </c>
      <c r="C3895">
        <v>2012</v>
      </c>
      <c r="D3895">
        <v>29</v>
      </c>
      <c r="E3895">
        <v>8</v>
      </c>
      <c r="F3895">
        <v>2.1</v>
      </c>
      <c r="G3895">
        <v>2.1</v>
      </c>
      <c r="I3895" s="1">
        <v>41150</v>
      </c>
      <c r="J3895">
        <v>2.1</v>
      </c>
      <c r="K3895">
        <f t="shared" si="360"/>
        <v>4352</v>
      </c>
      <c r="L3895" s="7">
        <f t="shared" si="363"/>
        <v>85.635576544667458</v>
      </c>
      <c r="M3895">
        <f t="shared" si="364"/>
        <v>2.0428571428571423</v>
      </c>
      <c r="N3895">
        <f t="shared" si="365"/>
        <v>1.8966666666666656</v>
      </c>
      <c r="O3895">
        <f>G3895/WatershedCalcs!$F$18</f>
        <v>0.1306818179979585</v>
      </c>
    </row>
    <row r="3896" spans="1:15" x14ac:dyDescent="0.25">
      <c r="A3896">
        <f t="shared" si="361"/>
        <v>2012</v>
      </c>
      <c r="B3896">
        <f t="shared" si="362"/>
        <v>11</v>
      </c>
      <c r="C3896">
        <v>2012</v>
      </c>
      <c r="D3896">
        <v>30</v>
      </c>
      <c r="E3896">
        <v>8</v>
      </c>
      <c r="F3896">
        <v>1.9</v>
      </c>
      <c r="G3896">
        <v>1.9</v>
      </c>
      <c r="I3896" s="1">
        <v>41151</v>
      </c>
      <c r="J3896">
        <v>1.9</v>
      </c>
      <c r="K3896">
        <f t="shared" si="360"/>
        <v>4479</v>
      </c>
      <c r="L3896" s="7">
        <f t="shared" si="363"/>
        <v>88.134592680047234</v>
      </c>
      <c r="M3896">
        <f t="shared" si="364"/>
        <v>2.0428571428571427</v>
      </c>
      <c r="N3896">
        <f t="shared" si="365"/>
        <v>1.8833333333333324</v>
      </c>
      <c r="O3896">
        <f>G3896/WatershedCalcs!$F$18</f>
        <v>0.11823593056958148</v>
      </c>
    </row>
    <row r="3897" spans="1:15" x14ac:dyDescent="0.25">
      <c r="A3897">
        <f t="shared" si="361"/>
        <v>2012</v>
      </c>
      <c r="B3897">
        <f t="shared" si="362"/>
        <v>11</v>
      </c>
      <c r="C3897">
        <v>2012</v>
      </c>
      <c r="D3897">
        <v>31</v>
      </c>
      <c r="E3897">
        <v>8</v>
      </c>
      <c r="F3897">
        <v>2.1</v>
      </c>
      <c r="G3897">
        <v>2.1</v>
      </c>
      <c r="I3897" s="1">
        <v>41152</v>
      </c>
      <c r="J3897">
        <v>2.1</v>
      </c>
      <c r="K3897">
        <f t="shared" si="360"/>
        <v>4352</v>
      </c>
      <c r="L3897" s="7">
        <f t="shared" si="363"/>
        <v>85.635576544667458</v>
      </c>
      <c r="M3897">
        <f t="shared" si="364"/>
        <v>2.0428571428571431</v>
      </c>
      <c r="N3897">
        <f t="shared" si="365"/>
        <v>1.876666666666666</v>
      </c>
      <c r="O3897">
        <f>G3897/WatershedCalcs!$F$18</f>
        <v>0.1306818179979585</v>
      </c>
    </row>
    <row r="3898" spans="1:15" x14ac:dyDescent="0.25">
      <c r="A3898">
        <f t="shared" si="361"/>
        <v>2012</v>
      </c>
      <c r="B3898">
        <f t="shared" si="362"/>
        <v>12</v>
      </c>
      <c r="C3898">
        <v>2012</v>
      </c>
      <c r="D3898">
        <v>1</v>
      </c>
      <c r="E3898">
        <v>9</v>
      </c>
      <c r="F3898">
        <v>1.8</v>
      </c>
      <c r="G3898">
        <v>1.8</v>
      </c>
      <c r="I3898" s="1">
        <v>41153</v>
      </c>
      <c r="J3898">
        <v>1.8</v>
      </c>
      <c r="K3898">
        <f t="shared" si="360"/>
        <v>4568</v>
      </c>
      <c r="L3898" s="7">
        <f t="shared" si="363"/>
        <v>89.885871704053528</v>
      </c>
      <c r="M3898">
        <f t="shared" si="364"/>
        <v>2.0285714285714285</v>
      </c>
      <c r="N3898">
        <f t="shared" si="365"/>
        <v>1.8633333333333328</v>
      </c>
      <c r="O3898">
        <f>G3898/WatershedCalcs!$F$18</f>
        <v>0.11201298685539299</v>
      </c>
    </row>
    <row r="3899" spans="1:15" x14ac:dyDescent="0.25">
      <c r="A3899">
        <f t="shared" si="361"/>
        <v>2012</v>
      </c>
      <c r="B3899">
        <f t="shared" si="362"/>
        <v>12</v>
      </c>
      <c r="C3899">
        <v>2012</v>
      </c>
      <c r="D3899">
        <v>2</v>
      </c>
      <c r="E3899">
        <v>9</v>
      </c>
      <c r="F3899">
        <v>2</v>
      </c>
      <c r="G3899">
        <v>2</v>
      </c>
      <c r="I3899" s="1">
        <v>41154</v>
      </c>
      <c r="J3899">
        <v>2</v>
      </c>
      <c r="K3899">
        <f t="shared" si="360"/>
        <v>4416</v>
      </c>
      <c r="L3899" s="7">
        <f t="shared" si="363"/>
        <v>86.894923258559615</v>
      </c>
      <c r="M3899">
        <f t="shared" si="364"/>
        <v>2.0571428571428574</v>
      </c>
      <c r="N3899">
        <f t="shared" si="365"/>
        <v>1.8599999999999999</v>
      </c>
      <c r="O3899">
        <f>G3899/WatershedCalcs!$F$18</f>
        <v>0.12445887428376999</v>
      </c>
    </row>
    <row r="3900" spans="1:15" x14ac:dyDescent="0.25">
      <c r="A3900">
        <f t="shared" si="361"/>
        <v>2012</v>
      </c>
      <c r="B3900">
        <f t="shared" si="362"/>
        <v>12</v>
      </c>
      <c r="C3900">
        <v>2012</v>
      </c>
      <c r="D3900">
        <v>3</v>
      </c>
      <c r="E3900">
        <v>9</v>
      </c>
      <c r="F3900">
        <v>2.1</v>
      </c>
      <c r="G3900">
        <v>2.1</v>
      </c>
      <c r="I3900" s="1">
        <v>41155</v>
      </c>
      <c r="J3900">
        <v>2.1</v>
      </c>
      <c r="K3900">
        <f t="shared" si="360"/>
        <v>4352</v>
      </c>
      <c r="L3900" s="7">
        <f t="shared" si="363"/>
        <v>85.635576544667458</v>
      </c>
      <c r="M3900">
        <f t="shared" si="364"/>
        <v>2.0428571428571431</v>
      </c>
      <c r="N3900">
        <f t="shared" si="365"/>
        <v>1.85</v>
      </c>
      <c r="O3900">
        <f>G3900/WatershedCalcs!$F$18</f>
        <v>0.1306818179979585</v>
      </c>
    </row>
    <row r="3901" spans="1:15" x14ac:dyDescent="0.25">
      <c r="A3901">
        <f t="shared" si="361"/>
        <v>2012</v>
      </c>
      <c r="B3901">
        <f t="shared" si="362"/>
        <v>12</v>
      </c>
      <c r="C3901">
        <v>2012</v>
      </c>
      <c r="D3901">
        <v>4</v>
      </c>
      <c r="E3901">
        <v>9</v>
      </c>
      <c r="F3901">
        <v>2.2999999999999998</v>
      </c>
      <c r="G3901">
        <v>2.2999999999999998</v>
      </c>
      <c r="I3901" s="1">
        <v>41156</v>
      </c>
      <c r="J3901">
        <v>2.2999999999999998</v>
      </c>
      <c r="K3901">
        <f t="shared" si="360"/>
        <v>4227</v>
      </c>
      <c r="L3901" s="7">
        <f t="shared" si="363"/>
        <v>83.175914994096814</v>
      </c>
      <c r="M3901">
        <f t="shared" si="364"/>
        <v>2.0000000000000004</v>
      </c>
      <c r="N3901">
        <f t="shared" si="365"/>
        <v>1.8366666666666669</v>
      </c>
      <c r="O3901">
        <f>G3901/WatershedCalcs!$F$18</f>
        <v>0.14312770542633546</v>
      </c>
    </row>
    <row r="3902" spans="1:15" x14ac:dyDescent="0.25">
      <c r="A3902">
        <f t="shared" si="361"/>
        <v>2012</v>
      </c>
      <c r="B3902">
        <f t="shared" si="362"/>
        <v>12</v>
      </c>
      <c r="C3902">
        <v>2012</v>
      </c>
      <c r="D3902">
        <v>5</v>
      </c>
      <c r="E3902">
        <v>9</v>
      </c>
      <c r="F3902">
        <v>2.1</v>
      </c>
      <c r="G3902">
        <v>2.1</v>
      </c>
      <c r="I3902" s="1">
        <v>41157</v>
      </c>
      <c r="J3902">
        <v>2.1</v>
      </c>
      <c r="K3902">
        <f t="shared" si="360"/>
        <v>4352</v>
      </c>
      <c r="L3902" s="7">
        <f t="shared" si="363"/>
        <v>85.635576544667458</v>
      </c>
      <c r="M3902">
        <f t="shared" si="364"/>
        <v>1.9285714285714288</v>
      </c>
      <c r="N3902">
        <f t="shared" si="365"/>
        <v>1.8166666666666671</v>
      </c>
      <c r="O3902">
        <f>G3902/WatershedCalcs!$F$18</f>
        <v>0.1306818179979585</v>
      </c>
    </row>
    <row r="3903" spans="1:15" x14ac:dyDescent="0.25">
      <c r="A3903">
        <f t="shared" si="361"/>
        <v>2012</v>
      </c>
      <c r="B3903">
        <f t="shared" si="362"/>
        <v>12</v>
      </c>
      <c r="C3903">
        <v>2012</v>
      </c>
      <c r="D3903">
        <v>6</v>
      </c>
      <c r="E3903">
        <v>9</v>
      </c>
      <c r="F3903">
        <v>1.9</v>
      </c>
      <c r="G3903">
        <v>1.9</v>
      </c>
      <c r="I3903" s="1">
        <v>41158</v>
      </c>
      <c r="J3903">
        <v>1.9</v>
      </c>
      <c r="K3903">
        <f t="shared" si="360"/>
        <v>4479</v>
      </c>
      <c r="L3903" s="7">
        <f t="shared" si="363"/>
        <v>88.134592680047234</v>
      </c>
      <c r="M3903">
        <f t="shared" si="364"/>
        <v>1.8714285714285717</v>
      </c>
      <c r="N3903">
        <f t="shared" si="365"/>
        <v>1.8033333333333339</v>
      </c>
      <c r="O3903">
        <f>G3903/WatershedCalcs!$F$18</f>
        <v>0.11823593056958148</v>
      </c>
    </row>
    <row r="3904" spans="1:15" x14ac:dyDescent="0.25">
      <c r="A3904">
        <f t="shared" si="361"/>
        <v>2012</v>
      </c>
      <c r="B3904">
        <f t="shared" si="362"/>
        <v>12</v>
      </c>
      <c r="C3904">
        <v>2012</v>
      </c>
      <c r="D3904">
        <v>7</v>
      </c>
      <c r="E3904">
        <v>9</v>
      </c>
      <c r="F3904">
        <v>2</v>
      </c>
      <c r="G3904">
        <v>2</v>
      </c>
      <c r="I3904" s="1">
        <v>41159</v>
      </c>
      <c r="J3904">
        <v>2</v>
      </c>
      <c r="K3904">
        <f t="shared" si="360"/>
        <v>4416</v>
      </c>
      <c r="L3904" s="7">
        <f t="shared" si="363"/>
        <v>86.894923258559615</v>
      </c>
      <c r="M3904">
        <f t="shared" si="364"/>
        <v>1.8428571428571427</v>
      </c>
      <c r="N3904">
        <f t="shared" si="365"/>
        <v>1.7966666666666673</v>
      </c>
      <c r="O3904">
        <f>G3904/WatershedCalcs!$F$18</f>
        <v>0.12445887428376999</v>
      </c>
    </row>
    <row r="3905" spans="1:15" x14ac:dyDescent="0.25">
      <c r="A3905">
        <f t="shared" si="361"/>
        <v>2012</v>
      </c>
      <c r="B3905">
        <f t="shared" si="362"/>
        <v>12</v>
      </c>
      <c r="C3905">
        <v>2012</v>
      </c>
      <c r="D3905">
        <v>8</v>
      </c>
      <c r="E3905">
        <v>9</v>
      </c>
      <c r="F3905">
        <v>2</v>
      </c>
      <c r="G3905">
        <v>2</v>
      </c>
      <c r="I3905" s="1">
        <v>41160</v>
      </c>
      <c r="J3905">
        <v>2</v>
      </c>
      <c r="K3905">
        <f t="shared" si="360"/>
        <v>4416</v>
      </c>
      <c r="L3905" s="7">
        <f t="shared" si="363"/>
        <v>86.894923258559615</v>
      </c>
      <c r="M3905">
        <f t="shared" si="364"/>
        <v>1.7999999999999996</v>
      </c>
      <c r="N3905">
        <f t="shared" si="365"/>
        <v>1.7866666666666675</v>
      </c>
      <c r="O3905">
        <f>G3905/WatershedCalcs!$F$18</f>
        <v>0.12445887428376999</v>
      </c>
    </row>
    <row r="3906" spans="1:15" x14ac:dyDescent="0.25">
      <c r="A3906">
        <f t="shared" si="361"/>
        <v>2012</v>
      </c>
      <c r="B3906">
        <f t="shared" si="362"/>
        <v>12</v>
      </c>
      <c r="C3906">
        <v>2012</v>
      </c>
      <c r="D3906">
        <v>9</v>
      </c>
      <c r="E3906">
        <v>9</v>
      </c>
      <c r="F3906" t="s">
        <v>172</v>
      </c>
      <c r="G3906">
        <v>1.9</v>
      </c>
      <c r="H3906" t="s">
        <v>10</v>
      </c>
      <c r="I3906" s="1">
        <v>41161</v>
      </c>
      <c r="J3906">
        <v>1.9</v>
      </c>
      <c r="K3906">
        <f t="shared" ref="K3906:K3969" si="366">RANK(J3906,$J$2:$J$5114,0)</f>
        <v>4479</v>
      </c>
      <c r="L3906" s="7">
        <f t="shared" si="363"/>
        <v>88.134592680047234</v>
      </c>
      <c r="M3906">
        <f t="shared" si="364"/>
        <v>1.7714285714285716</v>
      </c>
      <c r="N3906">
        <f t="shared" si="365"/>
        <v>1.7766666666666677</v>
      </c>
      <c r="O3906">
        <f>G3906/WatershedCalcs!$F$18</f>
        <v>0.11823593056958148</v>
      </c>
    </row>
    <row r="3907" spans="1:15" x14ac:dyDescent="0.25">
      <c r="A3907">
        <f t="shared" ref="A3907:A3970" si="367">IF(E3907&gt;9,C3907+1,C3907)</f>
        <v>2012</v>
      </c>
      <c r="B3907">
        <f t="shared" ref="B3907:B3970" si="368">IF(E3907&gt;9,(E3907-9),(E3907+3))</f>
        <v>12</v>
      </c>
      <c r="C3907">
        <v>2012</v>
      </c>
      <c r="D3907">
        <v>10</v>
      </c>
      <c r="E3907">
        <v>9</v>
      </c>
      <c r="F3907" t="s">
        <v>173</v>
      </c>
      <c r="G3907">
        <v>1.8</v>
      </c>
      <c r="H3907" t="s">
        <v>10</v>
      </c>
      <c r="I3907" s="1">
        <v>41162</v>
      </c>
      <c r="J3907">
        <v>1.8</v>
      </c>
      <c r="K3907">
        <f t="shared" si="366"/>
        <v>4568</v>
      </c>
      <c r="L3907" s="7">
        <f t="shared" ref="L3907:L3970" si="369">100*(K3907/(COUNT($K$2:$K$5114)+1))</f>
        <v>89.885871704053528</v>
      </c>
      <c r="M3907">
        <f t="shared" ref="M3907:M3970" si="370">AVERAGE(J3907:J3913)</f>
        <v>1.7571428571428573</v>
      </c>
      <c r="N3907">
        <f t="shared" ref="N3907:N3970" si="371">AVERAGE(J3907:J3936)</f>
        <v>1.7766666666666677</v>
      </c>
      <c r="O3907">
        <f>G3907/WatershedCalcs!$F$18</f>
        <v>0.11201298685539299</v>
      </c>
    </row>
    <row r="3908" spans="1:15" x14ac:dyDescent="0.25">
      <c r="A3908">
        <f t="shared" si="367"/>
        <v>2012</v>
      </c>
      <c r="B3908">
        <f t="shared" si="368"/>
        <v>12</v>
      </c>
      <c r="C3908">
        <v>2012</v>
      </c>
      <c r="D3908">
        <v>11</v>
      </c>
      <c r="E3908">
        <v>9</v>
      </c>
      <c r="F3908" t="s">
        <v>173</v>
      </c>
      <c r="G3908">
        <v>1.8</v>
      </c>
      <c r="H3908" t="s">
        <v>10</v>
      </c>
      <c r="I3908" s="1">
        <v>41163</v>
      </c>
      <c r="J3908">
        <v>1.8</v>
      </c>
      <c r="K3908">
        <f t="shared" si="366"/>
        <v>4568</v>
      </c>
      <c r="L3908" s="7">
        <f t="shared" si="369"/>
        <v>89.885871704053528</v>
      </c>
      <c r="M3908">
        <f t="shared" si="370"/>
        <v>1.7571428571428576</v>
      </c>
      <c r="N3908">
        <f t="shared" si="371"/>
        <v>1.7933333333333341</v>
      </c>
      <c r="O3908">
        <f>G3908/WatershedCalcs!$F$18</f>
        <v>0.11201298685539299</v>
      </c>
    </row>
    <row r="3909" spans="1:15" x14ac:dyDescent="0.25">
      <c r="A3909">
        <f t="shared" si="367"/>
        <v>2012</v>
      </c>
      <c r="B3909">
        <f t="shared" si="368"/>
        <v>12</v>
      </c>
      <c r="C3909">
        <v>2012</v>
      </c>
      <c r="D3909">
        <v>12</v>
      </c>
      <c r="E3909">
        <v>9</v>
      </c>
      <c r="F3909" t="s">
        <v>174</v>
      </c>
      <c r="G3909">
        <v>1.7</v>
      </c>
      <c r="H3909" t="s">
        <v>10</v>
      </c>
      <c r="I3909" s="1">
        <v>41164</v>
      </c>
      <c r="J3909">
        <v>1.7</v>
      </c>
      <c r="K3909">
        <f t="shared" si="366"/>
        <v>4673</v>
      </c>
      <c r="L3909" s="7">
        <f t="shared" si="369"/>
        <v>91.951987406532865</v>
      </c>
      <c r="M3909">
        <f t="shared" si="370"/>
        <v>1.7571428571428573</v>
      </c>
      <c r="N3909">
        <f t="shared" si="371"/>
        <v>1.8000000000000007</v>
      </c>
      <c r="O3909">
        <f>G3909/WatershedCalcs!$F$18</f>
        <v>0.10579004314120449</v>
      </c>
    </row>
    <row r="3910" spans="1:15" x14ac:dyDescent="0.25">
      <c r="A3910">
        <f t="shared" si="367"/>
        <v>2012</v>
      </c>
      <c r="B3910">
        <f t="shared" si="368"/>
        <v>12</v>
      </c>
      <c r="C3910">
        <v>2012</v>
      </c>
      <c r="D3910">
        <v>13</v>
      </c>
      <c r="E3910">
        <v>9</v>
      </c>
      <c r="F3910" t="s">
        <v>174</v>
      </c>
      <c r="G3910">
        <v>1.7</v>
      </c>
      <c r="H3910" t="s">
        <v>10</v>
      </c>
      <c r="I3910" s="1">
        <v>41165</v>
      </c>
      <c r="J3910">
        <v>1.7</v>
      </c>
      <c r="K3910">
        <f t="shared" si="366"/>
        <v>4673</v>
      </c>
      <c r="L3910" s="7">
        <f t="shared" si="369"/>
        <v>91.951987406532865</v>
      </c>
      <c r="M3910">
        <f t="shared" si="370"/>
        <v>1.7714285714285718</v>
      </c>
      <c r="N3910">
        <f t="shared" si="371"/>
        <v>2.7766666666666668</v>
      </c>
      <c r="O3910">
        <f>G3910/WatershedCalcs!$F$18</f>
        <v>0.10579004314120449</v>
      </c>
    </row>
    <row r="3911" spans="1:15" x14ac:dyDescent="0.25">
      <c r="A3911">
        <f t="shared" si="367"/>
        <v>2012</v>
      </c>
      <c r="B3911">
        <f t="shared" si="368"/>
        <v>12</v>
      </c>
      <c r="C3911">
        <v>2012</v>
      </c>
      <c r="D3911">
        <v>14</v>
      </c>
      <c r="E3911">
        <v>9</v>
      </c>
      <c r="F3911" t="s">
        <v>174</v>
      </c>
      <c r="G3911">
        <v>1.7</v>
      </c>
      <c r="H3911" t="s">
        <v>10</v>
      </c>
      <c r="I3911" s="1">
        <v>41166</v>
      </c>
      <c r="J3911">
        <v>1.7</v>
      </c>
      <c r="K3911">
        <f t="shared" si="366"/>
        <v>4673</v>
      </c>
      <c r="L3911" s="7">
        <f t="shared" si="369"/>
        <v>91.951987406532865</v>
      </c>
      <c r="M3911">
        <f t="shared" si="370"/>
        <v>1.785714285714286</v>
      </c>
      <c r="N3911">
        <f t="shared" si="371"/>
        <v>3.0866666666666673</v>
      </c>
      <c r="O3911">
        <f>G3911/WatershedCalcs!$F$18</f>
        <v>0.10579004314120449</v>
      </c>
    </row>
    <row r="3912" spans="1:15" x14ac:dyDescent="0.25">
      <c r="A3912">
        <f t="shared" si="367"/>
        <v>2012</v>
      </c>
      <c r="B3912">
        <f t="shared" si="368"/>
        <v>12</v>
      </c>
      <c r="C3912">
        <v>2012</v>
      </c>
      <c r="D3912">
        <v>15</v>
      </c>
      <c r="E3912">
        <v>9</v>
      </c>
      <c r="F3912" t="s">
        <v>173</v>
      </c>
      <c r="G3912">
        <v>1.8</v>
      </c>
      <c r="H3912" t="s">
        <v>10</v>
      </c>
      <c r="I3912" s="1">
        <v>41167</v>
      </c>
      <c r="J3912">
        <v>1.8</v>
      </c>
      <c r="K3912">
        <f t="shared" si="366"/>
        <v>4568</v>
      </c>
      <c r="L3912" s="7">
        <f t="shared" si="369"/>
        <v>89.885871704053528</v>
      </c>
      <c r="M3912">
        <f t="shared" si="370"/>
        <v>1.8285714285714287</v>
      </c>
      <c r="N3912">
        <f t="shared" si="371"/>
        <v>3.2366666666666668</v>
      </c>
      <c r="O3912">
        <f>G3912/WatershedCalcs!$F$18</f>
        <v>0.11201298685539299</v>
      </c>
    </row>
    <row r="3913" spans="1:15" x14ac:dyDescent="0.25">
      <c r="A3913">
        <f t="shared" si="367"/>
        <v>2012</v>
      </c>
      <c r="B3913">
        <f t="shared" si="368"/>
        <v>12</v>
      </c>
      <c r="C3913">
        <v>2012</v>
      </c>
      <c r="D3913">
        <v>16</v>
      </c>
      <c r="E3913">
        <v>9</v>
      </c>
      <c r="F3913" t="s">
        <v>173</v>
      </c>
      <c r="G3913">
        <v>1.8</v>
      </c>
      <c r="H3913" t="s">
        <v>10</v>
      </c>
      <c r="I3913" s="1">
        <v>41168</v>
      </c>
      <c r="J3913">
        <v>1.8</v>
      </c>
      <c r="K3913">
        <f t="shared" si="366"/>
        <v>4568</v>
      </c>
      <c r="L3913" s="7">
        <f t="shared" si="369"/>
        <v>89.885871704053528</v>
      </c>
      <c r="M3913">
        <f t="shared" si="370"/>
        <v>1.8571428571428572</v>
      </c>
      <c r="N3913">
        <f t="shared" si="371"/>
        <v>3.9100000000000006</v>
      </c>
      <c r="O3913">
        <f>G3913/WatershedCalcs!$F$18</f>
        <v>0.11201298685539299</v>
      </c>
    </row>
    <row r="3914" spans="1:15" x14ac:dyDescent="0.25">
      <c r="A3914">
        <f t="shared" si="367"/>
        <v>2012</v>
      </c>
      <c r="B3914">
        <f t="shared" si="368"/>
        <v>12</v>
      </c>
      <c r="C3914">
        <v>2012</v>
      </c>
      <c r="D3914">
        <v>17</v>
      </c>
      <c r="E3914">
        <v>9</v>
      </c>
      <c r="F3914" t="s">
        <v>173</v>
      </c>
      <c r="G3914">
        <v>1.8</v>
      </c>
      <c r="H3914" t="s">
        <v>10</v>
      </c>
      <c r="I3914" s="1">
        <v>41169</v>
      </c>
      <c r="J3914">
        <v>1.8</v>
      </c>
      <c r="K3914">
        <f t="shared" si="366"/>
        <v>4568</v>
      </c>
      <c r="L3914" s="7">
        <f t="shared" si="369"/>
        <v>89.885871704053528</v>
      </c>
      <c r="M3914">
        <f t="shared" si="370"/>
        <v>1.8714285714285714</v>
      </c>
      <c r="N3914">
        <f t="shared" si="371"/>
        <v>4.45</v>
      </c>
      <c r="O3914">
        <f>G3914/WatershedCalcs!$F$18</f>
        <v>0.11201298685539299</v>
      </c>
    </row>
    <row r="3915" spans="1:15" x14ac:dyDescent="0.25">
      <c r="A3915">
        <f t="shared" si="367"/>
        <v>2012</v>
      </c>
      <c r="B3915">
        <f t="shared" si="368"/>
        <v>12</v>
      </c>
      <c r="C3915">
        <v>2012</v>
      </c>
      <c r="D3915">
        <v>18</v>
      </c>
      <c r="E3915">
        <v>9</v>
      </c>
      <c r="F3915" t="s">
        <v>173</v>
      </c>
      <c r="G3915">
        <v>1.8</v>
      </c>
      <c r="H3915" t="s">
        <v>10</v>
      </c>
      <c r="I3915" s="1">
        <v>41170</v>
      </c>
      <c r="J3915">
        <v>1.8</v>
      </c>
      <c r="K3915">
        <f t="shared" si="366"/>
        <v>4568</v>
      </c>
      <c r="L3915" s="7">
        <f t="shared" si="369"/>
        <v>89.885871704053528</v>
      </c>
      <c r="M3915">
        <f t="shared" si="370"/>
        <v>1.8714285714285717</v>
      </c>
      <c r="N3915">
        <f t="shared" si="371"/>
        <v>4.67</v>
      </c>
      <c r="O3915">
        <f>G3915/WatershedCalcs!$F$18</f>
        <v>0.11201298685539299</v>
      </c>
    </row>
    <row r="3916" spans="1:15" x14ac:dyDescent="0.25">
      <c r="A3916">
        <f t="shared" si="367"/>
        <v>2012</v>
      </c>
      <c r="B3916">
        <f t="shared" si="368"/>
        <v>12</v>
      </c>
      <c r="C3916">
        <v>2012</v>
      </c>
      <c r="D3916">
        <v>19</v>
      </c>
      <c r="E3916">
        <v>9</v>
      </c>
      <c r="F3916" t="s">
        <v>173</v>
      </c>
      <c r="G3916">
        <v>1.8</v>
      </c>
      <c r="H3916" t="s">
        <v>10</v>
      </c>
      <c r="I3916" s="1">
        <v>41171</v>
      </c>
      <c r="J3916">
        <v>1.8</v>
      </c>
      <c r="K3916">
        <f t="shared" si="366"/>
        <v>4568</v>
      </c>
      <c r="L3916" s="7">
        <f t="shared" si="369"/>
        <v>89.885871704053528</v>
      </c>
      <c r="M3916">
        <f t="shared" si="370"/>
        <v>1.8714285714285717</v>
      </c>
      <c r="N3916">
        <f t="shared" si="371"/>
        <v>4.793333333333333</v>
      </c>
      <c r="O3916">
        <f>G3916/WatershedCalcs!$F$18</f>
        <v>0.11201298685539299</v>
      </c>
    </row>
    <row r="3917" spans="1:15" x14ac:dyDescent="0.25">
      <c r="A3917">
        <f t="shared" si="367"/>
        <v>2012</v>
      </c>
      <c r="B3917">
        <f t="shared" si="368"/>
        <v>12</v>
      </c>
      <c r="C3917">
        <v>2012</v>
      </c>
      <c r="D3917">
        <v>20</v>
      </c>
      <c r="E3917">
        <v>9</v>
      </c>
      <c r="F3917" t="s">
        <v>173</v>
      </c>
      <c r="G3917">
        <v>1.8</v>
      </c>
      <c r="H3917" t="s">
        <v>10</v>
      </c>
      <c r="I3917" s="1">
        <v>41172</v>
      </c>
      <c r="J3917">
        <v>1.8</v>
      </c>
      <c r="K3917">
        <f t="shared" si="366"/>
        <v>4568</v>
      </c>
      <c r="L3917" s="7">
        <f t="shared" si="369"/>
        <v>89.885871704053528</v>
      </c>
      <c r="M3917">
        <f t="shared" si="370"/>
        <v>1.8714285714285717</v>
      </c>
      <c r="N3917">
        <f t="shared" si="371"/>
        <v>5.0266666666666673</v>
      </c>
      <c r="O3917">
        <f>G3917/WatershedCalcs!$F$18</f>
        <v>0.11201298685539299</v>
      </c>
    </row>
    <row r="3918" spans="1:15" x14ac:dyDescent="0.25">
      <c r="A3918">
        <f t="shared" si="367"/>
        <v>2012</v>
      </c>
      <c r="B3918">
        <f t="shared" si="368"/>
        <v>12</v>
      </c>
      <c r="C3918">
        <v>2012</v>
      </c>
      <c r="D3918">
        <v>21</v>
      </c>
      <c r="E3918">
        <v>9</v>
      </c>
      <c r="F3918" t="s">
        <v>175</v>
      </c>
      <c r="G3918">
        <v>2</v>
      </c>
      <c r="H3918" t="s">
        <v>10</v>
      </c>
      <c r="I3918" s="1">
        <v>41173</v>
      </c>
      <c r="J3918">
        <v>2</v>
      </c>
      <c r="K3918">
        <f t="shared" si="366"/>
        <v>4416</v>
      </c>
      <c r="L3918" s="7">
        <f t="shared" si="369"/>
        <v>86.894923258559615</v>
      </c>
      <c r="M3918">
        <f t="shared" si="370"/>
        <v>1.8857142857142859</v>
      </c>
      <c r="N3918">
        <f t="shared" si="371"/>
        <v>5.5</v>
      </c>
      <c r="O3918">
        <f>G3918/WatershedCalcs!$F$18</f>
        <v>0.12445887428376999</v>
      </c>
    </row>
    <row r="3919" spans="1:15" x14ac:dyDescent="0.25">
      <c r="A3919">
        <f t="shared" si="367"/>
        <v>2012</v>
      </c>
      <c r="B3919">
        <f t="shared" si="368"/>
        <v>12</v>
      </c>
      <c r="C3919">
        <v>2012</v>
      </c>
      <c r="D3919">
        <v>22</v>
      </c>
      <c r="E3919">
        <v>9</v>
      </c>
      <c r="F3919" t="s">
        <v>175</v>
      </c>
      <c r="G3919">
        <v>2</v>
      </c>
      <c r="H3919" t="s">
        <v>10</v>
      </c>
      <c r="I3919" s="1">
        <v>41174</v>
      </c>
      <c r="J3919">
        <v>2</v>
      </c>
      <c r="K3919">
        <f t="shared" si="366"/>
        <v>4416</v>
      </c>
      <c r="L3919" s="7">
        <f t="shared" si="369"/>
        <v>86.894923258559615</v>
      </c>
      <c r="M3919">
        <f t="shared" si="370"/>
        <v>1.842857142857143</v>
      </c>
      <c r="N3919">
        <f t="shared" si="371"/>
        <v>5.833333333333333</v>
      </c>
      <c r="O3919">
        <f>G3919/WatershedCalcs!$F$18</f>
        <v>0.12445887428376999</v>
      </c>
    </row>
    <row r="3920" spans="1:15" x14ac:dyDescent="0.25">
      <c r="A3920">
        <f t="shared" si="367"/>
        <v>2012</v>
      </c>
      <c r="B3920">
        <f t="shared" si="368"/>
        <v>12</v>
      </c>
      <c r="C3920">
        <v>2012</v>
      </c>
      <c r="D3920">
        <v>23</v>
      </c>
      <c r="E3920">
        <v>9</v>
      </c>
      <c r="F3920" t="s">
        <v>172</v>
      </c>
      <c r="G3920">
        <v>1.9</v>
      </c>
      <c r="H3920" t="s">
        <v>10</v>
      </c>
      <c r="I3920" s="1">
        <v>41175</v>
      </c>
      <c r="J3920">
        <v>1.9</v>
      </c>
      <c r="K3920">
        <f t="shared" si="366"/>
        <v>4479</v>
      </c>
      <c r="L3920" s="7">
        <f t="shared" si="369"/>
        <v>88.134592680047234</v>
      </c>
      <c r="M3920">
        <f t="shared" si="370"/>
        <v>1.7999999999999996</v>
      </c>
      <c r="N3920">
        <f t="shared" si="371"/>
        <v>6.333333333333333</v>
      </c>
      <c r="O3920">
        <f>G3920/WatershedCalcs!$F$18</f>
        <v>0.11823593056958148</v>
      </c>
    </row>
    <row r="3921" spans="1:15" x14ac:dyDescent="0.25">
      <c r="A3921">
        <f t="shared" si="367"/>
        <v>2012</v>
      </c>
      <c r="B3921">
        <f t="shared" si="368"/>
        <v>12</v>
      </c>
      <c r="C3921">
        <v>2012</v>
      </c>
      <c r="D3921">
        <v>24</v>
      </c>
      <c r="E3921">
        <v>9</v>
      </c>
      <c r="F3921" t="s">
        <v>173</v>
      </c>
      <c r="G3921">
        <v>1.8</v>
      </c>
      <c r="H3921" t="s">
        <v>10</v>
      </c>
      <c r="I3921" s="1">
        <v>41176</v>
      </c>
      <c r="J3921">
        <v>1.8</v>
      </c>
      <c r="K3921">
        <f t="shared" si="366"/>
        <v>4568</v>
      </c>
      <c r="L3921" s="7">
        <f t="shared" si="369"/>
        <v>89.885871704053528</v>
      </c>
      <c r="M3921">
        <f t="shared" si="370"/>
        <v>1.7714285714285711</v>
      </c>
      <c r="N3921">
        <f t="shared" si="371"/>
        <v>6.67</v>
      </c>
      <c r="O3921">
        <f>G3921/WatershedCalcs!$F$18</f>
        <v>0.11201298685539299</v>
      </c>
    </row>
    <row r="3922" spans="1:15" x14ac:dyDescent="0.25">
      <c r="A3922">
        <f t="shared" si="367"/>
        <v>2012</v>
      </c>
      <c r="B3922">
        <f t="shared" si="368"/>
        <v>12</v>
      </c>
      <c r="C3922">
        <v>2012</v>
      </c>
      <c r="D3922">
        <v>25</v>
      </c>
      <c r="E3922">
        <v>9</v>
      </c>
      <c r="F3922" t="s">
        <v>173</v>
      </c>
      <c r="G3922">
        <v>1.8</v>
      </c>
      <c r="H3922" t="s">
        <v>10</v>
      </c>
      <c r="I3922" s="1">
        <v>41177</v>
      </c>
      <c r="J3922">
        <v>1.8</v>
      </c>
      <c r="K3922">
        <f t="shared" si="366"/>
        <v>4568</v>
      </c>
      <c r="L3922" s="7">
        <f t="shared" si="369"/>
        <v>89.885871704053528</v>
      </c>
      <c r="M3922">
        <f t="shared" si="370"/>
        <v>1.7571428571428569</v>
      </c>
      <c r="N3922">
        <f t="shared" si="371"/>
        <v>7.0433333333333339</v>
      </c>
      <c r="O3922">
        <f>G3922/WatershedCalcs!$F$18</f>
        <v>0.11201298685539299</v>
      </c>
    </row>
    <row r="3923" spans="1:15" x14ac:dyDescent="0.25">
      <c r="A3923">
        <f t="shared" si="367"/>
        <v>2012</v>
      </c>
      <c r="B3923">
        <f t="shared" si="368"/>
        <v>12</v>
      </c>
      <c r="C3923">
        <v>2012</v>
      </c>
      <c r="D3923">
        <v>26</v>
      </c>
      <c r="E3923">
        <v>9</v>
      </c>
      <c r="F3923" t="s">
        <v>173</v>
      </c>
      <c r="G3923">
        <v>1.8</v>
      </c>
      <c r="H3923" t="s">
        <v>10</v>
      </c>
      <c r="I3923" s="1">
        <v>41178</v>
      </c>
      <c r="J3923">
        <v>1.8</v>
      </c>
      <c r="K3923">
        <f t="shared" si="366"/>
        <v>4568</v>
      </c>
      <c r="L3923" s="7">
        <f t="shared" si="369"/>
        <v>89.885871704053528</v>
      </c>
      <c r="M3923">
        <f t="shared" si="370"/>
        <v>1.7428571428571427</v>
      </c>
      <c r="N3923">
        <f t="shared" si="371"/>
        <v>7.65</v>
      </c>
      <c r="O3923">
        <f>G3923/WatershedCalcs!$F$18</f>
        <v>0.11201298685539299</v>
      </c>
    </row>
    <row r="3924" spans="1:15" x14ac:dyDescent="0.25">
      <c r="A3924">
        <f t="shared" si="367"/>
        <v>2012</v>
      </c>
      <c r="B3924">
        <f t="shared" si="368"/>
        <v>12</v>
      </c>
      <c r="C3924">
        <v>2012</v>
      </c>
      <c r="D3924">
        <v>27</v>
      </c>
      <c r="E3924">
        <v>9</v>
      </c>
      <c r="F3924" t="s">
        <v>172</v>
      </c>
      <c r="G3924">
        <v>1.9</v>
      </c>
      <c r="H3924" t="s">
        <v>10</v>
      </c>
      <c r="I3924" s="1">
        <v>41179</v>
      </c>
      <c r="J3924">
        <v>1.9</v>
      </c>
      <c r="K3924">
        <f t="shared" si="366"/>
        <v>4479</v>
      </c>
      <c r="L3924" s="7">
        <f t="shared" si="369"/>
        <v>88.134592680047234</v>
      </c>
      <c r="M3924">
        <f t="shared" si="370"/>
        <v>1.7285714285714282</v>
      </c>
      <c r="N3924">
        <f t="shared" si="371"/>
        <v>7.9233333333333338</v>
      </c>
      <c r="O3924">
        <f>G3924/WatershedCalcs!$F$18</f>
        <v>0.11823593056958148</v>
      </c>
    </row>
    <row r="3925" spans="1:15" x14ac:dyDescent="0.25">
      <c r="A3925">
        <f t="shared" si="367"/>
        <v>2012</v>
      </c>
      <c r="B3925">
        <f t="shared" si="368"/>
        <v>12</v>
      </c>
      <c r="C3925">
        <v>2012</v>
      </c>
      <c r="D3925">
        <v>28</v>
      </c>
      <c r="E3925">
        <v>9</v>
      </c>
      <c r="F3925" t="s">
        <v>174</v>
      </c>
      <c r="G3925">
        <v>1.7</v>
      </c>
      <c r="H3925" t="s">
        <v>10</v>
      </c>
      <c r="I3925" s="1">
        <v>41180</v>
      </c>
      <c r="J3925">
        <v>1.7</v>
      </c>
      <c r="K3925">
        <f t="shared" si="366"/>
        <v>4673</v>
      </c>
      <c r="L3925" s="7">
        <f t="shared" si="369"/>
        <v>91.951987406532865</v>
      </c>
      <c r="M3925">
        <f t="shared" si="370"/>
        <v>1.6999999999999997</v>
      </c>
      <c r="N3925">
        <f t="shared" si="371"/>
        <v>8.3933333333333344</v>
      </c>
      <c r="O3925">
        <f>G3925/WatershedCalcs!$F$18</f>
        <v>0.10579004314120449</v>
      </c>
    </row>
    <row r="3926" spans="1:15" x14ac:dyDescent="0.25">
      <c r="A3926">
        <f t="shared" si="367"/>
        <v>2012</v>
      </c>
      <c r="B3926">
        <f t="shared" si="368"/>
        <v>12</v>
      </c>
      <c r="C3926">
        <v>2012</v>
      </c>
      <c r="D3926">
        <v>29</v>
      </c>
      <c r="E3926">
        <v>9</v>
      </c>
      <c r="F3926" t="s">
        <v>174</v>
      </c>
      <c r="G3926">
        <v>1.7</v>
      </c>
      <c r="H3926" t="s">
        <v>10</v>
      </c>
      <c r="I3926" s="1">
        <v>41181</v>
      </c>
      <c r="J3926">
        <v>1.7</v>
      </c>
      <c r="K3926">
        <f t="shared" si="366"/>
        <v>4673</v>
      </c>
      <c r="L3926" s="7">
        <f t="shared" si="369"/>
        <v>91.951987406532865</v>
      </c>
      <c r="M3926">
        <f t="shared" si="370"/>
        <v>1.6999999999999997</v>
      </c>
      <c r="N3926">
        <f t="shared" si="371"/>
        <v>9.5366666666666671</v>
      </c>
      <c r="O3926">
        <f>G3926/WatershedCalcs!$F$18</f>
        <v>0.10579004314120449</v>
      </c>
    </row>
    <row r="3927" spans="1:15" x14ac:dyDescent="0.25">
      <c r="A3927">
        <f t="shared" si="367"/>
        <v>2012</v>
      </c>
      <c r="B3927">
        <f t="shared" si="368"/>
        <v>12</v>
      </c>
      <c r="C3927">
        <v>2012</v>
      </c>
      <c r="D3927">
        <v>30</v>
      </c>
      <c r="E3927">
        <v>9</v>
      </c>
      <c r="F3927" t="s">
        <v>174</v>
      </c>
      <c r="G3927">
        <v>1.7</v>
      </c>
      <c r="H3927" t="s">
        <v>10</v>
      </c>
      <c r="I3927" s="1">
        <v>41182</v>
      </c>
      <c r="J3927">
        <v>1.7</v>
      </c>
      <c r="K3927">
        <f t="shared" si="366"/>
        <v>4673</v>
      </c>
      <c r="L3927" s="7">
        <f t="shared" si="369"/>
        <v>91.951987406532865</v>
      </c>
      <c r="M3927">
        <f t="shared" si="370"/>
        <v>1.6999999999999997</v>
      </c>
      <c r="N3927">
        <f t="shared" si="371"/>
        <v>10.613333333333333</v>
      </c>
      <c r="O3927">
        <f>G3927/WatershedCalcs!$F$18</f>
        <v>0.10579004314120449</v>
      </c>
    </row>
    <row r="3928" spans="1:15" x14ac:dyDescent="0.25">
      <c r="A3928">
        <f t="shared" si="367"/>
        <v>2013</v>
      </c>
      <c r="B3928">
        <f t="shared" si="368"/>
        <v>1</v>
      </c>
      <c r="C3928">
        <v>2012</v>
      </c>
      <c r="D3928">
        <v>1</v>
      </c>
      <c r="E3928">
        <v>10</v>
      </c>
      <c r="F3928" t="s">
        <v>174</v>
      </c>
      <c r="G3928">
        <v>1.7</v>
      </c>
      <c r="H3928" t="s">
        <v>10</v>
      </c>
      <c r="I3928" s="1">
        <v>41183</v>
      </c>
      <c r="J3928">
        <v>1.7</v>
      </c>
      <c r="K3928">
        <f t="shared" si="366"/>
        <v>4673</v>
      </c>
      <c r="L3928" s="7">
        <f t="shared" si="369"/>
        <v>91.951987406532865</v>
      </c>
      <c r="M3928">
        <f t="shared" si="370"/>
        <v>1.6999999999999997</v>
      </c>
      <c r="N3928">
        <f t="shared" si="371"/>
        <v>11.756666666666668</v>
      </c>
      <c r="O3928">
        <f>G3928/WatershedCalcs!$F$18</f>
        <v>0.10579004314120449</v>
      </c>
    </row>
    <row r="3929" spans="1:15" x14ac:dyDescent="0.25">
      <c r="A3929">
        <f t="shared" si="367"/>
        <v>2013</v>
      </c>
      <c r="B3929">
        <f t="shared" si="368"/>
        <v>1</v>
      </c>
      <c r="C3929">
        <v>2012</v>
      </c>
      <c r="D3929">
        <v>2</v>
      </c>
      <c r="E3929">
        <v>10</v>
      </c>
      <c r="F3929" t="s">
        <v>174</v>
      </c>
      <c r="G3929">
        <v>1.7</v>
      </c>
      <c r="H3929" t="s">
        <v>10</v>
      </c>
      <c r="I3929" s="1">
        <v>41184</v>
      </c>
      <c r="J3929">
        <v>1.7</v>
      </c>
      <c r="K3929">
        <f t="shared" si="366"/>
        <v>4673</v>
      </c>
      <c r="L3929" s="7">
        <f t="shared" si="369"/>
        <v>91.951987406532865</v>
      </c>
      <c r="M3929">
        <f t="shared" si="370"/>
        <v>1.6999999999999997</v>
      </c>
      <c r="N3929">
        <f t="shared" si="371"/>
        <v>12.733333333333333</v>
      </c>
      <c r="O3929">
        <f>G3929/WatershedCalcs!$F$18</f>
        <v>0.10579004314120449</v>
      </c>
    </row>
    <row r="3930" spans="1:15" x14ac:dyDescent="0.25">
      <c r="A3930">
        <f t="shared" si="367"/>
        <v>2013</v>
      </c>
      <c r="B3930">
        <f t="shared" si="368"/>
        <v>1</v>
      </c>
      <c r="C3930">
        <v>2012</v>
      </c>
      <c r="D3930">
        <v>3</v>
      </c>
      <c r="E3930">
        <v>10</v>
      </c>
      <c r="F3930" t="s">
        <v>174</v>
      </c>
      <c r="G3930">
        <v>1.7</v>
      </c>
      <c r="H3930" t="s">
        <v>10</v>
      </c>
      <c r="I3930" s="1">
        <v>41185</v>
      </c>
      <c r="J3930">
        <v>1.7</v>
      </c>
      <c r="K3930">
        <f t="shared" si="366"/>
        <v>4673</v>
      </c>
      <c r="L3930" s="7">
        <f t="shared" si="369"/>
        <v>91.951987406532865</v>
      </c>
      <c r="M3930">
        <f t="shared" si="370"/>
        <v>1.7285714285714284</v>
      </c>
      <c r="N3930">
        <f t="shared" si="371"/>
        <v>13.743333333333334</v>
      </c>
      <c r="O3930">
        <f>G3930/WatershedCalcs!$F$18</f>
        <v>0.10579004314120449</v>
      </c>
    </row>
    <row r="3931" spans="1:15" x14ac:dyDescent="0.25">
      <c r="A3931">
        <f t="shared" si="367"/>
        <v>2013</v>
      </c>
      <c r="B3931">
        <f t="shared" si="368"/>
        <v>1</v>
      </c>
      <c r="C3931">
        <v>2012</v>
      </c>
      <c r="D3931">
        <v>4</v>
      </c>
      <c r="E3931">
        <v>10</v>
      </c>
      <c r="F3931" t="s">
        <v>174</v>
      </c>
      <c r="G3931">
        <v>1.7</v>
      </c>
      <c r="H3931" t="s">
        <v>10</v>
      </c>
      <c r="I3931" s="1">
        <v>41186</v>
      </c>
      <c r="J3931">
        <v>1.7</v>
      </c>
      <c r="K3931">
        <f t="shared" si="366"/>
        <v>4673</v>
      </c>
      <c r="L3931" s="7">
        <f t="shared" si="369"/>
        <v>91.951987406532865</v>
      </c>
      <c r="M3931">
        <f t="shared" si="370"/>
        <v>1.8142857142857143</v>
      </c>
      <c r="N3931">
        <f t="shared" si="371"/>
        <v>14.453333333333335</v>
      </c>
      <c r="O3931">
        <f>G3931/WatershedCalcs!$F$18</f>
        <v>0.10579004314120449</v>
      </c>
    </row>
    <row r="3932" spans="1:15" x14ac:dyDescent="0.25">
      <c r="A3932">
        <f t="shared" si="367"/>
        <v>2013</v>
      </c>
      <c r="B3932">
        <f t="shared" si="368"/>
        <v>1</v>
      </c>
      <c r="C3932">
        <v>2012</v>
      </c>
      <c r="D3932">
        <v>5</v>
      </c>
      <c r="E3932">
        <v>10</v>
      </c>
      <c r="F3932" t="s">
        <v>174</v>
      </c>
      <c r="G3932">
        <v>1.7</v>
      </c>
      <c r="H3932" t="s">
        <v>10</v>
      </c>
      <c r="I3932" s="1">
        <v>41187</v>
      </c>
      <c r="J3932">
        <v>1.7</v>
      </c>
      <c r="K3932">
        <f t="shared" si="366"/>
        <v>4673</v>
      </c>
      <c r="L3932" s="7">
        <f t="shared" si="369"/>
        <v>91.951987406532865</v>
      </c>
      <c r="M3932">
        <f t="shared" si="370"/>
        <v>1.8571428571428572</v>
      </c>
      <c r="N3932">
        <f t="shared" si="371"/>
        <v>15.163333333333332</v>
      </c>
      <c r="O3932">
        <f>G3932/WatershedCalcs!$F$18</f>
        <v>0.10579004314120449</v>
      </c>
    </row>
    <row r="3933" spans="1:15" x14ac:dyDescent="0.25">
      <c r="A3933">
        <f t="shared" si="367"/>
        <v>2013</v>
      </c>
      <c r="B3933">
        <f t="shared" si="368"/>
        <v>1</v>
      </c>
      <c r="C3933">
        <v>2012</v>
      </c>
      <c r="D3933">
        <v>6</v>
      </c>
      <c r="E3933">
        <v>10</v>
      </c>
      <c r="F3933" t="s">
        <v>174</v>
      </c>
      <c r="G3933">
        <v>1.7</v>
      </c>
      <c r="H3933" t="s">
        <v>10</v>
      </c>
      <c r="I3933" s="1">
        <v>41188</v>
      </c>
      <c r="J3933">
        <v>1.7</v>
      </c>
      <c r="K3933">
        <f t="shared" si="366"/>
        <v>4673</v>
      </c>
      <c r="L3933" s="7">
        <f t="shared" si="369"/>
        <v>91.951987406532865</v>
      </c>
      <c r="M3933">
        <f t="shared" si="370"/>
        <v>6.0428571428571427</v>
      </c>
      <c r="N3933">
        <f t="shared" si="371"/>
        <v>15.706666666666667</v>
      </c>
      <c r="O3933">
        <f>G3933/WatershedCalcs!$F$18</f>
        <v>0.10579004314120449</v>
      </c>
    </row>
    <row r="3934" spans="1:15" x14ac:dyDescent="0.25">
      <c r="A3934">
        <f t="shared" si="367"/>
        <v>2013</v>
      </c>
      <c r="B3934">
        <f t="shared" si="368"/>
        <v>1</v>
      </c>
      <c r="C3934">
        <v>2012</v>
      </c>
      <c r="D3934">
        <v>7</v>
      </c>
      <c r="E3934">
        <v>10</v>
      </c>
      <c r="F3934" t="s">
        <v>174</v>
      </c>
      <c r="G3934">
        <v>1.7</v>
      </c>
      <c r="H3934" t="s">
        <v>10</v>
      </c>
      <c r="I3934" s="1">
        <v>41189</v>
      </c>
      <c r="J3934">
        <v>1.7</v>
      </c>
      <c r="K3934">
        <f t="shared" si="366"/>
        <v>4673</v>
      </c>
      <c r="L3934" s="7">
        <f t="shared" si="369"/>
        <v>91.951987406532865</v>
      </c>
      <c r="M3934">
        <f t="shared" si="370"/>
        <v>7.3714285714285719</v>
      </c>
      <c r="N3934">
        <f t="shared" si="371"/>
        <v>16.183333333333334</v>
      </c>
      <c r="O3934">
        <f>G3934/WatershedCalcs!$F$18</f>
        <v>0.10579004314120449</v>
      </c>
    </row>
    <row r="3935" spans="1:15" x14ac:dyDescent="0.25">
      <c r="A3935">
        <f t="shared" si="367"/>
        <v>2013</v>
      </c>
      <c r="B3935">
        <f t="shared" si="368"/>
        <v>1</v>
      </c>
      <c r="C3935">
        <v>2012</v>
      </c>
      <c r="D3935">
        <v>8</v>
      </c>
      <c r="E3935">
        <v>10</v>
      </c>
      <c r="F3935" t="s">
        <v>174</v>
      </c>
      <c r="G3935">
        <v>1.7</v>
      </c>
      <c r="H3935" t="s">
        <v>10</v>
      </c>
      <c r="I3935" s="1">
        <v>41190</v>
      </c>
      <c r="J3935">
        <v>1.7</v>
      </c>
      <c r="K3935">
        <f t="shared" si="366"/>
        <v>4673</v>
      </c>
      <c r="L3935" s="7">
        <f t="shared" si="369"/>
        <v>91.951987406532865</v>
      </c>
      <c r="M3935">
        <f t="shared" si="370"/>
        <v>8.0142857142857142</v>
      </c>
      <c r="N3935">
        <f t="shared" si="371"/>
        <v>16.593333333333334</v>
      </c>
      <c r="O3935">
        <f>G3935/WatershedCalcs!$F$18</f>
        <v>0.10579004314120449</v>
      </c>
    </row>
    <row r="3936" spans="1:15" x14ac:dyDescent="0.25">
      <c r="A3936">
        <f t="shared" si="367"/>
        <v>2013</v>
      </c>
      <c r="B3936">
        <f t="shared" si="368"/>
        <v>1</v>
      </c>
      <c r="C3936">
        <v>2012</v>
      </c>
      <c r="D3936">
        <v>9</v>
      </c>
      <c r="E3936">
        <v>10</v>
      </c>
      <c r="F3936" t="s">
        <v>172</v>
      </c>
      <c r="G3936">
        <v>1.9</v>
      </c>
      <c r="H3936" t="s">
        <v>10</v>
      </c>
      <c r="I3936" s="1">
        <v>41191</v>
      </c>
      <c r="J3936">
        <v>1.9</v>
      </c>
      <c r="K3936">
        <f t="shared" si="366"/>
        <v>4479</v>
      </c>
      <c r="L3936" s="7">
        <f t="shared" si="369"/>
        <v>88.134592680047234</v>
      </c>
      <c r="M3936">
        <f t="shared" si="370"/>
        <v>10.914285714285715</v>
      </c>
      <c r="N3936">
        <f t="shared" si="371"/>
        <v>16.970000000000002</v>
      </c>
      <c r="O3936">
        <f>G3936/WatershedCalcs!$F$18</f>
        <v>0.11823593056958148</v>
      </c>
    </row>
    <row r="3937" spans="1:15" x14ac:dyDescent="0.25">
      <c r="A3937">
        <f t="shared" si="367"/>
        <v>2013</v>
      </c>
      <c r="B3937">
        <f t="shared" si="368"/>
        <v>1</v>
      </c>
      <c r="C3937">
        <v>2012</v>
      </c>
      <c r="D3937">
        <v>10</v>
      </c>
      <c r="E3937">
        <v>10</v>
      </c>
      <c r="F3937" t="s">
        <v>26</v>
      </c>
      <c r="G3937">
        <v>2.2999999999999998</v>
      </c>
      <c r="H3937" t="s">
        <v>10</v>
      </c>
      <c r="I3937" s="1">
        <v>41192</v>
      </c>
      <c r="J3937">
        <v>2.2999999999999998</v>
      </c>
      <c r="K3937">
        <f t="shared" si="366"/>
        <v>4227</v>
      </c>
      <c r="L3937" s="7">
        <f t="shared" si="369"/>
        <v>83.175914994096814</v>
      </c>
      <c r="M3937">
        <f t="shared" si="370"/>
        <v>13.214285714285714</v>
      </c>
      <c r="N3937">
        <f t="shared" si="371"/>
        <v>17.306666666666668</v>
      </c>
      <c r="O3937">
        <f>G3937/WatershedCalcs!$F$18</f>
        <v>0.14312770542633546</v>
      </c>
    </row>
    <row r="3938" spans="1:15" x14ac:dyDescent="0.25">
      <c r="A3938">
        <f t="shared" si="367"/>
        <v>2013</v>
      </c>
      <c r="B3938">
        <f t="shared" si="368"/>
        <v>1</v>
      </c>
      <c r="C3938">
        <v>2012</v>
      </c>
      <c r="D3938">
        <v>11</v>
      </c>
      <c r="E3938">
        <v>10</v>
      </c>
      <c r="F3938" t="s">
        <v>175</v>
      </c>
      <c r="G3938">
        <v>2</v>
      </c>
      <c r="H3938" t="s">
        <v>10</v>
      </c>
      <c r="I3938" s="1">
        <v>41193</v>
      </c>
      <c r="J3938">
        <v>2</v>
      </c>
      <c r="K3938">
        <f t="shared" si="366"/>
        <v>4416</v>
      </c>
      <c r="L3938" s="7">
        <f t="shared" si="369"/>
        <v>86.894923258559615</v>
      </c>
      <c r="M3938">
        <f t="shared" si="370"/>
        <v>14.085714285714287</v>
      </c>
      <c r="N3938">
        <f t="shared" si="371"/>
        <v>17.63</v>
      </c>
      <c r="O3938">
        <f>G3938/WatershedCalcs!$F$18</f>
        <v>0.12445887428376999</v>
      </c>
    </row>
    <row r="3939" spans="1:15" x14ac:dyDescent="0.25">
      <c r="A3939">
        <f t="shared" si="367"/>
        <v>2013</v>
      </c>
      <c r="B3939">
        <f t="shared" si="368"/>
        <v>1</v>
      </c>
      <c r="C3939">
        <v>2012</v>
      </c>
      <c r="D3939">
        <v>12</v>
      </c>
      <c r="E3939">
        <v>10</v>
      </c>
      <c r="F3939" t="s">
        <v>146</v>
      </c>
      <c r="G3939">
        <v>31</v>
      </c>
      <c r="H3939" t="s">
        <v>10</v>
      </c>
      <c r="I3939" s="1">
        <v>41194</v>
      </c>
      <c r="J3939">
        <v>31</v>
      </c>
      <c r="K3939">
        <f t="shared" si="366"/>
        <v>1219</v>
      </c>
      <c r="L3939" s="7">
        <f t="shared" si="369"/>
        <v>23.986619441164898</v>
      </c>
      <c r="M3939">
        <f t="shared" si="370"/>
        <v>14.585714285714287</v>
      </c>
      <c r="N3939">
        <f t="shared" si="371"/>
        <v>17.93</v>
      </c>
      <c r="O3939">
        <f>G3939/WatershedCalcs!$F$18</f>
        <v>1.9291125513984348</v>
      </c>
    </row>
    <row r="3940" spans="1:15" x14ac:dyDescent="0.25">
      <c r="A3940">
        <f t="shared" si="367"/>
        <v>2013</v>
      </c>
      <c r="B3940">
        <f t="shared" si="368"/>
        <v>1</v>
      </c>
      <c r="C3940">
        <v>2012</v>
      </c>
      <c r="D3940">
        <v>13</v>
      </c>
      <c r="E3940">
        <v>10</v>
      </c>
      <c r="F3940">
        <v>11</v>
      </c>
      <c r="G3940">
        <v>11</v>
      </c>
      <c r="I3940" s="1">
        <v>41195</v>
      </c>
      <c r="J3940">
        <v>11</v>
      </c>
      <c r="K3940">
        <f t="shared" si="366"/>
        <v>2599</v>
      </c>
      <c r="L3940" s="7">
        <f t="shared" si="369"/>
        <v>51.141282959464775</v>
      </c>
      <c r="M3940">
        <f t="shared" si="370"/>
        <v>11.414285714285715</v>
      </c>
      <c r="N3940">
        <f t="shared" si="371"/>
        <v>17.363333333333333</v>
      </c>
      <c r="O3940">
        <f>G3940/WatershedCalcs!$F$18</f>
        <v>0.68452380856073491</v>
      </c>
    </row>
    <row r="3941" spans="1:15" x14ac:dyDescent="0.25">
      <c r="A3941">
        <f t="shared" si="367"/>
        <v>2013</v>
      </c>
      <c r="B3941">
        <f t="shared" si="368"/>
        <v>1</v>
      </c>
      <c r="C3941">
        <v>2012</v>
      </c>
      <c r="D3941">
        <v>14</v>
      </c>
      <c r="E3941">
        <v>10</v>
      </c>
      <c r="F3941">
        <v>6.2</v>
      </c>
      <c r="G3941">
        <v>6.2</v>
      </c>
      <c r="I3941" s="1">
        <v>41196</v>
      </c>
      <c r="J3941">
        <v>6.2</v>
      </c>
      <c r="K3941">
        <f t="shared" si="366"/>
        <v>3220</v>
      </c>
      <c r="L3941" s="7">
        <f t="shared" si="369"/>
        <v>63.360881542699723</v>
      </c>
      <c r="M3941">
        <f t="shared" si="370"/>
        <v>12.12857142857143</v>
      </c>
      <c r="N3941">
        <f t="shared" si="371"/>
        <v>17.93</v>
      </c>
      <c r="O3941">
        <f>G3941/WatershedCalcs!$F$18</f>
        <v>0.38582251027968695</v>
      </c>
    </row>
    <row r="3942" spans="1:15" x14ac:dyDescent="0.25">
      <c r="A3942">
        <f t="shared" si="367"/>
        <v>2013</v>
      </c>
      <c r="B3942">
        <f t="shared" si="368"/>
        <v>1</v>
      </c>
      <c r="C3942">
        <v>2012</v>
      </c>
      <c r="D3942">
        <v>15</v>
      </c>
      <c r="E3942">
        <v>10</v>
      </c>
      <c r="F3942">
        <v>22</v>
      </c>
      <c r="G3942">
        <v>22</v>
      </c>
      <c r="I3942" s="1">
        <v>41197</v>
      </c>
      <c r="J3942">
        <v>22</v>
      </c>
      <c r="K3942">
        <f t="shared" si="366"/>
        <v>1676</v>
      </c>
      <c r="L3942" s="7">
        <f t="shared" si="369"/>
        <v>32.979142070051161</v>
      </c>
      <c r="M3942">
        <f t="shared" si="370"/>
        <v>12.957142857142857</v>
      </c>
      <c r="N3942">
        <f t="shared" si="371"/>
        <v>18.123333333333335</v>
      </c>
      <c r="O3942">
        <f>G3942/WatershedCalcs!$F$18</f>
        <v>1.3690476171214698</v>
      </c>
    </row>
    <row r="3943" spans="1:15" x14ac:dyDescent="0.25">
      <c r="A3943">
        <f t="shared" si="367"/>
        <v>2013</v>
      </c>
      <c r="B3943">
        <f t="shared" si="368"/>
        <v>1</v>
      </c>
      <c r="C3943">
        <v>2012</v>
      </c>
      <c r="D3943">
        <v>16</v>
      </c>
      <c r="E3943">
        <v>10</v>
      </c>
      <c r="F3943">
        <v>18</v>
      </c>
      <c r="G3943">
        <v>18</v>
      </c>
      <c r="I3943" s="1">
        <v>41198</v>
      </c>
      <c r="J3943">
        <v>18</v>
      </c>
      <c r="K3943">
        <f t="shared" si="366"/>
        <v>1969</v>
      </c>
      <c r="L3943" s="7">
        <f t="shared" si="369"/>
        <v>38.744588744588739</v>
      </c>
      <c r="M3943">
        <f t="shared" si="370"/>
        <v>12.242857142857144</v>
      </c>
      <c r="N3943">
        <f t="shared" si="371"/>
        <v>17.653333333333332</v>
      </c>
      <c r="O3943">
        <f>G3943/WatershedCalcs!$F$18</f>
        <v>1.1201298685539298</v>
      </c>
    </row>
    <row r="3944" spans="1:15" x14ac:dyDescent="0.25">
      <c r="A3944">
        <f t="shared" si="367"/>
        <v>2013</v>
      </c>
      <c r="B3944">
        <f t="shared" si="368"/>
        <v>1</v>
      </c>
      <c r="C3944">
        <v>2012</v>
      </c>
      <c r="D3944">
        <v>17</v>
      </c>
      <c r="E3944">
        <v>10</v>
      </c>
      <c r="F3944">
        <v>8.4</v>
      </c>
      <c r="G3944">
        <v>8.4</v>
      </c>
      <c r="I3944" s="1">
        <v>41199</v>
      </c>
      <c r="J3944">
        <v>8.4</v>
      </c>
      <c r="K3944">
        <f t="shared" si="366"/>
        <v>2921</v>
      </c>
      <c r="L3944" s="7">
        <f t="shared" si="369"/>
        <v>57.477371113734755</v>
      </c>
      <c r="M3944">
        <f t="shared" si="370"/>
        <v>11.385714285714286</v>
      </c>
      <c r="N3944">
        <f t="shared" si="371"/>
        <v>17.259999999999998</v>
      </c>
      <c r="O3944">
        <f>G3944/WatershedCalcs!$F$18</f>
        <v>0.522727271991834</v>
      </c>
    </row>
    <row r="3945" spans="1:15" x14ac:dyDescent="0.25">
      <c r="A3945">
        <f t="shared" si="367"/>
        <v>2013</v>
      </c>
      <c r="B3945">
        <f t="shared" si="368"/>
        <v>1</v>
      </c>
      <c r="C3945">
        <v>2012</v>
      </c>
      <c r="D3945">
        <v>18</v>
      </c>
      <c r="E3945">
        <v>10</v>
      </c>
      <c r="F3945">
        <v>5.5</v>
      </c>
      <c r="G3945">
        <v>5.5</v>
      </c>
      <c r="I3945" s="1">
        <v>41200</v>
      </c>
      <c r="J3945">
        <v>5.5</v>
      </c>
      <c r="K3945">
        <f t="shared" si="366"/>
        <v>3357</v>
      </c>
      <c r="L3945" s="7">
        <f t="shared" si="369"/>
        <v>66.056670602125138</v>
      </c>
      <c r="M3945">
        <f t="shared" si="370"/>
        <v>12.042857142857143</v>
      </c>
      <c r="N3945">
        <f t="shared" si="371"/>
        <v>17.153333333333332</v>
      </c>
      <c r="O3945">
        <f>G3945/WatershedCalcs!$F$18</f>
        <v>0.34226190428036746</v>
      </c>
    </row>
    <row r="3946" spans="1:15" x14ac:dyDescent="0.25">
      <c r="A3946">
        <f t="shared" si="367"/>
        <v>2013</v>
      </c>
      <c r="B3946">
        <f t="shared" si="368"/>
        <v>1</v>
      </c>
      <c r="C3946">
        <v>2012</v>
      </c>
      <c r="D3946">
        <v>19</v>
      </c>
      <c r="E3946">
        <v>10</v>
      </c>
      <c r="F3946">
        <v>8.8000000000000007</v>
      </c>
      <c r="G3946">
        <v>8.8000000000000007</v>
      </c>
      <c r="I3946" s="1">
        <v>41201</v>
      </c>
      <c r="J3946">
        <v>8.8000000000000007</v>
      </c>
      <c r="K3946">
        <f t="shared" si="366"/>
        <v>2879</v>
      </c>
      <c r="L3946" s="7">
        <f t="shared" si="369"/>
        <v>56.650924832743009</v>
      </c>
      <c r="M3946">
        <f t="shared" si="370"/>
        <v>14.114285714285714</v>
      </c>
      <c r="N3946">
        <f t="shared" si="371"/>
        <v>17.469999999999995</v>
      </c>
      <c r="O3946">
        <f>G3946/WatershedCalcs!$F$18</f>
        <v>0.54761904684858798</v>
      </c>
    </row>
    <row r="3947" spans="1:15" x14ac:dyDescent="0.25">
      <c r="A3947">
        <f t="shared" si="367"/>
        <v>2013</v>
      </c>
      <c r="B3947">
        <f t="shared" si="368"/>
        <v>1</v>
      </c>
      <c r="C3947">
        <v>2012</v>
      </c>
      <c r="D3947">
        <v>20</v>
      </c>
      <c r="E3947">
        <v>10</v>
      </c>
      <c r="F3947">
        <v>16</v>
      </c>
      <c r="G3947">
        <v>16</v>
      </c>
      <c r="I3947" s="1">
        <v>41202</v>
      </c>
      <c r="J3947">
        <v>16</v>
      </c>
      <c r="K3947">
        <f t="shared" si="366"/>
        <v>2135</v>
      </c>
      <c r="L3947" s="7">
        <f t="shared" si="369"/>
        <v>42.011019283746556</v>
      </c>
      <c r="M3947">
        <f t="shared" si="370"/>
        <v>14.285714285714286</v>
      </c>
      <c r="N3947">
        <f t="shared" si="371"/>
        <v>18.143333333333331</v>
      </c>
      <c r="O3947">
        <f>G3947/WatershedCalcs!$F$18</f>
        <v>0.99567099427015993</v>
      </c>
    </row>
    <row r="3948" spans="1:15" x14ac:dyDescent="0.25">
      <c r="A3948">
        <f t="shared" si="367"/>
        <v>2013</v>
      </c>
      <c r="B3948">
        <f t="shared" si="368"/>
        <v>1</v>
      </c>
      <c r="C3948">
        <v>2012</v>
      </c>
      <c r="D3948">
        <v>21</v>
      </c>
      <c r="E3948">
        <v>10</v>
      </c>
      <c r="F3948">
        <v>12</v>
      </c>
      <c r="G3948">
        <v>12</v>
      </c>
      <c r="I3948" s="1">
        <v>41203</v>
      </c>
      <c r="J3948">
        <v>12</v>
      </c>
      <c r="K3948">
        <f t="shared" si="366"/>
        <v>2499</v>
      </c>
      <c r="L3948" s="7">
        <f t="shared" si="369"/>
        <v>49.173553719008268</v>
      </c>
      <c r="M3948">
        <f t="shared" si="370"/>
        <v>14.285714285714286</v>
      </c>
      <c r="N3948">
        <f t="shared" si="371"/>
        <v>21.81</v>
      </c>
      <c r="O3948">
        <f>G3948/WatershedCalcs!$F$18</f>
        <v>0.74675324570261992</v>
      </c>
    </row>
    <row r="3949" spans="1:15" x14ac:dyDescent="0.25">
      <c r="A3949">
        <f t="shared" si="367"/>
        <v>2013</v>
      </c>
      <c r="B3949">
        <f t="shared" si="368"/>
        <v>1</v>
      </c>
      <c r="C3949">
        <v>2012</v>
      </c>
      <c r="D3949">
        <v>22</v>
      </c>
      <c r="E3949">
        <v>10</v>
      </c>
      <c r="F3949">
        <v>17</v>
      </c>
      <c r="G3949">
        <v>17</v>
      </c>
      <c r="I3949" s="1">
        <v>41204</v>
      </c>
      <c r="J3949">
        <v>17</v>
      </c>
      <c r="K3949">
        <f t="shared" si="366"/>
        <v>2056</v>
      </c>
      <c r="L3949" s="7">
        <f t="shared" si="369"/>
        <v>40.456513183785916</v>
      </c>
      <c r="M3949">
        <f t="shared" si="370"/>
        <v>17.714285714285715</v>
      </c>
      <c r="N3949">
        <f t="shared" si="371"/>
        <v>30.443333333333332</v>
      </c>
      <c r="O3949">
        <f>G3949/WatershedCalcs!$F$18</f>
        <v>1.0579004314120448</v>
      </c>
    </row>
    <row r="3950" spans="1:15" x14ac:dyDescent="0.25">
      <c r="A3950">
        <f t="shared" si="367"/>
        <v>2013</v>
      </c>
      <c r="B3950">
        <f t="shared" si="368"/>
        <v>1</v>
      </c>
      <c r="C3950">
        <v>2012</v>
      </c>
      <c r="D3950">
        <v>23</v>
      </c>
      <c r="E3950">
        <v>10</v>
      </c>
      <c r="F3950">
        <v>12</v>
      </c>
      <c r="G3950">
        <v>12</v>
      </c>
      <c r="I3950" s="1">
        <v>41205</v>
      </c>
      <c r="J3950">
        <v>12</v>
      </c>
      <c r="K3950">
        <f t="shared" si="366"/>
        <v>2499</v>
      </c>
      <c r="L3950" s="7">
        <f t="shared" si="369"/>
        <v>49.173553719008268</v>
      </c>
      <c r="M3950">
        <f t="shared" si="370"/>
        <v>20.142857142857142</v>
      </c>
      <c r="N3950">
        <f t="shared" si="371"/>
        <v>35.776666666666664</v>
      </c>
      <c r="O3950">
        <f>G3950/WatershedCalcs!$F$18</f>
        <v>0.74675324570261992</v>
      </c>
    </row>
    <row r="3951" spans="1:15" x14ac:dyDescent="0.25">
      <c r="A3951">
        <f t="shared" si="367"/>
        <v>2013</v>
      </c>
      <c r="B3951">
        <f t="shared" si="368"/>
        <v>1</v>
      </c>
      <c r="C3951">
        <v>2012</v>
      </c>
      <c r="D3951">
        <v>24</v>
      </c>
      <c r="E3951">
        <v>10</v>
      </c>
      <c r="F3951">
        <v>13</v>
      </c>
      <c r="G3951">
        <v>13</v>
      </c>
      <c r="I3951" s="1">
        <v>41206</v>
      </c>
      <c r="J3951">
        <v>13</v>
      </c>
      <c r="K3951">
        <f t="shared" si="366"/>
        <v>2405</v>
      </c>
      <c r="L3951" s="7">
        <f t="shared" si="369"/>
        <v>47.323888232979144</v>
      </c>
      <c r="M3951">
        <f t="shared" si="370"/>
        <v>23.571428571428573</v>
      </c>
      <c r="N3951">
        <f t="shared" si="371"/>
        <v>38.343333333333334</v>
      </c>
      <c r="O3951">
        <f>G3951/WatershedCalcs!$F$18</f>
        <v>0.80898268284450492</v>
      </c>
    </row>
    <row r="3952" spans="1:15" x14ac:dyDescent="0.25">
      <c r="A3952">
        <f t="shared" si="367"/>
        <v>2013</v>
      </c>
      <c r="B3952">
        <f t="shared" si="368"/>
        <v>1</v>
      </c>
      <c r="C3952">
        <v>2012</v>
      </c>
      <c r="D3952">
        <v>25</v>
      </c>
      <c r="E3952">
        <v>10</v>
      </c>
      <c r="F3952">
        <v>20</v>
      </c>
      <c r="G3952">
        <v>20</v>
      </c>
      <c r="I3952" s="1">
        <v>41207</v>
      </c>
      <c r="J3952">
        <v>20</v>
      </c>
      <c r="K3952">
        <f t="shared" si="366"/>
        <v>1826</v>
      </c>
      <c r="L3952" s="7">
        <f t="shared" si="369"/>
        <v>35.930735930735928</v>
      </c>
      <c r="M3952">
        <f t="shared" si="370"/>
        <v>26.142857142857142</v>
      </c>
      <c r="N3952">
        <f t="shared" si="371"/>
        <v>40.976666666666667</v>
      </c>
      <c r="O3952">
        <f>G3952/WatershedCalcs!$F$18</f>
        <v>1.2445887428376998</v>
      </c>
    </row>
    <row r="3953" spans="1:15" x14ac:dyDescent="0.25">
      <c r="A3953">
        <f t="shared" si="367"/>
        <v>2013</v>
      </c>
      <c r="B3953">
        <f t="shared" si="368"/>
        <v>1</v>
      </c>
      <c r="C3953">
        <v>2012</v>
      </c>
      <c r="D3953">
        <v>26</v>
      </c>
      <c r="E3953">
        <v>10</v>
      </c>
      <c r="F3953">
        <v>10</v>
      </c>
      <c r="G3953">
        <v>10</v>
      </c>
      <c r="I3953" s="1">
        <v>41208</v>
      </c>
      <c r="J3953">
        <v>10</v>
      </c>
      <c r="K3953">
        <f t="shared" si="366"/>
        <v>2728</v>
      </c>
      <c r="L3953" s="7">
        <f t="shared" si="369"/>
        <v>53.679653679653683</v>
      </c>
      <c r="M3953">
        <f t="shared" si="370"/>
        <v>27.857142857142858</v>
      </c>
      <c r="N3953">
        <f t="shared" si="371"/>
        <v>46.876666666666665</v>
      </c>
      <c r="O3953">
        <f>G3953/WatershedCalcs!$F$18</f>
        <v>0.62229437141884991</v>
      </c>
    </row>
    <row r="3954" spans="1:15" x14ac:dyDescent="0.25">
      <c r="A3954">
        <f t="shared" si="367"/>
        <v>2013</v>
      </c>
      <c r="B3954">
        <f t="shared" si="368"/>
        <v>1</v>
      </c>
      <c r="C3954">
        <v>2012</v>
      </c>
      <c r="D3954">
        <v>27</v>
      </c>
      <c r="E3954">
        <v>10</v>
      </c>
      <c r="F3954">
        <v>16</v>
      </c>
      <c r="G3954">
        <v>16</v>
      </c>
      <c r="I3954" s="1">
        <v>41209</v>
      </c>
      <c r="J3954">
        <v>16</v>
      </c>
      <c r="K3954">
        <f t="shared" si="366"/>
        <v>2135</v>
      </c>
      <c r="L3954" s="7">
        <f t="shared" si="369"/>
        <v>42.011019283746556</v>
      </c>
      <c r="M3954">
        <f t="shared" si="370"/>
        <v>29.714285714285715</v>
      </c>
      <c r="N3954">
        <f t="shared" si="371"/>
        <v>49.976666666666667</v>
      </c>
      <c r="O3954">
        <f>G3954/WatershedCalcs!$F$18</f>
        <v>0.99567099427015993</v>
      </c>
    </row>
    <row r="3955" spans="1:15" x14ac:dyDescent="0.25">
      <c r="A3955">
        <f t="shared" si="367"/>
        <v>2013</v>
      </c>
      <c r="B3955">
        <f t="shared" si="368"/>
        <v>1</v>
      </c>
      <c r="C3955">
        <v>2012</v>
      </c>
      <c r="D3955">
        <v>28</v>
      </c>
      <c r="E3955">
        <v>10</v>
      </c>
      <c r="F3955">
        <v>36</v>
      </c>
      <c r="G3955">
        <v>36</v>
      </c>
      <c r="I3955" s="1">
        <v>41210</v>
      </c>
      <c r="J3955">
        <v>36</v>
      </c>
      <c r="K3955">
        <f t="shared" si="366"/>
        <v>1014</v>
      </c>
      <c r="L3955" s="7">
        <f t="shared" si="369"/>
        <v>19.952774498229044</v>
      </c>
      <c r="M3955">
        <f t="shared" si="370"/>
        <v>30.714285714285715</v>
      </c>
      <c r="N3955">
        <f t="shared" si="371"/>
        <v>51.476666666666667</v>
      </c>
      <c r="O3955">
        <f>G3955/WatershedCalcs!$F$18</f>
        <v>2.2402597371078596</v>
      </c>
    </row>
    <row r="3956" spans="1:15" x14ac:dyDescent="0.25">
      <c r="A3956">
        <f t="shared" si="367"/>
        <v>2013</v>
      </c>
      <c r="B3956">
        <f t="shared" si="368"/>
        <v>1</v>
      </c>
      <c r="C3956">
        <v>2012</v>
      </c>
      <c r="D3956">
        <v>29</v>
      </c>
      <c r="E3956">
        <v>10</v>
      </c>
      <c r="F3956">
        <v>34</v>
      </c>
      <c r="G3956">
        <v>34</v>
      </c>
      <c r="I3956" s="1">
        <v>41211</v>
      </c>
      <c r="J3956">
        <v>34</v>
      </c>
      <c r="K3956">
        <f t="shared" si="366"/>
        <v>1098</v>
      </c>
      <c r="L3956" s="7">
        <f t="shared" si="369"/>
        <v>21.605667060212514</v>
      </c>
      <c r="M3956">
        <f t="shared" si="370"/>
        <v>28.142857142857142</v>
      </c>
      <c r="N3956">
        <f t="shared" si="371"/>
        <v>51.809999999999995</v>
      </c>
      <c r="O3956">
        <f>G3956/WatershedCalcs!$F$18</f>
        <v>2.1158008628240896</v>
      </c>
    </row>
    <row r="3957" spans="1:15" x14ac:dyDescent="0.25">
      <c r="A3957">
        <f t="shared" si="367"/>
        <v>2013</v>
      </c>
      <c r="B3957">
        <f t="shared" si="368"/>
        <v>1</v>
      </c>
      <c r="C3957">
        <v>2012</v>
      </c>
      <c r="D3957">
        <v>30</v>
      </c>
      <c r="E3957">
        <v>10</v>
      </c>
      <c r="F3957">
        <v>36</v>
      </c>
      <c r="G3957">
        <v>36</v>
      </c>
      <c r="I3957" s="1">
        <v>41212</v>
      </c>
      <c r="J3957">
        <v>36</v>
      </c>
      <c r="K3957">
        <f t="shared" si="366"/>
        <v>1014</v>
      </c>
      <c r="L3957" s="7">
        <f t="shared" si="369"/>
        <v>19.952774498229044</v>
      </c>
      <c r="M3957">
        <f t="shared" si="370"/>
        <v>25.571428571428573</v>
      </c>
      <c r="N3957">
        <f t="shared" si="371"/>
        <v>51.976666666666667</v>
      </c>
      <c r="O3957">
        <f>G3957/WatershedCalcs!$F$18</f>
        <v>2.2402597371078596</v>
      </c>
    </row>
    <row r="3958" spans="1:15" x14ac:dyDescent="0.25">
      <c r="A3958">
        <f t="shared" si="367"/>
        <v>2013</v>
      </c>
      <c r="B3958">
        <f t="shared" si="368"/>
        <v>1</v>
      </c>
      <c r="C3958">
        <v>2012</v>
      </c>
      <c r="D3958">
        <v>31</v>
      </c>
      <c r="E3958">
        <v>10</v>
      </c>
      <c r="F3958">
        <v>31</v>
      </c>
      <c r="G3958">
        <v>31</v>
      </c>
      <c r="I3958" s="1">
        <v>41213</v>
      </c>
      <c r="J3958">
        <v>31</v>
      </c>
      <c r="K3958">
        <f t="shared" si="366"/>
        <v>1219</v>
      </c>
      <c r="L3958" s="7">
        <f t="shared" si="369"/>
        <v>23.986619441164898</v>
      </c>
      <c r="M3958">
        <f t="shared" si="370"/>
        <v>22.428571428571427</v>
      </c>
      <c r="N3958">
        <f t="shared" si="371"/>
        <v>51.976666666666667</v>
      </c>
      <c r="O3958">
        <f>G3958/WatershedCalcs!$F$18</f>
        <v>1.9291125513984348</v>
      </c>
    </row>
    <row r="3959" spans="1:15" x14ac:dyDescent="0.25">
      <c r="A3959">
        <f t="shared" si="367"/>
        <v>2013</v>
      </c>
      <c r="B3959">
        <f t="shared" si="368"/>
        <v>2</v>
      </c>
      <c r="C3959">
        <v>2012</v>
      </c>
      <c r="D3959">
        <v>1</v>
      </c>
      <c r="E3959">
        <v>11</v>
      </c>
      <c r="F3959">
        <v>32</v>
      </c>
      <c r="G3959">
        <v>32</v>
      </c>
      <c r="I3959" s="1">
        <v>41214</v>
      </c>
      <c r="J3959">
        <v>32</v>
      </c>
      <c r="K3959">
        <f t="shared" si="366"/>
        <v>1185</v>
      </c>
      <c r="L3959" s="7">
        <f t="shared" si="369"/>
        <v>23.31759149940968</v>
      </c>
      <c r="M3959">
        <f t="shared" si="370"/>
        <v>19.857142857142858</v>
      </c>
      <c r="N3959">
        <f t="shared" si="371"/>
        <v>52.41</v>
      </c>
      <c r="O3959">
        <f>G3959/WatershedCalcs!$F$18</f>
        <v>1.9913419885403199</v>
      </c>
    </row>
    <row r="3960" spans="1:15" x14ac:dyDescent="0.25">
      <c r="A3960">
        <f t="shared" si="367"/>
        <v>2013</v>
      </c>
      <c r="B3960">
        <f t="shared" si="368"/>
        <v>2</v>
      </c>
      <c r="C3960">
        <v>2012</v>
      </c>
      <c r="D3960">
        <v>2</v>
      </c>
      <c r="E3960">
        <v>11</v>
      </c>
      <c r="F3960">
        <v>23</v>
      </c>
      <c r="G3960">
        <v>23</v>
      </c>
      <c r="I3960" s="1">
        <v>41215</v>
      </c>
      <c r="J3960">
        <v>23</v>
      </c>
      <c r="K3960">
        <f t="shared" si="366"/>
        <v>1613</v>
      </c>
      <c r="L3960" s="7">
        <f t="shared" si="369"/>
        <v>31.739472648563559</v>
      </c>
      <c r="M3960">
        <f t="shared" si="370"/>
        <v>17</v>
      </c>
      <c r="N3960">
        <f t="shared" si="371"/>
        <v>54.743333333333332</v>
      </c>
      <c r="O3960">
        <f>G3960/WatershedCalcs!$F$18</f>
        <v>1.4312770542633548</v>
      </c>
    </row>
    <row r="3961" spans="1:15" x14ac:dyDescent="0.25">
      <c r="A3961">
        <f t="shared" si="367"/>
        <v>2013</v>
      </c>
      <c r="B3961">
        <f t="shared" si="368"/>
        <v>2</v>
      </c>
      <c r="C3961">
        <v>2012</v>
      </c>
      <c r="D3961">
        <v>3</v>
      </c>
      <c r="E3961">
        <v>11</v>
      </c>
      <c r="F3961">
        <v>23</v>
      </c>
      <c r="G3961">
        <v>23</v>
      </c>
      <c r="I3961" s="1">
        <v>41216</v>
      </c>
      <c r="J3961">
        <v>23</v>
      </c>
      <c r="K3961">
        <f t="shared" si="366"/>
        <v>1613</v>
      </c>
      <c r="L3961" s="7">
        <f t="shared" si="369"/>
        <v>31.739472648563559</v>
      </c>
      <c r="M3961">
        <f t="shared" si="370"/>
        <v>15.428571428571429</v>
      </c>
      <c r="N3961">
        <f t="shared" si="371"/>
        <v>60.776666666666664</v>
      </c>
      <c r="O3961">
        <f>G3961/WatershedCalcs!$F$18</f>
        <v>1.4312770542633548</v>
      </c>
    </row>
    <row r="3962" spans="1:15" x14ac:dyDescent="0.25">
      <c r="A3962">
        <f t="shared" si="367"/>
        <v>2013</v>
      </c>
      <c r="B3962">
        <f t="shared" si="368"/>
        <v>2</v>
      </c>
      <c r="C3962">
        <v>2012</v>
      </c>
      <c r="D3962">
        <v>4</v>
      </c>
      <c r="E3962">
        <v>11</v>
      </c>
      <c r="F3962">
        <v>18</v>
      </c>
      <c r="G3962">
        <v>18</v>
      </c>
      <c r="I3962" s="1">
        <v>41217</v>
      </c>
      <c r="J3962">
        <v>18</v>
      </c>
      <c r="K3962">
        <f t="shared" si="366"/>
        <v>1969</v>
      </c>
      <c r="L3962" s="7">
        <f t="shared" si="369"/>
        <v>38.744588744588739</v>
      </c>
      <c r="M3962">
        <f t="shared" si="370"/>
        <v>13.714285714285714</v>
      </c>
      <c r="N3962">
        <f t="shared" si="371"/>
        <v>65.843333333333334</v>
      </c>
      <c r="O3962">
        <f>G3962/WatershedCalcs!$F$18</f>
        <v>1.1201298685539298</v>
      </c>
    </row>
    <row r="3963" spans="1:15" x14ac:dyDescent="0.25">
      <c r="A3963">
        <f t="shared" si="367"/>
        <v>2013</v>
      </c>
      <c r="B3963">
        <f t="shared" si="368"/>
        <v>2</v>
      </c>
      <c r="C3963">
        <v>2012</v>
      </c>
      <c r="D3963">
        <v>5</v>
      </c>
      <c r="E3963">
        <v>11</v>
      </c>
      <c r="F3963">
        <v>16</v>
      </c>
      <c r="G3963">
        <v>16</v>
      </c>
      <c r="I3963" s="1">
        <v>41218</v>
      </c>
      <c r="J3963">
        <v>16</v>
      </c>
      <c r="K3963">
        <f t="shared" si="366"/>
        <v>2135</v>
      </c>
      <c r="L3963" s="7">
        <f t="shared" si="369"/>
        <v>42.011019283746556</v>
      </c>
      <c r="M3963">
        <f t="shared" si="370"/>
        <v>13.142857142857142</v>
      </c>
      <c r="N3963">
        <f t="shared" si="371"/>
        <v>73.81</v>
      </c>
      <c r="O3963">
        <f>G3963/WatershedCalcs!$F$18</f>
        <v>0.99567099427015993</v>
      </c>
    </row>
    <row r="3964" spans="1:15" x14ac:dyDescent="0.25">
      <c r="A3964">
        <f t="shared" si="367"/>
        <v>2013</v>
      </c>
      <c r="B3964">
        <f t="shared" si="368"/>
        <v>2</v>
      </c>
      <c r="C3964">
        <v>2012</v>
      </c>
      <c r="D3964">
        <v>6</v>
      </c>
      <c r="E3964">
        <v>11</v>
      </c>
      <c r="F3964">
        <v>14</v>
      </c>
      <c r="G3964">
        <v>14</v>
      </c>
      <c r="I3964" s="1">
        <v>41219</v>
      </c>
      <c r="J3964">
        <v>14</v>
      </c>
      <c r="K3964">
        <f t="shared" si="366"/>
        <v>2302</v>
      </c>
      <c r="L3964" s="7">
        <f t="shared" si="369"/>
        <v>45.297127115308932</v>
      </c>
      <c r="M3964">
        <f t="shared" si="370"/>
        <v>14.857142857142858</v>
      </c>
      <c r="N3964">
        <f t="shared" si="371"/>
        <v>81.843333333333334</v>
      </c>
      <c r="O3964">
        <f>G3964/WatershedCalcs!$F$18</f>
        <v>0.87121211998638992</v>
      </c>
    </row>
    <row r="3965" spans="1:15" x14ac:dyDescent="0.25">
      <c r="A3965">
        <f t="shared" si="367"/>
        <v>2013</v>
      </c>
      <c r="B3965">
        <f t="shared" si="368"/>
        <v>2</v>
      </c>
      <c r="C3965">
        <v>2012</v>
      </c>
      <c r="D3965">
        <v>7</v>
      </c>
      <c r="E3965">
        <v>11</v>
      </c>
      <c r="F3965">
        <v>13</v>
      </c>
      <c r="G3965">
        <v>13</v>
      </c>
      <c r="I3965" s="1">
        <v>41220</v>
      </c>
      <c r="J3965">
        <v>13</v>
      </c>
      <c r="K3965">
        <f t="shared" si="366"/>
        <v>2405</v>
      </c>
      <c r="L3965" s="7">
        <f t="shared" si="369"/>
        <v>47.323888232979144</v>
      </c>
      <c r="M3965">
        <f t="shared" si="370"/>
        <v>14.571428571428571</v>
      </c>
      <c r="N3965">
        <f t="shared" si="371"/>
        <v>86.576666666666668</v>
      </c>
      <c r="O3965">
        <f>G3965/WatershedCalcs!$F$18</f>
        <v>0.80898268284450492</v>
      </c>
    </row>
    <row r="3966" spans="1:15" x14ac:dyDescent="0.25">
      <c r="A3966">
        <f t="shared" si="367"/>
        <v>2013</v>
      </c>
      <c r="B3966">
        <f t="shared" si="368"/>
        <v>2</v>
      </c>
      <c r="C3966">
        <v>2012</v>
      </c>
      <c r="D3966">
        <v>8</v>
      </c>
      <c r="E3966">
        <v>11</v>
      </c>
      <c r="F3966">
        <v>12</v>
      </c>
      <c r="G3966">
        <v>12</v>
      </c>
      <c r="I3966" s="1">
        <v>41221</v>
      </c>
      <c r="J3966">
        <v>12</v>
      </c>
      <c r="K3966">
        <f t="shared" si="366"/>
        <v>2499</v>
      </c>
      <c r="L3966" s="7">
        <f t="shared" si="369"/>
        <v>49.173553719008268</v>
      </c>
      <c r="M3966">
        <f t="shared" si="370"/>
        <v>13.842857142857143</v>
      </c>
      <c r="N3966">
        <f t="shared" si="371"/>
        <v>89.476666666666674</v>
      </c>
      <c r="O3966">
        <f>G3966/WatershedCalcs!$F$18</f>
        <v>0.74675324570261992</v>
      </c>
    </row>
    <row r="3967" spans="1:15" x14ac:dyDescent="0.25">
      <c r="A3967">
        <f t="shared" si="367"/>
        <v>2013</v>
      </c>
      <c r="B3967">
        <f t="shared" si="368"/>
        <v>2</v>
      </c>
      <c r="C3967">
        <v>2012</v>
      </c>
      <c r="D3967">
        <v>9</v>
      </c>
      <c r="E3967">
        <v>11</v>
      </c>
      <c r="F3967">
        <v>12</v>
      </c>
      <c r="G3967">
        <v>12</v>
      </c>
      <c r="I3967" s="1">
        <v>41222</v>
      </c>
      <c r="J3967">
        <v>12</v>
      </c>
      <c r="K3967">
        <f t="shared" si="366"/>
        <v>2499</v>
      </c>
      <c r="L3967" s="7">
        <f t="shared" si="369"/>
        <v>49.173553719008268</v>
      </c>
      <c r="M3967">
        <f t="shared" si="370"/>
        <v>13.014285714285716</v>
      </c>
      <c r="N3967">
        <f t="shared" si="371"/>
        <v>91.276666666666671</v>
      </c>
      <c r="O3967">
        <f>G3967/WatershedCalcs!$F$18</f>
        <v>0.74675324570261992</v>
      </c>
    </row>
    <row r="3968" spans="1:15" x14ac:dyDescent="0.25">
      <c r="A3968">
        <f t="shared" si="367"/>
        <v>2013</v>
      </c>
      <c r="B3968">
        <f t="shared" si="368"/>
        <v>2</v>
      </c>
      <c r="C3968">
        <v>2012</v>
      </c>
      <c r="D3968">
        <v>10</v>
      </c>
      <c r="E3968">
        <v>11</v>
      </c>
      <c r="F3968">
        <v>11</v>
      </c>
      <c r="G3968">
        <v>11</v>
      </c>
      <c r="I3968" s="1">
        <v>41223</v>
      </c>
      <c r="J3968">
        <v>11</v>
      </c>
      <c r="K3968">
        <f t="shared" si="366"/>
        <v>2599</v>
      </c>
      <c r="L3968" s="7">
        <f t="shared" si="369"/>
        <v>51.141282959464775</v>
      </c>
      <c r="M3968">
        <f t="shared" si="370"/>
        <v>12.042857142857144</v>
      </c>
      <c r="N3968">
        <f t="shared" si="371"/>
        <v>92.61</v>
      </c>
      <c r="O3968">
        <f>G3968/WatershedCalcs!$F$18</f>
        <v>0.68452380856073491</v>
      </c>
    </row>
    <row r="3969" spans="1:15" x14ac:dyDescent="0.25">
      <c r="A3969">
        <f t="shared" si="367"/>
        <v>2013</v>
      </c>
      <c r="B3969">
        <f t="shared" si="368"/>
        <v>2</v>
      </c>
      <c r="C3969">
        <v>2012</v>
      </c>
      <c r="D3969">
        <v>11</v>
      </c>
      <c r="E3969">
        <v>11</v>
      </c>
      <c r="F3969">
        <v>14</v>
      </c>
      <c r="G3969">
        <v>14</v>
      </c>
      <c r="I3969" s="1">
        <v>41224</v>
      </c>
      <c r="J3969">
        <v>14</v>
      </c>
      <c r="K3969">
        <f t="shared" si="366"/>
        <v>2302</v>
      </c>
      <c r="L3969" s="7">
        <f t="shared" si="369"/>
        <v>45.297127115308932</v>
      </c>
      <c r="M3969">
        <f t="shared" si="370"/>
        <v>12.614285714285714</v>
      </c>
      <c r="N3969">
        <f t="shared" si="371"/>
        <v>93.676666666666677</v>
      </c>
      <c r="O3969">
        <f>G3969/WatershedCalcs!$F$18</f>
        <v>0.87121211998638992</v>
      </c>
    </row>
    <row r="3970" spans="1:15" x14ac:dyDescent="0.25">
      <c r="A3970">
        <f t="shared" si="367"/>
        <v>2013</v>
      </c>
      <c r="B3970">
        <f t="shared" si="368"/>
        <v>2</v>
      </c>
      <c r="C3970">
        <v>2012</v>
      </c>
      <c r="D3970">
        <v>12</v>
      </c>
      <c r="E3970">
        <v>11</v>
      </c>
      <c r="F3970">
        <v>28</v>
      </c>
      <c r="G3970">
        <v>28</v>
      </c>
      <c r="I3970" s="1">
        <v>41225</v>
      </c>
      <c r="J3970">
        <v>28</v>
      </c>
      <c r="K3970">
        <f t="shared" ref="K3970:K4033" si="372">RANK(J3970,$J$2:$J$5114,0)</f>
        <v>1357</v>
      </c>
      <c r="L3970" s="7">
        <f t="shared" si="369"/>
        <v>26.702085792994882</v>
      </c>
      <c r="M3970">
        <f t="shared" si="370"/>
        <v>14.757142857142858</v>
      </c>
      <c r="N3970">
        <f t="shared" si="371"/>
        <v>94.643333333333345</v>
      </c>
      <c r="O3970">
        <f>G3970/WatershedCalcs!$F$18</f>
        <v>1.7424242399727798</v>
      </c>
    </row>
    <row r="3971" spans="1:15" x14ac:dyDescent="0.25">
      <c r="A3971">
        <f t="shared" ref="A3971:A4034" si="373">IF(E3971&gt;9,C3971+1,C3971)</f>
        <v>2013</v>
      </c>
      <c r="B3971">
        <f t="shared" ref="B3971:B4034" si="374">IF(E3971&gt;9,(E3971-9),(E3971+3))</f>
        <v>2</v>
      </c>
      <c r="C3971">
        <v>2012</v>
      </c>
      <c r="D3971">
        <v>13</v>
      </c>
      <c r="E3971">
        <v>11</v>
      </c>
      <c r="F3971">
        <v>12</v>
      </c>
      <c r="G3971">
        <v>12</v>
      </c>
      <c r="I3971" s="1">
        <v>41226</v>
      </c>
      <c r="J3971">
        <v>12</v>
      </c>
      <c r="K3971">
        <f t="shared" si="372"/>
        <v>2499</v>
      </c>
      <c r="L3971" s="7">
        <f t="shared" ref="L3971:L4034" si="375">100*(K3971/(COUNT($K$2:$K$5114)+1))</f>
        <v>49.173553719008268</v>
      </c>
      <c r="M3971">
        <f t="shared" ref="M3971:M4034" si="376">AVERAGE(J3971:J3977)</f>
        <v>28.75714285714286</v>
      </c>
      <c r="N3971">
        <f t="shared" ref="N3971:N4034" si="377">AVERAGE(J3971:J4000)</f>
        <v>95.043333333333337</v>
      </c>
      <c r="O3971">
        <f>G3971/WatershedCalcs!$F$18</f>
        <v>0.74675324570261992</v>
      </c>
    </row>
    <row r="3972" spans="1:15" x14ac:dyDescent="0.25">
      <c r="A3972">
        <f t="shared" si="373"/>
        <v>2013</v>
      </c>
      <c r="B3972">
        <f t="shared" si="374"/>
        <v>2</v>
      </c>
      <c r="C3972">
        <v>2012</v>
      </c>
      <c r="D3972">
        <v>14</v>
      </c>
      <c r="E3972">
        <v>11</v>
      </c>
      <c r="F3972">
        <v>7.9</v>
      </c>
      <c r="G3972">
        <v>7.9</v>
      </c>
      <c r="I3972" s="1">
        <v>41227</v>
      </c>
      <c r="J3972">
        <v>7.9</v>
      </c>
      <c r="K3972">
        <f t="shared" si="372"/>
        <v>2985</v>
      </c>
      <c r="L3972" s="7">
        <f t="shared" si="375"/>
        <v>58.736717827626919</v>
      </c>
      <c r="M3972">
        <f t="shared" si="376"/>
        <v>65.757142857142853</v>
      </c>
      <c r="N3972">
        <f t="shared" si="377"/>
        <v>95.776666666666671</v>
      </c>
      <c r="O3972">
        <f>G3972/WatershedCalcs!$F$18</f>
        <v>0.4916125534208915</v>
      </c>
    </row>
    <row r="3973" spans="1:15" x14ac:dyDescent="0.25">
      <c r="A3973">
        <f t="shared" si="373"/>
        <v>2013</v>
      </c>
      <c r="B3973">
        <f t="shared" si="374"/>
        <v>2</v>
      </c>
      <c r="C3973">
        <v>2012</v>
      </c>
      <c r="D3973">
        <v>15</v>
      </c>
      <c r="E3973">
        <v>11</v>
      </c>
      <c r="F3973">
        <v>6.2</v>
      </c>
      <c r="G3973">
        <v>6.2</v>
      </c>
      <c r="I3973" s="1">
        <v>41228</v>
      </c>
      <c r="J3973">
        <v>6.2</v>
      </c>
      <c r="K3973">
        <f t="shared" si="372"/>
        <v>3220</v>
      </c>
      <c r="L3973" s="7">
        <f t="shared" si="375"/>
        <v>63.360881542699723</v>
      </c>
      <c r="M3973">
        <f t="shared" si="376"/>
        <v>89.914285714285711</v>
      </c>
      <c r="N3973">
        <f t="shared" si="377"/>
        <v>96.68</v>
      </c>
      <c r="O3973">
        <f>G3973/WatershedCalcs!$F$18</f>
        <v>0.38582251027968695</v>
      </c>
    </row>
    <row r="3974" spans="1:15" x14ac:dyDescent="0.25">
      <c r="A3974">
        <f t="shared" si="373"/>
        <v>2013</v>
      </c>
      <c r="B3974">
        <f t="shared" si="374"/>
        <v>2</v>
      </c>
      <c r="C3974">
        <v>2012</v>
      </c>
      <c r="D3974">
        <v>16</v>
      </c>
      <c r="E3974">
        <v>11</v>
      </c>
      <c r="F3974">
        <v>5.2</v>
      </c>
      <c r="G3974">
        <v>5.2</v>
      </c>
      <c r="I3974" s="1">
        <v>41229</v>
      </c>
      <c r="J3974">
        <v>5.2</v>
      </c>
      <c r="K3974">
        <f t="shared" si="372"/>
        <v>3424</v>
      </c>
      <c r="L3974" s="7">
        <f t="shared" si="375"/>
        <v>67.375049193231007</v>
      </c>
      <c r="M3974">
        <f t="shared" si="376"/>
        <v>101.74285714285715</v>
      </c>
      <c r="N3974">
        <f t="shared" si="377"/>
        <v>97.806666666666658</v>
      </c>
      <c r="O3974">
        <f>G3974/WatershedCalcs!$F$18</f>
        <v>0.323593073137802</v>
      </c>
    </row>
    <row r="3975" spans="1:15" x14ac:dyDescent="0.25">
      <c r="A3975">
        <f t="shared" si="373"/>
        <v>2013</v>
      </c>
      <c r="B3975">
        <f t="shared" si="374"/>
        <v>2</v>
      </c>
      <c r="C3975">
        <v>2012</v>
      </c>
      <c r="D3975">
        <v>17</v>
      </c>
      <c r="E3975">
        <v>11</v>
      </c>
      <c r="F3975">
        <v>15</v>
      </c>
      <c r="G3975">
        <v>15</v>
      </c>
      <c r="I3975" s="1">
        <v>41230</v>
      </c>
      <c r="J3975">
        <v>15</v>
      </c>
      <c r="K3975">
        <f t="shared" si="372"/>
        <v>2213</v>
      </c>
      <c r="L3975" s="7">
        <f t="shared" si="375"/>
        <v>43.545848091302638</v>
      </c>
      <c r="M3975">
        <f t="shared" si="376"/>
        <v>114.14285714285714</v>
      </c>
      <c r="N3975">
        <f t="shared" si="377"/>
        <v>100.2</v>
      </c>
      <c r="O3975">
        <f>G3975/WatershedCalcs!$F$18</f>
        <v>0.93344155712827492</v>
      </c>
    </row>
    <row r="3976" spans="1:15" x14ac:dyDescent="0.25">
      <c r="A3976">
        <f t="shared" si="373"/>
        <v>2013</v>
      </c>
      <c r="B3976">
        <f t="shared" si="374"/>
        <v>2</v>
      </c>
      <c r="C3976">
        <v>2012</v>
      </c>
      <c r="D3976">
        <v>18</v>
      </c>
      <c r="E3976">
        <v>11</v>
      </c>
      <c r="F3976">
        <v>29</v>
      </c>
      <c r="G3976">
        <v>29</v>
      </c>
      <c r="I3976" s="1">
        <v>41231</v>
      </c>
      <c r="J3976">
        <v>29</v>
      </c>
      <c r="K3976">
        <f t="shared" si="372"/>
        <v>1319</v>
      </c>
      <c r="L3976" s="7">
        <f t="shared" si="375"/>
        <v>25.954348681621408</v>
      </c>
      <c r="M3976">
        <f t="shared" si="376"/>
        <v>140.14285714285714</v>
      </c>
      <c r="N3976">
        <f t="shared" si="377"/>
        <v>107.03333333333333</v>
      </c>
      <c r="O3976">
        <f>G3976/WatershedCalcs!$F$18</f>
        <v>1.8046536771146648</v>
      </c>
    </row>
    <row r="3977" spans="1:15" x14ac:dyDescent="0.25">
      <c r="A3977">
        <f t="shared" si="373"/>
        <v>2013</v>
      </c>
      <c r="B3977">
        <f t="shared" si="374"/>
        <v>2</v>
      </c>
      <c r="C3977">
        <v>2012</v>
      </c>
      <c r="D3977">
        <v>19</v>
      </c>
      <c r="E3977">
        <v>11</v>
      </c>
      <c r="F3977">
        <v>126</v>
      </c>
      <c r="G3977">
        <v>126</v>
      </c>
      <c r="I3977" s="1">
        <v>41232</v>
      </c>
      <c r="J3977">
        <v>126</v>
      </c>
      <c r="K3977">
        <f t="shared" si="372"/>
        <v>207</v>
      </c>
      <c r="L3977" s="7">
        <f t="shared" si="375"/>
        <v>4.0731995277449817</v>
      </c>
      <c r="M3977">
        <f t="shared" si="376"/>
        <v>150.71428571428572</v>
      </c>
      <c r="N3977">
        <f t="shared" si="377"/>
        <v>111.93333333333334</v>
      </c>
      <c r="O3977">
        <f>G3977/WatershedCalcs!$F$18</f>
        <v>7.840909079877509</v>
      </c>
    </row>
    <row r="3978" spans="1:15" x14ac:dyDescent="0.25">
      <c r="A3978">
        <f t="shared" si="373"/>
        <v>2013</v>
      </c>
      <c r="B3978">
        <f t="shared" si="374"/>
        <v>2</v>
      </c>
      <c r="C3978">
        <v>2012</v>
      </c>
      <c r="D3978">
        <v>20</v>
      </c>
      <c r="E3978">
        <v>11</v>
      </c>
      <c r="F3978">
        <v>271</v>
      </c>
      <c r="G3978">
        <v>271</v>
      </c>
      <c r="I3978" s="1">
        <v>41233</v>
      </c>
      <c r="J3978">
        <v>271</v>
      </c>
      <c r="K3978">
        <f t="shared" si="372"/>
        <v>26</v>
      </c>
      <c r="L3978" s="7">
        <f t="shared" si="375"/>
        <v>0.51160960251869347</v>
      </c>
      <c r="M3978">
        <f t="shared" si="376"/>
        <v>141.42857142857142</v>
      </c>
      <c r="N3978">
        <f t="shared" si="377"/>
        <v>112.36666666666666</v>
      </c>
      <c r="O3978">
        <f>G3978/WatershedCalcs!$F$18</f>
        <v>16.864177465450833</v>
      </c>
    </row>
    <row r="3979" spans="1:15" x14ac:dyDescent="0.25">
      <c r="A3979">
        <f t="shared" si="373"/>
        <v>2013</v>
      </c>
      <c r="B3979">
        <f t="shared" si="374"/>
        <v>2</v>
      </c>
      <c r="C3979">
        <v>2012</v>
      </c>
      <c r="D3979">
        <v>21</v>
      </c>
      <c r="E3979">
        <v>11</v>
      </c>
      <c r="F3979">
        <v>177</v>
      </c>
      <c r="G3979">
        <v>177</v>
      </c>
      <c r="I3979" s="1">
        <v>41234</v>
      </c>
      <c r="J3979">
        <v>177</v>
      </c>
      <c r="K3979">
        <f t="shared" si="372"/>
        <v>120</v>
      </c>
      <c r="L3979" s="7">
        <f t="shared" si="375"/>
        <v>2.3612750885478158</v>
      </c>
      <c r="M3979">
        <f t="shared" si="376"/>
        <v>109.28571428571429</v>
      </c>
      <c r="N3979">
        <f t="shared" si="377"/>
        <v>110.96666666666667</v>
      </c>
      <c r="O3979">
        <f>G3979/WatershedCalcs!$F$18</f>
        <v>11.014610374113644</v>
      </c>
    </row>
    <row r="3980" spans="1:15" x14ac:dyDescent="0.25">
      <c r="A3980">
        <f t="shared" si="373"/>
        <v>2013</v>
      </c>
      <c r="B3980">
        <f t="shared" si="374"/>
        <v>2</v>
      </c>
      <c r="C3980">
        <v>2012</v>
      </c>
      <c r="D3980">
        <v>22</v>
      </c>
      <c r="E3980">
        <v>11</v>
      </c>
      <c r="F3980">
        <v>89</v>
      </c>
      <c r="G3980">
        <v>89</v>
      </c>
      <c r="I3980" s="1">
        <v>41235</v>
      </c>
      <c r="J3980">
        <v>89</v>
      </c>
      <c r="K3980">
        <f t="shared" si="372"/>
        <v>333</v>
      </c>
      <c r="L3980" s="7">
        <f t="shared" si="375"/>
        <v>6.552538370720189</v>
      </c>
      <c r="M3980">
        <f t="shared" si="376"/>
        <v>89.571428571428569</v>
      </c>
      <c r="N3980">
        <f t="shared" si="377"/>
        <v>111.96666666666667</v>
      </c>
      <c r="O3980">
        <f>G3980/WatershedCalcs!$F$18</f>
        <v>5.5384199056277641</v>
      </c>
    </row>
    <row r="3981" spans="1:15" x14ac:dyDescent="0.25">
      <c r="A3981">
        <f t="shared" si="373"/>
        <v>2013</v>
      </c>
      <c r="B3981">
        <f t="shared" si="374"/>
        <v>2</v>
      </c>
      <c r="C3981">
        <v>2012</v>
      </c>
      <c r="D3981">
        <v>23</v>
      </c>
      <c r="E3981">
        <v>11</v>
      </c>
      <c r="F3981">
        <v>92</v>
      </c>
      <c r="G3981">
        <v>92</v>
      </c>
      <c r="I3981" s="1">
        <v>41236</v>
      </c>
      <c r="J3981">
        <v>92</v>
      </c>
      <c r="K3981">
        <f t="shared" si="372"/>
        <v>316</v>
      </c>
      <c r="L3981" s="7">
        <f t="shared" si="375"/>
        <v>6.2180243998425819</v>
      </c>
      <c r="M3981">
        <f t="shared" si="376"/>
        <v>82</v>
      </c>
      <c r="N3981">
        <f t="shared" si="377"/>
        <v>113.8</v>
      </c>
      <c r="O3981">
        <f>G3981/WatershedCalcs!$F$18</f>
        <v>5.7251082170534193</v>
      </c>
    </row>
    <row r="3982" spans="1:15" x14ac:dyDescent="0.25">
      <c r="A3982">
        <f t="shared" si="373"/>
        <v>2013</v>
      </c>
      <c r="B3982">
        <f t="shared" si="374"/>
        <v>2</v>
      </c>
      <c r="C3982">
        <v>2012</v>
      </c>
      <c r="D3982">
        <v>24</v>
      </c>
      <c r="E3982">
        <v>11</v>
      </c>
      <c r="F3982">
        <v>197</v>
      </c>
      <c r="G3982">
        <v>197</v>
      </c>
      <c r="I3982" s="1">
        <v>41237</v>
      </c>
      <c r="J3982">
        <v>197</v>
      </c>
      <c r="K3982">
        <f t="shared" si="372"/>
        <v>87</v>
      </c>
      <c r="L3982" s="7">
        <f t="shared" si="375"/>
        <v>1.7119244391971666</v>
      </c>
      <c r="M3982">
        <f t="shared" si="376"/>
        <v>75.142857142857139</v>
      </c>
      <c r="N3982">
        <f t="shared" si="377"/>
        <v>114.56666666666666</v>
      </c>
      <c r="O3982">
        <f>G3982/WatershedCalcs!$F$18</f>
        <v>12.259199116951343</v>
      </c>
    </row>
    <row r="3983" spans="1:15" x14ac:dyDescent="0.25">
      <c r="A3983">
        <f t="shared" si="373"/>
        <v>2013</v>
      </c>
      <c r="B3983">
        <f t="shared" si="374"/>
        <v>2</v>
      </c>
      <c r="C3983">
        <v>2012</v>
      </c>
      <c r="D3983">
        <v>25</v>
      </c>
      <c r="E3983">
        <v>11</v>
      </c>
      <c r="F3983">
        <v>103</v>
      </c>
      <c r="G3983">
        <v>103</v>
      </c>
      <c r="I3983" s="1">
        <v>41238</v>
      </c>
      <c r="J3983">
        <v>103</v>
      </c>
      <c r="K3983">
        <f t="shared" si="372"/>
        <v>274</v>
      </c>
      <c r="L3983" s="7">
        <f t="shared" si="375"/>
        <v>5.3915781188508465</v>
      </c>
      <c r="M3983">
        <f t="shared" si="376"/>
        <v>61.571428571428569</v>
      </c>
      <c r="N3983">
        <f t="shared" si="377"/>
        <v>111.56666666666666</v>
      </c>
      <c r="O3983">
        <f>G3983/WatershedCalcs!$F$18</f>
        <v>6.4096320256141546</v>
      </c>
    </row>
    <row r="3984" spans="1:15" x14ac:dyDescent="0.25">
      <c r="A3984">
        <f t="shared" si="373"/>
        <v>2013</v>
      </c>
      <c r="B3984">
        <f t="shared" si="374"/>
        <v>2</v>
      </c>
      <c r="C3984">
        <v>2012</v>
      </c>
      <c r="D3984">
        <v>26</v>
      </c>
      <c r="E3984">
        <v>11</v>
      </c>
      <c r="F3984">
        <v>61</v>
      </c>
      <c r="G3984">
        <v>61</v>
      </c>
      <c r="I3984" s="1">
        <v>41239</v>
      </c>
      <c r="J3984">
        <v>61</v>
      </c>
      <c r="K3984">
        <f t="shared" si="372"/>
        <v>499</v>
      </c>
      <c r="L3984" s="7">
        <f t="shared" si="375"/>
        <v>9.8189689098780004</v>
      </c>
      <c r="M3984">
        <f t="shared" si="376"/>
        <v>76</v>
      </c>
      <c r="N3984">
        <f t="shared" si="377"/>
        <v>112.66666666666667</v>
      </c>
      <c r="O3984">
        <f>G3984/WatershedCalcs!$F$18</f>
        <v>3.7959956656549845</v>
      </c>
    </row>
    <row r="3985" spans="1:15" x14ac:dyDescent="0.25">
      <c r="A3985">
        <f t="shared" si="373"/>
        <v>2013</v>
      </c>
      <c r="B3985">
        <f t="shared" si="374"/>
        <v>2</v>
      </c>
      <c r="C3985">
        <v>2012</v>
      </c>
      <c r="D3985">
        <v>27</v>
      </c>
      <c r="E3985">
        <v>11</v>
      </c>
      <c r="F3985">
        <v>46</v>
      </c>
      <c r="G3985">
        <v>46</v>
      </c>
      <c r="I3985" s="1">
        <v>41240</v>
      </c>
      <c r="J3985">
        <v>46</v>
      </c>
      <c r="K3985">
        <f t="shared" si="372"/>
        <v>715</v>
      </c>
      <c r="L3985" s="7">
        <f t="shared" si="375"/>
        <v>14.06926406926407</v>
      </c>
      <c r="M3985">
        <f t="shared" si="376"/>
        <v>92.285714285714292</v>
      </c>
      <c r="N3985">
        <f t="shared" si="377"/>
        <v>115</v>
      </c>
      <c r="O3985">
        <f>G3985/WatershedCalcs!$F$18</f>
        <v>2.8625541085267097</v>
      </c>
    </row>
    <row r="3986" spans="1:15" x14ac:dyDescent="0.25">
      <c r="A3986">
        <f t="shared" si="373"/>
        <v>2013</v>
      </c>
      <c r="B3986">
        <f t="shared" si="374"/>
        <v>2</v>
      </c>
      <c r="C3986">
        <v>2012</v>
      </c>
      <c r="D3986">
        <v>28</v>
      </c>
      <c r="E3986">
        <v>11</v>
      </c>
      <c r="F3986">
        <v>39</v>
      </c>
      <c r="G3986">
        <v>39</v>
      </c>
      <c r="I3986" s="1">
        <v>41241</v>
      </c>
      <c r="J3986">
        <v>39</v>
      </c>
      <c r="K3986">
        <f t="shared" si="372"/>
        <v>928</v>
      </c>
      <c r="L3986" s="7">
        <f t="shared" si="375"/>
        <v>18.260527351436444</v>
      </c>
      <c r="M3986">
        <f t="shared" si="376"/>
        <v>122.42857142857143</v>
      </c>
      <c r="N3986">
        <f t="shared" si="377"/>
        <v>116.5</v>
      </c>
      <c r="O3986">
        <f>G3986/WatershedCalcs!$F$18</f>
        <v>2.4269480485335149</v>
      </c>
    </row>
    <row r="3987" spans="1:15" x14ac:dyDescent="0.25">
      <c r="A3987">
        <f t="shared" si="373"/>
        <v>2013</v>
      </c>
      <c r="B3987">
        <f t="shared" si="374"/>
        <v>2</v>
      </c>
      <c r="C3987">
        <v>2012</v>
      </c>
      <c r="D3987">
        <v>29</v>
      </c>
      <c r="E3987">
        <v>11</v>
      </c>
      <c r="F3987">
        <v>36</v>
      </c>
      <c r="G3987">
        <v>36</v>
      </c>
      <c r="I3987" s="1">
        <v>41242</v>
      </c>
      <c r="J3987">
        <v>36</v>
      </c>
      <c r="K3987">
        <f t="shared" si="372"/>
        <v>1014</v>
      </c>
      <c r="L3987" s="7">
        <f t="shared" si="375"/>
        <v>19.952774498229044</v>
      </c>
      <c r="M3987">
        <f t="shared" si="376"/>
        <v>153.57142857142858</v>
      </c>
      <c r="N3987">
        <f t="shared" si="377"/>
        <v>117.4</v>
      </c>
      <c r="O3987">
        <f>G3987/WatershedCalcs!$F$18</f>
        <v>2.2402597371078596</v>
      </c>
    </row>
    <row r="3988" spans="1:15" x14ac:dyDescent="0.25">
      <c r="A3988">
        <f t="shared" si="373"/>
        <v>2013</v>
      </c>
      <c r="B3988">
        <f t="shared" si="374"/>
        <v>2</v>
      </c>
      <c r="C3988">
        <v>2012</v>
      </c>
      <c r="D3988">
        <v>30</v>
      </c>
      <c r="E3988">
        <v>11</v>
      </c>
      <c r="F3988">
        <v>44</v>
      </c>
      <c r="G3988">
        <v>44</v>
      </c>
      <c r="I3988" s="1">
        <v>41243</v>
      </c>
      <c r="J3988">
        <v>44</v>
      </c>
      <c r="K3988">
        <f t="shared" si="372"/>
        <v>777</v>
      </c>
      <c r="L3988" s="7">
        <f t="shared" si="375"/>
        <v>15.289256198347106</v>
      </c>
      <c r="M3988">
        <f t="shared" si="376"/>
        <v>170.71428571428572</v>
      </c>
      <c r="N3988">
        <f t="shared" si="377"/>
        <v>117.96666666666667</v>
      </c>
      <c r="O3988">
        <f>G3988/WatershedCalcs!$F$18</f>
        <v>2.7380952342429397</v>
      </c>
    </row>
    <row r="3989" spans="1:15" x14ac:dyDescent="0.25">
      <c r="A3989">
        <f t="shared" si="373"/>
        <v>2013</v>
      </c>
      <c r="B3989">
        <f t="shared" si="374"/>
        <v>3</v>
      </c>
      <c r="C3989">
        <v>2012</v>
      </c>
      <c r="D3989">
        <v>1</v>
      </c>
      <c r="E3989">
        <v>12</v>
      </c>
      <c r="F3989">
        <v>102</v>
      </c>
      <c r="G3989">
        <v>102</v>
      </c>
      <c r="I3989" s="1">
        <v>41244</v>
      </c>
      <c r="J3989">
        <v>102</v>
      </c>
      <c r="K3989">
        <f t="shared" si="372"/>
        <v>280</v>
      </c>
      <c r="L3989" s="7">
        <f t="shared" si="375"/>
        <v>5.5096418732782375</v>
      </c>
      <c r="M3989">
        <f t="shared" si="376"/>
        <v>178.71428571428572</v>
      </c>
      <c r="N3989">
        <f t="shared" si="377"/>
        <v>118</v>
      </c>
      <c r="O3989">
        <f>G3989/WatershedCalcs!$F$18</f>
        <v>6.3474025884722698</v>
      </c>
    </row>
    <row r="3990" spans="1:15" x14ac:dyDescent="0.25">
      <c r="A3990">
        <f t="shared" si="373"/>
        <v>2013</v>
      </c>
      <c r="B3990">
        <f t="shared" si="374"/>
        <v>3</v>
      </c>
      <c r="C3990">
        <v>2012</v>
      </c>
      <c r="D3990">
        <v>2</v>
      </c>
      <c r="E3990">
        <v>12</v>
      </c>
      <c r="F3990">
        <v>204</v>
      </c>
      <c r="G3990">
        <v>204</v>
      </c>
      <c r="I3990" s="1">
        <v>41245</v>
      </c>
      <c r="J3990">
        <v>204</v>
      </c>
      <c r="K3990">
        <f t="shared" si="372"/>
        <v>76</v>
      </c>
      <c r="L3990" s="7">
        <f t="shared" si="375"/>
        <v>1.49547422274695</v>
      </c>
      <c r="M3990">
        <f t="shared" si="376"/>
        <v>173.57142857142858</v>
      </c>
      <c r="N3990">
        <f t="shared" si="377"/>
        <v>115.93333333333334</v>
      </c>
      <c r="O3990">
        <f>G3990/WatershedCalcs!$F$18</f>
        <v>12.69480517694454</v>
      </c>
    </row>
    <row r="3991" spans="1:15" x14ac:dyDescent="0.25">
      <c r="A3991">
        <f t="shared" si="373"/>
        <v>2013</v>
      </c>
      <c r="B3991">
        <f t="shared" si="374"/>
        <v>3</v>
      </c>
      <c r="C3991">
        <v>2012</v>
      </c>
      <c r="D3991">
        <v>3</v>
      </c>
      <c r="E3991">
        <v>12</v>
      </c>
      <c r="F3991">
        <v>175</v>
      </c>
      <c r="G3991">
        <v>175</v>
      </c>
      <c r="I3991" s="1">
        <v>41246</v>
      </c>
      <c r="J3991">
        <v>175</v>
      </c>
      <c r="K3991">
        <f t="shared" si="372"/>
        <v>126</v>
      </c>
      <c r="L3991" s="7">
        <f t="shared" si="375"/>
        <v>2.4793388429752068</v>
      </c>
      <c r="M3991">
        <f t="shared" si="376"/>
        <v>151.85714285714286</v>
      </c>
      <c r="N3991">
        <f t="shared" si="377"/>
        <v>110.3</v>
      </c>
      <c r="O3991">
        <f>G3991/WatershedCalcs!$F$18</f>
        <v>10.890151499829875</v>
      </c>
    </row>
    <row r="3992" spans="1:15" x14ac:dyDescent="0.25">
      <c r="A3992">
        <f t="shared" si="373"/>
        <v>2013</v>
      </c>
      <c r="B3992">
        <f t="shared" si="374"/>
        <v>3</v>
      </c>
      <c r="C3992">
        <v>2012</v>
      </c>
      <c r="D3992">
        <v>4</v>
      </c>
      <c r="E3992">
        <v>12</v>
      </c>
      <c r="F3992">
        <v>257</v>
      </c>
      <c r="G3992">
        <v>257</v>
      </c>
      <c r="I3992" s="1">
        <v>41247</v>
      </c>
      <c r="J3992">
        <v>257</v>
      </c>
      <c r="K3992">
        <f t="shared" si="372"/>
        <v>31</v>
      </c>
      <c r="L3992" s="7">
        <f t="shared" si="375"/>
        <v>0.60999606454151911</v>
      </c>
      <c r="M3992">
        <f t="shared" si="376"/>
        <v>133</v>
      </c>
      <c r="N3992">
        <f t="shared" si="377"/>
        <v>105.53333333333333</v>
      </c>
      <c r="O3992">
        <f>G3992/WatershedCalcs!$F$18</f>
        <v>15.992965345464443</v>
      </c>
    </row>
    <row r="3993" spans="1:15" x14ac:dyDescent="0.25">
      <c r="A3993">
        <f t="shared" si="373"/>
        <v>2013</v>
      </c>
      <c r="B3993">
        <f t="shared" si="374"/>
        <v>3</v>
      </c>
      <c r="C3993">
        <v>2012</v>
      </c>
      <c r="D3993">
        <v>5</v>
      </c>
      <c r="E3993">
        <v>12</v>
      </c>
      <c r="F3993">
        <v>257</v>
      </c>
      <c r="G3993">
        <v>257</v>
      </c>
      <c r="I3993" s="1">
        <v>41248</v>
      </c>
      <c r="J3993">
        <v>257</v>
      </c>
      <c r="K3993">
        <f t="shared" si="372"/>
        <v>31</v>
      </c>
      <c r="L3993" s="7">
        <f t="shared" si="375"/>
        <v>0.60999606454151911</v>
      </c>
      <c r="M3993">
        <f t="shared" si="376"/>
        <v>102.42857142857143</v>
      </c>
      <c r="N3993">
        <f t="shared" si="377"/>
        <v>97.933333333333337</v>
      </c>
      <c r="O3993">
        <f>G3993/WatershedCalcs!$F$18</f>
        <v>15.992965345464443</v>
      </c>
    </row>
    <row r="3994" spans="1:15" x14ac:dyDescent="0.25">
      <c r="A3994">
        <f t="shared" si="373"/>
        <v>2013</v>
      </c>
      <c r="B3994">
        <f t="shared" si="374"/>
        <v>3</v>
      </c>
      <c r="C3994">
        <v>2012</v>
      </c>
      <c r="D3994">
        <v>6</v>
      </c>
      <c r="E3994">
        <v>12</v>
      </c>
      <c r="F3994">
        <v>156</v>
      </c>
      <c r="G3994">
        <v>156</v>
      </c>
      <c r="I3994" s="1">
        <v>41249</v>
      </c>
      <c r="J3994">
        <v>156</v>
      </c>
      <c r="K3994">
        <f t="shared" si="372"/>
        <v>151</v>
      </c>
      <c r="L3994" s="7">
        <f t="shared" si="375"/>
        <v>2.9712711530893348</v>
      </c>
      <c r="M3994">
        <f t="shared" si="376"/>
        <v>71.428571428571431</v>
      </c>
      <c r="N3994">
        <f t="shared" si="377"/>
        <v>90.266666666666666</v>
      </c>
      <c r="O3994">
        <f>G3994/WatershedCalcs!$F$18</f>
        <v>9.7077921941340595</v>
      </c>
    </row>
    <row r="3995" spans="1:15" x14ac:dyDescent="0.25">
      <c r="A3995">
        <f t="shared" si="373"/>
        <v>2013</v>
      </c>
      <c r="B3995">
        <f t="shared" si="374"/>
        <v>3</v>
      </c>
      <c r="C3995">
        <v>2012</v>
      </c>
      <c r="D3995">
        <v>7</v>
      </c>
      <c r="E3995">
        <v>12</v>
      </c>
      <c r="F3995">
        <v>100</v>
      </c>
      <c r="G3995">
        <v>100</v>
      </c>
      <c r="I3995" s="1">
        <v>41250</v>
      </c>
      <c r="J3995">
        <v>100</v>
      </c>
      <c r="K3995">
        <f t="shared" si="372"/>
        <v>284</v>
      </c>
      <c r="L3995" s="7">
        <f t="shared" si="375"/>
        <v>5.5883510428964973</v>
      </c>
      <c r="M3995">
        <f t="shared" si="376"/>
        <v>54</v>
      </c>
      <c r="N3995">
        <f t="shared" si="377"/>
        <v>85.9</v>
      </c>
      <c r="O3995">
        <f>G3995/WatershedCalcs!$F$18</f>
        <v>6.2229437141884993</v>
      </c>
    </row>
    <row r="3996" spans="1:15" x14ac:dyDescent="0.25">
      <c r="A3996">
        <f t="shared" si="373"/>
        <v>2013</v>
      </c>
      <c r="B3996">
        <f t="shared" si="374"/>
        <v>3</v>
      </c>
      <c r="C3996">
        <v>2012</v>
      </c>
      <c r="D3996">
        <v>8</v>
      </c>
      <c r="E3996">
        <v>12</v>
      </c>
      <c r="F3996">
        <v>66</v>
      </c>
      <c r="G3996">
        <v>66</v>
      </c>
      <c r="I3996" s="1">
        <v>41251</v>
      </c>
      <c r="J3996">
        <v>66</v>
      </c>
      <c r="K3996">
        <f t="shared" si="372"/>
        <v>453</v>
      </c>
      <c r="L3996" s="7">
        <f t="shared" si="375"/>
        <v>8.9138134592680061</v>
      </c>
      <c r="M3996">
        <f t="shared" si="376"/>
        <v>44.714285714285715</v>
      </c>
      <c r="N3996">
        <f t="shared" si="377"/>
        <v>83.333333333333329</v>
      </c>
      <c r="O3996">
        <f>G3996/WatershedCalcs!$F$18</f>
        <v>4.1071428513644097</v>
      </c>
    </row>
    <row r="3997" spans="1:15" x14ac:dyDescent="0.25">
      <c r="A3997">
        <f t="shared" si="373"/>
        <v>2013</v>
      </c>
      <c r="B3997">
        <f t="shared" si="374"/>
        <v>3</v>
      </c>
      <c r="C3997">
        <v>2012</v>
      </c>
      <c r="D3997">
        <v>9</v>
      </c>
      <c r="E3997">
        <v>12</v>
      </c>
      <c r="F3997">
        <v>52</v>
      </c>
      <c r="G3997">
        <v>52</v>
      </c>
      <c r="I3997" s="1">
        <v>41252</v>
      </c>
      <c r="J3997">
        <v>52</v>
      </c>
      <c r="K3997">
        <f t="shared" si="372"/>
        <v>610</v>
      </c>
      <c r="L3997" s="7">
        <f t="shared" si="375"/>
        <v>12.00314836678473</v>
      </c>
      <c r="M3997">
        <f t="shared" si="376"/>
        <v>41</v>
      </c>
      <c r="N3997">
        <f t="shared" si="377"/>
        <v>82</v>
      </c>
      <c r="O3997">
        <f>G3997/WatershedCalcs!$F$18</f>
        <v>3.2359307313780197</v>
      </c>
    </row>
    <row r="3998" spans="1:15" x14ac:dyDescent="0.25">
      <c r="A3998">
        <f t="shared" si="373"/>
        <v>2013</v>
      </c>
      <c r="B3998">
        <f t="shared" si="374"/>
        <v>3</v>
      </c>
      <c r="C3998">
        <v>2012</v>
      </c>
      <c r="D3998">
        <v>10</v>
      </c>
      <c r="E3998">
        <v>12</v>
      </c>
      <c r="F3998">
        <v>43</v>
      </c>
      <c r="G3998">
        <v>43</v>
      </c>
      <c r="I3998" s="1">
        <v>41253</v>
      </c>
      <c r="J3998">
        <v>43</v>
      </c>
      <c r="K3998">
        <f t="shared" si="372"/>
        <v>809</v>
      </c>
      <c r="L3998" s="7">
        <f t="shared" si="375"/>
        <v>15.91892955529319</v>
      </c>
      <c r="M3998">
        <f t="shared" si="376"/>
        <v>44.571428571428569</v>
      </c>
      <c r="N3998">
        <f t="shared" si="377"/>
        <v>81.066666666666663</v>
      </c>
      <c r="O3998">
        <f>G3998/WatershedCalcs!$F$18</f>
        <v>2.6758657971010549</v>
      </c>
    </row>
    <row r="3999" spans="1:15" x14ac:dyDescent="0.25">
      <c r="A3999">
        <f t="shared" si="373"/>
        <v>2013</v>
      </c>
      <c r="B3999">
        <f t="shared" si="374"/>
        <v>3</v>
      </c>
      <c r="C3999">
        <v>2012</v>
      </c>
      <c r="D3999">
        <v>11</v>
      </c>
      <c r="E3999">
        <v>12</v>
      </c>
      <c r="F3999">
        <v>43</v>
      </c>
      <c r="G3999">
        <v>43</v>
      </c>
      <c r="I3999" s="1">
        <v>41254</v>
      </c>
      <c r="J3999">
        <v>43</v>
      </c>
      <c r="K3999">
        <f t="shared" si="372"/>
        <v>809</v>
      </c>
      <c r="L3999" s="7">
        <f t="shared" si="375"/>
        <v>15.91892955529319</v>
      </c>
      <c r="M3999">
        <f t="shared" si="376"/>
        <v>69.857142857142861</v>
      </c>
      <c r="N3999">
        <f t="shared" si="377"/>
        <v>80.466666666666669</v>
      </c>
      <c r="O3999">
        <f>G3999/WatershedCalcs!$F$18</f>
        <v>2.6758657971010549</v>
      </c>
    </row>
    <row r="4000" spans="1:15" x14ac:dyDescent="0.25">
      <c r="A4000">
        <f t="shared" si="373"/>
        <v>2013</v>
      </c>
      <c r="B4000">
        <f t="shared" si="374"/>
        <v>3</v>
      </c>
      <c r="C4000">
        <v>2012</v>
      </c>
      <c r="D4000">
        <v>12</v>
      </c>
      <c r="E4000">
        <v>12</v>
      </c>
      <c r="F4000">
        <v>40</v>
      </c>
      <c r="G4000">
        <v>40</v>
      </c>
      <c r="I4000" s="1">
        <v>41255</v>
      </c>
      <c r="J4000">
        <v>40</v>
      </c>
      <c r="K4000">
        <f t="shared" si="372"/>
        <v>894</v>
      </c>
      <c r="L4000" s="7">
        <f t="shared" si="375"/>
        <v>17.591499409681226</v>
      </c>
      <c r="M4000">
        <f t="shared" si="376"/>
        <v>88.857142857142861</v>
      </c>
      <c r="N4000">
        <f t="shared" si="377"/>
        <v>79.8</v>
      </c>
      <c r="O4000">
        <f>G4000/WatershedCalcs!$F$18</f>
        <v>2.4891774856753996</v>
      </c>
    </row>
    <row r="4001" spans="1:15" x14ac:dyDescent="0.25">
      <c r="A4001">
        <f t="shared" si="373"/>
        <v>2013</v>
      </c>
      <c r="B4001">
        <f t="shared" si="374"/>
        <v>3</v>
      </c>
      <c r="C4001">
        <v>2012</v>
      </c>
      <c r="D4001">
        <v>13</v>
      </c>
      <c r="E4001">
        <v>12</v>
      </c>
      <c r="F4001">
        <v>34</v>
      </c>
      <c r="G4001">
        <v>34</v>
      </c>
      <c r="I4001" s="1">
        <v>41256</v>
      </c>
      <c r="J4001">
        <v>34</v>
      </c>
      <c r="K4001">
        <f t="shared" si="372"/>
        <v>1098</v>
      </c>
      <c r="L4001" s="7">
        <f t="shared" si="375"/>
        <v>21.605667060212514</v>
      </c>
      <c r="M4001">
        <f t="shared" si="376"/>
        <v>103</v>
      </c>
      <c r="N4001">
        <f t="shared" si="377"/>
        <v>79.13333333333334</v>
      </c>
      <c r="O4001">
        <f>G4001/WatershedCalcs!$F$18</f>
        <v>2.1158008628240896</v>
      </c>
    </row>
    <row r="4002" spans="1:15" x14ac:dyDescent="0.25">
      <c r="A4002">
        <f t="shared" si="373"/>
        <v>2013</v>
      </c>
      <c r="B4002">
        <f t="shared" si="374"/>
        <v>3</v>
      </c>
      <c r="C4002">
        <v>2012</v>
      </c>
      <c r="D4002">
        <v>14</v>
      </c>
      <c r="E4002">
        <v>12</v>
      </c>
      <c r="F4002">
        <v>35</v>
      </c>
      <c r="G4002">
        <v>35</v>
      </c>
      <c r="I4002" s="1">
        <v>41257</v>
      </c>
      <c r="J4002">
        <v>35</v>
      </c>
      <c r="K4002">
        <f t="shared" si="372"/>
        <v>1053</v>
      </c>
      <c r="L4002" s="7">
        <f t="shared" si="375"/>
        <v>20.720188902007084</v>
      </c>
      <c r="M4002">
        <f t="shared" si="376"/>
        <v>130.85714285714286</v>
      </c>
      <c r="N4002">
        <f t="shared" si="377"/>
        <v>78.63333333333334</v>
      </c>
      <c r="O4002">
        <f>G4002/WatershedCalcs!$F$18</f>
        <v>2.1780302999659749</v>
      </c>
    </row>
    <row r="4003" spans="1:15" x14ac:dyDescent="0.25">
      <c r="A4003">
        <f t="shared" si="373"/>
        <v>2013</v>
      </c>
      <c r="B4003">
        <f t="shared" si="374"/>
        <v>3</v>
      </c>
      <c r="C4003">
        <v>2012</v>
      </c>
      <c r="D4003">
        <v>15</v>
      </c>
      <c r="E4003">
        <v>12</v>
      </c>
      <c r="F4003">
        <v>40</v>
      </c>
      <c r="G4003">
        <v>40</v>
      </c>
      <c r="I4003" s="1">
        <v>41258</v>
      </c>
      <c r="J4003">
        <v>40</v>
      </c>
      <c r="K4003">
        <f t="shared" si="372"/>
        <v>894</v>
      </c>
      <c r="L4003" s="7">
        <f t="shared" si="375"/>
        <v>17.591499409681226</v>
      </c>
      <c r="M4003">
        <f t="shared" si="376"/>
        <v>155.42857142857142</v>
      </c>
      <c r="N4003">
        <f t="shared" si="377"/>
        <v>78.066666666666663</v>
      </c>
      <c r="O4003">
        <f>G4003/WatershedCalcs!$F$18</f>
        <v>2.4891774856753996</v>
      </c>
    </row>
    <row r="4004" spans="1:15" x14ac:dyDescent="0.25">
      <c r="A4004">
        <f t="shared" si="373"/>
        <v>2013</v>
      </c>
      <c r="B4004">
        <f t="shared" si="374"/>
        <v>3</v>
      </c>
      <c r="C4004">
        <v>2012</v>
      </c>
      <c r="D4004">
        <v>16</v>
      </c>
      <c r="E4004">
        <v>12</v>
      </c>
      <c r="F4004">
        <v>77</v>
      </c>
      <c r="G4004">
        <v>77</v>
      </c>
      <c r="I4004" s="1">
        <v>41259</v>
      </c>
      <c r="J4004">
        <v>77</v>
      </c>
      <c r="K4004">
        <f t="shared" si="372"/>
        <v>383</v>
      </c>
      <c r="L4004" s="7">
        <f t="shared" si="375"/>
        <v>7.5364029909484458</v>
      </c>
      <c r="M4004">
        <f t="shared" si="376"/>
        <v>170.28571428571428</v>
      </c>
      <c r="N4004">
        <f t="shared" si="377"/>
        <v>77.333333333333329</v>
      </c>
      <c r="O4004">
        <f>G4004/WatershedCalcs!$F$18</f>
        <v>4.791666659925145</v>
      </c>
    </row>
    <row r="4005" spans="1:15" x14ac:dyDescent="0.25">
      <c r="A4005">
        <f t="shared" si="373"/>
        <v>2013</v>
      </c>
      <c r="B4005">
        <f t="shared" si="374"/>
        <v>3</v>
      </c>
      <c r="C4005">
        <v>2012</v>
      </c>
      <c r="D4005">
        <v>17</v>
      </c>
      <c r="E4005">
        <v>12</v>
      </c>
      <c r="F4005">
        <v>220</v>
      </c>
      <c r="G4005">
        <v>220</v>
      </c>
      <c r="I4005" s="1">
        <v>41260</v>
      </c>
      <c r="J4005">
        <v>220</v>
      </c>
      <c r="K4005">
        <f t="shared" si="372"/>
        <v>63</v>
      </c>
      <c r="L4005" s="7">
        <f t="shared" si="375"/>
        <v>1.2396694214876034</v>
      </c>
      <c r="M4005">
        <f t="shared" si="376"/>
        <v>175.71428571428572</v>
      </c>
      <c r="N4005">
        <f t="shared" si="377"/>
        <v>75.333333333333329</v>
      </c>
      <c r="O4005">
        <f>G4005/WatershedCalcs!$F$18</f>
        <v>13.690476171214698</v>
      </c>
    </row>
    <row r="4006" spans="1:15" x14ac:dyDescent="0.25">
      <c r="A4006">
        <f t="shared" si="373"/>
        <v>2013</v>
      </c>
      <c r="B4006">
        <f t="shared" si="374"/>
        <v>3</v>
      </c>
      <c r="C4006">
        <v>2012</v>
      </c>
      <c r="D4006">
        <v>18</v>
      </c>
      <c r="E4006">
        <v>12</v>
      </c>
      <c r="F4006">
        <v>176</v>
      </c>
      <c r="G4006">
        <v>176</v>
      </c>
      <c r="I4006" s="1">
        <v>41261</v>
      </c>
      <c r="J4006">
        <v>176</v>
      </c>
      <c r="K4006">
        <f t="shared" si="372"/>
        <v>122</v>
      </c>
      <c r="L4006" s="7">
        <f t="shared" si="375"/>
        <v>2.4006296733569461</v>
      </c>
      <c r="M4006">
        <f t="shared" si="376"/>
        <v>159.57142857142858</v>
      </c>
      <c r="N4006">
        <f t="shared" si="377"/>
        <v>68.533333333333331</v>
      </c>
      <c r="O4006">
        <f>G4006/WatershedCalcs!$F$18</f>
        <v>10.952380936971759</v>
      </c>
    </row>
    <row r="4007" spans="1:15" x14ac:dyDescent="0.25">
      <c r="A4007">
        <f t="shared" si="373"/>
        <v>2013</v>
      </c>
      <c r="B4007">
        <f t="shared" si="374"/>
        <v>3</v>
      </c>
      <c r="C4007">
        <v>2012</v>
      </c>
      <c r="D4007">
        <v>19</v>
      </c>
      <c r="E4007">
        <v>12</v>
      </c>
      <c r="F4007">
        <v>139</v>
      </c>
      <c r="G4007">
        <v>139</v>
      </c>
      <c r="I4007" s="1">
        <v>41262</v>
      </c>
      <c r="J4007">
        <v>139</v>
      </c>
      <c r="K4007">
        <f t="shared" si="372"/>
        <v>182</v>
      </c>
      <c r="L4007" s="7">
        <f t="shared" si="375"/>
        <v>3.5812672176308542</v>
      </c>
      <c r="M4007">
        <f t="shared" si="376"/>
        <v>153.85714285714286</v>
      </c>
      <c r="N4007">
        <f t="shared" si="377"/>
        <v>63.2</v>
      </c>
      <c r="O4007">
        <f>G4007/WatershedCalcs!$F$18</f>
        <v>8.6498917627220138</v>
      </c>
    </row>
    <row r="4008" spans="1:15" x14ac:dyDescent="0.25">
      <c r="A4008">
        <f t="shared" si="373"/>
        <v>2013</v>
      </c>
      <c r="B4008">
        <f t="shared" si="374"/>
        <v>3</v>
      </c>
      <c r="C4008">
        <v>2012</v>
      </c>
      <c r="D4008">
        <v>20</v>
      </c>
      <c r="E4008">
        <v>12</v>
      </c>
      <c r="F4008">
        <v>229</v>
      </c>
      <c r="G4008">
        <v>229</v>
      </c>
      <c r="I4008" s="1">
        <v>41263</v>
      </c>
      <c r="J4008">
        <v>229</v>
      </c>
      <c r="K4008">
        <f t="shared" si="372"/>
        <v>52</v>
      </c>
      <c r="L4008" s="7">
        <f t="shared" si="375"/>
        <v>1.0232192050373869</v>
      </c>
      <c r="M4008">
        <f t="shared" si="376"/>
        <v>152.71428571428572</v>
      </c>
      <c r="N4008">
        <f t="shared" si="377"/>
        <v>59.1</v>
      </c>
      <c r="O4008">
        <f>G4008/WatershedCalcs!$F$18</f>
        <v>14.250541105491664</v>
      </c>
    </row>
    <row r="4009" spans="1:15" x14ac:dyDescent="0.25">
      <c r="A4009">
        <f t="shared" si="373"/>
        <v>2013</v>
      </c>
      <c r="B4009">
        <f t="shared" si="374"/>
        <v>3</v>
      </c>
      <c r="C4009">
        <v>2012</v>
      </c>
      <c r="D4009">
        <v>21</v>
      </c>
      <c r="E4009">
        <v>12</v>
      </c>
      <c r="F4009">
        <v>207</v>
      </c>
      <c r="G4009">
        <v>207</v>
      </c>
      <c r="I4009" s="1">
        <v>41264</v>
      </c>
      <c r="J4009">
        <v>207</v>
      </c>
      <c r="K4009">
        <f t="shared" si="372"/>
        <v>71</v>
      </c>
      <c r="L4009" s="7">
        <f t="shared" si="375"/>
        <v>1.3970877607241243</v>
      </c>
      <c r="M4009">
        <f t="shared" si="376"/>
        <v>133</v>
      </c>
      <c r="N4009">
        <f t="shared" si="377"/>
        <v>51.966666666666669</v>
      </c>
      <c r="O4009">
        <f>G4009/WatershedCalcs!$F$18</f>
        <v>12.881493488370193</v>
      </c>
    </row>
    <row r="4010" spans="1:15" x14ac:dyDescent="0.25">
      <c r="A4010">
        <f t="shared" si="373"/>
        <v>2013</v>
      </c>
      <c r="B4010">
        <f t="shared" si="374"/>
        <v>3</v>
      </c>
      <c r="C4010">
        <v>2012</v>
      </c>
      <c r="D4010">
        <v>22</v>
      </c>
      <c r="E4010">
        <v>12</v>
      </c>
      <c r="F4010">
        <v>144</v>
      </c>
      <c r="G4010">
        <v>144</v>
      </c>
      <c r="I4010" s="1">
        <v>41265</v>
      </c>
      <c r="J4010">
        <v>144</v>
      </c>
      <c r="K4010">
        <f t="shared" si="372"/>
        <v>172</v>
      </c>
      <c r="L4010" s="7">
        <f t="shared" si="375"/>
        <v>3.3844942935852025</v>
      </c>
      <c r="M4010">
        <f t="shared" si="376"/>
        <v>112.85714285714286</v>
      </c>
      <c r="N4010">
        <f t="shared" si="377"/>
        <v>45.56666666666667</v>
      </c>
      <c r="O4010">
        <f>G4010/WatershedCalcs!$F$18</f>
        <v>8.9610389484314386</v>
      </c>
    </row>
    <row r="4011" spans="1:15" x14ac:dyDescent="0.25">
      <c r="A4011">
        <f t="shared" si="373"/>
        <v>2013</v>
      </c>
      <c r="B4011">
        <f t="shared" si="374"/>
        <v>3</v>
      </c>
      <c r="C4011">
        <v>2012</v>
      </c>
      <c r="D4011">
        <v>23</v>
      </c>
      <c r="E4011">
        <v>12</v>
      </c>
      <c r="F4011">
        <v>115</v>
      </c>
      <c r="G4011">
        <v>115</v>
      </c>
      <c r="I4011" s="1">
        <v>41266</v>
      </c>
      <c r="J4011">
        <v>115</v>
      </c>
      <c r="K4011">
        <f t="shared" si="372"/>
        <v>241</v>
      </c>
      <c r="L4011" s="7">
        <f t="shared" si="375"/>
        <v>4.7422274695001967</v>
      </c>
      <c r="M4011">
        <f t="shared" si="376"/>
        <v>99.857142857142861</v>
      </c>
      <c r="N4011">
        <f t="shared" si="377"/>
        <v>41.233333333333334</v>
      </c>
      <c r="O4011">
        <f>G4011/WatershedCalcs!$F$18</f>
        <v>7.1563852713167746</v>
      </c>
    </row>
    <row r="4012" spans="1:15" x14ac:dyDescent="0.25">
      <c r="A4012">
        <f t="shared" si="373"/>
        <v>2013</v>
      </c>
      <c r="B4012">
        <f t="shared" si="374"/>
        <v>3</v>
      </c>
      <c r="C4012">
        <v>2012</v>
      </c>
      <c r="D4012">
        <v>24</v>
      </c>
      <c r="E4012">
        <v>12</v>
      </c>
      <c r="F4012">
        <v>107</v>
      </c>
      <c r="G4012">
        <v>107</v>
      </c>
      <c r="I4012" s="1">
        <v>41267</v>
      </c>
      <c r="J4012">
        <v>107</v>
      </c>
      <c r="K4012">
        <f t="shared" si="372"/>
        <v>263</v>
      </c>
      <c r="L4012" s="7">
        <f t="shared" si="375"/>
        <v>5.1751279024006296</v>
      </c>
      <c r="M4012">
        <f t="shared" si="376"/>
        <v>89.857142857142861</v>
      </c>
      <c r="N4012">
        <f t="shared" si="377"/>
        <v>37.866666666666667</v>
      </c>
      <c r="O4012">
        <f>G4012/WatershedCalcs!$F$18</f>
        <v>6.6585497741816946</v>
      </c>
    </row>
    <row r="4013" spans="1:15" x14ac:dyDescent="0.25">
      <c r="A4013">
        <f t="shared" si="373"/>
        <v>2013</v>
      </c>
      <c r="B4013">
        <f t="shared" si="374"/>
        <v>3</v>
      </c>
      <c r="C4013">
        <v>2012</v>
      </c>
      <c r="D4013">
        <v>25</v>
      </c>
      <c r="E4013">
        <v>12</v>
      </c>
      <c r="F4013">
        <v>136</v>
      </c>
      <c r="G4013">
        <v>136</v>
      </c>
      <c r="I4013" s="1">
        <v>41268</v>
      </c>
      <c r="J4013">
        <v>136</v>
      </c>
      <c r="K4013">
        <f t="shared" si="372"/>
        <v>188</v>
      </c>
      <c r="L4013" s="7">
        <f t="shared" si="375"/>
        <v>3.6993309720582448</v>
      </c>
      <c r="M4013">
        <f t="shared" si="376"/>
        <v>80.285714285714292</v>
      </c>
      <c r="N4013">
        <f t="shared" si="377"/>
        <v>34.833333333333336</v>
      </c>
      <c r="O4013">
        <f>G4013/WatershedCalcs!$F$18</f>
        <v>8.4632034512963585</v>
      </c>
    </row>
    <row r="4014" spans="1:15" x14ac:dyDescent="0.25">
      <c r="A4014">
        <f t="shared" si="373"/>
        <v>2013</v>
      </c>
      <c r="B4014">
        <f t="shared" si="374"/>
        <v>3</v>
      </c>
      <c r="C4014">
        <v>2012</v>
      </c>
      <c r="D4014">
        <v>26</v>
      </c>
      <c r="E4014">
        <v>12</v>
      </c>
      <c r="F4014">
        <v>131</v>
      </c>
      <c r="G4014">
        <v>131</v>
      </c>
      <c r="I4014" s="1">
        <v>41269</v>
      </c>
      <c r="J4014">
        <v>131</v>
      </c>
      <c r="K4014">
        <f t="shared" si="372"/>
        <v>197</v>
      </c>
      <c r="L4014" s="7">
        <f t="shared" si="375"/>
        <v>3.8764266036993309</v>
      </c>
      <c r="M4014">
        <f t="shared" si="376"/>
        <v>65.857142857142861</v>
      </c>
      <c r="N4014">
        <f t="shared" si="377"/>
        <v>30.866666666666667</v>
      </c>
      <c r="O4014">
        <f>G4014/WatershedCalcs!$F$18</f>
        <v>8.1520562655869337</v>
      </c>
    </row>
    <row r="4015" spans="1:15" x14ac:dyDescent="0.25">
      <c r="A4015">
        <f t="shared" si="373"/>
        <v>2013</v>
      </c>
      <c r="B4015">
        <f t="shared" si="374"/>
        <v>3</v>
      </c>
      <c r="C4015">
        <v>2012</v>
      </c>
      <c r="D4015">
        <v>27</v>
      </c>
      <c r="E4015">
        <v>12</v>
      </c>
      <c r="F4015">
        <v>91</v>
      </c>
      <c r="G4015">
        <v>91</v>
      </c>
      <c r="I4015" s="1">
        <v>41270</v>
      </c>
      <c r="J4015">
        <v>91</v>
      </c>
      <c r="K4015">
        <f t="shared" si="372"/>
        <v>325</v>
      </c>
      <c r="L4015" s="7">
        <f t="shared" si="375"/>
        <v>6.3951200314836685</v>
      </c>
      <c r="M4015">
        <f t="shared" si="376"/>
        <v>51.714285714285715</v>
      </c>
      <c r="N4015">
        <f t="shared" si="377"/>
        <v>27.1</v>
      </c>
      <c r="O4015">
        <f>G4015/WatershedCalcs!$F$18</f>
        <v>5.6628787799115345</v>
      </c>
    </row>
    <row r="4016" spans="1:15" x14ac:dyDescent="0.25">
      <c r="A4016">
        <f t="shared" si="373"/>
        <v>2013</v>
      </c>
      <c r="B4016">
        <f t="shared" si="374"/>
        <v>3</v>
      </c>
      <c r="C4016">
        <v>2012</v>
      </c>
      <c r="D4016">
        <v>28</v>
      </c>
      <c r="E4016">
        <v>12</v>
      </c>
      <c r="F4016">
        <v>66</v>
      </c>
      <c r="G4016">
        <v>66</v>
      </c>
      <c r="I4016" s="1">
        <v>41271</v>
      </c>
      <c r="J4016">
        <v>66</v>
      </c>
      <c r="K4016">
        <f t="shared" si="372"/>
        <v>453</v>
      </c>
      <c r="L4016" s="7">
        <f t="shared" si="375"/>
        <v>8.9138134592680061</v>
      </c>
      <c r="M4016">
        <f t="shared" si="376"/>
        <v>42.857142857142854</v>
      </c>
      <c r="N4016">
        <f t="shared" si="377"/>
        <v>24.633333333333333</v>
      </c>
      <c r="O4016">
        <f>G4016/WatershedCalcs!$F$18</f>
        <v>4.1071428513644097</v>
      </c>
    </row>
    <row r="4017" spans="1:15" x14ac:dyDescent="0.25">
      <c r="A4017">
        <f t="shared" si="373"/>
        <v>2013</v>
      </c>
      <c r="B4017">
        <f t="shared" si="374"/>
        <v>3</v>
      </c>
      <c r="C4017">
        <v>2012</v>
      </c>
      <c r="D4017">
        <v>29</v>
      </c>
      <c r="E4017">
        <v>12</v>
      </c>
      <c r="F4017">
        <v>53</v>
      </c>
      <c r="G4017">
        <v>53</v>
      </c>
      <c r="I4017" s="1">
        <v>41272</v>
      </c>
      <c r="J4017">
        <v>53</v>
      </c>
      <c r="K4017">
        <f t="shared" si="372"/>
        <v>595</v>
      </c>
      <c r="L4017" s="7">
        <f t="shared" si="375"/>
        <v>11.707988980716253</v>
      </c>
      <c r="M4017">
        <f t="shared" si="376"/>
        <v>37.285714285714285</v>
      </c>
      <c r="N4017">
        <f t="shared" si="377"/>
        <v>23.033333333333335</v>
      </c>
      <c r="O4017">
        <f>G4017/WatershedCalcs!$F$18</f>
        <v>3.2981601685199045</v>
      </c>
    </row>
    <row r="4018" spans="1:15" x14ac:dyDescent="0.25">
      <c r="A4018">
        <f t="shared" si="373"/>
        <v>2013</v>
      </c>
      <c r="B4018">
        <f t="shared" si="374"/>
        <v>3</v>
      </c>
      <c r="C4018">
        <v>2012</v>
      </c>
      <c r="D4018">
        <v>30</v>
      </c>
      <c r="E4018">
        <v>12</v>
      </c>
      <c r="F4018">
        <v>45</v>
      </c>
      <c r="G4018">
        <v>45</v>
      </c>
      <c r="I4018" s="1">
        <v>41273</v>
      </c>
      <c r="J4018">
        <v>45</v>
      </c>
      <c r="K4018">
        <f t="shared" si="372"/>
        <v>739</v>
      </c>
      <c r="L4018" s="7">
        <f t="shared" si="375"/>
        <v>14.541519086973631</v>
      </c>
      <c r="M4018">
        <f t="shared" si="376"/>
        <v>33.285714285714285</v>
      </c>
      <c r="N4018">
        <f t="shared" si="377"/>
        <v>21.933333333333334</v>
      </c>
      <c r="O4018">
        <f>G4018/WatershedCalcs!$F$18</f>
        <v>2.8003246713848249</v>
      </c>
    </row>
    <row r="4019" spans="1:15" x14ac:dyDescent="0.25">
      <c r="A4019">
        <f t="shared" si="373"/>
        <v>2013</v>
      </c>
      <c r="B4019">
        <f t="shared" si="374"/>
        <v>3</v>
      </c>
      <c r="C4019">
        <v>2012</v>
      </c>
      <c r="D4019">
        <v>31</v>
      </c>
      <c r="E4019">
        <v>12</v>
      </c>
      <c r="F4019">
        <v>40</v>
      </c>
      <c r="G4019">
        <v>40</v>
      </c>
      <c r="I4019" s="1">
        <v>41274</v>
      </c>
      <c r="J4019">
        <v>40</v>
      </c>
      <c r="K4019">
        <f t="shared" si="372"/>
        <v>894</v>
      </c>
      <c r="L4019" s="7">
        <f t="shared" si="375"/>
        <v>17.591499409681226</v>
      </c>
      <c r="M4019">
        <f t="shared" si="376"/>
        <v>30.142857142857142</v>
      </c>
      <c r="N4019">
        <f t="shared" si="377"/>
        <v>21.166666666666668</v>
      </c>
      <c r="O4019">
        <f>G4019/WatershedCalcs!$F$18</f>
        <v>2.4891774856753996</v>
      </c>
    </row>
    <row r="4020" spans="1:15" x14ac:dyDescent="0.25">
      <c r="A4020">
        <f t="shared" si="373"/>
        <v>2013</v>
      </c>
      <c r="B4020">
        <f t="shared" si="374"/>
        <v>4</v>
      </c>
      <c r="C4020">
        <v>2013</v>
      </c>
      <c r="D4020">
        <v>1</v>
      </c>
      <c r="E4020">
        <v>1</v>
      </c>
      <c r="F4020">
        <v>35</v>
      </c>
      <c r="G4020">
        <v>35</v>
      </c>
      <c r="I4020" s="1">
        <v>41275</v>
      </c>
      <c r="J4020">
        <v>35</v>
      </c>
      <c r="K4020">
        <f t="shared" si="372"/>
        <v>1053</v>
      </c>
      <c r="L4020" s="7">
        <f t="shared" si="375"/>
        <v>20.720188902007084</v>
      </c>
      <c r="M4020">
        <f t="shared" si="376"/>
        <v>28.142857142857142</v>
      </c>
      <c r="N4020">
        <f t="shared" si="377"/>
        <v>20.533333333333335</v>
      </c>
      <c r="O4020">
        <f>G4020/WatershedCalcs!$F$18</f>
        <v>2.1780302999659749</v>
      </c>
    </row>
    <row r="4021" spans="1:15" x14ac:dyDescent="0.25">
      <c r="A4021">
        <f t="shared" si="373"/>
        <v>2013</v>
      </c>
      <c r="B4021">
        <f t="shared" si="374"/>
        <v>4</v>
      </c>
      <c r="C4021">
        <v>2013</v>
      </c>
      <c r="D4021">
        <v>2</v>
      </c>
      <c r="E4021">
        <v>1</v>
      </c>
      <c r="F4021">
        <v>32</v>
      </c>
      <c r="G4021">
        <v>32</v>
      </c>
      <c r="I4021" s="1">
        <v>41276</v>
      </c>
      <c r="J4021">
        <v>32</v>
      </c>
      <c r="K4021">
        <f t="shared" si="372"/>
        <v>1185</v>
      </c>
      <c r="L4021" s="7">
        <f t="shared" si="375"/>
        <v>23.31759149940968</v>
      </c>
      <c r="M4021">
        <f t="shared" si="376"/>
        <v>26.571428571428573</v>
      </c>
      <c r="N4021">
        <f t="shared" si="377"/>
        <v>20.100000000000001</v>
      </c>
      <c r="O4021">
        <f>G4021/WatershedCalcs!$F$18</f>
        <v>1.9913419885403199</v>
      </c>
    </row>
    <row r="4022" spans="1:15" x14ac:dyDescent="0.25">
      <c r="A4022">
        <f t="shared" si="373"/>
        <v>2013</v>
      </c>
      <c r="B4022">
        <f t="shared" si="374"/>
        <v>4</v>
      </c>
      <c r="C4022">
        <v>2013</v>
      </c>
      <c r="D4022">
        <v>3</v>
      </c>
      <c r="E4022">
        <v>1</v>
      </c>
      <c r="F4022">
        <v>29</v>
      </c>
      <c r="G4022">
        <v>29</v>
      </c>
      <c r="I4022" s="1">
        <v>41277</v>
      </c>
      <c r="J4022">
        <v>29</v>
      </c>
      <c r="K4022">
        <f t="shared" si="372"/>
        <v>1319</v>
      </c>
      <c r="L4022" s="7">
        <f t="shared" si="375"/>
        <v>25.954348681621408</v>
      </c>
      <c r="M4022">
        <f t="shared" si="376"/>
        <v>25.571428571428573</v>
      </c>
      <c r="N4022">
        <f t="shared" si="377"/>
        <v>19.733333333333334</v>
      </c>
      <c r="O4022">
        <f>G4022/WatershedCalcs!$F$18</f>
        <v>1.8046536771146648</v>
      </c>
    </row>
    <row r="4023" spans="1:15" x14ac:dyDescent="0.25">
      <c r="A4023">
        <f t="shared" si="373"/>
        <v>2013</v>
      </c>
      <c r="B4023">
        <f t="shared" si="374"/>
        <v>4</v>
      </c>
      <c r="C4023">
        <v>2013</v>
      </c>
      <c r="D4023">
        <v>4</v>
      </c>
      <c r="E4023">
        <v>1</v>
      </c>
      <c r="F4023">
        <v>27</v>
      </c>
      <c r="G4023">
        <v>27</v>
      </c>
      <c r="I4023" s="1">
        <v>41278</v>
      </c>
      <c r="J4023">
        <v>27</v>
      </c>
      <c r="K4023">
        <f t="shared" si="372"/>
        <v>1397</v>
      </c>
      <c r="L4023" s="7">
        <f t="shared" si="375"/>
        <v>27.489177489177489</v>
      </c>
      <c r="M4023">
        <f t="shared" si="376"/>
        <v>24.714285714285715</v>
      </c>
      <c r="N4023">
        <f t="shared" si="377"/>
        <v>19.466666666666665</v>
      </c>
      <c r="O4023">
        <f>G4023/WatershedCalcs!$F$18</f>
        <v>1.6801948028308948</v>
      </c>
    </row>
    <row r="4024" spans="1:15" x14ac:dyDescent="0.25">
      <c r="A4024">
        <f t="shared" si="373"/>
        <v>2013</v>
      </c>
      <c r="B4024">
        <f t="shared" si="374"/>
        <v>4</v>
      </c>
      <c r="C4024">
        <v>2013</v>
      </c>
      <c r="D4024">
        <v>5</v>
      </c>
      <c r="E4024">
        <v>1</v>
      </c>
      <c r="F4024">
        <v>25</v>
      </c>
      <c r="G4024">
        <v>25</v>
      </c>
      <c r="I4024" s="1">
        <v>41279</v>
      </c>
      <c r="J4024">
        <v>25</v>
      </c>
      <c r="K4024">
        <f t="shared" si="372"/>
        <v>1500</v>
      </c>
      <c r="L4024" s="7">
        <f t="shared" si="375"/>
        <v>29.515938606847698</v>
      </c>
      <c r="M4024">
        <f t="shared" si="376"/>
        <v>23.714285714285715</v>
      </c>
      <c r="N4024">
        <f t="shared" si="377"/>
        <v>19.233333333333334</v>
      </c>
      <c r="O4024">
        <f>G4024/WatershedCalcs!$F$18</f>
        <v>1.5557359285471248</v>
      </c>
    </row>
    <row r="4025" spans="1:15" x14ac:dyDescent="0.25">
      <c r="A4025">
        <f t="shared" si="373"/>
        <v>2013</v>
      </c>
      <c r="B4025">
        <f t="shared" si="374"/>
        <v>4</v>
      </c>
      <c r="C4025">
        <v>2013</v>
      </c>
      <c r="D4025">
        <v>6</v>
      </c>
      <c r="E4025">
        <v>1</v>
      </c>
      <c r="F4025">
        <v>23</v>
      </c>
      <c r="G4025">
        <v>23</v>
      </c>
      <c r="I4025" s="1">
        <v>41280</v>
      </c>
      <c r="J4025">
        <v>23</v>
      </c>
      <c r="K4025">
        <f t="shared" si="372"/>
        <v>1613</v>
      </c>
      <c r="L4025" s="7">
        <f t="shared" si="375"/>
        <v>31.739472648563559</v>
      </c>
      <c r="M4025">
        <f t="shared" si="376"/>
        <v>22.857142857142858</v>
      </c>
      <c r="N4025">
        <f t="shared" si="377"/>
        <v>19.033333333333335</v>
      </c>
      <c r="O4025">
        <f>G4025/WatershedCalcs!$F$18</f>
        <v>1.4312770542633548</v>
      </c>
    </row>
    <row r="4026" spans="1:15" x14ac:dyDescent="0.25">
      <c r="A4026">
        <f t="shared" si="373"/>
        <v>2013</v>
      </c>
      <c r="B4026">
        <f t="shared" si="374"/>
        <v>4</v>
      </c>
      <c r="C4026">
        <v>2013</v>
      </c>
      <c r="D4026">
        <v>7</v>
      </c>
      <c r="E4026">
        <v>1</v>
      </c>
      <c r="F4026">
        <v>26</v>
      </c>
      <c r="G4026">
        <v>26</v>
      </c>
      <c r="I4026" s="1">
        <v>41281</v>
      </c>
      <c r="J4026">
        <v>26</v>
      </c>
      <c r="K4026">
        <f t="shared" si="372"/>
        <v>1449</v>
      </c>
      <c r="L4026" s="7">
        <f t="shared" si="375"/>
        <v>28.512396694214875</v>
      </c>
      <c r="M4026">
        <f t="shared" si="376"/>
        <v>22.142857142857142</v>
      </c>
      <c r="N4026">
        <f t="shared" si="377"/>
        <v>18.899999999999999</v>
      </c>
      <c r="O4026">
        <f>G4026/WatershedCalcs!$F$18</f>
        <v>1.6179653656890098</v>
      </c>
    </row>
    <row r="4027" spans="1:15" x14ac:dyDescent="0.25">
      <c r="A4027">
        <f t="shared" si="373"/>
        <v>2013</v>
      </c>
      <c r="B4027">
        <f t="shared" si="374"/>
        <v>4</v>
      </c>
      <c r="C4027">
        <v>2013</v>
      </c>
      <c r="D4027">
        <v>8</v>
      </c>
      <c r="E4027">
        <v>1</v>
      </c>
      <c r="F4027">
        <v>24</v>
      </c>
      <c r="G4027">
        <v>24</v>
      </c>
      <c r="I4027" s="1">
        <v>41282</v>
      </c>
      <c r="J4027">
        <v>24</v>
      </c>
      <c r="K4027">
        <f t="shared" si="372"/>
        <v>1550</v>
      </c>
      <c r="L4027" s="7">
        <f t="shared" si="375"/>
        <v>30.499803227075954</v>
      </c>
      <c r="M4027">
        <f t="shared" si="376"/>
        <v>21</v>
      </c>
      <c r="N4027">
        <f t="shared" si="377"/>
        <v>18.633333333333333</v>
      </c>
      <c r="O4027">
        <f>G4027/WatershedCalcs!$F$18</f>
        <v>1.4935064914052398</v>
      </c>
    </row>
    <row r="4028" spans="1:15" x14ac:dyDescent="0.25">
      <c r="A4028">
        <f t="shared" si="373"/>
        <v>2013</v>
      </c>
      <c r="B4028">
        <f t="shared" si="374"/>
        <v>4</v>
      </c>
      <c r="C4028">
        <v>2013</v>
      </c>
      <c r="D4028">
        <v>9</v>
      </c>
      <c r="E4028">
        <v>1</v>
      </c>
      <c r="F4028">
        <v>25</v>
      </c>
      <c r="G4028">
        <v>25</v>
      </c>
      <c r="I4028" s="1">
        <v>41283</v>
      </c>
      <c r="J4028">
        <v>25</v>
      </c>
      <c r="K4028">
        <f t="shared" si="372"/>
        <v>1500</v>
      </c>
      <c r="L4028" s="7">
        <f t="shared" si="375"/>
        <v>29.515938606847698</v>
      </c>
      <c r="M4028">
        <f t="shared" si="376"/>
        <v>20</v>
      </c>
      <c r="N4028">
        <f t="shared" si="377"/>
        <v>18.433333333333334</v>
      </c>
      <c r="O4028">
        <f>G4028/WatershedCalcs!$F$18</f>
        <v>1.5557359285471248</v>
      </c>
    </row>
    <row r="4029" spans="1:15" x14ac:dyDescent="0.25">
      <c r="A4029">
        <f t="shared" si="373"/>
        <v>2013</v>
      </c>
      <c r="B4029">
        <f t="shared" si="374"/>
        <v>4</v>
      </c>
      <c r="C4029">
        <v>2013</v>
      </c>
      <c r="D4029">
        <v>10</v>
      </c>
      <c r="E4029">
        <v>1</v>
      </c>
      <c r="F4029" t="s">
        <v>90</v>
      </c>
      <c r="G4029">
        <v>23</v>
      </c>
      <c r="H4029" t="s">
        <v>10</v>
      </c>
      <c r="I4029" s="1">
        <v>41284</v>
      </c>
      <c r="J4029">
        <v>23</v>
      </c>
      <c r="K4029">
        <f t="shared" si="372"/>
        <v>1613</v>
      </c>
      <c r="L4029" s="7">
        <f t="shared" si="375"/>
        <v>31.739472648563559</v>
      </c>
      <c r="M4029">
        <f t="shared" si="376"/>
        <v>18.714285714285715</v>
      </c>
      <c r="N4029">
        <f t="shared" si="377"/>
        <v>18.133333333333333</v>
      </c>
      <c r="O4029">
        <f>G4029/WatershedCalcs!$F$18</f>
        <v>1.4312770542633548</v>
      </c>
    </row>
    <row r="4030" spans="1:15" x14ac:dyDescent="0.25">
      <c r="A4030">
        <f t="shared" si="373"/>
        <v>2013</v>
      </c>
      <c r="B4030">
        <f t="shared" si="374"/>
        <v>4</v>
      </c>
      <c r="C4030">
        <v>2013</v>
      </c>
      <c r="D4030">
        <v>11</v>
      </c>
      <c r="E4030">
        <v>1</v>
      </c>
      <c r="F4030" t="s">
        <v>94</v>
      </c>
      <c r="G4030">
        <v>20</v>
      </c>
      <c r="H4030" t="s">
        <v>10</v>
      </c>
      <c r="I4030" s="1">
        <v>41285</v>
      </c>
      <c r="J4030">
        <v>20</v>
      </c>
      <c r="K4030">
        <f t="shared" si="372"/>
        <v>1826</v>
      </c>
      <c r="L4030" s="7">
        <f t="shared" si="375"/>
        <v>35.930735930735928</v>
      </c>
      <c r="M4030">
        <f t="shared" si="376"/>
        <v>17.714285714285715</v>
      </c>
      <c r="N4030">
        <f t="shared" si="377"/>
        <v>17.866666666666667</v>
      </c>
      <c r="O4030">
        <f>G4030/WatershedCalcs!$F$18</f>
        <v>1.2445887428376998</v>
      </c>
    </row>
    <row r="4031" spans="1:15" x14ac:dyDescent="0.25">
      <c r="A4031">
        <f t="shared" si="373"/>
        <v>2013</v>
      </c>
      <c r="B4031">
        <f t="shared" si="374"/>
        <v>4</v>
      </c>
      <c r="C4031">
        <v>2013</v>
      </c>
      <c r="D4031">
        <v>12</v>
      </c>
      <c r="E4031">
        <v>1</v>
      </c>
      <c r="F4031">
        <v>19</v>
      </c>
      <c r="G4031">
        <v>19</v>
      </c>
      <c r="I4031" s="1">
        <v>41286</v>
      </c>
      <c r="J4031">
        <v>19</v>
      </c>
      <c r="K4031">
        <f t="shared" si="372"/>
        <v>1898</v>
      </c>
      <c r="L4031" s="7">
        <f t="shared" si="375"/>
        <v>37.34750098386462</v>
      </c>
      <c r="M4031">
        <f t="shared" si="376"/>
        <v>17.142857142857142</v>
      </c>
      <c r="N4031">
        <f t="shared" si="377"/>
        <v>17.666666666666668</v>
      </c>
      <c r="O4031">
        <f>G4031/WatershedCalcs!$F$18</f>
        <v>1.1823593056958148</v>
      </c>
    </row>
    <row r="4032" spans="1:15" x14ac:dyDescent="0.25">
      <c r="A4032">
        <f t="shared" si="373"/>
        <v>2013</v>
      </c>
      <c r="B4032">
        <f t="shared" si="374"/>
        <v>4</v>
      </c>
      <c r="C4032">
        <v>2013</v>
      </c>
      <c r="D4032">
        <v>13</v>
      </c>
      <c r="E4032">
        <v>1</v>
      </c>
      <c r="F4032">
        <v>18</v>
      </c>
      <c r="G4032">
        <v>18</v>
      </c>
      <c r="I4032" s="1">
        <v>41287</v>
      </c>
      <c r="J4032">
        <v>18</v>
      </c>
      <c r="K4032">
        <f t="shared" si="372"/>
        <v>1969</v>
      </c>
      <c r="L4032" s="7">
        <f t="shared" si="375"/>
        <v>38.744588744588739</v>
      </c>
      <c r="M4032">
        <f t="shared" si="376"/>
        <v>16.571428571428573</v>
      </c>
      <c r="N4032">
        <f t="shared" si="377"/>
        <v>17.466666666666665</v>
      </c>
      <c r="O4032">
        <f>G4032/WatershedCalcs!$F$18</f>
        <v>1.1201298685539298</v>
      </c>
    </row>
    <row r="4033" spans="1:15" x14ac:dyDescent="0.25">
      <c r="A4033">
        <f t="shared" si="373"/>
        <v>2013</v>
      </c>
      <c r="B4033">
        <f t="shared" si="374"/>
        <v>4</v>
      </c>
      <c r="C4033">
        <v>2013</v>
      </c>
      <c r="D4033">
        <v>14</v>
      </c>
      <c r="E4033">
        <v>1</v>
      </c>
      <c r="F4033">
        <v>18</v>
      </c>
      <c r="G4033">
        <v>18</v>
      </c>
      <c r="I4033" s="1">
        <v>41288</v>
      </c>
      <c r="J4033">
        <v>18</v>
      </c>
      <c r="K4033">
        <f t="shared" si="372"/>
        <v>1969</v>
      </c>
      <c r="L4033" s="7">
        <f t="shared" si="375"/>
        <v>38.744588744588739</v>
      </c>
      <c r="M4033">
        <f t="shared" si="376"/>
        <v>16.142857142857142</v>
      </c>
      <c r="N4033">
        <f t="shared" si="377"/>
        <v>17.3</v>
      </c>
      <c r="O4033">
        <f>G4033/WatershedCalcs!$F$18</f>
        <v>1.1201298685539298</v>
      </c>
    </row>
    <row r="4034" spans="1:15" x14ac:dyDescent="0.25">
      <c r="A4034">
        <f t="shared" si="373"/>
        <v>2013</v>
      </c>
      <c r="B4034">
        <f t="shared" si="374"/>
        <v>4</v>
      </c>
      <c r="C4034">
        <v>2013</v>
      </c>
      <c r="D4034">
        <v>15</v>
      </c>
      <c r="E4034">
        <v>1</v>
      </c>
      <c r="F4034">
        <v>17</v>
      </c>
      <c r="G4034">
        <v>17</v>
      </c>
      <c r="I4034" s="1">
        <v>41289</v>
      </c>
      <c r="J4034">
        <v>17</v>
      </c>
      <c r="K4034">
        <f t="shared" ref="K4034:K4097" si="378">RANK(J4034,$J$2:$J$5114,0)</f>
        <v>2056</v>
      </c>
      <c r="L4034" s="7">
        <f t="shared" si="375"/>
        <v>40.456513183785916</v>
      </c>
      <c r="M4034">
        <f t="shared" si="376"/>
        <v>15.571428571428571</v>
      </c>
      <c r="N4034">
        <f t="shared" si="377"/>
        <v>17.100000000000001</v>
      </c>
      <c r="O4034">
        <f>G4034/WatershedCalcs!$F$18</f>
        <v>1.0579004314120448</v>
      </c>
    </row>
    <row r="4035" spans="1:15" x14ac:dyDescent="0.25">
      <c r="A4035">
        <f t="shared" ref="A4035:A4098" si="379">IF(E4035&gt;9,C4035+1,C4035)</f>
        <v>2013</v>
      </c>
      <c r="B4035">
        <f t="shared" ref="B4035:B4098" si="380">IF(E4035&gt;9,(E4035-9),(E4035+3))</f>
        <v>4</v>
      </c>
      <c r="C4035">
        <v>2013</v>
      </c>
      <c r="D4035">
        <v>16</v>
      </c>
      <c r="E4035">
        <v>1</v>
      </c>
      <c r="F4035">
        <v>16</v>
      </c>
      <c r="G4035">
        <v>16</v>
      </c>
      <c r="I4035" s="1">
        <v>41290</v>
      </c>
      <c r="J4035">
        <v>16</v>
      </c>
      <c r="K4035">
        <f t="shared" si="378"/>
        <v>2135</v>
      </c>
      <c r="L4035" s="7">
        <f t="shared" ref="L4035:L4098" si="381">100*(K4035/(COUNT($K$2:$K$5114)+1))</f>
        <v>42.011019283746556</v>
      </c>
      <c r="M4035">
        <f t="shared" ref="M4035:M4098" si="382">AVERAGE(J4035:J4041)</f>
        <v>15.142857142857142</v>
      </c>
      <c r="N4035">
        <f t="shared" ref="N4035:N4098" si="383">AVERAGE(J4035:J4064)</f>
        <v>16.933333333333334</v>
      </c>
      <c r="O4035">
        <f>G4035/WatershedCalcs!$F$18</f>
        <v>0.99567099427015993</v>
      </c>
    </row>
    <row r="4036" spans="1:15" x14ac:dyDescent="0.25">
      <c r="A4036">
        <f t="shared" si="379"/>
        <v>2013</v>
      </c>
      <c r="B4036">
        <f t="shared" si="380"/>
        <v>4</v>
      </c>
      <c r="C4036">
        <v>2013</v>
      </c>
      <c r="D4036">
        <v>17</v>
      </c>
      <c r="E4036">
        <v>1</v>
      </c>
      <c r="F4036">
        <v>16</v>
      </c>
      <c r="G4036">
        <v>16</v>
      </c>
      <c r="I4036" s="1">
        <v>41291</v>
      </c>
      <c r="J4036">
        <v>16</v>
      </c>
      <c r="K4036">
        <f t="shared" si="378"/>
        <v>2135</v>
      </c>
      <c r="L4036" s="7">
        <f t="shared" si="381"/>
        <v>42.011019283746556</v>
      </c>
      <c r="M4036">
        <f t="shared" si="382"/>
        <v>15.142857142857142</v>
      </c>
      <c r="N4036">
        <f t="shared" si="383"/>
        <v>16.766666666666666</v>
      </c>
      <c r="O4036">
        <f>G4036/WatershedCalcs!$F$18</f>
        <v>0.99567099427015993</v>
      </c>
    </row>
    <row r="4037" spans="1:15" x14ac:dyDescent="0.25">
      <c r="A4037">
        <f t="shared" si="379"/>
        <v>2013</v>
      </c>
      <c r="B4037">
        <f t="shared" si="380"/>
        <v>4</v>
      </c>
      <c r="C4037">
        <v>2013</v>
      </c>
      <c r="D4037">
        <v>18</v>
      </c>
      <c r="E4037">
        <v>1</v>
      </c>
      <c r="F4037">
        <v>16</v>
      </c>
      <c r="G4037">
        <v>16</v>
      </c>
      <c r="I4037" s="1">
        <v>41292</v>
      </c>
      <c r="J4037">
        <v>16</v>
      </c>
      <c r="K4037">
        <f t="shared" si="378"/>
        <v>2135</v>
      </c>
      <c r="L4037" s="7">
        <f t="shared" si="381"/>
        <v>42.011019283746556</v>
      </c>
      <c r="M4037">
        <f t="shared" si="382"/>
        <v>15.285714285714286</v>
      </c>
      <c r="N4037">
        <f t="shared" si="383"/>
        <v>16.600000000000001</v>
      </c>
      <c r="O4037">
        <f>G4037/WatershedCalcs!$F$18</f>
        <v>0.99567099427015993</v>
      </c>
    </row>
    <row r="4038" spans="1:15" x14ac:dyDescent="0.25">
      <c r="A4038">
        <f t="shared" si="379"/>
        <v>2013</v>
      </c>
      <c r="B4038">
        <f t="shared" si="380"/>
        <v>4</v>
      </c>
      <c r="C4038">
        <v>2013</v>
      </c>
      <c r="D4038">
        <v>19</v>
      </c>
      <c r="E4038">
        <v>1</v>
      </c>
      <c r="F4038">
        <v>15</v>
      </c>
      <c r="G4038">
        <v>15</v>
      </c>
      <c r="I4038" s="1">
        <v>41293</v>
      </c>
      <c r="J4038">
        <v>15</v>
      </c>
      <c r="K4038">
        <f t="shared" si="378"/>
        <v>2213</v>
      </c>
      <c r="L4038" s="7">
        <f t="shared" si="381"/>
        <v>43.545848091302638</v>
      </c>
      <c r="M4038">
        <f t="shared" si="382"/>
        <v>15.571428571428571</v>
      </c>
      <c r="N4038">
        <f t="shared" si="383"/>
        <v>16.433333333333334</v>
      </c>
      <c r="O4038">
        <f>G4038/WatershedCalcs!$F$18</f>
        <v>0.93344155712827492</v>
      </c>
    </row>
    <row r="4039" spans="1:15" x14ac:dyDescent="0.25">
      <c r="A4039">
        <f t="shared" si="379"/>
        <v>2013</v>
      </c>
      <c r="B4039">
        <f t="shared" si="380"/>
        <v>4</v>
      </c>
      <c r="C4039">
        <v>2013</v>
      </c>
      <c r="D4039">
        <v>20</v>
      </c>
      <c r="E4039">
        <v>1</v>
      </c>
      <c r="F4039">
        <v>15</v>
      </c>
      <c r="G4039">
        <v>15</v>
      </c>
      <c r="I4039" s="1">
        <v>41294</v>
      </c>
      <c r="J4039">
        <v>15</v>
      </c>
      <c r="K4039">
        <f t="shared" si="378"/>
        <v>2213</v>
      </c>
      <c r="L4039" s="7">
        <f t="shared" si="381"/>
        <v>43.545848091302638</v>
      </c>
      <c r="M4039">
        <f t="shared" si="382"/>
        <v>15.857142857142858</v>
      </c>
      <c r="N4039">
        <f t="shared" si="383"/>
        <v>16.3</v>
      </c>
      <c r="O4039">
        <f>G4039/WatershedCalcs!$F$18</f>
        <v>0.93344155712827492</v>
      </c>
    </row>
    <row r="4040" spans="1:15" x14ac:dyDescent="0.25">
      <c r="A4040">
        <f t="shared" si="379"/>
        <v>2013</v>
      </c>
      <c r="B4040">
        <f t="shared" si="380"/>
        <v>4</v>
      </c>
      <c r="C4040">
        <v>2013</v>
      </c>
      <c r="D4040">
        <v>21</v>
      </c>
      <c r="E4040">
        <v>1</v>
      </c>
      <c r="F4040">
        <v>14</v>
      </c>
      <c r="G4040">
        <v>14</v>
      </c>
      <c r="I4040" s="1">
        <v>41295</v>
      </c>
      <c r="J4040">
        <v>14</v>
      </c>
      <c r="K4040">
        <f t="shared" si="378"/>
        <v>2302</v>
      </c>
      <c r="L4040" s="7">
        <f t="shared" si="381"/>
        <v>45.297127115308932</v>
      </c>
      <c r="M4040">
        <f t="shared" si="382"/>
        <v>16.285714285714285</v>
      </c>
      <c r="N4040">
        <f t="shared" si="383"/>
        <v>16.2</v>
      </c>
      <c r="O4040">
        <f>G4040/WatershedCalcs!$F$18</f>
        <v>0.87121211998638992</v>
      </c>
    </row>
    <row r="4041" spans="1:15" x14ac:dyDescent="0.25">
      <c r="A4041">
        <f t="shared" si="379"/>
        <v>2013</v>
      </c>
      <c r="B4041">
        <f t="shared" si="380"/>
        <v>4</v>
      </c>
      <c r="C4041">
        <v>2013</v>
      </c>
      <c r="D4041">
        <v>22</v>
      </c>
      <c r="E4041">
        <v>1</v>
      </c>
      <c r="F4041">
        <v>14</v>
      </c>
      <c r="G4041">
        <v>14</v>
      </c>
      <c r="I4041" s="1">
        <v>41296</v>
      </c>
      <c r="J4041">
        <v>14</v>
      </c>
      <c r="K4041">
        <f t="shared" si="378"/>
        <v>2302</v>
      </c>
      <c r="L4041" s="7">
        <f t="shared" si="381"/>
        <v>45.297127115308932</v>
      </c>
      <c r="M4041">
        <f t="shared" si="382"/>
        <v>17.142857142857142</v>
      </c>
      <c r="N4041">
        <f t="shared" si="383"/>
        <v>16.100000000000001</v>
      </c>
      <c r="O4041">
        <f>G4041/WatershedCalcs!$F$18</f>
        <v>0.87121211998638992</v>
      </c>
    </row>
    <row r="4042" spans="1:15" x14ac:dyDescent="0.25">
      <c r="A4042">
        <f t="shared" si="379"/>
        <v>2013</v>
      </c>
      <c r="B4042">
        <f t="shared" si="380"/>
        <v>4</v>
      </c>
      <c r="C4042">
        <v>2013</v>
      </c>
      <c r="D4042">
        <v>23</v>
      </c>
      <c r="E4042">
        <v>1</v>
      </c>
      <c r="F4042">
        <v>16</v>
      </c>
      <c r="G4042">
        <v>16</v>
      </c>
      <c r="I4042" s="1">
        <v>41297</v>
      </c>
      <c r="J4042">
        <v>16</v>
      </c>
      <c r="K4042">
        <f t="shared" si="378"/>
        <v>2135</v>
      </c>
      <c r="L4042" s="7">
        <f t="shared" si="381"/>
        <v>42.011019283746556</v>
      </c>
      <c r="M4042">
        <f t="shared" si="382"/>
        <v>18.285714285714285</v>
      </c>
      <c r="N4042">
        <f t="shared" si="383"/>
        <v>16</v>
      </c>
      <c r="O4042">
        <f>G4042/WatershedCalcs!$F$18</f>
        <v>0.99567099427015993</v>
      </c>
    </row>
    <row r="4043" spans="1:15" x14ac:dyDescent="0.25">
      <c r="A4043">
        <f t="shared" si="379"/>
        <v>2013</v>
      </c>
      <c r="B4043">
        <f t="shared" si="380"/>
        <v>4</v>
      </c>
      <c r="C4043">
        <v>2013</v>
      </c>
      <c r="D4043">
        <v>24</v>
      </c>
      <c r="E4043">
        <v>1</v>
      </c>
      <c r="F4043">
        <v>17</v>
      </c>
      <c r="G4043">
        <v>17</v>
      </c>
      <c r="I4043" s="1">
        <v>41298</v>
      </c>
      <c r="J4043">
        <v>17</v>
      </c>
      <c r="K4043">
        <f t="shared" si="378"/>
        <v>2056</v>
      </c>
      <c r="L4043" s="7">
        <f t="shared" si="381"/>
        <v>40.456513183785916</v>
      </c>
      <c r="M4043">
        <f t="shared" si="382"/>
        <v>19</v>
      </c>
      <c r="N4043">
        <f t="shared" si="383"/>
        <v>16.233333333333334</v>
      </c>
      <c r="O4043">
        <f>G4043/WatershedCalcs!$F$18</f>
        <v>1.0579004314120448</v>
      </c>
    </row>
    <row r="4044" spans="1:15" x14ac:dyDescent="0.25">
      <c r="A4044">
        <f t="shared" si="379"/>
        <v>2013</v>
      </c>
      <c r="B4044">
        <f t="shared" si="380"/>
        <v>4</v>
      </c>
      <c r="C4044">
        <v>2013</v>
      </c>
      <c r="D4044">
        <v>25</v>
      </c>
      <c r="E4044">
        <v>1</v>
      </c>
      <c r="F4044">
        <v>18</v>
      </c>
      <c r="G4044">
        <v>18</v>
      </c>
      <c r="I4044" s="1">
        <v>41299</v>
      </c>
      <c r="J4044">
        <v>18</v>
      </c>
      <c r="K4044">
        <f t="shared" si="378"/>
        <v>1969</v>
      </c>
      <c r="L4044" s="7">
        <f t="shared" si="381"/>
        <v>38.744588744588739</v>
      </c>
      <c r="M4044">
        <f t="shared" si="382"/>
        <v>19.714285714285715</v>
      </c>
      <c r="N4044">
        <f t="shared" si="383"/>
        <v>16.466666666666665</v>
      </c>
      <c r="O4044">
        <f>G4044/WatershedCalcs!$F$18</f>
        <v>1.1201298685539298</v>
      </c>
    </row>
    <row r="4045" spans="1:15" x14ac:dyDescent="0.25">
      <c r="A4045">
        <f t="shared" si="379"/>
        <v>2013</v>
      </c>
      <c r="B4045">
        <f t="shared" si="380"/>
        <v>4</v>
      </c>
      <c r="C4045">
        <v>2013</v>
      </c>
      <c r="D4045">
        <v>26</v>
      </c>
      <c r="E4045">
        <v>1</v>
      </c>
      <c r="F4045">
        <v>17</v>
      </c>
      <c r="G4045">
        <v>17</v>
      </c>
      <c r="I4045" s="1">
        <v>41300</v>
      </c>
      <c r="J4045">
        <v>17</v>
      </c>
      <c r="K4045">
        <f t="shared" si="378"/>
        <v>2056</v>
      </c>
      <c r="L4045" s="7">
        <f t="shared" si="381"/>
        <v>40.456513183785916</v>
      </c>
      <c r="M4045">
        <f t="shared" si="382"/>
        <v>20.142857142857142</v>
      </c>
      <c r="N4045">
        <f t="shared" si="383"/>
        <v>16.466666666666665</v>
      </c>
      <c r="O4045">
        <f>G4045/WatershedCalcs!$F$18</f>
        <v>1.0579004314120448</v>
      </c>
    </row>
    <row r="4046" spans="1:15" x14ac:dyDescent="0.25">
      <c r="A4046">
        <f t="shared" si="379"/>
        <v>2013</v>
      </c>
      <c r="B4046">
        <f t="shared" si="380"/>
        <v>4</v>
      </c>
      <c r="C4046">
        <v>2013</v>
      </c>
      <c r="D4046">
        <v>27</v>
      </c>
      <c r="E4046">
        <v>1</v>
      </c>
      <c r="F4046">
        <v>18</v>
      </c>
      <c r="G4046">
        <v>18</v>
      </c>
      <c r="I4046" s="1">
        <v>41301</v>
      </c>
      <c r="J4046">
        <v>18</v>
      </c>
      <c r="K4046">
        <f t="shared" si="378"/>
        <v>1969</v>
      </c>
      <c r="L4046" s="7">
        <f t="shared" si="381"/>
        <v>38.744588744588739</v>
      </c>
      <c r="M4046">
        <f t="shared" si="382"/>
        <v>20.714285714285715</v>
      </c>
      <c r="N4046">
        <f t="shared" si="383"/>
        <v>16.633333333333333</v>
      </c>
      <c r="O4046">
        <f>G4046/WatershedCalcs!$F$18</f>
        <v>1.1201298685539298</v>
      </c>
    </row>
    <row r="4047" spans="1:15" x14ac:dyDescent="0.25">
      <c r="A4047">
        <f t="shared" si="379"/>
        <v>2013</v>
      </c>
      <c r="B4047">
        <f t="shared" si="380"/>
        <v>4</v>
      </c>
      <c r="C4047">
        <v>2013</v>
      </c>
      <c r="D4047">
        <v>28</v>
      </c>
      <c r="E4047">
        <v>1</v>
      </c>
      <c r="F4047">
        <v>20</v>
      </c>
      <c r="G4047">
        <v>20</v>
      </c>
      <c r="I4047" s="1">
        <v>41302</v>
      </c>
      <c r="J4047">
        <v>20</v>
      </c>
      <c r="K4047">
        <f t="shared" si="378"/>
        <v>1826</v>
      </c>
      <c r="L4047" s="7">
        <f t="shared" si="381"/>
        <v>35.930735930735928</v>
      </c>
      <c r="M4047">
        <f t="shared" si="382"/>
        <v>21</v>
      </c>
      <c r="N4047">
        <f t="shared" si="383"/>
        <v>16.633333333333333</v>
      </c>
      <c r="O4047">
        <f>G4047/WatershedCalcs!$F$18</f>
        <v>1.2445887428376998</v>
      </c>
    </row>
    <row r="4048" spans="1:15" x14ac:dyDescent="0.25">
      <c r="A4048">
        <f t="shared" si="379"/>
        <v>2013</v>
      </c>
      <c r="B4048">
        <f t="shared" si="380"/>
        <v>4</v>
      </c>
      <c r="C4048">
        <v>2013</v>
      </c>
      <c r="D4048">
        <v>29</v>
      </c>
      <c r="E4048">
        <v>1</v>
      </c>
      <c r="F4048">
        <v>22</v>
      </c>
      <c r="G4048">
        <v>22</v>
      </c>
      <c r="I4048" s="1">
        <v>41303</v>
      </c>
      <c r="J4048">
        <v>22</v>
      </c>
      <c r="K4048">
        <f t="shared" si="378"/>
        <v>1676</v>
      </c>
      <c r="L4048" s="7">
        <f t="shared" si="381"/>
        <v>32.979142070051161</v>
      </c>
      <c r="M4048">
        <f t="shared" si="382"/>
        <v>20.857142857142858</v>
      </c>
      <c r="N4048">
        <f t="shared" si="383"/>
        <v>16.566666666666666</v>
      </c>
      <c r="O4048">
        <f>G4048/WatershedCalcs!$F$18</f>
        <v>1.3690476171214698</v>
      </c>
    </row>
    <row r="4049" spans="1:15" x14ac:dyDescent="0.25">
      <c r="A4049">
        <f t="shared" si="379"/>
        <v>2013</v>
      </c>
      <c r="B4049">
        <f t="shared" si="380"/>
        <v>4</v>
      </c>
      <c r="C4049">
        <v>2013</v>
      </c>
      <c r="D4049">
        <v>30</v>
      </c>
      <c r="E4049">
        <v>1</v>
      </c>
      <c r="F4049">
        <v>21</v>
      </c>
      <c r="G4049">
        <v>21</v>
      </c>
      <c r="I4049" s="1">
        <v>41304</v>
      </c>
      <c r="J4049">
        <v>21</v>
      </c>
      <c r="K4049">
        <f t="shared" si="378"/>
        <v>1744</v>
      </c>
      <c r="L4049" s="7">
        <f t="shared" si="381"/>
        <v>34.317197953561589</v>
      </c>
      <c r="M4049">
        <f t="shared" si="382"/>
        <v>20.428571428571427</v>
      </c>
      <c r="N4049">
        <f t="shared" si="383"/>
        <v>16.433333333333334</v>
      </c>
      <c r="O4049">
        <f>G4049/WatershedCalcs!$F$18</f>
        <v>1.3068181799795848</v>
      </c>
    </row>
    <row r="4050" spans="1:15" x14ac:dyDescent="0.25">
      <c r="A4050">
        <f t="shared" si="379"/>
        <v>2013</v>
      </c>
      <c r="B4050">
        <f t="shared" si="380"/>
        <v>4</v>
      </c>
      <c r="C4050">
        <v>2013</v>
      </c>
      <c r="D4050">
        <v>31</v>
      </c>
      <c r="E4050">
        <v>1</v>
      </c>
      <c r="F4050">
        <v>22</v>
      </c>
      <c r="G4050">
        <v>22</v>
      </c>
      <c r="I4050" s="1">
        <v>41305</v>
      </c>
      <c r="J4050">
        <v>22</v>
      </c>
      <c r="K4050">
        <f t="shared" si="378"/>
        <v>1676</v>
      </c>
      <c r="L4050" s="7">
        <f t="shared" si="381"/>
        <v>32.979142070051161</v>
      </c>
      <c r="M4050">
        <f t="shared" si="382"/>
        <v>20</v>
      </c>
      <c r="N4050">
        <f t="shared" si="383"/>
        <v>16.3</v>
      </c>
      <c r="O4050">
        <f>G4050/WatershedCalcs!$F$18</f>
        <v>1.3690476171214698</v>
      </c>
    </row>
    <row r="4051" spans="1:15" x14ac:dyDescent="0.25">
      <c r="A4051">
        <f t="shared" si="379"/>
        <v>2013</v>
      </c>
      <c r="B4051">
        <f t="shared" si="380"/>
        <v>5</v>
      </c>
      <c r="C4051">
        <v>2013</v>
      </c>
      <c r="D4051">
        <v>1</v>
      </c>
      <c r="E4051">
        <v>2</v>
      </c>
      <c r="F4051">
        <v>21</v>
      </c>
      <c r="G4051">
        <v>21</v>
      </c>
      <c r="I4051" s="1">
        <v>41306</v>
      </c>
      <c r="J4051">
        <v>21</v>
      </c>
      <c r="K4051">
        <f t="shared" si="378"/>
        <v>1744</v>
      </c>
      <c r="L4051" s="7">
        <f t="shared" si="381"/>
        <v>34.317197953561589</v>
      </c>
      <c r="M4051">
        <f t="shared" si="382"/>
        <v>19.428571428571427</v>
      </c>
      <c r="N4051">
        <f t="shared" si="383"/>
        <v>16.100000000000001</v>
      </c>
      <c r="O4051">
        <f>G4051/WatershedCalcs!$F$18</f>
        <v>1.3068181799795848</v>
      </c>
    </row>
    <row r="4052" spans="1:15" x14ac:dyDescent="0.25">
      <c r="A4052">
        <f t="shared" si="379"/>
        <v>2013</v>
      </c>
      <c r="B4052">
        <f t="shared" si="380"/>
        <v>5</v>
      </c>
      <c r="C4052">
        <v>2013</v>
      </c>
      <c r="D4052">
        <v>2</v>
      </c>
      <c r="E4052">
        <v>2</v>
      </c>
      <c r="F4052">
        <v>21</v>
      </c>
      <c r="G4052">
        <v>21</v>
      </c>
      <c r="I4052" s="1">
        <v>41307</v>
      </c>
      <c r="J4052">
        <v>21</v>
      </c>
      <c r="K4052">
        <f t="shared" si="378"/>
        <v>1744</v>
      </c>
      <c r="L4052" s="7">
        <f t="shared" si="381"/>
        <v>34.317197953561589</v>
      </c>
      <c r="M4052">
        <f t="shared" si="382"/>
        <v>18.714285714285715</v>
      </c>
      <c r="N4052">
        <f t="shared" si="383"/>
        <v>15.9</v>
      </c>
      <c r="O4052">
        <f>G4052/WatershedCalcs!$F$18</f>
        <v>1.3068181799795848</v>
      </c>
    </row>
    <row r="4053" spans="1:15" x14ac:dyDescent="0.25">
      <c r="A4053">
        <f t="shared" si="379"/>
        <v>2013</v>
      </c>
      <c r="B4053">
        <f t="shared" si="380"/>
        <v>5</v>
      </c>
      <c r="C4053">
        <v>2013</v>
      </c>
      <c r="D4053">
        <v>3</v>
      </c>
      <c r="E4053">
        <v>2</v>
      </c>
      <c r="F4053">
        <v>20</v>
      </c>
      <c r="G4053">
        <v>20</v>
      </c>
      <c r="I4053" s="1">
        <v>41308</v>
      </c>
      <c r="J4053">
        <v>20</v>
      </c>
      <c r="K4053">
        <f t="shared" si="378"/>
        <v>1826</v>
      </c>
      <c r="L4053" s="7">
        <f t="shared" si="381"/>
        <v>35.930735930735928</v>
      </c>
      <c r="M4053">
        <f t="shared" si="382"/>
        <v>17.857142857142858</v>
      </c>
      <c r="N4053">
        <f t="shared" si="383"/>
        <v>15.666666666666666</v>
      </c>
      <c r="O4053">
        <f>G4053/WatershedCalcs!$F$18</f>
        <v>1.2445887428376998</v>
      </c>
    </row>
    <row r="4054" spans="1:15" x14ac:dyDescent="0.25">
      <c r="A4054">
        <f t="shared" si="379"/>
        <v>2013</v>
      </c>
      <c r="B4054">
        <f t="shared" si="380"/>
        <v>5</v>
      </c>
      <c r="C4054">
        <v>2013</v>
      </c>
      <c r="D4054">
        <v>4</v>
      </c>
      <c r="E4054">
        <v>2</v>
      </c>
      <c r="F4054">
        <v>19</v>
      </c>
      <c r="G4054">
        <v>19</v>
      </c>
      <c r="I4054" s="1">
        <v>41309</v>
      </c>
      <c r="J4054">
        <v>19</v>
      </c>
      <c r="K4054">
        <f t="shared" si="378"/>
        <v>1898</v>
      </c>
      <c r="L4054" s="7">
        <f t="shared" si="381"/>
        <v>37.34750098386462</v>
      </c>
      <c r="M4054">
        <f t="shared" si="382"/>
        <v>17</v>
      </c>
      <c r="N4054">
        <f t="shared" si="383"/>
        <v>15.566666666666666</v>
      </c>
      <c r="O4054">
        <f>G4054/WatershedCalcs!$F$18</f>
        <v>1.1823593056958148</v>
      </c>
    </row>
    <row r="4055" spans="1:15" x14ac:dyDescent="0.25">
      <c r="A4055">
        <f t="shared" si="379"/>
        <v>2013</v>
      </c>
      <c r="B4055">
        <f t="shared" si="380"/>
        <v>5</v>
      </c>
      <c r="C4055">
        <v>2013</v>
      </c>
      <c r="D4055">
        <v>5</v>
      </c>
      <c r="E4055">
        <v>2</v>
      </c>
      <c r="F4055">
        <v>19</v>
      </c>
      <c r="G4055">
        <v>19</v>
      </c>
      <c r="I4055" s="1">
        <v>41310</v>
      </c>
      <c r="J4055">
        <v>19</v>
      </c>
      <c r="K4055">
        <f t="shared" si="378"/>
        <v>1898</v>
      </c>
      <c r="L4055" s="7">
        <f t="shared" si="381"/>
        <v>37.34750098386462</v>
      </c>
      <c r="M4055">
        <f t="shared" si="382"/>
        <v>16.142857142857142</v>
      </c>
      <c r="N4055">
        <f t="shared" si="383"/>
        <v>15.8</v>
      </c>
      <c r="O4055">
        <f>G4055/WatershedCalcs!$F$18</f>
        <v>1.1823593056958148</v>
      </c>
    </row>
    <row r="4056" spans="1:15" x14ac:dyDescent="0.25">
      <c r="A4056">
        <f t="shared" si="379"/>
        <v>2013</v>
      </c>
      <c r="B4056">
        <f t="shared" si="380"/>
        <v>5</v>
      </c>
      <c r="C4056">
        <v>2013</v>
      </c>
      <c r="D4056">
        <v>6</v>
      </c>
      <c r="E4056">
        <v>2</v>
      </c>
      <c r="F4056">
        <v>18</v>
      </c>
      <c r="G4056">
        <v>18</v>
      </c>
      <c r="I4056" s="1">
        <v>41311</v>
      </c>
      <c r="J4056">
        <v>18</v>
      </c>
      <c r="K4056">
        <f t="shared" si="378"/>
        <v>1969</v>
      </c>
      <c r="L4056" s="7">
        <f t="shared" si="381"/>
        <v>38.744588744588739</v>
      </c>
      <c r="M4056">
        <f t="shared" si="382"/>
        <v>15.285714285714286</v>
      </c>
      <c r="N4056">
        <f t="shared" si="383"/>
        <v>15.933333333333334</v>
      </c>
      <c r="O4056">
        <f>G4056/WatershedCalcs!$F$18</f>
        <v>1.1201298685539298</v>
      </c>
    </row>
    <row r="4057" spans="1:15" x14ac:dyDescent="0.25">
      <c r="A4057">
        <f t="shared" si="379"/>
        <v>2013</v>
      </c>
      <c r="B4057">
        <f t="shared" si="380"/>
        <v>5</v>
      </c>
      <c r="C4057">
        <v>2013</v>
      </c>
      <c r="D4057">
        <v>7</v>
      </c>
      <c r="E4057">
        <v>2</v>
      </c>
      <c r="F4057">
        <v>18</v>
      </c>
      <c r="G4057">
        <v>18</v>
      </c>
      <c r="I4057" s="1">
        <v>41312</v>
      </c>
      <c r="J4057">
        <v>18</v>
      </c>
      <c r="K4057">
        <f t="shared" si="378"/>
        <v>1969</v>
      </c>
      <c r="L4057" s="7">
        <f t="shared" si="381"/>
        <v>38.744588744588739</v>
      </c>
      <c r="M4057">
        <f t="shared" si="382"/>
        <v>14.428571428571429</v>
      </c>
      <c r="N4057">
        <f t="shared" si="383"/>
        <v>16.066666666666666</v>
      </c>
      <c r="O4057">
        <f>G4057/WatershedCalcs!$F$18</f>
        <v>1.1201298685539298</v>
      </c>
    </row>
    <row r="4058" spans="1:15" x14ac:dyDescent="0.25">
      <c r="A4058">
        <f t="shared" si="379"/>
        <v>2013</v>
      </c>
      <c r="B4058">
        <f t="shared" si="380"/>
        <v>5</v>
      </c>
      <c r="C4058">
        <v>2013</v>
      </c>
      <c r="D4058">
        <v>8</v>
      </c>
      <c r="E4058">
        <v>2</v>
      </c>
      <c r="F4058">
        <v>16</v>
      </c>
      <c r="G4058">
        <v>16</v>
      </c>
      <c r="I4058" s="1">
        <v>41313</v>
      </c>
      <c r="J4058">
        <v>16</v>
      </c>
      <c r="K4058">
        <f t="shared" si="378"/>
        <v>2135</v>
      </c>
      <c r="L4058" s="7">
        <f t="shared" si="381"/>
        <v>42.011019283746556</v>
      </c>
      <c r="M4058">
        <f t="shared" si="382"/>
        <v>13.571428571428571</v>
      </c>
      <c r="N4058">
        <f t="shared" si="383"/>
        <v>16.166666666666668</v>
      </c>
      <c r="O4058">
        <f>G4058/WatershedCalcs!$F$18</f>
        <v>0.99567099427015993</v>
      </c>
    </row>
    <row r="4059" spans="1:15" x14ac:dyDescent="0.25">
      <c r="A4059">
        <f t="shared" si="379"/>
        <v>2013</v>
      </c>
      <c r="B4059">
        <f t="shared" si="380"/>
        <v>5</v>
      </c>
      <c r="C4059">
        <v>2013</v>
      </c>
      <c r="D4059">
        <v>9</v>
      </c>
      <c r="E4059">
        <v>2</v>
      </c>
      <c r="F4059">
        <v>15</v>
      </c>
      <c r="G4059">
        <v>15</v>
      </c>
      <c r="I4059" s="1">
        <v>41314</v>
      </c>
      <c r="J4059">
        <v>15</v>
      </c>
      <c r="K4059">
        <f t="shared" si="378"/>
        <v>2213</v>
      </c>
      <c r="L4059" s="7">
        <f t="shared" si="381"/>
        <v>43.545848091302638</v>
      </c>
      <c r="M4059">
        <f t="shared" si="382"/>
        <v>12.857142857142858</v>
      </c>
      <c r="N4059">
        <f t="shared" si="383"/>
        <v>16.266666666666666</v>
      </c>
      <c r="O4059">
        <f>G4059/WatershedCalcs!$F$18</f>
        <v>0.93344155712827492</v>
      </c>
    </row>
    <row r="4060" spans="1:15" x14ac:dyDescent="0.25">
      <c r="A4060">
        <f t="shared" si="379"/>
        <v>2013</v>
      </c>
      <c r="B4060">
        <f t="shared" si="380"/>
        <v>5</v>
      </c>
      <c r="C4060">
        <v>2013</v>
      </c>
      <c r="D4060">
        <v>10</v>
      </c>
      <c r="E4060">
        <v>2</v>
      </c>
      <c r="F4060">
        <v>14</v>
      </c>
      <c r="G4060">
        <v>14</v>
      </c>
      <c r="I4060" s="1">
        <v>41315</v>
      </c>
      <c r="J4060">
        <v>14</v>
      </c>
      <c r="K4060">
        <f t="shared" si="378"/>
        <v>2302</v>
      </c>
      <c r="L4060" s="7">
        <f t="shared" si="381"/>
        <v>45.297127115308932</v>
      </c>
      <c r="M4060">
        <f t="shared" si="382"/>
        <v>12.285714285714286</v>
      </c>
      <c r="N4060">
        <f t="shared" si="383"/>
        <v>16.366666666666667</v>
      </c>
      <c r="O4060">
        <f>G4060/WatershedCalcs!$F$18</f>
        <v>0.87121211998638992</v>
      </c>
    </row>
    <row r="4061" spans="1:15" x14ac:dyDescent="0.25">
      <c r="A4061">
        <f t="shared" si="379"/>
        <v>2013</v>
      </c>
      <c r="B4061">
        <f t="shared" si="380"/>
        <v>5</v>
      </c>
      <c r="C4061">
        <v>2013</v>
      </c>
      <c r="D4061">
        <v>11</v>
      </c>
      <c r="E4061">
        <v>2</v>
      </c>
      <c r="F4061">
        <v>13</v>
      </c>
      <c r="G4061">
        <v>13</v>
      </c>
      <c r="I4061" s="1">
        <v>41316</v>
      </c>
      <c r="J4061">
        <v>13</v>
      </c>
      <c r="K4061">
        <f t="shared" si="378"/>
        <v>2405</v>
      </c>
      <c r="L4061" s="7">
        <f t="shared" si="381"/>
        <v>47.323888232979144</v>
      </c>
      <c r="M4061">
        <f t="shared" si="382"/>
        <v>11.857142857142858</v>
      </c>
      <c r="N4061">
        <f t="shared" si="383"/>
        <v>16.466666666666665</v>
      </c>
      <c r="O4061">
        <f>G4061/WatershedCalcs!$F$18</f>
        <v>0.80898268284450492</v>
      </c>
    </row>
    <row r="4062" spans="1:15" x14ac:dyDescent="0.25">
      <c r="A4062">
        <f t="shared" si="379"/>
        <v>2013</v>
      </c>
      <c r="B4062">
        <f t="shared" si="380"/>
        <v>5</v>
      </c>
      <c r="C4062">
        <v>2013</v>
      </c>
      <c r="D4062">
        <v>12</v>
      </c>
      <c r="E4062">
        <v>2</v>
      </c>
      <c r="F4062">
        <v>13</v>
      </c>
      <c r="G4062">
        <v>13</v>
      </c>
      <c r="I4062" s="1">
        <v>41317</v>
      </c>
      <c r="J4062">
        <v>13</v>
      </c>
      <c r="K4062">
        <f t="shared" si="378"/>
        <v>2405</v>
      </c>
      <c r="L4062" s="7">
        <f t="shared" si="381"/>
        <v>47.323888232979144</v>
      </c>
      <c r="M4062">
        <f t="shared" si="382"/>
        <v>11.571428571428571</v>
      </c>
      <c r="N4062">
        <f t="shared" si="383"/>
        <v>16.566666666666666</v>
      </c>
      <c r="O4062">
        <f>G4062/WatershedCalcs!$F$18</f>
        <v>0.80898268284450492</v>
      </c>
    </row>
    <row r="4063" spans="1:15" x14ac:dyDescent="0.25">
      <c r="A4063">
        <f t="shared" si="379"/>
        <v>2013</v>
      </c>
      <c r="B4063">
        <f t="shared" si="380"/>
        <v>5</v>
      </c>
      <c r="C4063">
        <v>2013</v>
      </c>
      <c r="D4063">
        <v>13</v>
      </c>
      <c r="E4063">
        <v>2</v>
      </c>
      <c r="F4063">
        <v>12</v>
      </c>
      <c r="G4063">
        <v>12</v>
      </c>
      <c r="I4063" s="1">
        <v>41318</v>
      </c>
      <c r="J4063">
        <v>12</v>
      </c>
      <c r="K4063">
        <f t="shared" si="378"/>
        <v>2499</v>
      </c>
      <c r="L4063" s="7">
        <f t="shared" si="381"/>
        <v>49.173553719008268</v>
      </c>
      <c r="M4063">
        <f t="shared" si="382"/>
        <v>11.428571428571429</v>
      </c>
      <c r="N4063">
        <f t="shared" si="383"/>
        <v>16.633333333333333</v>
      </c>
      <c r="O4063">
        <f>G4063/WatershedCalcs!$F$18</f>
        <v>0.74675324570261992</v>
      </c>
    </row>
    <row r="4064" spans="1:15" x14ac:dyDescent="0.25">
      <c r="A4064">
        <f t="shared" si="379"/>
        <v>2013</v>
      </c>
      <c r="B4064">
        <f t="shared" si="380"/>
        <v>5</v>
      </c>
      <c r="C4064">
        <v>2013</v>
      </c>
      <c r="D4064">
        <v>14</v>
      </c>
      <c r="E4064">
        <v>2</v>
      </c>
      <c r="F4064">
        <v>12</v>
      </c>
      <c r="G4064">
        <v>12</v>
      </c>
      <c r="I4064" s="1">
        <v>41319</v>
      </c>
      <c r="J4064">
        <v>12</v>
      </c>
      <c r="K4064">
        <f t="shared" si="378"/>
        <v>2499</v>
      </c>
      <c r="L4064" s="7">
        <f t="shared" si="381"/>
        <v>49.173553719008268</v>
      </c>
      <c r="M4064">
        <f t="shared" si="382"/>
        <v>11.285714285714286</v>
      </c>
      <c r="N4064">
        <f t="shared" si="383"/>
        <v>16.7</v>
      </c>
      <c r="O4064">
        <f>G4064/WatershedCalcs!$F$18</f>
        <v>0.74675324570261992</v>
      </c>
    </row>
    <row r="4065" spans="1:15" x14ac:dyDescent="0.25">
      <c r="A4065">
        <f t="shared" si="379"/>
        <v>2013</v>
      </c>
      <c r="B4065">
        <f t="shared" si="380"/>
        <v>5</v>
      </c>
      <c r="C4065">
        <v>2013</v>
      </c>
      <c r="D4065">
        <v>15</v>
      </c>
      <c r="E4065">
        <v>2</v>
      </c>
      <c r="F4065">
        <v>11</v>
      </c>
      <c r="G4065">
        <v>11</v>
      </c>
      <c r="I4065" s="1">
        <v>41320</v>
      </c>
      <c r="J4065">
        <v>11</v>
      </c>
      <c r="K4065">
        <f t="shared" si="378"/>
        <v>2599</v>
      </c>
      <c r="L4065" s="7">
        <f t="shared" si="381"/>
        <v>51.141282959464775</v>
      </c>
      <c r="M4065">
        <f t="shared" si="382"/>
        <v>11.142857142857142</v>
      </c>
      <c r="N4065">
        <f t="shared" si="383"/>
        <v>16.766666666666666</v>
      </c>
      <c r="O4065">
        <f>G4065/WatershedCalcs!$F$18</f>
        <v>0.68452380856073491</v>
      </c>
    </row>
    <row r="4066" spans="1:15" x14ac:dyDescent="0.25">
      <c r="A4066">
        <f t="shared" si="379"/>
        <v>2013</v>
      </c>
      <c r="B4066">
        <f t="shared" si="380"/>
        <v>5</v>
      </c>
      <c r="C4066">
        <v>2013</v>
      </c>
      <c r="D4066">
        <v>16</v>
      </c>
      <c r="E4066">
        <v>2</v>
      </c>
      <c r="F4066">
        <v>11</v>
      </c>
      <c r="G4066">
        <v>11</v>
      </c>
      <c r="I4066" s="1">
        <v>41321</v>
      </c>
      <c r="J4066">
        <v>11</v>
      </c>
      <c r="K4066">
        <f t="shared" si="378"/>
        <v>2599</v>
      </c>
      <c r="L4066" s="7">
        <f t="shared" si="381"/>
        <v>51.141282959464775</v>
      </c>
      <c r="M4066">
        <f t="shared" si="382"/>
        <v>12.857142857142858</v>
      </c>
      <c r="N4066">
        <f t="shared" si="383"/>
        <v>16.866666666666667</v>
      </c>
      <c r="O4066">
        <f>G4066/WatershedCalcs!$F$18</f>
        <v>0.68452380856073491</v>
      </c>
    </row>
    <row r="4067" spans="1:15" x14ac:dyDescent="0.25">
      <c r="A4067">
        <f t="shared" si="379"/>
        <v>2013</v>
      </c>
      <c r="B4067">
        <f t="shared" si="380"/>
        <v>5</v>
      </c>
      <c r="C4067">
        <v>2013</v>
      </c>
      <c r="D4067">
        <v>17</v>
      </c>
      <c r="E4067">
        <v>2</v>
      </c>
      <c r="F4067">
        <v>11</v>
      </c>
      <c r="G4067">
        <v>11</v>
      </c>
      <c r="I4067" s="1">
        <v>41322</v>
      </c>
      <c r="J4067">
        <v>11</v>
      </c>
      <c r="K4067">
        <f t="shared" si="378"/>
        <v>2599</v>
      </c>
      <c r="L4067" s="7">
        <f t="shared" si="381"/>
        <v>51.141282959464775</v>
      </c>
      <c r="M4067">
        <f t="shared" si="382"/>
        <v>14.714285714285714</v>
      </c>
      <c r="N4067">
        <f t="shared" si="383"/>
        <v>16.899999999999999</v>
      </c>
      <c r="O4067">
        <f>G4067/WatershedCalcs!$F$18</f>
        <v>0.68452380856073491</v>
      </c>
    </row>
    <row r="4068" spans="1:15" x14ac:dyDescent="0.25">
      <c r="A4068">
        <f t="shared" si="379"/>
        <v>2013</v>
      </c>
      <c r="B4068">
        <f t="shared" si="380"/>
        <v>5</v>
      </c>
      <c r="C4068">
        <v>2013</v>
      </c>
      <c r="D4068">
        <v>18</v>
      </c>
      <c r="E4068">
        <v>2</v>
      </c>
      <c r="F4068">
        <v>11</v>
      </c>
      <c r="G4068">
        <v>11</v>
      </c>
      <c r="I4068" s="1">
        <v>41323</v>
      </c>
      <c r="J4068">
        <v>11</v>
      </c>
      <c r="K4068">
        <f t="shared" si="378"/>
        <v>2599</v>
      </c>
      <c r="L4068" s="7">
        <f t="shared" si="381"/>
        <v>51.141282959464775</v>
      </c>
      <c r="M4068">
        <f t="shared" si="382"/>
        <v>15.714285714285714</v>
      </c>
      <c r="N4068">
        <f t="shared" si="383"/>
        <v>17</v>
      </c>
      <c r="O4068">
        <f>G4068/WatershedCalcs!$F$18</f>
        <v>0.68452380856073491</v>
      </c>
    </row>
    <row r="4069" spans="1:15" x14ac:dyDescent="0.25">
      <c r="A4069">
        <f t="shared" si="379"/>
        <v>2013</v>
      </c>
      <c r="B4069">
        <f t="shared" si="380"/>
        <v>5</v>
      </c>
      <c r="C4069">
        <v>2013</v>
      </c>
      <c r="D4069">
        <v>19</v>
      </c>
      <c r="E4069">
        <v>2</v>
      </c>
      <c r="F4069">
        <v>12</v>
      </c>
      <c r="G4069">
        <v>12</v>
      </c>
      <c r="I4069" s="1">
        <v>41324</v>
      </c>
      <c r="J4069">
        <v>12</v>
      </c>
      <c r="K4069">
        <f t="shared" si="378"/>
        <v>2499</v>
      </c>
      <c r="L4069" s="7">
        <f t="shared" si="381"/>
        <v>49.173553719008268</v>
      </c>
      <c r="M4069">
        <f t="shared" si="382"/>
        <v>17.285714285714285</v>
      </c>
      <c r="N4069">
        <f t="shared" si="383"/>
        <v>17.966666666666665</v>
      </c>
      <c r="O4069">
        <f>G4069/WatershedCalcs!$F$18</f>
        <v>0.74675324570261992</v>
      </c>
    </row>
    <row r="4070" spans="1:15" x14ac:dyDescent="0.25">
      <c r="A4070">
        <f t="shared" si="379"/>
        <v>2013</v>
      </c>
      <c r="B4070">
        <f t="shared" si="380"/>
        <v>5</v>
      </c>
      <c r="C4070">
        <v>2013</v>
      </c>
      <c r="D4070">
        <v>20</v>
      </c>
      <c r="E4070">
        <v>2</v>
      </c>
      <c r="F4070">
        <v>11</v>
      </c>
      <c r="G4070">
        <v>11</v>
      </c>
      <c r="I4070" s="1">
        <v>41325</v>
      </c>
      <c r="J4070">
        <v>11</v>
      </c>
      <c r="K4070">
        <f t="shared" si="378"/>
        <v>2599</v>
      </c>
      <c r="L4070" s="7">
        <f t="shared" si="381"/>
        <v>51.141282959464775</v>
      </c>
      <c r="M4070">
        <f t="shared" si="382"/>
        <v>18.142857142857142</v>
      </c>
      <c r="N4070">
        <f t="shared" si="383"/>
        <v>18.466666666666665</v>
      </c>
      <c r="O4070">
        <f>G4070/WatershedCalcs!$F$18</f>
        <v>0.68452380856073491</v>
      </c>
    </row>
    <row r="4071" spans="1:15" x14ac:dyDescent="0.25">
      <c r="A4071">
        <f t="shared" si="379"/>
        <v>2013</v>
      </c>
      <c r="B4071">
        <f t="shared" si="380"/>
        <v>5</v>
      </c>
      <c r="C4071">
        <v>2013</v>
      </c>
      <c r="D4071">
        <v>21</v>
      </c>
      <c r="E4071">
        <v>2</v>
      </c>
      <c r="F4071">
        <v>11</v>
      </c>
      <c r="G4071">
        <v>11</v>
      </c>
      <c r="I4071" s="1">
        <v>41326</v>
      </c>
      <c r="J4071">
        <v>11</v>
      </c>
      <c r="K4071">
        <f t="shared" si="378"/>
        <v>2599</v>
      </c>
      <c r="L4071" s="7">
        <f t="shared" si="381"/>
        <v>51.141282959464775</v>
      </c>
      <c r="M4071">
        <f t="shared" si="382"/>
        <v>19.142857142857142</v>
      </c>
      <c r="N4071">
        <f t="shared" si="383"/>
        <v>18.966666666666665</v>
      </c>
      <c r="O4071">
        <f>G4071/WatershedCalcs!$F$18</f>
        <v>0.68452380856073491</v>
      </c>
    </row>
    <row r="4072" spans="1:15" x14ac:dyDescent="0.25">
      <c r="A4072">
        <f t="shared" si="379"/>
        <v>2013</v>
      </c>
      <c r="B4072">
        <f t="shared" si="380"/>
        <v>5</v>
      </c>
      <c r="C4072">
        <v>2013</v>
      </c>
      <c r="D4072">
        <v>22</v>
      </c>
      <c r="E4072">
        <v>2</v>
      </c>
      <c r="F4072">
        <v>23</v>
      </c>
      <c r="G4072">
        <v>23</v>
      </c>
      <c r="I4072" s="1">
        <v>41327</v>
      </c>
      <c r="J4072">
        <v>23</v>
      </c>
      <c r="K4072">
        <f t="shared" si="378"/>
        <v>1613</v>
      </c>
      <c r="L4072" s="7">
        <f t="shared" si="381"/>
        <v>31.739472648563559</v>
      </c>
      <c r="M4072">
        <f t="shared" si="382"/>
        <v>20.142857142857142</v>
      </c>
      <c r="N4072">
        <f t="shared" si="383"/>
        <v>19.399999999999999</v>
      </c>
      <c r="O4072">
        <f>G4072/WatershedCalcs!$F$18</f>
        <v>1.4312770542633548</v>
      </c>
    </row>
    <row r="4073" spans="1:15" x14ac:dyDescent="0.25">
      <c r="A4073">
        <f t="shared" si="379"/>
        <v>2013</v>
      </c>
      <c r="B4073">
        <f t="shared" si="380"/>
        <v>5</v>
      </c>
      <c r="C4073">
        <v>2013</v>
      </c>
      <c r="D4073">
        <v>23</v>
      </c>
      <c r="E4073">
        <v>2</v>
      </c>
      <c r="F4073">
        <v>24</v>
      </c>
      <c r="G4073">
        <v>24</v>
      </c>
      <c r="I4073" s="1">
        <v>41328</v>
      </c>
      <c r="J4073">
        <v>24</v>
      </c>
      <c r="K4073">
        <f t="shared" si="378"/>
        <v>1550</v>
      </c>
      <c r="L4073" s="7">
        <f t="shared" si="381"/>
        <v>30.499803227075954</v>
      </c>
      <c r="M4073">
        <f t="shared" si="382"/>
        <v>19.285714285714285</v>
      </c>
      <c r="N4073">
        <f t="shared" si="383"/>
        <v>19.366666666666667</v>
      </c>
      <c r="O4073">
        <f>G4073/WatershedCalcs!$F$18</f>
        <v>1.4935064914052398</v>
      </c>
    </row>
    <row r="4074" spans="1:15" x14ac:dyDescent="0.25">
      <c r="A4074">
        <f t="shared" si="379"/>
        <v>2013</v>
      </c>
      <c r="B4074">
        <f t="shared" si="380"/>
        <v>5</v>
      </c>
      <c r="C4074">
        <v>2013</v>
      </c>
      <c r="D4074">
        <v>24</v>
      </c>
      <c r="E4074">
        <v>2</v>
      </c>
      <c r="F4074">
        <v>18</v>
      </c>
      <c r="G4074">
        <v>18</v>
      </c>
      <c r="I4074" s="1">
        <v>41329</v>
      </c>
      <c r="J4074">
        <v>18</v>
      </c>
      <c r="K4074">
        <f t="shared" si="378"/>
        <v>1969</v>
      </c>
      <c r="L4074" s="7">
        <f t="shared" si="381"/>
        <v>38.744588744588739</v>
      </c>
      <c r="M4074">
        <f t="shared" si="382"/>
        <v>18.142857142857142</v>
      </c>
      <c r="N4074">
        <f t="shared" si="383"/>
        <v>19.266666666666666</v>
      </c>
      <c r="O4074">
        <f>G4074/WatershedCalcs!$F$18</f>
        <v>1.1201298685539298</v>
      </c>
    </row>
    <row r="4075" spans="1:15" x14ac:dyDescent="0.25">
      <c r="A4075">
        <f t="shared" si="379"/>
        <v>2013</v>
      </c>
      <c r="B4075">
        <f t="shared" si="380"/>
        <v>5</v>
      </c>
      <c r="C4075">
        <v>2013</v>
      </c>
      <c r="D4075">
        <v>25</v>
      </c>
      <c r="E4075">
        <v>2</v>
      </c>
      <c r="F4075">
        <v>22</v>
      </c>
      <c r="G4075">
        <v>22</v>
      </c>
      <c r="I4075" s="1">
        <v>41330</v>
      </c>
      <c r="J4075">
        <v>22</v>
      </c>
      <c r="K4075">
        <f t="shared" si="378"/>
        <v>1676</v>
      </c>
      <c r="L4075" s="7">
        <f t="shared" si="381"/>
        <v>32.979142070051161</v>
      </c>
      <c r="M4075">
        <f t="shared" si="382"/>
        <v>17.714285714285715</v>
      </c>
      <c r="N4075">
        <f t="shared" si="383"/>
        <v>19.333333333333332</v>
      </c>
      <c r="O4075">
        <f>G4075/WatershedCalcs!$F$18</f>
        <v>1.3690476171214698</v>
      </c>
    </row>
    <row r="4076" spans="1:15" x14ac:dyDescent="0.25">
      <c r="A4076">
        <f t="shared" si="379"/>
        <v>2013</v>
      </c>
      <c r="B4076">
        <f t="shared" si="380"/>
        <v>5</v>
      </c>
      <c r="C4076">
        <v>2013</v>
      </c>
      <c r="D4076">
        <v>26</v>
      </c>
      <c r="E4076">
        <v>2</v>
      </c>
      <c r="F4076">
        <v>18</v>
      </c>
      <c r="G4076">
        <v>18</v>
      </c>
      <c r="I4076" s="1">
        <v>41331</v>
      </c>
      <c r="J4076">
        <v>18</v>
      </c>
      <c r="K4076">
        <f t="shared" si="378"/>
        <v>1969</v>
      </c>
      <c r="L4076" s="7">
        <f t="shared" si="381"/>
        <v>38.744588744588739</v>
      </c>
      <c r="M4076">
        <f t="shared" si="382"/>
        <v>16.571428571428573</v>
      </c>
      <c r="N4076">
        <f t="shared" si="383"/>
        <v>19.2</v>
      </c>
      <c r="O4076">
        <f>G4076/WatershedCalcs!$F$18</f>
        <v>1.1201298685539298</v>
      </c>
    </row>
    <row r="4077" spans="1:15" x14ac:dyDescent="0.25">
      <c r="A4077">
        <f t="shared" si="379"/>
        <v>2013</v>
      </c>
      <c r="B4077">
        <f t="shared" si="380"/>
        <v>5</v>
      </c>
      <c r="C4077">
        <v>2013</v>
      </c>
      <c r="D4077">
        <v>27</v>
      </c>
      <c r="E4077">
        <v>2</v>
      </c>
      <c r="F4077">
        <v>18</v>
      </c>
      <c r="G4077">
        <v>18</v>
      </c>
      <c r="I4077" s="1">
        <v>41332</v>
      </c>
      <c r="J4077">
        <v>18</v>
      </c>
      <c r="K4077">
        <f t="shared" si="378"/>
        <v>1969</v>
      </c>
      <c r="L4077" s="7">
        <f t="shared" si="381"/>
        <v>38.744588744588739</v>
      </c>
      <c r="M4077">
        <f t="shared" si="382"/>
        <v>16.428571428571427</v>
      </c>
      <c r="N4077">
        <f t="shared" si="383"/>
        <v>19.133333333333333</v>
      </c>
      <c r="O4077">
        <f>G4077/WatershedCalcs!$F$18</f>
        <v>1.1201298685539298</v>
      </c>
    </row>
    <row r="4078" spans="1:15" x14ac:dyDescent="0.25">
      <c r="A4078">
        <f t="shared" si="379"/>
        <v>2013</v>
      </c>
      <c r="B4078">
        <f t="shared" si="380"/>
        <v>5</v>
      </c>
      <c r="C4078">
        <v>2013</v>
      </c>
      <c r="D4078">
        <v>28</v>
      </c>
      <c r="E4078">
        <v>2</v>
      </c>
      <c r="F4078">
        <v>18</v>
      </c>
      <c r="G4078">
        <v>18</v>
      </c>
      <c r="I4078" s="1">
        <v>41333</v>
      </c>
      <c r="J4078">
        <v>18</v>
      </c>
      <c r="K4078">
        <f t="shared" si="378"/>
        <v>1969</v>
      </c>
      <c r="L4078" s="7">
        <f t="shared" si="381"/>
        <v>38.744588744588739</v>
      </c>
      <c r="M4078">
        <f t="shared" si="382"/>
        <v>17.571428571428573</v>
      </c>
      <c r="N4078">
        <f t="shared" si="383"/>
        <v>19.033333333333335</v>
      </c>
      <c r="O4078">
        <f>G4078/WatershedCalcs!$F$18</f>
        <v>1.1201298685539298</v>
      </c>
    </row>
    <row r="4079" spans="1:15" x14ac:dyDescent="0.25">
      <c r="A4079">
        <f t="shared" si="379"/>
        <v>2013</v>
      </c>
      <c r="B4079">
        <f t="shared" si="380"/>
        <v>6</v>
      </c>
      <c r="C4079">
        <v>2013</v>
      </c>
      <c r="D4079">
        <v>1</v>
      </c>
      <c r="E4079">
        <v>3</v>
      </c>
      <c r="F4079">
        <v>17</v>
      </c>
      <c r="G4079">
        <v>17</v>
      </c>
      <c r="I4079" s="1">
        <v>41334</v>
      </c>
      <c r="J4079">
        <v>17</v>
      </c>
      <c r="K4079">
        <f t="shared" si="378"/>
        <v>2056</v>
      </c>
      <c r="L4079" s="7">
        <f t="shared" si="381"/>
        <v>40.456513183785916</v>
      </c>
      <c r="M4079">
        <f t="shared" si="382"/>
        <v>18.285714285714285</v>
      </c>
      <c r="N4079">
        <f t="shared" si="383"/>
        <v>18.899999999999999</v>
      </c>
      <c r="O4079">
        <f>G4079/WatershedCalcs!$F$18</f>
        <v>1.0579004314120448</v>
      </c>
    </row>
    <row r="4080" spans="1:15" x14ac:dyDescent="0.25">
      <c r="A4080">
        <f t="shared" si="379"/>
        <v>2013</v>
      </c>
      <c r="B4080">
        <f t="shared" si="380"/>
        <v>6</v>
      </c>
      <c r="C4080">
        <v>2013</v>
      </c>
      <c r="D4080">
        <v>2</v>
      </c>
      <c r="E4080">
        <v>3</v>
      </c>
      <c r="F4080">
        <v>16</v>
      </c>
      <c r="G4080">
        <v>16</v>
      </c>
      <c r="I4080" s="1">
        <v>41335</v>
      </c>
      <c r="J4080">
        <v>16</v>
      </c>
      <c r="K4080">
        <f t="shared" si="378"/>
        <v>2135</v>
      </c>
      <c r="L4080" s="7">
        <f t="shared" si="381"/>
        <v>42.011019283746556</v>
      </c>
      <c r="M4080">
        <f t="shared" si="382"/>
        <v>19</v>
      </c>
      <c r="N4080">
        <f t="shared" si="383"/>
        <v>18.766666666666666</v>
      </c>
      <c r="O4080">
        <f>G4080/WatershedCalcs!$F$18</f>
        <v>0.99567099427015993</v>
      </c>
    </row>
    <row r="4081" spans="1:15" x14ac:dyDescent="0.25">
      <c r="A4081">
        <f t="shared" si="379"/>
        <v>2013</v>
      </c>
      <c r="B4081">
        <f t="shared" si="380"/>
        <v>6</v>
      </c>
      <c r="C4081">
        <v>2013</v>
      </c>
      <c r="D4081">
        <v>3</v>
      </c>
      <c r="E4081">
        <v>3</v>
      </c>
      <c r="F4081">
        <v>15</v>
      </c>
      <c r="G4081">
        <v>15</v>
      </c>
      <c r="I4081" s="1">
        <v>41336</v>
      </c>
      <c r="J4081">
        <v>15</v>
      </c>
      <c r="K4081">
        <f t="shared" si="378"/>
        <v>2213</v>
      </c>
      <c r="L4081" s="7">
        <f t="shared" si="381"/>
        <v>43.545848091302638</v>
      </c>
      <c r="M4081">
        <f t="shared" si="382"/>
        <v>19.714285714285715</v>
      </c>
      <c r="N4081">
        <f t="shared" si="383"/>
        <v>18.633333333333333</v>
      </c>
      <c r="O4081">
        <f>G4081/WatershedCalcs!$F$18</f>
        <v>0.93344155712827492</v>
      </c>
    </row>
    <row r="4082" spans="1:15" x14ac:dyDescent="0.25">
      <c r="A4082">
        <f t="shared" si="379"/>
        <v>2013</v>
      </c>
      <c r="B4082">
        <f t="shared" si="380"/>
        <v>6</v>
      </c>
      <c r="C4082">
        <v>2013</v>
      </c>
      <c r="D4082">
        <v>4</v>
      </c>
      <c r="E4082">
        <v>3</v>
      </c>
      <c r="F4082">
        <v>14</v>
      </c>
      <c r="G4082">
        <v>14</v>
      </c>
      <c r="I4082" s="1">
        <v>41337</v>
      </c>
      <c r="J4082">
        <v>14</v>
      </c>
      <c r="K4082">
        <f t="shared" si="378"/>
        <v>2302</v>
      </c>
      <c r="L4082" s="7">
        <f t="shared" si="381"/>
        <v>45.297127115308932</v>
      </c>
      <c r="M4082">
        <f t="shared" si="382"/>
        <v>20.285714285714285</v>
      </c>
      <c r="N4082">
        <f t="shared" si="383"/>
        <v>18.5</v>
      </c>
      <c r="O4082">
        <f>G4082/WatershedCalcs!$F$18</f>
        <v>0.87121211998638992</v>
      </c>
    </row>
    <row r="4083" spans="1:15" x14ac:dyDescent="0.25">
      <c r="A4083">
        <f t="shared" si="379"/>
        <v>2013</v>
      </c>
      <c r="B4083">
        <f t="shared" si="380"/>
        <v>6</v>
      </c>
      <c r="C4083">
        <v>2013</v>
      </c>
      <c r="D4083">
        <v>5</v>
      </c>
      <c r="E4083">
        <v>3</v>
      </c>
      <c r="F4083">
        <v>17</v>
      </c>
      <c r="G4083">
        <v>17</v>
      </c>
      <c r="I4083" s="1">
        <v>41338</v>
      </c>
      <c r="J4083">
        <v>17</v>
      </c>
      <c r="K4083">
        <f t="shared" si="378"/>
        <v>2056</v>
      </c>
      <c r="L4083" s="7">
        <f t="shared" si="381"/>
        <v>40.456513183785916</v>
      </c>
      <c r="M4083">
        <f t="shared" si="382"/>
        <v>20.857142857142858</v>
      </c>
      <c r="N4083">
        <f t="shared" si="383"/>
        <v>18.399999999999999</v>
      </c>
      <c r="O4083">
        <f>G4083/WatershedCalcs!$F$18</f>
        <v>1.0579004314120448</v>
      </c>
    </row>
    <row r="4084" spans="1:15" x14ac:dyDescent="0.25">
      <c r="A4084">
        <f t="shared" si="379"/>
        <v>2013</v>
      </c>
      <c r="B4084">
        <f t="shared" si="380"/>
        <v>6</v>
      </c>
      <c r="C4084">
        <v>2013</v>
      </c>
      <c r="D4084">
        <v>6</v>
      </c>
      <c r="E4084">
        <v>3</v>
      </c>
      <c r="F4084">
        <v>26</v>
      </c>
      <c r="G4084">
        <v>26</v>
      </c>
      <c r="I4084" s="1">
        <v>41339</v>
      </c>
      <c r="J4084">
        <v>26</v>
      </c>
      <c r="K4084">
        <f t="shared" si="378"/>
        <v>1449</v>
      </c>
      <c r="L4084" s="7">
        <f t="shared" si="381"/>
        <v>28.512396694214875</v>
      </c>
      <c r="M4084">
        <f t="shared" si="382"/>
        <v>20.857142857142858</v>
      </c>
      <c r="N4084">
        <f t="shared" si="383"/>
        <v>18.266666666666666</v>
      </c>
      <c r="O4084">
        <f>G4084/WatershedCalcs!$F$18</f>
        <v>1.6179653656890098</v>
      </c>
    </row>
    <row r="4085" spans="1:15" x14ac:dyDescent="0.25">
      <c r="A4085">
        <f t="shared" si="379"/>
        <v>2013</v>
      </c>
      <c r="B4085">
        <f t="shared" si="380"/>
        <v>6</v>
      </c>
      <c r="C4085">
        <v>2013</v>
      </c>
      <c r="D4085">
        <v>7</v>
      </c>
      <c r="E4085">
        <v>3</v>
      </c>
      <c r="F4085">
        <v>23</v>
      </c>
      <c r="G4085">
        <v>23</v>
      </c>
      <c r="I4085" s="1">
        <v>41340</v>
      </c>
      <c r="J4085">
        <v>23</v>
      </c>
      <c r="K4085">
        <f t="shared" si="378"/>
        <v>1613</v>
      </c>
      <c r="L4085" s="7">
        <f t="shared" si="381"/>
        <v>31.739472648563559</v>
      </c>
      <c r="M4085">
        <f t="shared" si="382"/>
        <v>19.428571428571427</v>
      </c>
      <c r="N4085">
        <f t="shared" si="383"/>
        <v>17.899999999999999</v>
      </c>
      <c r="O4085">
        <f>G4085/WatershedCalcs!$F$18</f>
        <v>1.4312770542633548</v>
      </c>
    </row>
    <row r="4086" spans="1:15" x14ac:dyDescent="0.25">
      <c r="A4086">
        <f t="shared" si="379"/>
        <v>2013</v>
      </c>
      <c r="B4086">
        <f t="shared" si="380"/>
        <v>6</v>
      </c>
      <c r="C4086">
        <v>2013</v>
      </c>
      <c r="D4086">
        <v>8</v>
      </c>
      <c r="E4086">
        <v>3</v>
      </c>
      <c r="F4086">
        <v>22</v>
      </c>
      <c r="G4086">
        <v>22</v>
      </c>
      <c r="I4086" s="1">
        <v>41341</v>
      </c>
      <c r="J4086">
        <v>22</v>
      </c>
      <c r="K4086">
        <f t="shared" si="378"/>
        <v>1676</v>
      </c>
      <c r="L4086" s="7">
        <f t="shared" si="381"/>
        <v>32.979142070051161</v>
      </c>
      <c r="M4086">
        <f t="shared" si="382"/>
        <v>18.285714285714285</v>
      </c>
      <c r="N4086">
        <f t="shared" si="383"/>
        <v>18.066666666666666</v>
      </c>
      <c r="O4086">
        <f>G4086/WatershedCalcs!$F$18</f>
        <v>1.3690476171214698</v>
      </c>
    </row>
    <row r="4087" spans="1:15" x14ac:dyDescent="0.25">
      <c r="A4087">
        <f t="shared" si="379"/>
        <v>2013</v>
      </c>
      <c r="B4087">
        <f t="shared" si="380"/>
        <v>6</v>
      </c>
      <c r="C4087">
        <v>2013</v>
      </c>
      <c r="D4087">
        <v>9</v>
      </c>
      <c r="E4087">
        <v>3</v>
      </c>
      <c r="F4087">
        <v>21</v>
      </c>
      <c r="G4087">
        <v>21</v>
      </c>
      <c r="I4087" s="1">
        <v>41342</v>
      </c>
      <c r="J4087">
        <v>21</v>
      </c>
      <c r="K4087">
        <f t="shared" si="378"/>
        <v>1744</v>
      </c>
      <c r="L4087" s="7">
        <f t="shared" si="381"/>
        <v>34.317197953561589</v>
      </c>
      <c r="M4087">
        <f t="shared" si="382"/>
        <v>17.142857142857142</v>
      </c>
      <c r="N4087">
        <f t="shared" si="383"/>
        <v>18.633333333333333</v>
      </c>
      <c r="O4087">
        <f>G4087/WatershedCalcs!$F$18</f>
        <v>1.3068181799795848</v>
      </c>
    </row>
    <row r="4088" spans="1:15" x14ac:dyDescent="0.25">
      <c r="A4088">
        <f t="shared" si="379"/>
        <v>2013</v>
      </c>
      <c r="B4088">
        <f t="shared" si="380"/>
        <v>6</v>
      </c>
      <c r="C4088">
        <v>2013</v>
      </c>
      <c r="D4088">
        <v>10</v>
      </c>
      <c r="E4088">
        <v>3</v>
      </c>
      <c r="F4088">
        <v>19</v>
      </c>
      <c r="G4088">
        <v>19</v>
      </c>
      <c r="I4088" s="1">
        <v>41343</v>
      </c>
      <c r="J4088">
        <v>19</v>
      </c>
      <c r="K4088">
        <f t="shared" si="378"/>
        <v>1898</v>
      </c>
      <c r="L4088" s="7">
        <f t="shared" si="381"/>
        <v>37.34750098386462</v>
      </c>
      <c r="M4088">
        <f t="shared" si="382"/>
        <v>16.142857142857142</v>
      </c>
      <c r="N4088">
        <f t="shared" si="383"/>
        <v>18.833333333333332</v>
      </c>
      <c r="O4088">
        <f>G4088/WatershedCalcs!$F$18</f>
        <v>1.1823593056958148</v>
      </c>
    </row>
    <row r="4089" spans="1:15" x14ac:dyDescent="0.25">
      <c r="A4089">
        <f t="shared" si="379"/>
        <v>2013</v>
      </c>
      <c r="B4089">
        <f t="shared" si="380"/>
        <v>6</v>
      </c>
      <c r="C4089">
        <v>2013</v>
      </c>
      <c r="D4089">
        <v>11</v>
      </c>
      <c r="E4089">
        <v>3</v>
      </c>
      <c r="F4089">
        <v>18</v>
      </c>
      <c r="G4089">
        <v>18</v>
      </c>
      <c r="I4089" s="1">
        <v>41344</v>
      </c>
      <c r="J4089">
        <v>18</v>
      </c>
      <c r="K4089">
        <f t="shared" si="378"/>
        <v>1969</v>
      </c>
      <c r="L4089" s="7">
        <f t="shared" si="381"/>
        <v>38.744588744588739</v>
      </c>
      <c r="M4089">
        <f t="shared" si="382"/>
        <v>15.428571428571429</v>
      </c>
      <c r="N4089">
        <f t="shared" si="383"/>
        <v>19</v>
      </c>
      <c r="O4089">
        <f>G4089/WatershedCalcs!$F$18</f>
        <v>1.1201298685539298</v>
      </c>
    </row>
    <row r="4090" spans="1:15" x14ac:dyDescent="0.25">
      <c r="A4090">
        <f t="shared" si="379"/>
        <v>2013</v>
      </c>
      <c r="B4090">
        <f t="shared" si="380"/>
        <v>6</v>
      </c>
      <c r="C4090">
        <v>2013</v>
      </c>
      <c r="D4090">
        <v>12</v>
      </c>
      <c r="E4090">
        <v>3</v>
      </c>
      <c r="F4090">
        <v>17</v>
      </c>
      <c r="G4090">
        <v>17</v>
      </c>
      <c r="I4090" s="1">
        <v>41345</v>
      </c>
      <c r="J4090">
        <v>17</v>
      </c>
      <c r="K4090">
        <f t="shared" si="378"/>
        <v>2056</v>
      </c>
      <c r="L4090" s="7">
        <f t="shared" si="381"/>
        <v>40.456513183785916</v>
      </c>
      <c r="M4090">
        <f t="shared" si="382"/>
        <v>14.571428571428571</v>
      </c>
      <c r="N4090">
        <f t="shared" si="383"/>
        <v>19.166666666666668</v>
      </c>
      <c r="O4090">
        <f>G4090/WatershedCalcs!$F$18</f>
        <v>1.0579004314120448</v>
      </c>
    </row>
    <row r="4091" spans="1:15" x14ac:dyDescent="0.25">
      <c r="A4091">
        <f t="shared" si="379"/>
        <v>2013</v>
      </c>
      <c r="B4091">
        <f t="shared" si="380"/>
        <v>6</v>
      </c>
      <c r="C4091">
        <v>2013</v>
      </c>
      <c r="D4091">
        <v>13</v>
      </c>
      <c r="E4091">
        <v>3</v>
      </c>
      <c r="F4091">
        <v>16</v>
      </c>
      <c r="G4091">
        <v>16</v>
      </c>
      <c r="I4091" s="1">
        <v>41346</v>
      </c>
      <c r="J4091">
        <v>16</v>
      </c>
      <c r="K4091">
        <f t="shared" si="378"/>
        <v>2135</v>
      </c>
      <c r="L4091" s="7">
        <f t="shared" si="381"/>
        <v>42.011019283746556</v>
      </c>
      <c r="M4091">
        <f t="shared" si="382"/>
        <v>14.142857142857142</v>
      </c>
      <c r="N4091">
        <f t="shared" si="383"/>
        <v>19.266666666666666</v>
      </c>
      <c r="O4091">
        <f>G4091/WatershedCalcs!$F$18</f>
        <v>0.99567099427015993</v>
      </c>
    </row>
    <row r="4092" spans="1:15" x14ac:dyDescent="0.25">
      <c r="A4092">
        <f t="shared" si="379"/>
        <v>2013</v>
      </c>
      <c r="B4092">
        <f t="shared" si="380"/>
        <v>6</v>
      </c>
      <c r="C4092">
        <v>2013</v>
      </c>
      <c r="D4092">
        <v>14</v>
      </c>
      <c r="E4092">
        <v>3</v>
      </c>
      <c r="F4092">
        <v>15</v>
      </c>
      <c r="G4092">
        <v>15</v>
      </c>
      <c r="I4092" s="1">
        <v>41347</v>
      </c>
      <c r="J4092">
        <v>15</v>
      </c>
      <c r="K4092">
        <f t="shared" si="378"/>
        <v>2213</v>
      </c>
      <c r="L4092" s="7">
        <f t="shared" si="381"/>
        <v>43.545848091302638</v>
      </c>
      <c r="M4092">
        <f t="shared" si="382"/>
        <v>17.571428571428573</v>
      </c>
      <c r="N4092">
        <f t="shared" si="383"/>
        <v>19.333333333333332</v>
      </c>
      <c r="O4092">
        <f>G4092/WatershedCalcs!$F$18</f>
        <v>0.93344155712827492</v>
      </c>
    </row>
    <row r="4093" spans="1:15" x14ac:dyDescent="0.25">
      <c r="A4093">
        <f t="shared" si="379"/>
        <v>2013</v>
      </c>
      <c r="B4093">
        <f t="shared" si="380"/>
        <v>6</v>
      </c>
      <c r="C4093">
        <v>2013</v>
      </c>
      <c r="D4093">
        <v>15</v>
      </c>
      <c r="E4093">
        <v>3</v>
      </c>
      <c r="F4093">
        <v>14</v>
      </c>
      <c r="G4093">
        <v>14</v>
      </c>
      <c r="I4093" s="1">
        <v>41348</v>
      </c>
      <c r="J4093">
        <v>14</v>
      </c>
      <c r="K4093">
        <f t="shared" si="378"/>
        <v>2302</v>
      </c>
      <c r="L4093" s="7">
        <f t="shared" si="381"/>
        <v>45.297127115308932</v>
      </c>
      <c r="M4093">
        <f t="shared" si="382"/>
        <v>19.285714285714285</v>
      </c>
      <c r="N4093">
        <f t="shared" si="383"/>
        <v>19.433333333333334</v>
      </c>
      <c r="O4093">
        <f>G4093/WatershedCalcs!$F$18</f>
        <v>0.87121211998638992</v>
      </c>
    </row>
    <row r="4094" spans="1:15" x14ac:dyDescent="0.25">
      <c r="A4094">
        <f t="shared" si="379"/>
        <v>2013</v>
      </c>
      <c r="B4094">
        <f t="shared" si="380"/>
        <v>6</v>
      </c>
      <c r="C4094">
        <v>2013</v>
      </c>
      <c r="D4094">
        <v>16</v>
      </c>
      <c r="E4094">
        <v>3</v>
      </c>
      <c r="F4094">
        <v>14</v>
      </c>
      <c r="G4094">
        <v>14</v>
      </c>
      <c r="I4094" s="1">
        <v>41349</v>
      </c>
      <c r="J4094">
        <v>14</v>
      </c>
      <c r="K4094">
        <f t="shared" si="378"/>
        <v>2302</v>
      </c>
      <c r="L4094" s="7">
        <f t="shared" si="381"/>
        <v>45.297127115308932</v>
      </c>
      <c r="M4094">
        <f t="shared" si="382"/>
        <v>21</v>
      </c>
      <c r="N4094">
        <f t="shared" si="383"/>
        <v>19.566666666666666</v>
      </c>
      <c r="O4094">
        <f>G4094/WatershedCalcs!$F$18</f>
        <v>0.87121211998638992</v>
      </c>
    </row>
    <row r="4095" spans="1:15" x14ac:dyDescent="0.25">
      <c r="A4095">
        <f t="shared" si="379"/>
        <v>2013</v>
      </c>
      <c r="B4095">
        <f t="shared" si="380"/>
        <v>6</v>
      </c>
      <c r="C4095">
        <v>2013</v>
      </c>
      <c r="D4095">
        <v>17</v>
      </c>
      <c r="E4095">
        <v>3</v>
      </c>
      <c r="F4095">
        <v>14</v>
      </c>
      <c r="G4095">
        <v>14</v>
      </c>
      <c r="I4095" s="1">
        <v>41350</v>
      </c>
      <c r="J4095">
        <v>14</v>
      </c>
      <c r="K4095">
        <f t="shared" si="378"/>
        <v>2302</v>
      </c>
      <c r="L4095" s="7">
        <f t="shared" si="381"/>
        <v>45.297127115308932</v>
      </c>
      <c r="M4095">
        <f t="shared" si="382"/>
        <v>22.428571428571427</v>
      </c>
      <c r="N4095">
        <f t="shared" si="383"/>
        <v>19.666666666666668</v>
      </c>
      <c r="O4095">
        <f>G4095/WatershedCalcs!$F$18</f>
        <v>0.87121211998638992</v>
      </c>
    </row>
    <row r="4096" spans="1:15" x14ac:dyDescent="0.25">
      <c r="A4096">
        <f t="shared" si="379"/>
        <v>2013</v>
      </c>
      <c r="B4096">
        <f t="shared" si="380"/>
        <v>6</v>
      </c>
      <c r="C4096">
        <v>2013</v>
      </c>
      <c r="D4096">
        <v>18</v>
      </c>
      <c r="E4096">
        <v>3</v>
      </c>
      <c r="F4096">
        <v>12</v>
      </c>
      <c r="G4096">
        <v>12</v>
      </c>
      <c r="I4096" s="1">
        <v>41351</v>
      </c>
      <c r="J4096">
        <v>12</v>
      </c>
      <c r="K4096">
        <f t="shared" si="378"/>
        <v>2499</v>
      </c>
      <c r="L4096" s="7">
        <f t="shared" si="381"/>
        <v>49.173553719008268</v>
      </c>
      <c r="M4096">
        <f t="shared" si="382"/>
        <v>23.571428571428573</v>
      </c>
      <c r="N4096">
        <f t="shared" si="383"/>
        <v>19.7</v>
      </c>
      <c r="O4096">
        <f>G4096/WatershedCalcs!$F$18</f>
        <v>0.74675324570261992</v>
      </c>
    </row>
    <row r="4097" spans="1:15" x14ac:dyDescent="0.25">
      <c r="A4097">
        <f t="shared" si="379"/>
        <v>2013</v>
      </c>
      <c r="B4097">
        <f t="shared" si="380"/>
        <v>6</v>
      </c>
      <c r="C4097">
        <v>2013</v>
      </c>
      <c r="D4097">
        <v>19</v>
      </c>
      <c r="E4097">
        <v>3</v>
      </c>
      <c r="F4097">
        <v>14</v>
      </c>
      <c r="G4097">
        <v>14</v>
      </c>
      <c r="I4097" s="1">
        <v>41352</v>
      </c>
      <c r="J4097">
        <v>14</v>
      </c>
      <c r="K4097">
        <f t="shared" si="378"/>
        <v>2302</v>
      </c>
      <c r="L4097" s="7">
        <f t="shared" si="381"/>
        <v>45.297127115308932</v>
      </c>
      <c r="M4097">
        <f t="shared" si="382"/>
        <v>24.857142857142858</v>
      </c>
      <c r="N4097">
        <f t="shared" si="383"/>
        <v>19.766666666666666</v>
      </c>
      <c r="O4097">
        <f>G4097/WatershedCalcs!$F$18</f>
        <v>0.87121211998638992</v>
      </c>
    </row>
    <row r="4098" spans="1:15" x14ac:dyDescent="0.25">
      <c r="A4098">
        <f t="shared" si="379"/>
        <v>2013</v>
      </c>
      <c r="B4098">
        <f t="shared" si="380"/>
        <v>6</v>
      </c>
      <c r="C4098">
        <v>2013</v>
      </c>
      <c r="D4098">
        <v>20</v>
      </c>
      <c r="E4098">
        <v>3</v>
      </c>
      <c r="F4098">
        <v>40</v>
      </c>
      <c r="G4098">
        <v>40</v>
      </c>
      <c r="I4098" s="1">
        <v>41353</v>
      </c>
      <c r="J4098">
        <v>40</v>
      </c>
      <c r="K4098">
        <f t="shared" ref="K4098:K4161" si="384">RANK(J4098,$J$2:$J$5114,0)</f>
        <v>894</v>
      </c>
      <c r="L4098" s="7">
        <f t="shared" si="381"/>
        <v>17.591499409681226</v>
      </c>
      <c r="M4098">
        <f t="shared" si="382"/>
        <v>25.714285714285715</v>
      </c>
      <c r="N4098">
        <f t="shared" si="383"/>
        <v>19.766666666666666</v>
      </c>
      <c r="O4098">
        <f>G4098/WatershedCalcs!$F$18</f>
        <v>2.4891774856753996</v>
      </c>
    </row>
    <row r="4099" spans="1:15" x14ac:dyDescent="0.25">
      <c r="A4099">
        <f t="shared" ref="A4099:A4162" si="385">IF(E4099&gt;9,C4099+1,C4099)</f>
        <v>2013</v>
      </c>
      <c r="B4099">
        <f t="shared" ref="B4099:B4162" si="386">IF(E4099&gt;9,(E4099-9),(E4099+3))</f>
        <v>6</v>
      </c>
      <c r="C4099">
        <v>2013</v>
      </c>
      <c r="D4099">
        <v>21</v>
      </c>
      <c r="E4099">
        <v>3</v>
      </c>
      <c r="F4099">
        <v>27</v>
      </c>
      <c r="G4099">
        <v>27</v>
      </c>
      <c r="I4099" s="1">
        <v>41354</v>
      </c>
      <c r="J4099">
        <v>27</v>
      </c>
      <c r="K4099">
        <f t="shared" si="384"/>
        <v>1397</v>
      </c>
      <c r="L4099" s="7">
        <f t="shared" ref="L4099:L4162" si="387">100*(K4099/(COUNT($K$2:$K$5114)+1))</f>
        <v>27.489177489177489</v>
      </c>
      <c r="M4099">
        <f t="shared" ref="M4099:M4162" si="388">AVERAGE(J4099:J4105)</f>
        <v>22.571428571428573</v>
      </c>
      <c r="N4099">
        <f t="shared" ref="N4099:N4162" si="389">AVERAGE(J4099:J4128)</f>
        <v>19</v>
      </c>
      <c r="O4099">
        <f>G4099/WatershedCalcs!$F$18</f>
        <v>1.6801948028308948</v>
      </c>
    </row>
    <row r="4100" spans="1:15" x14ac:dyDescent="0.25">
      <c r="A4100">
        <f t="shared" si="385"/>
        <v>2013</v>
      </c>
      <c r="B4100">
        <f t="shared" si="386"/>
        <v>6</v>
      </c>
      <c r="C4100">
        <v>2013</v>
      </c>
      <c r="D4100">
        <v>22</v>
      </c>
      <c r="E4100">
        <v>3</v>
      </c>
      <c r="F4100">
        <v>26</v>
      </c>
      <c r="G4100">
        <v>26</v>
      </c>
      <c r="I4100" s="1">
        <v>41355</v>
      </c>
      <c r="J4100">
        <v>26</v>
      </c>
      <c r="K4100">
        <f t="shared" si="384"/>
        <v>1449</v>
      </c>
      <c r="L4100" s="7">
        <f t="shared" si="387"/>
        <v>28.512396694214875</v>
      </c>
      <c r="M4100">
        <f t="shared" si="388"/>
        <v>21</v>
      </c>
      <c r="N4100">
        <f t="shared" si="389"/>
        <v>18.600000000000001</v>
      </c>
      <c r="O4100">
        <f>G4100/WatershedCalcs!$F$18</f>
        <v>1.6179653656890098</v>
      </c>
    </row>
    <row r="4101" spans="1:15" x14ac:dyDescent="0.25">
      <c r="A4101">
        <f t="shared" si="385"/>
        <v>2013</v>
      </c>
      <c r="B4101">
        <f t="shared" si="386"/>
        <v>6</v>
      </c>
      <c r="C4101">
        <v>2013</v>
      </c>
      <c r="D4101">
        <v>23</v>
      </c>
      <c r="E4101">
        <v>3</v>
      </c>
      <c r="F4101">
        <v>24</v>
      </c>
      <c r="G4101">
        <v>24</v>
      </c>
      <c r="I4101" s="1">
        <v>41356</v>
      </c>
      <c r="J4101">
        <v>24</v>
      </c>
      <c r="K4101">
        <f t="shared" si="384"/>
        <v>1550</v>
      </c>
      <c r="L4101" s="7">
        <f t="shared" si="387"/>
        <v>30.499803227075954</v>
      </c>
      <c r="M4101">
        <f t="shared" si="388"/>
        <v>19.428571428571427</v>
      </c>
      <c r="N4101">
        <f t="shared" si="389"/>
        <v>18.166666666666668</v>
      </c>
      <c r="O4101">
        <f>G4101/WatershedCalcs!$F$18</f>
        <v>1.4935064914052398</v>
      </c>
    </row>
    <row r="4102" spans="1:15" x14ac:dyDescent="0.25">
      <c r="A4102">
        <f t="shared" si="385"/>
        <v>2013</v>
      </c>
      <c r="B4102">
        <f t="shared" si="386"/>
        <v>6</v>
      </c>
      <c r="C4102">
        <v>2013</v>
      </c>
      <c r="D4102">
        <v>24</v>
      </c>
      <c r="E4102">
        <v>3</v>
      </c>
      <c r="F4102">
        <v>22</v>
      </c>
      <c r="G4102">
        <v>22</v>
      </c>
      <c r="I4102" s="1">
        <v>41357</v>
      </c>
      <c r="J4102">
        <v>22</v>
      </c>
      <c r="K4102">
        <f t="shared" si="384"/>
        <v>1676</v>
      </c>
      <c r="L4102" s="7">
        <f t="shared" si="387"/>
        <v>32.979142070051161</v>
      </c>
      <c r="M4102">
        <f t="shared" si="388"/>
        <v>18</v>
      </c>
      <c r="N4102">
        <f t="shared" si="389"/>
        <v>17.8</v>
      </c>
      <c r="O4102">
        <f>G4102/WatershedCalcs!$F$18</f>
        <v>1.3690476171214698</v>
      </c>
    </row>
    <row r="4103" spans="1:15" x14ac:dyDescent="0.25">
      <c r="A4103">
        <f t="shared" si="385"/>
        <v>2013</v>
      </c>
      <c r="B4103">
        <f t="shared" si="386"/>
        <v>6</v>
      </c>
      <c r="C4103">
        <v>2013</v>
      </c>
      <c r="D4103">
        <v>25</v>
      </c>
      <c r="E4103">
        <v>3</v>
      </c>
      <c r="F4103">
        <v>21</v>
      </c>
      <c r="G4103">
        <v>21</v>
      </c>
      <c r="I4103" s="1">
        <v>41358</v>
      </c>
      <c r="J4103">
        <v>21</v>
      </c>
      <c r="K4103">
        <f t="shared" si="384"/>
        <v>1744</v>
      </c>
      <c r="L4103" s="7">
        <f t="shared" si="387"/>
        <v>34.317197953561589</v>
      </c>
      <c r="M4103">
        <f t="shared" si="388"/>
        <v>16.714285714285715</v>
      </c>
      <c r="N4103">
        <f t="shared" si="389"/>
        <v>17.466666666666665</v>
      </c>
      <c r="O4103">
        <f>G4103/WatershedCalcs!$F$18</f>
        <v>1.3068181799795848</v>
      </c>
    </row>
    <row r="4104" spans="1:15" x14ac:dyDescent="0.25">
      <c r="A4104">
        <f t="shared" si="385"/>
        <v>2013</v>
      </c>
      <c r="B4104">
        <f t="shared" si="386"/>
        <v>6</v>
      </c>
      <c r="C4104">
        <v>2013</v>
      </c>
      <c r="D4104">
        <v>26</v>
      </c>
      <c r="E4104">
        <v>3</v>
      </c>
      <c r="F4104">
        <v>20</v>
      </c>
      <c r="G4104">
        <v>20</v>
      </c>
      <c r="I4104" s="1">
        <v>41359</v>
      </c>
      <c r="J4104">
        <v>20</v>
      </c>
      <c r="K4104">
        <f t="shared" si="384"/>
        <v>1826</v>
      </c>
      <c r="L4104" s="7">
        <f t="shared" si="387"/>
        <v>35.930735930735928</v>
      </c>
      <c r="M4104">
        <f t="shared" si="388"/>
        <v>15.428571428571429</v>
      </c>
      <c r="N4104">
        <f t="shared" si="389"/>
        <v>17.133333333333333</v>
      </c>
      <c r="O4104">
        <f>G4104/WatershedCalcs!$F$18</f>
        <v>1.2445887428376998</v>
      </c>
    </row>
    <row r="4105" spans="1:15" x14ac:dyDescent="0.25">
      <c r="A4105">
        <f t="shared" si="385"/>
        <v>2013</v>
      </c>
      <c r="B4105">
        <f t="shared" si="386"/>
        <v>6</v>
      </c>
      <c r="C4105">
        <v>2013</v>
      </c>
      <c r="D4105">
        <v>27</v>
      </c>
      <c r="E4105">
        <v>3</v>
      </c>
      <c r="F4105">
        <v>18</v>
      </c>
      <c r="G4105">
        <v>18</v>
      </c>
      <c r="I4105" s="1">
        <v>41360</v>
      </c>
      <c r="J4105">
        <v>18</v>
      </c>
      <c r="K4105">
        <f t="shared" si="384"/>
        <v>1969</v>
      </c>
      <c r="L4105" s="7">
        <f t="shared" si="387"/>
        <v>38.744588744588739</v>
      </c>
      <c r="M4105">
        <f t="shared" si="388"/>
        <v>14.142857142857142</v>
      </c>
      <c r="N4105">
        <f t="shared" si="389"/>
        <v>16.833333333333332</v>
      </c>
      <c r="O4105">
        <f>G4105/WatershedCalcs!$F$18</f>
        <v>1.1201298685539298</v>
      </c>
    </row>
    <row r="4106" spans="1:15" x14ac:dyDescent="0.25">
      <c r="A4106">
        <f t="shared" si="385"/>
        <v>2013</v>
      </c>
      <c r="B4106">
        <f t="shared" si="386"/>
        <v>6</v>
      </c>
      <c r="C4106">
        <v>2013</v>
      </c>
      <c r="D4106">
        <v>28</v>
      </c>
      <c r="E4106">
        <v>3</v>
      </c>
      <c r="F4106">
        <v>16</v>
      </c>
      <c r="G4106">
        <v>16</v>
      </c>
      <c r="I4106" s="1">
        <v>41361</v>
      </c>
      <c r="J4106">
        <v>16</v>
      </c>
      <c r="K4106">
        <f t="shared" si="384"/>
        <v>2135</v>
      </c>
      <c r="L4106" s="7">
        <f t="shared" si="387"/>
        <v>42.011019283746556</v>
      </c>
      <c r="M4106">
        <f t="shared" si="388"/>
        <v>13.142857142857142</v>
      </c>
      <c r="N4106">
        <f t="shared" si="389"/>
        <v>16.600000000000001</v>
      </c>
      <c r="O4106">
        <f>G4106/WatershedCalcs!$F$18</f>
        <v>0.99567099427015993</v>
      </c>
    </row>
    <row r="4107" spans="1:15" x14ac:dyDescent="0.25">
      <c r="A4107">
        <f t="shared" si="385"/>
        <v>2013</v>
      </c>
      <c r="B4107">
        <f t="shared" si="386"/>
        <v>6</v>
      </c>
      <c r="C4107">
        <v>2013</v>
      </c>
      <c r="D4107">
        <v>29</v>
      </c>
      <c r="E4107">
        <v>3</v>
      </c>
      <c r="F4107">
        <v>15</v>
      </c>
      <c r="G4107">
        <v>15</v>
      </c>
      <c r="I4107" s="1">
        <v>41362</v>
      </c>
      <c r="J4107">
        <v>15</v>
      </c>
      <c r="K4107">
        <f t="shared" si="384"/>
        <v>2213</v>
      </c>
      <c r="L4107" s="7">
        <f t="shared" si="387"/>
        <v>43.545848091302638</v>
      </c>
      <c r="M4107">
        <f t="shared" si="388"/>
        <v>12.714285714285714</v>
      </c>
      <c r="N4107">
        <f t="shared" si="389"/>
        <v>16.399999999999999</v>
      </c>
      <c r="O4107">
        <f>G4107/WatershedCalcs!$F$18</f>
        <v>0.93344155712827492</v>
      </c>
    </row>
    <row r="4108" spans="1:15" x14ac:dyDescent="0.25">
      <c r="A4108">
        <f t="shared" si="385"/>
        <v>2013</v>
      </c>
      <c r="B4108">
        <f t="shared" si="386"/>
        <v>6</v>
      </c>
      <c r="C4108">
        <v>2013</v>
      </c>
      <c r="D4108">
        <v>30</v>
      </c>
      <c r="E4108">
        <v>3</v>
      </c>
      <c r="F4108">
        <v>14</v>
      </c>
      <c r="G4108">
        <v>14</v>
      </c>
      <c r="I4108" s="1">
        <v>41363</v>
      </c>
      <c r="J4108">
        <v>14</v>
      </c>
      <c r="K4108">
        <f t="shared" si="384"/>
        <v>2302</v>
      </c>
      <c r="L4108" s="7">
        <f t="shared" si="387"/>
        <v>45.297127115308932</v>
      </c>
      <c r="M4108">
        <f t="shared" si="388"/>
        <v>12.714285714285714</v>
      </c>
      <c r="N4108">
        <f t="shared" si="389"/>
        <v>16.216666666666665</v>
      </c>
      <c r="O4108">
        <f>G4108/WatershedCalcs!$F$18</f>
        <v>0.87121211998638992</v>
      </c>
    </row>
    <row r="4109" spans="1:15" x14ac:dyDescent="0.25">
      <c r="A4109">
        <f t="shared" si="385"/>
        <v>2013</v>
      </c>
      <c r="B4109">
        <f t="shared" si="386"/>
        <v>6</v>
      </c>
      <c r="C4109">
        <v>2013</v>
      </c>
      <c r="D4109">
        <v>31</v>
      </c>
      <c r="E4109">
        <v>3</v>
      </c>
      <c r="F4109">
        <v>13</v>
      </c>
      <c r="G4109">
        <v>13</v>
      </c>
      <c r="I4109" s="1">
        <v>41364</v>
      </c>
      <c r="J4109">
        <v>13</v>
      </c>
      <c r="K4109">
        <f t="shared" si="384"/>
        <v>2405</v>
      </c>
      <c r="L4109" s="7">
        <f t="shared" si="387"/>
        <v>47.323888232979144</v>
      </c>
      <c r="M4109">
        <f t="shared" si="388"/>
        <v>14.714285714285714</v>
      </c>
      <c r="N4109">
        <f t="shared" si="389"/>
        <v>16.05</v>
      </c>
      <c r="O4109">
        <f>G4109/WatershedCalcs!$F$18</f>
        <v>0.80898268284450492</v>
      </c>
    </row>
    <row r="4110" spans="1:15" x14ac:dyDescent="0.25">
      <c r="A4110">
        <f t="shared" si="385"/>
        <v>2013</v>
      </c>
      <c r="B4110">
        <f t="shared" si="386"/>
        <v>7</v>
      </c>
      <c r="C4110">
        <v>2013</v>
      </c>
      <c r="D4110">
        <v>1</v>
      </c>
      <c r="E4110">
        <v>4</v>
      </c>
      <c r="F4110">
        <v>12</v>
      </c>
      <c r="G4110">
        <v>12</v>
      </c>
      <c r="I4110" s="1">
        <v>41365</v>
      </c>
      <c r="J4110">
        <v>12</v>
      </c>
      <c r="K4110">
        <f t="shared" si="384"/>
        <v>2499</v>
      </c>
      <c r="L4110" s="7">
        <f t="shared" si="387"/>
        <v>49.173553719008268</v>
      </c>
      <c r="M4110">
        <f t="shared" si="388"/>
        <v>18.428571428571427</v>
      </c>
      <c r="N4110">
        <f t="shared" si="389"/>
        <v>15.91</v>
      </c>
      <c r="O4110">
        <f>G4110/WatershedCalcs!$F$18</f>
        <v>0.74675324570261992</v>
      </c>
    </row>
    <row r="4111" spans="1:15" x14ac:dyDescent="0.25">
      <c r="A4111">
        <f t="shared" si="385"/>
        <v>2013</v>
      </c>
      <c r="B4111">
        <f t="shared" si="386"/>
        <v>7</v>
      </c>
      <c r="C4111">
        <v>2013</v>
      </c>
      <c r="D4111">
        <v>2</v>
      </c>
      <c r="E4111">
        <v>4</v>
      </c>
      <c r="F4111">
        <v>11</v>
      </c>
      <c r="G4111">
        <v>11</v>
      </c>
      <c r="I4111" s="1">
        <v>41366</v>
      </c>
      <c r="J4111">
        <v>11</v>
      </c>
      <c r="K4111">
        <f t="shared" si="384"/>
        <v>2599</v>
      </c>
      <c r="L4111" s="7">
        <f t="shared" si="387"/>
        <v>51.141282959464775</v>
      </c>
      <c r="M4111">
        <f t="shared" si="388"/>
        <v>20.571428571428573</v>
      </c>
      <c r="N4111">
        <f t="shared" si="389"/>
        <v>15.79</v>
      </c>
      <c r="O4111">
        <f>G4111/WatershedCalcs!$F$18</f>
        <v>0.68452380856073491</v>
      </c>
    </row>
    <row r="4112" spans="1:15" x14ac:dyDescent="0.25">
      <c r="A4112">
        <f t="shared" si="385"/>
        <v>2013</v>
      </c>
      <c r="B4112">
        <f t="shared" si="386"/>
        <v>7</v>
      </c>
      <c r="C4112">
        <v>2013</v>
      </c>
      <c r="D4112">
        <v>3</v>
      </c>
      <c r="E4112">
        <v>4</v>
      </c>
      <c r="F4112">
        <v>11</v>
      </c>
      <c r="G4112">
        <v>11</v>
      </c>
      <c r="I4112" s="1">
        <v>41367</v>
      </c>
      <c r="J4112">
        <v>11</v>
      </c>
      <c r="K4112">
        <f t="shared" si="384"/>
        <v>2599</v>
      </c>
      <c r="L4112" s="7">
        <f t="shared" si="387"/>
        <v>51.141282959464775</v>
      </c>
      <c r="M4112">
        <f t="shared" si="388"/>
        <v>22.428571428571427</v>
      </c>
      <c r="N4112">
        <f t="shared" si="389"/>
        <v>15.7</v>
      </c>
      <c r="O4112">
        <f>G4112/WatershedCalcs!$F$18</f>
        <v>0.68452380856073491</v>
      </c>
    </row>
    <row r="4113" spans="1:15" x14ac:dyDescent="0.25">
      <c r="A4113">
        <f t="shared" si="385"/>
        <v>2013</v>
      </c>
      <c r="B4113">
        <f t="shared" si="386"/>
        <v>7</v>
      </c>
      <c r="C4113">
        <v>2013</v>
      </c>
      <c r="D4113">
        <v>4</v>
      </c>
      <c r="E4113">
        <v>4</v>
      </c>
      <c r="F4113">
        <v>13</v>
      </c>
      <c r="G4113">
        <v>13</v>
      </c>
      <c r="I4113" s="1">
        <v>41368</v>
      </c>
      <c r="J4113">
        <v>13</v>
      </c>
      <c r="K4113">
        <f t="shared" si="384"/>
        <v>2405</v>
      </c>
      <c r="L4113" s="7">
        <f t="shared" si="387"/>
        <v>47.323888232979144</v>
      </c>
      <c r="M4113">
        <f t="shared" si="388"/>
        <v>24.142857142857142</v>
      </c>
      <c r="N4113">
        <f t="shared" si="389"/>
        <v>15.593333333333334</v>
      </c>
      <c r="O4113">
        <f>G4113/WatershedCalcs!$F$18</f>
        <v>0.80898268284450492</v>
      </c>
    </row>
    <row r="4114" spans="1:15" x14ac:dyDescent="0.25">
      <c r="A4114">
        <f t="shared" si="385"/>
        <v>2013</v>
      </c>
      <c r="B4114">
        <f t="shared" si="386"/>
        <v>7</v>
      </c>
      <c r="C4114">
        <v>2013</v>
      </c>
      <c r="D4114">
        <v>5</v>
      </c>
      <c r="E4114">
        <v>4</v>
      </c>
      <c r="F4114">
        <v>15</v>
      </c>
      <c r="G4114">
        <v>15</v>
      </c>
      <c r="I4114" s="1">
        <v>41369</v>
      </c>
      <c r="J4114">
        <v>15</v>
      </c>
      <c r="K4114">
        <f t="shared" si="384"/>
        <v>2213</v>
      </c>
      <c r="L4114" s="7">
        <f t="shared" si="387"/>
        <v>43.545848091302638</v>
      </c>
      <c r="M4114">
        <f t="shared" si="388"/>
        <v>25.142857142857142</v>
      </c>
      <c r="N4114">
        <f t="shared" si="389"/>
        <v>15.406666666666666</v>
      </c>
      <c r="O4114">
        <f>G4114/WatershedCalcs!$F$18</f>
        <v>0.93344155712827492</v>
      </c>
    </row>
    <row r="4115" spans="1:15" x14ac:dyDescent="0.25">
      <c r="A4115">
        <f t="shared" si="385"/>
        <v>2013</v>
      </c>
      <c r="B4115">
        <f t="shared" si="386"/>
        <v>7</v>
      </c>
      <c r="C4115">
        <v>2013</v>
      </c>
      <c r="D4115">
        <v>6</v>
      </c>
      <c r="E4115">
        <v>4</v>
      </c>
      <c r="F4115">
        <v>28</v>
      </c>
      <c r="G4115">
        <v>28</v>
      </c>
      <c r="I4115" s="1">
        <v>41370</v>
      </c>
      <c r="J4115">
        <v>28</v>
      </c>
      <c r="K4115">
        <f t="shared" si="384"/>
        <v>1357</v>
      </c>
      <c r="L4115" s="7">
        <f t="shared" si="387"/>
        <v>26.702085792994882</v>
      </c>
      <c r="M4115">
        <f t="shared" si="388"/>
        <v>25.571428571428573</v>
      </c>
      <c r="N4115">
        <f t="shared" si="389"/>
        <v>15.139999999999999</v>
      </c>
      <c r="O4115">
        <f>G4115/WatershedCalcs!$F$18</f>
        <v>1.7424242399727798</v>
      </c>
    </row>
    <row r="4116" spans="1:15" x14ac:dyDescent="0.25">
      <c r="A4116">
        <f t="shared" si="385"/>
        <v>2013</v>
      </c>
      <c r="B4116">
        <f t="shared" si="386"/>
        <v>7</v>
      </c>
      <c r="C4116">
        <v>2013</v>
      </c>
      <c r="D4116">
        <v>7</v>
      </c>
      <c r="E4116">
        <v>4</v>
      </c>
      <c r="F4116">
        <v>39</v>
      </c>
      <c r="G4116">
        <v>39</v>
      </c>
      <c r="I4116" s="1">
        <v>41371</v>
      </c>
      <c r="J4116">
        <v>39</v>
      </c>
      <c r="K4116">
        <f t="shared" si="384"/>
        <v>928</v>
      </c>
      <c r="L4116" s="7">
        <f t="shared" si="387"/>
        <v>18.260527351436444</v>
      </c>
      <c r="M4116">
        <f t="shared" si="388"/>
        <v>24.142857142857142</v>
      </c>
      <c r="N4116">
        <f t="shared" si="389"/>
        <v>14.436666666666666</v>
      </c>
      <c r="O4116">
        <f>G4116/WatershedCalcs!$F$18</f>
        <v>2.4269480485335149</v>
      </c>
    </row>
    <row r="4117" spans="1:15" x14ac:dyDescent="0.25">
      <c r="A4117">
        <f t="shared" si="385"/>
        <v>2013</v>
      </c>
      <c r="B4117">
        <f t="shared" si="386"/>
        <v>7</v>
      </c>
      <c r="C4117">
        <v>2013</v>
      </c>
      <c r="D4117">
        <v>8</v>
      </c>
      <c r="E4117">
        <v>4</v>
      </c>
      <c r="F4117">
        <v>27</v>
      </c>
      <c r="G4117">
        <v>27</v>
      </c>
      <c r="I4117" s="1">
        <v>41372</v>
      </c>
      <c r="J4117">
        <v>27</v>
      </c>
      <c r="K4117">
        <f t="shared" si="384"/>
        <v>1397</v>
      </c>
      <c r="L4117" s="7">
        <f t="shared" si="387"/>
        <v>27.489177489177489</v>
      </c>
      <c r="M4117">
        <f t="shared" si="388"/>
        <v>21.142857142857142</v>
      </c>
      <c r="N4117">
        <f t="shared" si="389"/>
        <v>13.366666666666665</v>
      </c>
      <c r="O4117">
        <f>G4117/WatershedCalcs!$F$18</f>
        <v>1.6801948028308948</v>
      </c>
    </row>
    <row r="4118" spans="1:15" x14ac:dyDescent="0.25">
      <c r="A4118">
        <f t="shared" si="385"/>
        <v>2013</v>
      </c>
      <c r="B4118">
        <f t="shared" si="386"/>
        <v>7</v>
      </c>
      <c r="C4118">
        <v>2013</v>
      </c>
      <c r="D4118">
        <v>9</v>
      </c>
      <c r="E4118">
        <v>4</v>
      </c>
      <c r="F4118">
        <v>24</v>
      </c>
      <c r="G4118">
        <v>24</v>
      </c>
      <c r="I4118" s="1">
        <v>41373</v>
      </c>
      <c r="J4118">
        <v>24</v>
      </c>
      <c r="K4118">
        <f t="shared" si="384"/>
        <v>1550</v>
      </c>
      <c r="L4118" s="7">
        <f t="shared" si="387"/>
        <v>30.499803227075954</v>
      </c>
      <c r="M4118">
        <f t="shared" si="388"/>
        <v>19.714285714285715</v>
      </c>
      <c r="N4118">
        <f t="shared" si="389"/>
        <v>12.679999999999998</v>
      </c>
      <c r="O4118">
        <f>G4118/WatershedCalcs!$F$18</f>
        <v>1.4935064914052398</v>
      </c>
    </row>
    <row r="4119" spans="1:15" x14ac:dyDescent="0.25">
      <c r="A4119">
        <f t="shared" si="385"/>
        <v>2013</v>
      </c>
      <c r="B4119">
        <f t="shared" si="386"/>
        <v>7</v>
      </c>
      <c r="C4119">
        <v>2013</v>
      </c>
      <c r="D4119">
        <v>10</v>
      </c>
      <c r="E4119">
        <v>4</v>
      </c>
      <c r="F4119">
        <v>23</v>
      </c>
      <c r="G4119">
        <v>23</v>
      </c>
      <c r="I4119" s="1">
        <v>41374</v>
      </c>
      <c r="J4119">
        <v>23</v>
      </c>
      <c r="K4119">
        <f t="shared" si="384"/>
        <v>1613</v>
      </c>
      <c r="L4119" s="7">
        <f t="shared" si="387"/>
        <v>31.739472648563559</v>
      </c>
      <c r="M4119">
        <f t="shared" si="388"/>
        <v>18.428571428571427</v>
      </c>
      <c r="N4119">
        <f t="shared" si="389"/>
        <v>12.09333333333333</v>
      </c>
      <c r="O4119">
        <f>G4119/WatershedCalcs!$F$18</f>
        <v>1.4312770542633548</v>
      </c>
    </row>
    <row r="4120" spans="1:15" x14ac:dyDescent="0.25">
      <c r="A4120">
        <f t="shared" si="385"/>
        <v>2013</v>
      </c>
      <c r="B4120">
        <f t="shared" si="386"/>
        <v>7</v>
      </c>
      <c r="C4120">
        <v>2013</v>
      </c>
      <c r="D4120">
        <v>11</v>
      </c>
      <c r="E4120">
        <v>4</v>
      </c>
      <c r="F4120">
        <v>20</v>
      </c>
      <c r="G4120">
        <v>20</v>
      </c>
      <c r="I4120" s="1">
        <v>41375</v>
      </c>
      <c r="J4120">
        <v>20</v>
      </c>
      <c r="K4120">
        <f t="shared" si="384"/>
        <v>1826</v>
      </c>
      <c r="L4120" s="7">
        <f t="shared" si="387"/>
        <v>35.930735930735928</v>
      </c>
      <c r="M4120">
        <f t="shared" si="388"/>
        <v>17.142857142857142</v>
      </c>
      <c r="N4120">
        <f t="shared" si="389"/>
        <v>11.519999999999998</v>
      </c>
      <c r="O4120">
        <f>G4120/WatershedCalcs!$F$18</f>
        <v>1.2445887428376998</v>
      </c>
    </row>
    <row r="4121" spans="1:15" x14ac:dyDescent="0.25">
      <c r="A4121">
        <f t="shared" si="385"/>
        <v>2013</v>
      </c>
      <c r="B4121">
        <f t="shared" si="386"/>
        <v>7</v>
      </c>
      <c r="C4121">
        <v>2013</v>
      </c>
      <c r="D4121">
        <v>12</v>
      </c>
      <c r="E4121">
        <v>4</v>
      </c>
      <c r="F4121">
        <v>18</v>
      </c>
      <c r="G4121">
        <v>18</v>
      </c>
      <c r="I4121" s="1">
        <v>41376</v>
      </c>
      <c r="J4121">
        <v>18</v>
      </c>
      <c r="K4121">
        <f t="shared" si="384"/>
        <v>1969</v>
      </c>
      <c r="L4121" s="7">
        <f t="shared" si="387"/>
        <v>38.744588744588739</v>
      </c>
      <c r="M4121">
        <f t="shared" si="388"/>
        <v>16.285714285714285</v>
      </c>
      <c r="N4121">
        <f t="shared" si="389"/>
        <v>11.046666666666663</v>
      </c>
      <c r="O4121">
        <f>G4121/WatershedCalcs!$F$18</f>
        <v>1.1201298685539298</v>
      </c>
    </row>
    <row r="4122" spans="1:15" x14ac:dyDescent="0.25">
      <c r="A4122">
        <f t="shared" si="385"/>
        <v>2013</v>
      </c>
      <c r="B4122">
        <f t="shared" si="386"/>
        <v>7</v>
      </c>
      <c r="C4122">
        <v>2013</v>
      </c>
      <c r="D4122">
        <v>13</v>
      </c>
      <c r="E4122">
        <v>4</v>
      </c>
      <c r="F4122">
        <v>18</v>
      </c>
      <c r="G4122">
        <v>18</v>
      </c>
      <c r="I4122" s="1">
        <v>41377</v>
      </c>
      <c r="J4122">
        <v>18</v>
      </c>
      <c r="K4122">
        <f t="shared" si="384"/>
        <v>1969</v>
      </c>
      <c r="L4122" s="7">
        <f t="shared" si="387"/>
        <v>38.744588744588739</v>
      </c>
      <c r="M4122">
        <f t="shared" si="388"/>
        <v>16.142857142857142</v>
      </c>
      <c r="N4122">
        <f t="shared" si="389"/>
        <v>10.646666666666665</v>
      </c>
      <c r="O4122">
        <f>G4122/WatershedCalcs!$F$18</f>
        <v>1.1201298685539298</v>
      </c>
    </row>
    <row r="4123" spans="1:15" x14ac:dyDescent="0.25">
      <c r="A4123">
        <f t="shared" si="385"/>
        <v>2013</v>
      </c>
      <c r="B4123">
        <f t="shared" si="386"/>
        <v>7</v>
      </c>
      <c r="C4123">
        <v>2013</v>
      </c>
      <c r="D4123">
        <v>14</v>
      </c>
      <c r="E4123">
        <v>4</v>
      </c>
      <c r="F4123">
        <v>18</v>
      </c>
      <c r="G4123">
        <v>18</v>
      </c>
      <c r="I4123" s="1">
        <v>41378</v>
      </c>
      <c r="J4123">
        <v>18</v>
      </c>
      <c r="K4123">
        <f t="shared" si="384"/>
        <v>1969</v>
      </c>
      <c r="L4123" s="7">
        <f t="shared" si="387"/>
        <v>38.744588744588739</v>
      </c>
      <c r="M4123">
        <f t="shared" si="388"/>
        <v>15.714285714285714</v>
      </c>
      <c r="N4123">
        <f t="shared" si="389"/>
        <v>10.303333333333333</v>
      </c>
      <c r="O4123">
        <f>G4123/WatershedCalcs!$F$18</f>
        <v>1.1201298685539298</v>
      </c>
    </row>
    <row r="4124" spans="1:15" x14ac:dyDescent="0.25">
      <c r="A4124">
        <f t="shared" si="385"/>
        <v>2013</v>
      </c>
      <c r="B4124">
        <f t="shared" si="386"/>
        <v>7</v>
      </c>
      <c r="C4124">
        <v>2013</v>
      </c>
      <c r="D4124">
        <v>15</v>
      </c>
      <c r="E4124">
        <v>4</v>
      </c>
      <c r="F4124">
        <v>17</v>
      </c>
      <c r="G4124">
        <v>17</v>
      </c>
      <c r="I4124" s="1">
        <v>41379</v>
      </c>
      <c r="J4124">
        <v>17</v>
      </c>
      <c r="K4124">
        <f t="shared" si="384"/>
        <v>2056</v>
      </c>
      <c r="L4124" s="7">
        <f t="shared" si="387"/>
        <v>40.456513183785916</v>
      </c>
      <c r="M4124">
        <f t="shared" si="388"/>
        <v>15</v>
      </c>
      <c r="N4124">
        <f t="shared" si="389"/>
        <v>9.9</v>
      </c>
      <c r="O4124">
        <f>G4124/WatershedCalcs!$F$18</f>
        <v>1.0579004314120448</v>
      </c>
    </row>
    <row r="4125" spans="1:15" x14ac:dyDescent="0.25">
      <c r="A4125">
        <f t="shared" si="385"/>
        <v>2013</v>
      </c>
      <c r="B4125">
        <f t="shared" si="386"/>
        <v>7</v>
      </c>
      <c r="C4125">
        <v>2013</v>
      </c>
      <c r="D4125">
        <v>16</v>
      </c>
      <c r="E4125">
        <v>4</v>
      </c>
      <c r="F4125">
        <v>15</v>
      </c>
      <c r="G4125">
        <v>15</v>
      </c>
      <c r="I4125" s="1">
        <v>41380</v>
      </c>
      <c r="J4125">
        <v>15</v>
      </c>
      <c r="K4125">
        <f t="shared" si="384"/>
        <v>2213</v>
      </c>
      <c r="L4125" s="7">
        <f t="shared" si="387"/>
        <v>43.545848091302638</v>
      </c>
      <c r="M4125">
        <f t="shared" si="388"/>
        <v>14.428571428571429</v>
      </c>
      <c r="N4125">
        <f t="shared" si="389"/>
        <v>9.5266666666666691</v>
      </c>
      <c r="O4125">
        <f>G4125/WatershedCalcs!$F$18</f>
        <v>0.93344155712827492</v>
      </c>
    </row>
    <row r="4126" spans="1:15" x14ac:dyDescent="0.25">
      <c r="A4126">
        <f t="shared" si="385"/>
        <v>2013</v>
      </c>
      <c r="B4126">
        <f t="shared" si="386"/>
        <v>7</v>
      </c>
      <c r="C4126">
        <v>2013</v>
      </c>
      <c r="D4126">
        <v>17</v>
      </c>
      <c r="E4126">
        <v>4</v>
      </c>
      <c r="F4126">
        <v>14</v>
      </c>
      <c r="G4126">
        <v>14</v>
      </c>
      <c r="I4126" s="1">
        <v>41381</v>
      </c>
      <c r="J4126">
        <v>14</v>
      </c>
      <c r="K4126">
        <f t="shared" si="384"/>
        <v>2302</v>
      </c>
      <c r="L4126" s="7">
        <f t="shared" si="387"/>
        <v>45.297127115308932</v>
      </c>
      <c r="M4126">
        <f t="shared" si="388"/>
        <v>14</v>
      </c>
      <c r="N4126">
        <f t="shared" si="389"/>
        <v>9.2700000000000031</v>
      </c>
      <c r="O4126">
        <f>G4126/WatershedCalcs!$F$18</f>
        <v>0.87121211998638992</v>
      </c>
    </row>
    <row r="4127" spans="1:15" x14ac:dyDescent="0.25">
      <c r="A4127">
        <f t="shared" si="385"/>
        <v>2013</v>
      </c>
      <c r="B4127">
        <f t="shared" si="386"/>
        <v>7</v>
      </c>
      <c r="C4127">
        <v>2013</v>
      </c>
      <c r="D4127">
        <v>18</v>
      </c>
      <c r="E4127">
        <v>4</v>
      </c>
      <c r="F4127">
        <v>14</v>
      </c>
      <c r="G4127">
        <v>14</v>
      </c>
      <c r="I4127" s="1">
        <v>41382</v>
      </c>
      <c r="J4127">
        <v>14</v>
      </c>
      <c r="K4127">
        <f t="shared" si="384"/>
        <v>2302</v>
      </c>
      <c r="L4127" s="7">
        <f t="shared" si="387"/>
        <v>45.297127115308932</v>
      </c>
      <c r="M4127">
        <f t="shared" si="388"/>
        <v>13.571428571428571</v>
      </c>
      <c r="N4127">
        <f t="shared" si="389"/>
        <v>9.0266666666666691</v>
      </c>
      <c r="O4127">
        <f>G4127/WatershedCalcs!$F$18</f>
        <v>0.87121211998638992</v>
      </c>
    </row>
    <row r="4128" spans="1:15" x14ac:dyDescent="0.25">
      <c r="A4128">
        <f t="shared" si="385"/>
        <v>2013</v>
      </c>
      <c r="B4128">
        <f t="shared" si="386"/>
        <v>7</v>
      </c>
      <c r="C4128">
        <v>2013</v>
      </c>
      <c r="D4128">
        <v>19</v>
      </c>
      <c r="E4128">
        <v>4</v>
      </c>
      <c r="F4128">
        <v>17</v>
      </c>
      <c r="G4128">
        <v>17</v>
      </c>
      <c r="I4128" s="1">
        <v>41383</v>
      </c>
      <c r="J4128">
        <v>17</v>
      </c>
      <c r="K4128">
        <f t="shared" si="384"/>
        <v>2056</v>
      </c>
      <c r="L4128" s="7">
        <f t="shared" si="387"/>
        <v>40.456513183785916</v>
      </c>
      <c r="M4128">
        <f t="shared" si="388"/>
        <v>13.142857142857142</v>
      </c>
      <c r="N4128">
        <f t="shared" si="389"/>
        <v>8.81666666666667</v>
      </c>
      <c r="O4128">
        <f>G4128/WatershedCalcs!$F$18</f>
        <v>1.0579004314120448</v>
      </c>
    </row>
    <row r="4129" spans="1:15" x14ac:dyDescent="0.25">
      <c r="A4129">
        <f t="shared" si="385"/>
        <v>2013</v>
      </c>
      <c r="B4129">
        <f t="shared" si="386"/>
        <v>7</v>
      </c>
      <c r="C4129">
        <v>2013</v>
      </c>
      <c r="D4129">
        <v>20</v>
      </c>
      <c r="E4129">
        <v>4</v>
      </c>
      <c r="F4129">
        <v>15</v>
      </c>
      <c r="G4129">
        <v>15</v>
      </c>
      <c r="I4129" s="1">
        <v>41384</v>
      </c>
      <c r="J4129">
        <v>15</v>
      </c>
      <c r="K4129">
        <f t="shared" si="384"/>
        <v>2213</v>
      </c>
      <c r="L4129" s="7">
        <f t="shared" si="387"/>
        <v>43.545848091302638</v>
      </c>
      <c r="M4129">
        <f t="shared" si="388"/>
        <v>12.285714285714286</v>
      </c>
      <c r="N4129">
        <f t="shared" si="389"/>
        <v>8.5133333333333354</v>
      </c>
      <c r="O4129">
        <f>G4129/WatershedCalcs!$F$18</f>
        <v>0.93344155712827492</v>
      </c>
    </row>
    <row r="4130" spans="1:15" x14ac:dyDescent="0.25">
      <c r="A4130">
        <f t="shared" si="385"/>
        <v>2013</v>
      </c>
      <c r="B4130">
        <f t="shared" si="386"/>
        <v>7</v>
      </c>
      <c r="C4130">
        <v>2013</v>
      </c>
      <c r="D4130">
        <v>21</v>
      </c>
      <c r="E4130">
        <v>4</v>
      </c>
      <c r="F4130">
        <v>13</v>
      </c>
      <c r="G4130">
        <v>13</v>
      </c>
      <c r="I4130" s="1">
        <v>41385</v>
      </c>
      <c r="J4130">
        <v>13</v>
      </c>
      <c r="K4130">
        <f t="shared" si="384"/>
        <v>2405</v>
      </c>
      <c r="L4130" s="7">
        <f t="shared" si="387"/>
        <v>47.323888232979144</v>
      </c>
      <c r="M4130">
        <f t="shared" si="388"/>
        <v>11.571428571428571</v>
      </c>
      <c r="N4130">
        <f t="shared" si="389"/>
        <v>8.2100000000000026</v>
      </c>
      <c r="O4130">
        <f>G4130/WatershedCalcs!$F$18</f>
        <v>0.80898268284450492</v>
      </c>
    </row>
    <row r="4131" spans="1:15" x14ac:dyDescent="0.25">
      <c r="A4131">
        <f t="shared" si="385"/>
        <v>2013</v>
      </c>
      <c r="B4131">
        <f t="shared" si="386"/>
        <v>7</v>
      </c>
      <c r="C4131">
        <v>2013</v>
      </c>
      <c r="D4131">
        <v>22</v>
      </c>
      <c r="E4131">
        <v>4</v>
      </c>
      <c r="F4131">
        <v>13</v>
      </c>
      <c r="G4131">
        <v>13</v>
      </c>
      <c r="I4131" s="1">
        <v>41386</v>
      </c>
      <c r="J4131">
        <v>13</v>
      </c>
      <c r="K4131">
        <f t="shared" si="384"/>
        <v>2405</v>
      </c>
      <c r="L4131" s="7">
        <f t="shared" si="387"/>
        <v>47.323888232979144</v>
      </c>
      <c r="M4131">
        <f t="shared" si="388"/>
        <v>11.071428571428571</v>
      </c>
      <c r="N4131">
        <f t="shared" si="389"/>
        <v>8.1433333333333344</v>
      </c>
      <c r="O4131">
        <f>G4131/WatershedCalcs!$F$18</f>
        <v>0.80898268284450492</v>
      </c>
    </row>
    <row r="4132" spans="1:15" x14ac:dyDescent="0.25">
      <c r="A4132">
        <f t="shared" si="385"/>
        <v>2013</v>
      </c>
      <c r="B4132">
        <f t="shared" si="386"/>
        <v>7</v>
      </c>
      <c r="C4132">
        <v>2013</v>
      </c>
      <c r="D4132">
        <v>23</v>
      </c>
      <c r="E4132">
        <v>4</v>
      </c>
      <c r="F4132">
        <v>12</v>
      </c>
      <c r="G4132">
        <v>12</v>
      </c>
      <c r="I4132" s="1">
        <v>41387</v>
      </c>
      <c r="J4132">
        <v>12</v>
      </c>
      <c r="K4132">
        <f t="shared" si="384"/>
        <v>2499</v>
      </c>
      <c r="L4132" s="7">
        <f t="shared" si="387"/>
        <v>49.173553719008268</v>
      </c>
      <c r="M4132">
        <f t="shared" si="388"/>
        <v>10.5</v>
      </c>
      <c r="N4132">
        <f t="shared" si="389"/>
        <v>8.2766666666666673</v>
      </c>
      <c r="O4132">
        <f>G4132/WatershedCalcs!$F$18</f>
        <v>0.74675324570261992</v>
      </c>
    </row>
    <row r="4133" spans="1:15" x14ac:dyDescent="0.25">
      <c r="A4133">
        <f t="shared" si="385"/>
        <v>2013</v>
      </c>
      <c r="B4133">
        <f t="shared" si="386"/>
        <v>7</v>
      </c>
      <c r="C4133">
        <v>2013</v>
      </c>
      <c r="D4133">
        <v>24</v>
      </c>
      <c r="E4133">
        <v>4</v>
      </c>
      <c r="F4133">
        <v>11</v>
      </c>
      <c r="G4133">
        <v>11</v>
      </c>
      <c r="I4133" s="1">
        <v>41388</v>
      </c>
      <c r="J4133">
        <v>11</v>
      </c>
      <c r="K4133">
        <f t="shared" si="384"/>
        <v>2599</v>
      </c>
      <c r="L4133" s="7">
        <f t="shared" si="387"/>
        <v>51.141282959464775</v>
      </c>
      <c r="M4133">
        <f t="shared" si="388"/>
        <v>10.042857142857143</v>
      </c>
      <c r="N4133">
        <f t="shared" si="389"/>
        <v>10.110000000000003</v>
      </c>
      <c r="O4133">
        <f>G4133/WatershedCalcs!$F$18</f>
        <v>0.68452380856073491</v>
      </c>
    </row>
    <row r="4134" spans="1:15" x14ac:dyDescent="0.25">
      <c r="A4134">
        <f t="shared" si="385"/>
        <v>2013</v>
      </c>
      <c r="B4134">
        <f t="shared" si="386"/>
        <v>7</v>
      </c>
      <c r="C4134">
        <v>2013</v>
      </c>
      <c r="D4134">
        <v>25</v>
      </c>
      <c r="E4134">
        <v>4</v>
      </c>
      <c r="F4134">
        <v>11</v>
      </c>
      <c r="G4134">
        <v>11</v>
      </c>
      <c r="I4134" s="1">
        <v>41389</v>
      </c>
      <c r="J4134">
        <v>11</v>
      </c>
      <c r="K4134">
        <f t="shared" si="384"/>
        <v>2599</v>
      </c>
      <c r="L4134" s="7">
        <f t="shared" si="387"/>
        <v>51.141282959464775</v>
      </c>
      <c r="M4134">
        <f t="shared" si="388"/>
        <v>9.6714285714285726</v>
      </c>
      <c r="N4134">
        <f t="shared" si="389"/>
        <v>11.210000000000003</v>
      </c>
      <c r="O4134">
        <f>G4134/WatershedCalcs!$F$18</f>
        <v>0.68452380856073491</v>
      </c>
    </row>
    <row r="4135" spans="1:15" x14ac:dyDescent="0.25">
      <c r="A4135">
        <f t="shared" si="385"/>
        <v>2013</v>
      </c>
      <c r="B4135">
        <f t="shared" si="386"/>
        <v>7</v>
      </c>
      <c r="C4135">
        <v>2013</v>
      </c>
      <c r="D4135">
        <v>26</v>
      </c>
      <c r="E4135">
        <v>4</v>
      </c>
      <c r="F4135">
        <v>11</v>
      </c>
      <c r="G4135">
        <v>11</v>
      </c>
      <c r="I4135" s="1">
        <v>41390</v>
      </c>
      <c r="J4135">
        <v>11</v>
      </c>
      <c r="K4135">
        <f t="shared" si="384"/>
        <v>2599</v>
      </c>
      <c r="L4135" s="7">
        <f t="shared" si="387"/>
        <v>51.141282959464775</v>
      </c>
      <c r="M4135">
        <f t="shared" si="388"/>
        <v>9.2857142857142865</v>
      </c>
      <c r="N4135">
        <f t="shared" si="389"/>
        <v>12.010000000000002</v>
      </c>
      <c r="O4135">
        <f>G4135/WatershedCalcs!$F$18</f>
        <v>0.68452380856073491</v>
      </c>
    </row>
    <row r="4136" spans="1:15" x14ac:dyDescent="0.25">
      <c r="A4136">
        <f t="shared" si="385"/>
        <v>2013</v>
      </c>
      <c r="B4136">
        <f t="shared" si="386"/>
        <v>7</v>
      </c>
      <c r="C4136">
        <v>2013</v>
      </c>
      <c r="D4136">
        <v>27</v>
      </c>
      <c r="E4136">
        <v>4</v>
      </c>
      <c r="F4136">
        <v>10</v>
      </c>
      <c r="G4136">
        <v>10</v>
      </c>
      <c r="I4136" s="1">
        <v>41391</v>
      </c>
      <c r="J4136">
        <v>10</v>
      </c>
      <c r="K4136">
        <f t="shared" si="384"/>
        <v>2728</v>
      </c>
      <c r="L4136" s="7">
        <f t="shared" si="387"/>
        <v>53.679653679653683</v>
      </c>
      <c r="M4136">
        <f t="shared" si="388"/>
        <v>8.8285714285714274</v>
      </c>
      <c r="N4136">
        <f t="shared" si="389"/>
        <v>12.643333333333336</v>
      </c>
      <c r="O4136">
        <f>G4136/WatershedCalcs!$F$18</f>
        <v>0.62229437141884991</v>
      </c>
    </row>
    <row r="4137" spans="1:15" x14ac:dyDescent="0.25">
      <c r="A4137">
        <f t="shared" si="385"/>
        <v>2013</v>
      </c>
      <c r="B4137">
        <f t="shared" si="386"/>
        <v>7</v>
      </c>
      <c r="C4137">
        <v>2013</v>
      </c>
      <c r="D4137">
        <v>28</v>
      </c>
      <c r="E4137">
        <v>4</v>
      </c>
      <c r="F4137">
        <v>9.5</v>
      </c>
      <c r="G4137">
        <v>9.5</v>
      </c>
      <c r="I4137" s="1">
        <v>41392</v>
      </c>
      <c r="J4137">
        <v>9.5</v>
      </c>
      <c r="K4137">
        <f t="shared" si="384"/>
        <v>2807</v>
      </c>
      <c r="L4137" s="7">
        <f t="shared" si="387"/>
        <v>55.234159779614323</v>
      </c>
      <c r="M4137">
        <f t="shared" si="388"/>
        <v>8.4571428571428573</v>
      </c>
      <c r="N4137">
        <f t="shared" si="389"/>
        <v>13.676666666666668</v>
      </c>
      <c r="O4137">
        <f>G4137/WatershedCalcs!$F$18</f>
        <v>0.59117965284790741</v>
      </c>
    </row>
    <row r="4138" spans="1:15" x14ac:dyDescent="0.25">
      <c r="A4138">
        <f t="shared" si="385"/>
        <v>2013</v>
      </c>
      <c r="B4138">
        <f t="shared" si="386"/>
        <v>7</v>
      </c>
      <c r="C4138">
        <v>2013</v>
      </c>
      <c r="D4138">
        <v>29</v>
      </c>
      <c r="E4138">
        <v>4</v>
      </c>
      <c r="F4138">
        <v>9</v>
      </c>
      <c r="G4138">
        <v>9</v>
      </c>
      <c r="I4138" s="1">
        <v>41393</v>
      </c>
      <c r="J4138">
        <v>9</v>
      </c>
      <c r="K4138">
        <f t="shared" si="384"/>
        <v>2862</v>
      </c>
      <c r="L4138" s="7">
        <f t="shared" si="387"/>
        <v>56.316410861865407</v>
      </c>
      <c r="M4138">
        <f t="shared" si="388"/>
        <v>8.1</v>
      </c>
      <c r="N4138">
        <f t="shared" si="389"/>
        <v>14.56</v>
      </c>
      <c r="O4138">
        <f>G4138/WatershedCalcs!$F$18</f>
        <v>0.56006493427696491</v>
      </c>
    </row>
    <row r="4139" spans="1:15" x14ac:dyDescent="0.25">
      <c r="A4139">
        <f t="shared" si="385"/>
        <v>2013</v>
      </c>
      <c r="B4139">
        <f t="shared" si="386"/>
        <v>7</v>
      </c>
      <c r="C4139">
        <v>2013</v>
      </c>
      <c r="D4139">
        <v>30</v>
      </c>
      <c r="E4139">
        <v>4</v>
      </c>
      <c r="F4139">
        <v>8.8000000000000007</v>
      </c>
      <c r="G4139">
        <v>8.8000000000000007</v>
      </c>
      <c r="I4139" s="1">
        <v>41394</v>
      </c>
      <c r="J4139">
        <v>8.8000000000000007</v>
      </c>
      <c r="K4139">
        <f t="shared" si="384"/>
        <v>2879</v>
      </c>
      <c r="L4139" s="7">
        <f t="shared" si="387"/>
        <v>56.650924832743009</v>
      </c>
      <c r="M4139">
        <f t="shared" si="388"/>
        <v>7.8</v>
      </c>
      <c r="N4139">
        <f t="shared" si="389"/>
        <v>15.593333333333334</v>
      </c>
      <c r="O4139">
        <f>G4139/WatershedCalcs!$F$18</f>
        <v>0.54761904684858798</v>
      </c>
    </row>
    <row r="4140" spans="1:15" x14ac:dyDescent="0.25">
      <c r="A4140">
        <f t="shared" si="385"/>
        <v>2013</v>
      </c>
      <c r="B4140">
        <f t="shared" si="386"/>
        <v>8</v>
      </c>
      <c r="C4140">
        <v>2013</v>
      </c>
      <c r="D4140">
        <v>1</v>
      </c>
      <c r="E4140">
        <v>5</v>
      </c>
      <c r="F4140">
        <v>8.4</v>
      </c>
      <c r="G4140">
        <v>8.4</v>
      </c>
      <c r="I4140" s="1">
        <v>41395</v>
      </c>
      <c r="J4140">
        <v>8.4</v>
      </c>
      <c r="K4140">
        <f t="shared" si="384"/>
        <v>2921</v>
      </c>
      <c r="L4140" s="7">
        <f t="shared" si="387"/>
        <v>57.477371113734755</v>
      </c>
      <c r="M4140">
        <f t="shared" si="388"/>
        <v>7.5285714285714294</v>
      </c>
      <c r="N4140">
        <f t="shared" si="389"/>
        <v>16.333333333333332</v>
      </c>
      <c r="O4140">
        <f>G4140/WatershedCalcs!$F$18</f>
        <v>0.522727271991834</v>
      </c>
    </row>
    <row r="4141" spans="1:15" x14ac:dyDescent="0.25">
      <c r="A4141">
        <f t="shared" si="385"/>
        <v>2013</v>
      </c>
      <c r="B4141">
        <f t="shared" si="386"/>
        <v>8</v>
      </c>
      <c r="C4141">
        <v>2013</v>
      </c>
      <c r="D4141">
        <v>2</v>
      </c>
      <c r="E4141">
        <v>5</v>
      </c>
      <c r="F4141">
        <v>8.3000000000000007</v>
      </c>
      <c r="G4141">
        <v>8.3000000000000007</v>
      </c>
      <c r="I4141" s="1">
        <v>41396</v>
      </c>
      <c r="J4141">
        <v>8.3000000000000007</v>
      </c>
      <c r="K4141">
        <f t="shared" si="384"/>
        <v>2933</v>
      </c>
      <c r="L4141" s="7">
        <f t="shared" si="387"/>
        <v>57.713498622589533</v>
      </c>
      <c r="M4141">
        <f t="shared" si="388"/>
        <v>7.242857142857142</v>
      </c>
      <c r="N4141">
        <f t="shared" si="389"/>
        <v>16.953333333333333</v>
      </c>
      <c r="O4141">
        <f>G4141/WatershedCalcs!$F$18</f>
        <v>0.51650432827764547</v>
      </c>
    </row>
    <row r="4142" spans="1:15" x14ac:dyDescent="0.25">
      <c r="A4142">
        <f t="shared" si="385"/>
        <v>2013</v>
      </c>
      <c r="B4142">
        <f t="shared" si="386"/>
        <v>8</v>
      </c>
      <c r="C4142">
        <v>2013</v>
      </c>
      <c r="D4142">
        <v>3</v>
      </c>
      <c r="E4142">
        <v>5</v>
      </c>
      <c r="F4142">
        <v>7.8</v>
      </c>
      <c r="G4142">
        <v>7.8</v>
      </c>
      <c r="I4142" s="1">
        <v>41397</v>
      </c>
      <c r="J4142">
        <v>7.8</v>
      </c>
      <c r="K4142">
        <f t="shared" si="384"/>
        <v>2997</v>
      </c>
      <c r="L4142" s="7">
        <f t="shared" si="387"/>
        <v>58.972845336481704</v>
      </c>
      <c r="M4142">
        <f t="shared" si="388"/>
        <v>6.9714285714285706</v>
      </c>
      <c r="N4142">
        <f t="shared" si="389"/>
        <v>17.476666666666667</v>
      </c>
      <c r="O4142">
        <f>G4142/WatershedCalcs!$F$18</f>
        <v>0.48538960970670292</v>
      </c>
    </row>
    <row r="4143" spans="1:15" x14ac:dyDescent="0.25">
      <c r="A4143">
        <f t="shared" si="385"/>
        <v>2013</v>
      </c>
      <c r="B4143">
        <f t="shared" si="386"/>
        <v>8</v>
      </c>
      <c r="C4143">
        <v>2013</v>
      </c>
      <c r="D4143">
        <v>4</v>
      </c>
      <c r="E4143">
        <v>5</v>
      </c>
      <c r="F4143">
        <v>7.4</v>
      </c>
      <c r="G4143">
        <v>7.4</v>
      </c>
      <c r="I4143" s="1">
        <v>41398</v>
      </c>
      <c r="J4143">
        <v>7.4</v>
      </c>
      <c r="K4143">
        <f t="shared" si="384"/>
        <v>3038</v>
      </c>
      <c r="L4143" s="7">
        <f t="shared" si="387"/>
        <v>59.779614325068877</v>
      </c>
      <c r="M4143">
        <f t="shared" si="388"/>
        <v>6.6857142857142851</v>
      </c>
      <c r="N4143">
        <f t="shared" si="389"/>
        <v>17.95</v>
      </c>
      <c r="O4143">
        <f>G4143/WatershedCalcs!$F$18</f>
        <v>0.46049783484994899</v>
      </c>
    </row>
    <row r="4144" spans="1:15" x14ac:dyDescent="0.25">
      <c r="A4144">
        <f t="shared" si="385"/>
        <v>2013</v>
      </c>
      <c r="B4144">
        <f t="shared" si="386"/>
        <v>8</v>
      </c>
      <c r="C4144">
        <v>2013</v>
      </c>
      <c r="D4144">
        <v>5</v>
      </c>
      <c r="E4144">
        <v>5</v>
      </c>
      <c r="F4144">
        <v>7</v>
      </c>
      <c r="G4144">
        <v>7</v>
      </c>
      <c r="I4144" s="1">
        <v>41399</v>
      </c>
      <c r="J4144">
        <v>7</v>
      </c>
      <c r="K4144">
        <f t="shared" si="384"/>
        <v>3088</v>
      </c>
      <c r="L4144" s="7">
        <f t="shared" si="387"/>
        <v>60.763478945297123</v>
      </c>
      <c r="M4144">
        <f t="shared" si="388"/>
        <v>6.4571428571428564</v>
      </c>
      <c r="N4144">
        <f t="shared" si="389"/>
        <v>18.336666666666666</v>
      </c>
      <c r="O4144">
        <f>G4144/WatershedCalcs!$F$18</f>
        <v>0.43560605999319496</v>
      </c>
    </row>
    <row r="4145" spans="1:15" x14ac:dyDescent="0.25">
      <c r="A4145">
        <f t="shared" si="385"/>
        <v>2013</v>
      </c>
      <c r="B4145">
        <f t="shared" si="386"/>
        <v>8</v>
      </c>
      <c r="C4145">
        <v>2013</v>
      </c>
      <c r="D4145">
        <v>6</v>
      </c>
      <c r="E4145">
        <v>5</v>
      </c>
      <c r="F4145">
        <v>6.9</v>
      </c>
      <c r="G4145">
        <v>6.9</v>
      </c>
      <c r="I4145" s="1">
        <v>41400</v>
      </c>
      <c r="J4145">
        <v>6.9</v>
      </c>
      <c r="K4145">
        <f t="shared" si="384"/>
        <v>3106</v>
      </c>
      <c r="L4145" s="7">
        <f t="shared" si="387"/>
        <v>61.117670208579298</v>
      </c>
      <c r="M4145">
        <f t="shared" si="388"/>
        <v>6.3142857142857141</v>
      </c>
      <c r="N4145">
        <f t="shared" si="389"/>
        <v>18.670000000000002</v>
      </c>
      <c r="O4145">
        <f>G4145/WatershedCalcs!$F$18</f>
        <v>0.42938311627900649</v>
      </c>
    </row>
    <row r="4146" spans="1:15" x14ac:dyDescent="0.25">
      <c r="A4146">
        <f t="shared" si="385"/>
        <v>2013</v>
      </c>
      <c r="B4146">
        <f t="shared" si="386"/>
        <v>8</v>
      </c>
      <c r="C4146">
        <v>2013</v>
      </c>
      <c r="D4146">
        <v>7</v>
      </c>
      <c r="E4146">
        <v>5</v>
      </c>
      <c r="F4146">
        <v>6.9</v>
      </c>
      <c r="G4146">
        <v>6.9</v>
      </c>
      <c r="I4146" s="1">
        <v>41401</v>
      </c>
      <c r="J4146">
        <v>6.9</v>
      </c>
      <c r="K4146">
        <f t="shared" si="384"/>
        <v>3106</v>
      </c>
      <c r="L4146" s="7">
        <f t="shared" si="387"/>
        <v>61.117670208579298</v>
      </c>
      <c r="M4146">
        <f t="shared" si="388"/>
        <v>6.4285714285714297</v>
      </c>
      <c r="N4146">
        <f t="shared" si="389"/>
        <v>18.973333333333336</v>
      </c>
      <c r="O4146">
        <f>G4146/WatershedCalcs!$F$18</f>
        <v>0.42938311627900649</v>
      </c>
    </row>
    <row r="4147" spans="1:15" x14ac:dyDescent="0.25">
      <c r="A4147">
        <f t="shared" si="385"/>
        <v>2013</v>
      </c>
      <c r="B4147">
        <f t="shared" si="386"/>
        <v>8</v>
      </c>
      <c r="C4147">
        <v>2013</v>
      </c>
      <c r="D4147">
        <v>8</v>
      </c>
      <c r="E4147">
        <v>5</v>
      </c>
      <c r="F4147">
        <v>6.4</v>
      </c>
      <c r="G4147">
        <v>6.4</v>
      </c>
      <c r="I4147" s="1">
        <v>41402</v>
      </c>
      <c r="J4147">
        <v>6.4</v>
      </c>
      <c r="K4147">
        <f t="shared" si="384"/>
        <v>3180</v>
      </c>
      <c r="L4147" s="7">
        <f t="shared" si="387"/>
        <v>62.573789846517116</v>
      </c>
      <c r="M4147">
        <f t="shared" si="388"/>
        <v>6.2857142857142856</v>
      </c>
      <c r="N4147">
        <f t="shared" si="389"/>
        <v>19.209999999999997</v>
      </c>
      <c r="O4147">
        <f>G4147/WatershedCalcs!$F$18</f>
        <v>0.39826839770806399</v>
      </c>
    </row>
    <row r="4148" spans="1:15" x14ac:dyDescent="0.25">
      <c r="A4148">
        <f t="shared" si="385"/>
        <v>2013</v>
      </c>
      <c r="B4148">
        <f t="shared" si="386"/>
        <v>8</v>
      </c>
      <c r="C4148">
        <v>2013</v>
      </c>
      <c r="D4148">
        <v>9</v>
      </c>
      <c r="E4148">
        <v>5</v>
      </c>
      <c r="F4148">
        <v>6.4</v>
      </c>
      <c r="G4148">
        <v>6.4</v>
      </c>
      <c r="I4148" s="1">
        <v>41403</v>
      </c>
      <c r="J4148">
        <v>6.4</v>
      </c>
      <c r="K4148">
        <f t="shared" si="384"/>
        <v>3180</v>
      </c>
      <c r="L4148" s="7">
        <f t="shared" si="387"/>
        <v>62.573789846517116</v>
      </c>
      <c r="M4148">
        <f t="shared" si="388"/>
        <v>6.2</v>
      </c>
      <c r="N4148">
        <f t="shared" si="389"/>
        <v>19.43</v>
      </c>
      <c r="O4148">
        <f>G4148/WatershedCalcs!$F$18</f>
        <v>0.39826839770806399</v>
      </c>
    </row>
    <row r="4149" spans="1:15" x14ac:dyDescent="0.25">
      <c r="A4149">
        <f t="shared" si="385"/>
        <v>2013</v>
      </c>
      <c r="B4149">
        <f t="shared" si="386"/>
        <v>8</v>
      </c>
      <c r="C4149">
        <v>2013</v>
      </c>
      <c r="D4149">
        <v>10</v>
      </c>
      <c r="E4149">
        <v>5</v>
      </c>
      <c r="F4149">
        <v>5.8</v>
      </c>
      <c r="G4149">
        <v>5.8</v>
      </c>
      <c r="I4149" s="1">
        <v>41404</v>
      </c>
      <c r="J4149">
        <v>5.8</v>
      </c>
      <c r="K4149">
        <f t="shared" si="384"/>
        <v>3295</v>
      </c>
      <c r="L4149" s="7">
        <f t="shared" si="387"/>
        <v>64.836678473042113</v>
      </c>
      <c r="M4149">
        <f t="shared" si="388"/>
        <v>6.3285714285714283</v>
      </c>
      <c r="N4149">
        <f t="shared" si="389"/>
        <v>19.616666666666667</v>
      </c>
      <c r="O4149">
        <f>G4149/WatershedCalcs!$F$18</f>
        <v>0.36093073542293297</v>
      </c>
    </row>
    <row r="4150" spans="1:15" x14ac:dyDescent="0.25">
      <c r="A4150">
        <f t="shared" si="385"/>
        <v>2013</v>
      </c>
      <c r="B4150">
        <f t="shared" si="386"/>
        <v>8</v>
      </c>
      <c r="C4150">
        <v>2013</v>
      </c>
      <c r="D4150">
        <v>11</v>
      </c>
      <c r="E4150">
        <v>5</v>
      </c>
      <c r="F4150">
        <v>5.8</v>
      </c>
      <c r="G4150">
        <v>5.8</v>
      </c>
      <c r="I4150" s="1">
        <v>41405</v>
      </c>
      <c r="J4150">
        <v>5.8</v>
      </c>
      <c r="K4150">
        <f t="shared" si="384"/>
        <v>3295</v>
      </c>
      <c r="L4150" s="7">
        <f t="shared" si="387"/>
        <v>64.836678473042113</v>
      </c>
      <c r="M4150">
        <f t="shared" si="388"/>
        <v>6.4571428571428573</v>
      </c>
      <c r="N4150">
        <f t="shared" si="389"/>
        <v>19.790000000000003</v>
      </c>
      <c r="O4150">
        <f>G4150/WatershedCalcs!$F$18</f>
        <v>0.36093073542293297</v>
      </c>
    </row>
    <row r="4151" spans="1:15" x14ac:dyDescent="0.25">
      <c r="A4151">
        <f t="shared" si="385"/>
        <v>2013</v>
      </c>
      <c r="B4151">
        <f t="shared" si="386"/>
        <v>8</v>
      </c>
      <c r="C4151">
        <v>2013</v>
      </c>
      <c r="D4151">
        <v>12</v>
      </c>
      <c r="E4151">
        <v>5</v>
      </c>
      <c r="F4151">
        <v>6</v>
      </c>
      <c r="G4151">
        <v>6</v>
      </c>
      <c r="I4151" s="1">
        <v>41406</v>
      </c>
      <c r="J4151">
        <v>6</v>
      </c>
      <c r="K4151">
        <f t="shared" si="384"/>
        <v>3252</v>
      </c>
      <c r="L4151" s="7">
        <f t="shared" si="387"/>
        <v>63.990554899645815</v>
      </c>
      <c r="M4151">
        <f t="shared" si="388"/>
        <v>6.7285714285714295</v>
      </c>
      <c r="N4151">
        <f t="shared" si="389"/>
        <v>19.963333333333331</v>
      </c>
      <c r="O4151">
        <f>G4151/WatershedCalcs!$F$18</f>
        <v>0.37337662285130996</v>
      </c>
    </row>
    <row r="4152" spans="1:15" x14ac:dyDescent="0.25">
      <c r="A4152">
        <f t="shared" si="385"/>
        <v>2013</v>
      </c>
      <c r="B4152">
        <f t="shared" si="386"/>
        <v>8</v>
      </c>
      <c r="C4152">
        <v>2013</v>
      </c>
      <c r="D4152">
        <v>13</v>
      </c>
      <c r="E4152">
        <v>5</v>
      </c>
      <c r="F4152">
        <v>7.7</v>
      </c>
      <c r="G4152">
        <v>7.7</v>
      </c>
      <c r="I4152" s="1">
        <v>41407</v>
      </c>
      <c r="J4152">
        <v>7.7</v>
      </c>
      <c r="K4152">
        <f t="shared" si="384"/>
        <v>3008</v>
      </c>
      <c r="L4152" s="7">
        <f t="shared" si="387"/>
        <v>59.189295552931917</v>
      </c>
      <c r="M4152">
        <f t="shared" si="388"/>
        <v>7.0000000000000009</v>
      </c>
      <c r="N4152">
        <f t="shared" si="389"/>
        <v>20.096666666666668</v>
      </c>
      <c r="O4152">
        <f>G4152/WatershedCalcs!$F$18</f>
        <v>0.47916666599251445</v>
      </c>
    </row>
    <row r="4153" spans="1:15" x14ac:dyDescent="0.25">
      <c r="A4153">
        <f t="shared" si="385"/>
        <v>2013</v>
      </c>
      <c r="B4153">
        <f t="shared" si="386"/>
        <v>8</v>
      </c>
      <c r="C4153">
        <v>2013</v>
      </c>
      <c r="D4153">
        <v>14</v>
      </c>
      <c r="E4153">
        <v>5</v>
      </c>
      <c r="F4153">
        <v>5.9</v>
      </c>
      <c r="G4153">
        <v>5.9</v>
      </c>
      <c r="I4153" s="1">
        <v>41408</v>
      </c>
      <c r="J4153">
        <v>5.9</v>
      </c>
      <c r="K4153">
        <f t="shared" si="384"/>
        <v>3271</v>
      </c>
      <c r="L4153" s="7">
        <f t="shared" si="387"/>
        <v>64.364423455332542</v>
      </c>
      <c r="M4153">
        <f t="shared" si="388"/>
        <v>6.742857142857142</v>
      </c>
      <c r="N4153">
        <f t="shared" si="389"/>
        <v>20.173333333333336</v>
      </c>
      <c r="O4153">
        <f>G4153/WatershedCalcs!$F$18</f>
        <v>0.36715367913712149</v>
      </c>
    </row>
    <row r="4154" spans="1:15" x14ac:dyDescent="0.25">
      <c r="A4154">
        <f t="shared" si="385"/>
        <v>2013</v>
      </c>
      <c r="B4154">
        <f t="shared" si="386"/>
        <v>8</v>
      </c>
      <c r="C4154">
        <v>2013</v>
      </c>
      <c r="D4154">
        <v>15</v>
      </c>
      <c r="E4154">
        <v>5</v>
      </c>
      <c r="F4154">
        <v>5.8</v>
      </c>
      <c r="G4154">
        <v>5.8</v>
      </c>
      <c r="I4154" s="1">
        <v>41409</v>
      </c>
      <c r="J4154">
        <v>5.8</v>
      </c>
      <c r="K4154">
        <f t="shared" si="384"/>
        <v>3295</v>
      </c>
      <c r="L4154" s="7">
        <f t="shared" si="387"/>
        <v>64.836678473042113</v>
      </c>
      <c r="M4154">
        <f t="shared" si="388"/>
        <v>7.4714285714285706</v>
      </c>
      <c r="N4154">
        <f t="shared" si="389"/>
        <v>20.643333333333331</v>
      </c>
      <c r="O4154">
        <f>G4154/WatershedCalcs!$F$18</f>
        <v>0.36093073542293297</v>
      </c>
    </row>
    <row r="4155" spans="1:15" x14ac:dyDescent="0.25">
      <c r="A4155">
        <f t="shared" si="385"/>
        <v>2013</v>
      </c>
      <c r="B4155">
        <f t="shared" si="386"/>
        <v>8</v>
      </c>
      <c r="C4155">
        <v>2013</v>
      </c>
      <c r="D4155">
        <v>16</v>
      </c>
      <c r="E4155">
        <v>5</v>
      </c>
      <c r="F4155">
        <v>7.3</v>
      </c>
      <c r="G4155">
        <v>7.3</v>
      </c>
      <c r="I4155" s="1">
        <v>41410</v>
      </c>
      <c r="J4155">
        <v>7.3</v>
      </c>
      <c r="K4155">
        <f t="shared" si="384"/>
        <v>3053</v>
      </c>
      <c r="L4155" s="7">
        <f t="shared" si="387"/>
        <v>60.074773711137354</v>
      </c>
      <c r="M4155">
        <f t="shared" si="388"/>
        <v>9.0714285714285712</v>
      </c>
      <c r="N4155">
        <f t="shared" si="389"/>
        <v>20.95</v>
      </c>
      <c r="O4155">
        <f>G4155/WatershedCalcs!$F$18</f>
        <v>0.45427489113576042</v>
      </c>
    </row>
    <row r="4156" spans="1:15" x14ac:dyDescent="0.25">
      <c r="A4156">
        <f t="shared" si="385"/>
        <v>2013</v>
      </c>
      <c r="B4156">
        <f t="shared" si="386"/>
        <v>8</v>
      </c>
      <c r="C4156">
        <v>2013</v>
      </c>
      <c r="D4156">
        <v>17</v>
      </c>
      <c r="E4156">
        <v>5</v>
      </c>
      <c r="F4156">
        <v>6.7</v>
      </c>
      <c r="G4156">
        <v>6.7</v>
      </c>
      <c r="I4156" s="1">
        <v>41411</v>
      </c>
      <c r="J4156">
        <v>6.7</v>
      </c>
      <c r="K4156">
        <f t="shared" si="384"/>
        <v>3132</v>
      </c>
      <c r="L4156" s="7">
        <f t="shared" si="387"/>
        <v>61.629279811097994</v>
      </c>
      <c r="M4156">
        <f t="shared" si="388"/>
        <v>17.600000000000001</v>
      </c>
      <c r="N4156">
        <f t="shared" si="389"/>
        <v>21.106666666666669</v>
      </c>
      <c r="O4156">
        <f>G4156/WatershedCalcs!$F$18</f>
        <v>0.41693722885062945</v>
      </c>
    </row>
    <row r="4157" spans="1:15" x14ac:dyDescent="0.25">
      <c r="A4157">
        <f t="shared" si="385"/>
        <v>2013</v>
      </c>
      <c r="B4157">
        <f t="shared" si="386"/>
        <v>8</v>
      </c>
      <c r="C4157">
        <v>2013</v>
      </c>
      <c r="D4157">
        <v>18</v>
      </c>
      <c r="E4157">
        <v>5</v>
      </c>
      <c r="F4157">
        <v>7.7</v>
      </c>
      <c r="G4157">
        <v>7.7</v>
      </c>
      <c r="I4157" s="1">
        <v>41412</v>
      </c>
      <c r="J4157">
        <v>7.7</v>
      </c>
      <c r="K4157">
        <f t="shared" si="384"/>
        <v>3008</v>
      </c>
      <c r="L4157" s="7">
        <f t="shared" si="387"/>
        <v>59.189295552931917</v>
      </c>
      <c r="M4157">
        <f t="shared" si="388"/>
        <v>22.928571428571427</v>
      </c>
      <c r="N4157">
        <f t="shared" si="389"/>
        <v>21.25</v>
      </c>
      <c r="O4157">
        <f>G4157/WatershedCalcs!$F$18</f>
        <v>0.47916666599251445</v>
      </c>
    </row>
    <row r="4158" spans="1:15" x14ac:dyDescent="0.25">
      <c r="A4158">
        <f t="shared" si="385"/>
        <v>2013</v>
      </c>
      <c r="B4158">
        <f t="shared" si="386"/>
        <v>8</v>
      </c>
      <c r="C4158">
        <v>2013</v>
      </c>
      <c r="D4158">
        <v>19</v>
      </c>
      <c r="E4158">
        <v>5</v>
      </c>
      <c r="F4158">
        <v>7.9</v>
      </c>
      <c r="G4158">
        <v>7.9</v>
      </c>
      <c r="I4158" s="1">
        <v>41413</v>
      </c>
      <c r="J4158">
        <v>7.9</v>
      </c>
      <c r="K4158">
        <f t="shared" si="384"/>
        <v>2985</v>
      </c>
      <c r="L4158" s="7">
        <f t="shared" si="387"/>
        <v>58.736717827626919</v>
      </c>
      <c r="M4158">
        <f t="shared" si="388"/>
        <v>26.828571428571429</v>
      </c>
      <c r="N4158">
        <f t="shared" si="389"/>
        <v>21.316666666666666</v>
      </c>
      <c r="O4158">
        <f>G4158/WatershedCalcs!$F$18</f>
        <v>0.4916125534208915</v>
      </c>
    </row>
    <row r="4159" spans="1:15" x14ac:dyDescent="0.25">
      <c r="A4159">
        <f t="shared" si="385"/>
        <v>2013</v>
      </c>
      <c r="B4159">
        <f t="shared" si="386"/>
        <v>8</v>
      </c>
      <c r="C4159">
        <v>2013</v>
      </c>
      <c r="D4159">
        <v>20</v>
      </c>
      <c r="E4159">
        <v>5</v>
      </c>
      <c r="F4159">
        <v>5.9</v>
      </c>
      <c r="G4159">
        <v>5.9</v>
      </c>
      <c r="I4159" s="1">
        <v>41414</v>
      </c>
      <c r="J4159">
        <v>5.9</v>
      </c>
      <c r="K4159">
        <f t="shared" si="384"/>
        <v>3271</v>
      </c>
      <c r="L4159" s="7">
        <f t="shared" si="387"/>
        <v>64.364423455332542</v>
      </c>
      <c r="M4159">
        <f t="shared" si="388"/>
        <v>29.985714285714288</v>
      </c>
      <c r="N4159">
        <f t="shared" si="389"/>
        <v>21.356666666666669</v>
      </c>
      <c r="O4159">
        <f>G4159/WatershedCalcs!$F$18</f>
        <v>0.36715367913712149</v>
      </c>
    </row>
    <row r="4160" spans="1:15" x14ac:dyDescent="0.25">
      <c r="A4160">
        <f t="shared" si="385"/>
        <v>2013</v>
      </c>
      <c r="B4160">
        <f t="shared" si="386"/>
        <v>8</v>
      </c>
      <c r="C4160">
        <v>2013</v>
      </c>
      <c r="D4160">
        <v>21</v>
      </c>
      <c r="E4160">
        <v>5</v>
      </c>
      <c r="F4160">
        <v>11</v>
      </c>
      <c r="G4160">
        <v>11</v>
      </c>
      <c r="I4160" s="1">
        <v>41415</v>
      </c>
      <c r="J4160">
        <v>11</v>
      </c>
      <c r="K4160">
        <f t="shared" si="384"/>
        <v>2599</v>
      </c>
      <c r="L4160" s="7">
        <f t="shared" si="387"/>
        <v>51.141282959464775</v>
      </c>
      <c r="M4160">
        <f t="shared" si="388"/>
        <v>35</v>
      </c>
      <c r="N4160">
        <f t="shared" si="389"/>
        <v>21.480000000000004</v>
      </c>
      <c r="O4160">
        <f>G4160/WatershedCalcs!$F$18</f>
        <v>0.68452380856073491</v>
      </c>
    </row>
    <row r="4161" spans="1:15" x14ac:dyDescent="0.25">
      <c r="A4161">
        <f t="shared" si="385"/>
        <v>2013</v>
      </c>
      <c r="B4161">
        <f t="shared" si="386"/>
        <v>8</v>
      </c>
      <c r="C4161">
        <v>2013</v>
      </c>
      <c r="D4161">
        <v>22</v>
      </c>
      <c r="E4161">
        <v>5</v>
      </c>
      <c r="F4161">
        <v>17</v>
      </c>
      <c r="G4161">
        <v>17</v>
      </c>
      <c r="I4161" s="1">
        <v>41416</v>
      </c>
      <c r="J4161">
        <v>17</v>
      </c>
      <c r="K4161">
        <f t="shared" si="384"/>
        <v>2056</v>
      </c>
      <c r="L4161" s="7">
        <f t="shared" si="387"/>
        <v>40.456513183785916</v>
      </c>
      <c r="M4161">
        <f t="shared" si="388"/>
        <v>38.571428571428569</v>
      </c>
      <c r="N4161">
        <f t="shared" si="389"/>
        <v>21.446666666666669</v>
      </c>
      <c r="O4161">
        <f>G4161/WatershedCalcs!$F$18</f>
        <v>1.0579004314120448</v>
      </c>
    </row>
    <row r="4162" spans="1:15" x14ac:dyDescent="0.25">
      <c r="A4162">
        <f t="shared" si="385"/>
        <v>2013</v>
      </c>
      <c r="B4162">
        <f t="shared" si="386"/>
        <v>8</v>
      </c>
      <c r="C4162">
        <v>2013</v>
      </c>
      <c r="D4162">
        <v>23</v>
      </c>
      <c r="E4162">
        <v>5</v>
      </c>
      <c r="F4162">
        <v>67</v>
      </c>
      <c r="G4162">
        <v>67</v>
      </c>
      <c r="I4162" s="1">
        <v>41417</v>
      </c>
      <c r="J4162">
        <v>67</v>
      </c>
      <c r="K4162">
        <f t="shared" ref="K4162:K4225" si="390">RANK(J4162,$J$2:$J$5114,0)</f>
        <v>444</v>
      </c>
      <c r="L4162" s="7">
        <f t="shared" si="387"/>
        <v>8.7367178276269186</v>
      </c>
      <c r="M4162">
        <f t="shared" si="388"/>
        <v>41.857142857142854</v>
      </c>
      <c r="N4162">
        <f t="shared" si="389"/>
        <v>21.193333333333335</v>
      </c>
      <c r="O4162">
        <f>G4162/WatershedCalcs!$F$18</f>
        <v>4.1693722885062945</v>
      </c>
    </row>
    <row r="4163" spans="1:15" x14ac:dyDescent="0.25">
      <c r="A4163">
        <f t="shared" ref="A4163:A4226" si="391">IF(E4163&gt;9,C4163+1,C4163)</f>
        <v>2013</v>
      </c>
      <c r="B4163">
        <f t="shared" ref="B4163:B4226" si="392">IF(E4163&gt;9,(E4163-9),(E4163+3))</f>
        <v>8</v>
      </c>
      <c r="C4163">
        <v>2013</v>
      </c>
      <c r="D4163">
        <v>24</v>
      </c>
      <c r="E4163">
        <v>5</v>
      </c>
      <c r="F4163">
        <v>44</v>
      </c>
      <c r="G4163">
        <v>44</v>
      </c>
      <c r="I4163" s="1">
        <v>41418</v>
      </c>
      <c r="J4163">
        <v>44</v>
      </c>
      <c r="K4163">
        <f t="shared" si="390"/>
        <v>777</v>
      </c>
      <c r="L4163" s="7">
        <f t="shared" ref="L4163:L4226" si="393">100*(K4163/(COUNT($K$2:$K$5114)+1))</f>
        <v>15.289256198347106</v>
      </c>
      <c r="M4163">
        <f t="shared" ref="M4163:M4226" si="394">AVERAGE(J4163:J4169)</f>
        <v>36.714285714285715</v>
      </c>
      <c r="N4163">
        <f t="shared" ref="N4163:N4226" si="395">AVERAGE(J4163:J4192)</f>
        <v>19.236666666666668</v>
      </c>
      <c r="O4163">
        <f>G4163/WatershedCalcs!$F$18</f>
        <v>2.7380952342429397</v>
      </c>
    </row>
    <row r="4164" spans="1:15" x14ac:dyDescent="0.25">
      <c r="A4164">
        <f t="shared" si="391"/>
        <v>2013</v>
      </c>
      <c r="B4164">
        <f t="shared" si="392"/>
        <v>8</v>
      </c>
      <c r="C4164">
        <v>2013</v>
      </c>
      <c r="D4164">
        <v>25</v>
      </c>
      <c r="E4164">
        <v>5</v>
      </c>
      <c r="F4164">
        <v>35</v>
      </c>
      <c r="G4164">
        <v>35</v>
      </c>
      <c r="I4164" s="1">
        <v>41419</v>
      </c>
      <c r="J4164">
        <v>35</v>
      </c>
      <c r="K4164">
        <f t="shared" si="390"/>
        <v>1053</v>
      </c>
      <c r="L4164" s="7">
        <f t="shared" si="393"/>
        <v>20.720188902007084</v>
      </c>
      <c r="M4164">
        <f t="shared" si="394"/>
        <v>34.285714285714285</v>
      </c>
      <c r="N4164">
        <f t="shared" si="395"/>
        <v>18.170000000000002</v>
      </c>
      <c r="O4164">
        <f>G4164/WatershedCalcs!$F$18</f>
        <v>2.1780302999659749</v>
      </c>
    </row>
    <row r="4165" spans="1:15" x14ac:dyDescent="0.25">
      <c r="A4165">
        <f t="shared" si="391"/>
        <v>2013</v>
      </c>
      <c r="B4165">
        <f t="shared" si="392"/>
        <v>8</v>
      </c>
      <c r="C4165">
        <v>2013</v>
      </c>
      <c r="D4165">
        <v>26</v>
      </c>
      <c r="E4165">
        <v>5</v>
      </c>
      <c r="F4165">
        <v>30</v>
      </c>
      <c r="G4165">
        <v>30</v>
      </c>
      <c r="I4165" s="1">
        <v>41420</v>
      </c>
      <c r="J4165">
        <v>30</v>
      </c>
      <c r="K4165">
        <f t="shared" si="390"/>
        <v>1276</v>
      </c>
      <c r="L4165" s="7">
        <f t="shared" si="393"/>
        <v>25.108225108225106</v>
      </c>
      <c r="M4165">
        <f t="shared" si="394"/>
        <v>32.714285714285715</v>
      </c>
      <c r="N4165">
        <f t="shared" si="395"/>
        <v>17.603333333333335</v>
      </c>
      <c r="O4165">
        <f>G4165/WatershedCalcs!$F$18</f>
        <v>1.8668831142565498</v>
      </c>
    </row>
    <row r="4166" spans="1:15" x14ac:dyDescent="0.25">
      <c r="A4166">
        <f t="shared" si="391"/>
        <v>2013</v>
      </c>
      <c r="B4166">
        <f t="shared" si="392"/>
        <v>8</v>
      </c>
      <c r="C4166">
        <v>2013</v>
      </c>
      <c r="D4166">
        <v>27</v>
      </c>
      <c r="E4166">
        <v>5</v>
      </c>
      <c r="F4166">
        <v>41</v>
      </c>
      <c r="G4166">
        <v>41</v>
      </c>
      <c r="I4166" s="1">
        <v>41421</v>
      </c>
      <c r="J4166">
        <v>41</v>
      </c>
      <c r="K4166">
        <f t="shared" si="390"/>
        <v>861</v>
      </c>
      <c r="L4166" s="7">
        <f t="shared" si="393"/>
        <v>16.942148760330578</v>
      </c>
      <c r="M4166">
        <f t="shared" si="394"/>
        <v>31.571428571428573</v>
      </c>
      <c r="N4166">
        <f t="shared" si="395"/>
        <v>17.036666666666669</v>
      </c>
      <c r="O4166">
        <f>G4166/WatershedCalcs!$F$18</f>
        <v>2.5514069228172849</v>
      </c>
    </row>
    <row r="4167" spans="1:15" x14ac:dyDescent="0.25">
      <c r="A4167">
        <f t="shared" si="391"/>
        <v>2013</v>
      </c>
      <c r="B4167">
        <f t="shared" si="392"/>
        <v>8</v>
      </c>
      <c r="C4167">
        <v>2013</v>
      </c>
      <c r="D4167">
        <v>28</v>
      </c>
      <c r="E4167">
        <v>5</v>
      </c>
      <c r="F4167">
        <v>36</v>
      </c>
      <c r="G4167">
        <v>36</v>
      </c>
      <c r="I4167" s="1">
        <v>41422</v>
      </c>
      <c r="J4167">
        <v>36</v>
      </c>
      <c r="K4167">
        <f t="shared" si="390"/>
        <v>1014</v>
      </c>
      <c r="L4167" s="7">
        <f t="shared" si="393"/>
        <v>19.952774498229044</v>
      </c>
      <c r="M4167">
        <f t="shared" si="394"/>
        <v>28.428571428571427</v>
      </c>
      <c r="N4167">
        <f t="shared" si="395"/>
        <v>16.07</v>
      </c>
      <c r="O4167">
        <f>G4167/WatershedCalcs!$F$18</f>
        <v>2.2402597371078596</v>
      </c>
    </row>
    <row r="4168" spans="1:15" x14ac:dyDescent="0.25">
      <c r="A4168">
        <f t="shared" si="391"/>
        <v>2013</v>
      </c>
      <c r="B4168">
        <f t="shared" si="392"/>
        <v>8</v>
      </c>
      <c r="C4168">
        <v>2013</v>
      </c>
      <c r="D4168">
        <v>29</v>
      </c>
      <c r="E4168">
        <v>5</v>
      </c>
      <c r="F4168">
        <v>40</v>
      </c>
      <c r="G4168">
        <v>40</v>
      </c>
      <c r="I4168" s="1">
        <v>41423</v>
      </c>
      <c r="J4168">
        <v>40</v>
      </c>
      <c r="K4168">
        <f t="shared" si="390"/>
        <v>894</v>
      </c>
      <c r="L4168" s="7">
        <f t="shared" si="393"/>
        <v>17.591499409681226</v>
      </c>
      <c r="M4168">
        <f t="shared" si="394"/>
        <v>25.714285714285715</v>
      </c>
      <c r="N4168">
        <f t="shared" si="395"/>
        <v>15.203333333333335</v>
      </c>
      <c r="O4168">
        <f>G4168/WatershedCalcs!$F$18</f>
        <v>2.4891774856753996</v>
      </c>
    </row>
    <row r="4169" spans="1:15" x14ac:dyDescent="0.25">
      <c r="A4169">
        <f t="shared" si="391"/>
        <v>2013</v>
      </c>
      <c r="B4169">
        <f t="shared" si="392"/>
        <v>8</v>
      </c>
      <c r="C4169">
        <v>2013</v>
      </c>
      <c r="D4169">
        <v>30</v>
      </c>
      <c r="E4169">
        <v>5</v>
      </c>
      <c r="F4169">
        <v>31</v>
      </c>
      <c r="G4169">
        <v>31</v>
      </c>
      <c r="I4169" s="1">
        <v>41424</v>
      </c>
      <c r="J4169">
        <v>31</v>
      </c>
      <c r="K4169">
        <f t="shared" si="390"/>
        <v>1219</v>
      </c>
      <c r="L4169" s="7">
        <f t="shared" si="393"/>
        <v>23.986619441164898</v>
      </c>
      <c r="M4169">
        <f t="shared" si="394"/>
        <v>22.285714285714285</v>
      </c>
      <c r="N4169">
        <f t="shared" si="395"/>
        <v>14.163333333333334</v>
      </c>
      <c r="O4169">
        <f>G4169/WatershedCalcs!$F$18</f>
        <v>1.9291125513984348</v>
      </c>
    </row>
    <row r="4170" spans="1:15" x14ac:dyDescent="0.25">
      <c r="A4170">
        <f t="shared" si="391"/>
        <v>2013</v>
      </c>
      <c r="B4170">
        <f t="shared" si="392"/>
        <v>8</v>
      </c>
      <c r="C4170">
        <v>2013</v>
      </c>
      <c r="D4170">
        <v>31</v>
      </c>
      <c r="E4170">
        <v>5</v>
      </c>
      <c r="F4170">
        <v>27</v>
      </c>
      <c r="G4170">
        <v>27</v>
      </c>
      <c r="I4170" s="1">
        <v>41425</v>
      </c>
      <c r="J4170">
        <v>27</v>
      </c>
      <c r="K4170">
        <f t="shared" si="390"/>
        <v>1397</v>
      </c>
      <c r="L4170" s="7">
        <f t="shared" si="393"/>
        <v>27.489177489177489</v>
      </c>
      <c r="M4170">
        <f t="shared" si="394"/>
        <v>19.857142857142858</v>
      </c>
      <c r="N4170">
        <f t="shared" si="395"/>
        <v>13.400000000000002</v>
      </c>
      <c r="O4170">
        <f>G4170/WatershedCalcs!$F$18</f>
        <v>1.6801948028308948</v>
      </c>
    </row>
    <row r="4171" spans="1:15" x14ac:dyDescent="0.25">
      <c r="A4171">
        <f t="shared" si="391"/>
        <v>2013</v>
      </c>
      <c r="B4171">
        <f t="shared" si="392"/>
        <v>9</v>
      </c>
      <c r="C4171">
        <v>2013</v>
      </c>
      <c r="D4171">
        <v>1</v>
      </c>
      <c r="E4171">
        <v>6</v>
      </c>
      <c r="F4171">
        <v>24</v>
      </c>
      <c r="G4171">
        <v>24</v>
      </c>
      <c r="I4171" s="1">
        <v>41426</v>
      </c>
      <c r="J4171">
        <v>24</v>
      </c>
      <c r="K4171">
        <f t="shared" si="390"/>
        <v>1550</v>
      </c>
      <c r="L4171" s="7">
        <f t="shared" si="393"/>
        <v>30.499803227075954</v>
      </c>
      <c r="M4171">
        <f t="shared" si="394"/>
        <v>17.857142857142858</v>
      </c>
      <c r="N4171">
        <f t="shared" si="395"/>
        <v>12.736666666666668</v>
      </c>
      <c r="O4171">
        <f>G4171/WatershedCalcs!$F$18</f>
        <v>1.4935064914052398</v>
      </c>
    </row>
    <row r="4172" spans="1:15" x14ac:dyDescent="0.25">
      <c r="A4172">
        <f t="shared" si="391"/>
        <v>2013</v>
      </c>
      <c r="B4172">
        <f t="shared" si="392"/>
        <v>9</v>
      </c>
      <c r="C4172">
        <v>2013</v>
      </c>
      <c r="D4172">
        <v>2</v>
      </c>
      <c r="E4172">
        <v>6</v>
      </c>
      <c r="F4172">
        <v>22</v>
      </c>
      <c r="G4172">
        <v>22</v>
      </c>
      <c r="I4172" s="1">
        <v>41427</v>
      </c>
      <c r="J4172">
        <v>22</v>
      </c>
      <c r="K4172">
        <f t="shared" si="390"/>
        <v>1676</v>
      </c>
      <c r="L4172" s="7">
        <f t="shared" si="393"/>
        <v>32.979142070051161</v>
      </c>
      <c r="M4172">
        <f t="shared" si="394"/>
        <v>16.142857142857142</v>
      </c>
      <c r="N4172">
        <f t="shared" si="395"/>
        <v>12.166666666666666</v>
      </c>
      <c r="O4172">
        <f>G4172/WatershedCalcs!$F$18</f>
        <v>1.3690476171214698</v>
      </c>
    </row>
    <row r="4173" spans="1:15" x14ac:dyDescent="0.25">
      <c r="A4173">
        <f t="shared" si="391"/>
        <v>2013</v>
      </c>
      <c r="B4173">
        <f t="shared" si="392"/>
        <v>9</v>
      </c>
      <c r="C4173">
        <v>2013</v>
      </c>
      <c r="D4173">
        <v>3</v>
      </c>
      <c r="E4173">
        <v>6</v>
      </c>
      <c r="F4173">
        <v>19</v>
      </c>
      <c r="G4173">
        <v>19</v>
      </c>
      <c r="I4173" s="1">
        <v>41428</v>
      </c>
      <c r="J4173">
        <v>19</v>
      </c>
      <c r="K4173">
        <f t="shared" si="390"/>
        <v>1898</v>
      </c>
      <c r="L4173" s="7">
        <f t="shared" si="393"/>
        <v>37.34750098386462</v>
      </c>
      <c r="M4173">
        <f t="shared" si="394"/>
        <v>14.571428571428571</v>
      </c>
      <c r="N4173">
        <f t="shared" si="395"/>
        <v>11.623333333333335</v>
      </c>
      <c r="O4173">
        <f>G4173/WatershedCalcs!$F$18</f>
        <v>1.1823593056958148</v>
      </c>
    </row>
    <row r="4174" spans="1:15" x14ac:dyDescent="0.25">
      <c r="A4174">
        <f t="shared" si="391"/>
        <v>2013</v>
      </c>
      <c r="B4174">
        <f t="shared" si="392"/>
        <v>9</v>
      </c>
      <c r="C4174">
        <v>2013</v>
      </c>
      <c r="D4174">
        <v>4</v>
      </c>
      <c r="E4174">
        <v>6</v>
      </c>
      <c r="F4174">
        <v>17</v>
      </c>
      <c r="G4174">
        <v>17</v>
      </c>
      <c r="I4174" s="1">
        <v>41429</v>
      </c>
      <c r="J4174">
        <v>17</v>
      </c>
      <c r="K4174">
        <f t="shared" si="390"/>
        <v>2056</v>
      </c>
      <c r="L4174" s="7">
        <f t="shared" si="393"/>
        <v>40.456513183785916</v>
      </c>
      <c r="M4174">
        <f t="shared" si="394"/>
        <v>13.428571428571429</v>
      </c>
      <c r="N4174">
        <f t="shared" si="395"/>
        <v>11.160000000000002</v>
      </c>
      <c r="O4174">
        <f>G4174/WatershedCalcs!$F$18</f>
        <v>1.0579004314120448</v>
      </c>
    </row>
    <row r="4175" spans="1:15" x14ac:dyDescent="0.25">
      <c r="A4175">
        <f t="shared" si="391"/>
        <v>2013</v>
      </c>
      <c r="B4175">
        <f t="shared" si="392"/>
        <v>9</v>
      </c>
      <c r="C4175">
        <v>2013</v>
      </c>
      <c r="D4175">
        <v>5</v>
      </c>
      <c r="E4175">
        <v>6</v>
      </c>
      <c r="F4175">
        <v>16</v>
      </c>
      <c r="G4175">
        <v>16</v>
      </c>
      <c r="I4175" s="1">
        <v>41430</v>
      </c>
      <c r="J4175">
        <v>16</v>
      </c>
      <c r="K4175">
        <f t="shared" si="390"/>
        <v>2135</v>
      </c>
      <c r="L4175" s="7">
        <f t="shared" si="393"/>
        <v>42.011019283746556</v>
      </c>
      <c r="M4175">
        <f t="shared" si="394"/>
        <v>12.428571428571429</v>
      </c>
      <c r="N4175">
        <f t="shared" si="395"/>
        <v>10.740000000000002</v>
      </c>
      <c r="O4175">
        <f>G4175/WatershedCalcs!$F$18</f>
        <v>0.99567099427015993</v>
      </c>
    </row>
    <row r="4176" spans="1:15" x14ac:dyDescent="0.25">
      <c r="A4176">
        <f t="shared" si="391"/>
        <v>2013</v>
      </c>
      <c r="B4176">
        <f t="shared" si="392"/>
        <v>9</v>
      </c>
      <c r="C4176">
        <v>2013</v>
      </c>
      <c r="D4176">
        <v>6</v>
      </c>
      <c r="E4176">
        <v>6</v>
      </c>
      <c r="F4176">
        <v>14</v>
      </c>
      <c r="G4176">
        <v>14</v>
      </c>
      <c r="I4176" s="1">
        <v>41431</v>
      </c>
      <c r="J4176">
        <v>14</v>
      </c>
      <c r="K4176">
        <f t="shared" si="390"/>
        <v>2302</v>
      </c>
      <c r="L4176" s="7">
        <f t="shared" si="393"/>
        <v>45.297127115308932</v>
      </c>
      <c r="M4176">
        <f t="shared" si="394"/>
        <v>11.571428571428571</v>
      </c>
      <c r="N4176">
        <f t="shared" si="395"/>
        <v>10.366666666666669</v>
      </c>
      <c r="O4176">
        <f>G4176/WatershedCalcs!$F$18</f>
        <v>0.87121211998638992</v>
      </c>
    </row>
    <row r="4177" spans="1:15" x14ac:dyDescent="0.25">
      <c r="A4177">
        <f t="shared" si="391"/>
        <v>2013</v>
      </c>
      <c r="B4177">
        <f t="shared" si="392"/>
        <v>9</v>
      </c>
      <c r="C4177">
        <v>2013</v>
      </c>
      <c r="D4177">
        <v>7</v>
      </c>
      <c r="E4177">
        <v>6</v>
      </c>
      <c r="F4177">
        <v>13</v>
      </c>
      <c r="G4177">
        <v>13</v>
      </c>
      <c r="I4177" s="1">
        <v>41432</v>
      </c>
      <c r="J4177">
        <v>13</v>
      </c>
      <c r="K4177">
        <f t="shared" si="390"/>
        <v>2405</v>
      </c>
      <c r="L4177" s="7">
        <f t="shared" si="393"/>
        <v>47.323888232979144</v>
      </c>
      <c r="M4177">
        <f t="shared" si="394"/>
        <v>12.428571428571429</v>
      </c>
      <c r="N4177">
        <f t="shared" si="395"/>
        <v>10.076666666666666</v>
      </c>
      <c r="O4177">
        <f>G4177/WatershedCalcs!$F$18</f>
        <v>0.80898268284450492</v>
      </c>
    </row>
    <row r="4178" spans="1:15" x14ac:dyDescent="0.25">
      <c r="A4178">
        <f t="shared" si="391"/>
        <v>2013</v>
      </c>
      <c r="B4178">
        <f t="shared" si="392"/>
        <v>9</v>
      </c>
      <c r="C4178">
        <v>2013</v>
      </c>
      <c r="D4178">
        <v>8</v>
      </c>
      <c r="E4178">
        <v>6</v>
      </c>
      <c r="F4178">
        <v>12</v>
      </c>
      <c r="G4178">
        <v>12</v>
      </c>
      <c r="I4178" s="1">
        <v>41433</v>
      </c>
      <c r="J4178">
        <v>12</v>
      </c>
      <c r="K4178">
        <f t="shared" si="390"/>
        <v>2499</v>
      </c>
      <c r="L4178" s="7">
        <f t="shared" si="393"/>
        <v>49.173553719008268</v>
      </c>
      <c r="M4178">
        <f t="shared" si="394"/>
        <v>12.714285714285714</v>
      </c>
      <c r="N4178">
        <f t="shared" si="395"/>
        <v>9.8300000000000018</v>
      </c>
      <c r="O4178">
        <f>G4178/WatershedCalcs!$F$18</f>
        <v>0.74675324570261992</v>
      </c>
    </row>
    <row r="4179" spans="1:15" x14ac:dyDescent="0.25">
      <c r="A4179">
        <f t="shared" si="391"/>
        <v>2013</v>
      </c>
      <c r="B4179">
        <f t="shared" si="392"/>
        <v>9</v>
      </c>
      <c r="C4179">
        <v>2013</v>
      </c>
      <c r="D4179">
        <v>9</v>
      </c>
      <c r="E4179">
        <v>6</v>
      </c>
      <c r="F4179">
        <v>11</v>
      </c>
      <c r="G4179">
        <v>11</v>
      </c>
      <c r="I4179" s="1">
        <v>41434</v>
      </c>
      <c r="J4179">
        <v>11</v>
      </c>
      <c r="K4179">
        <f t="shared" si="390"/>
        <v>2599</v>
      </c>
      <c r="L4179" s="7">
        <f t="shared" si="393"/>
        <v>51.141282959464775</v>
      </c>
      <c r="M4179">
        <f t="shared" si="394"/>
        <v>12.714285714285714</v>
      </c>
      <c r="N4179">
        <f t="shared" si="395"/>
        <v>9.5800000000000036</v>
      </c>
      <c r="O4179">
        <f>G4179/WatershedCalcs!$F$18</f>
        <v>0.68452380856073491</v>
      </c>
    </row>
    <row r="4180" spans="1:15" x14ac:dyDescent="0.25">
      <c r="A4180">
        <f t="shared" si="391"/>
        <v>2013</v>
      </c>
      <c r="B4180">
        <f t="shared" si="392"/>
        <v>9</v>
      </c>
      <c r="C4180">
        <v>2013</v>
      </c>
      <c r="D4180">
        <v>10</v>
      </c>
      <c r="E4180">
        <v>6</v>
      </c>
      <c r="F4180">
        <v>11</v>
      </c>
      <c r="G4180">
        <v>11</v>
      </c>
      <c r="I4180" s="1">
        <v>41435</v>
      </c>
      <c r="J4180">
        <v>11</v>
      </c>
      <c r="K4180">
        <f t="shared" si="390"/>
        <v>2599</v>
      </c>
      <c r="L4180" s="7">
        <f t="shared" si="393"/>
        <v>51.141282959464775</v>
      </c>
      <c r="M4180">
        <f t="shared" si="394"/>
        <v>12.714285714285714</v>
      </c>
      <c r="N4180">
        <f t="shared" si="395"/>
        <v>9.3566666666666674</v>
      </c>
      <c r="O4180">
        <f>G4180/WatershedCalcs!$F$18</f>
        <v>0.68452380856073491</v>
      </c>
    </row>
    <row r="4181" spans="1:15" x14ac:dyDescent="0.25">
      <c r="A4181">
        <f t="shared" si="391"/>
        <v>2013</v>
      </c>
      <c r="B4181">
        <f t="shared" si="392"/>
        <v>9</v>
      </c>
      <c r="C4181">
        <v>2013</v>
      </c>
      <c r="D4181">
        <v>11</v>
      </c>
      <c r="E4181">
        <v>6</v>
      </c>
      <c r="F4181">
        <v>10</v>
      </c>
      <c r="G4181">
        <v>10</v>
      </c>
      <c r="I4181" s="1">
        <v>41436</v>
      </c>
      <c r="J4181">
        <v>10</v>
      </c>
      <c r="K4181">
        <f t="shared" si="390"/>
        <v>2728</v>
      </c>
      <c r="L4181" s="7">
        <f t="shared" si="393"/>
        <v>53.679653679653683</v>
      </c>
      <c r="M4181">
        <f t="shared" si="394"/>
        <v>12.528571428571428</v>
      </c>
      <c r="N4181">
        <f t="shared" si="395"/>
        <v>9.1166666666666689</v>
      </c>
      <c r="O4181">
        <f>G4181/WatershedCalcs!$F$18</f>
        <v>0.62229437141884991</v>
      </c>
    </row>
    <row r="4182" spans="1:15" x14ac:dyDescent="0.25">
      <c r="A4182">
        <f t="shared" si="391"/>
        <v>2013</v>
      </c>
      <c r="B4182">
        <f t="shared" si="392"/>
        <v>9</v>
      </c>
      <c r="C4182">
        <v>2013</v>
      </c>
      <c r="D4182">
        <v>12</v>
      </c>
      <c r="E4182">
        <v>6</v>
      </c>
      <c r="F4182">
        <v>10</v>
      </c>
      <c r="G4182">
        <v>10</v>
      </c>
      <c r="I4182" s="1">
        <v>41437</v>
      </c>
      <c r="J4182">
        <v>10</v>
      </c>
      <c r="K4182">
        <f t="shared" si="390"/>
        <v>2728</v>
      </c>
      <c r="L4182" s="7">
        <f t="shared" si="393"/>
        <v>53.679653679653683</v>
      </c>
      <c r="M4182">
        <f t="shared" si="394"/>
        <v>12.4</v>
      </c>
      <c r="N4182">
        <f t="shared" si="395"/>
        <v>8.8966666666666665</v>
      </c>
      <c r="O4182">
        <f>G4182/WatershedCalcs!$F$18</f>
        <v>0.62229437141884991</v>
      </c>
    </row>
    <row r="4183" spans="1:15" x14ac:dyDescent="0.25">
      <c r="A4183">
        <f t="shared" si="391"/>
        <v>2013</v>
      </c>
      <c r="B4183">
        <f t="shared" si="392"/>
        <v>9</v>
      </c>
      <c r="C4183">
        <v>2013</v>
      </c>
      <c r="D4183">
        <v>13</v>
      </c>
      <c r="E4183">
        <v>6</v>
      </c>
      <c r="F4183">
        <v>20</v>
      </c>
      <c r="G4183">
        <v>20</v>
      </c>
      <c r="I4183" s="1">
        <v>41438</v>
      </c>
      <c r="J4183">
        <v>20</v>
      </c>
      <c r="K4183">
        <f t="shared" si="390"/>
        <v>1826</v>
      </c>
      <c r="L4183" s="7">
        <f t="shared" si="393"/>
        <v>35.930735930735928</v>
      </c>
      <c r="M4183">
        <f t="shared" si="394"/>
        <v>12.342857142857142</v>
      </c>
      <c r="N4183">
        <f t="shared" si="395"/>
        <v>8.6766666666666676</v>
      </c>
      <c r="O4183">
        <f>G4183/WatershedCalcs!$F$18</f>
        <v>1.2445887428376998</v>
      </c>
    </row>
    <row r="4184" spans="1:15" x14ac:dyDescent="0.25">
      <c r="A4184">
        <f t="shared" si="391"/>
        <v>2013</v>
      </c>
      <c r="B4184">
        <f t="shared" si="392"/>
        <v>9</v>
      </c>
      <c r="C4184">
        <v>2013</v>
      </c>
      <c r="D4184">
        <v>14</v>
      </c>
      <c r="E4184">
        <v>6</v>
      </c>
      <c r="F4184">
        <v>15</v>
      </c>
      <c r="G4184">
        <v>15</v>
      </c>
      <c r="I4184" s="1">
        <v>41439</v>
      </c>
      <c r="J4184">
        <v>15</v>
      </c>
      <c r="K4184">
        <f t="shared" si="390"/>
        <v>2213</v>
      </c>
      <c r="L4184" s="7">
        <f t="shared" si="393"/>
        <v>43.545848091302638</v>
      </c>
      <c r="M4184">
        <f t="shared" si="394"/>
        <v>10.914285714285715</v>
      </c>
      <c r="N4184">
        <f t="shared" si="395"/>
        <v>8.1366666666666685</v>
      </c>
      <c r="O4184">
        <f>G4184/WatershedCalcs!$F$18</f>
        <v>0.93344155712827492</v>
      </c>
    </row>
    <row r="4185" spans="1:15" x14ac:dyDescent="0.25">
      <c r="A4185">
        <f t="shared" si="391"/>
        <v>2013</v>
      </c>
      <c r="B4185">
        <f t="shared" si="392"/>
        <v>9</v>
      </c>
      <c r="C4185">
        <v>2013</v>
      </c>
      <c r="D4185">
        <v>15</v>
      </c>
      <c r="E4185">
        <v>6</v>
      </c>
      <c r="F4185">
        <v>12</v>
      </c>
      <c r="G4185">
        <v>12</v>
      </c>
      <c r="I4185" s="1">
        <v>41440</v>
      </c>
      <c r="J4185">
        <v>12</v>
      </c>
      <c r="K4185">
        <f t="shared" si="390"/>
        <v>2499</v>
      </c>
      <c r="L4185" s="7">
        <f t="shared" si="393"/>
        <v>49.173553719008268</v>
      </c>
      <c r="M4185">
        <f t="shared" si="394"/>
        <v>10.114285714285716</v>
      </c>
      <c r="N4185">
        <f t="shared" si="395"/>
        <v>7.7600000000000025</v>
      </c>
      <c r="O4185">
        <f>G4185/WatershedCalcs!$F$18</f>
        <v>0.74675324570261992</v>
      </c>
    </row>
    <row r="4186" spans="1:15" x14ac:dyDescent="0.25">
      <c r="A4186">
        <f t="shared" si="391"/>
        <v>2013</v>
      </c>
      <c r="B4186">
        <f t="shared" si="392"/>
        <v>9</v>
      </c>
      <c r="C4186">
        <v>2013</v>
      </c>
      <c r="D4186">
        <v>16</v>
      </c>
      <c r="E4186">
        <v>6</v>
      </c>
      <c r="F4186">
        <v>11</v>
      </c>
      <c r="G4186">
        <v>11</v>
      </c>
      <c r="I4186" s="1">
        <v>41441</v>
      </c>
      <c r="J4186">
        <v>11</v>
      </c>
      <c r="K4186">
        <f t="shared" si="390"/>
        <v>2599</v>
      </c>
      <c r="L4186" s="7">
        <f t="shared" si="393"/>
        <v>51.141282959464775</v>
      </c>
      <c r="M4186">
        <f t="shared" si="394"/>
        <v>9.5857142857142854</v>
      </c>
      <c r="N4186">
        <f t="shared" si="395"/>
        <v>7.4800000000000013</v>
      </c>
      <c r="O4186">
        <f>G4186/WatershedCalcs!$F$18</f>
        <v>0.68452380856073491</v>
      </c>
    </row>
    <row r="4187" spans="1:15" x14ac:dyDescent="0.25">
      <c r="A4187">
        <f t="shared" si="391"/>
        <v>2013</v>
      </c>
      <c r="B4187">
        <f t="shared" si="392"/>
        <v>9</v>
      </c>
      <c r="C4187">
        <v>2013</v>
      </c>
      <c r="D4187">
        <v>17</v>
      </c>
      <c r="E4187">
        <v>6</v>
      </c>
      <c r="F4187">
        <v>9.6999999999999993</v>
      </c>
      <c r="G4187">
        <v>9.6999999999999993</v>
      </c>
      <c r="I4187" s="1">
        <v>41442</v>
      </c>
      <c r="J4187">
        <v>9.6999999999999993</v>
      </c>
      <c r="K4187">
        <f t="shared" si="390"/>
        <v>2784</v>
      </c>
      <c r="L4187" s="7">
        <f t="shared" si="393"/>
        <v>54.781582054309332</v>
      </c>
      <c r="M4187">
        <f t="shared" si="394"/>
        <v>9.7285714285714278</v>
      </c>
      <c r="N4187">
        <f t="shared" si="395"/>
        <v>7.2300000000000013</v>
      </c>
      <c r="O4187">
        <f>G4187/WatershedCalcs!$F$18</f>
        <v>0.60362554027628434</v>
      </c>
    </row>
    <row r="4188" spans="1:15" x14ac:dyDescent="0.25">
      <c r="A4188">
        <f t="shared" si="391"/>
        <v>2013</v>
      </c>
      <c r="B4188">
        <f t="shared" si="392"/>
        <v>9</v>
      </c>
      <c r="C4188">
        <v>2013</v>
      </c>
      <c r="D4188">
        <v>18</v>
      </c>
      <c r="E4188">
        <v>6</v>
      </c>
      <c r="F4188">
        <v>9.1</v>
      </c>
      <c r="G4188">
        <v>9.1</v>
      </c>
      <c r="I4188" s="1">
        <v>41443</v>
      </c>
      <c r="J4188">
        <v>9.1</v>
      </c>
      <c r="K4188">
        <f t="shared" si="390"/>
        <v>2847</v>
      </c>
      <c r="L4188" s="7">
        <f t="shared" si="393"/>
        <v>56.02125147579693</v>
      </c>
      <c r="M4188">
        <f t="shared" si="394"/>
        <v>10.914285714285715</v>
      </c>
      <c r="N4188">
        <f t="shared" si="395"/>
        <v>7.0166666666666684</v>
      </c>
      <c r="O4188">
        <f>G4188/WatershedCalcs!$F$18</f>
        <v>0.56628787799115343</v>
      </c>
    </row>
    <row r="4189" spans="1:15" x14ac:dyDescent="0.25">
      <c r="A4189">
        <f t="shared" si="391"/>
        <v>2013</v>
      </c>
      <c r="B4189">
        <f t="shared" si="392"/>
        <v>9</v>
      </c>
      <c r="C4189">
        <v>2013</v>
      </c>
      <c r="D4189">
        <v>19</v>
      </c>
      <c r="E4189">
        <v>6</v>
      </c>
      <c r="F4189">
        <v>9.6</v>
      </c>
      <c r="G4189">
        <v>9.6</v>
      </c>
      <c r="I4189" s="1">
        <v>41444</v>
      </c>
      <c r="J4189">
        <v>9.6</v>
      </c>
      <c r="K4189">
        <f t="shared" si="390"/>
        <v>2797</v>
      </c>
      <c r="L4189" s="7">
        <f t="shared" si="393"/>
        <v>55.03738685556867</v>
      </c>
      <c r="M4189">
        <f t="shared" si="394"/>
        <v>11.471428571428572</v>
      </c>
      <c r="N4189">
        <f t="shared" si="395"/>
        <v>6.826666666666668</v>
      </c>
      <c r="O4189">
        <f>G4189/WatershedCalcs!$F$18</f>
        <v>0.59740259656209593</v>
      </c>
    </row>
    <row r="4190" spans="1:15" x14ac:dyDescent="0.25">
      <c r="A4190">
        <f t="shared" si="391"/>
        <v>2013</v>
      </c>
      <c r="B4190">
        <f t="shared" si="392"/>
        <v>9</v>
      </c>
      <c r="C4190">
        <v>2013</v>
      </c>
      <c r="D4190">
        <v>20</v>
      </c>
      <c r="E4190">
        <v>6</v>
      </c>
      <c r="F4190">
        <v>10</v>
      </c>
      <c r="G4190">
        <v>10</v>
      </c>
      <c r="I4190" s="1">
        <v>41445</v>
      </c>
      <c r="J4190">
        <v>10</v>
      </c>
      <c r="K4190">
        <f t="shared" si="390"/>
        <v>2728</v>
      </c>
      <c r="L4190" s="7">
        <f t="shared" si="393"/>
        <v>53.679653679653683</v>
      </c>
      <c r="M4190">
        <f t="shared" si="394"/>
        <v>11.814285714285715</v>
      </c>
      <c r="N4190">
        <f t="shared" si="395"/>
        <v>6.6133333333333342</v>
      </c>
      <c r="O4190">
        <f>G4190/WatershedCalcs!$F$18</f>
        <v>0.62229437141884991</v>
      </c>
    </row>
    <row r="4191" spans="1:15" x14ac:dyDescent="0.25">
      <c r="A4191">
        <f t="shared" si="391"/>
        <v>2013</v>
      </c>
      <c r="B4191">
        <f t="shared" si="392"/>
        <v>9</v>
      </c>
      <c r="C4191">
        <v>2013</v>
      </c>
      <c r="D4191">
        <v>21</v>
      </c>
      <c r="E4191">
        <v>6</v>
      </c>
      <c r="F4191">
        <v>9.4</v>
      </c>
      <c r="G4191">
        <v>9.4</v>
      </c>
      <c r="I4191" s="1">
        <v>41446</v>
      </c>
      <c r="J4191">
        <v>9.4</v>
      </c>
      <c r="K4191">
        <f t="shared" si="390"/>
        <v>2819</v>
      </c>
      <c r="L4191" s="7">
        <f t="shared" si="393"/>
        <v>55.470287288469109</v>
      </c>
      <c r="M4191">
        <f t="shared" si="394"/>
        <v>11.814285714285715</v>
      </c>
      <c r="N4191">
        <f t="shared" si="395"/>
        <v>6.3866666666666676</v>
      </c>
      <c r="O4191">
        <f>G4191/WatershedCalcs!$F$18</f>
        <v>0.584956709133719</v>
      </c>
    </row>
    <row r="4192" spans="1:15" x14ac:dyDescent="0.25">
      <c r="A4192">
        <f t="shared" si="391"/>
        <v>2013</v>
      </c>
      <c r="B4192">
        <f t="shared" si="392"/>
        <v>9</v>
      </c>
      <c r="C4192">
        <v>2013</v>
      </c>
      <c r="D4192">
        <v>22</v>
      </c>
      <c r="E4192">
        <v>6</v>
      </c>
      <c r="F4192">
        <v>8.3000000000000007</v>
      </c>
      <c r="G4192">
        <v>8.3000000000000007</v>
      </c>
      <c r="I4192" s="1">
        <v>41447</v>
      </c>
      <c r="J4192">
        <v>8.3000000000000007</v>
      </c>
      <c r="K4192">
        <f t="shared" si="390"/>
        <v>2933</v>
      </c>
      <c r="L4192" s="7">
        <f t="shared" si="393"/>
        <v>57.713498622589533</v>
      </c>
      <c r="M4192">
        <f t="shared" si="394"/>
        <v>11.728571428571428</v>
      </c>
      <c r="N4192">
        <f t="shared" si="395"/>
        <v>6.1933333333333334</v>
      </c>
      <c r="O4192">
        <f>G4192/WatershedCalcs!$F$18</f>
        <v>0.51650432827764547</v>
      </c>
    </row>
    <row r="4193" spans="1:15" x14ac:dyDescent="0.25">
      <c r="A4193">
        <f t="shared" si="391"/>
        <v>2013</v>
      </c>
      <c r="B4193">
        <f t="shared" si="392"/>
        <v>9</v>
      </c>
      <c r="C4193">
        <v>2013</v>
      </c>
      <c r="D4193">
        <v>23</v>
      </c>
      <c r="E4193">
        <v>6</v>
      </c>
      <c r="F4193">
        <v>12</v>
      </c>
      <c r="G4193">
        <v>12</v>
      </c>
      <c r="I4193" s="1">
        <v>41448</v>
      </c>
      <c r="J4193">
        <v>12</v>
      </c>
      <c r="K4193">
        <f t="shared" si="390"/>
        <v>2499</v>
      </c>
      <c r="L4193" s="7">
        <f t="shared" si="393"/>
        <v>49.173553719008268</v>
      </c>
      <c r="M4193">
        <f t="shared" si="394"/>
        <v>11.7</v>
      </c>
      <c r="N4193">
        <f t="shared" si="395"/>
        <v>6.0466666666666669</v>
      </c>
      <c r="O4193">
        <f>G4193/WatershedCalcs!$F$18</f>
        <v>0.74675324570261992</v>
      </c>
    </row>
    <row r="4194" spans="1:15" x14ac:dyDescent="0.25">
      <c r="A4194">
        <f t="shared" si="391"/>
        <v>2013</v>
      </c>
      <c r="B4194">
        <f t="shared" si="392"/>
        <v>9</v>
      </c>
      <c r="C4194">
        <v>2013</v>
      </c>
      <c r="D4194">
        <v>24</v>
      </c>
      <c r="E4194">
        <v>6</v>
      </c>
      <c r="F4194">
        <v>18</v>
      </c>
      <c r="G4194">
        <v>18</v>
      </c>
      <c r="I4194" s="1">
        <v>41449</v>
      </c>
      <c r="J4194">
        <v>18</v>
      </c>
      <c r="K4194">
        <f t="shared" si="390"/>
        <v>1969</v>
      </c>
      <c r="L4194" s="7">
        <f t="shared" si="393"/>
        <v>38.744588744588739</v>
      </c>
      <c r="M4194">
        <f t="shared" si="394"/>
        <v>10.999999999999998</v>
      </c>
      <c r="N4194">
        <f t="shared" si="395"/>
        <v>5.7533333333333321</v>
      </c>
      <c r="O4194">
        <f>G4194/WatershedCalcs!$F$18</f>
        <v>1.1201298685539298</v>
      </c>
    </row>
    <row r="4195" spans="1:15" x14ac:dyDescent="0.25">
      <c r="A4195">
        <f t="shared" si="391"/>
        <v>2013</v>
      </c>
      <c r="B4195">
        <f t="shared" si="392"/>
        <v>9</v>
      </c>
      <c r="C4195">
        <v>2013</v>
      </c>
      <c r="D4195">
        <v>25</v>
      </c>
      <c r="E4195">
        <v>6</v>
      </c>
      <c r="F4195">
        <v>13</v>
      </c>
      <c r="G4195">
        <v>13</v>
      </c>
      <c r="I4195" s="1">
        <v>41450</v>
      </c>
      <c r="J4195">
        <v>13</v>
      </c>
      <c r="K4195">
        <f t="shared" si="390"/>
        <v>2405</v>
      </c>
      <c r="L4195" s="7">
        <f t="shared" si="393"/>
        <v>47.323888232979144</v>
      </c>
      <c r="M4195">
        <f t="shared" si="394"/>
        <v>9.4142857142857146</v>
      </c>
      <c r="N4195">
        <f t="shared" si="395"/>
        <v>5.2399999999999993</v>
      </c>
      <c r="O4195">
        <f>G4195/WatershedCalcs!$F$18</f>
        <v>0.80898268284450492</v>
      </c>
    </row>
    <row r="4196" spans="1:15" x14ac:dyDescent="0.25">
      <c r="A4196">
        <f t="shared" si="391"/>
        <v>2013</v>
      </c>
      <c r="B4196">
        <f t="shared" si="392"/>
        <v>9</v>
      </c>
      <c r="C4196">
        <v>2013</v>
      </c>
      <c r="D4196">
        <v>26</v>
      </c>
      <c r="E4196">
        <v>6</v>
      </c>
      <c r="F4196">
        <v>12</v>
      </c>
      <c r="G4196">
        <v>12</v>
      </c>
      <c r="I4196" s="1">
        <v>41451</v>
      </c>
      <c r="J4196">
        <v>12</v>
      </c>
      <c r="K4196">
        <f t="shared" si="390"/>
        <v>2499</v>
      </c>
      <c r="L4196" s="7">
        <f t="shared" si="393"/>
        <v>49.173553719008268</v>
      </c>
      <c r="M4196">
        <f t="shared" si="394"/>
        <v>8.3714285714285719</v>
      </c>
      <c r="N4196">
        <f t="shared" si="395"/>
        <v>4.876666666666666</v>
      </c>
      <c r="O4196">
        <f>G4196/WatershedCalcs!$F$18</f>
        <v>0.74675324570261992</v>
      </c>
    </row>
    <row r="4197" spans="1:15" x14ac:dyDescent="0.25">
      <c r="A4197">
        <f t="shared" si="391"/>
        <v>2013</v>
      </c>
      <c r="B4197">
        <f t="shared" si="392"/>
        <v>9</v>
      </c>
      <c r="C4197">
        <v>2013</v>
      </c>
      <c r="D4197">
        <v>27</v>
      </c>
      <c r="E4197">
        <v>6</v>
      </c>
      <c r="F4197">
        <v>10</v>
      </c>
      <c r="G4197">
        <v>10</v>
      </c>
      <c r="I4197" s="1">
        <v>41452</v>
      </c>
      <c r="J4197">
        <v>10</v>
      </c>
      <c r="K4197">
        <f t="shared" si="390"/>
        <v>2728</v>
      </c>
      <c r="L4197" s="7">
        <f t="shared" si="393"/>
        <v>53.679653679653683</v>
      </c>
      <c r="M4197">
        <f t="shared" si="394"/>
        <v>7.3857142857142861</v>
      </c>
      <c r="N4197">
        <f t="shared" si="395"/>
        <v>4.54</v>
      </c>
      <c r="O4197">
        <f>G4197/WatershedCalcs!$F$18</f>
        <v>0.62229437141884991</v>
      </c>
    </row>
    <row r="4198" spans="1:15" x14ac:dyDescent="0.25">
      <c r="A4198">
        <f t="shared" si="391"/>
        <v>2013</v>
      </c>
      <c r="B4198">
        <f t="shared" si="392"/>
        <v>9</v>
      </c>
      <c r="C4198">
        <v>2013</v>
      </c>
      <c r="D4198">
        <v>28</v>
      </c>
      <c r="E4198">
        <v>6</v>
      </c>
      <c r="F4198">
        <v>8.8000000000000007</v>
      </c>
      <c r="G4198">
        <v>8.8000000000000007</v>
      </c>
      <c r="I4198" s="1">
        <v>41453</v>
      </c>
      <c r="J4198">
        <v>8.8000000000000007</v>
      </c>
      <c r="K4198">
        <f t="shared" si="390"/>
        <v>2879</v>
      </c>
      <c r="L4198" s="7">
        <f t="shared" si="393"/>
        <v>56.650924832743009</v>
      </c>
      <c r="M4198">
        <f t="shared" si="394"/>
        <v>6.5857142857142863</v>
      </c>
      <c r="N4198">
        <f t="shared" si="395"/>
        <v>4.26</v>
      </c>
      <c r="O4198">
        <f>G4198/WatershedCalcs!$F$18</f>
        <v>0.54761904684858798</v>
      </c>
    </row>
    <row r="4199" spans="1:15" x14ac:dyDescent="0.25">
      <c r="A4199">
        <f t="shared" si="391"/>
        <v>2013</v>
      </c>
      <c r="B4199">
        <f t="shared" si="392"/>
        <v>9</v>
      </c>
      <c r="C4199">
        <v>2013</v>
      </c>
      <c r="D4199">
        <v>29</v>
      </c>
      <c r="E4199">
        <v>6</v>
      </c>
      <c r="F4199">
        <v>8.1</v>
      </c>
      <c r="G4199">
        <v>8.1</v>
      </c>
      <c r="I4199" s="1">
        <v>41454</v>
      </c>
      <c r="J4199">
        <v>8.1</v>
      </c>
      <c r="K4199">
        <f t="shared" si="390"/>
        <v>2960</v>
      </c>
      <c r="L4199" s="7">
        <f t="shared" si="393"/>
        <v>58.244785517512788</v>
      </c>
      <c r="M4199">
        <f t="shared" si="394"/>
        <v>6.0142857142857133</v>
      </c>
      <c r="N4199">
        <f t="shared" si="395"/>
        <v>4.043333333333333</v>
      </c>
      <c r="O4199">
        <f>G4199/WatershedCalcs!$F$18</f>
        <v>0.50405844084926843</v>
      </c>
    </row>
    <row r="4200" spans="1:15" x14ac:dyDescent="0.25">
      <c r="A4200">
        <f t="shared" si="391"/>
        <v>2013</v>
      </c>
      <c r="B4200">
        <f t="shared" si="392"/>
        <v>9</v>
      </c>
      <c r="C4200">
        <v>2013</v>
      </c>
      <c r="D4200">
        <v>30</v>
      </c>
      <c r="E4200">
        <v>6</v>
      </c>
      <c r="F4200">
        <v>7.1</v>
      </c>
      <c r="G4200">
        <v>7.1</v>
      </c>
      <c r="I4200" s="1">
        <v>41455</v>
      </c>
      <c r="J4200">
        <v>7.1</v>
      </c>
      <c r="K4200">
        <f t="shared" si="390"/>
        <v>3074</v>
      </c>
      <c r="L4200" s="7">
        <f t="shared" si="393"/>
        <v>60.48799685163322</v>
      </c>
      <c r="M4200">
        <f t="shared" si="394"/>
        <v>5.614285714285713</v>
      </c>
      <c r="N4200">
        <f t="shared" si="395"/>
        <v>3.8466666666666658</v>
      </c>
      <c r="O4200">
        <f>G4200/WatershedCalcs!$F$18</f>
        <v>0.44182900370738343</v>
      </c>
    </row>
    <row r="4201" spans="1:15" x14ac:dyDescent="0.25">
      <c r="A4201">
        <f t="shared" si="391"/>
        <v>2013</v>
      </c>
      <c r="B4201">
        <f t="shared" si="392"/>
        <v>10</v>
      </c>
      <c r="C4201">
        <v>2013</v>
      </c>
      <c r="D4201">
        <v>1</v>
      </c>
      <c r="E4201">
        <v>7</v>
      </c>
      <c r="F4201">
        <v>6.9</v>
      </c>
      <c r="G4201">
        <v>6.9</v>
      </c>
      <c r="I4201" s="1">
        <v>41456</v>
      </c>
      <c r="J4201">
        <v>6.9</v>
      </c>
      <c r="K4201">
        <f t="shared" si="390"/>
        <v>3106</v>
      </c>
      <c r="L4201" s="7">
        <f t="shared" si="393"/>
        <v>61.117670208579298</v>
      </c>
      <c r="M4201">
        <f t="shared" si="394"/>
        <v>5.4</v>
      </c>
      <c r="N4201">
        <f t="shared" si="395"/>
        <v>3.6733333333333329</v>
      </c>
      <c r="O4201">
        <f>G4201/WatershedCalcs!$F$18</f>
        <v>0.42938311627900649</v>
      </c>
    </row>
    <row r="4202" spans="1:15" x14ac:dyDescent="0.25">
      <c r="A4202">
        <f t="shared" si="391"/>
        <v>2013</v>
      </c>
      <c r="B4202">
        <f t="shared" si="392"/>
        <v>10</v>
      </c>
      <c r="C4202">
        <v>2013</v>
      </c>
      <c r="D4202">
        <v>2</v>
      </c>
      <c r="E4202">
        <v>7</v>
      </c>
      <c r="F4202">
        <v>5.7</v>
      </c>
      <c r="G4202">
        <v>5.7</v>
      </c>
      <c r="I4202" s="1">
        <v>41457</v>
      </c>
      <c r="J4202">
        <v>5.7</v>
      </c>
      <c r="K4202">
        <f t="shared" si="390"/>
        <v>3307</v>
      </c>
      <c r="L4202" s="7">
        <f t="shared" si="393"/>
        <v>65.072805981896892</v>
      </c>
      <c r="M4202">
        <f t="shared" si="394"/>
        <v>5.0571428571428569</v>
      </c>
      <c r="N4202">
        <f t="shared" si="395"/>
        <v>3.4933333333333332</v>
      </c>
      <c r="O4202">
        <f>G4202/WatershedCalcs!$F$18</f>
        <v>0.3547077917087445</v>
      </c>
    </row>
    <row r="4203" spans="1:15" x14ac:dyDescent="0.25">
      <c r="A4203">
        <f t="shared" si="391"/>
        <v>2013</v>
      </c>
      <c r="B4203">
        <f t="shared" si="392"/>
        <v>10</v>
      </c>
      <c r="C4203">
        <v>2013</v>
      </c>
      <c r="D4203">
        <v>3</v>
      </c>
      <c r="E4203">
        <v>7</v>
      </c>
      <c r="F4203">
        <v>5.0999999999999996</v>
      </c>
      <c r="G4203">
        <v>5.0999999999999996</v>
      </c>
      <c r="I4203" s="1">
        <v>41458</v>
      </c>
      <c r="J4203">
        <v>5.0999999999999996</v>
      </c>
      <c r="K4203">
        <f t="shared" si="390"/>
        <v>3448</v>
      </c>
      <c r="L4203" s="7">
        <f t="shared" si="393"/>
        <v>67.847304210940578</v>
      </c>
      <c r="M4203">
        <f t="shared" si="394"/>
        <v>4.8571428571428568</v>
      </c>
      <c r="N4203">
        <f t="shared" si="395"/>
        <v>3.3633333333333328</v>
      </c>
      <c r="O4203">
        <f>G4203/WatershedCalcs!$F$18</f>
        <v>0.31737012942361342</v>
      </c>
    </row>
    <row r="4204" spans="1:15" x14ac:dyDescent="0.25">
      <c r="A4204">
        <f t="shared" si="391"/>
        <v>2013</v>
      </c>
      <c r="B4204">
        <f t="shared" si="392"/>
        <v>10</v>
      </c>
      <c r="C4204">
        <v>2013</v>
      </c>
      <c r="D4204">
        <v>4</v>
      </c>
      <c r="E4204">
        <v>7</v>
      </c>
      <c r="F4204">
        <v>4.4000000000000004</v>
      </c>
      <c r="G4204">
        <v>4.4000000000000004</v>
      </c>
      <c r="I4204" s="1">
        <v>41459</v>
      </c>
      <c r="J4204">
        <v>4.4000000000000004</v>
      </c>
      <c r="K4204">
        <f t="shared" si="390"/>
        <v>3593</v>
      </c>
      <c r="L4204" s="7">
        <f t="shared" si="393"/>
        <v>70.700511609602529</v>
      </c>
      <c r="M4204">
        <f t="shared" si="394"/>
        <v>4.6714285714285717</v>
      </c>
      <c r="N4204">
        <f t="shared" si="395"/>
        <v>3.2566666666666668</v>
      </c>
      <c r="O4204">
        <f>G4204/WatershedCalcs!$F$18</f>
        <v>0.27380952342429399</v>
      </c>
    </row>
    <row r="4205" spans="1:15" x14ac:dyDescent="0.25">
      <c r="A4205">
        <f t="shared" si="391"/>
        <v>2013</v>
      </c>
      <c r="B4205">
        <f t="shared" si="392"/>
        <v>10</v>
      </c>
      <c r="C4205">
        <v>2013</v>
      </c>
      <c r="D4205">
        <v>5</v>
      </c>
      <c r="E4205">
        <v>7</v>
      </c>
      <c r="F4205">
        <v>4.8</v>
      </c>
      <c r="G4205">
        <v>4.8</v>
      </c>
      <c r="I4205" s="1">
        <v>41460</v>
      </c>
      <c r="J4205">
        <v>4.8</v>
      </c>
      <c r="K4205">
        <f t="shared" si="390"/>
        <v>3498</v>
      </c>
      <c r="L4205" s="7">
        <f t="shared" si="393"/>
        <v>68.831168831168839</v>
      </c>
      <c r="M4205">
        <f t="shared" si="394"/>
        <v>4.5285714285714285</v>
      </c>
      <c r="N4205">
        <f t="shared" si="395"/>
        <v>3.1933333333333338</v>
      </c>
      <c r="O4205">
        <f>G4205/WatershedCalcs!$F$18</f>
        <v>0.29870129828104797</v>
      </c>
    </row>
    <row r="4206" spans="1:15" x14ac:dyDescent="0.25">
      <c r="A4206">
        <f t="shared" si="391"/>
        <v>2013</v>
      </c>
      <c r="B4206">
        <f t="shared" si="392"/>
        <v>10</v>
      </c>
      <c r="C4206">
        <v>2013</v>
      </c>
      <c r="D4206">
        <v>6</v>
      </c>
      <c r="E4206">
        <v>7</v>
      </c>
      <c r="F4206">
        <v>5.3</v>
      </c>
      <c r="G4206">
        <v>5.3</v>
      </c>
      <c r="I4206" s="1">
        <v>41461</v>
      </c>
      <c r="J4206">
        <v>5.3</v>
      </c>
      <c r="K4206">
        <f t="shared" si="390"/>
        <v>3406</v>
      </c>
      <c r="L4206" s="7">
        <f t="shared" si="393"/>
        <v>67.020857929948846</v>
      </c>
      <c r="M4206">
        <f t="shared" si="394"/>
        <v>4.3285714285714283</v>
      </c>
      <c r="N4206">
        <f t="shared" si="395"/>
        <v>3.1</v>
      </c>
      <c r="O4206">
        <f>G4206/WatershedCalcs!$F$18</f>
        <v>0.32981601685199047</v>
      </c>
    </row>
    <row r="4207" spans="1:15" x14ac:dyDescent="0.25">
      <c r="A4207">
        <f t="shared" si="391"/>
        <v>2013</v>
      </c>
      <c r="B4207">
        <f t="shared" si="392"/>
        <v>10</v>
      </c>
      <c r="C4207">
        <v>2013</v>
      </c>
      <c r="D4207">
        <v>7</v>
      </c>
      <c r="E4207">
        <v>7</v>
      </c>
      <c r="F4207">
        <v>5.6</v>
      </c>
      <c r="G4207">
        <v>5.6</v>
      </c>
      <c r="I4207" s="1">
        <v>41462</v>
      </c>
      <c r="J4207">
        <v>5.6</v>
      </c>
      <c r="K4207">
        <f t="shared" si="390"/>
        <v>3332</v>
      </c>
      <c r="L4207" s="7">
        <f t="shared" si="393"/>
        <v>65.564738292011015</v>
      </c>
      <c r="M4207">
        <f t="shared" si="394"/>
        <v>4.1142857142857139</v>
      </c>
      <c r="N4207">
        <f t="shared" si="395"/>
        <v>2.9933333333333332</v>
      </c>
      <c r="O4207">
        <f>G4207/WatershedCalcs!$F$18</f>
        <v>0.34848484799455592</v>
      </c>
    </row>
    <row r="4208" spans="1:15" x14ac:dyDescent="0.25">
      <c r="A4208">
        <f t="shared" si="391"/>
        <v>2013</v>
      </c>
      <c r="B4208">
        <f t="shared" si="392"/>
        <v>10</v>
      </c>
      <c r="C4208">
        <v>2013</v>
      </c>
      <c r="D4208">
        <v>8</v>
      </c>
      <c r="E4208">
        <v>7</v>
      </c>
      <c r="F4208">
        <v>4.5</v>
      </c>
      <c r="G4208">
        <v>4.5</v>
      </c>
      <c r="I4208" s="1">
        <v>41463</v>
      </c>
      <c r="J4208">
        <v>4.5</v>
      </c>
      <c r="K4208">
        <f t="shared" si="390"/>
        <v>3571</v>
      </c>
      <c r="L4208" s="7">
        <f t="shared" si="393"/>
        <v>70.267611176702076</v>
      </c>
      <c r="M4208">
        <f t="shared" si="394"/>
        <v>3.8428571428571425</v>
      </c>
      <c r="N4208">
        <f t="shared" si="395"/>
        <v>2.8733333333333335</v>
      </c>
      <c r="O4208">
        <f>G4208/WatershedCalcs!$F$18</f>
        <v>0.28003246713848245</v>
      </c>
    </row>
    <row r="4209" spans="1:15" x14ac:dyDescent="0.25">
      <c r="A4209">
        <f t="shared" si="391"/>
        <v>2013</v>
      </c>
      <c r="B4209">
        <f t="shared" si="392"/>
        <v>10</v>
      </c>
      <c r="C4209">
        <v>2013</v>
      </c>
      <c r="D4209">
        <v>9</v>
      </c>
      <c r="E4209">
        <v>7</v>
      </c>
      <c r="F4209">
        <v>4.3</v>
      </c>
      <c r="G4209">
        <v>4.3</v>
      </c>
      <c r="I4209" s="1">
        <v>41464</v>
      </c>
      <c r="J4209">
        <v>4.3</v>
      </c>
      <c r="K4209">
        <f t="shared" si="390"/>
        <v>3610</v>
      </c>
      <c r="L4209" s="7">
        <f t="shared" si="393"/>
        <v>71.035025580480124</v>
      </c>
      <c r="M4209">
        <f t="shared" si="394"/>
        <v>3.7142857142857144</v>
      </c>
      <c r="N4209">
        <f t="shared" si="395"/>
        <v>2.7833333333333332</v>
      </c>
      <c r="O4209">
        <f>G4209/WatershedCalcs!$F$18</f>
        <v>0.26758657971010547</v>
      </c>
    </row>
    <row r="4210" spans="1:15" x14ac:dyDescent="0.25">
      <c r="A4210">
        <f t="shared" si="391"/>
        <v>2013</v>
      </c>
      <c r="B4210">
        <f t="shared" si="392"/>
        <v>10</v>
      </c>
      <c r="C4210">
        <v>2013</v>
      </c>
      <c r="D4210">
        <v>10</v>
      </c>
      <c r="E4210">
        <v>7</v>
      </c>
      <c r="F4210">
        <v>3.8</v>
      </c>
      <c r="G4210">
        <v>3.8</v>
      </c>
      <c r="I4210" s="1">
        <v>41465</v>
      </c>
      <c r="J4210">
        <v>3.8</v>
      </c>
      <c r="K4210">
        <f t="shared" si="390"/>
        <v>3716</v>
      </c>
      <c r="L4210" s="7">
        <f t="shared" si="393"/>
        <v>73.120818575364027</v>
      </c>
      <c r="M4210">
        <f t="shared" si="394"/>
        <v>3.6</v>
      </c>
      <c r="N4210">
        <f t="shared" si="395"/>
        <v>2.7</v>
      </c>
      <c r="O4210">
        <f>G4210/WatershedCalcs!$F$18</f>
        <v>0.23647186113916296</v>
      </c>
    </row>
    <row r="4211" spans="1:15" x14ac:dyDescent="0.25">
      <c r="A4211">
        <f t="shared" si="391"/>
        <v>2013</v>
      </c>
      <c r="B4211">
        <f t="shared" si="392"/>
        <v>10</v>
      </c>
      <c r="C4211">
        <v>2013</v>
      </c>
      <c r="D4211">
        <v>11</v>
      </c>
      <c r="E4211">
        <v>7</v>
      </c>
      <c r="F4211">
        <v>3.4</v>
      </c>
      <c r="G4211">
        <v>3.4</v>
      </c>
      <c r="I4211" s="1">
        <v>41466</v>
      </c>
      <c r="J4211">
        <v>3.4</v>
      </c>
      <c r="K4211">
        <f t="shared" si="390"/>
        <v>3822</v>
      </c>
      <c r="L4211" s="7">
        <f t="shared" si="393"/>
        <v>75.206611570247944</v>
      </c>
      <c r="M4211">
        <f t="shared" si="394"/>
        <v>3.5285714285714289</v>
      </c>
      <c r="N4211">
        <f t="shared" si="395"/>
        <v>2.626666666666666</v>
      </c>
      <c r="O4211">
        <f>G4211/WatershedCalcs!$F$18</f>
        <v>0.21158008628240899</v>
      </c>
    </row>
    <row r="4212" spans="1:15" x14ac:dyDescent="0.25">
      <c r="A4212">
        <f t="shared" si="391"/>
        <v>2013</v>
      </c>
      <c r="B4212">
        <f t="shared" si="392"/>
        <v>10</v>
      </c>
      <c r="C4212">
        <v>2013</v>
      </c>
      <c r="D4212">
        <v>12</v>
      </c>
      <c r="E4212">
        <v>7</v>
      </c>
      <c r="F4212">
        <v>3.4</v>
      </c>
      <c r="G4212">
        <v>3.4</v>
      </c>
      <c r="I4212" s="1">
        <v>41467</v>
      </c>
      <c r="J4212">
        <v>3.4</v>
      </c>
      <c r="K4212">
        <f t="shared" si="390"/>
        <v>3822</v>
      </c>
      <c r="L4212" s="7">
        <f t="shared" si="393"/>
        <v>75.206611570247944</v>
      </c>
      <c r="M4212">
        <f t="shared" si="394"/>
        <v>3.5285714285714285</v>
      </c>
      <c r="N4212">
        <f t="shared" si="395"/>
        <v>2.5733333333333324</v>
      </c>
      <c r="O4212">
        <f>G4212/WatershedCalcs!$F$18</f>
        <v>0.21158008628240899</v>
      </c>
    </row>
    <row r="4213" spans="1:15" x14ac:dyDescent="0.25">
      <c r="A4213">
        <f t="shared" si="391"/>
        <v>2013</v>
      </c>
      <c r="B4213">
        <f t="shared" si="392"/>
        <v>10</v>
      </c>
      <c r="C4213">
        <v>2013</v>
      </c>
      <c r="D4213">
        <v>13</v>
      </c>
      <c r="E4213">
        <v>7</v>
      </c>
      <c r="F4213">
        <v>3.8</v>
      </c>
      <c r="G4213">
        <v>3.8</v>
      </c>
      <c r="I4213" s="1">
        <v>41468</v>
      </c>
      <c r="J4213">
        <v>3.8</v>
      </c>
      <c r="K4213">
        <f t="shared" si="390"/>
        <v>3716</v>
      </c>
      <c r="L4213" s="7">
        <f t="shared" si="393"/>
        <v>73.120818575364027</v>
      </c>
      <c r="M4213">
        <f t="shared" si="394"/>
        <v>3.4999999999999996</v>
      </c>
      <c r="N4213">
        <f t="shared" si="395"/>
        <v>2.526666666666666</v>
      </c>
      <c r="O4213">
        <f>G4213/WatershedCalcs!$F$18</f>
        <v>0.23647186113916296</v>
      </c>
    </row>
    <row r="4214" spans="1:15" x14ac:dyDescent="0.25">
      <c r="A4214">
        <f t="shared" si="391"/>
        <v>2013</v>
      </c>
      <c r="B4214">
        <f t="shared" si="392"/>
        <v>10</v>
      </c>
      <c r="C4214">
        <v>2013</v>
      </c>
      <c r="D4214">
        <v>14</v>
      </c>
      <c r="E4214">
        <v>7</v>
      </c>
      <c r="F4214">
        <v>3.7</v>
      </c>
      <c r="G4214">
        <v>3.7</v>
      </c>
      <c r="I4214" s="1">
        <v>41469</v>
      </c>
      <c r="J4214">
        <v>3.7</v>
      </c>
      <c r="K4214">
        <f t="shared" si="390"/>
        <v>3734</v>
      </c>
      <c r="L4214" s="7">
        <f t="shared" si="393"/>
        <v>73.475009838646201</v>
      </c>
      <c r="M4214">
        <f t="shared" si="394"/>
        <v>3.4142857142857141</v>
      </c>
      <c r="N4214">
        <f t="shared" si="395"/>
        <v>2.4733333333333332</v>
      </c>
      <c r="O4214">
        <f>G4214/WatershedCalcs!$F$18</f>
        <v>0.2302489174249745</v>
      </c>
    </row>
    <row r="4215" spans="1:15" x14ac:dyDescent="0.25">
      <c r="A4215">
        <f t="shared" si="391"/>
        <v>2013</v>
      </c>
      <c r="B4215">
        <f t="shared" si="392"/>
        <v>10</v>
      </c>
      <c r="C4215">
        <v>2013</v>
      </c>
      <c r="D4215">
        <v>15</v>
      </c>
      <c r="E4215">
        <v>7</v>
      </c>
      <c r="F4215">
        <v>3.6</v>
      </c>
      <c r="G4215">
        <v>3.6</v>
      </c>
      <c r="I4215" s="1">
        <v>41470</v>
      </c>
      <c r="J4215">
        <v>3.6</v>
      </c>
      <c r="K4215">
        <f t="shared" si="390"/>
        <v>3764</v>
      </c>
      <c r="L4215" s="7">
        <f t="shared" si="393"/>
        <v>74.065328610783155</v>
      </c>
      <c r="M4215">
        <f t="shared" si="394"/>
        <v>3.4</v>
      </c>
      <c r="N4215">
        <f t="shared" si="395"/>
        <v>2.4066666666666663</v>
      </c>
      <c r="O4215">
        <f>G4215/WatershedCalcs!$F$18</f>
        <v>0.22402597371078597</v>
      </c>
    </row>
    <row r="4216" spans="1:15" x14ac:dyDescent="0.25">
      <c r="A4216">
        <f t="shared" si="391"/>
        <v>2013</v>
      </c>
      <c r="B4216">
        <f t="shared" si="392"/>
        <v>10</v>
      </c>
      <c r="C4216">
        <v>2013</v>
      </c>
      <c r="D4216">
        <v>16</v>
      </c>
      <c r="E4216">
        <v>7</v>
      </c>
      <c r="F4216">
        <v>3.5</v>
      </c>
      <c r="G4216">
        <v>3.5</v>
      </c>
      <c r="I4216" s="1">
        <v>41471</v>
      </c>
      <c r="J4216">
        <v>3.5</v>
      </c>
      <c r="K4216">
        <f t="shared" si="390"/>
        <v>3791</v>
      </c>
      <c r="L4216" s="7">
        <f t="shared" si="393"/>
        <v>74.59661550570641</v>
      </c>
      <c r="M4216">
        <f t="shared" si="394"/>
        <v>3.4428571428571426</v>
      </c>
      <c r="N4216">
        <f t="shared" si="395"/>
        <v>2.3433333333333333</v>
      </c>
      <c r="O4216">
        <f>G4216/WatershedCalcs!$F$18</f>
        <v>0.21780302999659748</v>
      </c>
    </row>
    <row r="4217" spans="1:15" x14ac:dyDescent="0.25">
      <c r="A4217">
        <f t="shared" si="391"/>
        <v>2013</v>
      </c>
      <c r="B4217">
        <f t="shared" si="392"/>
        <v>10</v>
      </c>
      <c r="C4217">
        <v>2013</v>
      </c>
      <c r="D4217">
        <v>17</v>
      </c>
      <c r="E4217">
        <v>7</v>
      </c>
      <c r="F4217">
        <v>3.3</v>
      </c>
      <c r="G4217">
        <v>3.3</v>
      </c>
      <c r="I4217" s="1">
        <v>41472</v>
      </c>
      <c r="J4217">
        <v>3.3</v>
      </c>
      <c r="K4217">
        <f t="shared" si="390"/>
        <v>3852</v>
      </c>
      <c r="L4217" s="7">
        <f t="shared" si="393"/>
        <v>75.796930342384883</v>
      </c>
      <c r="M4217">
        <f t="shared" si="394"/>
        <v>3.3999999999999995</v>
      </c>
      <c r="N4217">
        <f t="shared" si="395"/>
        <v>2.29</v>
      </c>
      <c r="O4217">
        <f>G4217/WatershedCalcs!$F$18</f>
        <v>0.20535714256822046</v>
      </c>
    </row>
    <row r="4218" spans="1:15" x14ac:dyDescent="0.25">
      <c r="A4218">
        <f t="shared" si="391"/>
        <v>2013</v>
      </c>
      <c r="B4218">
        <f t="shared" si="392"/>
        <v>10</v>
      </c>
      <c r="C4218">
        <v>2013</v>
      </c>
      <c r="D4218">
        <v>18</v>
      </c>
      <c r="E4218">
        <v>7</v>
      </c>
      <c r="F4218">
        <v>3.4</v>
      </c>
      <c r="G4218">
        <v>3.4</v>
      </c>
      <c r="I4218" s="1">
        <v>41473</v>
      </c>
      <c r="J4218">
        <v>3.4</v>
      </c>
      <c r="K4218">
        <f t="shared" si="390"/>
        <v>3822</v>
      </c>
      <c r="L4218" s="7">
        <f t="shared" si="393"/>
        <v>75.206611570247944</v>
      </c>
      <c r="M4218">
        <f t="shared" si="394"/>
        <v>3.3000000000000003</v>
      </c>
      <c r="N4218">
        <f t="shared" si="395"/>
        <v>2.25</v>
      </c>
      <c r="O4218">
        <f>G4218/WatershedCalcs!$F$18</f>
        <v>0.21158008628240899</v>
      </c>
    </row>
    <row r="4219" spans="1:15" x14ac:dyDescent="0.25">
      <c r="A4219">
        <f t="shared" si="391"/>
        <v>2013</v>
      </c>
      <c r="B4219">
        <f t="shared" si="392"/>
        <v>10</v>
      </c>
      <c r="C4219">
        <v>2013</v>
      </c>
      <c r="D4219">
        <v>19</v>
      </c>
      <c r="E4219">
        <v>7</v>
      </c>
      <c r="F4219">
        <v>3.2</v>
      </c>
      <c r="G4219">
        <v>3.2</v>
      </c>
      <c r="I4219" s="1">
        <v>41474</v>
      </c>
      <c r="J4219">
        <v>3.2</v>
      </c>
      <c r="K4219">
        <f t="shared" si="390"/>
        <v>3885</v>
      </c>
      <c r="L4219" s="7">
        <f t="shared" si="393"/>
        <v>76.446280991735534</v>
      </c>
      <c r="M4219">
        <f t="shared" si="394"/>
        <v>3.1142857142857148</v>
      </c>
      <c r="N4219">
        <f t="shared" si="395"/>
        <v>2.2000000000000002</v>
      </c>
      <c r="O4219">
        <f>G4219/WatershedCalcs!$F$18</f>
        <v>0.199134198854032</v>
      </c>
    </row>
    <row r="4220" spans="1:15" x14ac:dyDescent="0.25">
      <c r="A4220">
        <f t="shared" si="391"/>
        <v>2013</v>
      </c>
      <c r="B4220">
        <f t="shared" si="392"/>
        <v>10</v>
      </c>
      <c r="C4220">
        <v>2013</v>
      </c>
      <c r="D4220">
        <v>20</v>
      </c>
      <c r="E4220">
        <v>7</v>
      </c>
      <c r="F4220">
        <v>3.2</v>
      </c>
      <c r="G4220">
        <v>3.2</v>
      </c>
      <c r="I4220" s="1">
        <v>41475</v>
      </c>
      <c r="J4220">
        <v>3.2</v>
      </c>
      <c r="K4220">
        <f t="shared" si="390"/>
        <v>3885</v>
      </c>
      <c r="L4220" s="7">
        <f t="shared" si="393"/>
        <v>76.446280991735534</v>
      </c>
      <c r="M4220">
        <f t="shared" si="394"/>
        <v>2.9285714285714293</v>
      </c>
      <c r="N4220">
        <f t="shared" si="395"/>
        <v>2.15</v>
      </c>
      <c r="O4220">
        <f>G4220/WatershedCalcs!$F$18</f>
        <v>0.199134198854032</v>
      </c>
    </row>
    <row r="4221" spans="1:15" x14ac:dyDescent="0.25">
      <c r="A4221">
        <f t="shared" si="391"/>
        <v>2013</v>
      </c>
      <c r="B4221">
        <f t="shared" si="392"/>
        <v>10</v>
      </c>
      <c r="C4221">
        <v>2013</v>
      </c>
      <c r="D4221">
        <v>21</v>
      </c>
      <c r="E4221">
        <v>7</v>
      </c>
      <c r="F4221">
        <v>3.6</v>
      </c>
      <c r="G4221">
        <v>3.6</v>
      </c>
      <c r="I4221" s="1">
        <v>41476</v>
      </c>
      <c r="J4221">
        <v>3.6</v>
      </c>
      <c r="K4221">
        <f t="shared" si="390"/>
        <v>3764</v>
      </c>
      <c r="L4221" s="7">
        <f t="shared" si="393"/>
        <v>74.065328610783155</v>
      </c>
      <c r="M4221">
        <f t="shared" si="394"/>
        <v>2.6999999999999997</v>
      </c>
      <c r="N4221">
        <f t="shared" si="395"/>
        <v>2.1033333333333335</v>
      </c>
      <c r="O4221">
        <f>G4221/WatershedCalcs!$F$18</f>
        <v>0.22402597371078597</v>
      </c>
    </row>
    <row r="4222" spans="1:15" x14ac:dyDescent="0.25">
      <c r="A4222">
        <f t="shared" si="391"/>
        <v>2013</v>
      </c>
      <c r="B4222">
        <f t="shared" si="392"/>
        <v>10</v>
      </c>
      <c r="C4222">
        <v>2013</v>
      </c>
      <c r="D4222">
        <v>22</v>
      </c>
      <c r="E4222">
        <v>7</v>
      </c>
      <c r="F4222">
        <v>3.9</v>
      </c>
      <c r="G4222">
        <v>3.9</v>
      </c>
      <c r="I4222" s="1">
        <v>41477</v>
      </c>
      <c r="J4222">
        <v>3.9</v>
      </c>
      <c r="K4222">
        <f t="shared" si="390"/>
        <v>3691</v>
      </c>
      <c r="L4222" s="7">
        <f t="shared" si="393"/>
        <v>72.628886265249903</v>
      </c>
      <c r="M4222">
        <f t="shared" si="394"/>
        <v>2.5142857142857138</v>
      </c>
      <c r="N4222">
        <f t="shared" si="395"/>
        <v>2.0299999999999998</v>
      </c>
      <c r="O4222">
        <f>G4222/WatershedCalcs!$F$18</f>
        <v>0.24269480485335146</v>
      </c>
    </row>
    <row r="4223" spans="1:15" x14ac:dyDescent="0.25">
      <c r="A4223">
        <f t="shared" si="391"/>
        <v>2013</v>
      </c>
      <c r="B4223">
        <f t="shared" si="392"/>
        <v>10</v>
      </c>
      <c r="C4223">
        <v>2013</v>
      </c>
      <c r="D4223">
        <v>23</v>
      </c>
      <c r="E4223">
        <v>7</v>
      </c>
      <c r="F4223">
        <v>3.2</v>
      </c>
      <c r="G4223">
        <v>3.2</v>
      </c>
      <c r="I4223" s="1">
        <v>41478</v>
      </c>
      <c r="J4223">
        <v>3.2</v>
      </c>
      <c r="K4223">
        <f t="shared" si="390"/>
        <v>3885</v>
      </c>
      <c r="L4223" s="7">
        <f t="shared" si="393"/>
        <v>76.446280991735534</v>
      </c>
      <c r="M4223">
        <f t="shared" si="394"/>
        <v>2.2714285714285714</v>
      </c>
      <c r="N4223">
        <f t="shared" si="395"/>
        <v>1.96</v>
      </c>
      <c r="O4223">
        <f>G4223/WatershedCalcs!$F$18</f>
        <v>0.199134198854032</v>
      </c>
    </row>
    <row r="4224" spans="1:15" x14ac:dyDescent="0.25">
      <c r="A4224">
        <f t="shared" si="391"/>
        <v>2013</v>
      </c>
      <c r="B4224">
        <f t="shared" si="392"/>
        <v>10</v>
      </c>
      <c r="C4224">
        <v>2013</v>
      </c>
      <c r="D4224">
        <v>24</v>
      </c>
      <c r="E4224">
        <v>7</v>
      </c>
      <c r="F4224">
        <v>2.6</v>
      </c>
      <c r="G4224">
        <v>2.6</v>
      </c>
      <c r="I4224" s="1">
        <v>41479</v>
      </c>
      <c r="J4224">
        <v>2.6</v>
      </c>
      <c r="K4224">
        <f t="shared" si="390"/>
        <v>4098</v>
      </c>
      <c r="L4224" s="7">
        <f t="shared" si="393"/>
        <v>80.637544273907906</v>
      </c>
      <c r="M4224">
        <f t="shared" si="394"/>
        <v>2.0857142857142859</v>
      </c>
      <c r="N4224">
        <f t="shared" si="395"/>
        <v>1.9133333333333333</v>
      </c>
      <c r="O4224">
        <f>G4224/WatershedCalcs!$F$18</f>
        <v>0.161796536568901</v>
      </c>
    </row>
    <row r="4225" spans="1:15" x14ac:dyDescent="0.25">
      <c r="A4225">
        <f t="shared" si="391"/>
        <v>2013</v>
      </c>
      <c r="B4225">
        <f t="shared" si="392"/>
        <v>10</v>
      </c>
      <c r="C4225">
        <v>2013</v>
      </c>
      <c r="D4225">
        <v>25</v>
      </c>
      <c r="E4225">
        <v>7</v>
      </c>
      <c r="F4225">
        <v>2.1</v>
      </c>
      <c r="G4225">
        <v>2.1</v>
      </c>
      <c r="I4225" s="1">
        <v>41480</v>
      </c>
      <c r="J4225">
        <v>2.1</v>
      </c>
      <c r="K4225">
        <f t="shared" si="390"/>
        <v>4352</v>
      </c>
      <c r="L4225" s="7">
        <f t="shared" si="393"/>
        <v>85.635576544667458</v>
      </c>
      <c r="M4225">
        <f t="shared" si="394"/>
        <v>1.9285714285714286</v>
      </c>
      <c r="N4225">
        <f t="shared" si="395"/>
        <v>1.916666666666667</v>
      </c>
      <c r="O4225">
        <f>G4225/WatershedCalcs!$F$18</f>
        <v>0.1306818179979585</v>
      </c>
    </row>
    <row r="4226" spans="1:15" x14ac:dyDescent="0.25">
      <c r="A4226">
        <f t="shared" si="391"/>
        <v>2013</v>
      </c>
      <c r="B4226">
        <f t="shared" si="392"/>
        <v>10</v>
      </c>
      <c r="C4226">
        <v>2013</v>
      </c>
      <c r="D4226">
        <v>26</v>
      </c>
      <c r="E4226">
        <v>7</v>
      </c>
      <c r="F4226">
        <v>1.9</v>
      </c>
      <c r="G4226">
        <v>1.9</v>
      </c>
      <c r="I4226" s="1">
        <v>41481</v>
      </c>
      <c r="J4226">
        <v>1.9</v>
      </c>
      <c r="K4226">
        <f t="shared" ref="K4226:K4289" si="396">RANK(J4226,$J$2:$J$5114,0)</f>
        <v>4479</v>
      </c>
      <c r="L4226" s="7">
        <f t="shared" si="393"/>
        <v>88.134592680047234</v>
      </c>
      <c r="M4226">
        <f t="shared" si="394"/>
        <v>1.8857142857142859</v>
      </c>
      <c r="N4226">
        <f t="shared" si="395"/>
        <v>1.936666666666667</v>
      </c>
      <c r="O4226">
        <f>G4226/WatershedCalcs!$F$18</f>
        <v>0.11823593056958148</v>
      </c>
    </row>
    <row r="4227" spans="1:15" x14ac:dyDescent="0.25">
      <c r="A4227">
        <f t="shared" ref="A4227:A4290" si="397">IF(E4227&gt;9,C4227+1,C4227)</f>
        <v>2013</v>
      </c>
      <c r="B4227">
        <f t="shared" ref="B4227:B4290" si="398">IF(E4227&gt;9,(E4227-9),(E4227+3))</f>
        <v>10</v>
      </c>
      <c r="C4227">
        <v>2013</v>
      </c>
      <c r="D4227">
        <v>27</v>
      </c>
      <c r="E4227">
        <v>7</v>
      </c>
      <c r="F4227">
        <v>1.6</v>
      </c>
      <c r="G4227">
        <v>1.6</v>
      </c>
      <c r="I4227" s="1">
        <v>41482</v>
      </c>
      <c r="J4227">
        <v>1.6</v>
      </c>
      <c r="K4227">
        <f t="shared" si="396"/>
        <v>4775</v>
      </c>
      <c r="L4227" s="7">
        <f t="shared" ref="L4227:L4290" si="399">100*(K4227/(COUNT($K$2:$K$5114)+1))</f>
        <v>93.959071231798504</v>
      </c>
      <c r="M4227">
        <f t="shared" ref="M4227:M4290" si="400">AVERAGE(J4227:J4233)</f>
        <v>1.8857142857142859</v>
      </c>
      <c r="N4227">
        <f t="shared" ref="N4227:N4290" si="401">AVERAGE(J4227:J4256)</f>
        <v>1.9933333333333336</v>
      </c>
      <c r="O4227">
        <f>G4227/WatershedCalcs!$F$18</f>
        <v>9.9567099427015998E-2</v>
      </c>
    </row>
    <row r="4228" spans="1:15" x14ac:dyDescent="0.25">
      <c r="A4228">
        <f t="shared" si="397"/>
        <v>2013</v>
      </c>
      <c r="B4228">
        <f t="shared" si="398"/>
        <v>10</v>
      </c>
      <c r="C4228">
        <v>2013</v>
      </c>
      <c r="D4228">
        <v>28</v>
      </c>
      <c r="E4228">
        <v>7</v>
      </c>
      <c r="F4228">
        <v>2.2999999999999998</v>
      </c>
      <c r="G4228">
        <v>2.2999999999999998</v>
      </c>
      <c r="I4228" s="1">
        <v>41483</v>
      </c>
      <c r="J4228">
        <v>2.2999999999999998</v>
      </c>
      <c r="K4228">
        <f t="shared" si="396"/>
        <v>4227</v>
      </c>
      <c r="L4228" s="7">
        <f t="shared" si="399"/>
        <v>83.175914994096814</v>
      </c>
      <c r="M4228">
        <f t="shared" si="400"/>
        <v>2.0142857142857147</v>
      </c>
      <c r="N4228">
        <f t="shared" si="401"/>
        <v>2.0633333333333339</v>
      </c>
      <c r="O4228">
        <f>G4228/WatershedCalcs!$F$18</f>
        <v>0.14312770542633546</v>
      </c>
    </row>
    <row r="4229" spans="1:15" x14ac:dyDescent="0.25">
      <c r="A4229">
        <f t="shared" si="397"/>
        <v>2013</v>
      </c>
      <c r="B4229">
        <f t="shared" si="398"/>
        <v>10</v>
      </c>
      <c r="C4229">
        <v>2013</v>
      </c>
      <c r="D4229">
        <v>29</v>
      </c>
      <c r="E4229">
        <v>7</v>
      </c>
      <c r="F4229">
        <v>2.2000000000000002</v>
      </c>
      <c r="G4229">
        <v>2.2000000000000002</v>
      </c>
      <c r="I4229" s="1">
        <v>41484</v>
      </c>
      <c r="J4229">
        <v>2.2000000000000002</v>
      </c>
      <c r="K4229">
        <f t="shared" si="396"/>
        <v>4282</v>
      </c>
      <c r="L4229" s="7">
        <f t="shared" si="399"/>
        <v>84.258166076347891</v>
      </c>
      <c r="M4229">
        <f t="shared" si="400"/>
        <v>1.9714285714285713</v>
      </c>
      <c r="N4229">
        <f t="shared" si="401"/>
        <v>2.23</v>
      </c>
      <c r="O4229">
        <f>G4229/WatershedCalcs!$F$18</f>
        <v>0.13690476171214699</v>
      </c>
    </row>
    <row r="4230" spans="1:15" x14ac:dyDescent="0.25">
      <c r="A4230">
        <f t="shared" si="397"/>
        <v>2013</v>
      </c>
      <c r="B4230">
        <f t="shared" si="398"/>
        <v>10</v>
      </c>
      <c r="C4230">
        <v>2013</v>
      </c>
      <c r="D4230">
        <v>30</v>
      </c>
      <c r="E4230">
        <v>7</v>
      </c>
      <c r="F4230">
        <v>1.9</v>
      </c>
      <c r="G4230">
        <v>1.9</v>
      </c>
      <c r="I4230" s="1">
        <v>41485</v>
      </c>
      <c r="J4230">
        <v>1.9</v>
      </c>
      <c r="K4230">
        <f t="shared" si="396"/>
        <v>4479</v>
      </c>
      <c r="L4230" s="7">
        <f t="shared" si="399"/>
        <v>88.134592680047234</v>
      </c>
      <c r="M4230">
        <f t="shared" si="400"/>
        <v>1.9571428571428571</v>
      </c>
      <c r="N4230">
        <f t="shared" si="401"/>
        <v>2.29</v>
      </c>
      <c r="O4230">
        <f>G4230/WatershedCalcs!$F$18</f>
        <v>0.11823593056958148</v>
      </c>
    </row>
    <row r="4231" spans="1:15" x14ac:dyDescent="0.25">
      <c r="A4231">
        <f t="shared" si="397"/>
        <v>2013</v>
      </c>
      <c r="B4231">
        <f t="shared" si="398"/>
        <v>10</v>
      </c>
      <c r="C4231">
        <v>2013</v>
      </c>
      <c r="D4231">
        <v>31</v>
      </c>
      <c r="E4231">
        <v>7</v>
      </c>
      <c r="F4231">
        <v>1.5</v>
      </c>
      <c r="G4231">
        <v>1.5</v>
      </c>
      <c r="I4231" s="1">
        <v>41486</v>
      </c>
      <c r="J4231">
        <v>1.5</v>
      </c>
      <c r="K4231">
        <f t="shared" si="396"/>
        <v>4848</v>
      </c>
      <c r="L4231" s="7">
        <f t="shared" si="399"/>
        <v>95.395513577331755</v>
      </c>
      <c r="M4231">
        <f t="shared" si="400"/>
        <v>1.9714285714285713</v>
      </c>
      <c r="N4231">
        <f t="shared" si="401"/>
        <v>2.4699999999999998</v>
      </c>
      <c r="O4231">
        <f>G4231/WatershedCalcs!$F$18</f>
        <v>9.334415571282749E-2</v>
      </c>
    </row>
    <row r="4232" spans="1:15" x14ac:dyDescent="0.25">
      <c r="A4232">
        <f t="shared" si="397"/>
        <v>2013</v>
      </c>
      <c r="B4232">
        <f t="shared" si="398"/>
        <v>11</v>
      </c>
      <c r="C4232">
        <v>2013</v>
      </c>
      <c r="D4232">
        <v>1</v>
      </c>
      <c r="E4232">
        <v>8</v>
      </c>
      <c r="F4232">
        <v>1.8</v>
      </c>
      <c r="G4232">
        <v>1.8</v>
      </c>
      <c r="I4232" s="1">
        <v>41487</v>
      </c>
      <c r="J4232">
        <v>1.8</v>
      </c>
      <c r="K4232">
        <f t="shared" si="396"/>
        <v>4568</v>
      </c>
      <c r="L4232" s="7">
        <f t="shared" si="399"/>
        <v>89.885871704053528</v>
      </c>
      <c r="M4232">
        <f t="shared" si="400"/>
        <v>2.0142857142857142</v>
      </c>
      <c r="N4232">
        <f t="shared" si="401"/>
        <v>2.5666666666666669</v>
      </c>
      <c r="O4232">
        <f>G4232/WatershedCalcs!$F$18</f>
        <v>0.11201298685539299</v>
      </c>
    </row>
    <row r="4233" spans="1:15" x14ac:dyDescent="0.25">
      <c r="A4233">
        <f t="shared" si="397"/>
        <v>2013</v>
      </c>
      <c r="B4233">
        <f t="shared" si="398"/>
        <v>11</v>
      </c>
      <c r="C4233">
        <v>2013</v>
      </c>
      <c r="D4233">
        <v>2</v>
      </c>
      <c r="E4233">
        <v>8</v>
      </c>
      <c r="F4233">
        <v>1.9</v>
      </c>
      <c r="G4233">
        <v>1.9</v>
      </c>
      <c r="I4233" s="1">
        <v>41488</v>
      </c>
      <c r="J4233">
        <v>1.9</v>
      </c>
      <c r="K4233">
        <f t="shared" si="396"/>
        <v>4479</v>
      </c>
      <c r="L4233" s="7">
        <f t="shared" si="399"/>
        <v>88.134592680047234</v>
      </c>
      <c r="M4233">
        <f t="shared" si="400"/>
        <v>2.0142857142857147</v>
      </c>
      <c r="N4233">
        <f t="shared" si="401"/>
        <v>2.6166666666666667</v>
      </c>
      <c r="O4233">
        <f>G4233/WatershedCalcs!$F$18</f>
        <v>0.11823593056958148</v>
      </c>
    </row>
    <row r="4234" spans="1:15" x14ac:dyDescent="0.25">
      <c r="A4234">
        <f t="shared" si="397"/>
        <v>2013</v>
      </c>
      <c r="B4234">
        <f t="shared" si="398"/>
        <v>11</v>
      </c>
      <c r="C4234">
        <v>2013</v>
      </c>
      <c r="D4234">
        <v>3</v>
      </c>
      <c r="E4234">
        <v>8</v>
      </c>
      <c r="F4234">
        <v>2.5</v>
      </c>
      <c r="G4234">
        <v>2.5</v>
      </c>
      <c r="I4234" s="1">
        <v>41489</v>
      </c>
      <c r="J4234">
        <v>2.5</v>
      </c>
      <c r="K4234">
        <f t="shared" si="396"/>
        <v>4136</v>
      </c>
      <c r="L4234" s="7">
        <f t="shared" si="399"/>
        <v>81.385281385281388</v>
      </c>
      <c r="M4234">
        <f t="shared" si="400"/>
        <v>1.9714285714285715</v>
      </c>
      <c r="N4234">
        <f t="shared" si="401"/>
        <v>2.6566666666666663</v>
      </c>
      <c r="O4234">
        <f>G4234/WatershedCalcs!$F$18</f>
        <v>0.15557359285471248</v>
      </c>
    </row>
    <row r="4235" spans="1:15" x14ac:dyDescent="0.25">
      <c r="A4235">
        <f t="shared" si="397"/>
        <v>2013</v>
      </c>
      <c r="B4235">
        <f t="shared" si="398"/>
        <v>11</v>
      </c>
      <c r="C4235">
        <v>2013</v>
      </c>
      <c r="D4235">
        <v>4</v>
      </c>
      <c r="E4235">
        <v>8</v>
      </c>
      <c r="F4235">
        <v>2</v>
      </c>
      <c r="G4235">
        <v>2</v>
      </c>
      <c r="I4235" s="1">
        <v>41490</v>
      </c>
      <c r="J4235">
        <v>2</v>
      </c>
      <c r="K4235">
        <f t="shared" si="396"/>
        <v>4416</v>
      </c>
      <c r="L4235" s="7">
        <f t="shared" si="399"/>
        <v>86.894923258559615</v>
      </c>
      <c r="M4235">
        <f t="shared" si="400"/>
        <v>1.8714285714285714</v>
      </c>
      <c r="N4235">
        <f t="shared" si="401"/>
        <v>2.6633333333333336</v>
      </c>
      <c r="O4235">
        <f>G4235/WatershedCalcs!$F$18</f>
        <v>0.12445887428376999</v>
      </c>
    </row>
    <row r="4236" spans="1:15" x14ac:dyDescent="0.25">
      <c r="A4236">
        <f t="shared" si="397"/>
        <v>2013</v>
      </c>
      <c r="B4236">
        <f t="shared" si="398"/>
        <v>11</v>
      </c>
      <c r="C4236">
        <v>2013</v>
      </c>
      <c r="D4236">
        <v>5</v>
      </c>
      <c r="E4236">
        <v>8</v>
      </c>
      <c r="F4236">
        <v>2.1</v>
      </c>
      <c r="G4236">
        <v>2.1</v>
      </c>
      <c r="I4236" s="1">
        <v>41491</v>
      </c>
      <c r="J4236">
        <v>2.1</v>
      </c>
      <c r="K4236">
        <f t="shared" si="396"/>
        <v>4352</v>
      </c>
      <c r="L4236" s="7">
        <f t="shared" si="399"/>
        <v>85.635576544667458</v>
      </c>
      <c r="M4236">
        <f t="shared" si="400"/>
        <v>1.8714285714285714</v>
      </c>
      <c r="N4236">
        <f t="shared" si="401"/>
        <v>2.9633333333333334</v>
      </c>
      <c r="O4236">
        <f>G4236/WatershedCalcs!$F$18</f>
        <v>0.1306818179979585</v>
      </c>
    </row>
    <row r="4237" spans="1:15" x14ac:dyDescent="0.25">
      <c r="A4237">
        <f t="shared" si="397"/>
        <v>2013</v>
      </c>
      <c r="B4237">
        <f t="shared" si="398"/>
        <v>11</v>
      </c>
      <c r="C4237">
        <v>2013</v>
      </c>
      <c r="D4237">
        <v>6</v>
      </c>
      <c r="E4237">
        <v>8</v>
      </c>
      <c r="F4237">
        <v>2</v>
      </c>
      <c r="G4237">
        <v>2</v>
      </c>
      <c r="I4237" s="1">
        <v>41492</v>
      </c>
      <c r="J4237">
        <v>2</v>
      </c>
      <c r="K4237">
        <f t="shared" si="396"/>
        <v>4416</v>
      </c>
      <c r="L4237" s="7">
        <f t="shared" si="399"/>
        <v>86.894923258559615</v>
      </c>
      <c r="M4237">
        <f t="shared" si="400"/>
        <v>1.8857142857142857</v>
      </c>
      <c r="N4237">
        <f t="shared" si="401"/>
        <v>3.03</v>
      </c>
      <c r="O4237">
        <f>G4237/WatershedCalcs!$F$18</f>
        <v>0.12445887428376999</v>
      </c>
    </row>
    <row r="4238" spans="1:15" x14ac:dyDescent="0.25">
      <c r="A4238">
        <f t="shared" si="397"/>
        <v>2013</v>
      </c>
      <c r="B4238">
        <f t="shared" si="398"/>
        <v>11</v>
      </c>
      <c r="C4238">
        <v>2013</v>
      </c>
      <c r="D4238">
        <v>7</v>
      </c>
      <c r="E4238">
        <v>8</v>
      </c>
      <c r="F4238">
        <v>1.8</v>
      </c>
      <c r="G4238">
        <v>1.8</v>
      </c>
      <c r="I4238" s="1">
        <v>41493</v>
      </c>
      <c r="J4238">
        <v>1.8</v>
      </c>
      <c r="K4238">
        <f t="shared" si="396"/>
        <v>4568</v>
      </c>
      <c r="L4238" s="7">
        <f t="shared" si="399"/>
        <v>89.885871704053528</v>
      </c>
      <c r="M4238">
        <f t="shared" si="400"/>
        <v>1.8428571428571427</v>
      </c>
      <c r="N4238">
        <f t="shared" si="401"/>
        <v>3.3633333333333328</v>
      </c>
      <c r="O4238">
        <f>G4238/WatershedCalcs!$F$18</f>
        <v>0.11201298685539299</v>
      </c>
    </row>
    <row r="4239" spans="1:15" x14ac:dyDescent="0.25">
      <c r="A4239">
        <f t="shared" si="397"/>
        <v>2013</v>
      </c>
      <c r="B4239">
        <f t="shared" si="398"/>
        <v>11</v>
      </c>
      <c r="C4239">
        <v>2013</v>
      </c>
      <c r="D4239">
        <v>8</v>
      </c>
      <c r="E4239">
        <v>8</v>
      </c>
      <c r="F4239">
        <v>1.8</v>
      </c>
      <c r="G4239">
        <v>1.8</v>
      </c>
      <c r="I4239" s="1">
        <v>41494</v>
      </c>
      <c r="J4239">
        <v>1.8</v>
      </c>
      <c r="K4239">
        <f t="shared" si="396"/>
        <v>4568</v>
      </c>
      <c r="L4239" s="7">
        <f t="shared" si="399"/>
        <v>89.885871704053528</v>
      </c>
      <c r="M4239">
        <f t="shared" si="400"/>
        <v>1.8285714285714285</v>
      </c>
      <c r="N4239">
        <f t="shared" si="401"/>
        <v>4.7699999999999996</v>
      </c>
      <c r="O4239">
        <f>G4239/WatershedCalcs!$F$18</f>
        <v>0.11201298685539299</v>
      </c>
    </row>
    <row r="4240" spans="1:15" x14ac:dyDescent="0.25">
      <c r="A4240">
        <f t="shared" si="397"/>
        <v>2013</v>
      </c>
      <c r="B4240">
        <f t="shared" si="398"/>
        <v>11</v>
      </c>
      <c r="C4240">
        <v>2013</v>
      </c>
      <c r="D4240">
        <v>9</v>
      </c>
      <c r="E4240">
        <v>8</v>
      </c>
      <c r="F4240">
        <v>1.6</v>
      </c>
      <c r="G4240">
        <v>1.6</v>
      </c>
      <c r="I4240" s="1">
        <v>41495</v>
      </c>
      <c r="J4240">
        <v>1.6</v>
      </c>
      <c r="K4240">
        <f t="shared" si="396"/>
        <v>4775</v>
      </c>
      <c r="L4240" s="7">
        <f t="shared" si="399"/>
        <v>93.959071231798504</v>
      </c>
      <c r="M4240">
        <f t="shared" si="400"/>
        <v>1.842857142857143</v>
      </c>
      <c r="N4240">
        <f t="shared" si="401"/>
        <v>5.1099999999999994</v>
      </c>
      <c r="O4240">
        <f>G4240/WatershedCalcs!$F$18</f>
        <v>9.9567099427015998E-2</v>
      </c>
    </row>
    <row r="4241" spans="1:15" x14ac:dyDescent="0.25">
      <c r="A4241">
        <f t="shared" si="397"/>
        <v>2013</v>
      </c>
      <c r="B4241">
        <f t="shared" si="398"/>
        <v>11</v>
      </c>
      <c r="C4241">
        <v>2013</v>
      </c>
      <c r="D4241">
        <v>10</v>
      </c>
      <c r="E4241">
        <v>8</v>
      </c>
      <c r="F4241">
        <v>1.8</v>
      </c>
      <c r="G4241">
        <v>1.8</v>
      </c>
      <c r="I4241" s="1">
        <v>41496</v>
      </c>
      <c r="J4241">
        <v>1.8</v>
      </c>
      <c r="K4241">
        <f t="shared" si="396"/>
        <v>4568</v>
      </c>
      <c r="L4241" s="7">
        <f t="shared" si="399"/>
        <v>89.885871704053528</v>
      </c>
      <c r="M4241">
        <f t="shared" si="400"/>
        <v>1.9142857142857144</v>
      </c>
      <c r="N4241">
        <f t="shared" si="401"/>
        <v>5.2566666666666659</v>
      </c>
      <c r="O4241">
        <f>G4241/WatershedCalcs!$F$18</f>
        <v>0.11201298685539299</v>
      </c>
    </row>
    <row r="4242" spans="1:15" x14ac:dyDescent="0.25">
      <c r="A4242">
        <f t="shared" si="397"/>
        <v>2013</v>
      </c>
      <c r="B4242">
        <f t="shared" si="398"/>
        <v>11</v>
      </c>
      <c r="C4242">
        <v>2013</v>
      </c>
      <c r="D4242">
        <v>11</v>
      </c>
      <c r="E4242">
        <v>8</v>
      </c>
      <c r="F4242">
        <v>2</v>
      </c>
      <c r="G4242">
        <v>2</v>
      </c>
      <c r="I4242" s="1">
        <v>41497</v>
      </c>
      <c r="J4242">
        <v>2</v>
      </c>
      <c r="K4242">
        <f t="shared" si="396"/>
        <v>4416</v>
      </c>
      <c r="L4242" s="7">
        <f t="shared" si="399"/>
        <v>86.894923258559615</v>
      </c>
      <c r="M4242">
        <f t="shared" si="400"/>
        <v>1.9285714285714286</v>
      </c>
      <c r="N4242">
        <f t="shared" si="401"/>
        <v>5.3266666666666662</v>
      </c>
      <c r="O4242">
        <f>G4242/WatershedCalcs!$F$18</f>
        <v>0.12445887428376999</v>
      </c>
    </row>
    <row r="4243" spans="1:15" x14ac:dyDescent="0.25">
      <c r="A4243">
        <f t="shared" si="397"/>
        <v>2013</v>
      </c>
      <c r="B4243">
        <f t="shared" si="398"/>
        <v>11</v>
      </c>
      <c r="C4243">
        <v>2013</v>
      </c>
      <c r="D4243">
        <v>12</v>
      </c>
      <c r="E4243">
        <v>8</v>
      </c>
      <c r="F4243">
        <v>2.2000000000000002</v>
      </c>
      <c r="G4243">
        <v>2.2000000000000002</v>
      </c>
      <c r="I4243" s="1">
        <v>41498</v>
      </c>
      <c r="J4243">
        <v>2.2000000000000002</v>
      </c>
      <c r="K4243">
        <f t="shared" si="396"/>
        <v>4282</v>
      </c>
      <c r="L4243" s="7">
        <f t="shared" si="399"/>
        <v>84.258166076347891</v>
      </c>
      <c r="M4243">
        <f t="shared" si="400"/>
        <v>1.8857142857142857</v>
      </c>
      <c r="N4243">
        <f t="shared" si="401"/>
        <v>5.3599999999999994</v>
      </c>
      <c r="O4243">
        <f>G4243/WatershedCalcs!$F$18</f>
        <v>0.13690476171214699</v>
      </c>
    </row>
    <row r="4244" spans="1:15" x14ac:dyDescent="0.25">
      <c r="A4244">
        <f t="shared" si="397"/>
        <v>2013</v>
      </c>
      <c r="B4244">
        <f t="shared" si="398"/>
        <v>11</v>
      </c>
      <c r="C4244">
        <v>2013</v>
      </c>
      <c r="D4244">
        <v>13</v>
      </c>
      <c r="E4244">
        <v>8</v>
      </c>
      <c r="F4244">
        <v>1.7</v>
      </c>
      <c r="G4244">
        <v>1.7</v>
      </c>
      <c r="I4244" s="1">
        <v>41499</v>
      </c>
      <c r="J4244">
        <v>1.7</v>
      </c>
      <c r="K4244">
        <f t="shared" si="396"/>
        <v>4673</v>
      </c>
      <c r="L4244" s="7">
        <f t="shared" si="399"/>
        <v>91.951987406532865</v>
      </c>
      <c r="M4244">
        <f t="shared" si="400"/>
        <v>1.8285714285714287</v>
      </c>
      <c r="N4244">
        <f t="shared" si="401"/>
        <v>5.3633333333333333</v>
      </c>
      <c r="O4244">
        <f>G4244/WatershedCalcs!$F$18</f>
        <v>0.10579004314120449</v>
      </c>
    </row>
    <row r="4245" spans="1:15" x14ac:dyDescent="0.25">
      <c r="A4245">
        <f t="shared" si="397"/>
        <v>2013</v>
      </c>
      <c r="B4245">
        <f t="shared" si="398"/>
        <v>11</v>
      </c>
      <c r="C4245">
        <v>2013</v>
      </c>
      <c r="D4245">
        <v>14</v>
      </c>
      <c r="E4245">
        <v>8</v>
      </c>
      <c r="F4245">
        <v>1.7</v>
      </c>
      <c r="G4245">
        <v>1.7</v>
      </c>
      <c r="I4245" s="1">
        <v>41500</v>
      </c>
      <c r="J4245">
        <v>1.7</v>
      </c>
      <c r="K4245">
        <f t="shared" si="396"/>
        <v>4673</v>
      </c>
      <c r="L4245" s="7">
        <f t="shared" si="399"/>
        <v>91.951987406532865</v>
      </c>
      <c r="M4245">
        <f t="shared" si="400"/>
        <v>1.7857142857142858</v>
      </c>
      <c r="N4245">
        <f t="shared" si="401"/>
        <v>5.373333333333334</v>
      </c>
      <c r="O4245">
        <f>G4245/WatershedCalcs!$F$18</f>
        <v>0.10579004314120449</v>
      </c>
    </row>
    <row r="4246" spans="1:15" x14ac:dyDescent="0.25">
      <c r="A4246">
        <f t="shared" si="397"/>
        <v>2013</v>
      </c>
      <c r="B4246">
        <f t="shared" si="398"/>
        <v>11</v>
      </c>
      <c r="C4246">
        <v>2013</v>
      </c>
      <c r="D4246">
        <v>15</v>
      </c>
      <c r="E4246">
        <v>8</v>
      </c>
      <c r="F4246">
        <v>1.9</v>
      </c>
      <c r="G4246">
        <v>1.9</v>
      </c>
      <c r="I4246" s="1">
        <v>41501</v>
      </c>
      <c r="J4246">
        <v>1.9</v>
      </c>
      <c r="K4246">
        <f t="shared" si="396"/>
        <v>4479</v>
      </c>
      <c r="L4246" s="7">
        <f t="shared" si="399"/>
        <v>88.134592680047234</v>
      </c>
      <c r="M4246">
        <f t="shared" si="400"/>
        <v>1.8000000000000003</v>
      </c>
      <c r="N4246">
        <f t="shared" si="401"/>
        <v>5.38</v>
      </c>
      <c r="O4246">
        <f>G4246/WatershedCalcs!$F$18</f>
        <v>0.11823593056958148</v>
      </c>
    </row>
    <row r="4247" spans="1:15" x14ac:dyDescent="0.25">
      <c r="A4247">
        <f t="shared" si="397"/>
        <v>2013</v>
      </c>
      <c r="B4247">
        <f t="shared" si="398"/>
        <v>11</v>
      </c>
      <c r="C4247">
        <v>2013</v>
      </c>
      <c r="D4247">
        <v>16</v>
      </c>
      <c r="E4247">
        <v>8</v>
      </c>
      <c r="F4247">
        <v>2.1</v>
      </c>
      <c r="G4247">
        <v>2.1</v>
      </c>
      <c r="I4247" s="1">
        <v>41502</v>
      </c>
      <c r="J4247">
        <v>2.1</v>
      </c>
      <c r="K4247">
        <f t="shared" si="396"/>
        <v>4352</v>
      </c>
      <c r="L4247" s="7">
        <f t="shared" si="399"/>
        <v>85.635576544667458</v>
      </c>
      <c r="M4247">
        <f t="shared" si="400"/>
        <v>1.785714285714286</v>
      </c>
      <c r="N4247">
        <f t="shared" si="401"/>
        <v>5.3833333333333337</v>
      </c>
      <c r="O4247">
        <f>G4247/WatershedCalcs!$F$18</f>
        <v>0.1306818179979585</v>
      </c>
    </row>
    <row r="4248" spans="1:15" x14ac:dyDescent="0.25">
      <c r="A4248">
        <f t="shared" si="397"/>
        <v>2013</v>
      </c>
      <c r="B4248">
        <f t="shared" si="398"/>
        <v>11</v>
      </c>
      <c r="C4248">
        <v>2013</v>
      </c>
      <c r="D4248">
        <v>17</v>
      </c>
      <c r="E4248">
        <v>8</v>
      </c>
      <c r="F4248">
        <v>1.9</v>
      </c>
      <c r="G4248">
        <v>1.9</v>
      </c>
      <c r="I4248" s="1">
        <v>41503</v>
      </c>
      <c r="J4248">
        <v>1.9</v>
      </c>
      <c r="K4248">
        <f t="shared" si="396"/>
        <v>4479</v>
      </c>
      <c r="L4248" s="7">
        <f t="shared" si="399"/>
        <v>88.134592680047234</v>
      </c>
      <c r="M4248">
        <f t="shared" si="400"/>
        <v>1.8714285714285717</v>
      </c>
      <c r="N4248">
        <f t="shared" si="401"/>
        <v>5.3833333333333346</v>
      </c>
      <c r="O4248">
        <f>G4248/WatershedCalcs!$F$18</f>
        <v>0.11823593056958148</v>
      </c>
    </row>
    <row r="4249" spans="1:15" x14ac:dyDescent="0.25">
      <c r="A4249">
        <f t="shared" si="397"/>
        <v>2013</v>
      </c>
      <c r="B4249">
        <f t="shared" si="398"/>
        <v>11</v>
      </c>
      <c r="C4249">
        <v>2013</v>
      </c>
      <c r="D4249">
        <v>18</v>
      </c>
      <c r="E4249">
        <v>8</v>
      </c>
      <c r="F4249">
        <v>1.7</v>
      </c>
      <c r="G4249">
        <v>1.7</v>
      </c>
      <c r="I4249" s="1">
        <v>41504</v>
      </c>
      <c r="J4249">
        <v>1.7</v>
      </c>
      <c r="K4249">
        <f t="shared" si="396"/>
        <v>4673</v>
      </c>
      <c r="L4249" s="7">
        <f t="shared" si="399"/>
        <v>91.951987406532865</v>
      </c>
      <c r="M4249">
        <f t="shared" si="400"/>
        <v>1.9857142857142855</v>
      </c>
      <c r="N4249">
        <f t="shared" si="401"/>
        <v>5.3966666666666665</v>
      </c>
      <c r="O4249">
        <f>G4249/WatershedCalcs!$F$18</f>
        <v>0.10579004314120449</v>
      </c>
    </row>
    <row r="4250" spans="1:15" x14ac:dyDescent="0.25">
      <c r="A4250">
        <f t="shared" si="397"/>
        <v>2013</v>
      </c>
      <c r="B4250">
        <f t="shared" si="398"/>
        <v>11</v>
      </c>
      <c r="C4250">
        <v>2013</v>
      </c>
      <c r="D4250">
        <v>19</v>
      </c>
      <c r="E4250">
        <v>8</v>
      </c>
      <c r="F4250">
        <v>1.8</v>
      </c>
      <c r="G4250">
        <v>1.8</v>
      </c>
      <c r="I4250" s="1">
        <v>41505</v>
      </c>
      <c r="J4250">
        <v>1.8</v>
      </c>
      <c r="K4250">
        <f t="shared" si="396"/>
        <v>4568</v>
      </c>
      <c r="L4250" s="7">
        <f t="shared" si="399"/>
        <v>89.885871704053528</v>
      </c>
      <c r="M4250">
        <f t="shared" si="400"/>
        <v>2.2571428571428571</v>
      </c>
      <c r="N4250">
        <f t="shared" si="401"/>
        <v>5.4133333333333331</v>
      </c>
      <c r="O4250">
        <f>G4250/WatershedCalcs!$F$18</f>
        <v>0.11201298685539299</v>
      </c>
    </row>
    <row r="4251" spans="1:15" x14ac:dyDescent="0.25">
      <c r="A4251">
        <f t="shared" si="397"/>
        <v>2013</v>
      </c>
      <c r="B4251">
        <f t="shared" si="398"/>
        <v>11</v>
      </c>
      <c r="C4251">
        <v>2013</v>
      </c>
      <c r="D4251">
        <v>20</v>
      </c>
      <c r="E4251">
        <v>8</v>
      </c>
      <c r="F4251">
        <v>1.4</v>
      </c>
      <c r="G4251">
        <v>1.4</v>
      </c>
      <c r="I4251" s="1">
        <v>41506</v>
      </c>
      <c r="J4251">
        <v>1.4</v>
      </c>
      <c r="K4251">
        <f t="shared" si="396"/>
        <v>4899</v>
      </c>
      <c r="L4251" s="7">
        <f t="shared" si="399"/>
        <v>96.399055489964582</v>
      </c>
      <c r="M4251">
        <f t="shared" si="400"/>
        <v>2.5285714285714285</v>
      </c>
      <c r="N4251">
        <f t="shared" si="401"/>
        <v>5.4133333333333331</v>
      </c>
      <c r="O4251">
        <f>G4251/WatershedCalcs!$F$18</f>
        <v>8.7121211998638981E-2</v>
      </c>
    </row>
    <row r="4252" spans="1:15" x14ac:dyDescent="0.25">
      <c r="A4252">
        <f t="shared" si="397"/>
        <v>2013</v>
      </c>
      <c r="B4252">
        <f t="shared" si="398"/>
        <v>11</v>
      </c>
      <c r="C4252">
        <v>2013</v>
      </c>
      <c r="D4252">
        <v>21</v>
      </c>
      <c r="E4252">
        <v>8</v>
      </c>
      <c r="F4252">
        <v>1.8</v>
      </c>
      <c r="G4252">
        <v>1.8</v>
      </c>
      <c r="I4252" s="1">
        <v>41507</v>
      </c>
      <c r="J4252">
        <v>1.8</v>
      </c>
      <c r="K4252">
        <f t="shared" si="396"/>
        <v>4568</v>
      </c>
      <c r="L4252" s="7">
        <f t="shared" si="399"/>
        <v>89.885871704053528</v>
      </c>
      <c r="M4252">
        <f t="shared" si="400"/>
        <v>3.3714285714285714</v>
      </c>
      <c r="N4252">
        <f t="shared" si="401"/>
        <v>5.4300000000000015</v>
      </c>
      <c r="O4252">
        <f>G4252/WatershedCalcs!$F$18</f>
        <v>0.11201298685539299</v>
      </c>
    </row>
    <row r="4253" spans="1:15" x14ac:dyDescent="0.25">
      <c r="A4253">
        <f t="shared" si="397"/>
        <v>2013</v>
      </c>
      <c r="B4253">
        <f t="shared" si="398"/>
        <v>11</v>
      </c>
      <c r="C4253">
        <v>2013</v>
      </c>
      <c r="D4253">
        <v>22</v>
      </c>
      <c r="E4253">
        <v>8</v>
      </c>
      <c r="F4253">
        <v>1.8</v>
      </c>
      <c r="G4253">
        <v>1.8</v>
      </c>
      <c r="I4253" s="1">
        <v>41508</v>
      </c>
      <c r="J4253">
        <v>1.8</v>
      </c>
      <c r="K4253">
        <f t="shared" si="396"/>
        <v>4568</v>
      </c>
      <c r="L4253" s="7">
        <f t="shared" si="399"/>
        <v>89.885871704053528</v>
      </c>
      <c r="M4253">
        <f t="shared" si="400"/>
        <v>3.6857142857142859</v>
      </c>
      <c r="N4253">
        <f t="shared" si="401"/>
        <v>5.4333333333333345</v>
      </c>
      <c r="O4253">
        <f>G4253/WatershedCalcs!$F$18</f>
        <v>0.11201298685539299</v>
      </c>
    </row>
    <row r="4254" spans="1:15" x14ac:dyDescent="0.25">
      <c r="A4254">
        <f t="shared" si="397"/>
        <v>2013</v>
      </c>
      <c r="B4254">
        <f t="shared" si="398"/>
        <v>11</v>
      </c>
      <c r="C4254">
        <v>2013</v>
      </c>
      <c r="D4254">
        <v>23</v>
      </c>
      <c r="E4254">
        <v>8</v>
      </c>
      <c r="F4254">
        <v>2.7</v>
      </c>
      <c r="G4254">
        <v>2.7</v>
      </c>
      <c r="I4254" s="1">
        <v>41509</v>
      </c>
      <c r="J4254">
        <v>2.7</v>
      </c>
      <c r="K4254">
        <f t="shared" si="396"/>
        <v>4058</v>
      </c>
      <c r="L4254" s="7">
        <f t="shared" si="399"/>
        <v>79.850452577725306</v>
      </c>
      <c r="M4254">
        <f t="shared" si="400"/>
        <v>4.4714285714285715</v>
      </c>
      <c r="N4254">
        <f t="shared" si="401"/>
        <v>5.5033333333333347</v>
      </c>
      <c r="O4254">
        <f>G4254/WatershedCalcs!$F$18</f>
        <v>0.1680194802830895</v>
      </c>
    </row>
    <row r="4255" spans="1:15" x14ac:dyDescent="0.25">
      <c r="A4255">
        <f t="shared" si="397"/>
        <v>2013</v>
      </c>
      <c r="B4255">
        <f t="shared" si="398"/>
        <v>11</v>
      </c>
      <c r="C4255">
        <v>2013</v>
      </c>
      <c r="D4255">
        <v>24</v>
      </c>
      <c r="E4255">
        <v>8</v>
      </c>
      <c r="F4255">
        <v>2.7</v>
      </c>
      <c r="G4255">
        <v>2.7</v>
      </c>
      <c r="I4255" s="1">
        <v>41510</v>
      </c>
      <c r="J4255">
        <v>2.7</v>
      </c>
      <c r="K4255">
        <f t="shared" si="396"/>
        <v>4058</v>
      </c>
      <c r="L4255" s="7">
        <f t="shared" si="399"/>
        <v>79.850452577725306</v>
      </c>
      <c r="M4255">
        <f t="shared" si="400"/>
        <v>4.7142857142857144</v>
      </c>
      <c r="N4255">
        <f t="shared" si="401"/>
        <v>5.6733333333333347</v>
      </c>
      <c r="O4255">
        <f>G4255/WatershedCalcs!$F$18</f>
        <v>0.1680194802830895</v>
      </c>
    </row>
    <row r="4256" spans="1:15" x14ac:dyDescent="0.25">
      <c r="A4256">
        <f t="shared" si="397"/>
        <v>2013</v>
      </c>
      <c r="B4256">
        <f t="shared" si="398"/>
        <v>11</v>
      </c>
      <c r="C4256">
        <v>2013</v>
      </c>
      <c r="D4256">
        <v>25</v>
      </c>
      <c r="E4256">
        <v>8</v>
      </c>
      <c r="F4256">
        <v>3.6</v>
      </c>
      <c r="G4256">
        <v>3.6</v>
      </c>
      <c r="I4256" s="1">
        <v>41511</v>
      </c>
      <c r="J4256">
        <v>3.6</v>
      </c>
      <c r="K4256">
        <f t="shared" si="396"/>
        <v>3764</v>
      </c>
      <c r="L4256" s="7">
        <f t="shared" si="399"/>
        <v>74.065328610783155</v>
      </c>
      <c r="M4256">
        <f t="shared" si="400"/>
        <v>4.8</v>
      </c>
      <c r="N4256">
        <f t="shared" si="401"/>
        <v>5.950000000000002</v>
      </c>
      <c r="O4256">
        <f>G4256/WatershedCalcs!$F$18</f>
        <v>0.22402597371078597</v>
      </c>
    </row>
    <row r="4257" spans="1:15" x14ac:dyDescent="0.25">
      <c r="A4257">
        <f t="shared" si="397"/>
        <v>2013</v>
      </c>
      <c r="B4257">
        <f t="shared" si="398"/>
        <v>11</v>
      </c>
      <c r="C4257">
        <v>2013</v>
      </c>
      <c r="D4257">
        <v>26</v>
      </c>
      <c r="E4257">
        <v>8</v>
      </c>
      <c r="F4257">
        <v>3.7</v>
      </c>
      <c r="G4257">
        <v>3.7</v>
      </c>
      <c r="I4257" s="1">
        <v>41512</v>
      </c>
      <c r="J4257">
        <v>3.7</v>
      </c>
      <c r="K4257">
        <f t="shared" si="396"/>
        <v>3734</v>
      </c>
      <c r="L4257" s="7">
        <f t="shared" si="399"/>
        <v>73.475009838646201</v>
      </c>
      <c r="M4257">
        <f t="shared" si="400"/>
        <v>4.7285714285714286</v>
      </c>
      <c r="N4257">
        <f t="shared" si="401"/>
        <v>6.2966666666666686</v>
      </c>
      <c r="O4257">
        <f>G4257/WatershedCalcs!$F$18</f>
        <v>0.2302489174249745</v>
      </c>
    </row>
    <row r="4258" spans="1:15" x14ac:dyDescent="0.25">
      <c r="A4258">
        <f t="shared" si="397"/>
        <v>2013</v>
      </c>
      <c r="B4258">
        <f t="shared" si="398"/>
        <v>11</v>
      </c>
      <c r="C4258">
        <v>2013</v>
      </c>
      <c r="D4258">
        <v>27</v>
      </c>
      <c r="E4258">
        <v>8</v>
      </c>
      <c r="F4258">
        <v>7.3</v>
      </c>
      <c r="G4258">
        <v>7.3</v>
      </c>
      <c r="I4258" s="1">
        <v>41513</v>
      </c>
      <c r="J4258">
        <v>7.3</v>
      </c>
      <c r="K4258">
        <f t="shared" si="396"/>
        <v>3053</v>
      </c>
      <c r="L4258" s="7">
        <f t="shared" si="399"/>
        <v>60.074773711137354</v>
      </c>
      <c r="M4258">
        <f t="shared" si="400"/>
        <v>4.5857142857142863</v>
      </c>
      <c r="N4258">
        <f t="shared" si="401"/>
        <v>6.6733333333333356</v>
      </c>
      <c r="O4258">
        <f>G4258/WatershedCalcs!$F$18</f>
        <v>0.45427489113576042</v>
      </c>
    </row>
    <row r="4259" spans="1:15" x14ac:dyDescent="0.25">
      <c r="A4259">
        <f t="shared" si="397"/>
        <v>2013</v>
      </c>
      <c r="B4259">
        <f t="shared" si="398"/>
        <v>11</v>
      </c>
      <c r="C4259">
        <v>2013</v>
      </c>
      <c r="D4259">
        <v>28</v>
      </c>
      <c r="E4259">
        <v>8</v>
      </c>
      <c r="F4259">
        <v>4</v>
      </c>
      <c r="G4259">
        <v>4</v>
      </c>
      <c r="I4259" s="1">
        <v>41514</v>
      </c>
      <c r="J4259">
        <v>4</v>
      </c>
      <c r="K4259">
        <f t="shared" si="396"/>
        <v>3678</v>
      </c>
      <c r="L4259" s="7">
        <f t="shared" si="399"/>
        <v>72.373081463990559</v>
      </c>
      <c r="M4259">
        <f t="shared" si="400"/>
        <v>5.1142857142857139</v>
      </c>
      <c r="N4259">
        <f t="shared" si="401"/>
        <v>6.6966666666666681</v>
      </c>
      <c r="O4259">
        <f>G4259/WatershedCalcs!$F$18</f>
        <v>0.24891774856753998</v>
      </c>
    </row>
    <row r="4260" spans="1:15" x14ac:dyDescent="0.25">
      <c r="A4260">
        <f t="shared" si="397"/>
        <v>2013</v>
      </c>
      <c r="B4260">
        <f t="shared" si="398"/>
        <v>11</v>
      </c>
      <c r="C4260">
        <v>2013</v>
      </c>
      <c r="D4260">
        <v>29</v>
      </c>
      <c r="E4260">
        <v>8</v>
      </c>
      <c r="F4260">
        <v>7.3</v>
      </c>
      <c r="G4260">
        <v>7.3</v>
      </c>
      <c r="I4260" s="1">
        <v>41515</v>
      </c>
      <c r="J4260">
        <v>7.3</v>
      </c>
      <c r="K4260">
        <f t="shared" si="396"/>
        <v>3053</v>
      </c>
      <c r="L4260" s="7">
        <f t="shared" si="399"/>
        <v>60.074773711137354</v>
      </c>
      <c r="M4260">
        <f t="shared" si="400"/>
        <v>5.1285714285714281</v>
      </c>
      <c r="N4260">
        <f t="shared" si="401"/>
        <v>6.8600000000000012</v>
      </c>
      <c r="O4260">
        <f>G4260/WatershedCalcs!$F$18</f>
        <v>0.45427489113576042</v>
      </c>
    </row>
    <row r="4261" spans="1:15" x14ac:dyDescent="0.25">
      <c r="A4261">
        <f t="shared" si="397"/>
        <v>2013</v>
      </c>
      <c r="B4261">
        <f t="shared" si="398"/>
        <v>11</v>
      </c>
      <c r="C4261">
        <v>2013</v>
      </c>
      <c r="D4261">
        <v>30</v>
      </c>
      <c r="E4261">
        <v>8</v>
      </c>
      <c r="F4261">
        <v>4.4000000000000004</v>
      </c>
      <c r="G4261">
        <v>4.4000000000000004</v>
      </c>
      <c r="I4261" s="1">
        <v>41516</v>
      </c>
      <c r="J4261">
        <v>4.4000000000000004</v>
      </c>
      <c r="K4261">
        <f t="shared" si="396"/>
        <v>3593</v>
      </c>
      <c r="L4261" s="7">
        <f t="shared" si="399"/>
        <v>70.700511609602529</v>
      </c>
      <c r="M4261">
        <f t="shared" si="400"/>
        <v>5.8</v>
      </c>
      <c r="N4261">
        <f t="shared" si="401"/>
        <v>7.9166666666666679</v>
      </c>
      <c r="O4261">
        <f>G4261/WatershedCalcs!$F$18</f>
        <v>0.27380952342429399</v>
      </c>
    </row>
    <row r="4262" spans="1:15" x14ac:dyDescent="0.25">
      <c r="A4262">
        <f t="shared" si="397"/>
        <v>2013</v>
      </c>
      <c r="B4262">
        <f t="shared" si="398"/>
        <v>11</v>
      </c>
      <c r="C4262">
        <v>2013</v>
      </c>
      <c r="D4262">
        <v>31</v>
      </c>
      <c r="E4262">
        <v>8</v>
      </c>
      <c r="F4262">
        <v>3.3</v>
      </c>
      <c r="G4262">
        <v>3.3</v>
      </c>
      <c r="I4262" s="1">
        <v>41517</v>
      </c>
      <c r="J4262">
        <v>3.3</v>
      </c>
      <c r="K4262">
        <f t="shared" si="396"/>
        <v>3852</v>
      </c>
      <c r="L4262" s="7">
        <f t="shared" si="399"/>
        <v>75.796930342384883</v>
      </c>
      <c r="M4262">
        <f t="shared" si="400"/>
        <v>11.457142857142857</v>
      </c>
      <c r="N4262">
        <f t="shared" si="401"/>
        <v>10.903333333333334</v>
      </c>
      <c r="O4262">
        <f>G4262/WatershedCalcs!$F$18</f>
        <v>0.20535714256822046</v>
      </c>
    </row>
    <row r="4263" spans="1:15" x14ac:dyDescent="0.25">
      <c r="A4263">
        <f t="shared" si="397"/>
        <v>2013</v>
      </c>
      <c r="B4263">
        <f t="shared" si="398"/>
        <v>12</v>
      </c>
      <c r="C4263">
        <v>2013</v>
      </c>
      <c r="D4263">
        <v>1</v>
      </c>
      <c r="E4263">
        <v>9</v>
      </c>
      <c r="F4263">
        <v>3.1</v>
      </c>
      <c r="G4263">
        <v>3.1</v>
      </c>
      <c r="I4263" s="1">
        <v>41518</v>
      </c>
      <c r="J4263">
        <v>3.1</v>
      </c>
      <c r="K4263">
        <f t="shared" si="396"/>
        <v>3916</v>
      </c>
      <c r="L4263" s="7">
        <f t="shared" si="399"/>
        <v>77.056277056277054</v>
      </c>
      <c r="M4263">
        <f t="shared" si="400"/>
        <v>12.700000000000001</v>
      </c>
      <c r="N4263">
        <f t="shared" si="401"/>
        <v>15.226666666666668</v>
      </c>
      <c r="O4263">
        <f>G4263/WatershedCalcs!$F$18</f>
        <v>0.19291125513984347</v>
      </c>
    </row>
    <row r="4264" spans="1:15" x14ac:dyDescent="0.25">
      <c r="A4264">
        <f t="shared" si="397"/>
        <v>2013</v>
      </c>
      <c r="B4264">
        <f t="shared" si="398"/>
        <v>12</v>
      </c>
      <c r="C4264">
        <v>2013</v>
      </c>
      <c r="D4264">
        <v>2</v>
      </c>
      <c r="E4264">
        <v>9</v>
      </c>
      <c r="F4264">
        <v>2.7</v>
      </c>
      <c r="G4264">
        <v>2.7</v>
      </c>
      <c r="I4264" s="1">
        <v>41519</v>
      </c>
      <c r="J4264">
        <v>2.7</v>
      </c>
      <c r="K4264">
        <f t="shared" si="396"/>
        <v>4058</v>
      </c>
      <c r="L4264" s="7">
        <f t="shared" si="399"/>
        <v>79.850452577725306</v>
      </c>
      <c r="M4264">
        <f t="shared" si="400"/>
        <v>13.114285714285714</v>
      </c>
      <c r="N4264">
        <f t="shared" si="401"/>
        <v>17.09</v>
      </c>
      <c r="O4264">
        <f>G4264/WatershedCalcs!$F$18</f>
        <v>0.1680194802830895</v>
      </c>
    </row>
    <row r="4265" spans="1:15" x14ac:dyDescent="0.25">
      <c r="A4265">
        <f t="shared" si="397"/>
        <v>2013</v>
      </c>
      <c r="B4265">
        <f t="shared" si="398"/>
        <v>12</v>
      </c>
      <c r="C4265">
        <v>2013</v>
      </c>
      <c r="D4265">
        <v>3</v>
      </c>
      <c r="E4265">
        <v>9</v>
      </c>
      <c r="F4265">
        <v>11</v>
      </c>
      <c r="G4265">
        <v>11</v>
      </c>
      <c r="I4265" s="1">
        <v>41520</v>
      </c>
      <c r="J4265">
        <v>11</v>
      </c>
      <c r="K4265">
        <f t="shared" si="396"/>
        <v>2599</v>
      </c>
      <c r="L4265" s="7">
        <f t="shared" si="399"/>
        <v>51.141282959464775</v>
      </c>
      <c r="M4265">
        <f t="shared" si="400"/>
        <v>13.285714285714286</v>
      </c>
      <c r="N4265">
        <f t="shared" si="401"/>
        <v>18.466666666666665</v>
      </c>
      <c r="O4265">
        <f>G4265/WatershedCalcs!$F$18</f>
        <v>0.68452380856073491</v>
      </c>
    </row>
    <row r="4266" spans="1:15" x14ac:dyDescent="0.25">
      <c r="A4266">
        <f t="shared" si="397"/>
        <v>2013</v>
      </c>
      <c r="B4266">
        <f t="shared" si="398"/>
        <v>12</v>
      </c>
      <c r="C4266">
        <v>2013</v>
      </c>
      <c r="D4266">
        <v>4</v>
      </c>
      <c r="E4266">
        <v>9</v>
      </c>
      <c r="F4266">
        <v>4.0999999999999996</v>
      </c>
      <c r="G4266">
        <v>4.0999999999999996</v>
      </c>
      <c r="I4266" s="1">
        <v>41521</v>
      </c>
      <c r="J4266">
        <v>4.0999999999999996</v>
      </c>
      <c r="K4266">
        <f t="shared" si="396"/>
        <v>3656</v>
      </c>
      <c r="L4266" s="7">
        <f t="shared" si="399"/>
        <v>71.94018103109012</v>
      </c>
      <c r="M4266">
        <f t="shared" si="400"/>
        <v>12.142857142857142</v>
      </c>
      <c r="N4266">
        <f t="shared" si="401"/>
        <v>19.333333333333332</v>
      </c>
      <c r="O4266">
        <f>G4266/WatershedCalcs!$F$18</f>
        <v>0.25514069228172848</v>
      </c>
    </row>
    <row r="4267" spans="1:15" x14ac:dyDescent="0.25">
      <c r="A4267">
        <f t="shared" si="397"/>
        <v>2013</v>
      </c>
      <c r="B4267">
        <f t="shared" si="398"/>
        <v>12</v>
      </c>
      <c r="C4267">
        <v>2013</v>
      </c>
      <c r="D4267">
        <v>5</v>
      </c>
      <c r="E4267">
        <v>9</v>
      </c>
      <c r="F4267">
        <v>12</v>
      </c>
      <c r="G4267">
        <v>12</v>
      </c>
      <c r="I4267" s="1">
        <v>41522</v>
      </c>
      <c r="J4267">
        <v>12</v>
      </c>
      <c r="K4267">
        <f t="shared" si="396"/>
        <v>2499</v>
      </c>
      <c r="L4267" s="7">
        <f t="shared" si="399"/>
        <v>49.173553719008268</v>
      </c>
      <c r="M4267">
        <f t="shared" si="400"/>
        <v>11.885714285714286</v>
      </c>
      <c r="N4267">
        <f t="shared" si="401"/>
        <v>20.23</v>
      </c>
      <c r="O4267">
        <f>G4267/WatershedCalcs!$F$18</f>
        <v>0.74675324570261992</v>
      </c>
    </row>
    <row r="4268" spans="1:15" x14ac:dyDescent="0.25">
      <c r="A4268">
        <f t="shared" si="397"/>
        <v>2013</v>
      </c>
      <c r="B4268">
        <f t="shared" si="398"/>
        <v>12</v>
      </c>
      <c r="C4268">
        <v>2013</v>
      </c>
      <c r="D4268">
        <v>6</v>
      </c>
      <c r="E4268">
        <v>9</v>
      </c>
      <c r="F4268">
        <v>44</v>
      </c>
      <c r="G4268">
        <v>44</v>
      </c>
      <c r="I4268" s="1">
        <v>41523</v>
      </c>
      <c r="J4268">
        <v>44</v>
      </c>
      <c r="K4268">
        <f t="shared" si="396"/>
        <v>777</v>
      </c>
      <c r="L4268" s="7">
        <f t="shared" si="399"/>
        <v>15.289256198347106</v>
      </c>
      <c r="M4268">
        <f t="shared" si="400"/>
        <v>10.457142857142857</v>
      </c>
      <c r="N4268">
        <f t="shared" si="401"/>
        <v>20.73</v>
      </c>
      <c r="O4268">
        <f>G4268/WatershedCalcs!$F$18</f>
        <v>2.7380952342429397</v>
      </c>
    </row>
    <row r="4269" spans="1:15" x14ac:dyDescent="0.25">
      <c r="A4269">
        <f t="shared" si="397"/>
        <v>2013</v>
      </c>
      <c r="B4269">
        <f t="shared" si="398"/>
        <v>12</v>
      </c>
      <c r="C4269">
        <v>2013</v>
      </c>
      <c r="D4269">
        <v>7</v>
      </c>
      <c r="E4269">
        <v>9</v>
      </c>
      <c r="F4269">
        <v>12</v>
      </c>
      <c r="G4269">
        <v>12</v>
      </c>
      <c r="I4269" s="1">
        <v>41524</v>
      </c>
      <c r="J4269">
        <v>12</v>
      </c>
      <c r="K4269">
        <f t="shared" si="396"/>
        <v>2499</v>
      </c>
      <c r="L4269" s="7">
        <f t="shared" si="399"/>
        <v>49.173553719008268</v>
      </c>
      <c r="M4269">
        <f t="shared" si="400"/>
        <v>4.4428571428571422</v>
      </c>
      <c r="N4269">
        <f t="shared" si="401"/>
        <v>20.063333333333333</v>
      </c>
      <c r="O4269">
        <f>G4269/WatershedCalcs!$F$18</f>
        <v>0.74675324570261992</v>
      </c>
    </row>
    <row r="4270" spans="1:15" x14ac:dyDescent="0.25">
      <c r="A4270">
        <f t="shared" si="397"/>
        <v>2013</v>
      </c>
      <c r="B4270">
        <f t="shared" si="398"/>
        <v>12</v>
      </c>
      <c r="C4270">
        <v>2013</v>
      </c>
      <c r="D4270">
        <v>8</v>
      </c>
      <c r="E4270">
        <v>9</v>
      </c>
      <c r="F4270">
        <v>6</v>
      </c>
      <c r="G4270">
        <v>6</v>
      </c>
      <c r="I4270" s="1">
        <v>41525</v>
      </c>
      <c r="J4270">
        <v>6</v>
      </c>
      <c r="K4270">
        <f t="shared" si="396"/>
        <v>3252</v>
      </c>
      <c r="L4270" s="7">
        <f t="shared" si="399"/>
        <v>63.990554899645815</v>
      </c>
      <c r="M4270">
        <f t="shared" si="400"/>
        <v>3.0142857142857138</v>
      </c>
      <c r="N4270">
        <f t="shared" si="401"/>
        <v>20.396666666666665</v>
      </c>
      <c r="O4270">
        <f>G4270/WatershedCalcs!$F$18</f>
        <v>0.37337662285130996</v>
      </c>
    </row>
    <row r="4271" spans="1:15" x14ac:dyDescent="0.25">
      <c r="A4271">
        <f t="shared" si="397"/>
        <v>2013</v>
      </c>
      <c r="B4271">
        <f t="shared" si="398"/>
        <v>12</v>
      </c>
      <c r="C4271">
        <v>2013</v>
      </c>
      <c r="D4271">
        <v>9</v>
      </c>
      <c r="E4271">
        <v>9</v>
      </c>
      <c r="F4271">
        <v>3.9</v>
      </c>
      <c r="G4271">
        <v>3.9</v>
      </c>
      <c r="I4271" s="1">
        <v>41526</v>
      </c>
      <c r="J4271">
        <v>3.9</v>
      </c>
      <c r="K4271">
        <f t="shared" si="396"/>
        <v>3691</v>
      </c>
      <c r="L4271" s="7">
        <f t="shared" si="399"/>
        <v>72.628886265249903</v>
      </c>
      <c r="M4271">
        <f t="shared" si="400"/>
        <v>2.4571428571428569</v>
      </c>
      <c r="N4271">
        <f t="shared" si="401"/>
        <v>20.896666666666665</v>
      </c>
      <c r="O4271">
        <f>G4271/WatershedCalcs!$F$18</f>
        <v>0.24269480485335146</v>
      </c>
    </row>
    <row r="4272" spans="1:15" x14ac:dyDescent="0.25">
      <c r="A4272">
        <f t="shared" si="397"/>
        <v>2013</v>
      </c>
      <c r="B4272">
        <f t="shared" si="398"/>
        <v>12</v>
      </c>
      <c r="C4272">
        <v>2013</v>
      </c>
      <c r="D4272">
        <v>10</v>
      </c>
      <c r="E4272">
        <v>9</v>
      </c>
      <c r="F4272">
        <v>3</v>
      </c>
      <c r="G4272">
        <v>3</v>
      </c>
      <c r="I4272" s="1">
        <v>41527</v>
      </c>
      <c r="J4272">
        <v>3</v>
      </c>
      <c r="K4272">
        <f t="shared" si="396"/>
        <v>3941</v>
      </c>
      <c r="L4272" s="7">
        <f t="shared" si="399"/>
        <v>77.548209366391191</v>
      </c>
      <c r="M4272">
        <f t="shared" si="400"/>
        <v>2.2285714285714282</v>
      </c>
      <c r="N4272">
        <f t="shared" si="401"/>
        <v>21.4</v>
      </c>
      <c r="O4272">
        <f>G4272/WatershedCalcs!$F$18</f>
        <v>0.18668831142565498</v>
      </c>
    </row>
    <row r="4273" spans="1:15" x14ac:dyDescent="0.25">
      <c r="A4273">
        <f t="shared" si="397"/>
        <v>2013</v>
      </c>
      <c r="B4273">
        <f t="shared" si="398"/>
        <v>12</v>
      </c>
      <c r="C4273">
        <v>2013</v>
      </c>
      <c r="D4273">
        <v>11</v>
      </c>
      <c r="E4273">
        <v>9</v>
      </c>
      <c r="F4273">
        <v>2.2999999999999998</v>
      </c>
      <c r="G4273">
        <v>2.2999999999999998</v>
      </c>
      <c r="I4273" s="1">
        <v>41528</v>
      </c>
      <c r="J4273">
        <v>2.2999999999999998</v>
      </c>
      <c r="K4273">
        <f t="shared" si="396"/>
        <v>4227</v>
      </c>
      <c r="L4273" s="7">
        <f t="shared" si="399"/>
        <v>83.175914994096814</v>
      </c>
      <c r="M4273">
        <f t="shared" si="400"/>
        <v>2.1142857142857139</v>
      </c>
      <c r="N4273">
        <f t="shared" si="401"/>
        <v>21.9</v>
      </c>
      <c r="O4273">
        <f>G4273/WatershedCalcs!$F$18</f>
        <v>0.14312770542633546</v>
      </c>
    </row>
    <row r="4274" spans="1:15" x14ac:dyDescent="0.25">
      <c r="A4274">
        <f t="shared" si="397"/>
        <v>2013</v>
      </c>
      <c r="B4274">
        <f t="shared" si="398"/>
        <v>12</v>
      </c>
      <c r="C4274">
        <v>2013</v>
      </c>
      <c r="D4274">
        <v>12</v>
      </c>
      <c r="E4274">
        <v>9</v>
      </c>
      <c r="F4274">
        <v>2</v>
      </c>
      <c r="G4274">
        <v>2</v>
      </c>
      <c r="I4274" s="1">
        <v>41529</v>
      </c>
      <c r="J4274">
        <v>2</v>
      </c>
      <c r="K4274">
        <f t="shared" si="396"/>
        <v>4416</v>
      </c>
      <c r="L4274" s="7">
        <f t="shared" si="399"/>
        <v>86.894923258559615</v>
      </c>
      <c r="M4274">
        <f t="shared" si="400"/>
        <v>2.0428571428571431</v>
      </c>
      <c r="N4274">
        <f t="shared" si="401"/>
        <v>22.39</v>
      </c>
      <c r="O4274">
        <f>G4274/WatershedCalcs!$F$18</f>
        <v>0.12445887428376999</v>
      </c>
    </row>
    <row r="4275" spans="1:15" x14ac:dyDescent="0.25">
      <c r="A4275">
        <f t="shared" si="397"/>
        <v>2013</v>
      </c>
      <c r="B4275">
        <f t="shared" si="398"/>
        <v>12</v>
      </c>
      <c r="C4275">
        <v>2013</v>
      </c>
      <c r="D4275">
        <v>13</v>
      </c>
      <c r="E4275">
        <v>9</v>
      </c>
      <c r="F4275">
        <v>1.9</v>
      </c>
      <c r="G4275">
        <v>1.9</v>
      </c>
      <c r="I4275" s="1">
        <v>41530</v>
      </c>
      <c r="J4275">
        <v>1.9</v>
      </c>
      <c r="K4275">
        <f t="shared" si="396"/>
        <v>4479</v>
      </c>
      <c r="L4275" s="7">
        <f t="shared" si="399"/>
        <v>88.134592680047234</v>
      </c>
      <c r="M4275">
        <f t="shared" si="400"/>
        <v>2.0285714285714289</v>
      </c>
      <c r="N4275">
        <f t="shared" si="401"/>
        <v>22.856666666666669</v>
      </c>
      <c r="O4275">
        <f>G4275/WatershedCalcs!$F$18</f>
        <v>0.11823593056958148</v>
      </c>
    </row>
    <row r="4276" spans="1:15" x14ac:dyDescent="0.25">
      <c r="A4276">
        <f t="shared" si="397"/>
        <v>2013</v>
      </c>
      <c r="B4276">
        <f t="shared" si="398"/>
        <v>12</v>
      </c>
      <c r="C4276">
        <v>2013</v>
      </c>
      <c r="D4276">
        <v>14</v>
      </c>
      <c r="E4276">
        <v>9</v>
      </c>
      <c r="F4276">
        <v>2</v>
      </c>
      <c r="G4276">
        <v>2</v>
      </c>
      <c r="I4276" s="1">
        <v>41531</v>
      </c>
      <c r="J4276">
        <v>2</v>
      </c>
      <c r="K4276">
        <f t="shared" si="396"/>
        <v>4416</v>
      </c>
      <c r="L4276" s="7">
        <f t="shared" si="399"/>
        <v>86.894923258559615</v>
      </c>
      <c r="M4276">
        <f t="shared" si="400"/>
        <v>2.0285714285714289</v>
      </c>
      <c r="N4276">
        <f t="shared" si="401"/>
        <v>23.293333333333333</v>
      </c>
      <c r="O4276">
        <f>G4276/WatershedCalcs!$F$18</f>
        <v>0.12445887428376999</v>
      </c>
    </row>
    <row r="4277" spans="1:15" x14ac:dyDescent="0.25">
      <c r="A4277">
        <f t="shared" si="397"/>
        <v>2013</v>
      </c>
      <c r="B4277">
        <f t="shared" si="398"/>
        <v>12</v>
      </c>
      <c r="C4277">
        <v>2013</v>
      </c>
      <c r="D4277">
        <v>15</v>
      </c>
      <c r="E4277">
        <v>9</v>
      </c>
      <c r="F4277">
        <v>2.1</v>
      </c>
      <c r="G4277">
        <v>2.1</v>
      </c>
      <c r="I4277" s="1">
        <v>41532</v>
      </c>
      <c r="J4277">
        <v>2.1</v>
      </c>
      <c r="K4277">
        <f t="shared" si="396"/>
        <v>4352</v>
      </c>
      <c r="L4277" s="7">
        <f t="shared" si="399"/>
        <v>85.635576544667458</v>
      </c>
      <c r="M4277">
        <f t="shared" si="400"/>
        <v>2.3000000000000003</v>
      </c>
      <c r="N4277">
        <f t="shared" si="401"/>
        <v>23.726666666666667</v>
      </c>
      <c r="O4277">
        <f>G4277/WatershedCalcs!$F$18</f>
        <v>0.1306818179979585</v>
      </c>
    </row>
    <row r="4278" spans="1:15" x14ac:dyDescent="0.25">
      <c r="A4278">
        <f t="shared" si="397"/>
        <v>2013</v>
      </c>
      <c r="B4278">
        <f t="shared" si="398"/>
        <v>12</v>
      </c>
      <c r="C4278">
        <v>2013</v>
      </c>
      <c r="D4278">
        <v>16</v>
      </c>
      <c r="E4278">
        <v>9</v>
      </c>
      <c r="F4278">
        <v>2.2999999999999998</v>
      </c>
      <c r="G4278">
        <v>2.2999999999999998</v>
      </c>
      <c r="I4278" s="1">
        <v>41533</v>
      </c>
      <c r="J4278">
        <v>2.2999999999999998</v>
      </c>
      <c r="K4278">
        <f t="shared" si="396"/>
        <v>4227</v>
      </c>
      <c r="L4278" s="7">
        <f t="shared" si="399"/>
        <v>83.175914994096814</v>
      </c>
      <c r="M4278">
        <f t="shared" si="400"/>
        <v>3.1142857142857143</v>
      </c>
      <c r="N4278">
        <f t="shared" si="401"/>
        <v>24.123333333333335</v>
      </c>
      <c r="O4278">
        <f>G4278/WatershedCalcs!$F$18</f>
        <v>0.14312770542633546</v>
      </c>
    </row>
    <row r="4279" spans="1:15" x14ac:dyDescent="0.25">
      <c r="A4279">
        <f t="shared" si="397"/>
        <v>2013</v>
      </c>
      <c r="B4279">
        <f t="shared" si="398"/>
        <v>12</v>
      </c>
      <c r="C4279">
        <v>2013</v>
      </c>
      <c r="D4279">
        <v>17</v>
      </c>
      <c r="E4279">
        <v>9</v>
      </c>
      <c r="F4279">
        <v>2.2000000000000002</v>
      </c>
      <c r="G4279">
        <v>2.2000000000000002</v>
      </c>
      <c r="I4279" s="1">
        <v>41534</v>
      </c>
      <c r="J4279">
        <v>2.2000000000000002</v>
      </c>
      <c r="K4279">
        <f t="shared" si="396"/>
        <v>4282</v>
      </c>
      <c r="L4279" s="7">
        <f t="shared" si="399"/>
        <v>84.258166076347891</v>
      </c>
      <c r="M4279">
        <f t="shared" si="400"/>
        <v>4.3571428571428568</v>
      </c>
      <c r="N4279">
        <f t="shared" si="401"/>
        <v>24.513333333333332</v>
      </c>
      <c r="O4279">
        <f>G4279/WatershedCalcs!$F$18</f>
        <v>0.13690476171214699</v>
      </c>
    </row>
    <row r="4280" spans="1:15" x14ac:dyDescent="0.25">
      <c r="A4280">
        <f t="shared" si="397"/>
        <v>2013</v>
      </c>
      <c r="B4280">
        <f t="shared" si="398"/>
        <v>12</v>
      </c>
      <c r="C4280">
        <v>2013</v>
      </c>
      <c r="D4280">
        <v>18</v>
      </c>
      <c r="E4280">
        <v>9</v>
      </c>
      <c r="F4280">
        <v>1.8</v>
      </c>
      <c r="G4280">
        <v>1.8</v>
      </c>
      <c r="I4280" s="1">
        <v>41535</v>
      </c>
      <c r="J4280">
        <v>1.8</v>
      </c>
      <c r="K4280">
        <f t="shared" si="396"/>
        <v>4568</v>
      </c>
      <c r="L4280" s="7">
        <f t="shared" si="399"/>
        <v>89.885871704053528</v>
      </c>
      <c r="M4280">
        <f t="shared" si="400"/>
        <v>6.0428571428571427</v>
      </c>
      <c r="N4280">
        <f t="shared" si="401"/>
        <v>24.90666666666667</v>
      </c>
      <c r="O4280">
        <f>G4280/WatershedCalcs!$F$18</f>
        <v>0.11201298685539299</v>
      </c>
    </row>
    <row r="4281" spans="1:15" x14ac:dyDescent="0.25">
      <c r="A4281">
        <f t="shared" si="397"/>
        <v>2013</v>
      </c>
      <c r="B4281">
        <f t="shared" si="398"/>
        <v>12</v>
      </c>
      <c r="C4281">
        <v>2013</v>
      </c>
      <c r="D4281">
        <v>19</v>
      </c>
      <c r="E4281">
        <v>9</v>
      </c>
      <c r="F4281">
        <v>1.9</v>
      </c>
      <c r="G4281">
        <v>1.9</v>
      </c>
      <c r="I4281" s="1">
        <v>41536</v>
      </c>
      <c r="J4281">
        <v>1.9</v>
      </c>
      <c r="K4281">
        <f t="shared" si="396"/>
        <v>4479</v>
      </c>
      <c r="L4281" s="7">
        <f t="shared" si="399"/>
        <v>88.134592680047234</v>
      </c>
      <c r="M4281">
        <f t="shared" si="400"/>
        <v>7.9285714285714288</v>
      </c>
      <c r="N4281">
        <f t="shared" si="401"/>
        <v>25.346666666666668</v>
      </c>
      <c r="O4281">
        <f>G4281/WatershedCalcs!$F$18</f>
        <v>0.11823593056958148</v>
      </c>
    </row>
    <row r="4282" spans="1:15" x14ac:dyDescent="0.25">
      <c r="A4282">
        <f t="shared" si="397"/>
        <v>2013</v>
      </c>
      <c r="B4282">
        <f t="shared" si="398"/>
        <v>12</v>
      </c>
      <c r="C4282">
        <v>2013</v>
      </c>
      <c r="D4282">
        <v>20</v>
      </c>
      <c r="E4282">
        <v>9</v>
      </c>
      <c r="F4282">
        <v>1.9</v>
      </c>
      <c r="G4282">
        <v>1.9</v>
      </c>
      <c r="I4282" s="1">
        <v>41537</v>
      </c>
      <c r="J4282">
        <v>1.9</v>
      </c>
      <c r="K4282">
        <f t="shared" si="396"/>
        <v>4479</v>
      </c>
      <c r="L4282" s="7">
        <f t="shared" si="399"/>
        <v>88.134592680047234</v>
      </c>
      <c r="M4282">
        <f t="shared" si="400"/>
        <v>8.8000000000000007</v>
      </c>
      <c r="N4282">
        <f t="shared" si="401"/>
        <v>25.716666666666665</v>
      </c>
      <c r="O4282">
        <f>G4282/WatershedCalcs!$F$18</f>
        <v>0.11823593056958148</v>
      </c>
    </row>
    <row r="4283" spans="1:15" x14ac:dyDescent="0.25">
      <c r="A4283">
        <f t="shared" si="397"/>
        <v>2013</v>
      </c>
      <c r="B4283">
        <f t="shared" si="398"/>
        <v>12</v>
      </c>
      <c r="C4283">
        <v>2013</v>
      </c>
      <c r="D4283">
        <v>21</v>
      </c>
      <c r="E4283">
        <v>9</v>
      </c>
      <c r="F4283">
        <v>3.9</v>
      </c>
      <c r="G4283">
        <v>3.9</v>
      </c>
      <c r="I4283" s="1">
        <v>41538</v>
      </c>
      <c r="J4283">
        <v>3.9</v>
      </c>
      <c r="K4283">
        <f t="shared" si="396"/>
        <v>3691</v>
      </c>
      <c r="L4283" s="7">
        <f t="shared" si="399"/>
        <v>72.628886265249903</v>
      </c>
      <c r="M4283">
        <f t="shared" si="400"/>
        <v>9.8000000000000007</v>
      </c>
      <c r="N4283">
        <f t="shared" si="401"/>
        <v>26.086666666666666</v>
      </c>
      <c r="O4283">
        <f>G4283/WatershedCalcs!$F$18</f>
        <v>0.24269480485335146</v>
      </c>
    </row>
    <row r="4284" spans="1:15" x14ac:dyDescent="0.25">
      <c r="A4284">
        <f t="shared" si="397"/>
        <v>2013</v>
      </c>
      <c r="B4284">
        <f t="shared" si="398"/>
        <v>12</v>
      </c>
      <c r="C4284">
        <v>2013</v>
      </c>
      <c r="D4284">
        <v>22</v>
      </c>
      <c r="E4284">
        <v>9</v>
      </c>
      <c r="F4284">
        <v>7.8</v>
      </c>
      <c r="G4284">
        <v>7.8</v>
      </c>
      <c r="I4284" s="1">
        <v>41539</v>
      </c>
      <c r="J4284">
        <v>7.8</v>
      </c>
      <c r="K4284">
        <f t="shared" si="396"/>
        <v>2997</v>
      </c>
      <c r="L4284" s="7">
        <f t="shared" si="399"/>
        <v>58.972845336481704</v>
      </c>
      <c r="M4284">
        <f t="shared" si="400"/>
        <v>14.814285714285715</v>
      </c>
      <c r="N4284">
        <f t="shared" si="401"/>
        <v>26.39</v>
      </c>
      <c r="O4284">
        <f>G4284/WatershedCalcs!$F$18</f>
        <v>0.48538960970670292</v>
      </c>
    </row>
    <row r="4285" spans="1:15" x14ac:dyDescent="0.25">
      <c r="A4285">
        <f t="shared" si="397"/>
        <v>2013</v>
      </c>
      <c r="B4285">
        <f t="shared" si="398"/>
        <v>12</v>
      </c>
      <c r="C4285">
        <v>2013</v>
      </c>
      <c r="D4285">
        <v>23</v>
      </c>
      <c r="E4285">
        <v>9</v>
      </c>
      <c r="F4285">
        <v>11</v>
      </c>
      <c r="G4285">
        <v>11</v>
      </c>
      <c r="I4285" s="1">
        <v>41540</v>
      </c>
      <c r="J4285">
        <v>11</v>
      </c>
      <c r="K4285">
        <f t="shared" si="396"/>
        <v>2599</v>
      </c>
      <c r="L4285" s="7">
        <f t="shared" si="399"/>
        <v>51.141282959464775</v>
      </c>
      <c r="M4285">
        <f t="shared" si="400"/>
        <v>27.12857142857143</v>
      </c>
      <c r="N4285">
        <f t="shared" si="401"/>
        <v>26.563333333333333</v>
      </c>
      <c r="O4285">
        <f>G4285/WatershedCalcs!$F$18</f>
        <v>0.68452380856073491</v>
      </c>
    </row>
    <row r="4286" spans="1:15" x14ac:dyDescent="0.25">
      <c r="A4286">
        <f t="shared" si="397"/>
        <v>2013</v>
      </c>
      <c r="B4286">
        <f t="shared" si="398"/>
        <v>12</v>
      </c>
      <c r="C4286">
        <v>2013</v>
      </c>
      <c r="D4286">
        <v>24</v>
      </c>
      <c r="E4286">
        <v>9</v>
      </c>
      <c r="F4286">
        <v>14</v>
      </c>
      <c r="G4286">
        <v>14</v>
      </c>
      <c r="I4286" s="1">
        <v>41541</v>
      </c>
      <c r="J4286">
        <v>14</v>
      </c>
      <c r="K4286">
        <f t="shared" si="396"/>
        <v>2302</v>
      </c>
      <c r="L4286" s="7">
        <f t="shared" si="399"/>
        <v>45.297127115308932</v>
      </c>
      <c r="M4286">
        <f t="shared" si="400"/>
        <v>44.557142857142857</v>
      </c>
      <c r="N4286">
        <f t="shared" si="401"/>
        <v>26.63</v>
      </c>
      <c r="O4286">
        <f>G4286/WatershedCalcs!$F$18</f>
        <v>0.87121211998638992</v>
      </c>
    </row>
    <row r="4287" spans="1:15" x14ac:dyDescent="0.25">
      <c r="A4287">
        <f t="shared" si="397"/>
        <v>2013</v>
      </c>
      <c r="B4287">
        <f t="shared" si="398"/>
        <v>12</v>
      </c>
      <c r="C4287">
        <v>2013</v>
      </c>
      <c r="D4287">
        <v>25</v>
      </c>
      <c r="E4287">
        <v>9</v>
      </c>
      <c r="F4287">
        <v>15</v>
      </c>
      <c r="G4287">
        <v>15</v>
      </c>
      <c r="I4287" s="1">
        <v>41542</v>
      </c>
      <c r="J4287">
        <v>15</v>
      </c>
      <c r="K4287">
        <f t="shared" si="396"/>
        <v>2213</v>
      </c>
      <c r="L4287" s="7">
        <f t="shared" si="399"/>
        <v>43.545848091302638</v>
      </c>
      <c r="M4287">
        <f t="shared" si="400"/>
        <v>50.98571428571428</v>
      </c>
      <c r="N4287">
        <f t="shared" si="401"/>
        <v>26.596666666666668</v>
      </c>
      <c r="O4287">
        <f>G4287/WatershedCalcs!$F$18</f>
        <v>0.93344155712827492</v>
      </c>
    </row>
    <row r="4288" spans="1:15" x14ac:dyDescent="0.25">
      <c r="A4288">
        <f t="shared" si="397"/>
        <v>2013</v>
      </c>
      <c r="B4288">
        <f t="shared" si="398"/>
        <v>12</v>
      </c>
      <c r="C4288">
        <v>2013</v>
      </c>
      <c r="D4288">
        <v>26</v>
      </c>
      <c r="E4288">
        <v>9</v>
      </c>
      <c r="F4288">
        <v>8</v>
      </c>
      <c r="G4288">
        <v>8</v>
      </c>
      <c r="I4288" s="1">
        <v>41543</v>
      </c>
      <c r="J4288">
        <v>8</v>
      </c>
      <c r="K4288">
        <f t="shared" si="396"/>
        <v>2970</v>
      </c>
      <c r="L4288" s="7">
        <f t="shared" si="399"/>
        <v>58.441558441558442</v>
      </c>
      <c r="M4288">
        <f t="shared" si="400"/>
        <v>55.128571428571426</v>
      </c>
      <c r="N4288">
        <f t="shared" si="401"/>
        <v>26.529999999999998</v>
      </c>
      <c r="O4288">
        <f>G4288/WatershedCalcs!$F$18</f>
        <v>0.49783549713507996</v>
      </c>
    </row>
    <row r="4289" spans="1:15" x14ac:dyDescent="0.25">
      <c r="A4289">
        <f t="shared" si="397"/>
        <v>2013</v>
      </c>
      <c r="B4289">
        <f t="shared" si="398"/>
        <v>12</v>
      </c>
      <c r="C4289">
        <v>2013</v>
      </c>
      <c r="D4289">
        <v>27</v>
      </c>
      <c r="E4289">
        <v>9</v>
      </c>
      <c r="F4289">
        <v>8.9</v>
      </c>
      <c r="G4289">
        <v>8.9</v>
      </c>
      <c r="I4289" s="1">
        <v>41544</v>
      </c>
      <c r="J4289">
        <v>8.9</v>
      </c>
      <c r="K4289">
        <f t="shared" si="396"/>
        <v>2871</v>
      </c>
      <c r="L4289" s="7">
        <f t="shared" si="399"/>
        <v>56.493506493506494</v>
      </c>
      <c r="M4289">
        <f t="shared" si="400"/>
        <v>59.271428571428565</v>
      </c>
      <c r="N4289">
        <f t="shared" si="401"/>
        <v>26.696666666666665</v>
      </c>
      <c r="O4289">
        <f>G4289/WatershedCalcs!$F$18</f>
        <v>0.5538419905627765</v>
      </c>
    </row>
    <row r="4290" spans="1:15" x14ac:dyDescent="0.25">
      <c r="A4290">
        <f t="shared" si="397"/>
        <v>2013</v>
      </c>
      <c r="B4290">
        <f t="shared" si="398"/>
        <v>12</v>
      </c>
      <c r="C4290">
        <v>2013</v>
      </c>
      <c r="D4290">
        <v>28</v>
      </c>
      <c r="E4290">
        <v>9</v>
      </c>
      <c r="F4290">
        <v>39</v>
      </c>
      <c r="G4290">
        <v>39</v>
      </c>
      <c r="I4290" s="1">
        <v>41545</v>
      </c>
      <c r="J4290">
        <v>39</v>
      </c>
      <c r="K4290">
        <f t="shared" ref="K4290:K4353" si="402">RANK(J4290,$J$2:$J$5114,0)</f>
        <v>928</v>
      </c>
      <c r="L4290" s="7">
        <f t="shared" si="399"/>
        <v>18.260527351436444</v>
      </c>
      <c r="M4290">
        <f t="shared" si="400"/>
        <v>62.428571428571431</v>
      </c>
      <c r="N4290">
        <f t="shared" si="401"/>
        <v>26.866666666666667</v>
      </c>
      <c r="O4290">
        <f>G4290/WatershedCalcs!$F$18</f>
        <v>2.4269480485335149</v>
      </c>
    </row>
    <row r="4291" spans="1:15" x14ac:dyDescent="0.25">
      <c r="A4291">
        <f t="shared" ref="A4291:A4354" si="403">IF(E4291&gt;9,C4291+1,C4291)</f>
        <v>2013</v>
      </c>
      <c r="B4291">
        <f t="shared" ref="B4291:B4354" si="404">IF(E4291&gt;9,(E4291-9),(E4291+3))</f>
        <v>12</v>
      </c>
      <c r="C4291">
        <v>2013</v>
      </c>
      <c r="D4291">
        <v>29</v>
      </c>
      <c r="E4291">
        <v>9</v>
      </c>
      <c r="F4291">
        <v>94</v>
      </c>
      <c r="G4291">
        <v>94</v>
      </c>
      <c r="I4291" s="1">
        <v>41546</v>
      </c>
      <c r="J4291">
        <v>94</v>
      </c>
      <c r="K4291">
        <f t="shared" si="402"/>
        <v>309</v>
      </c>
      <c r="L4291" s="7">
        <f t="shared" ref="L4291:L4354" si="405">100*(K4291/(COUNT($K$2:$K$5114)+1))</f>
        <v>6.0802833530106257</v>
      </c>
      <c r="M4291">
        <f t="shared" ref="M4291:M4354" si="406">AVERAGE(J4291:J4297)</f>
        <v>60.714285714285715</v>
      </c>
      <c r="N4291">
        <f t="shared" ref="N4291:N4354" si="407">AVERAGE(J4291:J4320)</f>
        <v>26.033333333333335</v>
      </c>
      <c r="O4291">
        <f>G4291/WatershedCalcs!$F$18</f>
        <v>5.8495670913371898</v>
      </c>
    </row>
    <row r="4292" spans="1:15" x14ac:dyDescent="0.25">
      <c r="A4292">
        <f t="shared" si="403"/>
        <v>2013</v>
      </c>
      <c r="B4292">
        <f t="shared" si="404"/>
        <v>12</v>
      </c>
      <c r="C4292">
        <v>2013</v>
      </c>
      <c r="D4292">
        <v>30</v>
      </c>
      <c r="E4292">
        <v>9</v>
      </c>
      <c r="F4292">
        <v>133</v>
      </c>
      <c r="G4292">
        <v>133</v>
      </c>
      <c r="I4292" s="1">
        <v>41547</v>
      </c>
      <c r="J4292">
        <v>133</v>
      </c>
      <c r="K4292">
        <f t="shared" si="402"/>
        <v>194</v>
      </c>
      <c r="L4292" s="7">
        <f t="shared" si="405"/>
        <v>3.8173947264856358</v>
      </c>
      <c r="M4292">
        <f t="shared" si="406"/>
        <v>50.714285714285715</v>
      </c>
      <c r="N4292">
        <f t="shared" si="407"/>
        <v>23.333333333333332</v>
      </c>
      <c r="O4292">
        <f>G4292/WatershedCalcs!$F$18</f>
        <v>8.2765151398707033</v>
      </c>
    </row>
    <row r="4293" spans="1:15" x14ac:dyDescent="0.25">
      <c r="A4293">
        <f t="shared" si="403"/>
        <v>2014</v>
      </c>
      <c r="B4293">
        <f t="shared" si="404"/>
        <v>1</v>
      </c>
      <c r="C4293">
        <v>2013</v>
      </c>
      <c r="D4293">
        <v>1</v>
      </c>
      <c r="E4293">
        <v>10</v>
      </c>
      <c r="F4293">
        <v>59</v>
      </c>
      <c r="G4293">
        <v>59</v>
      </c>
      <c r="I4293" s="1">
        <v>41548</v>
      </c>
      <c r="J4293">
        <v>59</v>
      </c>
      <c r="K4293">
        <f t="shared" si="402"/>
        <v>519</v>
      </c>
      <c r="L4293" s="7">
        <f t="shared" si="405"/>
        <v>10.212514757969302</v>
      </c>
      <c r="M4293">
        <f t="shared" si="406"/>
        <v>34.857142857142854</v>
      </c>
      <c r="N4293">
        <f t="shared" si="407"/>
        <v>19.333333333333332</v>
      </c>
      <c r="O4293">
        <f>G4293/WatershedCalcs!$F$18</f>
        <v>3.6715367913712145</v>
      </c>
    </row>
    <row r="4294" spans="1:15" x14ac:dyDescent="0.25">
      <c r="A4294">
        <f t="shared" si="403"/>
        <v>2014</v>
      </c>
      <c r="B4294">
        <f t="shared" si="404"/>
        <v>1</v>
      </c>
      <c r="C4294">
        <v>2013</v>
      </c>
      <c r="D4294">
        <v>2</v>
      </c>
      <c r="E4294">
        <v>10</v>
      </c>
      <c r="F4294">
        <v>44</v>
      </c>
      <c r="G4294">
        <v>44</v>
      </c>
      <c r="I4294" s="1">
        <v>41549</v>
      </c>
      <c r="J4294">
        <v>44</v>
      </c>
      <c r="K4294">
        <f t="shared" si="402"/>
        <v>777</v>
      </c>
      <c r="L4294" s="7">
        <f t="shared" si="405"/>
        <v>15.289256198347106</v>
      </c>
      <c r="M4294">
        <f t="shared" si="406"/>
        <v>29.428571428571427</v>
      </c>
      <c r="N4294">
        <f t="shared" si="407"/>
        <v>17.8</v>
      </c>
      <c r="O4294">
        <f>G4294/WatershedCalcs!$F$18</f>
        <v>2.7380952342429397</v>
      </c>
    </row>
    <row r="4295" spans="1:15" x14ac:dyDescent="0.25">
      <c r="A4295">
        <f t="shared" si="403"/>
        <v>2014</v>
      </c>
      <c r="B4295">
        <f t="shared" si="404"/>
        <v>1</v>
      </c>
      <c r="C4295">
        <v>2013</v>
      </c>
      <c r="D4295">
        <v>3</v>
      </c>
      <c r="E4295">
        <v>10</v>
      </c>
      <c r="F4295">
        <v>37</v>
      </c>
      <c r="G4295">
        <v>37</v>
      </c>
      <c r="I4295" s="1">
        <v>41550</v>
      </c>
      <c r="J4295">
        <v>37</v>
      </c>
      <c r="K4295">
        <f t="shared" si="402"/>
        <v>988</v>
      </c>
      <c r="L4295" s="7">
        <f t="shared" si="405"/>
        <v>19.441164895710351</v>
      </c>
      <c r="M4295">
        <f t="shared" si="406"/>
        <v>25.857142857142858</v>
      </c>
      <c r="N4295">
        <f t="shared" si="407"/>
        <v>16.766666666666666</v>
      </c>
      <c r="O4295">
        <f>G4295/WatershedCalcs!$F$18</f>
        <v>2.3024891742497449</v>
      </c>
    </row>
    <row r="4296" spans="1:15" x14ac:dyDescent="0.25">
      <c r="A4296">
        <f t="shared" si="403"/>
        <v>2014</v>
      </c>
      <c r="B4296">
        <f t="shared" si="404"/>
        <v>1</v>
      </c>
      <c r="C4296">
        <v>2013</v>
      </c>
      <c r="D4296">
        <v>4</v>
      </c>
      <c r="E4296">
        <v>10</v>
      </c>
      <c r="F4296">
        <v>31</v>
      </c>
      <c r="G4296">
        <v>31</v>
      </c>
      <c r="I4296" s="1">
        <v>41551</v>
      </c>
      <c r="J4296">
        <v>31</v>
      </c>
      <c r="K4296">
        <f t="shared" si="402"/>
        <v>1219</v>
      </c>
      <c r="L4296" s="7">
        <f t="shared" si="405"/>
        <v>23.986619441164898</v>
      </c>
      <c r="M4296">
        <f t="shared" si="406"/>
        <v>23.142857142857142</v>
      </c>
      <c r="N4296">
        <f t="shared" si="407"/>
        <v>16.399999999999999</v>
      </c>
      <c r="O4296">
        <f>G4296/WatershedCalcs!$F$18</f>
        <v>1.9291125513984348</v>
      </c>
    </row>
    <row r="4297" spans="1:15" x14ac:dyDescent="0.25">
      <c r="A4297">
        <f t="shared" si="403"/>
        <v>2014</v>
      </c>
      <c r="B4297">
        <f t="shared" si="404"/>
        <v>1</v>
      </c>
      <c r="C4297">
        <v>2013</v>
      </c>
      <c r="D4297">
        <v>5</v>
      </c>
      <c r="E4297">
        <v>10</v>
      </c>
      <c r="F4297">
        <v>27</v>
      </c>
      <c r="G4297">
        <v>27</v>
      </c>
      <c r="I4297" s="1">
        <v>41552</v>
      </c>
      <c r="J4297">
        <v>27</v>
      </c>
      <c r="K4297">
        <f t="shared" si="402"/>
        <v>1397</v>
      </c>
      <c r="L4297" s="7">
        <f t="shared" si="405"/>
        <v>27.489177489177489</v>
      </c>
      <c r="M4297">
        <f t="shared" si="406"/>
        <v>21.142857142857142</v>
      </c>
      <c r="N4297">
        <f t="shared" si="407"/>
        <v>15.933333333333334</v>
      </c>
      <c r="O4297">
        <f>G4297/WatershedCalcs!$F$18</f>
        <v>1.6801948028308948</v>
      </c>
    </row>
    <row r="4298" spans="1:15" x14ac:dyDescent="0.25">
      <c r="A4298">
        <f t="shared" si="403"/>
        <v>2014</v>
      </c>
      <c r="B4298">
        <f t="shared" si="404"/>
        <v>1</v>
      </c>
      <c r="C4298">
        <v>2013</v>
      </c>
      <c r="D4298">
        <v>6</v>
      </c>
      <c r="E4298">
        <v>10</v>
      </c>
      <c r="F4298">
        <v>24</v>
      </c>
      <c r="G4298">
        <v>24</v>
      </c>
      <c r="I4298" s="1">
        <v>41553</v>
      </c>
      <c r="J4298">
        <v>24</v>
      </c>
      <c r="K4298">
        <f t="shared" si="402"/>
        <v>1550</v>
      </c>
      <c r="L4298" s="7">
        <f t="shared" si="405"/>
        <v>30.499803227075954</v>
      </c>
      <c r="M4298">
        <f t="shared" si="406"/>
        <v>19.571428571428573</v>
      </c>
      <c r="N4298">
        <f t="shared" si="407"/>
        <v>15.533333333333333</v>
      </c>
      <c r="O4298">
        <f>G4298/WatershedCalcs!$F$18</f>
        <v>1.4935064914052398</v>
      </c>
    </row>
    <row r="4299" spans="1:15" x14ac:dyDescent="0.25">
      <c r="A4299">
        <f t="shared" si="403"/>
        <v>2014</v>
      </c>
      <c r="B4299">
        <f t="shared" si="404"/>
        <v>1</v>
      </c>
      <c r="C4299">
        <v>2013</v>
      </c>
      <c r="D4299">
        <v>7</v>
      </c>
      <c r="E4299">
        <v>10</v>
      </c>
      <c r="F4299">
        <v>22</v>
      </c>
      <c r="G4299">
        <v>22</v>
      </c>
      <c r="I4299" s="1">
        <v>41554</v>
      </c>
      <c r="J4299">
        <v>22</v>
      </c>
      <c r="K4299">
        <f t="shared" si="402"/>
        <v>1676</v>
      </c>
      <c r="L4299" s="7">
        <f t="shared" si="405"/>
        <v>32.979142070051161</v>
      </c>
      <c r="M4299">
        <f t="shared" si="406"/>
        <v>18.285714285714285</v>
      </c>
      <c r="N4299">
        <f t="shared" si="407"/>
        <v>15.366666666666667</v>
      </c>
      <c r="O4299">
        <f>G4299/WatershedCalcs!$F$18</f>
        <v>1.3690476171214698</v>
      </c>
    </row>
    <row r="4300" spans="1:15" x14ac:dyDescent="0.25">
      <c r="A4300">
        <f t="shared" si="403"/>
        <v>2014</v>
      </c>
      <c r="B4300">
        <f t="shared" si="404"/>
        <v>1</v>
      </c>
      <c r="C4300">
        <v>2013</v>
      </c>
      <c r="D4300">
        <v>8</v>
      </c>
      <c r="E4300">
        <v>10</v>
      </c>
      <c r="F4300">
        <v>21</v>
      </c>
      <c r="G4300">
        <v>21</v>
      </c>
      <c r="I4300" s="1">
        <v>41555</v>
      </c>
      <c r="J4300">
        <v>21</v>
      </c>
      <c r="K4300">
        <f t="shared" si="402"/>
        <v>1744</v>
      </c>
      <c r="L4300" s="7">
        <f t="shared" si="405"/>
        <v>34.317197953561589</v>
      </c>
      <c r="M4300">
        <f t="shared" si="406"/>
        <v>17.285714285714285</v>
      </c>
      <c r="N4300">
        <f t="shared" si="407"/>
        <v>15.6</v>
      </c>
      <c r="O4300">
        <f>G4300/WatershedCalcs!$F$18</f>
        <v>1.3068181799795848</v>
      </c>
    </row>
    <row r="4301" spans="1:15" x14ac:dyDescent="0.25">
      <c r="A4301">
        <f t="shared" si="403"/>
        <v>2014</v>
      </c>
      <c r="B4301">
        <f t="shared" si="404"/>
        <v>1</v>
      </c>
      <c r="C4301">
        <v>2013</v>
      </c>
      <c r="D4301">
        <v>9</v>
      </c>
      <c r="E4301">
        <v>10</v>
      </c>
      <c r="F4301">
        <v>19</v>
      </c>
      <c r="G4301">
        <v>19</v>
      </c>
      <c r="I4301" s="1">
        <v>41556</v>
      </c>
      <c r="J4301">
        <v>19</v>
      </c>
      <c r="K4301">
        <f t="shared" si="402"/>
        <v>1898</v>
      </c>
      <c r="L4301" s="7">
        <f t="shared" si="405"/>
        <v>37.34750098386462</v>
      </c>
      <c r="M4301">
        <f t="shared" si="406"/>
        <v>16.285714285714285</v>
      </c>
      <c r="N4301">
        <f t="shared" si="407"/>
        <v>16.233333333333334</v>
      </c>
      <c r="O4301">
        <f>G4301/WatershedCalcs!$F$18</f>
        <v>1.1823593056958148</v>
      </c>
    </row>
    <row r="4302" spans="1:15" x14ac:dyDescent="0.25">
      <c r="A4302">
        <f t="shared" si="403"/>
        <v>2014</v>
      </c>
      <c r="B4302">
        <f t="shared" si="404"/>
        <v>1</v>
      </c>
      <c r="C4302">
        <v>2013</v>
      </c>
      <c r="D4302">
        <v>10</v>
      </c>
      <c r="E4302">
        <v>10</v>
      </c>
      <c r="F4302">
        <v>18</v>
      </c>
      <c r="G4302">
        <v>18</v>
      </c>
      <c r="I4302" s="1">
        <v>41557</v>
      </c>
      <c r="J4302">
        <v>18</v>
      </c>
      <c r="K4302">
        <f t="shared" si="402"/>
        <v>1969</v>
      </c>
      <c r="L4302" s="7">
        <f t="shared" si="405"/>
        <v>38.744588744588739</v>
      </c>
      <c r="M4302">
        <f t="shared" si="406"/>
        <v>15.571428571428571</v>
      </c>
      <c r="N4302">
        <f t="shared" si="407"/>
        <v>16.566666666666666</v>
      </c>
      <c r="O4302">
        <f>G4302/WatershedCalcs!$F$18</f>
        <v>1.1201298685539298</v>
      </c>
    </row>
    <row r="4303" spans="1:15" x14ac:dyDescent="0.25">
      <c r="A4303">
        <f t="shared" si="403"/>
        <v>2014</v>
      </c>
      <c r="B4303">
        <f t="shared" si="404"/>
        <v>1</v>
      </c>
      <c r="C4303">
        <v>2013</v>
      </c>
      <c r="D4303">
        <v>11</v>
      </c>
      <c r="E4303">
        <v>10</v>
      </c>
      <c r="F4303">
        <v>17</v>
      </c>
      <c r="G4303">
        <v>17</v>
      </c>
      <c r="I4303" s="1">
        <v>41558</v>
      </c>
      <c r="J4303">
        <v>17</v>
      </c>
      <c r="K4303">
        <f t="shared" si="402"/>
        <v>2056</v>
      </c>
      <c r="L4303" s="7">
        <f t="shared" si="405"/>
        <v>40.456513183785916</v>
      </c>
      <c r="M4303">
        <f t="shared" si="406"/>
        <v>15</v>
      </c>
      <c r="N4303">
        <f t="shared" si="407"/>
        <v>16.766666666666666</v>
      </c>
      <c r="O4303">
        <f>G4303/WatershedCalcs!$F$18</f>
        <v>1.0579004314120448</v>
      </c>
    </row>
    <row r="4304" spans="1:15" x14ac:dyDescent="0.25">
      <c r="A4304">
        <f t="shared" si="403"/>
        <v>2014</v>
      </c>
      <c r="B4304">
        <f t="shared" si="404"/>
        <v>1</v>
      </c>
      <c r="C4304">
        <v>2013</v>
      </c>
      <c r="D4304">
        <v>12</v>
      </c>
      <c r="E4304">
        <v>10</v>
      </c>
      <c r="F4304">
        <v>16</v>
      </c>
      <c r="G4304">
        <v>16</v>
      </c>
      <c r="I4304" s="1">
        <v>41559</v>
      </c>
      <c r="J4304">
        <v>16</v>
      </c>
      <c r="K4304">
        <f t="shared" si="402"/>
        <v>2135</v>
      </c>
      <c r="L4304" s="7">
        <f t="shared" si="405"/>
        <v>42.011019283746556</v>
      </c>
      <c r="M4304">
        <f t="shared" si="406"/>
        <v>14.714285714285714</v>
      </c>
      <c r="N4304">
        <f t="shared" si="407"/>
        <v>16.933333333333334</v>
      </c>
      <c r="O4304">
        <f>G4304/WatershedCalcs!$F$18</f>
        <v>0.99567099427015993</v>
      </c>
    </row>
    <row r="4305" spans="1:15" x14ac:dyDescent="0.25">
      <c r="A4305">
        <f t="shared" si="403"/>
        <v>2014</v>
      </c>
      <c r="B4305">
        <f t="shared" si="404"/>
        <v>1</v>
      </c>
      <c r="C4305">
        <v>2013</v>
      </c>
      <c r="D4305">
        <v>13</v>
      </c>
      <c r="E4305">
        <v>10</v>
      </c>
      <c r="F4305">
        <v>15</v>
      </c>
      <c r="G4305">
        <v>15</v>
      </c>
      <c r="I4305" s="1">
        <v>41560</v>
      </c>
      <c r="J4305">
        <v>15</v>
      </c>
      <c r="K4305">
        <f t="shared" si="402"/>
        <v>2213</v>
      </c>
      <c r="L4305" s="7">
        <f t="shared" si="405"/>
        <v>43.545848091302638</v>
      </c>
      <c r="M4305">
        <f t="shared" si="406"/>
        <v>14.285714285714286</v>
      </c>
      <c r="N4305">
        <f t="shared" si="407"/>
        <v>17.066666666666666</v>
      </c>
      <c r="O4305">
        <f>G4305/WatershedCalcs!$F$18</f>
        <v>0.93344155712827492</v>
      </c>
    </row>
    <row r="4306" spans="1:15" x14ac:dyDescent="0.25">
      <c r="A4306">
        <f t="shared" si="403"/>
        <v>2014</v>
      </c>
      <c r="B4306">
        <f t="shared" si="404"/>
        <v>1</v>
      </c>
      <c r="C4306">
        <v>2013</v>
      </c>
      <c r="D4306">
        <v>14</v>
      </c>
      <c r="E4306">
        <v>10</v>
      </c>
      <c r="F4306">
        <v>15</v>
      </c>
      <c r="G4306">
        <v>15</v>
      </c>
      <c r="I4306" s="1">
        <v>41561</v>
      </c>
      <c r="J4306">
        <v>15</v>
      </c>
      <c r="K4306">
        <f t="shared" si="402"/>
        <v>2213</v>
      </c>
      <c r="L4306" s="7">
        <f t="shared" si="405"/>
        <v>43.545848091302638</v>
      </c>
      <c r="M4306">
        <f t="shared" si="406"/>
        <v>14</v>
      </c>
      <c r="N4306">
        <f t="shared" si="407"/>
        <v>17.399999999999999</v>
      </c>
      <c r="O4306">
        <f>G4306/WatershedCalcs!$F$18</f>
        <v>0.93344155712827492</v>
      </c>
    </row>
    <row r="4307" spans="1:15" x14ac:dyDescent="0.25">
      <c r="A4307">
        <f t="shared" si="403"/>
        <v>2014</v>
      </c>
      <c r="B4307">
        <f t="shared" si="404"/>
        <v>1</v>
      </c>
      <c r="C4307">
        <v>2013</v>
      </c>
      <c r="D4307">
        <v>15</v>
      </c>
      <c r="E4307">
        <v>10</v>
      </c>
      <c r="F4307">
        <v>14</v>
      </c>
      <c r="G4307">
        <v>14</v>
      </c>
      <c r="I4307" s="1">
        <v>41562</v>
      </c>
      <c r="J4307">
        <v>14</v>
      </c>
      <c r="K4307">
        <f t="shared" si="402"/>
        <v>2302</v>
      </c>
      <c r="L4307" s="7">
        <f t="shared" si="405"/>
        <v>45.297127115308932</v>
      </c>
      <c r="M4307">
        <f t="shared" si="406"/>
        <v>13.714285714285714</v>
      </c>
      <c r="N4307">
        <f t="shared" si="407"/>
        <v>17.600000000000001</v>
      </c>
      <c r="O4307">
        <f>G4307/WatershedCalcs!$F$18</f>
        <v>0.87121211998638992</v>
      </c>
    </row>
    <row r="4308" spans="1:15" x14ac:dyDescent="0.25">
      <c r="A4308">
        <f t="shared" si="403"/>
        <v>2014</v>
      </c>
      <c r="B4308">
        <f t="shared" si="404"/>
        <v>1</v>
      </c>
      <c r="C4308">
        <v>2013</v>
      </c>
      <c r="D4308">
        <v>16</v>
      </c>
      <c r="E4308">
        <v>10</v>
      </c>
      <c r="F4308">
        <v>14</v>
      </c>
      <c r="G4308">
        <v>14</v>
      </c>
      <c r="I4308" s="1">
        <v>41563</v>
      </c>
      <c r="J4308">
        <v>14</v>
      </c>
      <c r="K4308">
        <f t="shared" si="402"/>
        <v>2302</v>
      </c>
      <c r="L4308" s="7">
        <f t="shared" si="405"/>
        <v>45.297127115308932</v>
      </c>
      <c r="M4308">
        <f t="shared" si="406"/>
        <v>13.571428571428571</v>
      </c>
      <c r="N4308">
        <f t="shared" si="407"/>
        <v>17.766666666666666</v>
      </c>
      <c r="O4308">
        <f>G4308/WatershedCalcs!$F$18</f>
        <v>0.87121211998638992</v>
      </c>
    </row>
    <row r="4309" spans="1:15" x14ac:dyDescent="0.25">
      <c r="A4309">
        <f t="shared" si="403"/>
        <v>2014</v>
      </c>
      <c r="B4309">
        <f t="shared" si="404"/>
        <v>1</v>
      </c>
      <c r="C4309">
        <v>2013</v>
      </c>
      <c r="D4309">
        <v>17</v>
      </c>
      <c r="E4309">
        <v>10</v>
      </c>
      <c r="F4309">
        <v>14</v>
      </c>
      <c r="G4309">
        <v>14</v>
      </c>
      <c r="I4309" s="1">
        <v>41564</v>
      </c>
      <c r="J4309">
        <v>14</v>
      </c>
      <c r="K4309">
        <f t="shared" si="402"/>
        <v>2302</v>
      </c>
      <c r="L4309" s="7">
        <f t="shared" si="405"/>
        <v>45.297127115308932</v>
      </c>
      <c r="M4309">
        <f t="shared" si="406"/>
        <v>13.428571428571429</v>
      </c>
      <c r="N4309">
        <f t="shared" si="407"/>
        <v>17.933333333333334</v>
      </c>
      <c r="O4309">
        <f>G4309/WatershedCalcs!$F$18</f>
        <v>0.87121211998638992</v>
      </c>
    </row>
    <row r="4310" spans="1:15" x14ac:dyDescent="0.25">
      <c r="A4310">
        <f t="shared" si="403"/>
        <v>2014</v>
      </c>
      <c r="B4310">
        <f t="shared" si="404"/>
        <v>1</v>
      </c>
      <c r="C4310">
        <v>2013</v>
      </c>
      <c r="D4310">
        <v>18</v>
      </c>
      <c r="E4310">
        <v>10</v>
      </c>
      <c r="F4310">
        <v>15</v>
      </c>
      <c r="G4310">
        <v>15</v>
      </c>
      <c r="I4310" s="1">
        <v>41565</v>
      </c>
      <c r="J4310">
        <v>15</v>
      </c>
      <c r="K4310">
        <f t="shared" si="402"/>
        <v>2213</v>
      </c>
      <c r="L4310" s="7">
        <f t="shared" si="405"/>
        <v>43.545848091302638</v>
      </c>
      <c r="M4310">
        <f t="shared" si="406"/>
        <v>13.285714285714286</v>
      </c>
      <c r="N4310">
        <f t="shared" si="407"/>
        <v>18.100000000000001</v>
      </c>
      <c r="O4310">
        <f>G4310/WatershedCalcs!$F$18</f>
        <v>0.93344155712827492</v>
      </c>
    </row>
    <row r="4311" spans="1:15" x14ac:dyDescent="0.25">
      <c r="A4311">
        <f t="shared" si="403"/>
        <v>2014</v>
      </c>
      <c r="B4311">
        <f t="shared" si="404"/>
        <v>1</v>
      </c>
      <c r="C4311">
        <v>2013</v>
      </c>
      <c r="D4311">
        <v>19</v>
      </c>
      <c r="E4311">
        <v>10</v>
      </c>
      <c r="F4311">
        <v>13</v>
      </c>
      <c r="G4311">
        <v>13</v>
      </c>
      <c r="I4311" s="1">
        <v>41566</v>
      </c>
      <c r="J4311">
        <v>13</v>
      </c>
      <c r="K4311">
        <f t="shared" si="402"/>
        <v>2405</v>
      </c>
      <c r="L4311" s="7">
        <f t="shared" si="405"/>
        <v>47.323888232979144</v>
      </c>
      <c r="M4311">
        <f t="shared" si="406"/>
        <v>13</v>
      </c>
      <c r="N4311">
        <f t="shared" si="407"/>
        <v>18.2</v>
      </c>
      <c r="O4311">
        <f>G4311/WatershedCalcs!$F$18</f>
        <v>0.80898268284450492</v>
      </c>
    </row>
    <row r="4312" spans="1:15" x14ac:dyDescent="0.25">
      <c r="A4312">
        <f t="shared" si="403"/>
        <v>2014</v>
      </c>
      <c r="B4312">
        <f t="shared" si="404"/>
        <v>1</v>
      </c>
      <c r="C4312">
        <v>2013</v>
      </c>
      <c r="D4312">
        <v>20</v>
      </c>
      <c r="E4312">
        <v>10</v>
      </c>
      <c r="F4312">
        <v>13</v>
      </c>
      <c r="G4312">
        <v>13</v>
      </c>
      <c r="I4312" s="1">
        <v>41567</v>
      </c>
      <c r="J4312">
        <v>13</v>
      </c>
      <c r="K4312">
        <f t="shared" si="402"/>
        <v>2405</v>
      </c>
      <c r="L4312" s="7">
        <f t="shared" si="405"/>
        <v>47.323888232979144</v>
      </c>
      <c r="M4312">
        <f t="shared" si="406"/>
        <v>13</v>
      </c>
      <c r="N4312">
        <f t="shared" si="407"/>
        <v>18.600000000000001</v>
      </c>
      <c r="O4312">
        <f>G4312/WatershedCalcs!$F$18</f>
        <v>0.80898268284450492</v>
      </c>
    </row>
    <row r="4313" spans="1:15" x14ac:dyDescent="0.25">
      <c r="A4313">
        <f t="shared" si="403"/>
        <v>2014</v>
      </c>
      <c r="B4313">
        <f t="shared" si="404"/>
        <v>1</v>
      </c>
      <c r="C4313">
        <v>2013</v>
      </c>
      <c r="D4313">
        <v>21</v>
      </c>
      <c r="E4313">
        <v>10</v>
      </c>
      <c r="F4313">
        <v>13</v>
      </c>
      <c r="G4313">
        <v>13</v>
      </c>
      <c r="I4313" s="1">
        <v>41568</v>
      </c>
      <c r="J4313">
        <v>13</v>
      </c>
      <c r="K4313">
        <f t="shared" si="402"/>
        <v>2405</v>
      </c>
      <c r="L4313" s="7">
        <f t="shared" si="405"/>
        <v>47.323888232979144</v>
      </c>
      <c r="M4313">
        <f t="shared" si="406"/>
        <v>13.142857142857142</v>
      </c>
      <c r="N4313">
        <f t="shared" si="407"/>
        <v>19.600000000000001</v>
      </c>
      <c r="O4313">
        <f>G4313/WatershedCalcs!$F$18</f>
        <v>0.80898268284450492</v>
      </c>
    </row>
    <row r="4314" spans="1:15" x14ac:dyDescent="0.25">
      <c r="A4314">
        <f t="shared" si="403"/>
        <v>2014</v>
      </c>
      <c r="B4314">
        <f t="shared" si="404"/>
        <v>1</v>
      </c>
      <c r="C4314">
        <v>2013</v>
      </c>
      <c r="D4314">
        <v>22</v>
      </c>
      <c r="E4314">
        <v>10</v>
      </c>
      <c r="F4314">
        <v>13</v>
      </c>
      <c r="G4314">
        <v>13</v>
      </c>
      <c r="I4314" s="1">
        <v>41569</v>
      </c>
      <c r="J4314">
        <v>13</v>
      </c>
      <c r="K4314">
        <f t="shared" si="402"/>
        <v>2405</v>
      </c>
      <c r="L4314" s="7">
        <f t="shared" si="405"/>
        <v>47.323888232979144</v>
      </c>
      <c r="M4314">
        <f t="shared" si="406"/>
        <v>13.285714285714286</v>
      </c>
      <c r="N4314">
        <f t="shared" si="407"/>
        <v>20.399999999999999</v>
      </c>
      <c r="O4314">
        <f>G4314/WatershedCalcs!$F$18</f>
        <v>0.80898268284450492</v>
      </c>
    </row>
    <row r="4315" spans="1:15" x14ac:dyDescent="0.25">
      <c r="A4315">
        <f t="shared" si="403"/>
        <v>2014</v>
      </c>
      <c r="B4315">
        <f t="shared" si="404"/>
        <v>1</v>
      </c>
      <c r="C4315">
        <v>2013</v>
      </c>
      <c r="D4315">
        <v>23</v>
      </c>
      <c r="E4315">
        <v>10</v>
      </c>
      <c r="F4315">
        <v>13</v>
      </c>
      <c r="G4315">
        <v>13</v>
      </c>
      <c r="I4315" s="1">
        <v>41570</v>
      </c>
      <c r="J4315">
        <v>13</v>
      </c>
      <c r="K4315">
        <f t="shared" si="402"/>
        <v>2405</v>
      </c>
      <c r="L4315" s="7">
        <f t="shared" si="405"/>
        <v>47.323888232979144</v>
      </c>
      <c r="M4315">
        <f t="shared" si="406"/>
        <v>13.285714285714286</v>
      </c>
      <c r="N4315">
        <f t="shared" si="407"/>
        <v>21.066666666666666</v>
      </c>
      <c r="O4315">
        <f>G4315/WatershedCalcs!$F$18</f>
        <v>0.80898268284450492</v>
      </c>
    </row>
    <row r="4316" spans="1:15" x14ac:dyDescent="0.25">
      <c r="A4316">
        <f t="shared" si="403"/>
        <v>2014</v>
      </c>
      <c r="B4316">
        <f t="shared" si="404"/>
        <v>1</v>
      </c>
      <c r="C4316">
        <v>2013</v>
      </c>
      <c r="D4316">
        <v>24</v>
      </c>
      <c r="E4316">
        <v>10</v>
      </c>
      <c r="F4316">
        <v>13</v>
      </c>
      <c r="G4316">
        <v>13</v>
      </c>
      <c r="I4316" s="1">
        <v>41571</v>
      </c>
      <c r="J4316">
        <v>13</v>
      </c>
      <c r="K4316">
        <f t="shared" si="402"/>
        <v>2405</v>
      </c>
      <c r="L4316" s="7">
        <f t="shared" si="405"/>
        <v>47.323888232979144</v>
      </c>
      <c r="M4316">
        <f t="shared" si="406"/>
        <v>13.285714285714286</v>
      </c>
      <c r="N4316">
        <f t="shared" si="407"/>
        <v>21.6</v>
      </c>
      <c r="O4316">
        <f>G4316/WatershedCalcs!$F$18</f>
        <v>0.80898268284450492</v>
      </c>
    </row>
    <row r="4317" spans="1:15" x14ac:dyDescent="0.25">
      <c r="A4317">
        <f t="shared" si="403"/>
        <v>2014</v>
      </c>
      <c r="B4317">
        <f t="shared" si="404"/>
        <v>1</v>
      </c>
      <c r="C4317">
        <v>2013</v>
      </c>
      <c r="D4317">
        <v>25</v>
      </c>
      <c r="E4317">
        <v>10</v>
      </c>
      <c r="F4317">
        <v>13</v>
      </c>
      <c r="G4317">
        <v>13</v>
      </c>
      <c r="I4317" s="1">
        <v>41572</v>
      </c>
      <c r="J4317">
        <v>13</v>
      </c>
      <c r="K4317">
        <f t="shared" si="402"/>
        <v>2405</v>
      </c>
      <c r="L4317" s="7">
        <f t="shared" si="405"/>
        <v>47.323888232979144</v>
      </c>
      <c r="M4317">
        <f t="shared" si="406"/>
        <v>13.285714285714286</v>
      </c>
      <c r="N4317">
        <f t="shared" si="407"/>
        <v>22.033333333333335</v>
      </c>
      <c r="O4317">
        <f>G4317/WatershedCalcs!$F$18</f>
        <v>0.80898268284450492</v>
      </c>
    </row>
    <row r="4318" spans="1:15" x14ac:dyDescent="0.25">
      <c r="A4318">
        <f t="shared" si="403"/>
        <v>2014</v>
      </c>
      <c r="B4318">
        <f t="shared" si="404"/>
        <v>1</v>
      </c>
      <c r="C4318">
        <v>2013</v>
      </c>
      <c r="D4318">
        <v>26</v>
      </c>
      <c r="E4318">
        <v>10</v>
      </c>
      <c r="F4318">
        <v>13</v>
      </c>
      <c r="G4318">
        <v>13</v>
      </c>
      <c r="I4318" s="1">
        <v>41573</v>
      </c>
      <c r="J4318">
        <v>13</v>
      </c>
      <c r="K4318">
        <f t="shared" si="402"/>
        <v>2405</v>
      </c>
      <c r="L4318" s="7">
        <f t="shared" si="405"/>
        <v>47.323888232979144</v>
      </c>
      <c r="M4318">
        <f t="shared" si="406"/>
        <v>13.285714285714286</v>
      </c>
      <c r="N4318">
        <f t="shared" si="407"/>
        <v>22.4</v>
      </c>
      <c r="O4318">
        <f>G4318/WatershedCalcs!$F$18</f>
        <v>0.80898268284450492</v>
      </c>
    </row>
    <row r="4319" spans="1:15" x14ac:dyDescent="0.25">
      <c r="A4319">
        <f t="shared" si="403"/>
        <v>2014</v>
      </c>
      <c r="B4319">
        <f t="shared" si="404"/>
        <v>1</v>
      </c>
      <c r="C4319">
        <v>2013</v>
      </c>
      <c r="D4319">
        <v>27</v>
      </c>
      <c r="E4319">
        <v>10</v>
      </c>
      <c r="F4319">
        <v>14</v>
      </c>
      <c r="G4319">
        <v>14</v>
      </c>
      <c r="I4319" s="1">
        <v>41574</v>
      </c>
      <c r="J4319">
        <v>14</v>
      </c>
      <c r="K4319">
        <f t="shared" si="402"/>
        <v>2302</v>
      </c>
      <c r="L4319" s="7">
        <f t="shared" si="405"/>
        <v>45.297127115308932</v>
      </c>
      <c r="M4319">
        <f t="shared" si="406"/>
        <v>15.142857142857142</v>
      </c>
      <c r="N4319">
        <f t="shared" si="407"/>
        <v>22.7</v>
      </c>
      <c r="O4319">
        <f>G4319/WatershedCalcs!$F$18</f>
        <v>0.87121211998638992</v>
      </c>
    </row>
    <row r="4320" spans="1:15" x14ac:dyDescent="0.25">
      <c r="A4320">
        <f t="shared" si="403"/>
        <v>2014</v>
      </c>
      <c r="B4320">
        <f t="shared" si="404"/>
        <v>1</v>
      </c>
      <c r="C4320">
        <v>2013</v>
      </c>
      <c r="D4320">
        <v>28</v>
      </c>
      <c r="E4320">
        <v>10</v>
      </c>
      <c r="F4320">
        <v>14</v>
      </c>
      <c r="G4320">
        <v>14</v>
      </c>
      <c r="I4320" s="1">
        <v>41575</v>
      </c>
      <c r="J4320">
        <v>14</v>
      </c>
      <c r="K4320">
        <f t="shared" si="402"/>
        <v>2302</v>
      </c>
      <c r="L4320" s="7">
        <f t="shared" si="405"/>
        <v>45.297127115308932</v>
      </c>
      <c r="M4320">
        <f t="shared" si="406"/>
        <v>15.571428571428571</v>
      </c>
      <c r="N4320">
        <f t="shared" si="407"/>
        <v>22.933333333333334</v>
      </c>
      <c r="O4320">
        <f>G4320/WatershedCalcs!$F$18</f>
        <v>0.87121211998638992</v>
      </c>
    </row>
    <row r="4321" spans="1:15" x14ac:dyDescent="0.25">
      <c r="A4321">
        <f t="shared" si="403"/>
        <v>2014</v>
      </c>
      <c r="B4321">
        <f t="shared" si="404"/>
        <v>1</v>
      </c>
      <c r="C4321">
        <v>2013</v>
      </c>
      <c r="D4321">
        <v>29</v>
      </c>
      <c r="E4321">
        <v>10</v>
      </c>
      <c r="F4321">
        <v>13</v>
      </c>
      <c r="G4321">
        <v>13</v>
      </c>
      <c r="I4321" s="1">
        <v>41576</v>
      </c>
      <c r="J4321">
        <v>13</v>
      </c>
      <c r="K4321">
        <f t="shared" si="402"/>
        <v>2405</v>
      </c>
      <c r="L4321" s="7">
        <f t="shared" si="405"/>
        <v>47.323888232979144</v>
      </c>
      <c r="M4321">
        <f t="shared" si="406"/>
        <v>15.714285714285714</v>
      </c>
      <c r="N4321">
        <f t="shared" si="407"/>
        <v>23.133333333333333</v>
      </c>
      <c r="O4321">
        <f>G4321/WatershedCalcs!$F$18</f>
        <v>0.80898268284450492</v>
      </c>
    </row>
    <row r="4322" spans="1:15" x14ac:dyDescent="0.25">
      <c r="A4322">
        <f t="shared" si="403"/>
        <v>2014</v>
      </c>
      <c r="B4322">
        <f t="shared" si="404"/>
        <v>1</v>
      </c>
      <c r="C4322">
        <v>2013</v>
      </c>
      <c r="D4322">
        <v>30</v>
      </c>
      <c r="E4322">
        <v>10</v>
      </c>
      <c r="F4322">
        <v>13</v>
      </c>
      <c r="G4322">
        <v>13</v>
      </c>
      <c r="I4322" s="1">
        <v>41577</v>
      </c>
      <c r="J4322">
        <v>13</v>
      </c>
      <c r="K4322">
        <f t="shared" si="402"/>
        <v>2405</v>
      </c>
      <c r="L4322" s="7">
        <f t="shared" si="405"/>
        <v>47.323888232979144</v>
      </c>
      <c r="M4322">
        <f t="shared" si="406"/>
        <v>16.571428571428573</v>
      </c>
      <c r="N4322">
        <f t="shared" si="407"/>
        <v>23.333333333333332</v>
      </c>
      <c r="O4322">
        <f>G4322/WatershedCalcs!$F$18</f>
        <v>0.80898268284450492</v>
      </c>
    </row>
    <row r="4323" spans="1:15" x14ac:dyDescent="0.25">
      <c r="A4323">
        <f t="shared" si="403"/>
        <v>2014</v>
      </c>
      <c r="B4323">
        <f t="shared" si="404"/>
        <v>1</v>
      </c>
      <c r="C4323">
        <v>2013</v>
      </c>
      <c r="D4323">
        <v>31</v>
      </c>
      <c r="E4323">
        <v>10</v>
      </c>
      <c r="F4323">
        <v>13</v>
      </c>
      <c r="G4323">
        <v>13</v>
      </c>
      <c r="I4323" s="1">
        <v>41578</v>
      </c>
      <c r="J4323">
        <v>13</v>
      </c>
      <c r="K4323">
        <f t="shared" si="402"/>
        <v>2405</v>
      </c>
      <c r="L4323" s="7">
        <f t="shared" si="405"/>
        <v>47.323888232979144</v>
      </c>
      <c r="M4323">
        <f t="shared" si="406"/>
        <v>18.857142857142858</v>
      </c>
      <c r="N4323">
        <f t="shared" si="407"/>
        <v>23.5</v>
      </c>
      <c r="O4323">
        <f>G4323/WatershedCalcs!$F$18</f>
        <v>0.80898268284450492</v>
      </c>
    </row>
    <row r="4324" spans="1:15" x14ac:dyDescent="0.25">
      <c r="A4324">
        <f t="shared" si="403"/>
        <v>2014</v>
      </c>
      <c r="B4324">
        <f t="shared" si="404"/>
        <v>2</v>
      </c>
      <c r="C4324">
        <v>2013</v>
      </c>
      <c r="D4324">
        <v>1</v>
      </c>
      <c r="E4324">
        <v>11</v>
      </c>
      <c r="F4324">
        <v>13</v>
      </c>
      <c r="G4324">
        <v>13</v>
      </c>
      <c r="I4324" s="1">
        <v>41579</v>
      </c>
      <c r="J4324">
        <v>13</v>
      </c>
      <c r="K4324">
        <f t="shared" si="402"/>
        <v>2405</v>
      </c>
      <c r="L4324" s="7">
        <f t="shared" si="405"/>
        <v>47.323888232979144</v>
      </c>
      <c r="M4324">
        <f t="shared" si="406"/>
        <v>22.714285714285715</v>
      </c>
      <c r="N4324">
        <f t="shared" si="407"/>
        <v>23.633333333333333</v>
      </c>
      <c r="O4324">
        <f>G4324/WatershedCalcs!$F$18</f>
        <v>0.80898268284450492</v>
      </c>
    </row>
    <row r="4325" spans="1:15" x14ac:dyDescent="0.25">
      <c r="A4325">
        <f t="shared" si="403"/>
        <v>2014</v>
      </c>
      <c r="B4325">
        <f t="shared" si="404"/>
        <v>2</v>
      </c>
      <c r="C4325">
        <v>2013</v>
      </c>
      <c r="D4325">
        <v>2</v>
      </c>
      <c r="E4325">
        <v>11</v>
      </c>
      <c r="F4325">
        <v>26</v>
      </c>
      <c r="G4325">
        <v>26</v>
      </c>
      <c r="I4325" s="1">
        <v>41580</v>
      </c>
      <c r="J4325">
        <v>26</v>
      </c>
      <c r="K4325">
        <f t="shared" si="402"/>
        <v>1449</v>
      </c>
      <c r="L4325" s="7">
        <f t="shared" si="405"/>
        <v>28.512396694214875</v>
      </c>
      <c r="M4325">
        <f t="shared" si="406"/>
        <v>25</v>
      </c>
      <c r="N4325">
        <f t="shared" si="407"/>
        <v>23.933333333333334</v>
      </c>
      <c r="O4325">
        <f>G4325/WatershedCalcs!$F$18</f>
        <v>1.6179653656890098</v>
      </c>
    </row>
    <row r="4326" spans="1:15" x14ac:dyDescent="0.25">
      <c r="A4326">
        <f t="shared" si="403"/>
        <v>2014</v>
      </c>
      <c r="B4326">
        <f t="shared" si="404"/>
        <v>2</v>
      </c>
      <c r="C4326">
        <v>2013</v>
      </c>
      <c r="D4326">
        <v>3</v>
      </c>
      <c r="E4326">
        <v>11</v>
      </c>
      <c r="F4326">
        <v>17</v>
      </c>
      <c r="G4326">
        <v>17</v>
      </c>
      <c r="I4326" s="1">
        <v>41581</v>
      </c>
      <c r="J4326">
        <v>17</v>
      </c>
      <c r="K4326">
        <f t="shared" si="402"/>
        <v>2056</v>
      </c>
      <c r="L4326" s="7">
        <f t="shared" si="405"/>
        <v>40.456513183785916</v>
      </c>
      <c r="M4326">
        <f t="shared" si="406"/>
        <v>24.714285714285715</v>
      </c>
      <c r="N4326">
        <f t="shared" si="407"/>
        <v>24.566666666666666</v>
      </c>
      <c r="O4326">
        <f>G4326/WatershedCalcs!$F$18</f>
        <v>1.0579004314120448</v>
      </c>
    </row>
    <row r="4327" spans="1:15" x14ac:dyDescent="0.25">
      <c r="A4327">
        <f t="shared" si="403"/>
        <v>2014</v>
      </c>
      <c r="B4327">
        <f t="shared" si="404"/>
        <v>2</v>
      </c>
      <c r="C4327">
        <v>2013</v>
      </c>
      <c r="D4327">
        <v>4</v>
      </c>
      <c r="E4327">
        <v>11</v>
      </c>
      <c r="F4327">
        <v>15</v>
      </c>
      <c r="G4327">
        <v>15</v>
      </c>
      <c r="I4327" s="1">
        <v>41582</v>
      </c>
      <c r="J4327">
        <v>15</v>
      </c>
      <c r="K4327">
        <f t="shared" si="402"/>
        <v>2213</v>
      </c>
      <c r="L4327" s="7">
        <f t="shared" si="405"/>
        <v>43.545848091302638</v>
      </c>
      <c r="M4327">
        <f t="shared" si="406"/>
        <v>25.428571428571427</v>
      </c>
      <c r="N4327">
        <f t="shared" si="407"/>
        <v>24.933333333333334</v>
      </c>
      <c r="O4327">
        <f>G4327/WatershedCalcs!$F$18</f>
        <v>0.93344155712827492</v>
      </c>
    </row>
    <row r="4328" spans="1:15" x14ac:dyDescent="0.25">
      <c r="A4328">
        <f t="shared" si="403"/>
        <v>2014</v>
      </c>
      <c r="B4328">
        <f t="shared" si="404"/>
        <v>2</v>
      </c>
      <c r="C4328">
        <v>2013</v>
      </c>
      <c r="D4328">
        <v>5</v>
      </c>
      <c r="E4328">
        <v>11</v>
      </c>
      <c r="F4328">
        <v>19</v>
      </c>
      <c r="G4328">
        <v>19</v>
      </c>
      <c r="I4328" s="1">
        <v>41583</v>
      </c>
      <c r="J4328">
        <v>19</v>
      </c>
      <c r="K4328">
        <f t="shared" si="402"/>
        <v>1898</v>
      </c>
      <c r="L4328" s="7">
        <f t="shared" si="405"/>
        <v>37.34750098386462</v>
      </c>
      <c r="M4328">
        <f t="shared" si="406"/>
        <v>26.142857142857142</v>
      </c>
      <c r="N4328">
        <f t="shared" si="407"/>
        <v>25.2</v>
      </c>
      <c r="O4328">
        <f>G4328/WatershedCalcs!$F$18</f>
        <v>1.1823593056958148</v>
      </c>
    </row>
    <row r="4329" spans="1:15" x14ac:dyDescent="0.25">
      <c r="A4329">
        <f t="shared" si="403"/>
        <v>2014</v>
      </c>
      <c r="B4329">
        <f t="shared" si="404"/>
        <v>2</v>
      </c>
      <c r="C4329">
        <v>2013</v>
      </c>
      <c r="D4329">
        <v>6</v>
      </c>
      <c r="E4329">
        <v>11</v>
      </c>
      <c r="F4329">
        <v>29</v>
      </c>
      <c r="G4329">
        <v>29</v>
      </c>
      <c r="I4329" s="1">
        <v>41584</v>
      </c>
      <c r="J4329">
        <v>29</v>
      </c>
      <c r="K4329">
        <f t="shared" si="402"/>
        <v>1319</v>
      </c>
      <c r="L4329" s="7">
        <f t="shared" si="405"/>
        <v>25.954348681621408</v>
      </c>
      <c r="M4329">
        <f t="shared" si="406"/>
        <v>27</v>
      </c>
      <c r="N4329">
        <f t="shared" si="407"/>
        <v>25.166666666666668</v>
      </c>
      <c r="O4329">
        <f>G4329/WatershedCalcs!$F$18</f>
        <v>1.8046536771146648</v>
      </c>
    </row>
    <row r="4330" spans="1:15" x14ac:dyDescent="0.25">
      <c r="A4330">
        <f t="shared" si="403"/>
        <v>2014</v>
      </c>
      <c r="B4330">
        <f t="shared" si="404"/>
        <v>2</v>
      </c>
      <c r="C4330">
        <v>2013</v>
      </c>
      <c r="D4330">
        <v>7</v>
      </c>
      <c r="E4330">
        <v>11</v>
      </c>
      <c r="F4330">
        <v>40</v>
      </c>
      <c r="G4330">
        <v>40</v>
      </c>
      <c r="I4330" s="1">
        <v>41585</v>
      </c>
      <c r="J4330">
        <v>40</v>
      </c>
      <c r="K4330">
        <f t="shared" si="402"/>
        <v>894</v>
      </c>
      <c r="L4330" s="7">
        <f t="shared" si="405"/>
        <v>17.591499409681226</v>
      </c>
      <c r="M4330">
        <f t="shared" si="406"/>
        <v>25.857142857142858</v>
      </c>
      <c r="N4330">
        <f t="shared" si="407"/>
        <v>24.766666666666666</v>
      </c>
      <c r="O4330">
        <f>G4330/WatershedCalcs!$F$18</f>
        <v>2.4891774856753996</v>
      </c>
    </row>
    <row r="4331" spans="1:15" x14ac:dyDescent="0.25">
      <c r="A4331">
        <f t="shared" si="403"/>
        <v>2014</v>
      </c>
      <c r="B4331">
        <f t="shared" si="404"/>
        <v>2</v>
      </c>
      <c r="C4331">
        <v>2013</v>
      </c>
      <c r="D4331">
        <v>8</v>
      </c>
      <c r="E4331">
        <v>11</v>
      </c>
      <c r="F4331">
        <v>29</v>
      </c>
      <c r="G4331">
        <v>29</v>
      </c>
      <c r="I4331" s="1">
        <v>41586</v>
      </c>
      <c r="J4331">
        <v>29</v>
      </c>
      <c r="K4331">
        <f t="shared" si="402"/>
        <v>1319</v>
      </c>
      <c r="L4331" s="7">
        <f t="shared" si="405"/>
        <v>25.954348681621408</v>
      </c>
      <c r="M4331">
        <f t="shared" si="406"/>
        <v>22.857142857142858</v>
      </c>
      <c r="N4331">
        <f t="shared" si="407"/>
        <v>23.933333333333334</v>
      </c>
      <c r="O4331">
        <f>G4331/WatershedCalcs!$F$18</f>
        <v>1.8046536771146648</v>
      </c>
    </row>
    <row r="4332" spans="1:15" x14ac:dyDescent="0.25">
      <c r="A4332">
        <f t="shared" si="403"/>
        <v>2014</v>
      </c>
      <c r="B4332">
        <f t="shared" si="404"/>
        <v>2</v>
      </c>
      <c r="C4332">
        <v>2013</v>
      </c>
      <c r="D4332">
        <v>9</v>
      </c>
      <c r="E4332">
        <v>11</v>
      </c>
      <c r="F4332">
        <v>24</v>
      </c>
      <c r="G4332">
        <v>24</v>
      </c>
      <c r="I4332" s="1">
        <v>41587</v>
      </c>
      <c r="J4332">
        <v>24</v>
      </c>
      <c r="K4332">
        <f t="shared" si="402"/>
        <v>1550</v>
      </c>
      <c r="L4332" s="7">
        <f t="shared" si="405"/>
        <v>30.499803227075954</v>
      </c>
      <c r="M4332">
        <f t="shared" si="406"/>
        <v>21.428571428571427</v>
      </c>
      <c r="N4332">
        <f t="shared" si="407"/>
        <v>23.366666666666667</v>
      </c>
      <c r="O4332">
        <f>G4332/WatershedCalcs!$F$18</f>
        <v>1.4935064914052398</v>
      </c>
    </row>
    <row r="4333" spans="1:15" x14ac:dyDescent="0.25">
      <c r="A4333">
        <f t="shared" si="403"/>
        <v>2014</v>
      </c>
      <c r="B4333">
        <f t="shared" si="404"/>
        <v>2</v>
      </c>
      <c r="C4333">
        <v>2013</v>
      </c>
      <c r="D4333">
        <v>10</v>
      </c>
      <c r="E4333">
        <v>11</v>
      </c>
      <c r="F4333">
        <v>22</v>
      </c>
      <c r="G4333">
        <v>22</v>
      </c>
      <c r="I4333" s="1">
        <v>41588</v>
      </c>
      <c r="J4333">
        <v>22</v>
      </c>
      <c r="K4333">
        <f t="shared" si="402"/>
        <v>1676</v>
      </c>
      <c r="L4333" s="7">
        <f t="shared" si="405"/>
        <v>32.979142070051161</v>
      </c>
      <c r="M4333">
        <f t="shared" si="406"/>
        <v>20.714285714285715</v>
      </c>
      <c r="N4333">
        <f t="shared" si="407"/>
        <v>22.933333333333334</v>
      </c>
      <c r="O4333">
        <f>G4333/WatershedCalcs!$F$18</f>
        <v>1.3690476171214698</v>
      </c>
    </row>
    <row r="4334" spans="1:15" x14ac:dyDescent="0.25">
      <c r="A4334">
        <f t="shared" si="403"/>
        <v>2014</v>
      </c>
      <c r="B4334">
        <f t="shared" si="404"/>
        <v>2</v>
      </c>
      <c r="C4334">
        <v>2013</v>
      </c>
      <c r="D4334">
        <v>11</v>
      </c>
      <c r="E4334">
        <v>11</v>
      </c>
      <c r="F4334">
        <v>20</v>
      </c>
      <c r="G4334">
        <v>20</v>
      </c>
      <c r="I4334" s="1">
        <v>41589</v>
      </c>
      <c r="J4334">
        <v>20</v>
      </c>
      <c r="K4334">
        <f t="shared" si="402"/>
        <v>1826</v>
      </c>
      <c r="L4334" s="7">
        <f t="shared" si="405"/>
        <v>35.930735930735928</v>
      </c>
      <c r="M4334">
        <f t="shared" si="406"/>
        <v>20.142857142857142</v>
      </c>
      <c r="N4334">
        <f t="shared" si="407"/>
        <v>22.566666666666666</v>
      </c>
      <c r="O4334">
        <f>G4334/WatershedCalcs!$F$18</f>
        <v>1.2445887428376998</v>
      </c>
    </row>
    <row r="4335" spans="1:15" x14ac:dyDescent="0.25">
      <c r="A4335">
        <f t="shared" si="403"/>
        <v>2014</v>
      </c>
      <c r="B4335">
        <f t="shared" si="404"/>
        <v>2</v>
      </c>
      <c r="C4335">
        <v>2013</v>
      </c>
      <c r="D4335">
        <v>12</v>
      </c>
      <c r="E4335">
        <v>11</v>
      </c>
      <c r="F4335">
        <v>25</v>
      </c>
      <c r="G4335">
        <v>25</v>
      </c>
      <c r="I4335" s="1">
        <v>41590</v>
      </c>
      <c r="J4335">
        <v>25</v>
      </c>
      <c r="K4335">
        <f t="shared" si="402"/>
        <v>1500</v>
      </c>
      <c r="L4335" s="7">
        <f t="shared" si="405"/>
        <v>29.515938606847698</v>
      </c>
      <c r="M4335">
        <f t="shared" si="406"/>
        <v>20.857142857142858</v>
      </c>
      <c r="N4335">
        <f t="shared" si="407"/>
        <v>22.233333333333334</v>
      </c>
      <c r="O4335">
        <f>G4335/WatershedCalcs!$F$18</f>
        <v>1.5557359285471248</v>
      </c>
    </row>
    <row r="4336" spans="1:15" x14ac:dyDescent="0.25">
      <c r="A4336">
        <f t="shared" si="403"/>
        <v>2014</v>
      </c>
      <c r="B4336">
        <f t="shared" si="404"/>
        <v>2</v>
      </c>
      <c r="C4336">
        <v>2013</v>
      </c>
      <c r="D4336">
        <v>13</v>
      </c>
      <c r="E4336">
        <v>11</v>
      </c>
      <c r="F4336">
        <v>21</v>
      </c>
      <c r="G4336">
        <v>21</v>
      </c>
      <c r="I4336" s="1">
        <v>41591</v>
      </c>
      <c r="J4336">
        <v>21</v>
      </c>
      <c r="K4336">
        <f t="shared" si="402"/>
        <v>1744</v>
      </c>
      <c r="L4336" s="7">
        <f t="shared" si="405"/>
        <v>34.317197953561589</v>
      </c>
      <c r="M4336">
        <f t="shared" si="406"/>
        <v>23.428571428571427</v>
      </c>
      <c r="N4336">
        <f t="shared" si="407"/>
        <v>21.733333333333334</v>
      </c>
      <c r="O4336">
        <f>G4336/WatershedCalcs!$F$18</f>
        <v>1.3068181799795848</v>
      </c>
    </row>
    <row r="4337" spans="1:15" x14ac:dyDescent="0.25">
      <c r="A4337">
        <f t="shared" si="403"/>
        <v>2014</v>
      </c>
      <c r="B4337">
        <f t="shared" si="404"/>
        <v>2</v>
      </c>
      <c r="C4337">
        <v>2013</v>
      </c>
      <c r="D4337">
        <v>14</v>
      </c>
      <c r="E4337">
        <v>11</v>
      </c>
      <c r="F4337">
        <v>19</v>
      </c>
      <c r="G4337">
        <v>19</v>
      </c>
      <c r="I4337" s="1">
        <v>41592</v>
      </c>
      <c r="J4337">
        <v>19</v>
      </c>
      <c r="K4337">
        <f t="shared" si="402"/>
        <v>1898</v>
      </c>
      <c r="L4337" s="7">
        <f t="shared" si="405"/>
        <v>37.34750098386462</v>
      </c>
      <c r="M4337">
        <f t="shared" si="406"/>
        <v>25.714285714285715</v>
      </c>
      <c r="N4337">
        <f t="shared" si="407"/>
        <v>21.36</v>
      </c>
      <c r="O4337">
        <f>G4337/WatershedCalcs!$F$18</f>
        <v>1.1823593056958148</v>
      </c>
    </row>
    <row r="4338" spans="1:15" x14ac:dyDescent="0.25">
      <c r="A4338">
        <f t="shared" si="403"/>
        <v>2014</v>
      </c>
      <c r="B4338">
        <f t="shared" si="404"/>
        <v>2</v>
      </c>
      <c r="C4338">
        <v>2013</v>
      </c>
      <c r="D4338">
        <v>15</v>
      </c>
      <c r="E4338">
        <v>11</v>
      </c>
      <c r="F4338">
        <v>19</v>
      </c>
      <c r="G4338">
        <v>19</v>
      </c>
      <c r="I4338" s="1">
        <v>41593</v>
      </c>
      <c r="J4338">
        <v>19</v>
      </c>
      <c r="K4338">
        <f t="shared" si="402"/>
        <v>1898</v>
      </c>
      <c r="L4338" s="7">
        <f t="shared" si="405"/>
        <v>37.34750098386462</v>
      </c>
      <c r="M4338">
        <f t="shared" si="406"/>
        <v>27.714285714285715</v>
      </c>
      <c r="N4338">
        <f t="shared" si="407"/>
        <v>21.029999999999998</v>
      </c>
      <c r="O4338">
        <f>G4338/WatershedCalcs!$F$18</f>
        <v>1.1823593056958148</v>
      </c>
    </row>
    <row r="4339" spans="1:15" x14ac:dyDescent="0.25">
      <c r="A4339">
        <f t="shared" si="403"/>
        <v>2014</v>
      </c>
      <c r="B4339">
        <f t="shared" si="404"/>
        <v>2</v>
      </c>
      <c r="C4339">
        <v>2013</v>
      </c>
      <c r="D4339">
        <v>16</v>
      </c>
      <c r="E4339">
        <v>11</v>
      </c>
      <c r="F4339">
        <v>19</v>
      </c>
      <c r="G4339">
        <v>19</v>
      </c>
      <c r="I4339" s="1">
        <v>41594</v>
      </c>
      <c r="J4339">
        <v>19</v>
      </c>
      <c r="K4339">
        <f t="shared" si="402"/>
        <v>1898</v>
      </c>
      <c r="L4339" s="7">
        <f t="shared" si="405"/>
        <v>37.34750098386462</v>
      </c>
      <c r="M4339">
        <f t="shared" si="406"/>
        <v>29.142857142857142</v>
      </c>
      <c r="N4339">
        <f t="shared" si="407"/>
        <v>20.683333333333334</v>
      </c>
      <c r="O4339">
        <f>G4339/WatershedCalcs!$F$18</f>
        <v>1.1823593056958148</v>
      </c>
    </row>
    <row r="4340" spans="1:15" x14ac:dyDescent="0.25">
      <c r="A4340">
        <f t="shared" si="403"/>
        <v>2014</v>
      </c>
      <c r="B4340">
        <f t="shared" si="404"/>
        <v>2</v>
      </c>
      <c r="C4340">
        <v>2013</v>
      </c>
      <c r="D4340">
        <v>17</v>
      </c>
      <c r="E4340">
        <v>11</v>
      </c>
      <c r="F4340">
        <v>18</v>
      </c>
      <c r="G4340">
        <v>18</v>
      </c>
      <c r="I4340" s="1">
        <v>41595</v>
      </c>
      <c r="J4340">
        <v>18</v>
      </c>
      <c r="K4340">
        <f t="shared" si="402"/>
        <v>1969</v>
      </c>
      <c r="L4340" s="7">
        <f t="shared" si="405"/>
        <v>38.744588744588739</v>
      </c>
      <c r="M4340">
        <f t="shared" si="406"/>
        <v>30.142857142857142</v>
      </c>
      <c r="N4340">
        <f t="shared" si="407"/>
        <v>20.32</v>
      </c>
      <c r="O4340">
        <f>G4340/WatershedCalcs!$F$18</f>
        <v>1.1201298685539298</v>
      </c>
    </row>
    <row r="4341" spans="1:15" x14ac:dyDescent="0.25">
      <c r="A4341">
        <f t="shared" si="403"/>
        <v>2014</v>
      </c>
      <c r="B4341">
        <f t="shared" si="404"/>
        <v>2</v>
      </c>
      <c r="C4341">
        <v>2013</v>
      </c>
      <c r="D4341">
        <v>18</v>
      </c>
      <c r="E4341">
        <v>11</v>
      </c>
      <c r="F4341">
        <v>25</v>
      </c>
      <c r="G4341">
        <v>25</v>
      </c>
      <c r="I4341" s="1">
        <v>41596</v>
      </c>
      <c r="J4341">
        <v>25</v>
      </c>
      <c r="K4341">
        <f t="shared" si="402"/>
        <v>1500</v>
      </c>
      <c r="L4341" s="7">
        <f t="shared" si="405"/>
        <v>29.515938606847698</v>
      </c>
      <c r="M4341">
        <f t="shared" si="406"/>
        <v>31</v>
      </c>
      <c r="N4341">
        <f t="shared" si="407"/>
        <v>19.973333333333336</v>
      </c>
      <c r="O4341">
        <f>G4341/WatershedCalcs!$F$18</f>
        <v>1.5557359285471248</v>
      </c>
    </row>
    <row r="4342" spans="1:15" x14ac:dyDescent="0.25">
      <c r="A4342">
        <f t="shared" si="403"/>
        <v>2014</v>
      </c>
      <c r="B4342">
        <f t="shared" si="404"/>
        <v>2</v>
      </c>
      <c r="C4342">
        <v>2013</v>
      </c>
      <c r="D4342">
        <v>19</v>
      </c>
      <c r="E4342">
        <v>11</v>
      </c>
      <c r="F4342">
        <v>43</v>
      </c>
      <c r="G4342">
        <v>43</v>
      </c>
      <c r="I4342" s="1">
        <v>41597</v>
      </c>
      <c r="J4342">
        <v>43</v>
      </c>
      <c r="K4342">
        <f t="shared" si="402"/>
        <v>809</v>
      </c>
      <c r="L4342" s="7">
        <f t="shared" si="405"/>
        <v>15.91892955529319</v>
      </c>
      <c r="M4342">
        <f t="shared" si="406"/>
        <v>30.571428571428573</v>
      </c>
      <c r="N4342">
        <f t="shared" si="407"/>
        <v>19.383333333333333</v>
      </c>
      <c r="O4342">
        <f>G4342/WatershedCalcs!$F$18</f>
        <v>2.6758657971010549</v>
      </c>
    </row>
    <row r="4343" spans="1:15" x14ac:dyDescent="0.25">
      <c r="A4343">
        <f t="shared" si="403"/>
        <v>2014</v>
      </c>
      <c r="B4343">
        <f t="shared" si="404"/>
        <v>2</v>
      </c>
      <c r="C4343">
        <v>2013</v>
      </c>
      <c r="D4343">
        <v>20</v>
      </c>
      <c r="E4343">
        <v>11</v>
      </c>
      <c r="F4343">
        <v>37</v>
      </c>
      <c r="G4343">
        <v>37</v>
      </c>
      <c r="I4343" s="1">
        <v>41598</v>
      </c>
      <c r="J4343">
        <v>37</v>
      </c>
      <c r="K4343">
        <f t="shared" si="402"/>
        <v>988</v>
      </c>
      <c r="L4343" s="7">
        <f t="shared" si="405"/>
        <v>19.441164895710351</v>
      </c>
      <c r="M4343">
        <f t="shared" si="406"/>
        <v>27.428571428571427</v>
      </c>
      <c r="N4343">
        <f t="shared" si="407"/>
        <v>18.166666666666668</v>
      </c>
      <c r="O4343">
        <f>G4343/WatershedCalcs!$F$18</f>
        <v>2.3024891742497449</v>
      </c>
    </row>
    <row r="4344" spans="1:15" x14ac:dyDescent="0.25">
      <c r="A4344">
        <f t="shared" si="403"/>
        <v>2014</v>
      </c>
      <c r="B4344">
        <f t="shared" si="404"/>
        <v>2</v>
      </c>
      <c r="C4344">
        <v>2013</v>
      </c>
      <c r="D4344">
        <v>21</v>
      </c>
      <c r="E4344">
        <v>11</v>
      </c>
      <c r="F4344">
        <v>33</v>
      </c>
      <c r="G4344">
        <v>33</v>
      </c>
      <c r="I4344" s="1">
        <v>41599</v>
      </c>
      <c r="J4344">
        <v>33</v>
      </c>
      <c r="K4344">
        <f t="shared" si="402"/>
        <v>1148</v>
      </c>
      <c r="L4344" s="7">
        <f t="shared" si="405"/>
        <v>22.589531680440771</v>
      </c>
      <c r="M4344">
        <f t="shared" si="406"/>
        <v>25</v>
      </c>
      <c r="N4344">
        <f t="shared" si="407"/>
        <v>17.146666666666668</v>
      </c>
      <c r="O4344">
        <f>G4344/WatershedCalcs!$F$18</f>
        <v>2.0535714256822049</v>
      </c>
    </row>
    <row r="4345" spans="1:15" x14ac:dyDescent="0.25">
      <c r="A4345">
        <f t="shared" si="403"/>
        <v>2014</v>
      </c>
      <c r="B4345">
        <f t="shared" si="404"/>
        <v>2</v>
      </c>
      <c r="C4345">
        <v>2013</v>
      </c>
      <c r="D4345">
        <v>22</v>
      </c>
      <c r="E4345">
        <v>11</v>
      </c>
      <c r="F4345">
        <v>29</v>
      </c>
      <c r="G4345">
        <v>29</v>
      </c>
      <c r="I4345" s="1">
        <v>41600</v>
      </c>
      <c r="J4345">
        <v>29</v>
      </c>
      <c r="K4345">
        <f t="shared" si="402"/>
        <v>1319</v>
      </c>
      <c r="L4345" s="7">
        <f t="shared" si="405"/>
        <v>25.954348681621408</v>
      </c>
      <c r="M4345">
        <f t="shared" si="406"/>
        <v>23</v>
      </c>
      <c r="N4345">
        <f t="shared" si="407"/>
        <v>16.266666666666669</v>
      </c>
      <c r="O4345">
        <f>G4345/WatershedCalcs!$F$18</f>
        <v>1.8046536771146648</v>
      </c>
    </row>
    <row r="4346" spans="1:15" x14ac:dyDescent="0.25">
      <c r="A4346">
        <f t="shared" si="403"/>
        <v>2014</v>
      </c>
      <c r="B4346">
        <f t="shared" si="404"/>
        <v>2</v>
      </c>
      <c r="C4346">
        <v>2013</v>
      </c>
      <c r="D4346">
        <v>23</v>
      </c>
      <c r="E4346">
        <v>11</v>
      </c>
      <c r="F4346">
        <v>26</v>
      </c>
      <c r="G4346">
        <v>26</v>
      </c>
      <c r="I4346" s="1">
        <v>41601</v>
      </c>
      <c r="J4346">
        <v>26</v>
      </c>
      <c r="K4346">
        <f t="shared" si="402"/>
        <v>1449</v>
      </c>
      <c r="L4346" s="7">
        <f t="shared" si="405"/>
        <v>28.512396694214875</v>
      </c>
      <c r="M4346">
        <f t="shared" si="406"/>
        <v>21.428571428571427</v>
      </c>
      <c r="N4346">
        <f t="shared" si="407"/>
        <v>15.513333333333337</v>
      </c>
      <c r="O4346">
        <f>G4346/WatershedCalcs!$F$18</f>
        <v>1.6179653656890098</v>
      </c>
    </row>
    <row r="4347" spans="1:15" x14ac:dyDescent="0.25">
      <c r="A4347">
        <f t="shared" si="403"/>
        <v>2014</v>
      </c>
      <c r="B4347">
        <f t="shared" si="404"/>
        <v>2</v>
      </c>
      <c r="C4347">
        <v>2013</v>
      </c>
      <c r="D4347">
        <v>24</v>
      </c>
      <c r="E4347">
        <v>11</v>
      </c>
      <c r="F4347">
        <v>24</v>
      </c>
      <c r="G4347">
        <v>24</v>
      </c>
      <c r="I4347" s="1">
        <v>41602</v>
      </c>
      <c r="J4347">
        <v>24</v>
      </c>
      <c r="K4347">
        <f t="shared" si="402"/>
        <v>1550</v>
      </c>
      <c r="L4347" s="7">
        <f t="shared" si="405"/>
        <v>30.499803227075954</v>
      </c>
      <c r="M4347">
        <f t="shared" si="406"/>
        <v>20.142857142857142</v>
      </c>
      <c r="N4347">
        <f t="shared" si="407"/>
        <v>14.850000000000003</v>
      </c>
      <c r="O4347">
        <f>G4347/WatershedCalcs!$F$18</f>
        <v>1.4935064914052398</v>
      </c>
    </row>
    <row r="4348" spans="1:15" x14ac:dyDescent="0.25">
      <c r="A4348">
        <f t="shared" si="403"/>
        <v>2014</v>
      </c>
      <c r="B4348">
        <f t="shared" si="404"/>
        <v>2</v>
      </c>
      <c r="C4348">
        <v>2013</v>
      </c>
      <c r="D4348">
        <v>25</v>
      </c>
      <c r="E4348">
        <v>11</v>
      </c>
      <c r="F4348">
        <v>22</v>
      </c>
      <c r="G4348">
        <v>22</v>
      </c>
      <c r="I4348" s="1">
        <v>41603</v>
      </c>
      <c r="J4348">
        <v>22</v>
      </c>
      <c r="K4348">
        <f t="shared" si="402"/>
        <v>1676</v>
      </c>
      <c r="L4348" s="7">
        <f t="shared" si="405"/>
        <v>32.979142070051161</v>
      </c>
      <c r="M4348">
        <f t="shared" si="406"/>
        <v>19.857142857142858</v>
      </c>
      <c r="N4348">
        <f t="shared" si="407"/>
        <v>14.243333333333338</v>
      </c>
      <c r="O4348">
        <f>G4348/WatershedCalcs!$F$18</f>
        <v>1.3690476171214698</v>
      </c>
    </row>
    <row r="4349" spans="1:15" x14ac:dyDescent="0.25">
      <c r="A4349">
        <f t="shared" si="403"/>
        <v>2014</v>
      </c>
      <c r="B4349">
        <f t="shared" si="404"/>
        <v>2</v>
      </c>
      <c r="C4349">
        <v>2013</v>
      </c>
      <c r="D4349">
        <v>26</v>
      </c>
      <c r="E4349">
        <v>11</v>
      </c>
      <c r="F4349">
        <v>21</v>
      </c>
      <c r="G4349">
        <v>21</v>
      </c>
      <c r="I4349" s="1">
        <v>41604</v>
      </c>
      <c r="J4349">
        <v>21</v>
      </c>
      <c r="K4349">
        <f t="shared" si="402"/>
        <v>1744</v>
      </c>
      <c r="L4349" s="7">
        <f t="shared" si="405"/>
        <v>34.317197953561589</v>
      </c>
      <c r="M4349">
        <f t="shared" si="406"/>
        <v>23.142857142857142</v>
      </c>
      <c r="N4349">
        <f t="shared" si="407"/>
        <v>13.700000000000005</v>
      </c>
      <c r="O4349">
        <f>G4349/WatershedCalcs!$F$18</f>
        <v>1.3068181799795848</v>
      </c>
    </row>
    <row r="4350" spans="1:15" x14ac:dyDescent="0.25">
      <c r="A4350">
        <f t="shared" si="403"/>
        <v>2014</v>
      </c>
      <c r="B4350">
        <f t="shared" si="404"/>
        <v>2</v>
      </c>
      <c r="C4350">
        <v>2013</v>
      </c>
      <c r="D4350">
        <v>27</v>
      </c>
      <c r="E4350">
        <v>11</v>
      </c>
      <c r="F4350">
        <v>20</v>
      </c>
      <c r="G4350">
        <v>20</v>
      </c>
      <c r="I4350" s="1">
        <v>41605</v>
      </c>
      <c r="J4350">
        <v>20</v>
      </c>
      <c r="K4350">
        <f t="shared" si="402"/>
        <v>1826</v>
      </c>
      <c r="L4350" s="7">
        <f t="shared" si="405"/>
        <v>35.930735930735928</v>
      </c>
      <c r="M4350">
        <f t="shared" si="406"/>
        <v>24.142857142857142</v>
      </c>
      <c r="N4350">
        <f t="shared" si="407"/>
        <v>13.180000000000003</v>
      </c>
      <c r="O4350">
        <f>G4350/WatershedCalcs!$F$18</f>
        <v>1.2445887428376998</v>
      </c>
    </row>
    <row r="4351" spans="1:15" x14ac:dyDescent="0.25">
      <c r="A4351">
        <f t="shared" si="403"/>
        <v>2014</v>
      </c>
      <c r="B4351">
        <f t="shared" si="404"/>
        <v>2</v>
      </c>
      <c r="C4351">
        <v>2013</v>
      </c>
      <c r="D4351">
        <v>28</v>
      </c>
      <c r="E4351">
        <v>11</v>
      </c>
      <c r="F4351">
        <v>19</v>
      </c>
      <c r="G4351">
        <v>19</v>
      </c>
      <c r="I4351" s="1">
        <v>41606</v>
      </c>
      <c r="J4351">
        <v>19</v>
      </c>
      <c r="K4351">
        <f t="shared" si="402"/>
        <v>1898</v>
      </c>
      <c r="L4351" s="7">
        <f t="shared" si="405"/>
        <v>37.34750098386462</v>
      </c>
      <c r="M4351">
        <f t="shared" si="406"/>
        <v>24.571428571428573</v>
      </c>
      <c r="N4351">
        <f t="shared" si="407"/>
        <v>12.686666666666669</v>
      </c>
      <c r="O4351">
        <f>G4351/WatershedCalcs!$F$18</f>
        <v>1.1823593056958148</v>
      </c>
    </row>
    <row r="4352" spans="1:15" x14ac:dyDescent="0.25">
      <c r="A4352">
        <f t="shared" si="403"/>
        <v>2014</v>
      </c>
      <c r="B4352">
        <f t="shared" si="404"/>
        <v>2</v>
      </c>
      <c r="C4352">
        <v>2013</v>
      </c>
      <c r="D4352">
        <v>29</v>
      </c>
      <c r="E4352">
        <v>11</v>
      </c>
      <c r="F4352">
        <v>18</v>
      </c>
      <c r="G4352">
        <v>18</v>
      </c>
      <c r="I4352" s="1">
        <v>41607</v>
      </c>
      <c r="J4352">
        <v>18</v>
      </c>
      <c r="K4352">
        <f t="shared" si="402"/>
        <v>1969</v>
      </c>
      <c r="L4352" s="7">
        <f t="shared" si="405"/>
        <v>38.744588744588739</v>
      </c>
      <c r="M4352">
        <f t="shared" si="406"/>
        <v>24.428571428571427</v>
      </c>
      <c r="N4352">
        <f t="shared" si="407"/>
        <v>12.216666666666669</v>
      </c>
      <c r="O4352">
        <f>G4352/WatershedCalcs!$F$18</f>
        <v>1.1201298685539298</v>
      </c>
    </row>
    <row r="4353" spans="1:15" x14ac:dyDescent="0.25">
      <c r="A4353">
        <f t="shared" si="403"/>
        <v>2014</v>
      </c>
      <c r="B4353">
        <f t="shared" si="404"/>
        <v>2</v>
      </c>
      <c r="C4353">
        <v>2013</v>
      </c>
      <c r="D4353">
        <v>30</v>
      </c>
      <c r="E4353">
        <v>11</v>
      </c>
      <c r="F4353">
        <v>17</v>
      </c>
      <c r="G4353">
        <v>17</v>
      </c>
      <c r="I4353" s="1">
        <v>41608</v>
      </c>
      <c r="J4353">
        <v>17</v>
      </c>
      <c r="K4353">
        <f t="shared" si="402"/>
        <v>2056</v>
      </c>
      <c r="L4353" s="7">
        <f t="shared" si="405"/>
        <v>40.456513183785916</v>
      </c>
      <c r="M4353">
        <f t="shared" si="406"/>
        <v>24.285714285714285</v>
      </c>
      <c r="N4353">
        <f t="shared" si="407"/>
        <v>11.776666666666669</v>
      </c>
      <c r="O4353">
        <f>G4353/WatershedCalcs!$F$18</f>
        <v>1.0579004314120448</v>
      </c>
    </row>
    <row r="4354" spans="1:15" x14ac:dyDescent="0.25">
      <c r="A4354">
        <f t="shared" si="403"/>
        <v>2014</v>
      </c>
      <c r="B4354">
        <f t="shared" si="404"/>
        <v>3</v>
      </c>
      <c r="C4354">
        <v>2013</v>
      </c>
      <c r="D4354">
        <v>1</v>
      </c>
      <c r="E4354">
        <v>12</v>
      </c>
      <c r="F4354">
        <v>22</v>
      </c>
      <c r="G4354">
        <v>22</v>
      </c>
      <c r="I4354" s="1">
        <v>41609</v>
      </c>
      <c r="J4354">
        <v>22</v>
      </c>
      <c r="K4354">
        <f t="shared" ref="K4354:K4417" si="408">RANK(J4354,$J$2:$J$5114,0)</f>
        <v>1676</v>
      </c>
      <c r="L4354" s="7">
        <f t="shared" si="405"/>
        <v>32.979142070051161</v>
      </c>
      <c r="M4354">
        <f t="shared" si="406"/>
        <v>24</v>
      </c>
      <c r="N4354">
        <f t="shared" si="407"/>
        <v>11.370000000000001</v>
      </c>
      <c r="O4354">
        <f>G4354/WatershedCalcs!$F$18</f>
        <v>1.3690476171214698</v>
      </c>
    </row>
    <row r="4355" spans="1:15" x14ac:dyDescent="0.25">
      <c r="A4355">
        <f t="shared" ref="A4355:A4418" si="409">IF(E4355&gt;9,C4355+1,C4355)</f>
        <v>2014</v>
      </c>
      <c r="B4355">
        <f t="shared" ref="B4355:B4418" si="410">IF(E4355&gt;9,(E4355-9),(E4355+3))</f>
        <v>3</v>
      </c>
      <c r="C4355">
        <v>2013</v>
      </c>
      <c r="D4355">
        <v>2</v>
      </c>
      <c r="E4355">
        <v>12</v>
      </c>
      <c r="F4355">
        <v>45</v>
      </c>
      <c r="G4355">
        <v>45</v>
      </c>
      <c r="I4355" s="1">
        <v>41610</v>
      </c>
      <c r="J4355">
        <v>45</v>
      </c>
      <c r="K4355">
        <f t="shared" si="408"/>
        <v>739</v>
      </c>
      <c r="L4355" s="7">
        <f t="shared" ref="L4355:L4418" si="411">100*(K4355/(COUNT($K$2:$K$5114)+1))</f>
        <v>14.541519086973631</v>
      </c>
      <c r="M4355">
        <f t="shared" ref="M4355:M4418" si="412">AVERAGE(J4355:J4361)</f>
        <v>22.571428571428573</v>
      </c>
      <c r="N4355">
        <f t="shared" ref="N4355:N4418" si="413">AVERAGE(J4355:J4384)</f>
        <v>10.823333333333332</v>
      </c>
      <c r="O4355">
        <f>G4355/WatershedCalcs!$F$18</f>
        <v>2.8003246713848249</v>
      </c>
    </row>
    <row r="4356" spans="1:15" x14ac:dyDescent="0.25">
      <c r="A4356">
        <f t="shared" si="409"/>
        <v>2014</v>
      </c>
      <c r="B4356">
        <f t="shared" si="410"/>
        <v>3</v>
      </c>
      <c r="C4356">
        <v>2013</v>
      </c>
      <c r="D4356">
        <v>3</v>
      </c>
      <c r="E4356">
        <v>12</v>
      </c>
      <c r="F4356">
        <v>28</v>
      </c>
      <c r="G4356">
        <v>28</v>
      </c>
      <c r="I4356" s="1">
        <v>41611</v>
      </c>
      <c r="J4356">
        <v>28</v>
      </c>
      <c r="K4356">
        <f t="shared" si="408"/>
        <v>1357</v>
      </c>
      <c r="L4356" s="7">
        <f t="shared" si="411"/>
        <v>26.702085792994882</v>
      </c>
      <c r="M4356">
        <f t="shared" si="412"/>
        <v>17.714285714285715</v>
      </c>
      <c r="N4356">
        <f t="shared" si="413"/>
        <v>9.5200000000000014</v>
      </c>
      <c r="O4356">
        <f>G4356/WatershedCalcs!$F$18</f>
        <v>1.7424242399727798</v>
      </c>
    </row>
    <row r="4357" spans="1:15" x14ac:dyDescent="0.25">
      <c r="A4357">
        <f t="shared" si="409"/>
        <v>2014</v>
      </c>
      <c r="B4357">
        <f t="shared" si="410"/>
        <v>3</v>
      </c>
      <c r="C4357">
        <v>2013</v>
      </c>
      <c r="D4357">
        <v>4</v>
      </c>
      <c r="E4357">
        <v>12</v>
      </c>
      <c r="F4357">
        <v>23</v>
      </c>
      <c r="G4357">
        <v>23</v>
      </c>
      <c r="I4357" s="1">
        <v>41612</v>
      </c>
      <c r="J4357">
        <v>23</v>
      </c>
      <c r="K4357">
        <f t="shared" si="408"/>
        <v>1613</v>
      </c>
      <c r="L4357" s="7">
        <f t="shared" si="411"/>
        <v>31.739472648563559</v>
      </c>
      <c r="M4357">
        <f t="shared" si="412"/>
        <v>15.285714285714286</v>
      </c>
      <c r="N4357">
        <f t="shared" si="413"/>
        <v>8.7533333333333339</v>
      </c>
      <c r="O4357">
        <f>G4357/WatershedCalcs!$F$18</f>
        <v>1.4312770542633548</v>
      </c>
    </row>
    <row r="4358" spans="1:15" x14ac:dyDescent="0.25">
      <c r="A4358">
        <f t="shared" si="409"/>
        <v>2014</v>
      </c>
      <c r="B4358">
        <f t="shared" si="410"/>
        <v>3</v>
      </c>
      <c r="C4358">
        <v>2013</v>
      </c>
      <c r="D4358">
        <v>5</v>
      </c>
      <c r="E4358">
        <v>12</v>
      </c>
      <c r="F4358">
        <v>18</v>
      </c>
      <c r="G4358">
        <v>18</v>
      </c>
      <c r="I4358" s="1">
        <v>41613</v>
      </c>
      <c r="J4358">
        <v>18</v>
      </c>
      <c r="K4358">
        <f t="shared" si="408"/>
        <v>1969</v>
      </c>
      <c r="L4358" s="7">
        <f t="shared" si="411"/>
        <v>38.744588744588739</v>
      </c>
      <c r="M4358">
        <f t="shared" si="412"/>
        <v>13.428571428571429</v>
      </c>
      <c r="N4358">
        <f t="shared" si="413"/>
        <v>8.1866666666666674</v>
      </c>
      <c r="O4358">
        <f>G4358/WatershedCalcs!$F$18</f>
        <v>1.1201298685539298</v>
      </c>
    </row>
    <row r="4359" spans="1:15" x14ac:dyDescent="0.25">
      <c r="A4359">
        <f t="shared" si="409"/>
        <v>2014</v>
      </c>
      <c r="B4359">
        <f t="shared" si="410"/>
        <v>3</v>
      </c>
      <c r="C4359">
        <v>2013</v>
      </c>
      <c r="D4359">
        <v>6</v>
      </c>
      <c r="E4359">
        <v>12</v>
      </c>
      <c r="F4359">
        <v>17</v>
      </c>
      <c r="G4359">
        <v>17</v>
      </c>
      <c r="I4359" s="1">
        <v>41614</v>
      </c>
      <c r="J4359">
        <v>17</v>
      </c>
      <c r="K4359">
        <f t="shared" si="408"/>
        <v>2056</v>
      </c>
      <c r="L4359" s="7">
        <f t="shared" si="411"/>
        <v>40.456513183785916</v>
      </c>
      <c r="M4359">
        <f t="shared" si="412"/>
        <v>12.285714285714286</v>
      </c>
      <c r="N4359">
        <f t="shared" si="413"/>
        <v>7.7633333333333345</v>
      </c>
      <c r="O4359">
        <f>G4359/WatershedCalcs!$F$18</f>
        <v>1.0579004314120448</v>
      </c>
    </row>
    <row r="4360" spans="1:15" x14ac:dyDescent="0.25">
      <c r="A4360">
        <f t="shared" si="409"/>
        <v>2014</v>
      </c>
      <c r="B4360">
        <f t="shared" si="410"/>
        <v>3</v>
      </c>
      <c r="C4360">
        <v>2013</v>
      </c>
      <c r="D4360">
        <v>7</v>
      </c>
      <c r="E4360">
        <v>12</v>
      </c>
      <c r="F4360">
        <v>15</v>
      </c>
      <c r="G4360">
        <v>15</v>
      </c>
      <c r="I4360" s="1">
        <v>41615</v>
      </c>
      <c r="J4360">
        <v>15</v>
      </c>
      <c r="K4360">
        <f t="shared" si="408"/>
        <v>2213</v>
      </c>
      <c r="L4360" s="7">
        <f t="shared" si="411"/>
        <v>43.545848091302638</v>
      </c>
      <c r="M4360">
        <f t="shared" si="412"/>
        <v>11.257142857142856</v>
      </c>
      <c r="N4360">
        <f t="shared" si="413"/>
        <v>7.35</v>
      </c>
      <c r="O4360">
        <f>G4360/WatershedCalcs!$F$18</f>
        <v>0.93344155712827492</v>
      </c>
    </row>
    <row r="4361" spans="1:15" x14ac:dyDescent="0.25">
      <c r="A4361">
        <f t="shared" si="409"/>
        <v>2014</v>
      </c>
      <c r="B4361">
        <f t="shared" si="410"/>
        <v>3</v>
      </c>
      <c r="C4361">
        <v>2013</v>
      </c>
      <c r="D4361">
        <v>8</v>
      </c>
      <c r="E4361">
        <v>12</v>
      </c>
      <c r="F4361">
        <v>12</v>
      </c>
      <c r="G4361">
        <v>12</v>
      </c>
      <c r="I4361" s="1">
        <v>41616</v>
      </c>
      <c r="J4361">
        <v>12</v>
      </c>
      <c r="K4361">
        <f t="shared" si="408"/>
        <v>2499</v>
      </c>
      <c r="L4361" s="7">
        <f t="shared" si="411"/>
        <v>49.173553719008268</v>
      </c>
      <c r="M4361">
        <f t="shared" si="412"/>
        <v>10.414285714285713</v>
      </c>
      <c r="N4361">
        <f t="shared" si="413"/>
        <v>6.996666666666667</v>
      </c>
      <c r="O4361">
        <f>G4361/WatershedCalcs!$F$18</f>
        <v>0.74675324570261992</v>
      </c>
    </row>
    <row r="4362" spans="1:15" x14ac:dyDescent="0.25">
      <c r="A4362">
        <f t="shared" si="409"/>
        <v>2014</v>
      </c>
      <c r="B4362">
        <f t="shared" si="410"/>
        <v>3</v>
      </c>
      <c r="C4362">
        <v>2013</v>
      </c>
      <c r="D4362">
        <v>9</v>
      </c>
      <c r="E4362">
        <v>12</v>
      </c>
      <c r="F4362">
        <v>11</v>
      </c>
      <c r="G4362">
        <v>11</v>
      </c>
      <c r="I4362" s="1">
        <v>41617</v>
      </c>
      <c r="J4362">
        <v>11</v>
      </c>
      <c r="K4362">
        <f t="shared" si="408"/>
        <v>2599</v>
      </c>
      <c r="L4362" s="7">
        <f t="shared" si="411"/>
        <v>51.141282959464775</v>
      </c>
      <c r="M4362">
        <f t="shared" si="412"/>
        <v>9.9285714285714288</v>
      </c>
      <c r="N4362">
        <f t="shared" si="413"/>
        <v>6.85</v>
      </c>
      <c r="O4362">
        <f>G4362/WatershedCalcs!$F$18</f>
        <v>0.68452380856073491</v>
      </c>
    </row>
    <row r="4363" spans="1:15" x14ac:dyDescent="0.25">
      <c r="A4363">
        <f t="shared" si="409"/>
        <v>2014</v>
      </c>
      <c r="B4363">
        <f t="shared" si="410"/>
        <v>3</v>
      </c>
      <c r="C4363">
        <v>2013</v>
      </c>
      <c r="D4363">
        <v>10</v>
      </c>
      <c r="E4363">
        <v>12</v>
      </c>
      <c r="F4363">
        <v>11</v>
      </c>
      <c r="G4363">
        <v>11</v>
      </c>
      <c r="I4363" s="1">
        <v>41618</v>
      </c>
      <c r="J4363">
        <v>11</v>
      </c>
      <c r="K4363">
        <f t="shared" si="408"/>
        <v>2599</v>
      </c>
      <c r="L4363" s="7">
        <f t="shared" si="411"/>
        <v>51.141282959464775</v>
      </c>
      <c r="M4363">
        <f t="shared" si="412"/>
        <v>9.5142857142857142</v>
      </c>
      <c r="N4363">
        <f t="shared" si="413"/>
        <v>7.1166666666666663</v>
      </c>
      <c r="O4363">
        <f>G4363/WatershedCalcs!$F$18</f>
        <v>0.68452380856073491</v>
      </c>
    </row>
    <row r="4364" spans="1:15" x14ac:dyDescent="0.25">
      <c r="A4364">
        <f t="shared" si="409"/>
        <v>2014</v>
      </c>
      <c r="B4364">
        <f t="shared" si="410"/>
        <v>3</v>
      </c>
      <c r="C4364">
        <v>2013</v>
      </c>
      <c r="D4364">
        <v>11</v>
      </c>
      <c r="E4364">
        <v>12</v>
      </c>
      <c r="F4364">
        <v>10</v>
      </c>
      <c r="G4364">
        <v>10</v>
      </c>
      <c r="I4364" s="1">
        <v>41619</v>
      </c>
      <c r="J4364">
        <v>10</v>
      </c>
      <c r="K4364">
        <f t="shared" si="408"/>
        <v>2728</v>
      </c>
      <c r="L4364" s="7">
        <f t="shared" si="411"/>
        <v>53.679653679653683</v>
      </c>
      <c r="M4364">
        <f t="shared" si="412"/>
        <v>9.0285714285714285</v>
      </c>
      <c r="N4364">
        <f t="shared" si="413"/>
        <v>7.4833333333333343</v>
      </c>
      <c r="O4364">
        <f>G4364/WatershedCalcs!$F$18</f>
        <v>0.62229437141884991</v>
      </c>
    </row>
    <row r="4365" spans="1:15" x14ac:dyDescent="0.25">
      <c r="A4365">
        <f t="shared" si="409"/>
        <v>2014</v>
      </c>
      <c r="B4365">
        <f t="shared" si="410"/>
        <v>3</v>
      </c>
      <c r="C4365">
        <v>2013</v>
      </c>
      <c r="D4365">
        <v>12</v>
      </c>
      <c r="E4365">
        <v>12</v>
      </c>
      <c r="F4365">
        <v>10</v>
      </c>
      <c r="G4365">
        <v>10</v>
      </c>
      <c r="I4365" s="1">
        <v>41620</v>
      </c>
      <c r="J4365">
        <v>10</v>
      </c>
      <c r="K4365">
        <f t="shared" si="408"/>
        <v>2728</v>
      </c>
      <c r="L4365" s="7">
        <f t="shared" si="411"/>
        <v>53.679653679653683</v>
      </c>
      <c r="M4365">
        <f t="shared" si="412"/>
        <v>8.6428571428571423</v>
      </c>
      <c r="N4365">
        <f t="shared" si="413"/>
        <v>7.7500000000000009</v>
      </c>
      <c r="O4365">
        <f>G4365/WatershedCalcs!$F$18</f>
        <v>0.62229437141884991</v>
      </c>
    </row>
    <row r="4366" spans="1:15" x14ac:dyDescent="0.25">
      <c r="A4366">
        <f t="shared" si="409"/>
        <v>2014</v>
      </c>
      <c r="B4366">
        <f t="shared" si="410"/>
        <v>3</v>
      </c>
      <c r="C4366">
        <v>2013</v>
      </c>
      <c r="D4366">
        <v>13</v>
      </c>
      <c r="E4366">
        <v>12</v>
      </c>
      <c r="F4366">
        <v>9.8000000000000007</v>
      </c>
      <c r="G4366">
        <v>9.8000000000000007</v>
      </c>
      <c r="I4366" s="1">
        <v>41621</v>
      </c>
      <c r="J4366">
        <v>9.8000000000000007</v>
      </c>
      <c r="K4366">
        <f t="shared" si="408"/>
        <v>2771</v>
      </c>
      <c r="L4366" s="7">
        <f t="shared" si="411"/>
        <v>54.525777253049981</v>
      </c>
      <c r="M4366">
        <f t="shared" si="412"/>
        <v>8.1428571428571423</v>
      </c>
      <c r="N4366">
        <f t="shared" si="413"/>
        <v>8.8833333333333329</v>
      </c>
      <c r="O4366">
        <f>G4366/WatershedCalcs!$F$18</f>
        <v>0.60984848399047298</v>
      </c>
    </row>
    <row r="4367" spans="1:15" x14ac:dyDescent="0.25">
      <c r="A4367">
        <f t="shared" si="409"/>
        <v>2014</v>
      </c>
      <c r="B4367">
        <f t="shared" si="410"/>
        <v>3</v>
      </c>
      <c r="C4367">
        <v>2013</v>
      </c>
      <c r="D4367">
        <v>14</v>
      </c>
      <c r="E4367">
        <v>12</v>
      </c>
      <c r="F4367">
        <v>9.1</v>
      </c>
      <c r="G4367">
        <v>9.1</v>
      </c>
      <c r="I4367" s="1">
        <v>41622</v>
      </c>
      <c r="J4367">
        <v>9.1</v>
      </c>
      <c r="K4367">
        <f t="shared" si="408"/>
        <v>2847</v>
      </c>
      <c r="L4367" s="7">
        <f t="shared" si="411"/>
        <v>56.02125147579693</v>
      </c>
      <c r="M4367">
        <f t="shared" si="412"/>
        <v>7.6571428571428566</v>
      </c>
      <c r="N4367">
        <f t="shared" si="413"/>
        <v>10.656666666666668</v>
      </c>
      <c r="O4367">
        <f>G4367/WatershedCalcs!$F$18</f>
        <v>0.56628787799115343</v>
      </c>
    </row>
    <row r="4368" spans="1:15" x14ac:dyDescent="0.25">
      <c r="A4368">
        <f t="shared" si="409"/>
        <v>2014</v>
      </c>
      <c r="B4368">
        <f t="shared" si="410"/>
        <v>3</v>
      </c>
      <c r="C4368">
        <v>2013</v>
      </c>
      <c r="D4368">
        <v>15</v>
      </c>
      <c r="E4368">
        <v>12</v>
      </c>
      <c r="F4368">
        <v>8.6</v>
      </c>
      <c r="G4368">
        <v>8.6</v>
      </c>
      <c r="I4368" s="1">
        <v>41623</v>
      </c>
      <c r="J4368">
        <v>8.6</v>
      </c>
      <c r="K4368">
        <f t="shared" si="408"/>
        <v>2898</v>
      </c>
      <c r="L4368" s="7">
        <f t="shared" si="411"/>
        <v>57.02479338842975</v>
      </c>
      <c r="M4368">
        <f t="shared" si="412"/>
        <v>7.2999999999999989</v>
      </c>
      <c r="N4368">
        <f t="shared" si="413"/>
        <v>11.986666666666668</v>
      </c>
      <c r="O4368">
        <f>G4368/WatershedCalcs!$F$18</f>
        <v>0.53517315942021093</v>
      </c>
    </row>
    <row r="4369" spans="1:15" x14ac:dyDescent="0.25">
      <c r="A4369">
        <f t="shared" si="409"/>
        <v>2014</v>
      </c>
      <c r="B4369">
        <f t="shared" si="410"/>
        <v>3</v>
      </c>
      <c r="C4369">
        <v>2013</v>
      </c>
      <c r="D4369">
        <v>16</v>
      </c>
      <c r="E4369">
        <v>12</v>
      </c>
      <c r="F4369">
        <v>8.1</v>
      </c>
      <c r="G4369">
        <v>8.1</v>
      </c>
      <c r="I4369" s="1">
        <v>41624</v>
      </c>
      <c r="J4369">
        <v>8.1</v>
      </c>
      <c r="K4369">
        <f t="shared" si="408"/>
        <v>2960</v>
      </c>
      <c r="L4369" s="7">
        <f t="shared" si="411"/>
        <v>58.244785517512788</v>
      </c>
      <c r="M4369">
        <f t="shared" si="412"/>
        <v>6.9857142857142858</v>
      </c>
      <c r="N4369">
        <f t="shared" si="413"/>
        <v>13.033333333333333</v>
      </c>
      <c r="O4369">
        <f>G4369/WatershedCalcs!$F$18</f>
        <v>0.50405844084926843</v>
      </c>
    </row>
    <row r="4370" spans="1:15" x14ac:dyDescent="0.25">
      <c r="A4370">
        <f t="shared" si="409"/>
        <v>2014</v>
      </c>
      <c r="B4370">
        <f t="shared" si="410"/>
        <v>3</v>
      </c>
      <c r="C4370">
        <v>2013</v>
      </c>
      <c r="D4370">
        <v>17</v>
      </c>
      <c r="E4370">
        <v>12</v>
      </c>
      <c r="F4370">
        <v>7.6</v>
      </c>
      <c r="G4370">
        <v>7.6</v>
      </c>
      <c r="I4370" s="1">
        <v>41625</v>
      </c>
      <c r="J4370">
        <v>7.6</v>
      </c>
      <c r="K4370">
        <f t="shared" si="408"/>
        <v>3015</v>
      </c>
      <c r="L4370" s="7">
        <f t="shared" si="411"/>
        <v>59.327036599763872</v>
      </c>
      <c r="M4370">
        <f t="shared" si="412"/>
        <v>6.7</v>
      </c>
      <c r="N4370">
        <f t="shared" si="413"/>
        <v>13.896666666666667</v>
      </c>
      <c r="O4370">
        <f>G4370/WatershedCalcs!$F$18</f>
        <v>0.47294372227832593</v>
      </c>
    </row>
    <row r="4371" spans="1:15" x14ac:dyDescent="0.25">
      <c r="A4371">
        <f t="shared" si="409"/>
        <v>2014</v>
      </c>
      <c r="B4371">
        <f t="shared" si="410"/>
        <v>3</v>
      </c>
      <c r="C4371">
        <v>2013</v>
      </c>
      <c r="D4371">
        <v>18</v>
      </c>
      <c r="E4371">
        <v>12</v>
      </c>
      <c r="F4371">
        <v>7.3</v>
      </c>
      <c r="G4371">
        <v>7.3</v>
      </c>
      <c r="I4371" s="1">
        <v>41626</v>
      </c>
      <c r="J4371">
        <v>7.3</v>
      </c>
      <c r="K4371">
        <f t="shared" si="408"/>
        <v>3053</v>
      </c>
      <c r="L4371" s="7">
        <f t="shared" si="411"/>
        <v>60.074773711137354</v>
      </c>
      <c r="M4371">
        <f t="shared" si="412"/>
        <v>6.4428571428571431</v>
      </c>
      <c r="N4371">
        <f t="shared" si="413"/>
        <v>14.610000000000001</v>
      </c>
      <c r="O4371">
        <f>G4371/WatershedCalcs!$F$18</f>
        <v>0.45427489113576042</v>
      </c>
    </row>
    <row r="4372" spans="1:15" x14ac:dyDescent="0.25">
      <c r="A4372">
        <f t="shared" si="409"/>
        <v>2014</v>
      </c>
      <c r="B4372">
        <f t="shared" si="410"/>
        <v>3</v>
      </c>
      <c r="C4372">
        <v>2013</v>
      </c>
      <c r="D4372">
        <v>19</v>
      </c>
      <c r="E4372">
        <v>12</v>
      </c>
      <c r="F4372">
        <v>6.5</v>
      </c>
      <c r="G4372">
        <v>6.5</v>
      </c>
      <c r="I4372" s="1">
        <v>41627</v>
      </c>
      <c r="J4372">
        <v>6.5</v>
      </c>
      <c r="K4372">
        <f t="shared" si="408"/>
        <v>3162</v>
      </c>
      <c r="L4372" s="7">
        <f t="shared" si="411"/>
        <v>62.219598583234948</v>
      </c>
      <c r="M4372">
        <f t="shared" si="412"/>
        <v>6.2142857142857144</v>
      </c>
      <c r="N4372">
        <f t="shared" si="413"/>
        <v>15.2</v>
      </c>
      <c r="O4372">
        <f>G4372/WatershedCalcs!$F$18</f>
        <v>0.40449134142225246</v>
      </c>
    </row>
    <row r="4373" spans="1:15" x14ac:dyDescent="0.25">
      <c r="A4373">
        <f t="shared" si="409"/>
        <v>2014</v>
      </c>
      <c r="B4373">
        <f t="shared" si="410"/>
        <v>3</v>
      </c>
      <c r="C4373">
        <v>2013</v>
      </c>
      <c r="D4373">
        <v>20</v>
      </c>
      <c r="E4373">
        <v>12</v>
      </c>
      <c r="F4373">
        <v>6.4</v>
      </c>
      <c r="G4373">
        <v>6.4</v>
      </c>
      <c r="I4373" s="1">
        <v>41628</v>
      </c>
      <c r="J4373">
        <v>6.4</v>
      </c>
      <c r="K4373">
        <f t="shared" si="408"/>
        <v>3180</v>
      </c>
      <c r="L4373" s="7">
        <f t="shared" si="411"/>
        <v>62.573789846517116</v>
      </c>
      <c r="M4373">
        <f t="shared" si="412"/>
        <v>6.0571428571428569</v>
      </c>
      <c r="N4373">
        <f t="shared" si="413"/>
        <v>15.716666666666667</v>
      </c>
      <c r="O4373">
        <f>G4373/WatershedCalcs!$F$18</f>
        <v>0.39826839770806399</v>
      </c>
    </row>
    <row r="4374" spans="1:15" x14ac:dyDescent="0.25">
      <c r="A4374">
        <f t="shared" si="409"/>
        <v>2014</v>
      </c>
      <c r="B4374">
        <f t="shared" si="410"/>
        <v>3</v>
      </c>
      <c r="C4374">
        <v>2013</v>
      </c>
      <c r="D4374">
        <v>21</v>
      </c>
      <c r="E4374">
        <v>12</v>
      </c>
      <c r="F4374">
        <v>6.6</v>
      </c>
      <c r="G4374">
        <v>6.6</v>
      </c>
      <c r="I4374" s="1">
        <v>41629</v>
      </c>
      <c r="J4374">
        <v>6.6</v>
      </c>
      <c r="K4374">
        <f t="shared" si="408"/>
        <v>3150</v>
      </c>
      <c r="L4374" s="7">
        <f t="shared" si="411"/>
        <v>61.983471074380169</v>
      </c>
      <c r="M4374">
        <f t="shared" si="412"/>
        <v>5.8857142857142861</v>
      </c>
      <c r="N4374">
        <f t="shared" si="413"/>
        <v>16.136666666666667</v>
      </c>
      <c r="O4374">
        <f>G4374/WatershedCalcs!$F$18</f>
        <v>0.41071428513644093</v>
      </c>
    </row>
    <row r="4375" spans="1:15" x14ac:dyDescent="0.25">
      <c r="A4375">
        <f t="shared" si="409"/>
        <v>2014</v>
      </c>
      <c r="B4375">
        <f t="shared" si="410"/>
        <v>3</v>
      </c>
      <c r="C4375">
        <v>2013</v>
      </c>
      <c r="D4375">
        <v>22</v>
      </c>
      <c r="E4375">
        <v>12</v>
      </c>
      <c r="F4375">
        <v>6.4</v>
      </c>
      <c r="G4375">
        <v>6.4</v>
      </c>
      <c r="I4375" s="1">
        <v>41630</v>
      </c>
      <c r="J4375">
        <v>6.4</v>
      </c>
      <c r="K4375">
        <f t="shared" si="408"/>
        <v>3180</v>
      </c>
      <c r="L4375" s="7">
        <f t="shared" si="411"/>
        <v>62.573789846517116</v>
      </c>
      <c r="M4375">
        <f t="shared" si="412"/>
        <v>5.6428571428571432</v>
      </c>
      <c r="N4375">
        <f t="shared" si="413"/>
        <v>16.483333333333334</v>
      </c>
      <c r="O4375">
        <f>G4375/WatershedCalcs!$F$18</f>
        <v>0.39826839770806399</v>
      </c>
    </row>
    <row r="4376" spans="1:15" x14ac:dyDescent="0.25">
      <c r="A4376">
        <f t="shared" si="409"/>
        <v>2014</v>
      </c>
      <c r="B4376">
        <f t="shared" si="410"/>
        <v>3</v>
      </c>
      <c r="C4376">
        <v>2013</v>
      </c>
      <c r="D4376">
        <v>23</v>
      </c>
      <c r="E4376">
        <v>12</v>
      </c>
      <c r="F4376">
        <v>6.1</v>
      </c>
      <c r="G4376">
        <v>6.1</v>
      </c>
      <c r="I4376" s="1">
        <v>41631</v>
      </c>
      <c r="J4376">
        <v>6.1</v>
      </c>
      <c r="K4376">
        <f t="shared" si="408"/>
        <v>3235</v>
      </c>
      <c r="L4376" s="7">
        <f t="shared" si="411"/>
        <v>63.656040928768199</v>
      </c>
      <c r="M4376">
        <f t="shared" si="412"/>
        <v>5.4142857142857137</v>
      </c>
      <c r="N4376">
        <f t="shared" si="413"/>
        <v>16.77</v>
      </c>
      <c r="O4376">
        <f>G4376/WatershedCalcs!$F$18</f>
        <v>0.37959956656549843</v>
      </c>
    </row>
    <row r="4377" spans="1:15" x14ac:dyDescent="0.25">
      <c r="A4377">
        <f t="shared" si="409"/>
        <v>2014</v>
      </c>
      <c r="B4377">
        <f t="shared" si="410"/>
        <v>3</v>
      </c>
      <c r="C4377">
        <v>2013</v>
      </c>
      <c r="D4377">
        <v>24</v>
      </c>
      <c r="E4377">
        <v>12</v>
      </c>
      <c r="F4377">
        <v>5.8</v>
      </c>
      <c r="G4377">
        <v>5.8</v>
      </c>
      <c r="I4377" s="1">
        <v>41632</v>
      </c>
      <c r="J4377">
        <v>5.8</v>
      </c>
      <c r="K4377">
        <f t="shared" si="408"/>
        <v>3295</v>
      </c>
      <c r="L4377" s="7">
        <f t="shared" si="411"/>
        <v>64.836678473042113</v>
      </c>
      <c r="M4377">
        <f t="shared" si="412"/>
        <v>5.2285714285714286</v>
      </c>
      <c r="N4377">
        <f t="shared" si="413"/>
        <v>17.033333333333335</v>
      </c>
      <c r="O4377">
        <f>G4377/WatershedCalcs!$F$18</f>
        <v>0.36093073542293297</v>
      </c>
    </row>
    <row r="4378" spans="1:15" x14ac:dyDescent="0.25">
      <c r="A4378">
        <f t="shared" si="409"/>
        <v>2014</v>
      </c>
      <c r="B4378">
        <f t="shared" si="410"/>
        <v>3</v>
      </c>
      <c r="C4378">
        <v>2013</v>
      </c>
      <c r="D4378">
        <v>25</v>
      </c>
      <c r="E4378">
        <v>12</v>
      </c>
      <c r="F4378">
        <v>5.7</v>
      </c>
      <c r="G4378">
        <v>5.7</v>
      </c>
      <c r="I4378" s="1">
        <v>41633</v>
      </c>
      <c r="J4378">
        <v>5.7</v>
      </c>
      <c r="K4378">
        <f t="shared" si="408"/>
        <v>3307</v>
      </c>
      <c r="L4378" s="7">
        <f t="shared" si="411"/>
        <v>65.072805981896892</v>
      </c>
      <c r="M4378">
        <f t="shared" si="412"/>
        <v>5.2000000000000011</v>
      </c>
      <c r="N4378">
        <f t="shared" si="413"/>
        <v>17.273333333333333</v>
      </c>
      <c r="O4378">
        <f>G4378/WatershedCalcs!$F$18</f>
        <v>0.3547077917087445</v>
      </c>
    </row>
    <row r="4379" spans="1:15" x14ac:dyDescent="0.25">
      <c r="A4379">
        <f t="shared" si="409"/>
        <v>2014</v>
      </c>
      <c r="B4379">
        <f t="shared" si="410"/>
        <v>3</v>
      </c>
      <c r="C4379">
        <v>2013</v>
      </c>
      <c r="D4379">
        <v>26</v>
      </c>
      <c r="E4379">
        <v>12</v>
      </c>
      <c r="F4379">
        <v>5.4</v>
      </c>
      <c r="G4379">
        <v>5.4</v>
      </c>
      <c r="I4379" s="1">
        <v>41634</v>
      </c>
      <c r="J4379">
        <v>5.4</v>
      </c>
      <c r="K4379">
        <f t="shared" si="408"/>
        <v>3380</v>
      </c>
      <c r="L4379" s="7">
        <f t="shared" si="411"/>
        <v>66.509248327430143</v>
      </c>
      <c r="M4379">
        <f t="shared" si="412"/>
        <v>5.2285714285714286</v>
      </c>
      <c r="N4379">
        <f t="shared" si="413"/>
        <v>17.483333333333334</v>
      </c>
      <c r="O4379">
        <f>G4379/WatershedCalcs!$F$18</f>
        <v>0.33603896056617899</v>
      </c>
    </row>
    <row r="4380" spans="1:15" x14ac:dyDescent="0.25">
      <c r="A4380">
        <f t="shared" si="409"/>
        <v>2014</v>
      </c>
      <c r="B4380">
        <f t="shared" si="410"/>
        <v>3</v>
      </c>
      <c r="C4380">
        <v>2013</v>
      </c>
      <c r="D4380">
        <v>27</v>
      </c>
      <c r="E4380">
        <v>12</v>
      </c>
      <c r="F4380">
        <v>5.2</v>
      </c>
      <c r="G4380">
        <v>5.2</v>
      </c>
      <c r="I4380" s="1">
        <v>41635</v>
      </c>
      <c r="J4380">
        <v>5.2</v>
      </c>
      <c r="K4380">
        <f t="shared" si="408"/>
        <v>3424</v>
      </c>
      <c r="L4380" s="7">
        <f t="shared" si="411"/>
        <v>67.375049193231007</v>
      </c>
      <c r="M4380">
        <f t="shared" si="412"/>
        <v>5.1714285714285717</v>
      </c>
      <c r="N4380">
        <f t="shared" si="413"/>
        <v>17.670000000000002</v>
      </c>
      <c r="O4380">
        <f>G4380/WatershedCalcs!$F$18</f>
        <v>0.323593073137802</v>
      </c>
    </row>
    <row r="4381" spans="1:15" x14ac:dyDescent="0.25">
      <c r="A4381">
        <f t="shared" si="409"/>
        <v>2014</v>
      </c>
      <c r="B4381">
        <f t="shared" si="410"/>
        <v>3</v>
      </c>
      <c r="C4381">
        <v>2013</v>
      </c>
      <c r="D4381">
        <v>28</v>
      </c>
      <c r="E4381">
        <v>12</v>
      </c>
      <c r="F4381">
        <v>4.9000000000000004</v>
      </c>
      <c r="G4381">
        <v>4.9000000000000004</v>
      </c>
      <c r="I4381" s="1">
        <v>41636</v>
      </c>
      <c r="J4381">
        <v>4.9000000000000004</v>
      </c>
      <c r="K4381">
        <f t="shared" si="408"/>
        <v>3482</v>
      </c>
      <c r="L4381" s="7">
        <f t="shared" si="411"/>
        <v>68.516332152695796</v>
      </c>
      <c r="M4381">
        <f t="shared" si="412"/>
        <v>5.2857142857142856</v>
      </c>
      <c r="N4381">
        <f t="shared" si="413"/>
        <v>17.863333333333333</v>
      </c>
      <c r="O4381">
        <f>G4381/WatershedCalcs!$F$18</f>
        <v>0.30492424199523649</v>
      </c>
    </row>
    <row r="4382" spans="1:15" x14ac:dyDescent="0.25">
      <c r="A4382">
        <f t="shared" si="409"/>
        <v>2014</v>
      </c>
      <c r="B4382">
        <f t="shared" si="410"/>
        <v>3</v>
      </c>
      <c r="C4382">
        <v>2013</v>
      </c>
      <c r="D4382">
        <v>29</v>
      </c>
      <c r="E4382">
        <v>12</v>
      </c>
      <c r="F4382">
        <v>4.8</v>
      </c>
      <c r="G4382">
        <v>4.8</v>
      </c>
      <c r="I4382" s="1">
        <v>41637</v>
      </c>
      <c r="J4382">
        <v>4.8</v>
      </c>
      <c r="K4382">
        <f t="shared" si="408"/>
        <v>3498</v>
      </c>
      <c r="L4382" s="7">
        <f t="shared" si="411"/>
        <v>68.831168831168839</v>
      </c>
      <c r="M4382">
        <f t="shared" si="412"/>
        <v>5.3428571428571425</v>
      </c>
      <c r="N4382">
        <f t="shared" si="413"/>
        <v>18.100000000000001</v>
      </c>
      <c r="O4382">
        <f>G4382/WatershedCalcs!$F$18</f>
        <v>0.29870129828104797</v>
      </c>
    </row>
    <row r="4383" spans="1:15" x14ac:dyDescent="0.25">
      <c r="A4383">
        <f t="shared" si="409"/>
        <v>2014</v>
      </c>
      <c r="B4383">
        <f t="shared" si="410"/>
        <v>3</v>
      </c>
      <c r="C4383">
        <v>2013</v>
      </c>
      <c r="D4383">
        <v>30</v>
      </c>
      <c r="E4383">
        <v>12</v>
      </c>
      <c r="F4383">
        <v>4.8</v>
      </c>
      <c r="G4383">
        <v>4.8</v>
      </c>
      <c r="I4383" s="1">
        <v>41638</v>
      </c>
      <c r="J4383">
        <v>4.8</v>
      </c>
      <c r="K4383">
        <f t="shared" si="408"/>
        <v>3498</v>
      </c>
      <c r="L4383" s="7">
        <f t="shared" si="411"/>
        <v>68.831168831168839</v>
      </c>
      <c r="M4383">
        <f t="shared" si="412"/>
        <v>5.3142857142857141</v>
      </c>
      <c r="N4383">
        <f t="shared" si="413"/>
        <v>18.440000000000001</v>
      </c>
      <c r="O4383">
        <f>G4383/WatershedCalcs!$F$18</f>
        <v>0.29870129828104797</v>
      </c>
    </row>
    <row r="4384" spans="1:15" x14ac:dyDescent="0.25">
      <c r="A4384">
        <f t="shared" si="409"/>
        <v>2014</v>
      </c>
      <c r="B4384">
        <f t="shared" si="410"/>
        <v>3</v>
      </c>
      <c r="C4384">
        <v>2013</v>
      </c>
      <c r="D4384">
        <v>31</v>
      </c>
      <c r="E4384">
        <v>12</v>
      </c>
      <c r="F4384">
        <v>5.6</v>
      </c>
      <c r="G4384">
        <v>5.6</v>
      </c>
      <c r="I4384" s="1">
        <v>41639</v>
      </c>
      <c r="J4384">
        <v>5.6</v>
      </c>
      <c r="K4384">
        <f t="shared" si="408"/>
        <v>3332</v>
      </c>
      <c r="L4384" s="7">
        <f t="shared" si="411"/>
        <v>65.564738292011015</v>
      </c>
      <c r="M4384">
        <f t="shared" si="412"/>
        <v>5.2571428571428571</v>
      </c>
      <c r="N4384">
        <f t="shared" si="413"/>
        <v>19.013333333333332</v>
      </c>
      <c r="O4384">
        <f>G4384/WatershedCalcs!$F$18</f>
        <v>0.34848484799455592</v>
      </c>
    </row>
    <row r="4385" spans="1:15" x14ac:dyDescent="0.25">
      <c r="A4385">
        <f t="shared" si="409"/>
        <v>2014</v>
      </c>
      <c r="B4385">
        <f t="shared" si="410"/>
        <v>4</v>
      </c>
      <c r="C4385">
        <v>2014</v>
      </c>
      <c r="D4385">
        <v>1</v>
      </c>
      <c r="E4385">
        <v>1</v>
      </c>
      <c r="F4385">
        <v>5.9</v>
      </c>
      <c r="G4385">
        <v>5.9</v>
      </c>
      <c r="I4385" s="1">
        <v>41640</v>
      </c>
      <c r="J4385">
        <v>5.9</v>
      </c>
      <c r="K4385">
        <f t="shared" si="408"/>
        <v>3271</v>
      </c>
      <c r="L4385" s="7">
        <f t="shared" si="411"/>
        <v>64.364423455332542</v>
      </c>
      <c r="M4385">
        <f t="shared" si="412"/>
        <v>5.5428571428571427</v>
      </c>
      <c r="N4385">
        <f t="shared" si="413"/>
        <v>19.393333333333331</v>
      </c>
      <c r="O4385">
        <f>G4385/WatershedCalcs!$F$18</f>
        <v>0.36715367913712149</v>
      </c>
    </row>
    <row r="4386" spans="1:15" x14ac:dyDescent="0.25">
      <c r="A4386">
        <f t="shared" si="409"/>
        <v>2014</v>
      </c>
      <c r="B4386">
        <f t="shared" si="410"/>
        <v>4</v>
      </c>
      <c r="C4386">
        <v>2014</v>
      </c>
      <c r="D4386">
        <v>2</v>
      </c>
      <c r="E4386">
        <v>1</v>
      </c>
      <c r="F4386">
        <v>5</v>
      </c>
      <c r="G4386">
        <v>5</v>
      </c>
      <c r="I4386" s="1">
        <v>41641</v>
      </c>
      <c r="J4386">
        <v>5</v>
      </c>
      <c r="K4386">
        <f t="shared" si="408"/>
        <v>3465</v>
      </c>
      <c r="L4386" s="7">
        <f t="shared" si="411"/>
        <v>68.181818181818173</v>
      </c>
      <c r="M4386">
        <f t="shared" si="412"/>
        <v>7.4142857142857137</v>
      </c>
      <c r="N4386">
        <f t="shared" si="413"/>
        <v>19.696666666666665</v>
      </c>
      <c r="O4386">
        <f>G4386/WatershedCalcs!$F$18</f>
        <v>0.31114718570942496</v>
      </c>
    </row>
    <row r="4387" spans="1:15" x14ac:dyDescent="0.25">
      <c r="A4387">
        <f t="shared" si="409"/>
        <v>2014</v>
      </c>
      <c r="B4387">
        <f t="shared" si="410"/>
        <v>4</v>
      </c>
      <c r="C4387">
        <v>2014</v>
      </c>
      <c r="D4387">
        <v>3</v>
      </c>
      <c r="E4387">
        <v>1</v>
      </c>
      <c r="F4387">
        <v>6</v>
      </c>
      <c r="G4387">
        <v>6</v>
      </c>
      <c r="I4387" s="1">
        <v>41642</v>
      </c>
      <c r="J4387">
        <v>6</v>
      </c>
      <c r="K4387">
        <f t="shared" si="408"/>
        <v>3252</v>
      </c>
      <c r="L4387" s="7">
        <f t="shared" si="411"/>
        <v>63.990554899645815</v>
      </c>
      <c r="M4387">
        <f t="shared" si="412"/>
        <v>9.8428571428571434</v>
      </c>
      <c r="N4387">
        <f t="shared" si="413"/>
        <v>19.996666666666666</v>
      </c>
      <c r="O4387">
        <f>G4387/WatershedCalcs!$F$18</f>
        <v>0.37337662285130996</v>
      </c>
    </row>
    <row r="4388" spans="1:15" x14ac:dyDescent="0.25">
      <c r="A4388">
        <f t="shared" si="409"/>
        <v>2014</v>
      </c>
      <c r="B4388">
        <f t="shared" si="410"/>
        <v>4</v>
      </c>
      <c r="C4388">
        <v>2014</v>
      </c>
      <c r="D4388">
        <v>4</v>
      </c>
      <c r="E4388">
        <v>1</v>
      </c>
      <c r="F4388">
        <v>5.3</v>
      </c>
      <c r="G4388">
        <v>5.3</v>
      </c>
      <c r="I4388" s="1">
        <v>41643</v>
      </c>
      <c r="J4388">
        <v>5.3</v>
      </c>
      <c r="K4388">
        <f t="shared" si="408"/>
        <v>3406</v>
      </c>
      <c r="L4388" s="7">
        <f t="shared" si="411"/>
        <v>67.020857929948846</v>
      </c>
      <c r="M4388">
        <f t="shared" si="412"/>
        <v>11.557142857142859</v>
      </c>
      <c r="N4388">
        <f t="shared" si="413"/>
        <v>20.263333333333332</v>
      </c>
      <c r="O4388">
        <f>G4388/WatershedCalcs!$F$18</f>
        <v>0.32981601685199047</v>
      </c>
    </row>
    <row r="4389" spans="1:15" x14ac:dyDescent="0.25">
      <c r="A4389">
        <f t="shared" si="409"/>
        <v>2014</v>
      </c>
      <c r="B4389">
        <f t="shared" si="410"/>
        <v>4</v>
      </c>
      <c r="C4389">
        <v>2014</v>
      </c>
      <c r="D4389">
        <v>5</v>
      </c>
      <c r="E4389">
        <v>1</v>
      </c>
      <c r="F4389">
        <v>4.5999999999999996</v>
      </c>
      <c r="G4389">
        <v>4.5999999999999996</v>
      </c>
      <c r="I4389" s="1">
        <v>41644</v>
      </c>
      <c r="J4389">
        <v>4.5999999999999996</v>
      </c>
      <c r="K4389">
        <f t="shared" si="408"/>
        <v>3549</v>
      </c>
      <c r="L4389" s="7">
        <f t="shared" si="411"/>
        <v>69.834710743801651</v>
      </c>
      <c r="M4389">
        <f t="shared" si="412"/>
        <v>17.085714285714285</v>
      </c>
      <c r="N4389">
        <f t="shared" si="413"/>
        <v>20.553333333333335</v>
      </c>
      <c r="O4389">
        <f>G4389/WatershedCalcs!$F$18</f>
        <v>0.28625541085267092</v>
      </c>
    </row>
    <row r="4390" spans="1:15" x14ac:dyDescent="0.25">
      <c r="A4390">
        <f t="shared" si="409"/>
        <v>2014</v>
      </c>
      <c r="B4390">
        <f t="shared" si="410"/>
        <v>4</v>
      </c>
      <c r="C4390">
        <v>2014</v>
      </c>
      <c r="D4390">
        <v>6</v>
      </c>
      <c r="E4390">
        <v>1</v>
      </c>
      <c r="F4390">
        <v>4.4000000000000004</v>
      </c>
      <c r="G4390">
        <v>4.4000000000000004</v>
      </c>
      <c r="I4390" s="1">
        <v>41645</v>
      </c>
      <c r="J4390">
        <v>4.4000000000000004</v>
      </c>
      <c r="K4390">
        <f t="shared" si="408"/>
        <v>3593</v>
      </c>
      <c r="L4390" s="7">
        <f t="shared" si="411"/>
        <v>70.700511609602529</v>
      </c>
      <c r="M4390">
        <f t="shared" si="412"/>
        <v>25.428571428571427</v>
      </c>
      <c r="N4390">
        <f t="shared" si="413"/>
        <v>20.866666666666667</v>
      </c>
      <c r="O4390">
        <f>G4390/WatershedCalcs!$F$18</f>
        <v>0.27380952342429399</v>
      </c>
    </row>
    <row r="4391" spans="1:15" x14ac:dyDescent="0.25">
      <c r="A4391">
        <f t="shared" si="409"/>
        <v>2014</v>
      </c>
      <c r="B4391">
        <f t="shared" si="410"/>
        <v>4</v>
      </c>
      <c r="C4391">
        <v>2014</v>
      </c>
      <c r="D4391">
        <v>7</v>
      </c>
      <c r="E4391">
        <v>1</v>
      </c>
      <c r="F4391">
        <v>7.6</v>
      </c>
      <c r="G4391">
        <v>7.6</v>
      </c>
      <c r="I4391" s="1">
        <v>41646</v>
      </c>
      <c r="J4391">
        <v>7.6</v>
      </c>
      <c r="K4391">
        <f t="shared" si="408"/>
        <v>3015</v>
      </c>
      <c r="L4391" s="7">
        <f t="shared" si="411"/>
        <v>59.327036599763872</v>
      </c>
      <c r="M4391">
        <f t="shared" si="412"/>
        <v>31.8</v>
      </c>
      <c r="N4391">
        <f t="shared" si="413"/>
        <v>21.12</v>
      </c>
      <c r="O4391">
        <f>G4391/WatershedCalcs!$F$18</f>
        <v>0.47294372227832593</v>
      </c>
    </row>
    <row r="4392" spans="1:15" x14ac:dyDescent="0.25">
      <c r="A4392">
        <f t="shared" si="409"/>
        <v>2014</v>
      </c>
      <c r="B4392">
        <f t="shared" si="410"/>
        <v>4</v>
      </c>
      <c r="C4392">
        <v>2014</v>
      </c>
      <c r="D4392">
        <v>8</v>
      </c>
      <c r="E4392">
        <v>1</v>
      </c>
      <c r="F4392">
        <v>19</v>
      </c>
      <c r="G4392">
        <v>19</v>
      </c>
      <c r="I4392" s="1">
        <v>41647</v>
      </c>
      <c r="J4392">
        <v>19</v>
      </c>
      <c r="K4392">
        <f t="shared" si="408"/>
        <v>1898</v>
      </c>
      <c r="L4392" s="7">
        <f t="shared" si="411"/>
        <v>37.34750098386462</v>
      </c>
      <c r="M4392">
        <f t="shared" si="412"/>
        <v>36.428571428571431</v>
      </c>
      <c r="N4392">
        <f t="shared" si="413"/>
        <v>21.233333333333334</v>
      </c>
      <c r="O4392">
        <f>G4392/WatershedCalcs!$F$18</f>
        <v>1.1823593056958148</v>
      </c>
    </row>
    <row r="4393" spans="1:15" x14ac:dyDescent="0.25">
      <c r="A4393">
        <f t="shared" si="409"/>
        <v>2014</v>
      </c>
      <c r="B4393">
        <f t="shared" si="410"/>
        <v>4</v>
      </c>
      <c r="C4393">
        <v>2014</v>
      </c>
      <c r="D4393">
        <v>9</v>
      </c>
      <c r="E4393">
        <v>1</v>
      </c>
      <c r="F4393">
        <v>22</v>
      </c>
      <c r="G4393">
        <v>22</v>
      </c>
      <c r="I4393" s="1">
        <v>41648</v>
      </c>
      <c r="J4393">
        <v>22</v>
      </c>
      <c r="K4393">
        <f t="shared" si="408"/>
        <v>1676</v>
      </c>
      <c r="L4393" s="7">
        <f t="shared" si="411"/>
        <v>32.979142070051161</v>
      </c>
      <c r="M4393">
        <f t="shared" si="412"/>
        <v>38.571428571428569</v>
      </c>
      <c r="N4393">
        <f t="shared" si="413"/>
        <v>21.033333333333335</v>
      </c>
      <c r="O4393">
        <f>G4393/WatershedCalcs!$F$18</f>
        <v>1.3690476171214698</v>
      </c>
    </row>
    <row r="4394" spans="1:15" x14ac:dyDescent="0.25">
      <c r="A4394">
        <f t="shared" si="409"/>
        <v>2014</v>
      </c>
      <c r="B4394">
        <f t="shared" si="410"/>
        <v>4</v>
      </c>
      <c r="C4394">
        <v>2014</v>
      </c>
      <c r="D4394">
        <v>10</v>
      </c>
      <c r="E4394">
        <v>1</v>
      </c>
      <c r="F4394">
        <v>18</v>
      </c>
      <c r="G4394">
        <v>18</v>
      </c>
      <c r="I4394" s="1">
        <v>41649</v>
      </c>
      <c r="J4394">
        <v>18</v>
      </c>
      <c r="K4394">
        <f t="shared" si="408"/>
        <v>1969</v>
      </c>
      <c r="L4394" s="7">
        <f t="shared" si="411"/>
        <v>38.744588744588739</v>
      </c>
      <c r="M4394">
        <f t="shared" si="412"/>
        <v>39.571428571428569</v>
      </c>
      <c r="N4394">
        <f t="shared" si="413"/>
        <v>20.766666666666666</v>
      </c>
      <c r="O4394">
        <f>G4394/WatershedCalcs!$F$18</f>
        <v>1.1201298685539298</v>
      </c>
    </row>
    <row r="4395" spans="1:15" x14ac:dyDescent="0.25">
      <c r="A4395">
        <f t="shared" si="409"/>
        <v>2014</v>
      </c>
      <c r="B4395">
        <f t="shared" si="410"/>
        <v>4</v>
      </c>
      <c r="C4395">
        <v>2014</v>
      </c>
      <c r="D4395">
        <v>11</v>
      </c>
      <c r="E4395">
        <v>1</v>
      </c>
      <c r="F4395">
        <v>44</v>
      </c>
      <c r="G4395">
        <v>44</v>
      </c>
      <c r="I4395" s="1">
        <v>41650</v>
      </c>
      <c r="J4395">
        <v>44</v>
      </c>
      <c r="K4395">
        <f t="shared" si="408"/>
        <v>777</v>
      </c>
      <c r="L4395" s="7">
        <f t="shared" si="411"/>
        <v>15.289256198347106</v>
      </c>
      <c r="M4395">
        <f t="shared" si="412"/>
        <v>40.571428571428569</v>
      </c>
      <c r="N4395">
        <f t="shared" si="413"/>
        <v>20.633333333333333</v>
      </c>
      <c r="O4395">
        <f>G4395/WatershedCalcs!$F$18</f>
        <v>2.7380952342429397</v>
      </c>
    </row>
    <row r="4396" spans="1:15" x14ac:dyDescent="0.25">
      <c r="A4396">
        <f t="shared" si="409"/>
        <v>2014</v>
      </c>
      <c r="B4396">
        <f t="shared" si="410"/>
        <v>4</v>
      </c>
      <c r="C4396">
        <v>2014</v>
      </c>
      <c r="D4396">
        <v>12</v>
      </c>
      <c r="E4396">
        <v>1</v>
      </c>
      <c r="F4396">
        <v>63</v>
      </c>
      <c r="G4396">
        <v>63</v>
      </c>
      <c r="I4396" s="1">
        <v>41651</v>
      </c>
      <c r="J4396">
        <v>63</v>
      </c>
      <c r="K4396">
        <f t="shared" si="408"/>
        <v>478</v>
      </c>
      <c r="L4396" s="7">
        <f t="shared" si="411"/>
        <v>9.4057457693821327</v>
      </c>
      <c r="M4396">
        <f t="shared" si="412"/>
        <v>37.428571428571431</v>
      </c>
      <c r="N4396">
        <f t="shared" si="413"/>
        <v>19.8</v>
      </c>
      <c r="O4396">
        <f>G4396/WatershedCalcs!$F$18</f>
        <v>3.9204545399387545</v>
      </c>
    </row>
    <row r="4397" spans="1:15" x14ac:dyDescent="0.25">
      <c r="A4397">
        <f t="shared" si="409"/>
        <v>2014</v>
      </c>
      <c r="B4397">
        <f t="shared" si="410"/>
        <v>4</v>
      </c>
      <c r="C4397">
        <v>2014</v>
      </c>
      <c r="D4397">
        <v>13</v>
      </c>
      <c r="E4397">
        <v>1</v>
      </c>
      <c r="F4397">
        <v>49</v>
      </c>
      <c r="G4397">
        <v>49</v>
      </c>
      <c r="I4397" s="1">
        <v>41652</v>
      </c>
      <c r="J4397">
        <v>49</v>
      </c>
      <c r="K4397">
        <f t="shared" si="408"/>
        <v>655</v>
      </c>
      <c r="L4397" s="7">
        <f t="shared" si="411"/>
        <v>12.888626524990162</v>
      </c>
      <c r="M4397">
        <f t="shared" si="412"/>
        <v>31.142857142857142</v>
      </c>
      <c r="N4397">
        <f t="shared" si="413"/>
        <v>19.666666666666668</v>
      </c>
      <c r="O4397">
        <f>G4397/WatershedCalcs!$F$18</f>
        <v>3.0492424199523649</v>
      </c>
    </row>
    <row r="4398" spans="1:15" x14ac:dyDescent="0.25">
      <c r="A4398">
        <f t="shared" si="409"/>
        <v>2014</v>
      </c>
      <c r="B4398">
        <f t="shared" si="410"/>
        <v>4</v>
      </c>
      <c r="C4398">
        <v>2014</v>
      </c>
      <c r="D4398">
        <v>14</v>
      </c>
      <c r="E4398">
        <v>1</v>
      </c>
      <c r="F4398">
        <v>40</v>
      </c>
      <c r="G4398">
        <v>40</v>
      </c>
      <c r="I4398" s="1">
        <v>41653</v>
      </c>
      <c r="J4398">
        <v>40</v>
      </c>
      <c r="K4398">
        <f t="shared" si="408"/>
        <v>894</v>
      </c>
      <c r="L4398" s="7">
        <f t="shared" si="411"/>
        <v>17.591499409681226</v>
      </c>
      <c r="M4398">
        <f t="shared" si="412"/>
        <v>26.571428571428573</v>
      </c>
      <c r="N4398">
        <f t="shared" si="413"/>
        <v>22.7</v>
      </c>
      <c r="O4398">
        <f>G4398/WatershedCalcs!$F$18</f>
        <v>2.4891774856753996</v>
      </c>
    </row>
    <row r="4399" spans="1:15" x14ac:dyDescent="0.25">
      <c r="A4399">
        <f t="shared" si="409"/>
        <v>2014</v>
      </c>
      <c r="B4399">
        <f t="shared" si="410"/>
        <v>4</v>
      </c>
      <c r="C4399">
        <v>2014</v>
      </c>
      <c r="D4399">
        <v>15</v>
      </c>
      <c r="E4399">
        <v>1</v>
      </c>
      <c r="F4399">
        <v>34</v>
      </c>
      <c r="G4399">
        <v>34</v>
      </c>
      <c r="I4399" s="1">
        <v>41654</v>
      </c>
      <c r="J4399">
        <v>34</v>
      </c>
      <c r="K4399">
        <f t="shared" si="408"/>
        <v>1098</v>
      </c>
      <c r="L4399" s="7">
        <f t="shared" si="411"/>
        <v>21.605667060212514</v>
      </c>
      <c r="M4399">
        <f t="shared" si="412"/>
        <v>23</v>
      </c>
      <c r="N4399">
        <f t="shared" si="413"/>
        <v>24.533333333333335</v>
      </c>
      <c r="O4399">
        <f>G4399/WatershedCalcs!$F$18</f>
        <v>2.1158008628240896</v>
      </c>
    </row>
    <row r="4400" spans="1:15" x14ac:dyDescent="0.25">
      <c r="A4400">
        <f t="shared" si="409"/>
        <v>2014</v>
      </c>
      <c r="B4400">
        <f t="shared" si="410"/>
        <v>4</v>
      </c>
      <c r="C4400">
        <v>2014</v>
      </c>
      <c r="D4400">
        <v>16</v>
      </c>
      <c r="E4400">
        <v>1</v>
      </c>
      <c r="F4400">
        <v>29</v>
      </c>
      <c r="G4400">
        <v>29</v>
      </c>
      <c r="I4400" s="1">
        <v>41655</v>
      </c>
      <c r="J4400">
        <v>29</v>
      </c>
      <c r="K4400">
        <f t="shared" si="408"/>
        <v>1319</v>
      </c>
      <c r="L4400" s="7">
        <f t="shared" si="411"/>
        <v>25.954348681621408</v>
      </c>
      <c r="M4400">
        <f t="shared" si="412"/>
        <v>20.142857142857142</v>
      </c>
      <c r="N4400">
        <f t="shared" si="413"/>
        <v>27.966666666666665</v>
      </c>
      <c r="O4400">
        <f>G4400/WatershedCalcs!$F$18</f>
        <v>1.8046536771146648</v>
      </c>
    </row>
    <row r="4401" spans="1:15" x14ac:dyDescent="0.25">
      <c r="A4401">
        <f t="shared" si="409"/>
        <v>2014</v>
      </c>
      <c r="B4401">
        <f t="shared" si="410"/>
        <v>4</v>
      </c>
      <c r="C4401">
        <v>2014</v>
      </c>
      <c r="D4401">
        <v>17</v>
      </c>
      <c r="E4401">
        <v>1</v>
      </c>
      <c r="F4401">
        <v>25</v>
      </c>
      <c r="G4401">
        <v>25</v>
      </c>
      <c r="I4401" s="1">
        <v>41656</v>
      </c>
      <c r="J4401">
        <v>25</v>
      </c>
      <c r="K4401">
        <f t="shared" si="408"/>
        <v>1500</v>
      </c>
      <c r="L4401" s="7">
        <f t="shared" si="411"/>
        <v>29.515938606847698</v>
      </c>
      <c r="M4401">
        <f t="shared" si="412"/>
        <v>17.857142857142858</v>
      </c>
      <c r="N4401">
        <f t="shared" si="413"/>
        <v>31.333333333333332</v>
      </c>
      <c r="O4401">
        <f>G4401/WatershedCalcs!$F$18</f>
        <v>1.5557359285471248</v>
      </c>
    </row>
    <row r="4402" spans="1:15" x14ac:dyDescent="0.25">
      <c r="A4402">
        <f t="shared" si="409"/>
        <v>2014</v>
      </c>
      <c r="B4402">
        <f t="shared" si="410"/>
        <v>4</v>
      </c>
      <c r="C4402">
        <v>2014</v>
      </c>
      <c r="D4402">
        <v>18</v>
      </c>
      <c r="E4402">
        <v>1</v>
      </c>
      <c r="F4402">
        <v>22</v>
      </c>
      <c r="G4402">
        <v>22</v>
      </c>
      <c r="I4402" s="1">
        <v>41657</v>
      </c>
      <c r="J4402">
        <v>22</v>
      </c>
      <c r="K4402">
        <f t="shared" si="408"/>
        <v>1676</v>
      </c>
      <c r="L4402" s="7">
        <f t="shared" si="411"/>
        <v>32.979142070051161</v>
      </c>
      <c r="M4402">
        <f t="shared" si="412"/>
        <v>16</v>
      </c>
      <c r="N4402">
        <f t="shared" si="413"/>
        <v>35.6</v>
      </c>
      <c r="O4402">
        <f>G4402/WatershedCalcs!$F$18</f>
        <v>1.3690476171214698</v>
      </c>
    </row>
    <row r="4403" spans="1:15" x14ac:dyDescent="0.25">
      <c r="A4403">
        <f t="shared" si="409"/>
        <v>2014</v>
      </c>
      <c r="B4403">
        <f t="shared" si="410"/>
        <v>4</v>
      </c>
      <c r="C4403">
        <v>2014</v>
      </c>
      <c r="D4403">
        <v>19</v>
      </c>
      <c r="E4403">
        <v>1</v>
      </c>
      <c r="F4403">
        <v>19</v>
      </c>
      <c r="G4403">
        <v>19</v>
      </c>
      <c r="I4403" s="1">
        <v>41658</v>
      </c>
      <c r="J4403">
        <v>19</v>
      </c>
      <c r="K4403">
        <f t="shared" si="408"/>
        <v>1898</v>
      </c>
      <c r="L4403" s="7">
        <f t="shared" si="411"/>
        <v>37.34750098386462</v>
      </c>
      <c r="M4403">
        <f t="shared" si="412"/>
        <v>14.428571428571429</v>
      </c>
      <c r="N4403">
        <f t="shared" si="413"/>
        <v>40.93333333333333</v>
      </c>
      <c r="O4403">
        <f>G4403/WatershedCalcs!$F$18</f>
        <v>1.1823593056958148</v>
      </c>
    </row>
    <row r="4404" spans="1:15" x14ac:dyDescent="0.25">
      <c r="A4404">
        <f t="shared" si="409"/>
        <v>2014</v>
      </c>
      <c r="B4404">
        <f t="shared" si="410"/>
        <v>4</v>
      </c>
      <c r="C4404">
        <v>2014</v>
      </c>
      <c r="D4404">
        <v>20</v>
      </c>
      <c r="E4404">
        <v>1</v>
      </c>
      <c r="F4404">
        <v>17</v>
      </c>
      <c r="G4404">
        <v>17</v>
      </c>
      <c r="I4404" s="1">
        <v>41659</v>
      </c>
      <c r="J4404">
        <v>17</v>
      </c>
      <c r="K4404">
        <f t="shared" si="408"/>
        <v>2056</v>
      </c>
      <c r="L4404" s="7">
        <f t="shared" si="411"/>
        <v>40.456513183785916</v>
      </c>
      <c r="M4404">
        <f t="shared" si="412"/>
        <v>13.285714285714286</v>
      </c>
      <c r="N4404">
        <f t="shared" si="413"/>
        <v>46.233333333333334</v>
      </c>
      <c r="O4404">
        <f>G4404/WatershedCalcs!$F$18</f>
        <v>1.0579004314120448</v>
      </c>
    </row>
    <row r="4405" spans="1:15" x14ac:dyDescent="0.25">
      <c r="A4405">
        <f t="shared" si="409"/>
        <v>2014</v>
      </c>
      <c r="B4405">
        <f t="shared" si="410"/>
        <v>4</v>
      </c>
      <c r="C4405">
        <v>2014</v>
      </c>
      <c r="D4405">
        <v>21</v>
      </c>
      <c r="E4405">
        <v>1</v>
      </c>
      <c r="F4405">
        <v>15</v>
      </c>
      <c r="G4405">
        <v>15</v>
      </c>
      <c r="I4405" s="1">
        <v>41660</v>
      </c>
      <c r="J4405">
        <v>15</v>
      </c>
      <c r="K4405">
        <f t="shared" si="408"/>
        <v>2213</v>
      </c>
      <c r="L4405" s="7">
        <f t="shared" si="411"/>
        <v>43.545848091302638</v>
      </c>
      <c r="M4405">
        <f t="shared" si="412"/>
        <v>12.571428571428571</v>
      </c>
      <c r="N4405">
        <f t="shared" si="413"/>
        <v>51.166666666666664</v>
      </c>
      <c r="O4405">
        <f>G4405/WatershedCalcs!$F$18</f>
        <v>0.93344155712827492</v>
      </c>
    </row>
    <row r="4406" spans="1:15" x14ac:dyDescent="0.25">
      <c r="A4406">
        <f t="shared" si="409"/>
        <v>2014</v>
      </c>
      <c r="B4406">
        <f t="shared" si="410"/>
        <v>4</v>
      </c>
      <c r="C4406">
        <v>2014</v>
      </c>
      <c r="D4406">
        <v>22</v>
      </c>
      <c r="E4406">
        <v>1</v>
      </c>
      <c r="F4406">
        <v>14</v>
      </c>
      <c r="G4406">
        <v>14</v>
      </c>
      <c r="I4406" s="1">
        <v>41661</v>
      </c>
      <c r="J4406">
        <v>14</v>
      </c>
      <c r="K4406">
        <f t="shared" si="408"/>
        <v>2302</v>
      </c>
      <c r="L4406" s="7">
        <f t="shared" si="411"/>
        <v>45.297127115308932</v>
      </c>
      <c r="M4406">
        <f t="shared" si="412"/>
        <v>12.571428571428571</v>
      </c>
      <c r="N4406">
        <f t="shared" si="413"/>
        <v>54.266666666666666</v>
      </c>
      <c r="O4406">
        <f>G4406/WatershedCalcs!$F$18</f>
        <v>0.87121211998638992</v>
      </c>
    </row>
    <row r="4407" spans="1:15" x14ac:dyDescent="0.25">
      <c r="A4407">
        <f t="shared" si="409"/>
        <v>2014</v>
      </c>
      <c r="B4407">
        <f t="shared" si="410"/>
        <v>4</v>
      </c>
      <c r="C4407">
        <v>2014</v>
      </c>
      <c r="D4407">
        <v>23</v>
      </c>
      <c r="E4407">
        <v>1</v>
      </c>
      <c r="F4407">
        <v>13</v>
      </c>
      <c r="G4407">
        <v>13</v>
      </c>
      <c r="I4407" s="1">
        <v>41662</v>
      </c>
      <c r="J4407">
        <v>13</v>
      </c>
      <c r="K4407">
        <f t="shared" si="408"/>
        <v>2405</v>
      </c>
      <c r="L4407" s="7">
        <f t="shared" si="411"/>
        <v>47.323888232979144</v>
      </c>
      <c r="M4407">
        <f t="shared" si="412"/>
        <v>13.714285714285714</v>
      </c>
      <c r="N4407">
        <f t="shared" si="413"/>
        <v>56.2</v>
      </c>
      <c r="O4407">
        <f>G4407/WatershedCalcs!$F$18</f>
        <v>0.80898268284450492</v>
      </c>
    </row>
    <row r="4408" spans="1:15" x14ac:dyDescent="0.25">
      <c r="A4408">
        <f t="shared" si="409"/>
        <v>2014</v>
      </c>
      <c r="B4408">
        <f t="shared" si="410"/>
        <v>4</v>
      </c>
      <c r="C4408">
        <v>2014</v>
      </c>
      <c r="D4408">
        <v>24</v>
      </c>
      <c r="E4408">
        <v>1</v>
      </c>
      <c r="F4408">
        <v>12</v>
      </c>
      <c r="G4408">
        <v>12</v>
      </c>
      <c r="I4408" s="1">
        <v>41663</v>
      </c>
      <c r="J4408">
        <v>12</v>
      </c>
      <c r="K4408">
        <f t="shared" si="408"/>
        <v>2499</v>
      </c>
      <c r="L4408" s="7">
        <f t="shared" si="411"/>
        <v>49.173553719008268</v>
      </c>
      <c r="M4408">
        <f t="shared" si="412"/>
        <v>14.285714285714286</v>
      </c>
      <c r="N4408">
        <f t="shared" si="413"/>
        <v>57.633333333333333</v>
      </c>
      <c r="O4408">
        <f>G4408/WatershedCalcs!$F$18</f>
        <v>0.74675324570261992</v>
      </c>
    </row>
    <row r="4409" spans="1:15" x14ac:dyDescent="0.25">
      <c r="A4409">
        <f t="shared" si="409"/>
        <v>2014</v>
      </c>
      <c r="B4409">
        <f t="shared" si="410"/>
        <v>4</v>
      </c>
      <c r="C4409">
        <v>2014</v>
      </c>
      <c r="D4409">
        <v>25</v>
      </c>
      <c r="E4409">
        <v>1</v>
      </c>
      <c r="F4409">
        <v>11</v>
      </c>
      <c r="G4409">
        <v>11</v>
      </c>
      <c r="I4409" s="1">
        <v>41664</v>
      </c>
      <c r="J4409">
        <v>11</v>
      </c>
      <c r="K4409">
        <f t="shared" si="408"/>
        <v>2599</v>
      </c>
      <c r="L4409" s="7">
        <f t="shared" si="411"/>
        <v>51.141282959464775</v>
      </c>
      <c r="M4409">
        <f t="shared" si="412"/>
        <v>14.714285714285714</v>
      </c>
      <c r="N4409">
        <f t="shared" si="413"/>
        <v>58.9</v>
      </c>
      <c r="O4409">
        <f>G4409/WatershedCalcs!$F$18</f>
        <v>0.68452380856073491</v>
      </c>
    </row>
    <row r="4410" spans="1:15" x14ac:dyDescent="0.25">
      <c r="A4410">
        <f t="shared" si="409"/>
        <v>2014</v>
      </c>
      <c r="B4410">
        <f t="shared" si="410"/>
        <v>4</v>
      </c>
      <c r="C4410">
        <v>2014</v>
      </c>
      <c r="D4410">
        <v>26</v>
      </c>
      <c r="E4410">
        <v>1</v>
      </c>
      <c r="F4410">
        <v>11</v>
      </c>
      <c r="G4410">
        <v>11</v>
      </c>
      <c r="I4410" s="1">
        <v>41665</v>
      </c>
      <c r="J4410">
        <v>11</v>
      </c>
      <c r="K4410">
        <f t="shared" si="408"/>
        <v>2599</v>
      </c>
      <c r="L4410" s="7">
        <f t="shared" si="411"/>
        <v>51.141282959464775</v>
      </c>
      <c r="M4410">
        <f t="shared" si="412"/>
        <v>15.142857142857142</v>
      </c>
      <c r="N4410">
        <f t="shared" si="413"/>
        <v>60.033333333333331</v>
      </c>
      <c r="O4410">
        <f>G4410/WatershedCalcs!$F$18</f>
        <v>0.68452380856073491</v>
      </c>
    </row>
    <row r="4411" spans="1:15" x14ac:dyDescent="0.25">
      <c r="A4411">
        <f t="shared" si="409"/>
        <v>2014</v>
      </c>
      <c r="B4411">
        <f t="shared" si="410"/>
        <v>4</v>
      </c>
      <c r="C4411">
        <v>2014</v>
      </c>
      <c r="D4411">
        <v>27</v>
      </c>
      <c r="E4411">
        <v>1</v>
      </c>
      <c r="F4411">
        <v>12</v>
      </c>
      <c r="G4411">
        <v>12</v>
      </c>
      <c r="I4411" s="1">
        <v>41666</v>
      </c>
      <c r="J4411">
        <v>12</v>
      </c>
      <c r="K4411">
        <f t="shared" si="408"/>
        <v>2499</v>
      </c>
      <c r="L4411" s="7">
        <f t="shared" si="411"/>
        <v>49.173553719008268</v>
      </c>
      <c r="M4411">
        <f t="shared" si="412"/>
        <v>15.571428571428571</v>
      </c>
      <c r="N4411">
        <f t="shared" si="413"/>
        <v>60.966666666666669</v>
      </c>
      <c r="O4411">
        <f>G4411/WatershedCalcs!$F$18</f>
        <v>0.74675324570261992</v>
      </c>
    </row>
    <row r="4412" spans="1:15" x14ac:dyDescent="0.25">
      <c r="A4412">
        <f t="shared" si="409"/>
        <v>2014</v>
      </c>
      <c r="B4412">
        <f t="shared" si="410"/>
        <v>4</v>
      </c>
      <c r="C4412">
        <v>2014</v>
      </c>
      <c r="D4412">
        <v>28</v>
      </c>
      <c r="E4412">
        <v>1</v>
      </c>
      <c r="F4412">
        <v>15</v>
      </c>
      <c r="G4412">
        <v>15</v>
      </c>
      <c r="I4412" s="1">
        <v>41667</v>
      </c>
      <c r="J4412">
        <v>15</v>
      </c>
      <c r="K4412">
        <f t="shared" si="408"/>
        <v>2213</v>
      </c>
      <c r="L4412" s="7">
        <f t="shared" si="411"/>
        <v>43.545848091302638</v>
      </c>
      <c r="M4412">
        <f t="shared" si="412"/>
        <v>15.857142857142858</v>
      </c>
      <c r="N4412">
        <f t="shared" si="413"/>
        <v>61.7</v>
      </c>
      <c r="O4412">
        <f>G4412/WatershedCalcs!$F$18</f>
        <v>0.93344155712827492</v>
      </c>
    </row>
    <row r="4413" spans="1:15" x14ac:dyDescent="0.25">
      <c r="A4413">
        <f t="shared" si="409"/>
        <v>2014</v>
      </c>
      <c r="B4413">
        <f t="shared" si="410"/>
        <v>4</v>
      </c>
      <c r="C4413">
        <v>2014</v>
      </c>
      <c r="D4413">
        <v>29</v>
      </c>
      <c r="E4413">
        <v>1</v>
      </c>
      <c r="F4413">
        <v>22</v>
      </c>
      <c r="G4413">
        <v>22</v>
      </c>
      <c r="I4413" s="1">
        <v>41668</v>
      </c>
      <c r="J4413">
        <v>22</v>
      </c>
      <c r="K4413">
        <f t="shared" si="408"/>
        <v>1676</v>
      </c>
      <c r="L4413" s="7">
        <f t="shared" si="411"/>
        <v>32.979142070051161</v>
      </c>
      <c r="M4413">
        <f t="shared" si="412"/>
        <v>15.714285714285714</v>
      </c>
      <c r="N4413">
        <f t="shared" si="413"/>
        <v>62.266666666666666</v>
      </c>
      <c r="O4413">
        <f>G4413/WatershedCalcs!$F$18</f>
        <v>1.3690476171214698</v>
      </c>
    </row>
    <row r="4414" spans="1:15" x14ac:dyDescent="0.25">
      <c r="A4414">
        <f t="shared" si="409"/>
        <v>2014</v>
      </c>
      <c r="B4414">
        <f t="shared" si="410"/>
        <v>4</v>
      </c>
      <c r="C4414">
        <v>2014</v>
      </c>
      <c r="D4414">
        <v>30</v>
      </c>
      <c r="E4414">
        <v>1</v>
      </c>
      <c r="F4414">
        <v>17</v>
      </c>
      <c r="G4414">
        <v>17</v>
      </c>
      <c r="I4414" s="1">
        <v>41669</v>
      </c>
      <c r="J4414">
        <v>17</v>
      </c>
      <c r="K4414">
        <f t="shared" si="408"/>
        <v>2056</v>
      </c>
      <c r="L4414" s="7">
        <f t="shared" si="411"/>
        <v>40.456513183785916</v>
      </c>
      <c r="M4414">
        <f t="shared" si="412"/>
        <v>14.285714285714286</v>
      </c>
      <c r="N4414">
        <f t="shared" si="413"/>
        <v>62.533333333333331</v>
      </c>
      <c r="O4414">
        <f>G4414/WatershedCalcs!$F$18</f>
        <v>1.0579004314120448</v>
      </c>
    </row>
    <row r="4415" spans="1:15" x14ac:dyDescent="0.25">
      <c r="A4415">
        <f t="shared" si="409"/>
        <v>2014</v>
      </c>
      <c r="B4415">
        <f t="shared" si="410"/>
        <v>4</v>
      </c>
      <c r="C4415">
        <v>2014</v>
      </c>
      <c r="D4415">
        <v>31</v>
      </c>
      <c r="E4415">
        <v>1</v>
      </c>
      <c r="F4415">
        <v>15</v>
      </c>
      <c r="G4415">
        <v>15</v>
      </c>
      <c r="I4415" s="1">
        <v>41670</v>
      </c>
      <c r="J4415">
        <v>15</v>
      </c>
      <c r="K4415">
        <f t="shared" si="408"/>
        <v>2213</v>
      </c>
      <c r="L4415" s="7">
        <f t="shared" si="411"/>
        <v>43.545848091302638</v>
      </c>
      <c r="M4415">
        <f t="shared" si="412"/>
        <v>13.428571428571429</v>
      </c>
      <c r="N4415">
        <f t="shared" si="413"/>
        <v>62.866666666666667</v>
      </c>
      <c r="O4415">
        <f>G4415/WatershedCalcs!$F$18</f>
        <v>0.93344155712827492</v>
      </c>
    </row>
    <row r="4416" spans="1:15" x14ac:dyDescent="0.25">
      <c r="A4416">
        <f t="shared" si="409"/>
        <v>2014</v>
      </c>
      <c r="B4416">
        <f t="shared" si="410"/>
        <v>5</v>
      </c>
      <c r="C4416">
        <v>2014</v>
      </c>
      <c r="D4416">
        <v>1</v>
      </c>
      <c r="E4416">
        <v>2</v>
      </c>
      <c r="F4416">
        <v>14</v>
      </c>
      <c r="G4416">
        <v>14</v>
      </c>
      <c r="I4416" s="1">
        <v>41671</v>
      </c>
      <c r="J4416">
        <v>14</v>
      </c>
      <c r="K4416">
        <f t="shared" si="408"/>
        <v>2302</v>
      </c>
      <c r="L4416" s="7">
        <f t="shared" si="411"/>
        <v>45.297127115308932</v>
      </c>
      <c r="M4416">
        <f t="shared" si="412"/>
        <v>13.142857142857142</v>
      </c>
      <c r="N4416">
        <f t="shared" si="413"/>
        <v>63.43333333333333</v>
      </c>
      <c r="O4416">
        <f>G4416/WatershedCalcs!$F$18</f>
        <v>0.87121211998638992</v>
      </c>
    </row>
    <row r="4417" spans="1:15" x14ac:dyDescent="0.25">
      <c r="A4417">
        <f t="shared" si="409"/>
        <v>2014</v>
      </c>
      <c r="B4417">
        <f t="shared" si="410"/>
        <v>5</v>
      </c>
      <c r="C4417">
        <v>2014</v>
      </c>
      <c r="D4417">
        <v>2</v>
      </c>
      <c r="E4417">
        <v>2</v>
      </c>
      <c r="F4417">
        <v>14</v>
      </c>
      <c r="G4417">
        <v>14</v>
      </c>
      <c r="I4417" s="1">
        <v>41672</v>
      </c>
      <c r="J4417">
        <v>14</v>
      </c>
      <c r="K4417">
        <f t="shared" si="408"/>
        <v>2302</v>
      </c>
      <c r="L4417" s="7">
        <f t="shared" si="411"/>
        <v>45.297127115308932</v>
      </c>
      <c r="M4417">
        <f t="shared" si="412"/>
        <v>13.142857142857142</v>
      </c>
      <c r="N4417">
        <f t="shared" si="413"/>
        <v>64.400000000000006</v>
      </c>
      <c r="O4417">
        <f>G4417/WatershedCalcs!$F$18</f>
        <v>0.87121211998638992</v>
      </c>
    </row>
    <row r="4418" spans="1:15" x14ac:dyDescent="0.25">
      <c r="A4418">
        <f t="shared" si="409"/>
        <v>2014</v>
      </c>
      <c r="B4418">
        <f t="shared" si="410"/>
        <v>5</v>
      </c>
      <c r="C4418">
        <v>2014</v>
      </c>
      <c r="D4418">
        <v>3</v>
      </c>
      <c r="E4418">
        <v>2</v>
      </c>
      <c r="F4418">
        <v>14</v>
      </c>
      <c r="G4418">
        <v>14</v>
      </c>
      <c r="I4418" s="1">
        <v>41673</v>
      </c>
      <c r="J4418">
        <v>14</v>
      </c>
      <c r="K4418">
        <f t="shared" ref="K4418:K4481" si="414">RANK(J4418,$J$2:$J$5114,0)</f>
        <v>2302</v>
      </c>
      <c r="L4418" s="7">
        <f t="shared" si="411"/>
        <v>45.297127115308932</v>
      </c>
      <c r="M4418">
        <f t="shared" si="412"/>
        <v>13.142857142857142</v>
      </c>
      <c r="N4418">
        <f t="shared" si="413"/>
        <v>65.266666666666666</v>
      </c>
      <c r="O4418">
        <f>G4418/WatershedCalcs!$F$18</f>
        <v>0.87121211998638992</v>
      </c>
    </row>
    <row r="4419" spans="1:15" x14ac:dyDescent="0.25">
      <c r="A4419">
        <f t="shared" ref="A4419:A4482" si="415">IF(E4419&gt;9,C4419+1,C4419)</f>
        <v>2014</v>
      </c>
      <c r="B4419">
        <f t="shared" ref="B4419:B4482" si="416">IF(E4419&gt;9,(E4419-9),(E4419+3))</f>
        <v>5</v>
      </c>
      <c r="C4419">
        <v>2014</v>
      </c>
      <c r="D4419">
        <v>4</v>
      </c>
      <c r="E4419">
        <v>2</v>
      </c>
      <c r="F4419">
        <v>14</v>
      </c>
      <c r="G4419">
        <v>14</v>
      </c>
      <c r="I4419" s="1">
        <v>41674</v>
      </c>
      <c r="J4419">
        <v>14</v>
      </c>
      <c r="K4419">
        <f t="shared" si="414"/>
        <v>2302</v>
      </c>
      <c r="L4419" s="7">
        <f t="shared" ref="L4419:L4482" si="417">100*(K4419/(COUNT($K$2:$K$5114)+1))</f>
        <v>45.297127115308932</v>
      </c>
      <c r="M4419">
        <f t="shared" ref="M4419:M4482" si="418">AVERAGE(J4419:J4425)</f>
        <v>13.857142857142858</v>
      </c>
      <c r="N4419">
        <f t="shared" ref="N4419:N4482" si="419">AVERAGE(J4419:J4448)</f>
        <v>68.13333333333334</v>
      </c>
      <c r="O4419">
        <f>G4419/WatershedCalcs!$F$18</f>
        <v>0.87121211998638992</v>
      </c>
    </row>
    <row r="4420" spans="1:15" x14ac:dyDescent="0.25">
      <c r="A4420">
        <f t="shared" si="415"/>
        <v>2014</v>
      </c>
      <c r="B4420">
        <f t="shared" si="416"/>
        <v>5</v>
      </c>
      <c r="C4420">
        <v>2014</v>
      </c>
      <c r="D4420">
        <v>5</v>
      </c>
      <c r="E4420">
        <v>2</v>
      </c>
      <c r="F4420">
        <v>12</v>
      </c>
      <c r="G4420">
        <v>12</v>
      </c>
      <c r="I4420" s="1">
        <v>41675</v>
      </c>
      <c r="J4420">
        <v>12</v>
      </c>
      <c r="K4420">
        <f t="shared" si="414"/>
        <v>2499</v>
      </c>
      <c r="L4420" s="7">
        <f t="shared" si="417"/>
        <v>49.173553719008268</v>
      </c>
      <c r="M4420">
        <f t="shared" si="418"/>
        <v>20.285714285714285</v>
      </c>
      <c r="N4420">
        <f t="shared" si="419"/>
        <v>74.400000000000006</v>
      </c>
      <c r="O4420">
        <f>G4420/WatershedCalcs!$F$18</f>
        <v>0.74675324570261992</v>
      </c>
    </row>
    <row r="4421" spans="1:15" x14ac:dyDescent="0.25">
      <c r="A4421">
        <f t="shared" si="415"/>
        <v>2014</v>
      </c>
      <c r="B4421">
        <f t="shared" si="416"/>
        <v>5</v>
      </c>
      <c r="C4421">
        <v>2014</v>
      </c>
      <c r="D4421">
        <v>6</v>
      </c>
      <c r="E4421">
        <v>2</v>
      </c>
      <c r="F4421">
        <v>11</v>
      </c>
      <c r="G4421">
        <v>11</v>
      </c>
      <c r="I4421" s="1">
        <v>41676</v>
      </c>
      <c r="J4421">
        <v>11</v>
      </c>
      <c r="K4421">
        <f t="shared" si="414"/>
        <v>2599</v>
      </c>
      <c r="L4421" s="7">
        <f t="shared" si="417"/>
        <v>51.141282959464775</v>
      </c>
      <c r="M4421">
        <f t="shared" si="418"/>
        <v>38.571428571428569</v>
      </c>
      <c r="N4421">
        <f t="shared" si="419"/>
        <v>78.400000000000006</v>
      </c>
      <c r="O4421">
        <f>G4421/WatershedCalcs!$F$18</f>
        <v>0.68452380856073491</v>
      </c>
    </row>
    <row r="4422" spans="1:15" x14ac:dyDescent="0.25">
      <c r="A4422">
        <f t="shared" si="415"/>
        <v>2014</v>
      </c>
      <c r="B4422">
        <f t="shared" si="416"/>
        <v>5</v>
      </c>
      <c r="C4422">
        <v>2014</v>
      </c>
      <c r="D4422">
        <v>7</v>
      </c>
      <c r="E4422">
        <v>2</v>
      </c>
      <c r="F4422">
        <v>13</v>
      </c>
      <c r="G4422">
        <v>13</v>
      </c>
      <c r="I4422" s="1">
        <v>41677</v>
      </c>
      <c r="J4422">
        <v>13</v>
      </c>
      <c r="K4422">
        <f t="shared" si="414"/>
        <v>2405</v>
      </c>
      <c r="L4422" s="7">
        <f t="shared" si="417"/>
        <v>47.323888232979144</v>
      </c>
      <c r="M4422">
        <f t="shared" si="418"/>
        <v>50.571428571428569</v>
      </c>
      <c r="N4422">
        <f t="shared" si="419"/>
        <v>81.36666666666666</v>
      </c>
      <c r="O4422">
        <f>G4422/WatershedCalcs!$F$18</f>
        <v>0.80898268284450492</v>
      </c>
    </row>
    <row r="4423" spans="1:15" x14ac:dyDescent="0.25">
      <c r="A4423">
        <f t="shared" si="415"/>
        <v>2014</v>
      </c>
      <c r="B4423">
        <f t="shared" si="416"/>
        <v>5</v>
      </c>
      <c r="C4423">
        <v>2014</v>
      </c>
      <c r="D4423">
        <v>8</v>
      </c>
      <c r="E4423">
        <v>2</v>
      </c>
      <c r="F4423">
        <v>14</v>
      </c>
      <c r="G4423">
        <v>14</v>
      </c>
      <c r="I4423" s="1">
        <v>41678</v>
      </c>
      <c r="J4423">
        <v>14</v>
      </c>
      <c r="K4423">
        <f t="shared" si="414"/>
        <v>2302</v>
      </c>
      <c r="L4423" s="7">
        <f t="shared" si="417"/>
        <v>45.297127115308932</v>
      </c>
      <c r="M4423">
        <f t="shared" si="418"/>
        <v>68.285714285714292</v>
      </c>
      <c r="N4423">
        <f t="shared" si="419"/>
        <v>86.966666666666669</v>
      </c>
      <c r="O4423">
        <f>G4423/WatershedCalcs!$F$18</f>
        <v>0.87121211998638992</v>
      </c>
    </row>
    <row r="4424" spans="1:15" x14ac:dyDescent="0.25">
      <c r="A4424">
        <f t="shared" si="415"/>
        <v>2014</v>
      </c>
      <c r="B4424">
        <f t="shared" si="416"/>
        <v>5</v>
      </c>
      <c r="C4424">
        <v>2014</v>
      </c>
      <c r="D4424">
        <v>9</v>
      </c>
      <c r="E4424">
        <v>2</v>
      </c>
      <c r="F4424">
        <v>14</v>
      </c>
      <c r="G4424">
        <v>14</v>
      </c>
      <c r="I4424" s="1">
        <v>41679</v>
      </c>
      <c r="J4424">
        <v>14</v>
      </c>
      <c r="K4424">
        <f t="shared" si="414"/>
        <v>2302</v>
      </c>
      <c r="L4424" s="7">
        <f t="shared" si="417"/>
        <v>45.297127115308932</v>
      </c>
      <c r="M4424">
        <f t="shared" si="418"/>
        <v>84.857142857142861</v>
      </c>
      <c r="N4424">
        <f t="shared" si="419"/>
        <v>90.433333333333337</v>
      </c>
      <c r="O4424">
        <f>G4424/WatershedCalcs!$F$18</f>
        <v>0.87121211998638992</v>
      </c>
    </row>
    <row r="4425" spans="1:15" x14ac:dyDescent="0.25">
      <c r="A4425">
        <f t="shared" si="415"/>
        <v>2014</v>
      </c>
      <c r="B4425">
        <f t="shared" si="416"/>
        <v>5</v>
      </c>
      <c r="C4425">
        <v>2014</v>
      </c>
      <c r="D4425">
        <v>10</v>
      </c>
      <c r="E4425">
        <v>2</v>
      </c>
      <c r="F4425">
        <v>19</v>
      </c>
      <c r="G4425">
        <v>19</v>
      </c>
      <c r="I4425" s="1">
        <v>41680</v>
      </c>
      <c r="J4425">
        <v>19</v>
      </c>
      <c r="K4425">
        <f t="shared" si="414"/>
        <v>1898</v>
      </c>
      <c r="L4425" s="7">
        <f t="shared" si="417"/>
        <v>37.34750098386462</v>
      </c>
      <c r="M4425">
        <f t="shared" si="418"/>
        <v>104.71428571428571</v>
      </c>
      <c r="N4425">
        <f t="shared" si="419"/>
        <v>92.433333333333337</v>
      </c>
      <c r="O4425">
        <f>G4425/WatershedCalcs!$F$18</f>
        <v>1.1823593056958148</v>
      </c>
    </row>
    <row r="4426" spans="1:15" x14ac:dyDescent="0.25">
      <c r="A4426">
        <f t="shared" si="415"/>
        <v>2014</v>
      </c>
      <c r="B4426">
        <f t="shared" si="416"/>
        <v>5</v>
      </c>
      <c r="C4426">
        <v>2014</v>
      </c>
      <c r="D4426">
        <v>11</v>
      </c>
      <c r="E4426">
        <v>2</v>
      </c>
      <c r="F4426">
        <v>59</v>
      </c>
      <c r="G4426">
        <v>59</v>
      </c>
      <c r="I4426" s="1">
        <v>41681</v>
      </c>
      <c r="J4426">
        <v>59</v>
      </c>
      <c r="K4426">
        <f t="shared" si="414"/>
        <v>519</v>
      </c>
      <c r="L4426" s="7">
        <f t="shared" si="417"/>
        <v>10.212514757969302</v>
      </c>
      <c r="M4426">
        <f t="shared" si="418"/>
        <v>128</v>
      </c>
      <c r="N4426">
        <f t="shared" si="419"/>
        <v>93.7</v>
      </c>
      <c r="O4426">
        <f>G4426/WatershedCalcs!$F$18</f>
        <v>3.6715367913712145</v>
      </c>
    </row>
    <row r="4427" spans="1:15" x14ac:dyDescent="0.25">
      <c r="A4427">
        <f t="shared" si="415"/>
        <v>2014</v>
      </c>
      <c r="B4427">
        <f t="shared" si="416"/>
        <v>5</v>
      </c>
      <c r="C4427">
        <v>2014</v>
      </c>
      <c r="D4427">
        <v>12</v>
      </c>
      <c r="E4427">
        <v>2</v>
      </c>
      <c r="F4427">
        <v>140</v>
      </c>
      <c r="G4427">
        <v>140</v>
      </c>
      <c r="I4427" s="1">
        <v>41682</v>
      </c>
      <c r="J4427">
        <v>140</v>
      </c>
      <c r="K4427">
        <f t="shared" si="414"/>
        <v>179</v>
      </c>
      <c r="L4427" s="7">
        <f t="shared" si="417"/>
        <v>3.5222353404171582</v>
      </c>
      <c r="M4427">
        <f t="shared" si="418"/>
        <v>145</v>
      </c>
      <c r="N4427">
        <f t="shared" si="419"/>
        <v>93.36666666666666</v>
      </c>
      <c r="O4427">
        <f>G4427/WatershedCalcs!$F$18</f>
        <v>8.7121211998638994</v>
      </c>
    </row>
    <row r="4428" spans="1:15" x14ac:dyDescent="0.25">
      <c r="A4428">
        <f t="shared" si="415"/>
        <v>2014</v>
      </c>
      <c r="B4428">
        <f t="shared" si="416"/>
        <v>5</v>
      </c>
      <c r="C4428">
        <v>2014</v>
      </c>
      <c r="D4428">
        <v>13</v>
      </c>
      <c r="E4428">
        <v>2</v>
      </c>
      <c r="F4428">
        <v>95</v>
      </c>
      <c r="G4428">
        <v>95</v>
      </c>
      <c r="I4428" s="1">
        <v>41683</v>
      </c>
      <c r="J4428">
        <v>95</v>
      </c>
      <c r="K4428">
        <f t="shared" si="414"/>
        <v>306</v>
      </c>
      <c r="L4428" s="7">
        <f t="shared" si="417"/>
        <v>6.0212514757969302</v>
      </c>
      <c r="M4428">
        <f t="shared" si="418"/>
        <v>148.57142857142858</v>
      </c>
      <c r="N4428">
        <f t="shared" si="419"/>
        <v>90.233333333333334</v>
      </c>
      <c r="O4428">
        <f>G4428/WatershedCalcs!$F$18</f>
        <v>5.9117965284790746</v>
      </c>
    </row>
    <row r="4429" spans="1:15" x14ac:dyDescent="0.25">
      <c r="A4429">
        <f t="shared" si="415"/>
        <v>2014</v>
      </c>
      <c r="B4429">
        <f t="shared" si="416"/>
        <v>5</v>
      </c>
      <c r="C4429">
        <v>2014</v>
      </c>
      <c r="D4429">
        <v>14</v>
      </c>
      <c r="E4429">
        <v>2</v>
      </c>
      <c r="F4429">
        <v>137</v>
      </c>
      <c r="G4429">
        <v>137</v>
      </c>
      <c r="I4429" s="1">
        <v>41684</v>
      </c>
      <c r="J4429">
        <v>137</v>
      </c>
      <c r="K4429">
        <f t="shared" si="414"/>
        <v>185</v>
      </c>
      <c r="L4429" s="7">
        <f t="shared" si="417"/>
        <v>3.6402990948445493</v>
      </c>
      <c r="M4429">
        <f t="shared" si="418"/>
        <v>150.42857142857142</v>
      </c>
      <c r="N4429">
        <f t="shared" si="419"/>
        <v>88.333333333333329</v>
      </c>
      <c r="O4429">
        <f>G4429/WatershedCalcs!$F$18</f>
        <v>8.5254328884382442</v>
      </c>
    </row>
    <row r="4430" spans="1:15" x14ac:dyDescent="0.25">
      <c r="A4430">
        <f t="shared" si="415"/>
        <v>2014</v>
      </c>
      <c r="B4430">
        <f t="shared" si="416"/>
        <v>5</v>
      </c>
      <c r="C4430">
        <v>2014</v>
      </c>
      <c r="D4430">
        <v>15</v>
      </c>
      <c r="E4430">
        <v>2</v>
      </c>
      <c r="F4430">
        <v>130</v>
      </c>
      <c r="G4430">
        <v>130</v>
      </c>
      <c r="I4430" s="1">
        <v>41685</v>
      </c>
      <c r="J4430">
        <v>130</v>
      </c>
      <c r="K4430">
        <f t="shared" si="414"/>
        <v>199</v>
      </c>
      <c r="L4430" s="7">
        <f t="shared" si="417"/>
        <v>3.9157811885084612</v>
      </c>
      <c r="M4430">
        <f t="shared" si="418"/>
        <v>141.14285714285714</v>
      </c>
      <c r="N4430">
        <f t="shared" si="419"/>
        <v>84.966666666666669</v>
      </c>
      <c r="O4430">
        <f>G4430/WatershedCalcs!$F$18</f>
        <v>8.0898268284450499</v>
      </c>
    </row>
    <row r="4431" spans="1:15" x14ac:dyDescent="0.25">
      <c r="A4431">
        <f t="shared" si="415"/>
        <v>2014</v>
      </c>
      <c r="B4431">
        <f t="shared" si="416"/>
        <v>5</v>
      </c>
      <c r="C4431">
        <v>2014</v>
      </c>
      <c r="D4431">
        <v>16</v>
      </c>
      <c r="E4431">
        <v>2</v>
      </c>
      <c r="F4431">
        <v>153</v>
      </c>
      <c r="G4431">
        <v>153</v>
      </c>
      <c r="I4431" s="1">
        <v>41686</v>
      </c>
      <c r="J4431">
        <v>153</v>
      </c>
      <c r="K4431">
        <f t="shared" si="414"/>
        <v>154</v>
      </c>
      <c r="L4431" s="7">
        <f t="shared" si="417"/>
        <v>3.0303030303030303</v>
      </c>
      <c r="M4431">
        <f t="shared" si="418"/>
        <v>130.57142857142858</v>
      </c>
      <c r="N4431">
        <f t="shared" si="419"/>
        <v>82</v>
      </c>
      <c r="O4431">
        <f>G4431/WatershedCalcs!$F$18</f>
        <v>9.5211038827084042</v>
      </c>
    </row>
    <row r="4432" spans="1:15" x14ac:dyDescent="0.25">
      <c r="A4432">
        <f t="shared" si="415"/>
        <v>2014</v>
      </c>
      <c r="B4432">
        <f t="shared" si="416"/>
        <v>5</v>
      </c>
      <c r="C4432">
        <v>2014</v>
      </c>
      <c r="D4432">
        <v>17</v>
      </c>
      <c r="E4432">
        <v>2</v>
      </c>
      <c r="F4432">
        <v>182</v>
      </c>
      <c r="G4432">
        <v>182</v>
      </c>
      <c r="I4432" s="1">
        <v>41687</v>
      </c>
      <c r="J4432">
        <v>182</v>
      </c>
      <c r="K4432">
        <f t="shared" si="414"/>
        <v>109</v>
      </c>
      <c r="L4432" s="7">
        <f t="shared" si="417"/>
        <v>2.1448248720975993</v>
      </c>
      <c r="M4432">
        <f t="shared" si="418"/>
        <v>115.85714285714286</v>
      </c>
      <c r="N4432">
        <f t="shared" si="419"/>
        <v>77.966666666666669</v>
      </c>
      <c r="O4432">
        <f>G4432/WatershedCalcs!$F$18</f>
        <v>11.325757559823069</v>
      </c>
    </row>
    <row r="4433" spans="1:15" x14ac:dyDescent="0.25">
      <c r="A4433">
        <f t="shared" si="415"/>
        <v>2014</v>
      </c>
      <c r="B4433">
        <f t="shared" si="416"/>
        <v>5</v>
      </c>
      <c r="C4433">
        <v>2014</v>
      </c>
      <c r="D4433">
        <v>18</v>
      </c>
      <c r="E4433">
        <v>2</v>
      </c>
      <c r="F4433">
        <v>178</v>
      </c>
      <c r="G4433">
        <v>178</v>
      </c>
      <c r="I4433" s="1">
        <v>41688</v>
      </c>
      <c r="J4433">
        <v>178</v>
      </c>
      <c r="K4433">
        <f t="shared" si="414"/>
        <v>118</v>
      </c>
      <c r="L4433" s="7">
        <f t="shared" si="417"/>
        <v>2.3219205037386859</v>
      </c>
      <c r="M4433">
        <f t="shared" si="418"/>
        <v>96.285714285714292</v>
      </c>
      <c r="N4433">
        <f t="shared" si="419"/>
        <v>72.900000000000006</v>
      </c>
      <c r="O4433">
        <f>G4433/WatershedCalcs!$F$18</f>
        <v>11.076839811255528</v>
      </c>
    </row>
    <row r="4434" spans="1:15" x14ac:dyDescent="0.25">
      <c r="A4434">
        <f t="shared" si="415"/>
        <v>2014</v>
      </c>
      <c r="B4434">
        <f t="shared" si="416"/>
        <v>5</v>
      </c>
      <c r="C4434">
        <v>2014</v>
      </c>
      <c r="D4434">
        <v>19</v>
      </c>
      <c r="E4434">
        <v>2</v>
      </c>
      <c r="F4434">
        <v>165</v>
      </c>
      <c r="G4434">
        <v>165</v>
      </c>
      <c r="I4434" s="1">
        <v>41689</v>
      </c>
      <c r="J4434">
        <v>165</v>
      </c>
      <c r="K4434">
        <f t="shared" si="414"/>
        <v>142</v>
      </c>
      <c r="L4434" s="7">
        <f t="shared" si="417"/>
        <v>2.7941755214482487</v>
      </c>
      <c r="M4434">
        <f t="shared" si="418"/>
        <v>76.428571428571431</v>
      </c>
      <c r="N4434">
        <f t="shared" si="419"/>
        <v>67.900000000000006</v>
      </c>
      <c r="O4434">
        <f>G4434/WatershedCalcs!$F$18</f>
        <v>10.267857128411023</v>
      </c>
    </row>
    <row r="4435" spans="1:15" x14ac:dyDescent="0.25">
      <c r="A4435">
        <f t="shared" si="415"/>
        <v>2014</v>
      </c>
      <c r="B4435">
        <f t="shared" si="416"/>
        <v>5</v>
      </c>
      <c r="C4435">
        <v>2014</v>
      </c>
      <c r="D4435">
        <v>20</v>
      </c>
      <c r="E4435">
        <v>2</v>
      </c>
      <c r="F4435">
        <v>108</v>
      </c>
      <c r="G4435">
        <v>108</v>
      </c>
      <c r="I4435" s="1">
        <v>41690</v>
      </c>
      <c r="J4435">
        <v>108</v>
      </c>
      <c r="K4435">
        <f t="shared" si="414"/>
        <v>257</v>
      </c>
      <c r="L4435" s="7">
        <f t="shared" si="417"/>
        <v>5.0570641479732394</v>
      </c>
      <c r="M4435">
        <f t="shared" si="418"/>
        <v>57.714285714285715</v>
      </c>
      <c r="N4435">
        <f t="shared" si="419"/>
        <v>63.266666666666666</v>
      </c>
      <c r="O4435">
        <f>G4435/WatershedCalcs!$F$18</f>
        <v>6.7207792113235794</v>
      </c>
    </row>
    <row r="4436" spans="1:15" x14ac:dyDescent="0.25">
      <c r="A4436">
        <f t="shared" si="415"/>
        <v>2014</v>
      </c>
      <c r="B4436">
        <f t="shared" si="416"/>
        <v>5</v>
      </c>
      <c r="C4436">
        <v>2014</v>
      </c>
      <c r="D4436">
        <v>21</v>
      </c>
      <c r="E4436">
        <v>2</v>
      </c>
      <c r="F4436">
        <v>72</v>
      </c>
      <c r="G4436">
        <v>72</v>
      </c>
      <c r="I4436" s="1">
        <v>41691</v>
      </c>
      <c r="J4436">
        <v>72</v>
      </c>
      <c r="K4436">
        <f t="shared" si="414"/>
        <v>413</v>
      </c>
      <c r="L4436" s="7">
        <f t="shared" si="417"/>
        <v>8.1267217630853992</v>
      </c>
      <c r="M4436">
        <f t="shared" si="418"/>
        <v>46.857142857142854</v>
      </c>
      <c r="N4436">
        <f t="shared" si="419"/>
        <v>60.466666666666669</v>
      </c>
      <c r="O4436">
        <f>G4436/WatershedCalcs!$F$18</f>
        <v>4.4805194742157193</v>
      </c>
    </row>
    <row r="4437" spans="1:15" x14ac:dyDescent="0.25">
      <c r="A4437">
        <f t="shared" si="415"/>
        <v>2014</v>
      </c>
      <c r="B4437">
        <f t="shared" si="416"/>
        <v>5</v>
      </c>
      <c r="C4437">
        <v>2014</v>
      </c>
      <c r="D4437">
        <v>22</v>
      </c>
      <c r="E4437">
        <v>2</v>
      </c>
      <c r="F4437">
        <v>56</v>
      </c>
      <c r="G4437">
        <v>56</v>
      </c>
      <c r="I4437" s="1">
        <v>41692</v>
      </c>
      <c r="J4437">
        <v>56</v>
      </c>
      <c r="K4437">
        <f t="shared" si="414"/>
        <v>552</v>
      </c>
      <c r="L4437" s="7">
        <f t="shared" si="417"/>
        <v>10.861865407319952</v>
      </c>
      <c r="M4437">
        <f t="shared" si="418"/>
        <v>40.857142857142854</v>
      </c>
      <c r="N4437">
        <f t="shared" si="419"/>
        <v>58.8</v>
      </c>
      <c r="O4437">
        <f>G4437/WatershedCalcs!$F$18</f>
        <v>3.4848484799455597</v>
      </c>
    </row>
    <row r="4438" spans="1:15" x14ac:dyDescent="0.25">
      <c r="A4438">
        <f t="shared" si="415"/>
        <v>2014</v>
      </c>
      <c r="B4438">
        <f t="shared" si="416"/>
        <v>5</v>
      </c>
      <c r="C4438">
        <v>2014</v>
      </c>
      <c r="D4438">
        <v>23</v>
      </c>
      <c r="E4438">
        <v>2</v>
      </c>
      <c r="F4438">
        <v>50</v>
      </c>
      <c r="G4438">
        <v>50</v>
      </c>
      <c r="I4438" s="1">
        <v>41693</v>
      </c>
      <c r="J4438">
        <v>50</v>
      </c>
      <c r="K4438">
        <f t="shared" si="414"/>
        <v>640</v>
      </c>
      <c r="L4438" s="7">
        <f t="shared" si="417"/>
        <v>12.593467138921685</v>
      </c>
      <c r="M4438">
        <f t="shared" si="418"/>
        <v>36.714285714285715</v>
      </c>
      <c r="N4438">
        <f t="shared" si="419"/>
        <v>57.633333333333333</v>
      </c>
      <c r="O4438">
        <f>G4438/WatershedCalcs!$F$18</f>
        <v>3.1114718570942497</v>
      </c>
    </row>
    <row r="4439" spans="1:15" x14ac:dyDescent="0.25">
      <c r="A4439">
        <f t="shared" si="415"/>
        <v>2014</v>
      </c>
      <c r="B4439">
        <f t="shared" si="416"/>
        <v>5</v>
      </c>
      <c r="C4439">
        <v>2014</v>
      </c>
      <c r="D4439">
        <v>24</v>
      </c>
      <c r="E4439">
        <v>2</v>
      </c>
      <c r="F4439">
        <v>45</v>
      </c>
      <c r="G4439">
        <v>45</v>
      </c>
      <c r="I4439" s="1">
        <v>41694</v>
      </c>
      <c r="J4439">
        <v>45</v>
      </c>
      <c r="K4439">
        <f t="shared" si="414"/>
        <v>739</v>
      </c>
      <c r="L4439" s="7">
        <f t="shared" si="417"/>
        <v>14.541519086973631</v>
      </c>
      <c r="M4439">
        <f t="shared" si="418"/>
        <v>34.142857142857146</v>
      </c>
      <c r="N4439">
        <f t="shared" si="419"/>
        <v>56.766666666666666</v>
      </c>
      <c r="O4439">
        <f>G4439/WatershedCalcs!$F$18</f>
        <v>2.8003246713848249</v>
      </c>
    </row>
    <row r="4440" spans="1:15" x14ac:dyDescent="0.25">
      <c r="A4440">
        <f t="shared" si="415"/>
        <v>2014</v>
      </c>
      <c r="B4440">
        <f t="shared" si="416"/>
        <v>5</v>
      </c>
      <c r="C4440">
        <v>2014</v>
      </c>
      <c r="D4440">
        <v>25</v>
      </c>
      <c r="E4440">
        <v>2</v>
      </c>
      <c r="F4440">
        <v>39</v>
      </c>
      <c r="G4440">
        <v>39</v>
      </c>
      <c r="I4440" s="1">
        <v>41695</v>
      </c>
      <c r="J4440">
        <v>39</v>
      </c>
      <c r="K4440">
        <f t="shared" si="414"/>
        <v>928</v>
      </c>
      <c r="L4440" s="7">
        <f t="shared" si="417"/>
        <v>18.260527351436444</v>
      </c>
      <c r="M4440">
        <f t="shared" si="418"/>
        <v>33.857142857142854</v>
      </c>
      <c r="N4440">
        <f t="shared" si="419"/>
        <v>56.266666666666666</v>
      </c>
      <c r="O4440">
        <f>G4440/WatershedCalcs!$F$18</f>
        <v>2.4269480485335149</v>
      </c>
    </row>
    <row r="4441" spans="1:15" x14ac:dyDescent="0.25">
      <c r="A4441">
        <f t="shared" si="415"/>
        <v>2014</v>
      </c>
      <c r="B4441">
        <f t="shared" si="416"/>
        <v>5</v>
      </c>
      <c r="C4441">
        <v>2014</v>
      </c>
      <c r="D4441">
        <v>26</v>
      </c>
      <c r="E4441">
        <v>2</v>
      </c>
      <c r="F4441">
        <v>34</v>
      </c>
      <c r="G4441">
        <v>34</v>
      </c>
      <c r="I4441" s="1">
        <v>41696</v>
      </c>
      <c r="J4441">
        <v>34</v>
      </c>
      <c r="K4441">
        <f t="shared" si="414"/>
        <v>1098</v>
      </c>
      <c r="L4441" s="7">
        <f t="shared" si="417"/>
        <v>21.605667060212514</v>
      </c>
      <c r="M4441">
        <f t="shared" si="418"/>
        <v>34</v>
      </c>
      <c r="N4441">
        <f t="shared" si="419"/>
        <v>56.4</v>
      </c>
      <c r="O4441">
        <f>G4441/WatershedCalcs!$F$18</f>
        <v>2.1158008628240896</v>
      </c>
    </row>
    <row r="4442" spans="1:15" x14ac:dyDescent="0.25">
      <c r="A4442">
        <f t="shared" si="415"/>
        <v>2014</v>
      </c>
      <c r="B4442">
        <f t="shared" si="416"/>
        <v>5</v>
      </c>
      <c r="C4442">
        <v>2014</v>
      </c>
      <c r="D4442">
        <v>27</v>
      </c>
      <c r="E4442">
        <v>2</v>
      </c>
      <c r="F4442">
        <v>32</v>
      </c>
      <c r="G4442">
        <v>32</v>
      </c>
      <c r="I4442" s="1">
        <v>41697</v>
      </c>
      <c r="J4442">
        <v>32</v>
      </c>
      <c r="K4442">
        <f t="shared" si="414"/>
        <v>1185</v>
      </c>
      <c r="L4442" s="7">
        <f t="shared" si="417"/>
        <v>23.31759149940968</v>
      </c>
      <c r="M4442">
        <f t="shared" si="418"/>
        <v>43.428571428571431</v>
      </c>
      <c r="N4442">
        <f t="shared" si="419"/>
        <v>59.6</v>
      </c>
      <c r="O4442">
        <f>G4442/WatershedCalcs!$F$18</f>
        <v>1.9913419885403199</v>
      </c>
    </row>
    <row r="4443" spans="1:15" x14ac:dyDescent="0.25">
      <c r="A4443">
        <f t="shared" si="415"/>
        <v>2014</v>
      </c>
      <c r="B4443">
        <f t="shared" si="416"/>
        <v>5</v>
      </c>
      <c r="C4443">
        <v>2014</v>
      </c>
      <c r="D4443">
        <v>28</v>
      </c>
      <c r="E4443">
        <v>2</v>
      </c>
      <c r="F4443">
        <v>30</v>
      </c>
      <c r="G4443">
        <v>30</v>
      </c>
      <c r="I4443" s="1">
        <v>41698</v>
      </c>
      <c r="J4443">
        <v>30</v>
      </c>
      <c r="K4443">
        <f t="shared" si="414"/>
        <v>1276</v>
      </c>
      <c r="L4443" s="7">
        <f t="shared" si="417"/>
        <v>25.108225108225106</v>
      </c>
      <c r="M4443">
        <f t="shared" si="418"/>
        <v>67.714285714285708</v>
      </c>
      <c r="N4443">
        <f t="shared" si="419"/>
        <v>67.099999999999994</v>
      </c>
      <c r="O4443">
        <f>G4443/WatershedCalcs!$F$18</f>
        <v>1.8668831142565498</v>
      </c>
    </row>
    <row r="4444" spans="1:15" x14ac:dyDescent="0.25">
      <c r="A4444">
        <f t="shared" si="415"/>
        <v>2014</v>
      </c>
      <c r="B4444">
        <f t="shared" si="416"/>
        <v>6</v>
      </c>
      <c r="C4444">
        <v>2014</v>
      </c>
      <c r="D4444">
        <v>1</v>
      </c>
      <c r="E4444">
        <v>3</v>
      </c>
      <c r="F4444">
        <v>27</v>
      </c>
      <c r="G4444">
        <v>27</v>
      </c>
      <c r="I4444" s="1">
        <v>41699</v>
      </c>
      <c r="J4444">
        <v>27</v>
      </c>
      <c r="K4444">
        <f t="shared" si="414"/>
        <v>1397</v>
      </c>
      <c r="L4444" s="7">
        <f t="shared" si="417"/>
        <v>27.489177489177489</v>
      </c>
      <c r="M4444">
        <f t="shared" si="418"/>
        <v>82.285714285714292</v>
      </c>
      <c r="N4444">
        <f t="shared" si="419"/>
        <v>71.566666666666663</v>
      </c>
      <c r="O4444">
        <f>G4444/WatershedCalcs!$F$18</f>
        <v>1.6801948028308948</v>
      </c>
    </row>
    <row r="4445" spans="1:15" x14ac:dyDescent="0.25">
      <c r="A4445">
        <f t="shared" si="415"/>
        <v>2014</v>
      </c>
      <c r="B4445">
        <f t="shared" si="416"/>
        <v>6</v>
      </c>
      <c r="C4445">
        <v>2014</v>
      </c>
      <c r="D4445">
        <v>2</v>
      </c>
      <c r="E4445">
        <v>3</v>
      </c>
      <c r="F4445">
        <v>32</v>
      </c>
      <c r="G4445">
        <v>32</v>
      </c>
      <c r="I4445" s="1">
        <v>41700</v>
      </c>
      <c r="J4445">
        <v>32</v>
      </c>
      <c r="K4445">
        <f t="shared" si="414"/>
        <v>1185</v>
      </c>
      <c r="L4445" s="7">
        <f t="shared" si="417"/>
        <v>23.31759149940968</v>
      </c>
      <c r="M4445">
        <f t="shared" si="418"/>
        <v>92.714285714285708</v>
      </c>
      <c r="N4445">
        <f t="shared" si="419"/>
        <v>73.900000000000006</v>
      </c>
      <c r="O4445">
        <f>G4445/WatershedCalcs!$F$18</f>
        <v>1.9913419885403199</v>
      </c>
    </row>
    <row r="4446" spans="1:15" x14ac:dyDescent="0.25">
      <c r="A4446">
        <f t="shared" si="415"/>
        <v>2014</v>
      </c>
      <c r="B4446">
        <f t="shared" si="416"/>
        <v>6</v>
      </c>
      <c r="C4446">
        <v>2014</v>
      </c>
      <c r="D4446">
        <v>3</v>
      </c>
      <c r="E4446">
        <v>3</v>
      </c>
      <c r="F4446">
        <v>43</v>
      </c>
      <c r="G4446">
        <v>43</v>
      </c>
      <c r="I4446" s="1">
        <v>41701</v>
      </c>
      <c r="J4446">
        <v>43</v>
      </c>
      <c r="K4446">
        <f t="shared" si="414"/>
        <v>809</v>
      </c>
      <c r="L4446" s="7">
        <f t="shared" si="417"/>
        <v>15.91892955529319</v>
      </c>
      <c r="M4446">
        <f t="shared" si="418"/>
        <v>114</v>
      </c>
      <c r="N4446">
        <f t="shared" si="419"/>
        <v>75.166666666666671</v>
      </c>
      <c r="O4446">
        <f>G4446/WatershedCalcs!$F$18</f>
        <v>2.6758657971010549</v>
      </c>
    </row>
    <row r="4447" spans="1:15" x14ac:dyDescent="0.25">
      <c r="A4447">
        <f t="shared" si="415"/>
        <v>2014</v>
      </c>
      <c r="B4447">
        <f t="shared" si="416"/>
        <v>6</v>
      </c>
      <c r="C4447">
        <v>2014</v>
      </c>
      <c r="D4447">
        <v>4</v>
      </c>
      <c r="E4447">
        <v>3</v>
      </c>
      <c r="F4447">
        <v>40</v>
      </c>
      <c r="G4447">
        <v>40</v>
      </c>
      <c r="I4447" s="1">
        <v>41702</v>
      </c>
      <c r="J4447">
        <v>40</v>
      </c>
      <c r="K4447">
        <f t="shared" si="414"/>
        <v>894</v>
      </c>
      <c r="L4447" s="7">
        <f t="shared" si="417"/>
        <v>17.591499409681226</v>
      </c>
      <c r="M4447">
        <f t="shared" si="418"/>
        <v>124.71428571428571</v>
      </c>
      <c r="N4447">
        <f t="shared" si="419"/>
        <v>75.566666666666663</v>
      </c>
      <c r="O4447">
        <f>G4447/WatershedCalcs!$F$18</f>
        <v>2.4891774856753996</v>
      </c>
    </row>
    <row r="4448" spans="1:15" x14ac:dyDescent="0.25">
      <c r="A4448">
        <f t="shared" si="415"/>
        <v>2014</v>
      </c>
      <c r="B4448">
        <f t="shared" si="416"/>
        <v>6</v>
      </c>
      <c r="C4448">
        <v>2014</v>
      </c>
      <c r="D4448">
        <v>5</v>
      </c>
      <c r="E4448">
        <v>3</v>
      </c>
      <c r="F4448">
        <v>100</v>
      </c>
      <c r="G4448">
        <v>100</v>
      </c>
      <c r="I4448" s="1">
        <v>41703</v>
      </c>
      <c r="J4448">
        <v>100</v>
      </c>
      <c r="K4448">
        <f t="shared" si="414"/>
        <v>284</v>
      </c>
      <c r="L4448" s="7">
        <f t="shared" si="417"/>
        <v>5.5883510428964973</v>
      </c>
      <c r="M4448">
        <f t="shared" si="418"/>
        <v>129.57142857142858</v>
      </c>
      <c r="N4448">
        <f t="shared" si="419"/>
        <v>75.833333333333329</v>
      </c>
      <c r="O4448">
        <f>G4448/WatershedCalcs!$F$18</f>
        <v>6.2229437141884993</v>
      </c>
    </row>
    <row r="4449" spans="1:15" x14ac:dyDescent="0.25">
      <c r="A4449">
        <f t="shared" si="415"/>
        <v>2014</v>
      </c>
      <c r="B4449">
        <f t="shared" si="416"/>
        <v>6</v>
      </c>
      <c r="C4449">
        <v>2014</v>
      </c>
      <c r="D4449">
        <v>6</v>
      </c>
      <c r="E4449">
        <v>3</v>
      </c>
      <c r="F4449">
        <v>202</v>
      </c>
      <c r="G4449">
        <v>202</v>
      </c>
      <c r="I4449" s="1">
        <v>41704</v>
      </c>
      <c r="J4449">
        <v>202</v>
      </c>
      <c r="K4449">
        <f t="shared" si="414"/>
        <v>79</v>
      </c>
      <c r="L4449" s="7">
        <f t="shared" si="417"/>
        <v>1.5545060999606455</v>
      </c>
      <c r="M4449">
        <f t="shared" si="418"/>
        <v>123.42857142857143</v>
      </c>
      <c r="N4449">
        <f t="shared" si="419"/>
        <v>74</v>
      </c>
      <c r="O4449">
        <f>G4449/WatershedCalcs!$F$18</f>
        <v>12.570346302660768</v>
      </c>
    </row>
    <row r="4450" spans="1:15" x14ac:dyDescent="0.25">
      <c r="A4450">
        <f t="shared" si="415"/>
        <v>2014</v>
      </c>
      <c r="B4450">
        <f t="shared" si="416"/>
        <v>6</v>
      </c>
      <c r="C4450">
        <v>2014</v>
      </c>
      <c r="D4450">
        <v>7</v>
      </c>
      <c r="E4450">
        <v>3</v>
      </c>
      <c r="F4450">
        <v>132</v>
      </c>
      <c r="G4450">
        <v>132</v>
      </c>
      <c r="I4450" s="1">
        <v>41705</v>
      </c>
      <c r="J4450">
        <v>132</v>
      </c>
      <c r="K4450">
        <f t="shared" si="414"/>
        <v>195</v>
      </c>
      <c r="L4450" s="7">
        <f t="shared" si="417"/>
        <v>3.837072018890201</v>
      </c>
      <c r="M4450">
        <f t="shared" si="418"/>
        <v>101.57142857142857</v>
      </c>
      <c r="N4450">
        <f t="shared" si="419"/>
        <v>68.566666666666663</v>
      </c>
      <c r="O4450">
        <f>G4450/WatershedCalcs!$F$18</f>
        <v>8.2142857027288194</v>
      </c>
    </row>
    <row r="4451" spans="1:15" x14ac:dyDescent="0.25">
      <c r="A4451">
        <f t="shared" si="415"/>
        <v>2014</v>
      </c>
      <c r="B4451">
        <f t="shared" si="416"/>
        <v>6</v>
      </c>
      <c r="C4451">
        <v>2014</v>
      </c>
      <c r="D4451">
        <v>8</v>
      </c>
      <c r="E4451">
        <v>3</v>
      </c>
      <c r="F4451">
        <v>100</v>
      </c>
      <c r="G4451">
        <v>100</v>
      </c>
      <c r="I4451" s="1">
        <v>41706</v>
      </c>
      <c r="J4451">
        <v>100</v>
      </c>
      <c r="K4451">
        <f t="shared" si="414"/>
        <v>284</v>
      </c>
      <c r="L4451" s="7">
        <f t="shared" si="417"/>
        <v>5.5883510428964973</v>
      </c>
      <c r="M4451">
        <f t="shared" si="418"/>
        <v>89.285714285714292</v>
      </c>
      <c r="N4451">
        <f t="shared" si="419"/>
        <v>65.333333333333329</v>
      </c>
      <c r="O4451">
        <f>G4451/WatershedCalcs!$F$18</f>
        <v>6.2229437141884993</v>
      </c>
    </row>
    <row r="4452" spans="1:15" x14ac:dyDescent="0.25">
      <c r="A4452">
        <f t="shared" si="415"/>
        <v>2014</v>
      </c>
      <c r="B4452">
        <f t="shared" si="416"/>
        <v>6</v>
      </c>
      <c r="C4452">
        <v>2014</v>
      </c>
      <c r="D4452">
        <v>9</v>
      </c>
      <c r="E4452">
        <v>3</v>
      </c>
      <c r="F4452">
        <v>181</v>
      </c>
      <c r="G4452">
        <v>181</v>
      </c>
      <c r="I4452" s="1">
        <v>41707</v>
      </c>
      <c r="J4452">
        <v>181</v>
      </c>
      <c r="K4452">
        <f t="shared" si="414"/>
        <v>112</v>
      </c>
      <c r="L4452" s="7">
        <f t="shared" si="417"/>
        <v>2.2038567493112948</v>
      </c>
      <c r="M4452">
        <f t="shared" si="418"/>
        <v>80.428571428571431</v>
      </c>
      <c r="N4452">
        <f t="shared" si="419"/>
        <v>63.033333333333331</v>
      </c>
      <c r="O4452">
        <f>G4452/WatershedCalcs!$F$18</f>
        <v>11.263528122681183</v>
      </c>
    </row>
    <row r="4453" spans="1:15" x14ac:dyDescent="0.25">
      <c r="A4453">
        <f t="shared" si="415"/>
        <v>2014</v>
      </c>
      <c r="B4453">
        <f t="shared" si="416"/>
        <v>6</v>
      </c>
      <c r="C4453">
        <v>2014</v>
      </c>
      <c r="D4453">
        <v>10</v>
      </c>
      <c r="E4453">
        <v>3</v>
      </c>
      <c r="F4453">
        <v>118</v>
      </c>
      <c r="G4453">
        <v>118</v>
      </c>
      <c r="I4453" s="1">
        <v>41708</v>
      </c>
      <c r="J4453">
        <v>118</v>
      </c>
      <c r="K4453">
        <f t="shared" si="414"/>
        <v>231</v>
      </c>
      <c r="L4453" s="7">
        <f t="shared" si="417"/>
        <v>4.5454545454545459</v>
      </c>
      <c r="M4453">
        <f t="shared" si="418"/>
        <v>59.714285714285715</v>
      </c>
      <c r="N4453">
        <f t="shared" si="419"/>
        <v>58</v>
      </c>
      <c r="O4453">
        <f>G4453/WatershedCalcs!$F$18</f>
        <v>7.3430735827424289</v>
      </c>
    </row>
    <row r="4454" spans="1:15" x14ac:dyDescent="0.25">
      <c r="A4454">
        <f t="shared" si="415"/>
        <v>2014</v>
      </c>
      <c r="B4454">
        <f t="shared" si="416"/>
        <v>6</v>
      </c>
      <c r="C4454">
        <v>2014</v>
      </c>
      <c r="D4454">
        <v>11</v>
      </c>
      <c r="E4454">
        <v>3</v>
      </c>
      <c r="F4454">
        <v>74</v>
      </c>
      <c r="G4454">
        <v>74</v>
      </c>
      <c r="I4454" s="1">
        <v>41709</v>
      </c>
      <c r="J4454">
        <v>74</v>
      </c>
      <c r="K4454">
        <f t="shared" si="414"/>
        <v>401</v>
      </c>
      <c r="L4454" s="7">
        <f t="shared" si="417"/>
        <v>7.890594254230618</v>
      </c>
      <c r="M4454">
        <f t="shared" si="418"/>
        <v>48.714285714285715</v>
      </c>
      <c r="N4454">
        <f t="shared" si="419"/>
        <v>55.1</v>
      </c>
      <c r="O4454">
        <f>G4454/WatershedCalcs!$F$18</f>
        <v>4.6049783484994897</v>
      </c>
    </row>
    <row r="4455" spans="1:15" x14ac:dyDescent="0.25">
      <c r="A4455">
        <f t="shared" si="415"/>
        <v>2014</v>
      </c>
      <c r="B4455">
        <f t="shared" si="416"/>
        <v>6</v>
      </c>
      <c r="C4455">
        <v>2014</v>
      </c>
      <c r="D4455">
        <v>12</v>
      </c>
      <c r="E4455">
        <v>3</v>
      </c>
      <c r="F4455">
        <v>57</v>
      </c>
      <c r="G4455">
        <v>57</v>
      </c>
      <c r="I4455" s="1">
        <v>41710</v>
      </c>
      <c r="J4455">
        <v>57</v>
      </c>
      <c r="K4455">
        <f t="shared" si="414"/>
        <v>541</v>
      </c>
      <c r="L4455" s="7">
        <f t="shared" si="417"/>
        <v>10.645415190869736</v>
      </c>
      <c r="M4455">
        <f t="shared" si="418"/>
        <v>42.714285714285715</v>
      </c>
      <c r="N4455">
        <f t="shared" si="419"/>
        <v>53.5</v>
      </c>
      <c r="O4455">
        <f>G4455/WatershedCalcs!$F$18</f>
        <v>3.5470779170874445</v>
      </c>
    </row>
    <row r="4456" spans="1:15" x14ac:dyDescent="0.25">
      <c r="A4456">
        <f t="shared" si="415"/>
        <v>2014</v>
      </c>
      <c r="B4456">
        <f t="shared" si="416"/>
        <v>6</v>
      </c>
      <c r="C4456">
        <v>2014</v>
      </c>
      <c r="D4456">
        <v>13</v>
      </c>
      <c r="E4456">
        <v>3</v>
      </c>
      <c r="F4456">
        <v>49</v>
      </c>
      <c r="G4456">
        <v>49</v>
      </c>
      <c r="I4456" s="1">
        <v>41711</v>
      </c>
      <c r="J4456">
        <v>49</v>
      </c>
      <c r="K4456">
        <f t="shared" si="414"/>
        <v>655</v>
      </c>
      <c r="L4456" s="7">
        <f t="shared" si="417"/>
        <v>12.888626524990162</v>
      </c>
      <c r="M4456">
        <f t="shared" si="418"/>
        <v>38.857142857142854</v>
      </c>
      <c r="N4456">
        <f t="shared" si="419"/>
        <v>52.4</v>
      </c>
      <c r="O4456">
        <f>G4456/WatershedCalcs!$F$18</f>
        <v>3.0492424199523649</v>
      </c>
    </row>
    <row r="4457" spans="1:15" x14ac:dyDescent="0.25">
      <c r="A4457">
        <f t="shared" si="415"/>
        <v>2014</v>
      </c>
      <c r="B4457">
        <f t="shared" si="416"/>
        <v>6</v>
      </c>
      <c r="C4457">
        <v>2014</v>
      </c>
      <c r="D4457">
        <v>14</v>
      </c>
      <c r="E4457">
        <v>3</v>
      </c>
      <c r="F4457">
        <v>46</v>
      </c>
      <c r="G4457">
        <v>46</v>
      </c>
      <c r="I4457" s="1">
        <v>41712</v>
      </c>
      <c r="J4457">
        <v>46</v>
      </c>
      <c r="K4457">
        <f t="shared" si="414"/>
        <v>715</v>
      </c>
      <c r="L4457" s="7">
        <f t="shared" si="417"/>
        <v>14.06926406926407</v>
      </c>
      <c r="M4457">
        <f t="shared" si="418"/>
        <v>35.857142857142854</v>
      </c>
      <c r="N4457">
        <f t="shared" si="419"/>
        <v>51.5</v>
      </c>
      <c r="O4457">
        <f>G4457/WatershedCalcs!$F$18</f>
        <v>2.8625541085267097</v>
      </c>
    </row>
    <row r="4458" spans="1:15" x14ac:dyDescent="0.25">
      <c r="A4458">
        <f t="shared" si="415"/>
        <v>2014</v>
      </c>
      <c r="B4458">
        <f t="shared" si="416"/>
        <v>6</v>
      </c>
      <c r="C4458">
        <v>2014</v>
      </c>
      <c r="D4458">
        <v>15</v>
      </c>
      <c r="E4458">
        <v>3</v>
      </c>
      <c r="F4458">
        <v>38</v>
      </c>
      <c r="G4458">
        <v>38</v>
      </c>
      <c r="I4458" s="1">
        <v>41713</v>
      </c>
      <c r="J4458">
        <v>38</v>
      </c>
      <c r="K4458">
        <f t="shared" si="414"/>
        <v>963</v>
      </c>
      <c r="L4458" s="7">
        <f t="shared" si="417"/>
        <v>18.949232585596221</v>
      </c>
      <c r="M4458">
        <f t="shared" si="418"/>
        <v>33</v>
      </c>
      <c r="N4458">
        <f t="shared" si="419"/>
        <v>50.666666666666664</v>
      </c>
      <c r="O4458">
        <f>G4458/WatershedCalcs!$F$18</f>
        <v>2.3647186113916296</v>
      </c>
    </row>
    <row r="4459" spans="1:15" x14ac:dyDescent="0.25">
      <c r="A4459">
        <f t="shared" si="415"/>
        <v>2014</v>
      </c>
      <c r="B4459">
        <f t="shared" si="416"/>
        <v>6</v>
      </c>
      <c r="C4459">
        <v>2014</v>
      </c>
      <c r="D4459">
        <v>16</v>
      </c>
      <c r="E4459">
        <v>3</v>
      </c>
      <c r="F4459">
        <v>36</v>
      </c>
      <c r="G4459">
        <v>36</v>
      </c>
      <c r="I4459" s="1">
        <v>41714</v>
      </c>
      <c r="J4459">
        <v>36</v>
      </c>
      <c r="K4459">
        <f t="shared" si="414"/>
        <v>1014</v>
      </c>
      <c r="L4459" s="7">
        <f t="shared" si="417"/>
        <v>19.952774498229044</v>
      </c>
      <c r="M4459">
        <f t="shared" si="418"/>
        <v>31</v>
      </c>
      <c r="N4459">
        <f t="shared" si="419"/>
        <v>50.033333333333331</v>
      </c>
      <c r="O4459">
        <f>G4459/WatershedCalcs!$F$18</f>
        <v>2.2402597371078596</v>
      </c>
    </row>
    <row r="4460" spans="1:15" x14ac:dyDescent="0.25">
      <c r="A4460">
        <f t="shared" si="415"/>
        <v>2014</v>
      </c>
      <c r="B4460">
        <f t="shared" si="416"/>
        <v>6</v>
      </c>
      <c r="C4460">
        <v>2014</v>
      </c>
      <c r="D4460">
        <v>17</v>
      </c>
      <c r="E4460">
        <v>3</v>
      </c>
      <c r="F4460">
        <v>41</v>
      </c>
      <c r="G4460">
        <v>41</v>
      </c>
      <c r="I4460" s="1">
        <v>41715</v>
      </c>
      <c r="J4460">
        <v>41</v>
      </c>
      <c r="K4460">
        <f t="shared" si="414"/>
        <v>861</v>
      </c>
      <c r="L4460" s="7">
        <f t="shared" si="417"/>
        <v>16.942148760330578</v>
      </c>
      <c r="M4460">
        <f t="shared" si="418"/>
        <v>29</v>
      </c>
      <c r="N4460">
        <f t="shared" si="419"/>
        <v>49.43333333333333</v>
      </c>
      <c r="O4460">
        <f>G4460/WatershedCalcs!$F$18</f>
        <v>2.5514069228172849</v>
      </c>
    </row>
    <row r="4461" spans="1:15" x14ac:dyDescent="0.25">
      <c r="A4461">
        <f t="shared" si="415"/>
        <v>2014</v>
      </c>
      <c r="B4461">
        <f t="shared" si="416"/>
        <v>6</v>
      </c>
      <c r="C4461">
        <v>2014</v>
      </c>
      <c r="D4461">
        <v>18</v>
      </c>
      <c r="E4461">
        <v>3</v>
      </c>
      <c r="F4461">
        <v>32</v>
      </c>
      <c r="G4461">
        <v>32</v>
      </c>
      <c r="I4461" s="1">
        <v>41716</v>
      </c>
      <c r="J4461">
        <v>32</v>
      </c>
      <c r="K4461">
        <f t="shared" si="414"/>
        <v>1185</v>
      </c>
      <c r="L4461" s="7">
        <f t="shared" si="417"/>
        <v>23.31759149940968</v>
      </c>
      <c r="M4461">
        <f t="shared" si="418"/>
        <v>26.142857142857142</v>
      </c>
      <c r="N4461">
        <f t="shared" si="419"/>
        <v>48.666666666666664</v>
      </c>
      <c r="O4461">
        <f>G4461/WatershedCalcs!$F$18</f>
        <v>1.9913419885403199</v>
      </c>
    </row>
    <row r="4462" spans="1:15" x14ac:dyDescent="0.25">
      <c r="A4462">
        <f t="shared" si="415"/>
        <v>2014</v>
      </c>
      <c r="B4462">
        <f t="shared" si="416"/>
        <v>6</v>
      </c>
      <c r="C4462">
        <v>2014</v>
      </c>
      <c r="D4462">
        <v>19</v>
      </c>
      <c r="E4462">
        <v>3</v>
      </c>
      <c r="F4462">
        <v>30</v>
      </c>
      <c r="G4462">
        <v>30</v>
      </c>
      <c r="I4462" s="1">
        <v>41717</v>
      </c>
      <c r="J4462">
        <v>30</v>
      </c>
      <c r="K4462">
        <f t="shared" si="414"/>
        <v>1276</v>
      </c>
      <c r="L4462" s="7">
        <f t="shared" si="417"/>
        <v>25.108225108225106</v>
      </c>
      <c r="M4462">
        <f t="shared" si="418"/>
        <v>25</v>
      </c>
      <c r="N4462">
        <f t="shared" si="419"/>
        <v>48.533333333333331</v>
      </c>
      <c r="O4462">
        <f>G4462/WatershedCalcs!$F$18</f>
        <v>1.8668831142565498</v>
      </c>
    </row>
    <row r="4463" spans="1:15" x14ac:dyDescent="0.25">
      <c r="A4463">
        <f t="shared" si="415"/>
        <v>2014</v>
      </c>
      <c r="B4463">
        <f t="shared" si="416"/>
        <v>6</v>
      </c>
      <c r="C4463">
        <v>2014</v>
      </c>
      <c r="D4463">
        <v>20</v>
      </c>
      <c r="E4463">
        <v>3</v>
      </c>
      <c r="F4463">
        <v>28</v>
      </c>
      <c r="G4463">
        <v>28</v>
      </c>
      <c r="I4463" s="1">
        <v>41718</v>
      </c>
      <c r="J4463">
        <v>28</v>
      </c>
      <c r="K4463">
        <f t="shared" si="414"/>
        <v>1357</v>
      </c>
      <c r="L4463" s="7">
        <f t="shared" si="417"/>
        <v>26.702085792994882</v>
      </c>
      <c r="M4463">
        <f t="shared" si="418"/>
        <v>25</v>
      </c>
      <c r="N4463">
        <f t="shared" si="419"/>
        <v>48.3</v>
      </c>
      <c r="O4463">
        <f>G4463/WatershedCalcs!$F$18</f>
        <v>1.7424242399727798</v>
      </c>
    </row>
    <row r="4464" spans="1:15" x14ac:dyDescent="0.25">
      <c r="A4464">
        <f t="shared" si="415"/>
        <v>2014</v>
      </c>
      <c r="B4464">
        <f t="shared" si="416"/>
        <v>6</v>
      </c>
      <c r="C4464">
        <v>2014</v>
      </c>
      <c r="D4464">
        <v>21</v>
      </c>
      <c r="E4464">
        <v>3</v>
      </c>
      <c r="F4464">
        <v>26</v>
      </c>
      <c r="G4464">
        <v>26</v>
      </c>
      <c r="I4464" s="1">
        <v>41719</v>
      </c>
      <c r="J4464">
        <v>26</v>
      </c>
      <c r="K4464">
        <f t="shared" si="414"/>
        <v>1449</v>
      </c>
      <c r="L4464" s="7">
        <f t="shared" si="417"/>
        <v>28.512396694214875</v>
      </c>
      <c r="M4464">
        <f t="shared" si="418"/>
        <v>27.142857142857142</v>
      </c>
      <c r="N4464">
        <f t="shared" si="419"/>
        <v>48.033333333333331</v>
      </c>
      <c r="O4464">
        <f>G4464/WatershedCalcs!$F$18</f>
        <v>1.6179653656890098</v>
      </c>
    </row>
    <row r="4465" spans="1:15" x14ac:dyDescent="0.25">
      <c r="A4465">
        <f t="shared" si="415"/>
        <v>2014</v>
      </c>
      <c r="B4465">
        <f t="shared" si="416"/>
        <v>6</v>
      </c>
      <c r="C4465">
        <v>2014</v>
      </c>
      <c r="D4465">
        <v>22</v>
      </c>
      <c r="E4465">
        <v>3</v>
      </c>
      <c r="F4465">
        <v>24</v>
      </c>
      <c r="G4465">
        <v>24</v>
      </c>
      <c r="I4465" s="1">
        <v>41720</v>
      </c>
      <c r="J4465">
        <v>24</v>
      </c>
      <c r="K4465">
        <f t="shared" si="414"/>
        <v>1550</v>
      </c>
      <c r="L4465" s="7">
        <f t="shared" si="417"/>
        <v>30.499803227075954</v>
      </c>
      <c r="M4465">
        <f t="shared" si="418"/>
        <v>42</v>
      </c>
      <c r="N4465">
        <f t="shared" si="419"/>
        <v>47.766666666666666</v>
      </c>
      <c r="O4465">
        <f>G4465/WatershedCalcs!$F$18</f>
        <v>1.4935064914052398</v>
      </c>
    </row>
    <row r="4466" spans="1:15" x14ac:dyDescent="0.25">
      <c r="A4466">
        <f t="shared" si="415"/>
        <v>2014</v>
      </c>
      <c r="B4466">
        <f t="shared" si="416"/>
        <v>6</v>
      </c>
      <c r="C4466">
        <v>2014</v>
      </c>
      <c r="D4466">
        <v>23</v>
      </c>
      <c r="E4466">
        <v>3</v>
      </c>
      <c r="F4466">
        <v>22</v>
      </c>
      <c r="G4466">
        <v>22</v>
      </c>
      <c r="I4466" s="1">
        <v>41721</v>
      </c>
      <c r="J4466">
        <v>22</v>
      </c>
      <c r="K4466">
        <f t="shared" si="414"/>
        <v>1676</v>
      </c>
      <c r="L4466" s="7">
        <f t="shared" si="417"/>
        <v>32.979142070051161</v>
      </c>
      <c r="M4466">
        <f t="shared" si="418"/>
        <v>75.285714285714292</v>
      </c>
      <c r="N4466">
        <f t="shared" si="419"/>
        <v>47.533333333333331</v>
      </c>
      <c r="O4466">
        <f>G4466/WatershedCalcs!$F$18</f>
        <v>1.3690476171214698</v>
      </c>
    </row>
    <row r="4467" spans="1:15" x14ac:dyDescent="0.25">
      <c r="A4467">
        <f t="shared" si="415"/>
        <v>2014</v>
      </c>
      <c r="B4467">
        <f t="shared" si="416"/>
        <v>6</v>
      </c>
      <c r="C4467">
        <v>2014</v>
      </c>
      <c r="D4467">
        <v>24</v>
      </c>
      <c r="E4467">
        <v>3</v>
      </c>
      <c r="F4467">
        <v>21</v>
      </c>
      <c r="G4467">
        <v>21</v>
      </c>
      <c r="I4467" s="1">
        <v>41722</v>
      </c>
      <c r="J4467">
        <v>21</v>
      </c>
      <c r="K4467">
        <f t="shared" si="414"/>
        <v>1744</v>
      </c>
      <c r="L4467" s="7">
        <f t="shared" si="417"/>
        <v>34.317197953561589</v>
      </c>
      <c r="M4467">
        <f t="shared" si="418"/>
        <v>95.571428571428569</v>
      </c>
      <c r="N4467">
        <f t="shared" si="419"/>
        <v>47.533333333333331</v>
      </c>
      <c r="O4467">
        <f>G4467/WatershedCalcs!$F$18</f>
        <v>1.3068181799795848</v>
      </c>
    </row>
    <row r="4468" spans="1:15" x14ac:dyDescent="0.25">
      <c r="A4468">
        <f t="shared" si="415"/>
        <v>2014</v>
      </c>
      <c r="B4468">
        <f t="shared" si="416"/>
        <v>6</v>
      </c>
      <c r="C4468">
        <v>2014</v>
      </c>
      <c r="D4468">
        <v>25</v>
      </c>
      <c r="E4468">
        <v>3</v>
      </c>
      <c r="F4468">
        <v>24</v>
      </c>
      <c r="G4468">
        <v>24</v>
      </c>
      <c r="I4468" s="1">
        <v>41723</v>
      </c>
      <c r="J4468">
        <v>24</v>
      </c>
      <c r="K4468">
        <f t="shared" si="414"/>
        <v>1550</v>
      </c>
      <c r="L4468" s="7">
        <f t="shared" si="417"/>
        <v>30.499803227075954</v>
      </c>
      <c r="M4468">
        <f t="shared" si="418"/>
        <v>106.42857142857143</v>
      </c>
      <c r="N4468">
        <f t="shared" si="419"/>
        <v>47.9</v>
      </c>
      <c r="O4468">
        <f>G4468/WatershedCalcs!$F$18</f>
        <v>1.4935064914052398</v>
      </c>
    </row>
    <row r="4469" spans="1:15" x14ac:dyDescent="0.25">
      <c r="A4469">
        <f t="shared" si="415"/>
        <v>2014</v>
      </c>
      <c r="B4469">
        <f t="shared" si="416"/>
        <v>6</v>
      </c>
      <c r="C4469">
        <v>2014</v>
      </c>
      <c r="D4469">
        <v>26</v>
      </c>
      <c r="E4469">
        <v>3</v>
      </c>
      <c r="F4469">
        <v>30</v>
      </c>
      <c r="G4469">
        <v>30</v>
      </c>
      <c r="I4469" s="1">
        <v>41724</v>
      </c>
      <c r="J4469">
        <v>30</v>
      </c>
      <c r="K4469">
        <f t="shared" si="414"/>
        <v>1276</v>
      </c>
      <c r="L4469" s="7">
        <f t="shared" si="417"/>
        <v>25.108225108225106</v>
      </c>
      <c r="M4469">
        <f t="shared" si="418"/>
        <v>113</v>
      </c>
      <c r="N4469">
        <f t="shared" si="419"/>
        <v>49.06666666666667</v>
      </c>
      <c r="O4469">
        <f>G4469/WatershedCalcs!$F$18</f>
        <v>1.8668831142565498</v>
      </c>
    </row>
    <row r="4470" spans="1:15" x14ac:dyDescent="0.25">
      <c r="A4470">
        <f t="shared" si="415"/>
        <v>2014</v>
      </c>
      <c r="B4470">
        <f t="shared" si="416"/>
        <v>6</v>
      </c>
      <c r="C4470">
        <v>2014</v>
      </c>
      <c r="D4470">
        <v>27</v>
      </c>
      <c r="E4470">
        <v>3</v>
      </c>
      <c r="F4470">
        <v>43</v>
      </c>
      <c r="G4470">
        <v>43</v>
      </c>
      <c r="I4470" s="1">
        <v>41725</v>
      </c>
      <c r="J4470">
        <v>43</v>
      </c>
      <c r="K4470">
        <f t="shared" si="414"/>
        <v>809</v>
      </c>
      <c r="L4470" s="7">
        <f t="shared" si="417"/>
        <v>15.91892955529319</v>
      </c>
      <c r="M4470">
        <f t="shared" si="418"/>
        <v>116.57142857142857</v>
      </c>
      <c r="N4470">
        <f t="shared" si="419"/>
        <v>49.733333333333334</v>
      </c>
      <c r="O4470">
        <f>G4470/WatershedCalcs!$F$18</f>
        <v>2.6758657971010549</v>
      </c>
    </row>
    <row r="4471" spans="1:15" x14ac:dyDescent="0.25">
      <c r="A4471">
        <f t="shared" si="415"/>
        <v>2014</v>
      </c>
      <c r="B4471">
        <f t="shared" si="416"/>
        <v>6</v>
      </c>
      <c r="C4471">
        <v>2014</v>
      </c>
      <c r="D4471">
        <v>28</v>
      </c>
      <c r="E4471">
        <v>3</v>
      </c>
      <c r="F4471">
        <v>130</v>
      </c>
      <c r="G4471">
        <v>130</v>
      </c>
      <c r="I4471" s="1">
        <v>41726</v>
      </c>
      <c r="J4471">
        <v>130</v>
      </c>
      <c r="K4471">
        <f t="shared" si="414"/>
        <v>199</v>
      </c>
      <c r="L4471" s="7">
        <f t="shared" si="417"/>
        <v>3.9157811885084612</v>
      </c>
      <c r="M4471">
        <f t="shared" si="418"/>
        <v>117.28571428571429</v>
      </c>
      <c r="N4471">
        <f t="shared" si="419"/>
        <v>49.733333333333334</v>
      </c>
      <c r="O4471">
        <f>G4471/WatershedCalcs!$F$18</f>
        <v>8.0898268284450499</v>
      </c>
    </row>
    <row r="4472" spans="1:15" x14ac:dyDescent="0.25">
      <c r="A4472">
        <f t="shared" si="415"/>
        <v>2014</v>
      </c>
      <c r="B4472">
        <f t="shared" si="416"/>
        <v>6</v>
      </c>
      <c r="C4472">
        <v>2014</v>
      </c>
      <c r="D4472">
        <v>29</v>
      </c>
      <c r="E4472">
        <v>3</v>
      </c>
      <c r="F4472">
        <v>257</v>
      </c>
      <c r="G4472">
        <v>257</v>
      </c>
      <c r="I4472" s="1">
        <v>41727</v>
      </c>
      <c r="J4472">
        <v>257</v>
      </c>
      <c r="K4472">
        <f t="shared" si="414"/>
        <v>31</v>
      </c>
      <c r="L4472" s="7">
        <f t="shared" si="417"/>
        <v>0.60999606454151911</v>
      </c>
      <c r="M4472">
        <f t="shared" si="418"/>
        <v>105.14285714285714</v>
      </c>
      <c r="N4472">
        <f t="shared" si="419"/>
        <v>46.93333333333333</v>
      </c>
      <c r="O4472">
        <f>G4472/WatershedCalcs!$F$18</f>
        <v>15.992965345464443</v>
      </c>
    </row>
    <row r="4473" spans="1:15" x14ac:dyDescent="0.25">
      <c r="A4473">
        <f t="shared" si="415"/>
        <v>2014</v>
      </c>
      <c r="B4473">
        <f t="shared" si="416"/>
        <v>6</v>
      </c>
      <c r="C4473">
        <v>2014</v>
      </c>
      <c r="D4473">
        <v>30</v>
      </c>
      <c r="E4473">
        <v>3</v>
      </c>
      <c r="F4473">
        <v>164</v>
      </c>
      <c r="G4473">
        <v>164</v>
      </c>
      <c r="I4473" s="1">
        <v>41728</v>
      </c>
      <c r="J4473">
        <v>164</v>
      </c>
      <c r="K4473">
        <f t="shared" si="414"/>
        <v>143</v>
      </c>
      <c r="L4473" s="7">
        <f t="shared" si="417"/>
        <v>2.8138528138528138</v>
      </c>
      <c r="M4473">
        <f t="shared" si="418"/>
        <v>74</v>
      </c>
      <c r="N4473">
        <f t="shared" si="419"/>
        <v>39.56666666666667</v>
      </c>
      <c r="O4473">
        <f>G4473/WatershedCalcs!$F$18</f>
        <v>10.205627691269139</v>
      </c>
    </row>
    <row r="4474" spans="1:15" x14ac:dyDescent="0.25">
      <c r="A4474">
        <f t="shared" si="415"/>
        <v>2014</v>
      </c>
      <c r="B4474">
        <f t="shared" si="416"/>
        <v>6</v>
      </c>
      <c r="C4474">
        <v>2014</v>
      </c>
      <c r="D4474">
        <v>31</v>
      </c>
      <c r="E4474">
        <v>3</v>
      </c>
      <c r="F4474">
        <v>97</v>
      </c>
      <c r="G4474">
        <v>97</v>
      </c>
      <c r="I4474" s="1">
        <v>41729</v>
      </c>
      <c r="J4474">
        <v>97</v>
      </c>
      <c r="K4474">
        <f t="shared" si="414"/>
        <v>298</v>
      </c>
      <c r="L4474" s="7">
        <f t="shared" si="417"/>
        <v>5.8638331365604088</v>
      </c>
      <c r="M4474">
        <f t="shared" si="418"/>
        <v>55.571428571428569</v>
      </c>
      <c r="N4474">
        <f t="shared" si="419"/>
        <v>35.133333333333333</v>
      </c>
      <c r="O4474">
        <f>G4474/WatershedCalcs!$F$18</f>
        <v>6.0362554027628441</v>
      </c>
    </row>
    <row r="4475" spans="1:15" x14ac:dyDescent="0.25">
      <c r="A4475">
        <f t="shared" si="415"/>
        <v>2014</v>
      </c>
      <c r="B4475">
        <f t="shared" si="416"/>
        <v>7</v>
      </c>
      <c r="C4475">
        <v>2014</v>
      </c>
      <c r="D4475">
        <v>1</v>
      </c>
      <c r="E4475">
        <v>4</v>
      </c>
      <c r="F4475">
        <v>70</v>
      </c>
      <c r="G4475">
        <v>70</v>
      </c>
      <c r="I4475" s="1">
        <v>41730</v>
      </c>
      <c r="J4475">
        <v>70</v>
      </c>
      <c r="K4475">
        <f t="shared" si="414"/>
        <v>430</v>
      </c>
      <c r="L4475" s="7">
        <f t="shared" si="417"/>
        <v>8.461235733963008</v>
      </c>
      <c r="M4475">
        <f t="shared" si="418"/>
        <v>46.142857142857146</v>
      </c>
      <c r="N4475">
        <f t="shared" si="419"/>
        <v>32.833333333333336</v>
      </c>
      <c r="O4475">
        <f>G4475/WatershedCalcs!$F$18</f>
        <v>4.3560605999319497</v>
      </c>
    </row>
    <row r="4476" spans="1:15" x14ac:dyDescent="0.25">
      <c r="A4476">
        <f t="shared" si="415"/>
        <v>2014</v>
      </c>
      <c r="B4476">
        <f t="shared" si="416"/>
        <v>7</v>
      </c>
      <c r="C4476">
        <v>2014</v>
      </c>
      <c r="D4476">
        <v>2</v>
      </c>
      <c r="E4476">
        <v>4</v>
      </c>
      <c r="F4476">
        <v>55</v>
      </c>
      <c r="G4476">
        <v>55</v>
      </c>
      <c r="I4476" s="1">
        <v>41731</v>
      </c>
      <c r="J4476">
        <v>55</v>
      </c>
      <c r="K4476">
        <f t="shared" si="414"/>
        <v>571</v>
      </c>
      <c r="L4476" s="7">
        <f t="shared" si="417"/>
        <v>11.235733963006691</v>
      </c>
      <c r="M4476">
        <f t="shared" si="418"/>
        <v>40.428571428571431</v>
      </c>
      <c r="N4476">
        <f t="shared" si="419"/>
        <v>31.333333333333332</v>
      </c>
      <c r="O4476">
        <f>G4476/WatershedCalcs!$F$18</f>
        <v>3.4226190428036745</v>
      </c>
    </row>
    <row r="4477" spans="1:15" x14ac:dyDescent="0.25">
      <c r="A4477">
        <f t="shared" si="415"/>
        <v>2014</v>
      </c>
      <c r="B4477">
        <f t="shared" si="416"/>
        <v>7</v>
      </c>
      <c r="C4477">
        <v>2014</v>
      </c>
      <c r="D4477">
        <v>3</v>
      </c>
      <c r="E4477">
        <v>4</v>
      </c>
      <c r="F4477">
        <v>48</v>
      </c>
      <c r="G4477">
        <v>48</v>
      </c>
      <c r="I4477" s="1">
        <v>41732</v>
      </c>
      <c r="J4477">
        <v>48</v>
      </c>
      <c r="K4477">
        <f t="shared" si="414"/>
        <v>675</v>
      </c>
      <c r="L4477" s="7">
        <f t="shared" si="417"/>
        <v>13.282172373081464</v>
      </c>
      <c r="M4477">
        <f t="shared" si="418"/>
        <v>37</v>
      </c>
      <c r="N4477">
        <f t="shared" si="419"/>
        <v>30.266666666666666</v>
      </c>
      <c r="O4477">
        <f>G4477/WatershedCalcs!$F$18</f>
        <v>2.9870129828104797</v>
      </c>
    </row>
    <row r="4478" spans="1:15" x14ac:dyDescent="0.25">
      <c r="A4478">
        <f t="shared" si="415"/>
        <v>2014</v>
      </c>
      <c r="B4478">
        <f t="shared" si="416"/>
        <v>7</v>
      </c>
      <c r="C4478">
        <v>2014</v>
      </c>
      <c r="D4478">
        <v>4</v>
      </c>
      <c r="E4478">
        <v>4</v>
      </c>
      <c r="F4478">
        <v>45</v>
      </c>
      <c r="G4478">
        <v>45</v>
      </c>
      <c r="I4478" s="1">
        <v>41733</v>
      </c>
      <c r="J4478">
        <v>45</v>
      </c>
      <c r="K4478">
        <f t="shared" si="414"/>
        <v>739</v>
      </c>
      <c r="L4478" s="7">
        <f t="shared" si="417"/>
        <v>14.541519086973631</v>
      </c>
      <c r="M4478">
        <f t="shared" si="418"/>
        <v>33.857142857142854</v>
      </c>
      <c r="N4478">
        <f t="shared" si="419"/>
        <v>29.4</v>
      </c>
      <c r="O4478">
        <f>G4478/WatershedCalcs!$F$18</f>
        <v>2.8003246713848249</v>
      </c>
    </row>
    <row r="4479" spans="1:15" x14ac:dyDescent="0.25">
      <c r="A4479">
        <f t="shared" si="415"/>
        <v>2014</v>
      </c>
      <c r="B4479">
        <f t="shared" si="416"/>
        <v>7</v>
      </c>
      <c r="C4479">
        <v>2014</v>
      </c>
      <c r="D4479">
        <v>5</v>
      </c>
      <c r="E4479">
        <v>4</v>
      </c>
      <c r="F4479">
        <v>39</v>
      </c>
      <c r="G4479">
        <v>39</v>
      </c>
      <c r="I4479" s="1">
        <v>41734</v>
      </c>
      <c r="J4479">
        <v>39</v>
      </c>
      <c r="K4479">
        <f t="shared" si="414"/>
        <v>928</v>
      </c>
      <c r="L4479" s="7">
        <f t="shared" si="417"/>
        <v>18.260527351436444</v>
      </c>
      <c r="M4479">
        <f t="shared" si="418"/>
        <v>30.857142857142858</v>
      </c>
      <c r="N4479">
        <f t="shared" si="419"/>
        <v>28.8</v>
      </c>
      <c r="O4479">
        <f>G4479/WatershedCalcs!$F$18</f>
        <v>2.4269480485335149</v>
      </c>
    </row>
    <row r="4480" spans="1:15" x14ac:dyDescent="0.25">
      <c r="A4480">
        <f t="shared" si="415"/>
        <v>2014</v>
      </c>
      <c r="B4480">
        <f t="shared" si="416"/>
        <v>7</v>
      </c>
      <c r="C4480">
        <v>2014</v>
      </c>
      <c r="D4480">
        <v>6</v>
      </c>
      <c r="E4480">
        <v>4</v>
      </c>
      <c r="F4480">
        <v>35</v>
      </c>
      <c r="G4480">
        <v>35</v>
      </c>
      <c r="I4480" s="1">
        <v>41735</v>
      </c>
      <c r="J4480">
        <v>35</v>
      </c>
      <c r="K4480">
        <f t="shared" si="414"/>
        <v>1053</v>
      </c>
      <c r="L4480" s="7">
        <f t="shared" si="417"/>
        <v>20.720188902007084</v>
      </c>
      <c r="M4480">
        <f t="shared" si="418"/>
        <v>28.428571428571427</v>
      </c>
      <c r="N4480">
        <f t="shared" si="419"/>
        <v>28.266666666666666</v>
      </c>
      <c r="O4480">
        <f>G4480/WatershedCalcs!$F$18</f>
        <v>2.1780302999659749</v>
      </c>
    </row>
    <row r="4481" spans="1:15" x14ac:dyDescent="0.25">
      <c r="A4481">
        <f t="shared" si="415"/>
        <v>2014</v>
      </c>
      <c r="B4481">
        <f t="shared" si="416"/>
        <v>7</v>
      </c>
      <c r="C4481">
        <v>2014</v>
      </c>
      <c r="D4481">
        <v>7</v>
      </c>
      <c r="E4481">
        <v>4</v>
      </c>
      <c r="F4481">
        <v>31</v>
      </c>
      <c r="G4481">
        <v>31</v>
      </c>
      <c r="I4481" s="1">
        <v>41736</v>
      </c>
      <c r="J4481">
        <v>31</v>
      </c>
      <c r="K4481">
        <f t="shared" si="414"/>
        <v>1219</v>
      </c>
      <c r="L4481" s="7">
        <f t="shared" si="417"/>
        <v>23.986619441164898</v>
      </c>
      <c r="M4481">
        <f t="shared" si="418"/>
        <v>26.428571428571427</v>
      </c>
      <c r="N4481">
        <f t="shared" si="419"/>
        <v>27.733333333333334</v>
      </c>
      <c r="O4481">
        <f>G4481/WatershedCalcs!$F$18</f>
        <v>1.9291125513984348</v>
      </c>
    </row>
    <row r="4482" spans="1:15" x14ac:dyDescent="0.25">
      <c r="A4482">
        <f t="shared" si="415"/>
        <v>2014</v>
      </c>
      <c r="B4482">
        <f t="shared" si="416"/>
        <v>7</v>
      </c>
      <c r="C4482">
        <v>2014</v>
      </c>
      <c r="D4482">
        <v>8</v>
      </c>
      <c r="E4482">
        <v>4</v>
      </c>
      <c r="F4482">
        <v>30</v>
      </c>
      <c r="G4482">
        <v>30</v>
      </c>
      <c r="I4482" s="1">
        <v>41737</v>
      </c>
      <c r="J4482">
        <v>30</v>
      </c>
      <c r="K4482">
        <f t="shared" ref="K4482:K4545" si="420">RANK(J4482,$J$2:$J$5114,0)</f>
        <v>1276</v>
      </c>
      <c r="L4482" s="7">
        <f t="shared" si="417"/>
        <v>25.108225108225106</v>
      </c>
      <c r="M4482">
        <f t="shared" si="418"/>
        <v>24.714285714285715</v>
      </c>
      <c r="N4482">
        <f t="shared" si="419"/>
        <v>27.266666666666666</v>
      </c>
      <c r="O4482">
        <f>G4482/WatershedCalcs!$F$18</f>
        <v>1.8668831142565498</v>
      </c>
    </row>
    <row r="4483" spans="1:15" x14ac:dyDescent="0.25">
      <c r="A4483">
        <f t="shared" ref="A4483:A4546" si="421">IF(E4483&gt;9,C4483+1,C4483)</f>
        <v>2014</v>
      </c>
      <c r="B4483">
        <f t="shared" ref="B4483:B4546" si="422">IF(E4483&gt;9,(E4483-9),(E4483+3))</f>
        <v>7</v>
      </c>
      <c r="C4483">
        <v>2014</v>
      </c>
      <c r="D4483">
        <v>9</v>
      </c>
      <c r="E4483">
        <v>4</v>
      </c>
      <c r="F4483">
        <v>31</v>
      </c>
      <c r="G4483">
        <v>31</v>
      </c>
      <c r="I4483" s="1">
        <v>41738</v>
      </c>
      <c r="J4483">
        <v>31</v>
      </c>
      <c r="K4483">
        <f t="shared" si="420"/>
        <v>1219</v>
      </c>
      <c r="L4483" s="7">
        <f t="shared" ref="L4483:L4546" si="423">100*(K4483/(COUNT($K$2:$K$5114)+1))</f>
        <v>23.986619441164898</v>
      </c>
      <c r="M4483">
        <f t="shared" ref="M4483:M4546" si="424">AVERAGE(J4483:J4489)</f>
        <v>23</v>
      </c>
      <c r="N4483">
        <f t="shared" ref="N4483:N4546" si="425">AVERAGE(J4483:J4512)</f>
        <v>26.966666666666665</v>
      </c>
      <c r="O4483">
        <f>G4483/WatershedCalcs!$F$18</f>
        <v>1.9291125513984348</v>
      </c>
    </row>
    <row r="4484" spans="1:15" x14ac:dyDescent="0.25">
      <c r="A4484">
        <f t="shared" si="421"/>
        <v>2014</v>
      </c>
      <c r="B4484">
        <f t="shared" si="422"/>
        <v>7</v>
      </c>
      <c r="C4484">
        <v>2014</v>
      </c>
      <c r="D4484">
        <v>10</v>
      </c>
      <c r="E4484">
        <v>4</v>
      </c>
      <c r="F4484">
        <v>26</v>
      </c>
      <c r="G4484">
        <v>26</v>
      </c>
      <c r="I4484" s="1">
        <v>41739</v>
      </c>
      <c r="J4484">
        <v>26</v>
      </c>
      <c r="K4484">
        <f t="shared" si="420"/>
        <v>1449</v>
      </c>
      <c r="L4484" s="7">
        <f t="shared" si="423"/>
        <v>28.512396694214875</v>
      </c>
      <c r="M4484">
        <f t="shared" si="424"/>
        <v>21.142857142857142</v>
      </c>
      <c r="N4484">
        <f t="shared" si="425"/>
        <v>26.8</v>
      </c>
      <c r="O4484">
        <f>G4484/WatershedCalcs!$F$18</f>
        <v>1.6179653656890098</v>
      </c>
    </row>
    <row r="4485" spans="1:15" x14ac:dyDescent="0.25">
      <c r="A4485">
        <f t="shared" si="421"/>
        <v>2014</v>
      </c>
      <c r="B4485">
        <f t="shared" si="422"/>
        <v>7</v>
      </c>
      <c r="C4485">
        <v>2014</v>
      </c>
      <c r="D4485">
        <v>11</v>
      </c>
      <c r="E4485">
        <v>4</v>
      </c>
      <c r="F4485">
        <v>24</v>
      </c>
      <c r="G4485">
        <v>24</v>
      </c>
      <c r="I4485" s="1">
        <v>41740</v>
      </c>
      <c r="J4485">
        <v>24</v>
      </c>
      <c r="K4485">
        <f t="shared" si="420"/>
        <v>1550</v>
      </c>
      <c r="L4485" s="7">
        <f t="shared" si="423"/>
        <v>30.499803227075954</v>
      </c>
      <c r="M4485">
        <f t="shared" si="424"/>
        <v>21.428571428571427</v>
      </c>
      <c r="N4485">
        <f t="shared" si="425"/>
        <v>26.833333333333332</v>
      </c>
      <c r="O4485">
        <f>G4485/WatershedCalcs!$F$18</f>
        <v>1.4935064914052398</v>
      </c>
    </row>
    <row r="4486" spans="1:15" x14ac:dyDescent="0.25">
      <c r="A4486">
        <f t="shared" si="421"/>
        <v>2014</v>
      </c>
      <c r="B4486">
        <f t="shared" si="422"/>
        <v>7</v>
      </c>
      <c r="C4486">
        <v>2014</v>
      </c>
      <c r="D4486">
        <v>12</v>
      </c>
      <c r="E4486">
        <v>4</v>
      </c>
      <c r="F4486">
        <v>22</v>
      </c>
      <c r="G4486">
        <v>22</v>
      </c>
      <c r="I4486" s="1">
        <v>41741</v>
      </c>
      <c r="J4486">
        <v>22</v>
      </c>
      <c r="K4486">
        <f t="shared" si="420"/>
        <v>1676</v>
      </c>
      <c r="L4486" s="7">
        <f t="shared" si="423"/>
        <v>32.979142070051161</v>
      </c>
      <c r="M4486">
        <f t="shared" si="424"/>
        <v>21.285714285714285</v>
      </c>
      <c r="N4486">
        <f t="shared" si="425"/>
        <v>26.733333333333334</v>
      </c>
      <c r="O4486">
        <f>G4486/WatershedCalcs!$F$18</f>
        <v>1.3690476171214698</v>
      </c>
    </row>
    <row r="4487" spans="1:15" x14ac:dyDescent="0.25">
      <c r="A4487">
        <f t="shared" si="421"/>
        <v>2014</v>
      </c>
      <c r="B4487">
        <f t="shared" si="422"/>
        <v>7</v>
      </c>
      <c r="C4487">
        <v>2014</v>
      </c>
      <c r="D4487">
        <v>13</v>
      </c>
      <c r="E4487">
        <v>4</v>
      </c>
      <c r="F4487">
        <v>21</v>
      </c>
      <c r="G4487">
        <v>21</v>
      </c>
      <c r="I4487" s="1">
        <v>41742</v>
      </c>
      <c r="J4487">
        <v>21</v>
      </c>
      <c r="K4487">
        <f t="shared" si="420"/>
        <v>1744</v>
      </c>
      <c r="L4487" s="7">
        <f t="shared" si="423"/>
        <v>34.317197953561589</v>
      </c>
      <c r="M4487">
        <f t="shared" si="424"/>
        <v>21</v>
      </c>
      <c r="N4487">
        <f t="shared" si="425"/>
        <v>26.666666666666668</v>
      </c>
      <c r="O4487">
        <f>G4487/WatershedCalcs!$F$18</f>
        <v>1.3068181799795848</v>
      </c>
    </row>
    <row r="4488" spans="1:15" x14ac:dyDescent="0.25">
      <c r="A4488">
        <f t="shared" si="421"/>
        <v>2014</v>
      </c>
      <c r="B4488">
        <f t="shared" si="422"/>
        <v>7</v>
      </c>
      <c r="C4488">
        <v>2014</v>
      </c>
      <c r="D4488">
        <v>14</v>
      </c>
      <c r="E4488">
        <v>4</v>
      </c>
      <c r="F4488">
        <v>19</v>
      </c>
      <c r="G4488">
        <v>19</v>
      </c>
      <c r="I4488" s="1">
        <v>41743</v>
      </c>
      <c r="J4488">
        <v>19</v>
      </c>
      <c r="K4488">
        <f t="shared" si="420"/>
        <v>1898</v>
      </c>
      <c r="L4488" s="7">
        <f t="shared" si="423"/>
        <v>37.34750098386462</v>
      </c>
      <c r="M4488">
        <f t="shared" si="424"/>
        <v>20.571428571428573</v>
      </c>
      <c r="N4488">
        <f t="shared" si="425"/>
        <v>26.566666666666666</v>
      </c>
      <c r="O4488">
        <f>G4488/WatershedCalcs!$F$18</f>
        <v>1.1823593056958148</v>
      </c>
    </row>
    <row r="4489" spans="1:15" x14ac:dyDescent="0.25">
      <c r="A4489">
        <f t="shared" si="421"/>
        <v>2014</v>
      </c>
      <c r="B4489">
        <f t="shared" si="422"/>
        <v>7</v>
      </c>
      <c r="C4489">
        <v>2014</v>
      </c>
      <c r="D4489">
        <v>15</v>
      </c>
      <c r="E4489">
        <v>4</v>
      </c>
      <c r="F4489">
        <v>18</v>
      </c>
      <c r="G4489">
        <v>18</v>
      </c>
      <c r="I4489" s="1">
        <v>41744</v>
      </c>
      <c r="J4489">
        <v>18</v>
      </c>
      <c r="K4489">
        <f t="shared" si="420"/>
        <v>1969</v>
      </c>
      <c r="L4489" s="7">
        <f t="shared" si="423"/>
        <v>38.744588744588739</v>
      </c>
      <c r="M4489">
        <f t="shared" si="424"/>
        <v>20.285714285714285</v>
      </c>
      <c r="N4489">
        <f t="shared" si="425"/>
        <v>26.466666666666665</v>
      </c>
      <c r="O4489">
        <f>G4489/WatershedCalcs!$F$18</f>
        <v>1.1201298685539298</v>
      </c>
    </row>
    <row r="4490" spans="1:15" x14ac:dyDescent="0.25">
      <c r="A4490">
        <f t="shared" si="421"/>
        <v>2014</v>
      </c>
      <c r="B4490">
        <f t="shared" si="422"/>
        <v>7</v>
      </c>
      <c r="C4490">
        <v>2014</v>
      </c>
      <c r="D4490">
        <v>16</v>
      </c>
      <c r="E4490">
        <v>4</v>
      </c>
      <c r="F4490">
        <v>18</v>
      </c>
      <c r="G4490">
        <v>18</v>
      </c>
      <c r="I4490" s="1">
        <v>41745</v>
      </c>
      <c r="J4490">
        <v>18</v>
      </c>
      <c r="K4490">
        <f t="shared" si="420"/>
        <v>1969</v>
      </c>
      <c r="L4490" s="7">
        <f t="shared" si="423"/>
        <v>38.744588744588739</v>
      </c>
      <c r="M4490">
        <f t="shared" si="424"/>
        <v>20.857142857142858</v>
      </c>
      <c r="N4490">
        <f t="shared" si="425"/>
        <v>26.366666666666667</v>
      </c>
      <c r="O4490">
        <f>G4490/WatershedCalcs!$F$18</f>
        <v>1.1201298685539298</v>
      </c>
    </row>
    <row r="4491" spans="1:15" x14ac:dyDescent="0.25">
      <c r="A4491">
        <f t="shared" si="421"/>
        <v>2014</v>
      </c>
      <c r="B4491">
        <f t="shared" si="422"/>
        <v>7</v>
      </c>
      <c r="C4491">
        <v>2014</v>
      </c>
      <c r="D4491">
        <v>17</v>
      </c>
      <c r="E4491">
        <v>4</v>
      </c>
      <c r="F4491">
        <v>28</v>
      </c>
      <c r="G4491">
        <v>28</v>
      </c>
      <c r="I4491" s="1">
        <v>41746</v>
      </c>
      <c r="J4491">
        <v>28</v>
      </c>
      <c r="K4491">
        <f t="shared" si="420"/>
        <v>1357</v>
      </c>
      <c r="L4491" s="7">
        <f t="shared" si="423"/>
        <v>26.702085792994882</v>
      </c>
      <c r="M4491">
        <f t="shared" si="424"/>
        <v>22.857142857142858</v>
      </c>
      <c r="N4491">
        <f t="shared" si="425"/>
        <v>26.233333333333334</v>
      </c>
      <c r="O4491">
        <f>G4491/WatershedCalcs!$F$18</f>
        <v>1.7424242399727798</v>
      </c>
    </row>
    <row r="4492" spans="1:15" x14ac:dyDescent="0.25">
      <c r="A4492">
        <f t="shared" si="421"/>
        <v>2014</v>
      </c>
      <c r="B4492">
        <f t="shared" si="422"/>
        <v>7</v>
      </c>
      <c r="C4492">
        <v>2014</v>
      </c>
      <c r="D4492">
        <v>18</v>
      </c>
      <c r="E4492">
        <v>4</v>
      </c>
      <c r="F4492">
        <v>23</v>
      </c>
      <c r="G4492">
        <v>23</v>
      </c>
      <c r="I4492" s="1">
        <v>41747</v>
      </c>
      <c r="J4492">
        <v>23</v>
      </c>
      <c r="K4492">
        <f t="shared" si="420"/>
        <v>1613</v>
      </c>
      <c r="L4492" s="7">
        <f t="shared" si="423"/>
        <v>31.739472648563559</v>
      </c>
      <c r="M4492">
        <f t="shared" si="424"/>
        <v>27.285714285714285</v>
      </c>
      <c r="N4492">
        <f t="shared" si="425"/>
        <v>25.733333333333334</v>
      </c>
      <c r="O4492">
        <f>G4492/WatershedCalcs!$F$18</f>
        <v>1.4312770542633548</v>
      </c>
    </row>
    <row r="4493" spans="1:15" x14ac:dyDescent="0.25">
      <c r="A4493">
        <f t="shared" si="421"/>
        <v>2014</v>
      </c>
      <c r="B4493">
        <f t="shared" si="422"/>
        <v>7</v>
      </c>
      <c r="C4493">
        <v>2014</v>
      </c>
      <c r="D4493">
        <v>19</v>
      </c>
      <c r="E4493">
        <v>4</v>
      </c>
      <c r="F4493">
        <v>20</v>
      </c>
      <c r="G4493">
        <v>20</v>
      </c>
      <c r="I4493" s="1">
        <v>41748</v>
      </c>
      <c r="J4493">
        <v>20</v>
      </c>
      <c r="K4493">
        <f t="shared" si="420"/>
        <v>1826</v>
      </c>
      <c r="L4493" s="7">
        <f t="shared" si="423"/>
        <v>35.930735930735928</v>
      </c>
      <c r="M4493">
        <f t="shared" si="424"/>
        <v>31.142857142857142</v>
      </c>
      <c r="N4493">
        <f t="shared" si="425"/>
        <v>25.566666666666666</v>
      </c>
      <c r="O4493">
        <f>G4493/WatershedCalcs!$F$18</f>
        <v>1.2445887428376998</v>
      </c>
    </row>
    <row r="4494" spans="1:15" x14ac:dyDescent="0.25">
      <c r="A4494">
        <f t="shared" si="421"/>
        <v>2014</v>
      </c>
      <c r="B4494">
        <f t="shared" si="422"/>
        <v>7</v>
      </c>
      <c r="C4494">
        <v>2014</v>
      </c>
      <c r="D4494">
        <v>20</v>
      </c>
      <c r="E4494">
        <v>4</v>
      </c>
      <c r="F4494">
        <v>18</v>
      </c>
      <c r="G4494">
        <v>18</v>
      </c>
      <c r="I4494" s="1">
        <v>41749</v>
      </c>
      <c r="J4494">
        <v>18</v>
      </c>
      <c r="K4494">
        <f t="shared" si="420"/>
        <v>1969</v>
      </c>
      <c r="L4494" s="7">
        <f t="shared" si="423"/>
        <v>38.744588744588739</v>
      </c>
      <c r="M4494">
        <f t="shared" si="424"/>
        <v>34.428571428571431</v>
      </c>
      <c r="N4494">
        <f t="shared" si="425"/>
        <v>25.366666666666667</v>
      </c>
      <c r="O4494">
        <f>G4494/WatershedCalcs!$F$18</f>
        <v>1.1201298685539298</v>
      </c>
    </row>
    <row r="4495" spans="1:15" x14ac:dyDescent="0.25">
      <c r="A4495">
        <f t="shared" si="421"/>
        <v>2014</v>
      </c>
      <c r="B4495">
        <f t="shared" si="422"/>
        <v>7</v>
      </c>
      <c r="C4495">
        <v>2014</v>
      </c>
      <c r="D4495">
        <v>21</v>
      </c>
      <c r="E4495">
        <v>4</v>
      </c>
      <c r="F4495">
        <v>17</v>
      </c>
      <c r="G4495">
        <v>17</v>
      </c>
      <c r="I4495" s="1">
        <v>41750</v>
      </c>
      <c r="J4495">
        <v>17</v>
      </c>
      <c r="K4495">
        <f t="shared" si="420"/>
        <v>2056</v>
      </c>
      <c r="L4495" s="7">
        <f t="shared" si="423"/>
        <v>40.456513183785916</v>
      </c>
      <c r="M4495">
        <f t="shared" si="424"/>
        <v>38.428571428571431</v>
      </c>
      <c r="N4495">
        <f t="shared" si="425"/>
        <v>25.166666666666668</v>
      </c>
      <c r="O4495">
        <f>G4495/WatershedCalcs!$F$18</f>
        <v>1.0579004314120448</v>
      </c>
    </row>
    <row r="4496" spans="1:15" x14ac:dyDescent="0.25">
      <c r="A4496">
        <f t="shared" si="421"/>
        <v>2014</v>
      </c>
      <c r="B4496">
        <f t="shared" si="422"/>
        <v>7</v>
      </c>
      <c r="C4496">
        <v>2014</v>
      </c>
      <c r="D4496">
        <v>22</v>
      </c>
      <c r="E4496">
        <v>4</v>
      </c>
      <c r="F4496">
        <v>22</v>
      </c>
      <c r="G4496">
        <v>22</v>
      </c>
      <c r="I4496" s="1">
        <v>41751</v>
      </c>
      <c r="J4496">
        <v>22</v>
      </c>
      <c r="K4496">
        <f t="shared" si="420"/>
        <v>1676</v>
      </c>
      <c r="L4496" s="7">
        <f t="shared" si="423"/>
        <v>32.979142070051161</v>
      </c>
      <c r="M4496">
        <f t="shared" si="424"/>
        <v>41.142857142857146</v>
      </c>
      <c r="N4496">
        <f t="shared" si="425"/>
        <v>24.966666666666665</v>
      </c>
      <c r="O4496">
        <f>G4496/WatershedCalcs!$F$18</f>
        <v>1.3690476171214698</v>
      </c>
    </row>
    <row r="4497" spans="1:15" x14ac:dyDescent="0.25">
      <c r="A4497">
        <f t="shared" si="421"/>
        <v>2014</v>
      </c>
      <c r="B4497">
        <f t="shared" si="422"/>
        <v>7</v>
      </c>
      <c r="C4497">
        <v>2014</v>
      </c>
      <c r="D4497">
        <v>23</v>
      </c>
      <c r="E4497">
        <v>4</v>
      </c>
      <c r="F4497">
        <v>32</v>
      </c>
      <c r="G4497">
        <v>32</v>
      </c>
      <c r="I4497" s="1">
        <v>41752</v>
      </c>
      <c r="J4497">
        <v>32</v>
      </c>
      <c r="K4497">
        <f t="shared" si="420"/>
        <v>1185</v>
      </c>
      <c r="L4497" s="7">
        <f t="shared" si="423"/>
        <v>23.31759149940968</v>
      </c>
      <c r="M4497">
        <f t="shared" si="424"/>
        <v>42.428571428571431</v>
      </c>
      <c r="N4497">
        <f t="shared" si="425"/>
        <v>24.566666666666666</v>
      </c>
      <c r="O4497">
        <f>G4497/WatershedCalcs!$F$18</f>
        <v>1.9913419885403199</v>
      </c>
    </row>
    <row r="4498" spans="1:15" x14ac:dyDescent="0.25">
      <c r="A4498">
        <f t="shared" si="421"/>
        <v>2014</v>
      </c>
      <c r="B4498">
        <f t="shared" si="422"/>
        <v>7</v>
      </c>
      <c r="C4498">
        <v>2014</v>
      </c>
      <c r="D4498">
        <v>24</v>
      </c>
      <c r="E4498">
        <v>4</v>
      </c>
      <c r="F4498">
        <v>59</v>
      </c>
      <c r="G4498">
        <v>59</v>
      </c>
      <c r="I4498" s="1">
        <v>41753</v>
      </c>
      <c r="J4498">
        <v>59</v>
      </c>
      <c r="K4498">
        <f t="shared" si="420"/>
        <v>519</v>
      </c>
      <c r="L4498" s="7">
        <f t="shared" si="423"/>
        <v>10.212514757969302</v>
      </c>
      <c r="M4498">
        <f t="shared" si="424"/>
        <v>41.857142857142854</v>
      </c>
      <c r="N4498">
        <f t="shared" si="425"/>
        <v>23.833333333333332</v>
      </c>
      <c r="O4498">
        <f>G4498/WatershedCalcs!$F$18</f>
        <v>3.6715367913712145</v>
      </c>
    </row>
    <row r="4499" spans="1:15" x14ac:dyDescent="0.25">
      <c r="A4499">
        <f t="shared" si="421"/>
        <v>2014</v>
      </c>
      <c r="B4499">
        <f t="shared" si="422"/>
        <v>7</v>
      </c>
      <c r="C4499">
        <v>2014</v>
      </c>
      <c r="D4499">
        <v>25</v>
      </c>
      <c r="E4499">
        <v>4</v>
      </c>
      <c r="F4499">
        <v>50</v>
      </c>
      <c r="G4499">
        <v>50</v>
      </c>
      <c r="I4499" s="1">
        <v>41754</v>
      </c>
      <c r="J4499">
        <v>50</v>
      </c>
      <c r="K4499">
        <f t="shared" si="420"/>
        <v>640</v>
      </c>
      <c r="L4499" s="7">
        <f t="shared" si="423"/>
        <v>12.593467138921685</v>
      </c>
      <c r="M4499">
        <f t="shared" si="424"/>
        <v>37</v>
      </c>
      <c r="N4499">
        <f t="shared" si="425"/>
        <v>22.186666666666667</v>
      </c>
      <c r="O4499">
        <f>G4499/WatershedCalcs!$F$18</f>
        <v>3.1114718570942497</v>
      </c>
    </row>
    <row r="4500" spans="1:15" x14ac:dyDescent="0.25">
      <c r="A4500">
        <f t="shared" si="421"/>
        <v>2014</v>
      </c>
      <c r="B4500">
        <f t="shared" si="422"/>
        <v>7</v>
      </c>
      <c r="C4500">
        <v>2014</v>
      </c>
      <c r="D4500">
        <v>26</v>
      </c>
      <c r="E4500">
        <v>4</v>
      </c>
      <c r="F4500">
        <v>43</v>
      </c>
      <c r="G4500">
        <v>43</v>
      </c>
      <c r="I4500" s="1">
        <v>41755</v>
      </c>
      <c r="J4500">
        <v>43</v>
      </c>
      <c r="K4500">
        <f t="shared" si="420"/>
        <v>809</v>
      </c>
      <c r="L4500" s="7">
        <f t="shared" si="423"/>
        <v>15.91892955529319</v>
      </c>
      <c r="M4500">
        <f t="shared" si="424"/>
        <v>33.142857142857146</v>
      </c>
      <c r="N4500">
        <f t="shared" si="425"/>
        <v>20.826666666666668</v>
      </c>
      <c r="O4500">
        <f>G4500/WatershedCalcs!$F$18</f>
        <v>2.6758657971010549</v>
      </c>
    </row>
    <row r="4501" spans="1:15" x14ac:dyDescent="0.25">
      <c r="A4501">
        <f t="shared" si="421"/>
        <v>2014</v>
      </c>
      <c r="B4501">
        <f t="shared" si="422"/>
        <v>7</v>
      </c>
      <c r="C4501">
        <v>2014</v>
      </c>
      <c r="D4501">
        <v>27</v>
      </c>
      <c r="E4501">
        <v>4</v>
      </c>
      <c r="F4501">
        <v>46</v>
      </c>
      <c r="G4501">
        <v>46</v>
      </c>
      <c r="I4501" s="1">
        <v>41756</v>
      </c>
      <c r="J4501">
        <v>46</v>
      </c>
      <c r="K4501">
        <f t="shared" si="420"/>
        <v>715</v>
      </c>
      <c r="L4501" s="7">
        <f t="shared" si="423"/>
        <v>14.06926406926407</v>
      </c>
      <c r="M4501">
        <f t="shared" si="424"/>
        <v>30.142857142857142</v>
      </c>
      <c r="N4501">
        <f t="shared" si="425"/>
        <v>19.686666666666667</v>
      </c>
      <c r="O4501">
        <f>G4501/WatershedCalcs!$F$18</f>
        <v>2.8625541085267097</v>
      </c>
    </row>
    <row r="4502" spans="1:15" x14ac:dyDescent="0.25">
      <c r="A4502">
        <f t="shared" si="421"/>
        <v>2014</v>
      </c>
      <c r="B4502">
        <f t="shared" si="422"/>
        <v>7</v>
      </c>
      <c r="C4502">
        <v>2014</v>
      </c>
      <c r="D4502">
        <v>28</v>
      </c>
      <c r="E4502">
        <v>4</v>
      </c>
      <c r="F4502">
        <v>36</v>
      </c>
      <c r="G4502">
        <v>36</v>
      </c>
      <c r="I4502" s="1">
        <v>41757</v>
      </c>
      <c r="J4502">
        <v>36</v>
      </c>
      <c r="K4502">
        <f t="shared" si="420"/>
        <v>1014</v>
      </c>
      <c r="L4502" s="7">
        <f t="shared" si="423"/>
        <v>19.952774498229044</v>
      </c>
      <c r="M4502">
        <f t="shared" si="424"/>
        <v>27.428571428571427</v>
      </c>
      <c r="N4502">
        <f t="shared" si="425"/>
        <v>18.433333333333334</v>
      </c>
      <c r="O4502">
        <f>G4502/WatershedCalcs!$F$18</f>
        <v>2.2402597371078596</v>
      </c>
    </row>
    <row r="4503" spans="1:15" x14ac:dyDescent="0.25">
      <c r="A4503">
        <f t="shared" si="421"/>
        <v>2014</v>
      </c>
      <c r="B4503">
        <f t="shared" si="422"/>
        <v>7</v>
      </c>
      <c r="C4503">
        <v>2014</v>
      </c>
      <c r="D4503">
        <v>29</v>
      </c>
      <c r="E4503">
        <v>4</v>
      </c>
      <c r="F4503">
        <v>31</v>
      </c>
      <c r="G4503">
        <v>31</v>
      </c>
      <c r="I4503" s="1">
        <v>41758</v>
      </c>
      <c r="J4503">
        <v>31</v>
      </c>
      <c r="K4503">
        <f t="shared" si="420"/>
        <v>1219</v>
      </c>
      <c r="L4503" s="7">
        <f t="shared" si="423"/>
        <v>23.986619441164898</v>
      </c>
      <c r="M4503">
        <f t="shared" si="424"/>
        <v>25.571428571428573</v>
      </c>
      <c r="N4503">
        <f t="shared" si="425"/>
        <v>17.523333333333333</v>
      </c>
      <c r="O4503">
        <f>G4503/WatershedCalcs!$F$18</f>
        <v>1.9291125513984348</v>
      </c>
    </row>
    <row r="4504" spans="1:15" x14ac:dyDescent="0.25">
      <c r="A4504">
        <f t="shared" si="421"/>
        <v>2014</v>
      </c>
      <c r="B4504">
        <f t="shared" si="422"/>
        <v>7</v>
      </c>
      <c r="C4504">
        <v>2014</v>
      </c>
      <c r="D4504">
        <v>30</v>
      </c>
      <c r="E4504">
        <v>4</v>
      </c>
      <c r="F4504">
        <v>28</v>
      </c>
      <c r="G4504">
        <v>28</v>
      </c>
      <c r="I4504" s="1">
        <v>41759</v>
      </c>
      <c r="J4504">
        <v>28</v>
      </c>
      <c r="K4504">
        <f t="shared" si="420"/>
        <v>1357</v>
      </c>
      <c r="L4504" s="7">
        <f t="shared" si="423"/>
        <v>26.702085792994882</v>
      </c>
      <c r="M4504">
        <f t="shared" si="424"/>
        <v>23.857142857142858</v>
      </c>
      <c r="N4504">
        <f t="shared" si="425"/>
        <v>16.8</v>
      </c>
      <c r="O4504">
        <f>G4504/WatershedCalcs!$F$18</f>
        <v>1.7424242399727798</v>
      </c>
    </row>
    <row r="4505" spans="1:15" x14ac:dyDescent="0.25">
      <c r="A4505">
        <f t="shared" si="421"/>
        <v>2014</v>
      </c>
      <c r="B4505">
        <f t="shared" si="422"/>
        <v>8</v>
      </c>
      <c r="C4505">
        <v>2014</v>
      </c>
      <c r="D4505">
        <v>1</v>
      </c>
      <c r="E4505">
        <v>5</v>
      </c>
      <c r="F4505">
        <v>25</v>
      </c>
      <c r="G4505">
        <v>25</v>
      </c>
      <c r="I4505" s="1">
        <v>41760</v>
      </c>
      <c r="J4505">
        <v>25</v>
      </c>
      <c r="K4505">
        <f t="shared" si="420"/>
        <v>1500</v>
      </c>
      <c r="L4505" s="7">
        <f t="shared" si="423"/>
        <v>29.515938606847698</v>
      </c>
      <c r="M4505">
        <f t="shared" si="424"/>
        <v>22.285714285714285</v>
      </c>
      <c r="N4505">
        <f t="shared" si="425"/>
        <v>16.143333333333334</v>
      </c>
      <c r="O4505">
        <f>G4505/WatershedCalcs!$F$18</f>
        <v>1.5557359285471248</v>
      </c>
    </row>
    <row r="4506" spans="1:15" x14ac:dyDescent="0.25">
      <c r="A4506">
        <f t="shared" si="421"/>
        <v>2014</v>
      </c>
      <c r="B4506">
        <f t="shared" si="422"/>
        <v>8</v>
      </c>
      <c r="C4506">
        <v>2014</v>
      </c>
      <c r="D4506">
        <v>2</v>
      </c>
      <c r="E4506">
        <v>5</v>
      </c>
      <c r="F4506">
        <v>23</v>
      </c>
      <c r="G4506">
        <v>23</v>
      </c>
      <c r="I4506" s="1">
        <v>41761</v>
      </c>
      <c r="J4506">
        <v>23</v>
      </c>
      <c r="K4506">
        <f t="shared" si="420"/>
        <v>1613</v>
      </c>
      <c r="L4506" s="7">
        <f t="shared" si="423"/>
        <v>31.739472648563559</v>
      </c>
      <c r="M4506">
        <f t="shared" si="424"/>
        <v>21.714285714285715</v>
      </c>
      <c r="N4506">
        <f t="shared" si="425"/>
        <v>15.573333333333332</v>
      </c>
      <c r="O4506">
        <f>G4506/WatershedCalcs!$F$18</f>
        <v>1.4312770542633548</v>
      </c>
    </row>
    <row r="4507" spans="1:15" x14ac:dyDescent="0.25">
      <c r="A4507">
        <f t="shared" si="421"/>
        <v>2014</v>
      </c>
      <c r="B4507">
        <f t="shared" si="422"/>
        <v>8</v>
      </c>
      <c r="C4507">
        <v>2014</v>
      </c>
      <c r="D4507">
        <v>3</v>
      </c>
      <c r="E4507">
        <v>5</v>
      </c>
      <c r="F4507">
        <v>22</v>
      </c>
      <c r="G4507">
        <v>22</v>
      </c>
      <c r="I4507" s="1">
        <v>41762</v>
      </c>
      <c r="J4507">
        <v>22</v>
      </c>
      <c r="K4507">
        <f t="shared" si="420"/>
        <v>1676</v>
      </c>
      <c r="L4507" s="7">
        <f t="shared" si="423"/>
        <v>32.979142070051161</v>
      </c>
      <c r="M4507">
        <f t="shared" si="424"/>
        <v>22.142857142857142</v>
      </c>
      <c r="N4507">
        <f t="shared" si="425"/>
        <v>15.06</v>
      </c>
      <c r="O4507">
        <f>G4507/WatershedCalcs!$F$18</f>
        <v>1.3690476171214698</v>
      </c>
    </row>
    <row r="4508" spans="1:15" x14ac:dyDescent="0.25">
      <c r="A4508">
        <f t="shared" si="421"/>
        <v>2014</v>
      </c>
      <c r="B4508">
        <f t="shared" si="422"/>
        <v>8</v>
      </c>
      <c r="C4508">
        <v>2014</v>
      </c>
      <c r="D4508">
        <v>4</v>
      </c>
      <c r="E4508">
        <v>5</v>
      </c>
      <c r="F4508">
        <v>27</v>
      </c>
      <c r="G4508">
        <v>27</v>
      </c>
      <c r="I4508" s="1">
        <v>41763</v>
      </c>
      <c r="J4508">
        <v>27</v>
      </c>
      <c r="K4508">
        <f t="shared" si="420"/>
        <v>1397</v>
      </c>
      <c r="L4508" s="7">
        <f t="shared" si="423"/>
        <v>27.489177489177489</v>
      </c>
      <c r="M4508">
        <f t="shared" si="424"/>
        <v>22.857142857142858</v>
      </c>
      <c r="N4508">
        <f t="shared" si="425"/>
        <v>14.580000000000002</v>
      </c>
      <c r="O4508">
        <f>G4508/WatershedCalcs!$F$18</f>
        <v>1.6801948028308948</v>
      </c>
    </row>
    <row r="4509" spans="1:15" x14ac:dyDescent="0.25">
      <c r="A4509">
        <f t="shared" si="421"/>
        <v>2014</v>
      </c>
      <c r="B4509">
        <f t="shared" si="422"/>
        <v>8</v>
      </c>
      <c r="C4509">
        <v>2014</v>
      </c>
      <c r="D4509">
        <v>5</v>
      </c>
      <c r="E4509">
        <v>5</v>
      </c>
      <c r="F4509">
        <v>23</v>
      </c>
      <c r="G4509">
        <v>23</v>
      </c>
      <c r="I4509" s="1">
        <v>41764</v>
      </c>
      <c r="J4509">
        <v>23</v>
      </c>
      <c r="K4509">
        <f t="shared" si="420"/>
        <v>1613</v>
      </c>
      <c r="L4509" s="7">
        <f t="shared" si="423"/>
        <v>31.739472648563559</v>
      </c>
      <c r="M4509">
        <f t="shared" si="424"/>
        <v>22</v>
      </c>
      <c r="N4509">
        <f t="shared" si="425"/>
        <v>13.926666666666668</v>
      </c>
      <c r="O4509">
        <f>G4509/WatershedCalcs!$F$18</f>
        <v>1.4312770542633548</v>
      </c>
    </row>
    <row r="4510" spans="1:15" x14ac:dyDescent="0.25">
      <c r="A4510">
        <f t="shared" si="421"/>
        <v>2014</v>
      </c>
      <c r="B4510">
        <f t="shared" si="422"/>
        <v>8</v>
      </c>
      <c r="C4510">
        <v>2014</v>
      </c>
      <c r="D4510">
        <v>6</v>
      </c>
      <c r="E4510">
        <v>5</v>
      </c>
      <c r="F4510">
        <v>19</v>
      </c>
      <c r="G4510">
        <v>19</v>
      </c>
      <c r="I4510" s="1">
        <v>41765</v>
      </c>
      <c r="J4510">
        <v>19</v>
      </c>
      <c r="K4510">
        <f t="shared" si="420"/>
        <v>1898</v>
      </c>
      <c r="L4510" s="7">
        <f t="shared" si="423"/>
        <v>37.34750098386462</v>
      </c>
      <c r="M4510">
        <f t="shared" si="424"/>
        <v>21.571428571428573</v>
      </c>
      <c r="N4510">
        <f t="shared" si="425"/>
        <v>13.396666666666668</v>
      </c>
      <c r="O4510">
        <f>G4510/WatershedCalcs!$F$18</f>
        <v>1.1823593056958148</v>
      </c>
    </row>
    <row r="4511" spans="1:15" x14ac:dyDescent="0.25">
      <c r="A4511">
        <f t="shared" si="421"/>
        <v>2014</v>
      </c>
      <c r="B4511">
        <f t="shared" si="422"/>
        <v>8</v>
      </c>
      <c r="C4511">
        <v>2014</v>
      </c>
      <c r="D4511">
        <v>7</v>
      </c>
      <c r="E4511">
        <v>5</v>
      </c>
      <c r="F4511">
        <v>17</v>
      </c>
      <c r="G4511">
        <v>17</v>
      </c>
      <c r="I4511" s="1">
        <v>41766</v>
      </c>
      <c r="J4511">
        <v>17</v>
      </c>
      <c r="K4511">
        <f t="shared" si="420"/>
        <v>2056</v>
      </c>
      <c r="L4511" s="7">
        <f t="shared" si="423"/>
        <v>40.456513183785916</v>
      </c>
      <c r="M4511">
        <f t="shared" si="424"/>
        <v>21.428571428571427</v>
      </c>
      <c r="N4511">
        <f t="shared" si="425"/>
        <v>12.986666666666668</v>
      </c>
      <c r="O4511">
        <f>G4511/WatershedCalcs!$F$18</f>
        <v>1.0579004314120448</v>
      </c>
    </row>
    <row r="4512" spans="1:15" x14ac:dyDescent="0.25">
      <c r="A4512">
        <f t="shared" si="421"/>
        <v>2014</v>
      </c>
      <c r="B4512">
        <f t="shared" si="422"/>
        <v>8</v>
      </c>
      <c r="C4512">
        <v>2014</v>
      </c>
      <c r="D4512">
        <v>8</v>
      </c>
      <c r="E4512">
        <v>5</v>
      </c>
      <c r="F4512">
        <v>21</v>
      </c>
      <c r="G4512">
        <v>21</v>
      </c>
      <c r="I4512" s="1">
        <v>41767</v>
      </c>
      <c r="J4512">
        <v>21</v>
      </c>
      <c r="K4512">
        <f t="shared" si="420"/>
        <v>1744</v>
      </c>
      <c r="L4512" s="7">
        <f t="shared" si="423"/>
        <v>34.317197953561589</v>
      </c>
      <c r="M4512">
        <f t="shared" si="424"/>
        <v>21.285714285714285</v>
      </c>
      <c r="N4512">
        <f t="shared" si="425"/>
        <v>12.633333333333333</v>
      </c>
      <c r="O4512">
        <f>G4512/WatershedCalcs!$F$18</f>
        <v>1.3068181799795848</v>
      </c>
    </row>
    <row r="4513" spans="1:15" x14ac:dyDescent="0.25">
      <c r="A4513">
        <f t="shared" si="421"/>
        <v>2014</v>
      </c>
      <c r="B4513">
        <f t="shared" si="422"/>
        <v>8</v>
      </c>
      <c r="C4513">
        <v>2014</v>
      </c>
      <c r="D4513">
        <v>9</v>
      </c>
      <c r="E4513">
        <v>5</v>
      </c>
      <c r="F4513">
        <v>26</v>
      </c>
      <c r="G4513">
        <v>26</v>
      </c>
      <c r="I4513" s="1">
        <v>41768</v>
      </c>
      <c r="J4513">
        <v>26</v>
      </c>
      <c r="K4513">
        <f t="shared" si="420"/>
        <v>1449</v>
      </c>
      <c r="L4513" s="7">
        <f t="shared" si="423"/>
        <v>28.512396694214875</v>
      </c>
      <c r="M4513">
        <f t="shared" si="424"/>
        <v>20.428571428571427</v>
      </c>
      <c r="N4513">
        <f t="shared" si="425"/>
        <v>12.136666666666667</v>
      </c>
      <c r="O4513">
        <f>G4513/WatershedCalcs!$F$18</f>
        <v>1.6179653656890098</v>
      </c>
    </row>
    <row r="4514" spans="1:15" x14ac:dyDescent="0.25">
      <c r="A4514">
        <f t="shared" si="421"/>
        <v>2014</v>
      </c>
      <c r="B4514">
        <f t="shared" si="422"/>
        <v>8</v>
      </c>
      <c r="C4514">
        <v>2014</v>
      </c>
      <c r="D4514">
        <v>10</v>
      </c>
      <c r="E4514">
        <v>5</v>
      </c>
      <c r="F4514">
        <v>27</v>
      </c>
      <c r="G4514">
        <v>27</v>
      </c>
      <c r="I4514" s="1">
        <v>41769</v>
      </c>
      <c r="J4514">
        <v>27</v>
      </c>
      <c r="K4514">
        <f t="shared" si="420"/>
        <v>1397</v>
      </c>
      <c r="L4514" s="7">
        <f t="shared" si="423"/>
        <v>27.489177489177489</v>
      </c>
      <c r="M4514">
        <f t="shared" si="424"/>
        <v>18.714285714285715</v>
      </c>
      <c r="N4514">
        <f t="shared" si="425"/>
        <v>11.473333333333334</v>
      </c>
      <c r="O4514">
        <f>G4514/WatershedCalcs!$F$18</f>
        <v>1.6801948028308948</v>
      </c>
    </row>
    <row r="4515" spans="1:15" x14ac:dyDescent="0.25">
      <c r="A4515">
        <f t="shared" si="421"/>
        <v>2014</v>
      </c>
      <c r="B4515">
        <f t="shared" si="422"/>
        <v>8</v>
      </c>
      <c r="C4515">
        <v>2014</v>
      </c>
      <c r="D4515">
        <v>11</v>
      </c>
      <c r="E4515">
        <v>5</v>
      </c>
      <c r="F4515">
        <v>21</v>
      </c>
      <c r="G4515">
        <v>21</v>
      </c>
      <c r="I4515" s="1">
        <v>41770</v>
      </c>
      <c r="J4515">
        <v>21</v>
      </c>
      <c r="K4515">
        <f t="shared" si="420"/>
        <v>1744</v>
      </c>
      <c r="L4515" s="7">
        <f t="shared" si="423"/>
        <v>34.317197953561589</v>
      </c>
      <c r="M4515">
        <f t="shared" si="424"/>
        <v>16.714285714285715</v>
      </c>
      <c r="N4515">
        <f t="shared" si="425"/>
        <v>10.766666666666669</v>
      </c>
      <c r="O4515">
        <f>G4515/WatershedCalcs!$F$18</f>
        <v>1.3068181799795848</v>
      </c>
    </row>
    <row r="4516" spans="1:15" x14ac:dyDescent="0.25">
      <c r="A4516">
        <f t="shared" si="421"/>
        <v>2014</v>
      </c>
      <c r="B4516">
        <f t="shared" si="422"/>
        <v>8</v>
      </c>
      <c r="C4516">
        <v>2014</v>
      </c>
      <c r="D4516">
        <v>12</v>
      </c>
      <c r="E4516">
        <v>5</v>
      </c>
      <c r="F4516">
        <v>20</v>
      </c>
      <c r="G4516">
        <v>20</v>
      </c>
      <c r="I4516" s="1">
        <v>41771</v>
      </c>
      <c r="J4516">
        <v>20</v>
      </c>
      <c r="K4516">
        <f t="shared" si="420"/>
        <v>1826</v>
      </c>
      <c r="L4516" s="7">
        <f t="shared" si="423"/>
        <v>35.930735930735928</v>
      </c>
      <c r="M4516">
        <f t="shared" si="424"/>
        <v>16.285714285714285</v>
      </c>
      <c r="N4516">
        <f t="shared" si="425"/>
        <v>10.250000000000002</v>
      </c>
      <c r="O4516">
        <f>G4516/WatershedCalcs!$F$18</f>
        <v>1.2445887428376998</v>
      </c>
    </row>
    <row r="4517" spans="1:15" x14ac:dyDescent="0.25">
      <c r="A4517">
        <f t="shared" si="421"/>
        <v>2014</v>
      </c>
      <c r="B4517">
        <f t="shared" si="422"/>
        <v>8</v>
      </c>
      <c r="C4517">
        <v>2014</v>
      </c>
      <c r="D4517">
        <v>13</v>
      </c>
      <c r="E4517">
        <v>5</v>
      </c>
      <c r="F4517">
        <v>18</v>
      </c>
      <c r="G4517">
        <v>18</v>
      </c>
      <c r="I4517" s="1">
        <v>41772</v>
      </c>
      <c r="J4517">
        <v>18</v>
      </c>
      <c r="K4517">
        <f t="shared" si="420"/>
        <v>1969</v>
      </c>
      <c r="L4517" s="7">
        <f t="shared" si="423"/>
        <v>38.744588744588739</v>
      </c>
      <c r="M4517">
        <f t="shared" si="424"/>
        <v>15.428571428571429</v>
      </c>
      <c r="N4517">
        <f t="shared" si="425"/>
        <v>9.7666666666666693</v>
      </c>
      <c r="O4517">
        <f>G4517/WatershedCalcs!$F$18</f>
        <v>1.1201298685539298</v>
      </c>
    </row>
    <row r="4518" spans="1:15" x14ac:dyDescent="0.25">
      <c r="A4518">
        <f t="shared" si="421"/>
        <v>2014</v>
      </c>
      <c r="B4518">
        <f t="shared" si="422"/>
        <v>8</v>
      </c>
      <c r="C4518">
        <v>2014</v>
      </c>
      <c r="D4518">
        <v>14</v>
      </c>
      <c r="E4518">
        <v>5</v>
      </c>
      <c r="F4518">
        <v>16</v>
      </c>
      <c r="G4518">
        <v>16</v>
      </c>
      <c r="I4518" s="1">
        <v>41773</v>
      </c>
      <c r="J4518">
        <v>16</v>
      </c>
      <c r="K4518">
        <f t="shared" si="420"/>
        <v>2135</v>
      </c>
      <c r="L4518" s="7">
        <f t="shared" si="423"/>
        <v>42.011019283746556</v>
      </c>
      <c r="M4518">
        <f t="shared" si="424"/>
        <v>14.571428571428571</v>
      </c>
      <c r="N4518">
        <f t="shared" si="425"/>
        <v>9.3633333333333333</v>
      </c>
      <c r="O4518">
        <f>G4518/WatershedCalcs!$F$18</f>
        <v>0.99567099427015993</v>
      </c>
    </row>
    <row r="4519" spans="1:15" x14ac:dyDescent="0.25">
      <c r="A4519">
        <f t="shared" si="421"/>
        <v>2014</v>
      </c>
      <c r="B4519">
        <f t="shared" si="422"/>
        <v>8</v>
      </c>
      <c r="C4519">
        <v>2014</v>
      </c>
      <c r="D4519">
        <v>15</v>
      </c>
      <c r="E4519">
        <v>5</v>
      </c>
      <c r="F4519">
        <v>15</v>
      </c>
      <c r="G4519">
        <v>15</v>
      </c>
      <c r="I4519" s="1">
        <v>41774</v>
      </c>
      <c r="J4519">
        <v>15</v>
      </c>
      <c r="K4519">
        <f t="shared" si="420"/>
        <v>2213</v>
      </c>
      <c r="L4519" s="7">
        <f t="shared" si="423"/>
        <v>43.545848091302638</v>
      </c>
      <c r="M4519">
        <f t="shared" si="424"/>
        <v>13.857142857142858</v>
      </c>
      <c r="N4519">
        <f t="shared" si="425"/>
        <v>9.0399999999999991</v>
      </c>
      <c r="O4519">
        <f>G4519/WatershedCalcs!$F$18</f>
        <v>0.93344155712827492</v>
      </c>
    </row>
    <row r="4520" spans="1:15" x14ac:dyDescent="0.25">
      <c r="A4520">
        <f t="shared" si="421"/>
        <v>2014</v>
      </c>
      <c r="B4520">
        <f t="shared" si="422"/>
        <v>8</v>
      </c>
      <c r="C4520">
        <v>2014</v>
      </c>
      <c r="D4520">
        <v>16</v>
      </c>
      <c r="E4520">
        <v>5</v>
      </c>
      <c r="F4520">
        <v>14</v>
      </c>
      <c r="G4520">
        <v>14</v>
      </c>
      <c r="I4520" s="1">
        <v>41775</v>
      </c>
      <c r="J4520">
        <v>14</v>
      </c>
      <c r="K4520">
        <f t="shared" si="420"/>
        <v>2302</v>
      </c>
      <c r="L4520" s="7">
        <f t="shared" si="423"/>
        <v>45.297127115308932</v>
      </c>
      <c r="M4520">
        <f t="shared" si="424"/>
        <v>13.142857142857142</v>
      </c>
      <c r="N4520">
        <f t="shared" si="425"/>
        <v>8.7366666666666664</v>
      </c>
      <c r="O4520">
        <f>G4520/WatershedCalcs!$F$18</f>
        <v>0.87121211998638992</v>
      </c>
    </row>
    <row r="4521" spans="1:15" x14ac:dyDescent="0.25">
      <c r="A4521">
        <f t="shared" si="421"/>
        <v>2014</v>
      </c>
      <c r="B4521">
        <f t="shared" si="422"/>
        <v>8</v>
      </c>
      <c r="C4521">
        <v>2014</v>
      </c>
      <c r="D4521">
        <v>17</v>
      </c>
      <c r="E4521">
        <v>5</v>
      </c>
      <c r="F4521">
        <v>13</v>
      </c>
      <c r="G4521">
        <v>13</v>
      </c>
      <c r="I4521" s="1">
        <v>41776</v>
      </c>
      <c r="J4521">
        <v>13</v>
      </c>
      <c r="K4521">
        <f t="shared" si="420"/>
        <v>2405</v>
      </c>
      <c r="L4521" s="7">
        <f t="shared" si="423"/>
        <v>47.323888232979144</v>
      </c>
      <c r="M4521">
        <f t="shared" si="424"/>
        <v>12.571428571428571</v>
      </c>
      <c r="N4521">
        <f t="shared" si="425"/>
        <v>8.4766666666666666</v>
      </c>
      <c r="O4521">
        <f>G4521/WatershedCalcs!$F$18</f>
        <v>0.80898268284450492</v>
      </c>
    </row>
    <row r="4522" spans="1:15" x14ac:dyDescent="0.25">
      <c r="A4522">
        <f t="shared" si="421"/>
        <v>2014</v>
      </c>
      <c r="B4522">
        <f t="shared" si="422"/>
        <v>8</v>
      </c>
      <c r="C4522">
        <v>2014</v>
      </c>
      <c r="D4522">
        <v>18</v>
      </c>
      <c r="E4522">
        <v>5</v>
      </c>
      <c r="F4522">
        <v>18</v>
      </c>
      <c r="G4522">
        <v>18</v>
      </c>
      <c r="I4522" s="1">
        <v>41777</v>
      </c>
      <c r="J4522">
        <v>18</v>
      </c>
      <c r="K4522">
        <f t="shared" si="420"/>
        <v>1969</v>
      </c>
      <c r="L4522" s="7">
        <f t="shared" si="423"/>
        <v>38.744588744588739</v>
      </c>
      <c r="M4522">
        <f t="shared" si="424"/>
        <v>12.085714285714285</v>
      </c>
      <c r="N4522">
        <f t="shared" si="425"/>
        <v>8.2633333333333336</v>
      </c>
      <c r="O4522">
        <f>G4522/WatershedCalcs!$F$18</f>
        <v>1.1201298685539298</v>
      </c>
    </row>
    <row r="4523" spans="1:15" x14ac:dyDescent="0.25">
      <c r="A4523">
        <f t="shared" si="421"/>
        <v>2014</v>
      </c>
      <c r="B4523">
        <f t="shared" si="422"/>
        <v>8</v>
      </c>
      <c r="C4523">
        <v>2014</v>
      </c>
      <c r="D4523">
        <v>19</v>
      </c>
      <c r="E4523">
        <v>5</v>
      </c>
      <c r="F4523">
        <v>14</v>
      </c>
      <c r="G4523">
        <v>14</v>
      </c>
      <c r="I4523" s="1">
        <v>41778</v>
      </c>
      <c r="J4523">
        <v>14</v>
      </c>
      <c r="K4523">
        <f t="shared" si="420"/>
        <v>2302</v>
      </c>
      <c r="L4523" s="7">
        <f t="shared" si="423"/>
        <v>45.297127115308932</v>
      </c>
      <c r="M4523">
        <f t="shared" si="424"/>
        <v>10.828571428571427</v>
      </c>
      <c r="N4523">
        <f t="shared" si="425"/>
        <v>7.8766666666666669</v>
      </c>
      <c r="O4523">
        <f>G4523/WatershedCalcs!$F$18</f>
        <v>0.87121211998638992</v>
      </c>
    </row>
    <row r="4524" spans="1:15" x14ac:dyDescent="0.25">
      <c r="A4524">
        <f t="shared" si="421"/>
        <v>2014</v>
      </c>
      <c r="B4524">
        <f t="shared" si="422"/>
        <v>8</v>
      </c>
      <c r="C4524">
        <v>2014</v>
      </c>
      <c r="D4524">
        <v>20</v>
      </c>
      <c r="E4524">
        <v>5</v>
      </c>
      <c r="F4524">
        <v>12</v>
      </c>
      <c r="G4524">
        <v>12</v>
      </c>
      <c r="I4524" s="1">
        <v>41779</v>
      </c>
      <c r="J4524">
        <v>12</v>
      </c>
      <c r="K4524">
        <f t="shared" si="420"/>
        <v>2499</v>
      </c>
      <c r="L4524" s="7">
        <f t="shared" si="423"/>
        <v>49.173553719008268</v>
      </c>
      <c r="M4524">
        <f t="shared" si="424"/>
        <v>10.085714285714285</v>
      </c>
      <c r="N4524">
        <f t="shared" si="425"/>
        <v>7.6133333333333333</v>
      </c>
      <c r="O4524">
        <f>G4524/WatershedCalcs!$F$18</f>
        <v>0.74675324570261992</v>
      </c>
    </row>
    <row r="4525" spans="1:15" x14ac:dyDescent="0.25">
      <c r="A4525">
        <f t="shared" si="421"/>
        <v>2014</v>
      </c>
      <c r="B4525">
        <f t="shared" si="422"/>
        <v>8</v>
      </c>
      <c r="C4525">
        <v>2014</v>
      </c>
      <c r="D4525">
        <v>21</v>
      </c>
      <c r="E4525">
        <v>5</v>
      </c>
      <c r="F4525">
        <v>11</v>
      </c>
      <c r="G4525">
        <v>11</v>
      </c>
      <c r="I4525" s="1">
        <v>41780</v>
      </c>
      <c r="J4525">
        <v>11</v>
      </c>
      <c r="K4525">
        <f t="shared" si="420"/>
        <v>2599</v>
      </c>
      <c r="L4525" s="7">
        <f t="shared" si="423"/>
        <v>51.141282959464775</v>
      </c>
      <c r="M4525">
        <f t="shared" si="424"/>
        <v>9.5714285714285712</v>
      </c>
      <c r="N4525">
        <f t="shared" si="425"/>
        <v>7.4</v>
      </c>
      <c r="O4525">
        <f>G4525/WatershedCalcs!$F$18</f>
        <v>0.68452380856073491</v>
      </c>
    </row>
    <row r="4526" spans="1:15" x14ac:dyDescent="0.25">
      <c r="A4526">
        <f t="shared" si="421"/>
        <v>2014</v>
      </c>
      <c r="B4526">
        <f t="shared" si="422"/>
        <v>8</v>
      </c>
      <c r="C4526">
        <v>2014</v>
      </c>
      <c r="D4526">
        <v>22</v>
      </c>
      <c r="E4526">
        <v>5</v>
      </c>
      <c r="F4526">
        <v>10</v>
      </c>
      <c r="G4526">
        <v>10</v>
      </c>
      <c r="I4526" s="1">
        <v>41781</v>
      </c>
      <c r="J4526">
        <v>10</v>
      </c>
      <c r="K4526">
        <f t="shared" si="420"/>
        <v>2728</v>
      </c>
      <c r="L4526" s="7">
        <f t="shared" si="423"/>
        <v>53.679653679653683</v>
      </c>
      <c r="M4526">
        <f t="shared" si="424"/>
        <v>9.242857142857142</v>
      </c>
      <c r="N4526">
        <f t="shared" si="425"/>
        <v>7.2266666666666657</v>
      </c>
      <c r="O4526">
        <f>G4526/WatershedCalcs!$F$18</f>
        <v>0.62229437141884991</v>
      </c>
    </row>
    <row r="4527" spans="1:15" x14ac:dyDescent="0.25">
      <c r="A4527">
        <f t="shared" si="421"/>
        <v>2014</v>
      </c>
      <c r="B4527">
        <f t="shared" si="422"/>
        <v>8</v>
      </c>
      <c r="C4527">
        <v>2014</v>
      </c>
      <c r="D4527">
        <v>23</v>
      </c>
      <c r="E4527">
        <v>5</v>
      </c>
      <c r="F4527">
        <v>10</v>
      </c>
      <c r="G4527">
        <v>10</v>
      </c>
      <c r="I4527" s="1">
        <v>41782</v>
      </c>
      <c r="J4527">
        <v>10</v>
      </c>
      <c r="K4527">
        <f t="shared" si="420"/>
        <v>2728</v>
      </c>
      <c r="L4527" s="7">
        <f t="shared" si="423"/>
        <v>53.679653679653683</v>
      </c>
      <c r="M4527">
        <f t="shared" si="424"/>
        <v>9.1428571428571423</v>
      </c>
      <c r="N4527">
        <f t="shared" si="425"/>
        <v>7.0733333333333341</v>
      </c>
      <c r="O4527">
        <f>G4527/WatershedCalcs!$F$18</f>
        <v>0.62229437141884991</v>
      </c>
    </row>
    <row r="4528" spans="1:15" x14ac:dyDescent="0.25">
      <c r="A4528">
        <f t="shared" si="421"/>
        <v>2014</v>
      </c>
      <c r="B4528">
        <f t="shared" si="422"/>
        <v>8</v>
      </c>
      <c r="C4528">
        <v>2014</v>
      </c>
      <c r="D4528">
        <v>24</v>
      </c>
      <c r="E4528">
        <v>5</v>
      </c>
      <c r="F4528">
        <v>9.6</v>
      </c>
      <c r="G4528">
        <v>9.6</v>
      </c>
      <c r="I4528" s="1">
        <v>41783</v>
      </c>
      <c r="J4528">
        <v>9.6</v>
      </c>
      <c r="K4528">
        <f t="shared" si="420"/>
        <v>2797</v>
      </c>
      <c r="L4528" s="7">
        <f t="shared" si="423"/>
        <v>55.03738685556867</v>
      </c>
      <c r="M4528">
        <f t="shared" si="424"/>
        <v>8.9</v>
      </c>
      <c r="N4528">
        <f t="shared" si="425"/>
        <v>6.91</v>
      </c>
      <c r="O4528">
        <f>G4528/WatershedCalcs!$F$18</f>
        <v>0.59740259656209593</v>
      </c>
    </row>
    <row r="4529" spans="1:15" x14ac:dyDescent="0.25">
      <c r="A4529">
        <f t="shared" si="421"/>
        <v>2014</v>
      </c>
      <c r="B4529">
        <f t="shared" si="422"/>
        <v>8</v>
      </c>
      <c r="C4529">
        <v>2014</v>
      </c>
      <c r="D4529">
        <v>25</v>
      </c>
      <c r="E4529">
        <v>5</v>
      </c>
      <c r="F4529">
        <v>9.1999999999999993</v>
      </c>
      <c r="G4529">
        <v>9.1999999999999993</v>
      </c>
      <c r="I4529" s="1">
        <v>41784</v>
      </c>
      <c r="J4529">
        <v>9.1999999999999993</v>
      </c>
      <c r="K4529">
        <f t="shared" si="420"/>
        <v>2836</v>
      </c>
      <c r="L4529" s="7">
        <f t="shared" si="423"/>
        <v>55.804801259346718</v>
      </c>
      <c r="M4529">
        <f t="shared" si="424"/>
        <v>8.6571428571428548</v>
      </c>
      <c r="N4529">
        <f t="shared" si="425"/>
        <v>6.7566666666666659</v>
      </c>
      <c r="O4529">
        <f>G4529/WatershedCalcs!$F$18</f>
        <v>0.57251082170534184</v>
      </c>
    </row>
    <row r="4530" spans="1:15" x14ac:dyDescent="0.25">
      <c r="A4530">
        <f t="shared" si="421"/>
        <v>2014</v>
      </c>
      <c r="B4530">
        <f t="shared" si="422"/>
        <v>8</v>
      </c>
      <c r="C4530">
        <v>2014</v>
      </c>
      <c r="D4530">
        <v>26</v>
      </c>
      <c r="E4530">
        <v>5</v>
      </c>
      <c r="F4530">
        <v>8.8000000000000007</v>
      </c>
      <c r="G4530">
        <v>8.8000000000000007</v>
      </c>
      <c r="I4530" s="1">
        <v>41785</v>
      </c>
      <c r="J4530">
        <v>8.8000000000000007</v>
      </c>
      <c r="K4530">
        <f t="shared" si="420"/>
        <v>2879</v>
      </c>
      <c r="L4530" s="7">
        <f t="shared" si="423"/>
        <v>56.650924832743009</v>
      </c>
      <c r="M4530">
        <f t="shared" si="424"/>
        <v>8.4285714285714288</v>
      </c>
      <c r="N4530">
        <f t="shared" si="425"/>
        <v>6.6066666666666665</v>
      </c>
      <c r="O4530">
        <f>G4530/WatershedCalcs!$F$18</f>
        <v>0.54761904684858798</v>
      </c>
    </row>
    <row r="4531" spans="1:15" x14ac:dyDescent="0.25">
      <c r="A4531">
        <f t="shared" si="421"/>
        <v>2014</v>
      </c>
      <c r="B4531">
        <f t="shared" si="422"/>
        <v>8</v>
      </c>
      <c r="C4531">
        <v>2014</v>
      </c>
      <c r="D4531">
        <v>27</v>
      </c>
      <c r="E4531">
        <v>5</v>
      </c>
      <c r="F4531">
        <v>8.4</v>
      </c>
      <c r="G4531">
        <v>8.4</v>
      </c>
      <c r="I4531" s="1">
        <v>41786</v>
      </c>
      <c r="J4531">
        <v>8.4</v>
      </c>
      <c r="K4531">
        <f t="shared" si="420"/>
        <v>2921</v>
      </c>
      <c r="L4531" s="7">
        <f t="shared" si="423"/>
        <v>57.477371113734755</v>
      </c>
      <c r="M4531">
        <f t="shared" si="424"/>
        <v>8.257142857142858</v>
      </c>
      <c r="N4531">
        <f t="shared" si="425"/>
        <v>6.4666666666666659</v>
      </c>
      <c r="O4531">
        <f>G4531/WatershedCalcs!$F$18</f>
        <v>0.522727271991834</v>
      </c>
    </row>
    <row r="4532" spans="1:15" x14ac:dyDescent="0.25">
      <c r="A4532">
        <f t="shared" si="421"/>
        <v>2014</v>
      </c>
      <c r="B4532">
        <f t="shared" si="422"/>
        <v>8</v>
      </c>
      <c r="C4532">
        <v>2014</v>
      </c>
      <c r="D4532">
        <v>28</v>
      </c>
      <c r="E4532">
        <v>5</v>
      </c>
      <c r="F4532">
        <v>8.6999999999999993</v>
      </c>
      <c r="G4532">
        <v>8.6999999999999993</v>
      </c>
      <c r="I4532" s="1">
        <v>41787</v>
      </c>
      <c r="J4532">
        <v>8.6999999999999993</v>
      </c>
      <c r="K4532">
        <f t="shared" si="420"/>
        <v>2892</v>
      </c>
      <c r="L4532" s="7">
        <f t="shared" si="423"/>
        <v>56.90672963400236</v>
      </c>
      <c r="M4532">
        <f t="shared" si="424"/>
        <v>8.1142857142857157</v>
      </c>
      <c r="N4532">
        <f t="shared" si="425"/>
        <v>6.3599999999999994</v>
      </c>
      <c r="O4532">
        <f>G4532/WatershedCalcs!$F$18</f>
        <v>0.54139610313439945</v>
      </c>
    </row>
    <row r="4533" spans="1:15" x14ac:dyDescent="0.25">
      <c r="A4533">
        <f t="shared" si="421"/>
        <v>2014</v>
      </c>
      <c r="B4533">
        <f t="shared" si="422"/>
        <v>8</v>
      </c>
      <c r="C4533">
        <v>2014</v>
      </c>
      <c r="D4533">
        <v>29</v>
      </c>
      <c r="E4533">
        <v>5</v>
      </c>
      <c r="F4533">
        <v>9.3000000000000007</v>
      </c>
      <c r="G4533">
        <v>9.3000000000000007</v>
      </c>
      <c r="I4533" s="1">
        <v>41788</v>
      </c>
      <c r="J4533">
        <v>9.3000000000000007</v>
      </c>
      <c r="K4533">
        <f t="shared" si="420"/>
        <v>2828</v>
      </c>
      <c r="L4533" s="7">
        <f t="shared" si="423"/>
        <v>55.647382920110189</v>
      </c>
      <c r="M4533">
        <f t="shared" si="424"/>
        <v>7.8857142857142861</v>
      </c>
      <c r="N4533">
        <f t="shared" si="425"/>
        <v>6.4366666666666665</v>
      </c>
      <c r="O4533">
        <f>G4533/WatershedCalcs!$F$18</f>
        <v>0.57873376541953048</v>
      </c>
    </row>
    <row r="4534" spans="1:15" x14ac:dyDescent="0.25">
      <c r="A4534">
        <f t="shared" si="421"/>
        <v>2014</v>
      </c>
      <c r="B4534">
        <f t="shared" si="422"/>
        <v>8</v>
      </c>
      <c r="C4534">
        <v>2014</v>
      </c>
      <c r="D4534">
        <v>30</v>
      </c>
      <c r="E4534">
        <v>5</v>
      </c>
      <c r="F4534">
        <v>8.3000000000000007</v>
      </c>
      <c r="G4534">
        <v>8.3000000000000007</v>
      </c>
      <c r="I4534" s="1">
        <v>41789</v>
      </c>
      <c r="J4534">
        <v>8.3000000000000007</v>
      </c>
      <c r="K4534">
        <f t="shared" si="420"/>
        <v>2933</v>
      </c>
      <c r="L4534" s="7">
        <f t="shared" si="423"/>
        <v>57.713498622589533</v>
      </c>
      <c r="M4534">
        <f t="shared" si="424"/>
        <v>7.5142857142857151</v>
      </c>
      <c r="N4534">
        <f t="shared" si="425"/>
        <v>6.3566666666666665</v>
      </c>
      <c r="O4534">
        <f>G4534/WatershedCalcs!$F$18</f>
        <v>0.51650432827764547</v>
      </c>
    </row>
    <row r="4535" spans="1:15" x14ac:dyDescent="0.25">
      <c r="A4535">
        <f t="shared" si="421"/>
        <v>2014</v>
      </c>
      <c r="B4535">
        <f t="shared" si="422"/>
        <v>8</v>
      </c>
      <c r="C4535">
        <v>2014</v>
      </c>
      <c r="D4535">
        <v>31</v>
      </c>
      <c r="E4535">
        <v>5</v>
      </c>
      <c r="F4535">
        <v>7.9</v>
      </c>
      <c r="G4535">
        <v>7.9</v>
      </c>
      <c r="I4535" s="1">
        <v>41790</v>
      </c>
      <c r="J4535">
        <v>7.9</v>
      </c>
      <c r="K4535">
        <f t="shared" si="420"/>
        <v>2985</v>
      </c>
      <c r="L4535" s="7">
        <f t="shared" si="423"/>
        <v>58.736717827626919</v>
      </c>
      <c r="M4535">
        <f t="shared" si="424"/>
        <v>7.2428571428571429</v>
      </c>
      <c r="N4535">
        <f t="shared" si="425"/>
        <v>6.28</v>
      </c>
      <c r="O4535">
        <f>G4535/WatershedCalcs!$F$18</f>
        <v>0.4916125534208915</v>
      </c>
    </row>
    <row r="4536" spans="1:15" x14ac:dyDescent="0.25">
      <c r="A4536">
        <f t="shared" si="421"/>
        <v>2014</v>
      </c>
      <c r="B4536">
        <f t="shared" si="422"/>
        <v>9</v>
      </c>
      <c r="C4536">
        <v>2014</v>
      </c>
      <c r="D4536">
        <v>1</v>
      </c>
      <c r="E4536">
        <v>6</v>
      </c>
      <c r="F4536">
        <v>7.6</v>
      </c>
      <c r="G4536">
        <v>7.6</v>
      </c>
      <c r="I4536" s="1">
        <v>41791</v>
      </c>
      <c r="J4536">
        <v>7.6</v>
      </c>
      <c r="K4536">
        <f t="shared" si="420"/>
        <v>3015</v>
      </c>
      <c r="L4536" s="7">
        <f t="shared" si="423"/>
        <v>59.327036599763872</v>
      </c>
      <c r="M4536">
        <f t="shared" si="424"/>
        <v>6.9857142857142867</v>
      </c>
      <c r="N4536">
        <f t="shared" si="425"/>
        <v>6.1933333333333325</v>
      </c>
      <c r="O4536">
        <f>G4536/WatershedCalcs!$F$18</f>
        <v>0.47294372227832593</v>
      </c>
    </row>
    <row r="4537" spans="1:15" x14ac:dyDescent="0.25">
      <c r="A4537">
        <f t="shared" si="421"/>
        <v>2014</v>
      </c>
      <c r="B4537">
        <f t="shared" si="422"/>
        <v>9</v>
      </c>
      <c r="C4537">
        <v>2014</v>
      </c>
      <c r="D4537">
        <v>2</v>
      </c>
      <c r="E4537">
        <v>6</v>
      </c>
      <c r="F4537">
        <v>7.6</v>
      </c>
      <c r="G4537">
        <v>7.6</v>
      </c>
      <c r="I4537" s="1">
        <v>41792</v>
      </c>
      <c r="J4537">
        <v>7.6</v>
      </c>
      <c r="K4537">
        <f t="shared" si="420"/>
        <v>3015</v>
      </c>
      <c r="L4537" s="7">
        <f t="shared" si="423"/>
        <v>59.327036599763872</v>
      </c>
      <c r="M4537">
        <f t="shared" si="424"/>
        <v>6.7714285714285722</v>
      </c>
      <c r="N4537">
        <f t="shared" si="425"/>
        <v>6.1</v>
      </c>
      <c r="O4537">
        <f>G4537/WatershedCalcs!$F$18</f>
        <v>0.47294372227832593</v>
      </c>
    </row>
    <row r="4538" spans="1:15" x14ac:dyDescent="0.25">
      <c r="A4538">
        <f t="shared" si="421"/>
        <v>2014</v>
      </c>
      <c r="B4538">
        <f t="shared" si="422"/>
        <v>9</v>
      </c>
      <c r="C4538">
        <v>2014</v>
      </c>
      <c r="D4538">
        <v>3</v>
      </c>
      <c r="E4538">
        <v>6</v>
      </c>
      <c r="F4538">
        <v>7.4</v>
      </c>
      <c r="G4538">
        <v>7.4</v>
      </c>
      <c r="I4538" s="1">
        <v>41793</v>
      </c>
      <c r="J4538">
        <v>7.4</v>
      </c>
      <c r="K4538">
        <f t="shared" si="420"/>
        <v>3038</v>
      </c>
      <c r="L4538" s="7">
        <f t="shared" si="423"/>
        <v>59.779614325068877</v>
      </c>
      <c r="M4538">
        <f t="shared" si="424"/>
        <v>6.5142857142857142</v>
      </c>
      <c r="N4538">
        <f t="shared" si="425"/>
        <v>5.996666666666667</v>
      </c>
      <c r="O4538">
        <f>G4538/WatershedCalcs!$F$18</f>
        <v>0.46049783484994899</v>
      </c>
    </row>
    <row r="4539" spans="1:15" x14ac:dyDescent="0.25">
      <c r="A4539">
        <f t="shared" si="421"/>
        <v>2014</v>
      </c>
      <c r="B4539">
        <f t="shared" si="422"/>
        <v>9</v>
      </c>
      <c r="C4539">
        <v>2014</v>
      </c>
      <c r="D4539">
        <v>4</v>
      </c>
      <c r="E4539">
        <v>6</v>
      </c>
      <c r="F4539">
        <v>7.1</v>
      </c>
      <c r="G4539">
        <v>7.1</v>
      </c>
      <c r="I4539" s="1">
        <v>41794</v>
      </c>
      <c r="J4539">
        <v>7.1</v>
      </c>
      <c r="K4539">
        <f t="shared" si="420"/>
        <v>3074</v>
      </c>
      <c r="L4539" s="7">
        <f t="shared" si="423"/>
        <v>60.48799685163322</v>
      </c>
      <c r="M4539">
        <f t="shared" si="424"/>
        <v>6.2428571428571429</v>
      </c>
      <c r="N4539">
        <f t="shared" si="425"/>
        <v>5.89</v>
      </c>
      <c r="O4539">
        <f>G4539/WatershedCalcs!$F$18</f>
        <v>0.44182900370738343</v>
      </c>
    </row>
    <row r="4540" spans="1:15" x14ac:dyDescent="0.25">
      <c r="A4540">
        <f t="shared" si="421"/>
        <v>2014</v>
      </c>
      <c r="B4540">
        <f t="shared" si="422"/>
        <v>9</v>
      </c>
      <c r="C4540">
        <v>2014</v>
      </c>
      <c r="D4540">
        <v>5</v>
      </c>
      <c r="E4540">
        <v>6</v>
      </c>
      <c r="F4540">
        <v>6.7</v>
      </c>
      <c r="G4540">
        <v>6.7</v>
      </c>
      <c r="I4540" s="1">
        <v>41795</v>
      </c>
      <c r="J4540">
        <v>6.7</v>
      </c>
      <c r="K4540">
        <f t="shared" si="420"/>
        <v>3132</v>
      </c>
      <c r="L4540" s="7">
        <f t="shared" si="423"/>
        <v>61.629279811097994</v>
      </c>
      <c r="M4540">
        <f t="shared" si="424"/>
        <v>6.0142857142857151</v>
      </c>
      <c r="N4540">
        <f t="shared" si="425"/>
        <v>5.7966666666666669</v>
      </c>
      <c r="O4540">
        <f>G4540/WatershedCalcs!$F$18</f>
        <v>0.41693722885062945</v>
      </c>
    </row>
    <row r="4541" spans="1:15" x14ac:dyDescent="0.25">
      <c r="A4541">
        <f t="shared" si="421"/>
        <v>2014</v>
      </c>
      <c r="B4541">
        <f t="shared" si="422"/>
        <v>9</v>
      </c>
      <c r="C4541">
        <v>2014</v>
      </c>
      <c r="D4541">
        <v>6</v>
      </c>
      <c r="E4541">
        <v>6</v>
      </c>
      <c r="F4541">
        <v>6.4</v>
      </c>
      <c r="G4541">
        <v>6.4</v>
      </c>
      <c r="I4541" s="1">
        <v>41796</v>
      </c>
      <c r="J4541">
        <v>6.4</v>
      </c>
      <c r="K4541">
        <f t="shared" si="420"/>
        <v>3180</v>
      </c>
      <c r="L4541" s="7">
        <f t="shared" si="423"/>
        <v>62.573789846517116</v>
      </c>
      <c r="M4541">
        <f t="shared" si="424"/>
        <v>5.9</v>
      </c>
      <c r="N4541">
        <f t="shared" si="425"/>
        <v>5.71</v>
      </c>
      <c r="O4541">
        <f>G4541/WatershedCalcs!$F$18</f>
        <v>0.39826839770806399</v>
      </c>
    </row>
    <row r="4542" spans="1:15" x14ac:dyDescent="0.25">
      <c r="A4542">
        <f t="shared" si="421"/>
        <v>2014</v>
      </c>
      <c r="B4542">
        <f t="shared" si="422"/>
        <v>9</v>
      </c>
      <c r="C4542">
        <v>2014</v>
      </c>
      <c r="D4542">
        <v>7</v>
      </c>
      <c r="E4542">
        <v>6</v>
      </c>
      <c r="F4542">
        <v>6.1</v>
      </c>
      <c r="G4542">
        <v>6.1</v>
      </c>
      <c r="I4542" s="1">
        <v>41797</v>
      </c>
      <c r="J4542">
        <v>6.1</v>
      </c>
      <c r="K4542">
        <f t="shared" si="420"/>
        <v>3235</v>
      </c>
      <c r="L4542" s="7">
        <f t="shared" si="423"/>
        <v>63.656040928768199</v>
      </c>
      <c r="M4542">
        <f t="shared" si="424"/>
        <v>5.8857142857142852</v>
      </c>
      <c r="N4542">
        <f t="shared" si="425"/>
        <v>5.63</v>
      </c>
      <c r="O4542">
        <f>G4542/WatershedCalcs!$F$18</f>
        <v>0.37959956656549843</v>
      </c>
    </row>
    <row r="4543" spans="1:15" x14ac:dyDescent="0.25">
      <c r="A4543">
        <f t="shared" si="421"/>
        <v>2014</v>
      </c>
      <c r="B4543">
        <f t="shared" si="422"/>
        <v>9</v>
      </c>
      <c r="C4543">
        <v>2014</v>
      </c>
      <c r="D4543">
        <v>8</v>
      </c>
      <c r="E4543">
        <v>6</v>
      </c>
      <c r="F4543">
        <v>6.1</v>
      </c>
      <c r="G4543">
        <v>6.1</v>
      </c>
      <c r="I4543" s="1">
        <v>41798</v>
      </c>
      <c r="J4543">
        <v>6.1</v>
      </c>
      <c r="K4543">
        <f t="shared" si="420"/>
        <v>3235</v>
      </c>
      <c r="L4543" s="7">
        <f t="shared" si="423"/>
        <v>63.656040928768199</v>
      </c>
      <c r="M4543">
        <f t="shared" si="424"/>
        <v>5.8571428571428559</v>
      </c>
      <c r="N4543">
        <f t="shared" si="425"/>
        <v>5.55</v>
      </c>
      <c r="O4543">
        <f>G4543/WatershedCalcs!$F$18</f>
        <v>0.37959956656549843</v>
      </c>
    </row>
    <row r="4544" spans="1:15" x14ac:dyDescent="0.25">
      <c r="A4544">
        <f t="shared" si="421"/>
        <v>2014</v>
      </c>
      <c r="B4544">
        <f t="shared" si="422"/>
        <v>9</v>
      </c>
      <c r="C4544">
        <v>2014</v>
      </c>
      <c r="D4544">
        <v>9</v>
      </c>
      <c r="E4544">
        <v>6</v>
      </c>
      <c r="F4544">
        <v>5.8</v>
      </c>
      <c r="G4544">
        <v>5.8</v>
      </c>
      <c r="I4544" s="1">
        <v>41799</v>
      </c>
      <c r="J4544">
        <v>5.8</v>
      </c>
      <c r="K4544">
        <f t="shared" si="420"/>
        <v>3295</v>
      </c>
      <c r="L4544" s="7">
        <f t="shared" si="423"/>
        <v>64.836678473042113</v>
      </c>
      <c r="M4544">
        <f t="shared" si="424"/>
        <v>5.8714285714285728</v>
      </c>
      <c r="N4544">
        <f t="shared" si="425"/>
        <v>5.4666666666666668</v>
      </c>
      <c r="O4544">
        <f>G4544/WatershedCalcs!$F$18</f>
        <v>0.36093073542293297</v>
      </c>
    </row>
    <row r="4545" spans="1:15" x14ac:dyDescent="0.25">
      <c r="A4545">
        <f t="shared" si="421"/>
        <v>2014</v>
      </c>
      <c r="B4545">
        <f t="shared" si="422"/>
        <v>9</v>
      </c>
      <c r="C4545">
        <v>2014</v>
      </c>
      <c r="D4545">
        <v>10</v>
      </c>
      <c r="E4545">
        <v>6</v>
      </c>
      <c r="F4545">
        <v>5.5</v>
      </c>
      <c r="G4545">
        <v>5.5</v>
      </c>
      <c r="I4545" s="1">
        <v>41800</v>
      </c>
      <c r="J4545">
        <v>5.5</v>
      </c>
      <c r="K4545">
        <f t="shared" si="420"/>
        <v>3357</v>
      </c>
      <c r="L4545" s="7">
        <f t="shared" si="423"/>
        <v>66.056670602125138</v>
      </c>
      <c r="M4545">
        <f t="shared" si="424"/>
        <v>5.9857142857142867</v>
      </c>
      <c r="N4545">
        <f t="shared" si="425"/>
        <v>5.39</v>
      </c>
      <c r="O4545">
        <f>G4545/WatershedCalcs!$F$18</f>
        <v>0.34226190428036746</v>
      </c>
    </row>
    <row r="4546" spans="1:15" x14ac:dyDescent="0.25">
      <c r="A4546">
        <f t="shared" si="421"/>
        <v>2014</v>
      </c>
      <c r="B4546">
        <f t="shared" si="422"/>
        <v>9</v>
      </c>
      <c r="C4546">
        <v>2014</v>
      </c>
      <c r="D4546">
        <v>11</v>
      </c>
      <c r="E4546">
        <v>6</v>
      </c>
      <c r="F4546">
        <v>5.5</v>
      </c>
      <c r="G4546">
        <v>5.5</v>
      </c>
      <c r="I4546" s="1">
        <v>41801</v>
      </c>
      <c r="J4546">
        <v>5.5</v>
      </c>
      <c r="K4546">
        <f t="shared" ref="K4546:K4609" si="426">RANK(J4546,$J$2:$J$5114,0)</f>
        <v>3357</v>
      </c>
      <c r="L4546" s="7">
        <f t="shared" si="423"/>
        <v>66.056670602125138</v>
      </c>
      <c r="M4546">
        <f t="shared" si="424"/>
        <v>6.1142857142857139</v>
      </c>
      <c r="N4546">
        <f t="shared" si="425"/>
        <v>5.3199999999999994</v>
      </c>
      <c r="O4546">
        <f>G4546/WatershedCalcs!$F$18</f>
        <v>0.34226190428036746</v>
      </c>
    </row>
    <row r="4547" spans="1:15" x14ac:dyDescent="0.25">
      <c r="A4547">
        <f t="shared" ref="A4547:A4610" si="427">IF(E4547&gt;9,C4547+1,C4547)</f>
        <v>2014</v>
      </c>
      <c r="B4547">
        <f t="shared" ref="B4547:B4610" si="428">IF(E4547&gt;9,(E4547-9),(E4547+3))</f>
        <v>9</v>
      </c>
      <c r="C4547">
        <v>2014</v>
      </c>
      <c r="D4547">
        <v>12</v>
      </c>
      <c r="E4547">
        <v>6</v>
      </c>
      <c r="F4547">
        <v>5.9</v>
      </c>
      <c r="G4547">
        <v>5.9</v>
      </c>
      <c r="I4547" s="1">
        <v>41802</v>
      </c>
      <c r="J4547">
        <v>5.9</v>
      </c>
      <c r="K4547">
        <f t="shared" si="426"/>
        <v>3271</v>
      </c>
      <c r="L4547" s="7">
        <f t="shared" ref="L4547:L4610" si="429">100*(K4547/(COUNT($K$2:$K$5114)+1))</f>
        <v>64.364423455332542</v>
      </c>
      <c r="M4547">
        <f t="shared" ref="M4547:M4610" si="430">AVERAGE(J4547:J4553)</f>
        <v>6.2</v>
      </c>
      <c r="N4547">
        <f t="shared" ref="N4547:N4610" si="431">AVERAGE(J4547:J4576)</f>
        <v>5.246666666666667</v>
      </c>
      <c r="O4547">
        <f>G4547/WatershedCalcs!$F$18</f>
        <v>0.36715367913712149</v>
      </c>
    </row>
    <row r="4548" spans="1:15" x14ac:dyDescent="0.25">
      <c r="A4548">
        <f t="shared" si="427"/>
        <v>2014</v>
      </c>
      <c r="B4548">
        <f t="shared" si="428"/>
        <v>9</v>
      </c>
      <c r="C4548">
        <v>2014</v>
      </c>
      <c r="D4548">
        <v>13</v>
      </c>
      <c r="E4548">
        <v>6</v>
      </c>
      <c r="F4548">
        <v>6.3</v>
      </c>
      <c r="G4548">
        <v>6.3</v>
      </c>
      <c r="I4548" s="1">
        <v>41803</v>
      </c>
      <c r="J4548">
        <v>6.3</v>
      </c>
      <c r="K4548">
        <f t="shared" si="426"/>
        <v>3200</v>
      </c>
      <c r="L4548" s="7">
        <f t="shared" si="429"/>
        <v>62.967335694608416</v>
      </c>
      <c r="M4548">
        <f t="shared" si="430"/>
        <v>6.1571428571428575</v>
      </c>
      <c r="N4548">
        <f t="shared" si="431"/>
        <v>5.16</v>
      </c>
      <c r="O4548">
        <f>G4548/WatershedCalcs!$F$18</f>
        <v>0.39204545399387547</v>
      </c>
    </row>
    <row r="4549" spans="1:15" x14ac:dyDescent="0.25">
      <c r="A4549">
        <f t="shared" si="427"/>
        <v>2014</v>
      </c>
      <c r="B4549">
        <f t="shared" si="428"/>
        <v>9</v>
      </c>
      <c r="C4549">
        <v>2014</v>
      </c>
      <c r="D4549">
        <v>14</v>
      </c>
      <c r="E4549">
        <v>6</v>
      </c>
      <c r="F4549">
        <v>5.9</v>
      </c>
      <c r="G4549">
        <v>5.9</v>
      </c>
      <c r="I4549" s="1">
        <v>41804</v>
      </c>
      <c r="J4549">
        <v>5.9</v>
      </c>
      <c r="K4549">
        <f t="shared" si="426"/>
        <v>3271</v>
      </c>
      <c r="L4549" s="7">
        <f t="shared" si="429"/>
        <v>64.364423455332542</v>
      </c>
      <c r="M4549">
        <f t="shared" si="430"/>
        <v>6.0857142857142863</v>
      </c>
      <c r="N4549">
        <f t="shared" si="431"/>
        <v>5.0600000000000014</v>
      </c>
      <c r="O4549">
        <f>G4549/WatershedCalcs!$F$18</f>
        <v>0.36715367913712149</v>
      </c>
    </row>
    <row r="4550" spans="1:15" x14ac:dyDescent="0.25">
      <c r="A4550">
        <f t="shared" si="427"/>
        <v>2014</v>
      </c>
      <c r="B4550">
        <f t="shared" si="428"/>
        <v>9</v>
      </c>
      <c r="C4550">
        <v>2014</v>
      </c>
      <c r="D4550">
        <v>15</v>
      </c>
      <c r="E4550">
        <v>6</v>
      </c>
      <c r="F4550">
        <v>6.2</v>
      </c>
      <c r="G4550">
        <v>6.2</v>
      </c>
      <c r="I4550" s="1">
        <v>41805</v>
      </c>
      <c r="J4550">
        <v>6.2</v>
      </c>
      <c r="K4550">
        <f t="shared" si="426"/>
        <v>3220</v>
      </c>
      <c r="L4550" s="7">
        <f t="shared" si="429"/>
        <v>63.360881542699723</v>
      </c>
      <c r="M4550">
        <f t="shared" si="430"/>
        <v>6.0142857142857142</v>
      </c>
      <c r="N4550">
        <f t="shared" si="431"/>
        <v>4.9800000000000013</v>
      </c>
      <c r="O4550">
        <f>G4550/WatershedCalcs!$F$18</f>
        <v>0.38582251027968695</v>
      </c>
    </row>
    <row r="4551" spans="1:15" x14ac:dyDescent="0.25">
      <c r="A4551">
        <f t="shared" si="427"/>
        <v>2014</v>
      </c>
      <c r="B4551">
        <f t="shared" si="428"/>
        <v>9</v>
      </c>
      <c r="C4551">
        <v>2014</v>
      </c>
      <c r="D4551">
        <v>16</v>
      </c>
      <c r="E4551">
        <v>6</v>
      </c>
      <c r="F4551">
        <v>6.6</v>
      </c>
      <c r="G4551">
        <v>6.6</v>
      </c>
      <c r="I4551" s="1">
        <v>41806</v>
      </c>
      <c r="J4551">
        <v>6.6</v>
      </c>
      <c r="K4551">
        <f t="shared" si="426"/>
        <v>3150</v>
      </c>
      <c r="L4551" s="7">
        <f t="shared" si="429"/>
        <v>61.983471074380169</v>
      </c>
      <c r="M4551">
        <f t="shared" si="430"/>
        <v>5.8571428571428585</v>
      </c>
      <c r="N4551">
        <f t="shared" si="431"/>
        <v>4.8833333333333355</v>
      </c>
      <c r="O4551">
        <f>G4551/WatershedCalcs!$F$18</f>
        <v>0.41071428513644093</v>
      </c>
    </row>
    <row r="4552" spans="1:15" x14ac:dyDescent="0.25">
      <c r="A4552">
        <f t="shared" si="427"/>
        <v>2014</v>
      </c>
      <c r="B4552">
        <f t="shared" si="428"/>
        <v>9</v>
      </c>
      <c r="C4552">
        <v>2014</v>
      </c>
      <c r="D4552">
        <v>17</v>
      </c>
      <c r="E4552">
        <v>6</v>
      </c>
      <c r="F4552">
        <v>6.4</v>
      </c>
      <c r="G4552">
        <v>6.4</v>
      </c>
      <c r="I4552" s="1">
        <v>41807</v>
      </c>
      <c r="J4552">
        <v>6.4</v>
      </c>
      <c r="K4552">
        <f t="shared" si="426"/>
        <v>3180</v>
      </c>
      <c r="L4552" s="7">
        <f t="shared" si="429"/>
        <v>62.573789846517116</v>
      </c>
      <c r="M4552">
        <f t="shared" si="430"/>
        <v>5.628571428571429</v>
      </c>
      <c r="N4552">
        <f t="shared" si="431"/>
        <v>4.7633333333333345</v>
      </c>
      <c r="O4552">
        <f>G4552/WatershedCalcs!$F$18</f>
        <v>0.39826839770806399</v>
      </c>
    </row>
    <row r="4553" spans="1:15" x14ac:dyDescent="0.25">
      <c r="A4553">
        <f t="shared" si="427"/>
        <v>2014</v>
      </c>
      <c r="B4553">
        <f t="shared" si="428"/>
        <v>9</v>
      </c>
      <c r="C4553">
        <v>2014</v>
      </c>
      <c r="D4553">
        <v>18</v>
      </c>
      <c r="E4553">
        <v>6</v>
      </c>
      <c r="F4553">
        <v>6.1</v>
      </c>
      <c r="G4553">
        <v>6.1</v>
      </c>
      <c r="I4553" s="1">
        <v>41808</v>
      </c>
      <c r="J4553">
        <v>6.1</v>
      </c>
      <c r="K4553">
        <f t="shared" si="426"/>
        <v>3235</v>
      </c>
      <c r="L4553" s="7">
        <f t="shared" si="429"/>
        <v>63.656040928768199</v>
      </c>
      <c r="M4553">
        <f t="shared" si="430"/>
        <v>5.3857142857142861</v>
      </c>
      <c r="N4553">
        <f t="shared" si="431"/>
        <v>4.6433333333333335</v>
      </c>
      <c r="O4553">
        <f>G4553/WatershedCalcs!$F$18</f>
        <v>0.37959956656549843</v>
      </c>
    </row>
    <row r="4554" spans="1:15" x14ac:dyDescent="0.25">
      <c r="A4554">
        <f t="shared" si="427"/>
        <v>2014</v>
      </c>
      <c r="B4554">
        <f t="shared" si="428"/>
        <v>9</v>
      </c>
      <c r="C4554">
        <v>2014</v>
      </c>
      <c r="D4554">
        <v>19</v>
      </c>
      <c r="E4554">
        <v>6</v>
      </c>
      <c r="F4554">
        <v>5.6</v>
      </c>
      <c r="G4554">
        <v>5.6</v>
      </c>
      <c r="I4554" s="1">
        <v>41809</v>
      </c>
      <c r="J4554">
        <v>5.6</v>
      </c>
      <c r="K4554">
        <f t="shared" si="426"/>
        <v>3332</v>
      </c>
      <c r="L4554" s="7">
        <f t="shared" si="429"/>
        <v>65.564738292011015</v>
      </c>
      <c r="M4554">
        <f t="shared" si="430"/>
        <v>5.1714285714285708</v>
      </c>
      <c r="N4554">
        <f t="shared" si="431"/>
        <v>4.5266666666666664</v>
      </c>
      <c r="O4554">
        <f>G4554/WatershedCalcs!$F$18</f>
        <v>0.34848484799455592</v>
      </c>
    </row>
    <row r="4555" spans="1:15" x14ac:dyDescent="0.25">
      <c r="A4555">
        <f t="shared" si="427"/>
        <v>2014</v>
      </c>
      <c r="B4555">
        <f t="shared" si="428"/>
        <v>9</v>
      </c>
      <c r="C4555">
        <v>2014</v>
      </c>
      <c r="D4555">
        <v>20</v>
      </c>
      <c r="E4555">
        <v>6</v>
      </c>
      <c r="F4555">
        <v>5.8</v>
      </c>
      <c r="G4555">
        <v>5.8</v>
      </c>
      <c r="I4555" s="1">
        <v>41810</v>
      </c>
      <c r="J4555">
        <v>5.8</v>
      </c>
      <c r="K4555">
        <f t="shared" si="426"/>
        <v>3295</v>
      </c>
      <c r="L4555" s="7">
        <f t="shared" si="429"/>
        <v>64.836678473042113</v>
      </c>
      <c r="M4555">
        <f t="shared" si="430"/>
        <v>5.1142857142857139</v>
      </c>
      <c r="N4555">
        <f t="shared" si="431"/>
        <v>4.4333333333333336</v>
      </c>
      <c r="O4555">
        <f>G4555/WatershedCalcs!$F$18</f>
        <v>0.36093073542293297</v>
      </c>
    </row>
    <row r="4556" spans="1:15" x14ac:dyDescent="0.25">
      <c r="A4556">
        <f t="shared" si="427"/>
        <v>2014</v>
      </c>
      <c r="B4556">
        <f t="shared" si="428"/>
        <v>9</v>
      </c>
      <c r="C4556">
        <v>2014</v>
      </c>
      <c r="D4556">
        <v>21</v>
      </c>
      <c r="E4556">
        <v>6</v>
      </c>
      <c r="F4556">
        <v>5.4</v>
      </c>
      <c r="G4556">
        <v>5.4</v>
      </c>
      <c r="I4556" s="1">
        <v>41811</v>
      </c>
      <c r="J4556">
        <v>5.4</v>
      </c>
      <c r="K4556">
        <f t="shared" si="426"/>
        <v>3380</v>
      </c>
      <c r="L4556" s="7">
        <f t="shared" si="429"/>
        <v>66.509248327430143</v>
      </c>
      <c r="M4556">
        <f t="shared" si="430"/>
        <v>5.8571428571428568</v>
      </c>
      <c r="N4556">
        <f t="shared" si="431"/>
        <v>4.34</v>
      </c>
      <c r="O4556">
        <f>G4556/WatershedCalcs!$F$18</f>
        <v>0.33603896056617899</v>
      </c>
    </row>
    <row r="4557" spans="1:15" x14ac:dyDescent="0.25">
      <c r="A4557">
        <f t="shared" si="427"/>
        <v>2014</v>
      </c>
      <c r="B4557">
        <f t="shared" si="428"/>
        <v>9</v>
      </c>
      <c r="C4557">
        <v>2014</v>
      </c>
      <c r="D4557">
        <v>22</v>
      </c>
      <c r="E4557">
        <v>6</v>
      </c>
      <c r="F4557">
        <v>5.0999999999999996</v>
      </c>
      <c r="G4557">
        <v>5.0999999999999996</v>
      </c>
      <c r="I4557" s="1">
        <v>41812</v>
      </c>
      <c r="J4557">
        <v>5.0999999999999996</v>
      </c>
      <c r="K4557">
        <f t="shared" si="426"/>
        <v>3448</v>
      </c>
      <c r="L4557" s="7">
        <f t="shared" si="429"/>
        <v>67.847304210940578</v>
      </c>
      <c r="M4557">
        <f t="shared" si="430"/>
        <v>6.0714285714285703</v>
      </c>
      <c r="N4557">
        <f t="shared" si="431"/>
        <v>4.256666666666665</v>
      </c>
      <c r="O4557">
        <f>G4557/WatershedCalcs!$F$18</f>
        <v>0.31737012942361342</v>
      </c>
    </row>
    <row r="4558" spans="1:15" x14ac:dyDescent="0.25">
      <c r="A4558">
        <f t="shared" si="427"/>
        <v>2014</v>
      </c>
      <c r="B4558">
        <f t="shared" si="428"/>
        <v>9</v>
      </c>
      <c r="C4558">
        <v>2014</v>
      </c>
      <c r="D4558">
        <v>23</v>
      </c>
      <c r="E4558">
        <v>6</v>
      </c>
      <c r="F4558">
        <v>5</v>
      </c>
      <c r="G4558">
        <v>5</v>
      </c>
      <c r="I4558" s="1">
        <v>41813</v>
      </c>
      <c r="J4558">
        <v>5</v>
      </c>
      <c r="K4558">
        <f t="shared" si="426"/>
        <v>3465</v>
      </c>
      <c r="L4558" s="7">
        <f t="shared" si="429"/>
        <v>68.181818181818173</v>
      </c>
      <c r="M4558">
        <f t="shared" si="430"/>
        <v>6.2</v>
      </c>
      <c r="N4558">
        <f t="shared" si="431"/>
        <v>4.2033333333333323</v>
      </c>
      <c r="O4558">
        <f>G4558/WatershedCalcs!$F$18</f>
        <v>0.31114718570942496</v>
      </c>
    </row>
    <row r="4559" spans="1:15" x14ac:dyDescent="0.25">
      <c r="A4559">
        <f t="shared" si="427"/>
        <v>2014</v>
      </c>
      <c r="B4559">
        <f t="shared" si="428"/>
        <v>9</v>
      </c>
      <c r="C4559">
        <v>2014</v>
      </c>
      <c r="D4559">
        <v>24</v>
      </c>
      <c r="E4559">
        <v>6</v>
      </c>
      <c r="F4559">
        <v>4.7</v>
      </c>
      <c r="G4559">
        <v>4.7</v>
      </c>
      <c r="I4559" s="1">
        <v>41814</v>
      </c>
      <c r="J4559">
        <v>4.7</v>
      </c>
      <c r="K4559">
        <f t="shared" si="426"/>
        <v>3527</v>
      </c>
      <c r="L4559" s="7">
        <f t="shared" si="429"/>
        <v>69.401810310901226</v>
      </c>
      <c r="M4559">
        <f t="shared" si="430"/>
        <v>6.242857142857142</v>
      </c>
      <c r="N4559">
        <f t="shared" si="431"/>
        <v>4.2266666666666657</v>
      </c>
      <c r="O4559">
        <f>G4559/WatershedCalcs!$F$18</f>
        <v>0.2924783545668595</v>
      </c>
    </row>
    <row r="4560" spans="1:15" x14ac:dyDescent="0.25">
      <c r="A4560">
        <f t="shared" si="427"/>
        <v>2014</v>
      </c>
      <c r="B4560">
        <f t="shared" si="428"/>
        <v>9</v>
      </c>
      <c r="C4560">
        <v>2014</v>
      </c>
      <c r="D4560">
        <v>25</v>
      </c>
      <c r="E4560">
        <v>6</v>
      </c>
      <c r="F4560">
        <v>4.5999999999999996</v>
      </c>
      <c r="G4560">
        <v>4.5999999999999996</v>
      </c>
      <c r="I4560" s="1">
        <v>41815</v>
      </c>
      <c r="J4560">
        <v>4.5999999999999996</v>
      </c>
      <c r="K4560">
        <f t="shared" si="426"/>
        <v>3549</v>
      </c>
      <c r="L4560" s="7">
        <f t="shared" si="429"/>
        <v>69.834710743801651</v>
      </c>
      <c r="M4560">
        <f t="shared" si="430"/>
        <v>6.2571428571428571</v>
      </c>
      <c r="N4560">
        <f t="shared" si="431"/>
        <v>4.2266666666666666</v>
      </c>
      <c r="O4560">
        <f>G4560/WatershedCalcs!$F$18</f>
        <v>0.28625541085267092</v>
      </c>
    </row>
    <row r="4561" spans="1:15" x14ac:dyDescent="0.25">
      <c r="A4561">
        <f t="shared" si="427"/>
        <v>2014</v>
      </c>
      <c r="B4561">
        <f t="shared" si="428"/>
        <v>9</v>
      </c>
      <c r="C4561">
        <v>2014</v>
      </c>
      <c r="D4561">
        <v>26</v>
      </c>
      <c r="E4561">
        <v>6</v>
      </c>
      <c r="F4561">
        <v>5.2</v>
      </c>
      <c r="G4561">
        <v>5.2</v>
      </c>
      <c r="I4561" s="1">
        <v>41816</v>
      </c>
      <c r="J4561">
        <v>5.2</v>
      </c>
      <c r="K4561">
        <f t="shared" si="426"/>
        <v>3424</v>
      </c>
      <c r="L4561" s="7">
        <f t="shared" si="429"/>
        <v>67.375049193231007</v>
      </c>
      <c r="M4561">
        <f t="shared" si="430"/>
        <v>6.242857142857142</v>
      </c>
      <c r="N4561">
        <f t="shared" si="431"/>
        <v>4.22</v>
      </c>
      <c r="O4561">
        <f>G4561/WatershedCalcs!$F$18</f>
        <v>0.323593073137802</v>
      </c>
    </row>
    <row r="4562" spans="1:15" x14ac:dyDescent="0.25">
      <c r="A4562">
        <f t="shared" si="427"/>
        <v>2014</v>
      </c>
      <c r="B4562">
        <f t="shared" si="428"/>
        <v>9</v>
      </c>
      <c r="C4562">
        <v>2014</v>
      </c>
      <c r="D4562">
        <v>27</v>
      </c>
      <c r="E4562">
        <v>6</v>
      </c>
      <c r="F4562">
        <v>11</v>
      </c>
      <c r="G4562">
        <v>11</v>
      </c>
      <c r="I4562" s="1">
        <v>41817</v>
      </c>
      <c r="J4562">
        <v>11</v>
      </c>
      <c r="K4562">
        <f t="shared" si="426"/>
        <v>2599</v>
      </c>
      <c r="L4562" s="7">
        <f t="shared" si="429"/>
        <v>51.141282959464775</v>
      </c>
      <c r="M4562">
        <f t="shared" si="430"/>
        <v>6.1000000000000005</v>
      </c>
      <c r="N4562">
        <f t="shared" si="431"/>
        <v>4.1633333333333331</v>
      </c>
      <c r="O4562">
        <f>G4562/WatershedCalcs!$F$18</f>
        <v>0.68452380856073491</v>
      </c>
    </row>
    <row r="4563" spans="1:15" x14ac:dyDescent="0.25">
      <c r="A4563">
        <f t="shared" si="427"/>
        <v>2014</v>
      </c>
      <c r="B4563">
        <f t="shared" si="428"/>
        <v>9</v>
      </c>
      <c r="C4563">
        <v>2014</v>
      </c>
      <c r="D4563">
        <v>28</v>
      </c>
      <c r="E4563">
        <v>6</v>
      </c>
      <c r="F4563">
        <v>6.9</v>
      </c>
      <c r="G4563">
        <v>6.9</v>
      </c>
      <c r="I4563" s="1">
        <v>41818</v>
      </c>
      <c r="J4563">
        <v>6.9</v>
      </c>
      <c r="K4563">
        <f t="shared" si="426"/>
        <v>3106</v>
      </c>
      <c r="L4563" s="7">
        <f t="shared" si="429"/>
        <v>61.117670208579298</v>
      </c>
      <c r="M4563">
        <f t="shared" si="430"/>
        <v>5.1428571428571432</v>
      </c>
      <c r="N4563">
        <f t="shared" si="431"/>
        <v>3.9033333333333338</v>
      </c>
      <c r="O4563">
        <f>G4563/WatershedCalcs!$F$18</f>
        <v>0.42938311627900649</v>
      </c>
    </row>
    <row r="4564" spans="1:15" x14ac:dyDescent="0.25">
      <c r="A4564">
        <f t="shared" si="427"/>
        <v>2014</v>
      </c>
      <c r="B4564">
        <f t="shared" si="428"/>
        <v>9</v>
      </c>
      <c r="C4564">
        <v>2014</v>
      </c>
      <c r="D4564">
        <v>29</v>
      </c>
      <c r="E4564">
        <v>6</v>
      </c>
      <c r="F4564">
        <v>6</v>
      </c>
      <c r="G4564">
        <v>6</v>
      </c>
      <c r="I4564" s="1">
        <v>41819</v>
      </c>
      <c r="J4564">
        <v>6</v>
      </c>
      <c r="K4564">
        <f t="shared" si="426"/>
        <v>3252</v>
      </c>
      <c r="L4564" s="7">
        <f t="shared" si="429"/>
        <v>63.990554899645815</v>
      </c>
      <c r="M4564">
        <f t="shared" si="430"/>
        <v>4.7428571428571429</v>
      </c>
      <c r="N4564">
        <f t="shared" si="431"/>
        <v>3.7733333333333334</v>
      </c>
      <c r="O4564">
        <f>G4564/WatershedCalcs!$F$18</f>
        <v>0.37337662285130996</v>
      </c>
    </row>
    <row r="4565" spans="1:15" x14ac:dyDescent="0.25">
      <c r="A4565">
        <f t="shared" si="427"/>
        <v>2014</v>
      </c>
      <c r="B4565">
        <f t="shared" si="428"/>
        <v>9</v>
      </c>
      <c r="C4565">
        <v>2014</v>
      </c>
      <c r="D4565">
        <v>30</v>
      </c>
      <c r="E4565">
        <v>6</v>
      </c>
      <c r="F4565">
        <v>5.3</v>
      </c>
      <c r="G4565">
        <v>5.3</v>
      </c>
      <c r="I4565" s="1">
        <v>41820</v>
      </c>
      <c r="J4565">
        <v>5.3</v>
      </c>
      <c r="K4565">
        <f t="shared" si="426"/>
        <v>3406</v>
      </c>
      <c r="L4565" s="7">
        <f t="shared" si="429"/>
        <v>67.020857929948846</v>
      </c>
      <c r="M4565">
        <f t="shared" si="430"/>
        <v>4.4571428571428573</v>
      </c>
      <c r="N4565">
        <f t="shared" si="431"/>
        <v>3.6599999999999997</v>
      </c>
      <c r="O4565">
        <f>G4565/WatershedCalcs!$F$18</f>
        <v>0.32981601685199047</v>
      </c>
    </row>
    <row r="4566" spans="1:15" x14ac:dyDescent="0.25">
      <c r="A4566">
        <f t="shared" si="427"/>
        <v>2014</v>
      </c>
      <c r="B4566">
        <f t="shared" si="428"/>
        <v>10</v>
      </c>
      <c r="C4566">
        <v>2014</v>
      </c>
      <c r="D4566">
        <v>1</v>
      </c>
      <c r="E4566">
        <v>7</v>
      </c>
      <c r="F4566">
        <v>4.8</v>
      </c>
      <c r="G4566">
        <v>4.8</v>
      </c>
      <c r="I4566" s="1">
        <v>41821</v>
      </c>
      <c r="J4566">
        <v>4.8</v>
      </c>
      <c r="K4566">
        <f t="shared" si="426"/>
        <v>3498</v>
      </c>
      <c r="L4566" s="7">
        <f t="shared" si="429"/>
        <v>68.831168831168839</v>
      </c>
      <c r="M4566">
        <f t="shared" si="430"/>
        <v>4.2285714285714286</v>
      </c>
      <c r="N4566">
        <f t="shared" si="431"/>
        <v>3.566666666666666</v>
      </c>
      <c r="O4566">
        <f>G4566/WatershedCalcs!$F$18</f>
        <v>0.29870129828104797</v>
      </c>
    </row>
    <row r="4567" spans="1:15" x14ac:dyDescent="0.25">
      <c r="A4567">
        <f t="shared" si="427"/>
        <v>2014</v>
      </c>
      <c r="B4567">
        <f t="shared" si="428"/>
        <v>10</v>
      </c>
      <c r="C4567">
        <v>2014</v>
      </c>
      <c r="D4567">
        <v>2</v>
      </c>
      <c r="E4567">
        <v>7</v>
      </c>
      <c r="F4567">
        <v>4.5</v>
      </c>
      <c r="G4567">
        <v>4.5</v>
      </c>
      <c r="I4567" s="1">
        <v>41822</v>
      </c>
      <c r="J4567">
        <v>4.5</v>
      </c>
      <c r="K4567">
        <f t="shared" si="426"/>
        <v>3571</v>
      </c>
      <c r="L4567" s="7">
        <f t="shared" si="429"/>
        <v>70.267611176702076</v>
      </c>
      <c r="M4567">
        <f t="shared" si="430"/>
        <v>4.0571428571428578</v>
      </c>
      <c r="N4567">
        <f t="shared" si="431"/>
        <v>3.49</v>
      </c>
      <c r="O4567">
        <f>G4567/WatershedCalcs!$F$18</f>
        <v>0.28003246713848245</v>
      </c>
    </row>
    <row r="4568" spans="1:15" x14ac:dyDescent="0.25">
      <c r="A4568">
        <f t="shared" si="427"/>
        <v>2014</v>
      </c>
      <c r="B4568">
        <f t="shared" si="428"/>
        <v>10</v>
      </c>
      <c r="C4568">
        <v>2014</v>
      </c>
      <c r="D4568">
        <v>3</v>
      </c>
      <c r="E4568">
        <v>7</v>
      </c>
      <c r="F4568">
        <v>4.2</v>
      </c>
      <c r="G4568">
        <v>4.2</v>
      </c>
      <c r="I4568" s="1">
        <v>41823</v>
      </c>
      <c r="J4568">
        <v>4.2</v>
      </c>
      <c r="K4568">
        <f t="shared" si="426"/>
        <v>3634</v>
      </c>
      <c r="L4568" s="7">
        <f t="shared" si="429"/>
        <v>71.507280598189695</v>
      </c>
      <c r="M4568">
        <f t="shared" si="430"/>
        <v>3.9142857142857146</v>
      </c>
      <c r="N4568">
        <f t="shared" si="431"/>
        <v>3.4533333333333336</v>
      </c>
      <c r="O4568">
        <f>G4568/WatershedCalcs!$F$18</f>
        <v>0.261363635995917</v>
      </c>
    </row>
    <row r="4569" spans="1:15" x14ac:dyDescent="0.25">
      <c r="A4569">
        <f t="shared" si="427"/>
        <v>2014</v>
      </c>
      <c r="B4569">
        <f t="shared" si="428"/>
        <v>10</v>
      </c>
      <c r="C4569">
        <v>2014</v>
      </c>
      <c r="D4569">
        <v>4</v>
      </c>
      <c r="E4569">
        <v>7</v>
      </c>
      <c r="F4569">
        <v>4.3</v>
      </c>
      <c r="G4569">
        <v>4.3</v>
      </c>
      <c r="I4569" s="1">
        <v>41824</v>
      </c>
      <c r="J4569">
        <v>4.3</v>
      </c>
      <c r="K4569">
        <f t="shared" si="426"/>
        <v>3610</v>
      </c>
      <c r="L4569" s="7">
        <f t="shared" si="429"/>
        <v>71.035025580480124</v>
      </c>
      <c r="M4569">
        <f t="shared" si="430"/>
        <v>3.8</v>
      </c>
      <c r="N4569">
        <f t="shared" si="431"/>
        <v>3.4066666666666663</v>
      </c>
      <c r="O4569">
        <f>G4569/WatershedCalcs!$F$18</f>
        <v>0.26758657971010547</v>
      </c>
    </row>
    <row r="4570" spans="1:15" x14ac:dyDescent="0.25">
      <c r="A4570">
        <f t="shared" si="427"/>
        <v>2014</v>
      </c>
      <c r="B4570">
        <f t="shared" si="428"/>
        <v>10</v>
      </c>
      <c r="C4570">
        <v>2014</v>
      </c>
      <c r="D4570">
        <v>5</v>
      </c>
      <c r="E4570">
        <v>7</v>
      </c>
      <c r="F4570">
        <v>4.0999999999999996</v>
      </c>
      <c r="G4570">
        <v>4.0999999999999996</v>
      </c>
      <c r="I4570" s="1">
        <v>41825</v>
      </c>
      <c r="J4570">
        <v>4.0999999999999996</v>
      </c>
      <c r="K4570">
        <f t="shared" si="426"/>
        <v>3656</v>
      </c>
      <c r="L4570" s="7">
        <f t="shared" si="429"/>
        <v>71.94018103109012</v>
      </c>
      <c r="M4570">
        <f t="shared" si="430"/>
        <v>3.657142857142857</v>
      </c>
      <c r="N4570">
        <f t="shared" si="431"/>
        <v>3.3499999999999996</v>
      </c>
      <c r="O4570">
        <f>G4570/WatershedCalcs!$F$18</f>
        <v>0.25514069228172848</v>
      </c>
    </row>
    <row r="4571" spans="1:15" x14ac:dyDescent="0.25">
      <c r="A4571">
        <f t="shared" si="427"/>
        <v>2014</v>
      </c>
      <c r="B4571">
        <f t="shared" si="428"/>
        <v>10</v>
      </c>
      <c r="C4571">
        <v>2014</v>
      </c>
      <c r="D4571">
        <v>6</v>
      </c>
      <c r="E4571">
        <v>7</v>
      </c>
      <c r="F4571">
        <v>4</v>
      </c>
      <c r="G4571">
        <v>4</v>
      </c>
      <c r="I4571" s="1">
        <v>41826</v>
      </c>
      <c r="J4571">
        <v>4</v>
      </c>
      <c r="K4571">
        <f t="shared" si="426"/>
        <v>3678</v>
      </c>
      <c r="L4571" s="7">
        <f t="shared" si="429"/>
        <v>72.373081463990559</v>
      </c>
      <c r="M4571">
        <f t="shared" si="430"/>
        <v>3.5428571428571431</v>
      </c>
      <c r="N4571">
        <f t="shared" si="431"/>
        <v>3.2966666666666664</v>
      </c>
      <c r="O4571">
        <f>G4571/WatershedCalcs!$F$18</f>
        <v>0.24891774856753998</v>
      </c>
    </row>
    <row r="4572" spans="1:15" x14ac:dyDescent="0.25">
      <c r="A4572">
        <f t="shared" si="427"/>
        <v>2014</v>
      </c>
      <c r="B4572">
        <f t="shared" si="428"/>
        <v>10</v>
      </c>
      <c r="C4572">
        <v>2014</v>
      </c>
      <c r="D4572">
        <v>7</v>
      </c>
      <c r="E4572">
        <v>7</v>
      </c>
      <c r="F4572">
        <v>3.7</v>
      </c>
      <c r="G4572">
        <v>3.7</v>
      </c>
      <c r="I4572" s="1">
        <v>41827</v>
      </c>
      <c r="J4572">
        <v>3.7</v>
      </c>
      <c r="K4572">
        <f t="shared" si="426"/>
        <v>3734</v>
      </c>
      <c r="L4572" s="7">
        <f t="shared" si="429"/>
        <v>73.475009838646201</v>
      </c>
      <c r="M4572">
        <f t="shared" si="430"/>
        <v>3.4428571428571431</v>
      </c>
      <c r="N4572">
        <f t="shared" si="431"/>
        <v>3.2333333333333334</v>
      </c>
      <c r="O4572">
        <f>G4572/WatershedCalcs!$F$18</f>
        <v>0.2302489174249745</v>
      </c>
    </row>
    <row r="4573" spans="1:15" x14ac:dyDescent="0.25">
      <c r="A4573">
        <f t="shared" si="427"/>
        <v>2014</v>
      </c>
      <c r="B4573">
        <f t="shared" si="428"/>
        <v>10</v>
      </c>
      <c r="C4573">
        <v>2014</v>
      </c>
      <c r="D4573">
        <v>8</v>
      </c>
      <c r="E4573">
        <v>7</v>
      </c>
      <c r="F4573">
        <v>3.6</v>
      </c>
      <c r="G4573">
        <v>3.6</v>
      </c>
      <c r="I4573" s="1">
        <v>41828</v>
      </c>
      <c r="J4573">
        <v>3.6</v>
      </c>
      <c r="K4573">
        <f t="shared" si="426"/>
        <v>3764</v>
      </c>
      <c r="L4573" s="7">
        <f t="shared" si="429"/>
        <v>74.065328610783155</v>
      </c>
      <c r="M4573">
        <f t="shared" si="430"/>
        <v>3.4142857142857146</v>
      </c>
      <c r="N4573">
        <f t="shared" si="431"/>
        <v>3.1833333333333327</v>
      </c>
      <c r="O4573">
        <f>G4573/WatershedCalcs!$F$18</f>
        <v>0.22402597371078597</v>
      </c>
    </row>
    <row r="4574" spans="1:15" x14ac:dyDescent="0.25">
      <c r="A4574">
        <f t="shared" si="427"/>
        <v>2014</v>
      </c>
      <c r="B4574">
        <f t="shared" si="428"/>
        <v>10</v>
      </c>
      <c r="C4574">
        <v>2014</v>
      </c>
      <c r="D4574">
        <v>9</v>
      </c>
      <c r="E4574">
        <v>7</v>
      </c>
      <c r="F4574">
        <v>3.5</v>
      </c>
      <c r="G4574">
        <v>3.5</v>
      </c>
      <c r="I4574" s="1">
        <v>41829</v>
      </c>
      <c r="J4574">
        <v>3.5</v>
      </c>
      <c r="K4574">
        <f t="shared" si="426"/>
        <v>3791</v>
      </c>
      <c r="L4574" s="7">
        <f t="shared" si="429"/>
        <v>74.59661550570641</v>
      </c>
      <c r="M4574">
        <f t="shared" si="430"/>
        <v>3.3714285714285714</v>
      </c>
      <c r="N4574">
        <f t="shared" si="431"/>
        <v>3.1366666666666663</v>
      </c>
      <c r="O4574">
        <f>G4574/WatershedCalcs!$F$18</f>
        <v>0.21780302999659748</v>
      </c>
    </row>
    <row r="4575" spans="1:15" x14ac:dyDescent="0.25">
      <c r="A4575">
        <f t="shared" si="427"/>
        <v>2014</v>
      </c>
      <c r="B4575">
        <f t="shared" si="428"/>
        <v>10</v>
      </c>
      <c r="C4575">
        <v>2014</v>
      </c>
      <c r="D4575">
        <v>10</v>
      </c>
      <c r="E4575">
        <v>7</v>
      </c>
      <c r="F4575">
        <v>3.4</v>
      </c>
      <c r="G4575">
        <v>3.4</v>
      </c>
      <c r="I4575" s="1">
        <v>41830</v>
      </c>
      <c r="J4575">
        <v>3.4</v>
      </c>
      <c r="K4575">
        <f t="shared" si="426"/>
        <v>3822</v>
      </c>
      <c r="L4575" s="7">
        <f t="shared" si="429"/>
        <v>75.206611570247944</v>
      </c>
      <c r="M4575">
        <f t="shared" si="430"/>
        <v>3.3000000000000003</v>
      </c>
      <c r="N4575">
        <f t="shared" si="431"/>
        <v>3.0866666666666669</v>
      </c>
      <c r="O4575">
        <f>G4575/WatershedCalcs!$F$18</f>
        <v>0.21158008628240899</v>
      </c>
    </row>
    <row r="4576" spans="1:15" x14ac:dyDescent="0.25">
      <c r="A4576">
        <f t="shared" si="427"/>
        <v>2014</v>
      </c>
      <c r="B4576">
        <f t="shared" si="428"/>
        <v>10</v>
      </c>
      <c r="C4576">
        <v>2014</v>
      </c>
      <c r="D4576">
        <v>11</v>
      </c>
      <c r="E4576">
        <v>7</v>
      </c>
      <c r="F4576">
        <v>3.3</v>
      </c>
      <c r="G4576">
        <v>3.3</v>
      </c>
      <c r="I4576" s="1">
        <v>41831</v>
      </c>
      <c r="J4576">
        <v>3.3</v>
      </c>
      <c r="K4576">
        <f t="shared" si="426"/>
        <v>3852</v>
      </c>
      <c r="L4576" s="7">
        <f t="shared" si="429"/>
        <v>75.796930342384883</v>
      </c>
      <c r="M4576">
        <f t="shared" si="430"/>
        <v>3.2142857142857144</v>
      </c>
      <c r="N4576">
        <f t="shared" si="431"/>
        <v>3.04</v>
      </c>
      <c r="O4576">
        <f>G4576/WatershedCalcs!$F$18</f>
        <v>0.20535714256822046</v>
      </c>
    </row>
    <row r="4577" spans="1:15" x14ac:dyDescent="0.25">
      <c r="A4577">
        <f t="shared" si="427"/>
        <v>2014</v>
      </c>
      <c r="B4577">
        <f t="shared" si="428"/>
        <v>10</v>
      </c>
      <c r="C4577">
        <v>2014</v>
      </c>
      <c r="D4577">
        <v>12</v>
      </c>
      <c r="E4577">
        <v>7</v>
      </c>
      <c r="F4577">
        <v>3.3</v>
      </c>
      <c r="G4577">
        <v>3.3</v>
      </c>
      <c r="I4577" s="1">
        <v>41832</v>
      </c>
      <c r="J4577">
        <v>3.3</v>
      </c>
      <c r="K4577">
        <f t="shared" si="426"/>
        <v>3852</v>
      </c>
      <c r="L4577" s="7">
        <f t="shared" si="429"/>
        <v>75.796930342384883</v>
      </c>
      <c r="M4577">
        <f t="shared" si="430"/>
        <v>3.1142857142857143</v>
      </c>
      <c r="N4577">
        <f t="shared" si="431"/>
        <v>3</v>
      </c>
      <c r="O4577">
        <f>G4577/WatershedCalcs!$F$18</f>
        <v>0.20535714256822046</v>
      </c>
    </row>
    <row r="4578" spans="1:15" x14ac:dyDescent="0.25">
      <c r="A4578">
        <f t="shared" si="427"/>
        <v>2014</v>
      </c>
      <c r="B4578">
        <f t="shared" si="428"/>
        <v>10</v>
      </c>
      <c r="C4578">
        <v>2014</v>
      </c>
      <c r="D4578">
        <v>13</v>
      </c>
      <c r="E4578">
        <v>7</v>
      </c>
      <c r="F4578">
        <v>3.3</v>
      </c>
      <c r="G4578">
        <v>3.3</v>
      </c>
      <c r="I4578" s="1">
        <v>41833</v>
      </c>
      <c r="J4578">
        <v>3.3</v>
      </c>
      <c r="K4578">
        <f t="shared" si="426"/>
        <v>3852</v>
      </c>
      <c r="L4578" s="7">
        <f t="shared" si="429"/>
        <v>75.796930342384883</v>
      </c>
      <c r="M4578">
        <f t="shared" si="430"/>
        <v>3.0428571428571431</v>
      </c>
      <c r="N4578">
        <f t="shared" si="431"/>
        <v>2.9599999999999995</v>
      </c>
      <c r="O4578">
        <f>G4578/WatershedCalcs!$F$18</f>
        <v>0.20535714256822046</v>
      </c>
    </row>
    <row r="4579" spans="1:15" x14ac:dyDescent="0.25">
      <c r="A4579">
        <f t="shared" si="427"/>
        <v>2014</v>
      </c>
      <c r="B4579">
        <f t="shared" si="428"/>
        <v>10</v>
      </c>
      <c r="C4579">
        <v>2014</v>
      </c>
      <c r="D4579">
        <v>14</v>
      </c>
      <c r="E4579">
        <v>7</v>
      </c>
      <c r="F4579">
        <v>3.5</v>
      </c>
      <c r="G4579">
        <v>3.5</v>
      </c>
      <c r="I4579" s="1">
        <v>41834</v>
      </c>
      <c r="J4579">
        <v>3.5</v>
      </c>
      <c r="K4579">
        <f t="shared" si="426"/>
        <v>3791</v>
      </c>
      <c r="L4579" s="7">
        <f t="shared" si="429"/>
        <v>74.59661550570641</v>
      </c>
      <c r="M4579">
        <f t="shared" si="430"/>
        <v>3</v>
      </c>
      <c r="N4579">
        <f t="shared" si="431"/>
        <v>2.9299999999999997</v>
      </c>
      <c r="O4579">
        <f>G4579/WatershedCalcs!$F$18</f>
        <v>0.21780302999659748</v>
      </c>
    </row>
    <row r="4580" spans="1:15" x14ac:dyDescent="0.25">
      <c r="A4580">
        <f t="shared" si="427"/>
        <v>2014</v>
      </c>
      <c r="B4580">
        <f t="shared" si="428"/>
        <v>10</v>
      </c>
      <c r="C4580">
        <v>2014</v>
      </c>
      <c r="D4580">
        <v>15</v>
      </c>
      <c r="E4580">
        <v>7</v>
      </c>
      <c r="F4580">
        <v>3.3</v>
      </c>
      <c r="G4580">
        <v>3.3</v>
      </c>
      <c r="I4580" s="1">
        <v>41835</v>
      </c>
      <c r="J4580">
        <v>3.3</v>
      </c>
      <c r="K4580">
        <f t="shared" si="426"/>
        <v>3852</v>
      </c>
      <c r="L4580" s="7">
        <f t="shared" si="429"/>
        <v>75.796930342384883</v>
      </c>
      <c r="M4580">
        <f t="shared" si="430"/>
        <v>2.9142857142857141</v>
      </c>
      <c r="N4580">
        <f t="shared" si="431"/>
        <v>2.8999999999999995</v>
      </c>
      <c r="O4580">
        <f>G4580/WatershedCalcs!$F$18</f>
        <v>0.20535714256822046</v>
      </c>
    </row>
    <row r="4581" spans="1:15" x14ac:dyDescent="0.25">
      <c r="A4581">
        <f t="shared" si="427"/>
        <v>2014</v>
      </c>
      <c r="B4581">
        <f t="shared" si="428"/>
        <v>10</v>
      </c>
      <c r="C4581">
        <v>2014</v>
      </c>
      <c r="D4581">
        <v>16</v>
      </c>
      <c r="E4581">
        <v>7</v>
      </c>
      <c r="F4581">
        <v>3</v>
      </c>
      <c r="G4581">
        <v>3</v>
      </c>
      <c r="I4581" s="1">
        <v>41836</v>
      </c>
      <c r="J4581">
        <v>3</v>
      </c>
      <c r="K4581">
        <f t="shared" si="426"/>
        <v>3941</v>
      </c>
      <c r="L4581" s="7">
        <f t="shared" si="429"/>
        <v>77.548209366391191</v>
      </c>
      <c r="M4581">
        <f t="shared" si="430"/>
        <v>2.9428571428571426</v>
      </c>
      <c r="N4581">
        <f t="shared" si="431"/>
        <v>2.8699999999999997</v>
      </c>
      <c r="O4581">
        <f>G4581/WatershedCalcs!$F$18</f>
        <v>0.18668831142565498</v>
      </c>
    </row>
    <row r="4582" spans="1:15" x14ac:dyDescent="0.25">
      <c r="A4582">
        <f t="shared" si="427"/>
        <v>2014</v>
      </c>
      <c r="B4582">
        <f t="shared" si="428"/>
        <v>10</v>
      </c>
      <c r="C4582">
        <v>2014</v>
      </c>
      <c r="D4582">
        <v>17</v>
      </c>
      <c r="E4582">
        <v>7</v>
      </c>
      <c r="F4582">
        <v>2.8</v>
      </c>
      <c r="G4582">
        <v>2.8</v>
      </c>
      <c r="I4582" s="1">
        <v>41837</v>
      </c>
      <c r="J4582">
        <v>2.8</v>
      </c>
      <c r="K4582">
        <f t="shared" si="426"/>
        <v>4018</v>
      </c>
      <c r="L4582" s="7">
        <f t="shared" si="429"/>
        <v>79.063360881542692</v>
      </c>
      <c r="M4582">
        <f t="shared" si="430"/>
        <v>3.3285714285714287</v>
      </c>
      <c r="N4582">
        <f t="shared" si="431"/>
        <v>2.8433333333333333</v>
      </c>
      <c r="O4582">
        <f>G4582/WatershedCalcs!$F$18</f>
        <v>0.17424242399727796</v>
      </c>
    </row>
    <row r="4583" spans="1:15" x14ac:dyDescent="0.25">
      <c r="A4583">
        <f t="shared" si="427"/>
        <v>2014</v>
      </c>
      <c r="B4583">
        <f t="shared" si="428"/>
        <v>10</v>
      </c>
      <c r="C4583">
        <v>2014</v>
      </c>
      <c r="D4583">
        <v>18</v>
      </c>
      <c r="E4583">
        <v>7</v>
      </c>
      <c r="F4583">
        <v>2.6</v>
      </c>
      <c r="G4583">
        <v>2.6</v>
      </c>
      <c r="I4583" s="1">
        <v>41838</v>
      </c>
      <c r="J4583">
        <v>2.6</v>
      </c>
      <c r="K4583">
        <f t="shared" si="426"/>
        <v>4098</v>
      </c>
      <c r="L4583" s="7">
        <f t="shared" si="429"/>
        <v>80.637544273907906</v>
      </c>
      <c r="M4583">
        <f t="shared" si="430"/>
        <v>3.6</v>
      </c>
      <c r="N4583">
        <f t="shared" si="431"/>
        <v>2.8266666666666667</v>
      </c>
      <c r="O4583">
        <f>G4583/WatershedCalcs!$F$18</f>
        <v>0.161796536568901</v>
      </c>
    </row>
    <row r="4584" spans="1:15" x14ac:dyDescent="0.25">
      <c r="A4584">
        <f t="shared" si="427"/>
        <v>2014</v>
      </c>
      <c r="B4584">
        <f t="shared" si="428"/>
        <v>10</v>
      </c>
      <c r="C4584">
        <v>2014</v>
      </c>
      <c r="D4584">
        <v>19</v>
      </c>
      <c r="E4584">
        <v>7</v>
      </c>
      <c r="F4584">
        <v>2.8</v>
      </c>
      <c r="G4584">
        <v>2.8</v>
      </c>
      <c r="I4584" s="1">
        <v>41839</v>
      </c>
      <c r="J4584">
        <v>2.8</v>
      </c>
      <c r="K4584">
        <f t="shared" si="426"/>
        <v>4018</v>
      </c>
      <c r="L4584" s="7">
        <f t="shared" si="429"/>
        <v>79.063360881542692</v>
      </c>
      <c r="M4584">
        <f t="shared" si="430"/>
        <v>3.8571428571428572</v>
      </c>
      <c r="N4584">
        <f t="shared" si="431"/>
        <v>2.81</v>
      </c>
      <c r="O4584">
        <f>G4584/WatershedCalcs!$F$18</f>
        <v>0.17424242399727796</v>
      </c>
    </row>
    <row r="4585" spans="1:15" x14ac:dyDescent="0.25">
      <c r="A4585">
        <f t="shared" si="427"/>
        <v>2014</v>
      </c>
      <c r="B4585">
        <f t="shared" si="428"/>
        <v>10</v>
      </c>
      <c r="C4585">
        <v>2014</v>
      </c>
      <c r="D4585">
        <v>20</v>
      </c>
      <c r="E4585">
        <v>7</v>
      </c>
      <c r="F4585">
        <v>3</v>
      </c>
      <c r="G4585">
        <v>3</v>
      </c>
      <c r="I4585" s="1">
        <v>41840</v>
      </c>
      <c r="J4585">
        <v>3</v>
      </c>
      <c r="K4585">
        <f t="shared" si="426"/>
        <v>3941</v>
      </c>
      <c r="L4585" s="7">
        <f t="shared" si="429"/>
        <v>77.548209366391191</v>
      </c>
      <c r="M4585">
        <f t="shared" si="430"/>
        <v>3.9571428571428577</v>
      </c>
      <c r="N4585">
        <f t="shared" si="431"/>
        <v>2.7800000000000002</v>
      </c>
      <c r="O4585">
        <f>G4585/WatershedCalcs!$F$18</f>
        <v>0.18668831142565498</v>
      </c>
    </row>
    <row r="4586" spans="1:15" x14ac:dyDescent="0.25">
      <c r="A4586">
        <f t="shared" si="427"/>
        <v>2014</v>
      </c>
      <c r="B4586">
        <f t="shared" si="428"/>
        <v>10</v>
      </c>
      <c r="C4586">
        <v>2014</v>
      </c>
      <c r="D4586">
        <v>21</v>
      </c>
      <c r="E4586">
        <v>7</v>
      </c>
      <c r="F4586">
        <v>2.9</v>
      </c>
      <c r="G4586">
        <v>2.9</v>
      </c>
      <c r="I4586" s="1">
        <v>41841</v>
      </c>
      <c r="J4586">
        <v>2.9</v>
      </c>
      <c r="K4586">
        <f t="shared" si="426"/>
        <v>3982</v>
      </c>
      <c r="L4586" s="7">
        <f t="shared" si="429"/>
        <v>78.354978354978357</v>
      </c>
      <c r="M4586">
        <f t="shared" si="430"/>
        <v>3.9857142857142862</v>
      </c>
      <c r="N4586">
        <f t="shared" si="431"/>
        <v>2.7433333333333336</v>
      </c>
      <c r="O4586">
        <f>G4586/WatershedCalcs!$F$18</f>
        <v>0.18046536771146648</v>
      </c>
    </row>
    <row r="4587" spans="1:15" x14ac:dyDescent="0.25">
      <c r="A4587">
        <f t="shared" si="427"/>
        <v>2014</v>
      </c>
      <c r="B4587">
        <f t="shared" si="428"/>
        <v>10</v>
      </c>
      <c r="C4587">
        <v>2014</v>
      </c>
      <c r="D4587">
        <v>22</v>
      </c>
      <c r="E4587">
        <v>7</v>
      </c>
      <c r="F4587">
        <v>3.5</v>
      </c>
      <c r="G4587">
        <v>3.5</v>
      </c>
      <c r="I4587" s="1">
        <v>41842</v>
      </c>
      <c r="J4587">
        <v>3.5</v>
      </c>
      <c r="K4587">
        <f t="shared" si="426"/>
        <v>3791</v>
      </c>
      <c r="L4587" s="7">
        <f t="shared" si="429"/>
        <v>74.59661550570641</v>
      </c>
      <c r="M4587">
        <f t="shared" si="430"/>
        <v>3.9999999999999996</v>
      </c>
      <c r="N4587">
        <f t="shared" si="431"/>
        <v>2.7066666666666666</v>
      </c>
      <c r="O4587">
        <f>G4587/WatershedCalcs!$F$18</f>
        <v>0.21780302999659748</v>
      </c>
    </row>
    <row r="4588" spans="1:15" x14ac:dyDescent="0.25">
      <c r="A4588">
        <f t="shared" si="427"/>
        <v>2014</v>
      </c>
      <c r="B4588">
        <f t="shared" si="428"/>
        <v>10</v>
      </c>
      <c r="C4588">
        <v>2014</v>
      </c>
      <c r="D4588">
        <v>23</v>
      </c>
      <c r="E4588">
        <v>7</v>
      </c>
      <c r="F4588">
        <v>5.7</v>
      </c>
      <c r="G4588">
        <v>5.7</v>
      </c>
      <c r="I4588" s="1">
        <v>41843</v>
      </c>
      <c r="J4588">
        <v>5.7</v>
      </c>
      <c r="K4588">
        <f t="shared" si="426"/>
        <v>3307</v>
      </c>
      <c r="L4588" s="7">
        <f t="shared" si="429"/>
        <v>65.072805981896892</v>
      </c>
      <c r="M4588">
        <f t="shared" si="430"/>
        <v>3.8714285714285714</v>
      </c>
      <c r="N4588">
        <f t="shared" si="431"/>
        <v>2.6533333333333342</v>
      </c>
      <c r="O4588">
        <f>G4588/WatershedCalcs!$F$18</f>
        <v>0.3547077917087445</v>
      </c>
    </row>
    <row r="4589" spans="1:15" x14ac:dyDescent="0.25">
      <c r="A4589">
        <f t="shared" si="427"/>
        <v>2014</v>
      </c>
      <c r="B4589">
        <f t="shared" si="428"/>
        <v>10</v>
      </c>
      <c r="C4589">
        <v>2014</v>
      </c>
      <c r="D4589">
        <v>24</v>
      </c>
      <c r="E4589">
        <v>7</v>
      </c>
      <c r="F4589">
        <v>4.7</v>
      </c>
      <c r="G4589">
        <v>4.7</v>
      </c>
      <c r="I4589" s="1">
        <v>41844</v>
      </c>
      <c r="J4589">
        <v>4.7</v>
      </c>
      <c r="K4589">
        <f t="shared" si="426"/>
        <v>3527</v>
      </c>
      <c r="L4589" s="7">
        <f t="shared" si="429"/>
        <v>69.401810310901226</v>
      </c>
      <c r="M4589">
        <f t="shared" si="430"/>
        <v>3.4142857142857146</v>
      </c>
      <c r="N4589">
        <f t="shared" si="431"/>
        <v>2.5266666666666677</v>
      </c>
      <c r="O4589">
        <f>G4589/WatershedCalcs!$F$18</f>
        <v>0.2924783545668595</v>
      </c>
    </row>
    <row r="4590" spans="1:15" x14ac:dyDescent="0.25">
      <c r="A4590">
        <f t="shared" si="427"/>
        <v>2014</v>
      </c>
      <c r="B4590">
        <f t="shared" si="428"/>
        <v>10</v>
      </c>
      <c r="C4590">
        <v>2014</v>
      </c>
      <c r="D4590">
        <v>25</v>
      </c>
      <c r="E4590">
        <v>7</v>
      </c>
      <c r="F4590">
        <v>4.4000000000000004</v>
      </c>
      <c r="G4590">
        <v>4.4000000000000004</v>
      </c>
      <c r="I4590" s="1">
        <v>41845</v>
      </c>
      <c r="J4590">
        <v>4.4000000000000004</v>
      </c>
      <c r="K4590">
        <f t="shared" si="426"/>
        <v>3593</v>
      </c>
      <c r="L4590" s="7">
        <f t="shared" si="429"/>
        <v>70.700511609602529</v>
      </c>
      <c r="M4590">
        <f t="shared" si="430"/>
        <v>3.1000000000000005</v>
      </c>
      <c r="N4590">
        <f t="shared" si="431"/>
        <v>2.4333333333333345</v>
      </c>
      <c r="O4590">
        <f>G4590/WatershedCalcs!$F$18</f>
        <v>0.27380952342429399</v>
      </c>
    </row>
    <row r="4591" spans="1:15" x14ac:dyDescent="0.25">
      <c r="A4591">
        <f t="shared" si="427"/>
        <v>2014</v>
      </c>
      <c r="B4591">
        <f t="shared" si="428"/>
        <v>10</v>
      </c>
      <c r="C4591">
        <v>2014</v>
      </c>
      <c r="D4591">
        <v>26</v>
      </c>
      <c r="E4591">
        <v>7</v>
      </c>
      <c r="F4591">
        <v>3.5</v>
      </c>
      <c r="G4591">
        <v>3.5</v>
      </c>
      <c r="I4591" s="1">
        <v>41846</v>
      </c>
      <c r="J4591">
        <v>3.5</v>
      </c>
      <c r="K4591">
        <f t="shared" si="426"/>
        <v>3791</v>
      </c>
      <c r="L4591" s="7">
        <f t="shared" si="429"/>
        <v>74.59661550570641</v>
      </c>
      <c r="M4591">
        <f t="shared" si="430"/>
        <v>2.9571428571428564</v>
      </c>
      <c r="N4591">
        <f t="shared" si="431"/>
        <v>2.3500000000000005</v>
      </c>
      <c r="O4591">
        <f>G4591/WatershedCalcs!$F$18</f>
        <v>0.21780302999659748</v>
      </c>
    </row>
    <row r="4592" spans="1:15" x14ac:dyDescent="0.25">
      <c r="A4592">
        <f t="shared" si="427"/>
        <v>2014</v>
      </c>
      <c r="B4592">
        <f t="shared" si="428"/>
        <v>10</v>
      </c>
      <c r="C4592">
        <v>2014</v>
      </c>
      <c r="D4592">
        <v>27</v>
      </c>
      <c r="E4592">
        <v>7</v>
      </c>
      <c r="F4592">
        <v>3.2</v>
      </c>
      <c r="G4592">
        <v>3.2</v>
      </c>
      <c r="I4592" s="1">
        <v>41847</v>
      </c>
      <c r="J4592">
        <v>3.2</v>
      </c>
      <c r="K4592">
        <f t="shared" si="426"/>
        <v>3885</v>
      </c>
      <c r="L4592" s="7">
        <f t="shared" si="429"/>
        <v>76.446280991735534</v>
      </c>
      <c r="M4592">
        <f t="shared" si="430"/>
        <v>2.8571428571428572</v>
      </c>
      <c r="N4592">
        <f t="shared" si="431"/>
        <v>2.3033333333333332</v>
      </c>
      <c r="O4592">
        <f>G4592/WatershedCalcs!$F$18</f>
        <v>0.199134198854032</v>
      </c>
    </row>
    <row r="4593" spans="1:15" x14ac:dyDescent="0.25">
      <c r="A4593">
        <f t="shared" si="427"/>
        <v>2014</v>
      </c>
      <c r="B4593">
        <f t="shared" si="428"/>
        <v>10</v>
      </c>
      <c r="C4593">
        <v>2014</v>
      </c>
      <c r="D4593">
        <v>28</v>
      </c>
      <c r="E4593">
        <v>7</v>
      </c>
      <c r="F4593">
        <v>3</v>
      </c>
      <c r="G4593">
        <v>3</v>
      </c>
      <c r="I4593" s="1">
        <v>41848</v>
      </c>
      <c r="J4593">
        <v>3</v>
      </c>
      <c r="K4593">
        <f t="shared" si="426"/>
        <v>3941</v>
      </c>
      <c r="L4593" s="7">
        <f t="shared" si="429"/>
        <v>77.548209366391191</v>
      </c>
      <c r="M4593">
        <f t="shared" si="430"/>
        <v>2.7714285714285718</v>
      </c>
      <c r="N4593">
        <f t="shared" si="431"/>
        <v>2.2599999999999998</v>
      </c>
      <c r="O4593">
        <f>G4593/WatershedCalcs!$F$18</f>
        <v>0.18668831142565498</v>
      </c>
    </row>
    <row r="4594" spans="1:15" x14ac:dyDescent="0.25">
      <c r="A4594">
        <f t="shared" si="427"/>
        <v>2014</v>
      </c>
      <c r="B4594">
        <f t="shared" si="428"/>
        <v>10</v>
      </c>
      <c r="C4594">
        <v>2014</v>
      </c>
      <c r="D4594">
        <v>29</v>
      </c>
      <c r="E4594">
        <v>7</v>
      </c>
      <c r="F4594">
        <v>2.6</v>
      </c>
      <c r="G4594">
        <v>2.6</v>
      </c>
      <c r="I4594" s="1">
        <v>41849</v>
      </c>
      <c r="J4594">
        <v>2.6</v>
      </c>
      <c r="K4594">
        <f t="shared" si="426"/>
        <v>4098</v>
      </c>
      <c r="L4594" s="7">
        <f t="shared" si="429"/>
        <v>80.637544273907906</v>
      </c>
      <c r="M4594">
        <f t="shared" si="430"/>
        <v>2.7</v>
      </c>
      <c r="N4594">
        <f t="shared" si="431"/>
        <v>2.2233333333333336</v>
      </c>
      <c r="O4594">
        <f>G4594/WatershedCalcs!$F$18</f>
        <v>0.161796536568901</v>
      </c>
    </row>
    <row r="4595" spans="1:15" x14ac:dyDescent="0.25">
      <c r="A4595">
        <f t="shared" si="427"/>
        <v>2014</v>
      </c>
      <c r="B4595">
        <f t="shared" si="428"/>
        <v>10</v>
      </c>
      <c r="C4595">
        <v>2014</v>
      </c>
      <c r="D4595">
        <v>30</v>
      </c>
      <c r="E4595">
        <v>7</v>
      </c>
      <c r="F4595">
        <v>2.5</v>
      </c>
      <c r="G4595">
        <v>2.5</v>
      </c>
      <c r="I4595" s="1">
        <v>41850</v>
      </c>
      <c r="J4595">
        <v>2.5</v>
      </c>
      <c r="K4595">
        <f t="shared" si="426"/>
        <v>4136</v>
      </c>
      <c r="L4595" s="7">
        <f t="shared" si="429"/>
        <v>81.385281385281388</v>
      </c>
      <c r="M4595">
        <f t="shared" si="430"/>
        <v>2.6285714285714286</v>
      </c>
      <c r="N4595">
        <f t="shared" si="431"/>
        <v>2.21</v>
      </c>
      <c r="O4595">
        <f>G4595/WatershedCalcs!$F$18</f>
        <v>0.15557359285471248</v>
      </c>
    </row>
    <row r="4596" spans="1:15" x14ac:dyDescent="0.25">
      <c r="A4596">
        <f t="shared" si="427"/>
        <v>2014</v>
      </c>
      <c r="B4596">
        <f t="shared" si="428"/>
        <v>10</v>
      </c>
      <c r="C4596">
        <v>2014</v>
      </c>
      <c r="D4596">
        <v>31</v>
      </c>
      <c r="E4596">
        <v>7</v>
      </c>
      <c r="F4596">
        <v>2.5</v>
      </c>
      <c r="G4596">
        <v>2.5</v>
      </c>
      <c r="I4596" s="1">
        <v>41851</v>
      </c>
      <c r="J4596">
        <v>2.5</v>
      </c>
      <c r="K4596">
        <f t="shared" si="426"/>
        <v>4136</v>
      </c>
      <c r="L4596" s="7">
        <f t="shared" si="429"/>
        <v>81.385281385281388</v>
      </c>
      <c r="M4596">
        <f t="shared" si="430"/>
        <v>2.5857142857142854</v>
      </c>
      <c r="N4596">
        <f t="shared" si="431"/>
        <v>2.1999999999999997</v>
      </c>
      <c r="O4596">
        <f>G4596/WatershedCalcs!$F$18</f>
        <v>0.15557359285471248</v>
      </c>
    </row>
    <row r="4597" spans="1:15" x14ac:dyDescent="0.25">
      <c r="A4597">
        <f t="shared" si="427"/>
        <v>2014</v>
      </c>
      <c r="B4597">
        <f t="shared" si="428"/>
        <v>11</v>
      </c>
      <c r="C4597">
        <v>2014</v>
      </c>
      <c r="D4597">
        <v>1</v>
      </c>
      <c r="E4597">
        <v>8</v>
      </c>
      <c r="F4597">
        <v>3.4</v>
      </c>
      <c r="G4597">
        <v>3.4</v>
      </c>
      <c r="I4597" s="1">
        <v>41852</v>
      </c>
      <c r="J4597">
        <v>3.4</v>
      </c>
      <c r="K4597">
        <f t="shared" si="426"/>
        <v>3822</v>
      </c>
      <c r="L4597" s="7">
        <f t="shared" si="429"/>
        <v>75.206611570247944</v>
      </c>
      <c r="M4597">
        <f t="shared" si="430"/>
        <v>2.5428571428571423</v>
      </c>
      <c r="N4597">
        <f t="shared" si="431"/>
        <v>2.1899999999999995</v>
      </c>
      <c r="O4597">
        <f>G4597/WatershedCalcs!$F$18</f>
        <v>0.21158008628240899</v>
      </c>
    </row>
    <row r="4598" spans="1:15" x14ac:dyDescent="0.25">
      <c r="A4598">
        <f t="shared" si="427"/>
        <v>2014</v>
      </c>
      <c r="B4598">
        <f t="shared" si="428"/>
        <v>11</v>
      </c>
      <c r="C4598">
        <v>2014</v>
      </c>
      <c r="D4598">
        <v>2</v>
      </c>
      <c r="E4598">
        <v>8</v>
      </c>
      <c r="F4598">
        <v>2.8</v>
      </c>
      <c r="G4598">
        <v>2.8</v>
      </c>
      <c r="I4598" s="1">
        <v>41853</v>
      </c>
      <c r="J4598">
        <v>2.8</v>
      </c>
      <c r="K4598">
        <f t="shared" si="426"/>
        <v>4018</v>
      </c>
      <c r="L4598" s="7">
        <f t="shared" si="429"/>
        <v>79.063360881542692</v>
      </c>
      <c r="M4598">
        <f t="shared" si="430"/>
        <v>2.3428571428571425</v>
      </c>
      <c r="N4598">
        <f t="shared" si="431"/>
        <v>2.1566666666666667</v>
      </c>
      <c r="O4598">
        <f>G4598/WatershedCalcs!$F$18</f>
        <v>0.17424242399727796</v>
      </c>
    </row>
    <row r="4599" spans="1:15" x14ac:dyDescent="0.25">
      <c r="A4599">
        <f t="shared" si="427"/>
        <v>2014</v>
      </c>
      <c r="B4599">
        <f t="shared" si="428"/>
        <v>11</v>
      </c>
      <c r="C4599">
        <v>2014</v>
      </c>
      <c r="D4599">
        <v>3</v>
      </c>
      <c r="E4599">
        <v>8</v>
      </c>
      <c r="F4599">
        <v>2.6</v>
      </c>
      <c r="G4599">
        <v>2.6</v>
      </c>
      <c r="I4599" s="1">
        <v>41854</v>
      </c>
      <c r="J4599">
        <v>2.6</v>
      </c>
      <c r="K4599">
        <f t="shared" si="426"/>
        <v>4098</v>
      </c>
      <c r="L4599" s="7">
        <f t="shared" si="429"/>
        <v>80.637544273907906</v>
      </c>
      <c r="M4599">
        <f t="shared" si="430"/>
        <v>2.2285714285714282</v>
      </c>
      <c r="N4599">
        <f t="shared" si="431"/>
        <v>2.1366666666666663</v>
      </c>
      <c r="O4599">
        <f>G4599/WatershedCalcs!$F$18</f>
        <v>0.161796536568901</v>
      </c>
    </row>
    <row r="4600" spans="1:15" x14ac:dyDescent="0.25">
      <c r="A4600">
        <f t="shared" si="427"/>
        <v>2014</v>
      </c>
      <c r="B4600">
        <f t="shared" si="428"/>
        <v>11</v>
      </c>
      <c r="C4600">
        <v>2014</v>
      </c>
      <c r="D4600">
        <v>4</v>
      </c>
      <c r="E4600">
        <v>8</v>
      </c>
      <c r="F4600">
        <v>2.5</v>
      </c>
      <c r="G4600">
        <v>2.5</v>
      </c>
      <c r="I4600" s="1">
        <v>41855</v>
      </c>
      <c r="J4600">
        <v>2.5</v>
      </c>
      <c r="K4600">
        <f t="shared" si="426"/>
        <v>4136</v>
      </c>
      <c r="L4600" s="7">
        <f t="shared" si="429"/>
        <v>81.385281385281388</v>
      </c>
      <c r="M4600">
        <f t="shared" si="430"/>
        <v>2.157142857142857</v>
      </c>
      <c r="N4600">
        <f t="shared" si="431"/>
        <v>2.1166666666666667</v>
      </c>
      <c r="O4600">
        <f>G4600/WatershedCalcs!$F$18</f>
        <v>0.15557359285471248</v>
      </c>
    </row>
    <row r="4601" spans="1:15" x14ac:dyDescent="0.25">
      <c r="A4601">
        <f t="shared" si="427"/>
        <v>2014</v>
      </c>
      <c r="B4601">
        <f t="shared" si="428"/>
        <v>11</v>
      </c>
      <c r="C4601">
        <v>2014</v>
      </c>
      <c r="D4601">
        <v>5</v>
      </c>
      <c r="E4601">
        <v>8</v>
      </c>
      <c r="F4601">
        <v>2.1</v>
      </c>
      <c r="G4601">
        <v>2.1</v>
      </c>
      <c r="I4601" s="1">
        <v>41856</v>
      </c>
      <c r="J4601">
        <v>2.1</v>
      </c>
      <c r="K4601">
        <f t="shared" si="426"/>
        <v>4352</v>
      </c>
      <c r="L4601" s="7">
        <f t="shared" si="429"/>
        <v>85.635576544667458</v>
      </c>
      <c r="M4601">
        <f t="shared" si="430"/>
        <v>2.1</v>
      </c>
      <c r="N4601">
        <f t="shared" si="431"/>
        <v>2.1066666666666669</v>
      </c>
      <c r="O4601">
        <f>G4601/WatershedCalcs!$F$18</f>
        <v>0.1306818179979585</v>
      </c>
    </row>
    <row r="4602" spans="1:15" x14ac:dyDescent="0.25">
      <c r="A4602">
        <f t="shared" si="427"/>
        <v>2014</v>
      </c>
      <c r="B4602">
        <f t="shared" si="428"/>
        <v>11</v>
      </c>
      <c r="C4602">
        <v>2014</v>
      </c>
      <c r="D4602">
        <v>6</v>
      </c>
      <c r="E4602">
        <v>8</v>
      </c>
      <c r="F4602">
        <v>2.2000000000000002</v>
      </c>
      <c r="G4602">
        <v>2.2000000000000002</v>
      </c>
      <c r="I4602" s="1">
        <v>41857</v>
      </c>
      <c r="J4602">
        <v>2.2000000000000002</v>
      </c>
      <c r="K4602">
        <f t="shared" si="426"/>
        <v>4282</v>
      </c>
      <c r="L4602" s="7">
        <f t="shared" si="429"/>
        <v>84.258166076347891</v>
      </c>
      <c r="M4602">
        <f t="shared" si="430"/>
        <v>2.1428571428571428</v>
      </c>
      <c r="N4602">
        <f t="shared" si="431"/>
        <v>2.1100000000000003</v>
      </c>
      <c r="O4602">
        <f>G4602/WatershedCalcs!$F$18</f>
        <v>0.13690476171214699</v>
      </c>
    </row>
    <row r="4603" spans="1:15" x14ac:dyDescent="0.25">
      <c r="A4603">
        <f t="shared" si="427"/>
        <v>2014</v>
      </c>
      <c r="B4603">
        <f t="shared" si="428"/>
        <v>11</v>
      </c>
      <c r="C4603">
        <v>2014</v>
      </c>
      <c r="D4603">
        <v>7</v>
      </c>
      <c r="E4603">
        <v>8</v>
      </c>
      <c r="F4603">
        <v>2.2000000000000002</v>
      </c>
      <c r="G4603">
        <v>2.2000000000000002</v>
      </c>
      <c r="I4603" s="1">
        <v>41858</v>
      </c>
      <c r="J4603">
        <v>2.2000000000000002</v>
      </c>
      <c r="K4603">
        <f t="shared" si="426"/>
        <v>4282</v>
      </c>
      <c r="L4603" s="7">
        <f t="shared" si="429"/>
        <v>84.258166076347891</v>
      </c>
      <c r="M4603">
        <f t="shared" si="430"/>
        <v>2.2000000000000002</v>
      </c>
      <c r="N4603">
        <f t="shared" si="431"/>
        <v>2.1100000000000003</v>
      </c>
      <c r="O4603">
        <f>G4603/WatershedCalcs!$F$18</f>
        <v>0.13690476171214699</v>
      </c>
    </row>
    <row r="4604" spans="1:15" x14ac:dyDescent="0.25">
      <c r="A4604">
        <f t="shared" si="427"/>
        <v>2014</v>
      </c>
      <c r="B4604">
        <f t="shared" si="428"/>
        <v>11</v>
      </c>
      <c r="C4604">
        <v>2014</v>
      </c>
      <c r="D4604">
        <v>8</v>
      </c>
      <c r="E4604">
        <v>8</v>
      </c>
      <c r="F4604">
        <v>2</v>
      </c>
      <c r="G4604">
        <v>2</v>
      </c>
      <c r="I4604" s="1">
        <v>41859</v>
      </c>
      <c r="J4604">
        <v>2</v>
      </c>
      <c r="K4604">
        <f t="shared" si="426"/>
        <v>4416</v>
      </c>
      <c r="L4604" s="7">
        <f t="shared" si="429"/>
        <v>86.894923258559615</v>
      </c>
      <c r="M4604">
        <f t="shared" si="430"/>
        <v>2.2285714285714286</v>
      </c>
      <c r="N4604">
        <f t="shared" si="431"/>
        <v>2.1033333333333339</v>
      </c>
      <c r="O4604">
        <f>G4604/WatershedCalcs!$F$18</f>
        <v>0.12445887428376999</v>
      </c>
    </row>
    <row r="4605" spans="1:15" x14ac:dyDescent="0.25">
      <c r="A4605">
        <f t="shared" si="427"/>
        <v>2014</v>
      </c>
      <c r="B4605">
        <f t="shared" si="428"/>
        <v>11</v>
      </c>
      <c r="C4605">
        <v>2014</v>
      </c>
      <c r="D4605">
        <v>9</v>
      </c>
      <c r="E4605">
        <v>8</v>
      </c>
      <c r="F4605">
        <v>2</v>
      </c>
      <c r="G4605">
        <v>2</v>
      </c>
      <c r="I4605" s="1">
        <v>41860</v>
      </c>
      <c r="J4605">
        <v>2</v>
      </c>
      <c r="K4605">
        <f t="shared" si="426"/>
        <v>4416</v>
      </c>
      <c r="L4605" s="7">
        <f t="shared" si="429"/>
        <v>86.894923258559615</v>
      </c>
      <c r="M4605">
        <f t="shared" si="430"/>
        <v>2.2571428571428571</v>
      </c>
      <c r="N4605">
        <f t="shared" si="431"/>
        <v>2.1100000000000008</v>
      </c>
      <c r="O4605">
        <f>G4605/WatershedCalcs!$F$18</f>
        <v>0.12445887428376999</v>
      </c>
    </row>
    <row r="4606" spans="1:15" x14ac:dyDescent="0.25">
      <c r="A4606">
        <f t="shared" si="427"/>
        <v>2014</v>
      </c>
      <c r="B4606">
        <f t="shared" si="428"/>
        <v>11</v>
      </c>
      <c r="C4606">
        <v>2014</v>
      </c>
      <c r="D4606">
        <v>10</v>
      </c>
      <c r="E4606">
        <v>8</v>
      </c>
      <c r="F4606">
        <v>2.1</v>
      </c>
      <c r="G4606">
        <v>2.1</v>
      </c>
      <c r="I4606" s="1">
        <v>41861</v>
      </c>
      <c r="J4606">
        <v>2.1</v>
      </c>
      <c r="K4606">
        <f t="shared" si="426"/>
        <v>4352</v>
      </c>
      <c r="L4606" s="7">
        <f t="shared" si="429"/>
        <v>85.635576544667458</v>
      </c>
      <c r="M4606">
        <f t="shared" si="430"/>
        <v>2.3000000000000003</v>
      </c>
      <c r="N4606">
        <f t="shared" si="431"/>
        <v>2.1100000000000003</v>
      </c>
      <c r="O4606">
        <f>G4606/WatershedCalcs!$F$18</f>
        <v>0.1306818179979585</v>
      </c>
    </row>
    <row r="4607" spans="1:15" x14ac:dyDescent="0.25">
      <c r="A4607">
        <f t="shared" si="427"/>
        <v>2014</v>
      </c>
      <c r="B4607">
        <f t="shared" si="428"/>
        <v>11</v>
      </c>
      <c r="C4607">
        <v>2014</v>
      </c>
      <c r="D4607">
        <v>11</v>
      </c>
      <c r="E4607">
        <v>8</v>
      </c>
      <c r="F4607">
        <v>2.1</v>
      </c>
      <c r="G4607">
        <v>2.1</v>
      </c>
      <c r="I4607" s="1">
        <v>41862</v>
      </c>
      <c r="J4607">
        <v>2.1</v>
      </c>
      <c r="K4607">
        <f t="shared" si="426"/>
        <v>4352</v>
      </c>
      <c r="L4607" s="7">
        <f t="shared" si="429"/>
        <v>85.635576544667458</v>
      </c>
      <c r="M4607">
        <f t="shared" si="430"/>
        <v>2.3000000000000003</v>
      </c>
      <c r="N4607">
        <f t="shared" si="431"/>
        <v>2.1100000000000008</v>
      </c>
      <c r="O4607">
        <f>G4607/WatershedCalcs!$F$18</f>
        <v>0.1306818179979585</v>
      </c>
    </row>
    <row r="4608" spans="1:15" x14ac:dyDescent="0.25">
      <c r="A4608">
        <f t="shared" si="427"/>
        <v>2014</v>
      </c>
      <c r="B4608">
        <f t="shared" si="428"/>
        <v>11</v>
      </c>
      <c r="C4608">
        <v>2014</v>
      </c>
      <c r="D4608">
        <v>12</v>
      </c>
      <c r="E4608">
        <v>8</v>
      </c>
      <c r="F4608">
        <v>2.4</v>
      </c>
      <c r="G4608">
        <v>2.4</v>
      </c>
      <c r="I4608" s="1">
        <v>41863</v>
      </c>
      <c r="J4608">
        <v>2.4</v>
      </c>
      <c r="K4608">
        <f t="shared" si="426"/>
        <v>4180</v>
      </c>
      <c r="L4608" s="7">
        <f t="shared" si="429"/>
        <v>82.251082251082252</v>
      </c>
      <c r="M4608">
        <f t="shared" si="430"/>
        <v>2.2714285714285718</v>
      </c>
      <c r="N4608">
        <f t="shared" si="431"/>
        <v>2.1133333333333342</v>
      </c>
      <c r="O4608">
        <f>G4608/WatershedCalcs!$F$18</f>
        <v>0.14935064914052398</v>
      </c>
    </row>
    <row r="4609" spans="1:15" x14ac:dyDescent="0.25">
      <c r="A4609">
        <f t="shared" si="427"/>
        <v>2014</v>
      </c>
      <c r="B4609">
        <f t="shared" si="428"/>
        <v>11</v>
      </c>
      <c r="C4609">
        <v>2014</v>
      </c>
      <c r="D4609">
        <v>13</v>
      </c>
      <c r="E4609">
        <v>8</v>
      </c>
      <c r="F4609">
        <v>2.6</v>
      </c>
      <c r="G4609">
        <v>2.6</v>
      </c>
      <c r="I4609" s="1">
        <v>41864</v>
      </c>
      <c r="J4609">
        <v>2.6</v>
      </c>
      <c r="K4609">
        <f t="shared" si="426"/>
        <v>4098</v>
      </c>
      <c r="L4609" s="7">
        <f t="shared" si="429"/>
        <v>80.637544273907906</v>
      </c>
      <c r="M4609">
        <f t="shared" si="430"/>
        <v>2.2000000000000002</v>
      </c>
      <c r="N4609">
        <f t="shared" si="431"/>
        <v>2.0866666666666673</v>
      </c>
      <c r="O4609">
        <f>G4609/WatershedCalcs!$F$18</f>
        <v>0.161796536568901</v>
      </c>
    </row>
    <row r="4610" spans="1:15" x14ac:dyDescent="0.25">
      <c r="A4610">
        <f t="shared" si="427"/>
        <v>2014</v>
      </c>
      <c r="B4610">
        <f t="shared" si="428"/>
        <v>11</v>
      </c>
      <c r="C4610">
        <v>2014</v>
      </c>
      <c r="D4610">
        <v>14</v>
      </c>
      <c r="E4610">
        <v>8</v>
      </c>
      <c r="F4610">
        <v>2.4</v>
      </c>
      <c r="G4610">
        <v>2.4</v>
      </c>
      <c r="I4610" s="1">
        <v>41865</v>
      </c>
      <c r="J4610">
        <v>2.4</v>
      </c>
      <c r="K4610">
        <f t="shared" ref="K4610:K4673" si="432">RANK(J4610,$J$2:$J$5114,0)</f>
        <v>4180</v>
      </c>
      <c r="L4610" s="7">
        <f t="shared" si="429"/>
        <v>82.251082251082252</v>
      </c>
      <c r="M4610">
        <f t="shared" si="430"/>
        <v>2.0857142857142859</v>
      </c>
      <c r="N4610">
        <f t="shared" si="431"/>
        <v>2.0533333333333337</v>
      </c>
      <c r="O4610">
        <f>G4610/WatershedCalcs!$F$18</f>
        <v>0.14935064914052398</v>
      </c>
    </row>
    <row r="4611" spans="1:15" x14ac:dyDescent="0.25">
      <c r="A4611">
        <f t="shared" ref="A4611:A4674" si="433">IF(E4611&gt;9,C4611+1,C4611)</f>
        <v>2014</v>
      </c>
      <c r="B4611">
        <f t="shared" ref="B4611:B4674" si="434">IF(E4611&gt;9,(E4611-9),(E4611+3))</f>
        <v>11</v>
      </c>
      <c r="C4611">
        <v>2014</v>
      </c>
      <c r="D4611">
        <v>15</v>
      </c>
      <c r="E4611">
        <v>8</v>
      </c>
      <c r="F4611">
        <v>2.2000000000000002</v>
      </c>
      <c r="G4611">
        <v>2.2000000000000002</v>
      </c>
      <c r="I4611" s="1">
        <v>41866</v>
      </c>
      <c r="J4611">
        <v>2.2000000000000002</v>
      </c>
      <c r="K4611">
        <f t="shared" si="432"/>
        <v>4282</v>
      </c>
      <c r="L4611" s="7">
        <f t="shared" ref="L4611:L4674" si="435">100*(K4611/(COUNT($K$2:$K$5114)+1))</f>
        <v>84.258166076347891</v>
      </c>
      <c r="M4611">
        <f t="shared" ref="M4611:M4674" si="436">AVERAGE(J4611:J4617)</f>
        <v>2.0142857142857147</v>
      </c>
      <c r="N4611">
        <f t="shared" ref="N4611:N4674" si="437">AVERAGE(J4611:J4640)</f>
        <v>2.0266666666666673</v>
      </c>
      <c r="O4611">
        <f>G4611/WatershedCalcs!$F$18</f>
        <v>0.13690476171214699</v>
      </c>
    </row>
    <row r="4612" spans="1:15" x14ac:dyDescent="0.25">
      <c r="A4612">
        <f t="shared" si="433"/>
        <v>2014</v>
      </c>
      <c r="B4612">
        <f t="shared" si="434"/>
        <v>11</v>
      </c>
      <c r="C4612">
        <v>2014</v>
      </c>
      <c r="D4612">
        <v>16</v>
      </c>
      <c r="E4612">
        <v>8</v>
      </c>
      <c r="F4612">
        <v>2.2999999999999998</v>
      </c>
      <c r="G4612">
        <v>2.2999999999999998</v>
      </c>
      <c r="I4612" s="1">
        <v>41867</v>
      </c>
      <c r="J4612">
        <v>2.2999999999999998</v>
      </c>
      <c r="K4612">
        <f t="shared" si="432"/>
        <v>4227</v>
      </c>
      <c r="L4612" s="7">
        <f t="shared" si="435"/>
        <v>83.175914994096814</v>
      </c>
      <c r="M4612">
        <f t="shared" si="436"/>
        <v>1.9714285714285718</v>
      </c>
      <c r="N4612">
        <f t="shared" si="437"/>
        <v>2.0166666666666675</v>
      </c>
      <c r="O4612">
        <f>G4612/WatershedCalcs!$F$18</f>
        <v>0.14312770542633546</v>
      </c>
    </row>
    <row r="4613" spans="1:15" x14ac:dyDescent="0.25">
      <c r="A4613">
        <f t="shared" si="433"/>
        <v>2014</v>
      </c>
      <c r="B4613">
        <f t="shared" si="434"/>
        <v>11</v>
      </c>
      <c r="C4613">
        <v>2014</v>
      </c>
      <c r="D4613">
        <v>17</v>
      </c>
      <c r="E4613">
        <v>8</v>
      </c>
      <c r="F4613">
        <v>2.1</v>
      </c>
      <c r="G4613">
        <v>2.1</v>
      </c>
      <c r="I4613" s="1">
        <v>41868</v>
      </c>
      <c r="J4613">
        <v>2.1</v>
      </c>
      <c r="K4613">
        <f t="shared" si="432"/>
        <v>4352</v>
      </c>
      <c r="L4613" s="7">
        <f t="shared" si="435"/>
        <v>85.635576544667458</v>
      </c>
      <c r="M4613">
        <f t="shared" si="436"/>
        <v>1.9142857142857144</v>
      </c>
      <c r="N4613">
        <f t="shared" si="437"/>
        <v>2.0033333333333339</v>
      </c>
      <c r="O4613">
        <f>G4613/WatershedCalcs!$F$18</f>
        <v>0.1306818179979585</v>
      </c>
    </row>
    <row r="4614" spans="1:15" x14ac:dyDescent="0.25">
      <c r="A4614">
        <f t="shared" si="433"/>
        <v>2014</v>
      </c>
      <c r="B4614">
        <f t="shared" si="434"/>
        <v>11</v>
      </c>
      <c r="C4614">
        <v>2014</v>
      </c>
      <c r="D4614">
        <v>18</v>
      </c>
      <c r="E4614">
        <v>8</v>
      </c>
      <c r="F4614">
        <v>1.9</v>
      </c>
      <c r="G4614">
        <v>1.9</v>
      </c>
      <c r="I4614" s="1">
        <v>41869</v>
      </c>
      <c r="J4614">
        <v>1.9</v>
      </c>
      <c r="K4614">
        <f t="shared" si="432"/>
        <v>4479</v>
      </c>
      <c r="L4614" s="7">
        <f t="shared" si="435"/>
        <v>88.134592680047234</v>
      </c>
      <c r="M4614">
        <f t="shared" si="436"/>
        <v>1.8857142857142859</v>
      </c>
      <c r="N4614">
        <f t="shared" si="437"/>
        <v>2.0066666666666673</v>
      </c>
      <c r="O4614">
        <f>G4614/WatershedCalcs!$F$18</f>
        <v>0.11823593056958148</v>
      </c>
    </row>
    <row r="4615" spans="1:15" x14ac:dyDescent="0.25">
      <c r="A4615">
        <f t="shared" si="433"/>
        <v>2014</v>
      </c>
      <c r="B4615">
        <f t="shared" si="434"/>
        <v>11</v>
      </c>
      <c r="C4615">
        <v>2014</v>
      </c>
      <c r="D4615">
        <v>19</v>
      </c>
      <c r="E4615">
        <v>8</v>
      </c>
      <c r="F4615">
        <v>1.9</v>
      </c>
      <c r="G4615">
        <v>1.9</v>
      </c>
      <c r="I4615" s="1">
        <v>41870</v>
      </c>
      <c r="J4615">
        <v>1.9</v>
      </c>
      <c r="K4615">
        <f t="shared" si="432"/>
        <v>4479</v>
      </c>
      <c r="L4615" s="7">
        <f t="shared" si="435"/>
        <v>88.134592680047234</v>
      </c>
      <c r="M4615">
        <f t="shared" si="436"/>
        <v>1.9142857142857144</v>
      </c>
      <c r="N4615">
        <f t="shared" si="437"/>
        <v>2.0133333333333336</v>
      </c>
      <c r="O4615">
        <f>G4615/WatershedCalcs!$F$18</f>
        <v>0.11823593056958148</v>
      </c>
    </row>
    <row r="4616" spans="1:15" x14ac:dyDescent="0.25">
      <c r="A4616">
        <f t="shared" si="433"/>
        <v>2014</v>
      </c>
      <c r="B4616">
        <f t="shared" si="434"/>
        <v>11</v>
      </c>
      <c r="C4616">
        <v>2014</v>
      </c>
      <c r="D4616">
        <v>20</v>
      </c>
      <c r="E4616">
        <v>8</v>
      </c>
      <c r="F4616">
        <v>1.8</v>
      </c>
      <c r="G4616">
        <v>1.8</v>
      </c>
      <c r="I4616" s="1">
        <v>41871</v>
      </c>
      <c r="J4616">
        <v>1.8</v>
      </c>
      <c r="K4616">
        <f t="shared" si="432"/>
        <v>4568</v>
      </c>
      <c r="L4616" s="7">
        <f t="shared" si="435"/>
        <v>89.885871704053528</v>
      </c>
      <c r="M4616">
        <f t="shared" si="436"/>
        <v>1.9142857142857144</v>
      </c>
      <c r="N4616">
        <f t="shared" si="437"/>
        <v>2.0433333333333339</v>
      </c>
      <c r="O4616">
        <f>G4616/WatershedCalcs!$F$18</f>
        <v>0.11201298685539299</v>
      </c>
    </row>
    <row r="4617" spans="1:15" x14ac:dyDescent="0.25">
      <c r="A4617">
        <f t="shared" si="433"/>
        <v>2014</v>
      </c>
      <c r="B4617">
        <f t="shared" si="434"/>
        <v>11</v>
      </c>
      <c r="C4617">
        <v>2014</v>
      </c>
      <c r="D4617">
        <v>21</v>
      </c>
      <c r="E4617">
        <v>8</v>
      </c>
      <c r="F4617">
        <v>1.9</v>
      </c>
      <c r="G4617">
        <v>1.9</v>
      </c>
      <c r="I4617" s="1">
        <v>41872</v>
      </c>
      <c r="J4617">
        <v>1.9</v>
      </c>
      <c r="K4617">
        <f t="shared" si="432"/>
        <v>4479</v>
      </c>
      <c r="L4617" s="7">
        <f t="shared" si="435"/>
        <v>88.134592680047234</v>
      </c>
      <c r="M4617">
        <f t="shared" si="436"/>
        <v>1.9285714285714286</v>
      </c>
      <c r="N4617">
        <f t="shared" si="437"/>
        <v>2.0666666666666669</v>
      </c>
      <c r="O4617">
        <f>G4617/WatershedCalcs!$F$18</f>
        <v>0.11823593056958148</v>
      </c>
    </row>
    <row r="4618" spans="1:15" x14ac:dyDescent="0.25">
      <c r="A4618">
        <f t="shared" si="433"/>
        <v>2014</v>
      </c>
      <c r="B4618">
        <f t="shared" si="434"/>
        <v>11</v>
      </c>
      <c r="C4618">
        <v>2014</v>
      </c>
      <c r="D4618">
        <v>22</v>
      </c>
      <c r="E4618">
        <v>8</v>
      </c>
      <c r="F4618">
        <v>1.9</v>
      </c>
      <c r="G4618">
        <v>1.9</v>
      </c>
      <c r="I4618" s="1">
        <v>41873</v>
      </c>
      <c r="J4618">
        <v>1.9</v>
      </c>
      <c r="K4618">
        <f t="shared" si="432"/>
        <v>4479</v>
      </c>
      <c r="L4618" s="7">
        <f t="shared" si="435"/>
        <v>88.134592680047234</v>
      </c>
      <c r="M4618">
        <f t="shared" si="436"/>
        <v>1.9714285714285715</v>
      </c>
      <c r="N4618">
        <f t="shared" si="437"/>
        <v>2.0766666666666667</v>
      </c>
      <c r="O4618">
        <f>G4618/WatershedCalcs!$F$18</f>
        <v>0.11823593056958148</v>
      </c>
    </row>
    <row r="4619" spans="1:15" x14ac:dyDescent="0.25">
      <c r="A4619">
        <f t="shared" si="433"/>
        <v>2014</v>
      </c>
      <c r="B4619">
        <f t="shared" si="434"/>
        <v>11</v>
      </c>
      <c r="C4619">
        <v>2014</v>
      </c>
      <c r="D4619">
        <v>23</v>
      </c>
      <c r="E4619">
        <v>8</v>
      </c>
      <c r="F4619">
        <v>1.9</v>
      </c>
      <c r="G4619">
        <v>1.9</v>
      </c>
      <c r="I4619" s="1">
        <v>41874</v>
      </c>
      <c r="J4619">
        <v>1.9</v>
      </c>
      <c r="K4619">
        <f t="shared" si="432"/>
        <v>4479</v>
      </c>
      <c r="L4619" s="7">
        <f t="shared" si="435"/>
        <v>88.134592680047234</v>
      </c>
      <c r="M4619">
        <f t="shared" si="436"/>
        <v>2.0142857142857147</v>
      </c>
      <c r="N4619">
        <f t="shared" si="437"/>
        <v>2.0866666666666669</v>
      </c>
      <c r="O4619">
        <f>G4619/WatershedCalcs!$F$18</f>
        <v>0.11823593056958148</v>
      </c>
    </row>
    <row r="4620" spans="1:15" x14ac:dyDescent="0.25">
      <c r="A4620">
        <f t="shared" si="433"/>
        <v>2014</v>
      </c>
      <c r="B4620">
        <f t="shared" si="434"/>
        <v>11</v>
      </c>
      <c r="C4620">
        <v>2014</v>
      </c>
      <c r="D4620">
        <v>24</v>
      </c>
      <c r="E4620">
        <v>8</v>
      </c>
      <c r="F4620">
        <v>1.9</v>
      </c>
      <c r="G4620">
        <v>1.9</v>
      </c>
      <c r="I4620" s="1">
        <v>41875</v>
      </c>
      <c r="J4620">
        <v>1.9</v>
      </c>
      <c r="K4620">
        <f t="shared" si="432"/>
        <v>4479</v>
      </c>
      <c r="L4620" s="7">
        <f t="shared" si="435"/>
        <v>88.134592680047234</v>
      </c>
      <c r="M4620">
        <f t="shared" si="436"/>
        <v>2.0571428571428569</v>
      </c>
      <c r="N4620">
        <f t="shared" si="437"/>
        <v>2.0933333333333337</v>
      </c>
      <c r="O4620">
        <f>G4620/WatershedCalcs!$F$18</f>
        <v>0.11823593056958148</v>
      </c>
    </row>
    <row r="4621" spans="1:15" x14ac:dyDescent="0.25">
      <c r="A4621">
        <f t="shared" si="433"/>
        <v>2014</v>
      </c>
      <c r="B4621">
        <f t="shared" si="434"/>
        <v>11</v>
      </c>
      <c r="C4621">
        <v>2014</v>
      </c>
      <c r="D4621">
        <v>25</v>
      </c>
      <c r="E4621">
        <v>8</v>
      </c>
      <c r="F4621">
        <v>2.1</v>
      </c>
      <c r="G4621">
        <v>2.1</v>
      </c>
      <c r="I4621" s="1">
        <v>41876</v>
      </c>
      <c r="J4621">
        <v>2.1</v>
      </c>
      <c r="K4621">
        <f t="shared" si="432"/>
        <v>4352</v>
      </c>
      <c r="L4621" s="7">
        <f t="shared" si="435"/>
        <v>85.635576544667458</v>
      </c>
      <c r="M4621">
        <f t="shared" si="436"/>
        <v>2.1285714285714286</v>
      </c>
      <c r="N4621">
        <f t="shared" si="437"/>
        <v>2.1233333333333335</v>
      </c>
      <c r="O4621">
        <f>G4621/WatershedCalcs!$F$18</f>
        <v>0.1306818179979585</v>
      </c>
    </row>
    <row r="4622" spans="1:15" x14ac:dyDescent="0.25">
      <c r="A4622">
        <f t="shared" si="433"/>
        <v>2014</v>
      </c>
      <c r="B4622">
        <f t="shared" si="434"/>
        <v>11</v>
      </c>
      <c r="C4622">
        <v>2014</v>
      </c>
      <c r="D4622">
        <v>26</v>
      </c>
      <c r="E4622">
        <v>8</v>
      </c>
      <c r="F4622">
        <v>1.9</v>
      </c>
      <c r="G4622">
        <v>1.9</v>
      </c>
      <c r="I4622" s="1">
        <v>41877</v>
      </c>
      <c r="J4622">
        <v>1.9</v>
      </c>
      <c r="K4622">
        <f t="shared" si="432"/>
        <v>4479</v>
      </c>
      <c r="L4622" s="7">
        <f t="shared" si="435"/>
        <v>88.134592680047234</v>
      </c>
      <c r="M4622">
        <f t="shared" si="436"/>
        <v>2.1428571428571428</v>
      </c>
      <c r="N4622">
        <f t="shared" si="437"/>
        <v>2.3666666666666671</v>
      </c>
      <c r="O4622">
        <f>G4622/WatershedCalcs!$F$18</f>
        <v>0.11823593056958148</v>
      </c>
    </row>
    <row r="4623" spans="1:15" x14ac:dyDescent="0.25">
      <c r="A4623">
        <f t="shared" si="433"/>
        <v>2014</v>
      </c>
      <c r="B4623">
        <f t="shared" si="434"/>
        <v>11</v>
      </c>
      <c r="C4623">
        <v>2014</v>
      </c>
      <c r="D4623">
        <v>27</v>
      </c>
      <c r="E4623">
        <v>8</v>
      </c>
      <c r="F4623">
        <v>1.9</v>
      </c>
      <c r="G4623">
        <v>1.9</v>
      </c>
      <c r="I4623" s="1">
        <v>41878</v>
      </c>
      <c r="J4623">
        <v>1.9</v>
      </c>
      <c r="K4623">
        <f t="shared" si="432"/>
        <v>4479</v>
      </c>
      <c r="L4623" s="7">
        <f t="shared" si="435"/>
        <v>88.134592680047234</v>
      </c>
      <c r="M4623">
        <f t="shared" si="436"/>
        <v>2.1571428571428575</v>
      </c>
      <c r="N4623">
        <f t="shared" si="437"/>
        <v>2.4033333333333338</v>
      </c>
      <c r="O4623">
        <f>G4623/WatershedCalcs!$F$18</f>
        <v>0.11823593056958148</v>
      </c>
    </row>
    <row r="4624" spans="1:15" x14ac:dyDescent="0.25">
      <c r="A4624">
        <f t="shared" si="433"/>
        <v>2014</v>
      </c>
      <c r="B4624">
        <f t="shared" si="434"/>
        <v>11</v>
      </c>
      <c r="C4624">
        <v>2014</v>
      </c>
      <c r="D4624">
        <v>28</v>
      </c>
      <c r="E4624">
        <v>8</v>
      </c>
      <c r="F4624">
        <v>2.2000000000000002</v>
      </c>
      <c r="G4624">
        <v>2.2000000000000002</v>
      </c>
      <c r="I4624" s="1">
        <v>41879</v>
      </c>
      <c r="J4624">
        <v>2.2000000000000002</v>
      </c>
      <c r="K4624">
        <f t="shared" si="432"/>
        <v>4282</v>
      </c>
      <c r="L4624" s="7">
        <f t="shared" si="435"/>
        <v>84.258166076347891</v>
      </c>
      <c r="M4624">
        <f t="shared" si="436"/>
        <v>2.1999999999999997</v>
      </c>
      <c r="N4624">
        <f t="shared" si="437"/>
        <v>2.4133333333333336</v>
      </c>
      <c r="O4624">
        <f>G4624/WatershedCalcs!$F$18</f>
        <v>0.13690476171214699</v>
      </c>
    </row>
    <row r="4625" spans="1:15" x14ac:dyDescent="0.25">
      <c r="A4625">
        <f t="shared" si="433"/>
        <v>2014</v>
      </c>
      <c r="B4625">
        <f t="shared" si="434"/>
        <v>11</v>
      </c>
      <c r="C4625">
        <v>2014</v>
      </c>
      <c r="D4625">
        <v>29</v>
      </c>
      <c r="E4625">
        <v>8</v>
      </c>
      <c r="F4625">
        <v>2.2000000000000002</v>
      </c>
      <c r="G4625">
        <v>2.2000000000000002</v>
      </c>
      <c r="I4625" s="1">
        <v>41880</v>
      </c>
      <c r="J4625">
        <v>2.2000000000000002</v>
      </c>
      <c r="K4625">
        <f t="shared" si="432"/>
        <v>4282</v>
      </c>
      <c r="L4625" s="7">
        <f t="shared" si="435"/>
        <v>84.258166076347891</v>
      </c>
      <c r="M4625">
        <f t="shared" si="436"/>
        <v>2.1999999999999997</v>
      </c>
      <c r="N4625">
        <f t="shared" si="437"/>
        <v>2.4033333333333338</v>
      </c>
      <c r="O4625">
        <f>G4625/WatershedCalcs!$F$18</f>
        <v>0.13690476171214699</v>
      </c>
    </row>
    <row r="4626" spans="1:15" x14ac:dyDescent="0.25">
      <c r="A4626">
        <f t="shared" si="433"/>
        <v>2014</v>
      </c>
      <c r="B4626">
        <f t="shared" si="434"/>
        <v>11</v>
      </c>
      <c r="C4626">
        <v>2014</v>
      </c>
      <c r="D4626">
        <v>30</v>
      </c>
      <c r="E4626">
        <v>8</v>
      </c>
      <c r="F4626">
        <v>2.2000000000000002</v>
      </c>
      <c r="G4626">
        <v>2.2000000000000002</v>
      </c>
      <c r="I4626" s="1">
        <v>41881</v>
      </c>
      <c r="J4626">
        <v>2.2000000000000002</v>
      </c>
      <c r="K4626">
        <f t="shared" si="432"/>
        <v>4282</v>
      </c>
      <c r="L4626" s="7">
        <f t="shared" si="435"/>
        <v>84.258166076347891</v>
      </c>
      <c r="M4626">
        <f t="shared" si="436"/>
        <v>2.1999999999999997</v>
      </c>
      <c r="N4626">
        <f t="shared" si="437"/>
        <v>2.3900000000000006</v>
      </c>
      <c r="O4626">
        <f>G4626/WatershedCalcs!$F$18</f>
        <v>0.13690476171214699</v>
      </c>
    </row>
    <row r="4627" spans="1:15" x14ac:dyDescent="0.25">
      <c r="A4627">
        <f t="shared" si="433"/>
        <v>2014</v>
      </c>
      <c r="B4627">
        <f t="shared" si="434"/>
        <v>11</v>
      </c>
      <c r="C4627">
        <v>2014</v>
      </c>
      <c r="D4627">
        <v>31</v>
      </c>
      <c r="E4627">
        <v>8</v>
      </c>
      <c r="F4627">
        <v>2.4</v>
      </c>
      <c r="G4627">
        <v>2.4</v>
      </c>
      <c r="I4627" s="1">
        <v>41882</v>
      </c>
      <c r="J4627">
        <v>2.4</v>
      </c>
      <c r="K4627">
        <f t="shared" si="432"/>
        <v>4180</v>
      </c>
      <c r="L4627" s="7">
        <f t="shared" si="435"/>
        <v>82.251082251082252</v>
      </c>
      <c r="M4627">
        <f t="shared" si="436"/>
        <v>2.1714285714285713</v>
      </c>
      <c r="N4627">
        <f t="shared" si="437"/>
        <v>2.3966666666666674</v>
      </c>
      <c r="O4627">
        <f>G4627/WatershedCalcs!$F$18</f>
        <v>0.14935064914052398</v>
      </c>
    </row>
    <row r="4628" spans="1:15" x14ac:dyDescent="0.25">
      <c r="A4628">
        <f t="shared" si="433"/>
        <v>2014</v>
      </c>
      <c r="B4628">
        <f t="shared" si="434"/>
        <v>12</v>
      </c>
      <c r="C4628">
        <v>2014</v>
      </c>
      <c r="D4628">
        <v>1</v>
      </c>
      <c r="E4628">
        <v>9</v>
      </c>
      <c r="F4628">
        <v>2.2000000000000002</v>
      </c>
      <c r="G4628">
        <v>2.2000000000000002</v>
      </c>
      <c r="I4628" s="1">
        <v>41883</v>
      </c>
      <c r="J4628">
        <v>2.2000000000000002</v>
      </c>
      <c r="K4628">
        <f t="shared" si="432"/>
        <v>4282</v>
      </c>
      <c r="L4628" s="7">
        <f t="shared" si="435"/>
        <v>84.258166076347891</v>
      </c>
      <c r="M4628">
        <f t="shared" si="436"/>
        <v>2.1428571428571428</v>
      </c>
      <c r="N4628">
        <f t="shared" si="437"/>
        <v>2.4100000000000006</v>
      </c>
      <c r="O4628">
        <f>G4628/WatershedCalcs!$F$18</f>
        <v>0.13690476171214699</v>
      </c>
    </row>
    <row r="4629" spans="1:15" x14ac:dyDescent="0.25">
      <c r="A4629">
        <f t="shared" si="433"/>
        <v>2014</v>
      </c>
      <c r="B4629">
        <f t="shared" si="434"/>
        <v>12</v>
      </c>
      <c r="C4629">
        <v>2014</v>
      </c>
      <c r="D4629">
        <v>2</v>
      </c>
      <c r="E4629">
        <v>9</v>
      </c>
      <c r="F4629">
        <v>2</v>
      </c>
      <c r="G4629">
        <v>2</v>
      </c>
      <c r="I4629" s="1">
        <v>41884</v>
      </c>
      <c r="J4629">
        <v>2</v>
      </c>
      <c r="K4629">
        <f t="shared" si="432"/>
        <v>4416</v>
      </c>
      <c r="L4629" s="7">
        <f t="shared" si="435"/>
        <v>86.894923258559615</v>
      </c>
      <c r="M4629">
        <f t="shared" si="436"/>
        <v>2.1142857142857143</v>
      </c>
      <c r="N4629">
        <f t="shared" si="437"/>
        <v>2.4066666666666667</v>
      </c>
      <c r="O4629">
        <f>G4629/WatershedCalcs!$F$18</f>
        <v>0.12445887428376999</v>
      </c>
    </row>
    <row r="4630" spans="1:15" x14ac:dyDescent="0.25">
      <c r="A4630">
        <f t="shared" si="433"/>
        <v>2014</v>
      </c>
      <c r="B4630">
        <f t="shared" si="434"/>
        <v>12</v>
      </c>
      <c r="C4630">
        <v>2014</v>
      </c>
      <c r="D4630">
        <v>3</v>
      </c>
      <c r="E4630">
        <v>9</v>
      </c>
      <c r="F4630">
        <v>2.2000000000000002</v>
      </c>
      <c r="G4630">
        <v>2.2000000000000002</v>
      </c>
      <c r="I4630" s="1">
        <v>41885</v>
      </c>
      <c r="J4630">
        <v>2.2000000000000002</v>
      </c>
      <c r="K4630">
        <f t="shared" si="432"/>
        <v>4282</v>
      </c>
      <c r="L4630" s="7">
        <f t="shared" si="435"/>
        <v>84.258166076347891</v>
      </c>
      <c r="M4630">
        <f t="shared" si="436"/>
        <v>2.1285714285714286</v>
      </c>
      <c r="N4630">
        <f t="shared" si="437"/>
        <v>2.4033333333333338</v>
      </c>
      <c r="O4630">
        <f>G4630/WatershedCalcs!$F$18</f>
        <v>0.13690476171214699</v>
      </c>
    </row>
    <row r="4631" spans="1:15" x14ac:dyDescent="0.25">
      <c r="A4631">
        <f t="shared" si="433"/>
        <v>2014</v>
      </c>
      <c r="B4631">
        <f t="shared" si="434"/>
        <v>12</v>
      </c>
      <c r="C4631">
        <v>2014</v>
      </c>
      <c r="D4631">
        <v>4</v>
      </c>
      <c r="E4631">
        <v>9</v>
      </c>
      <c r="F4631">
        <v>2.2000000000000002</v>
      </c>
      <c r="G4631">
        <v>2.2000000000000002</v>
      </c>
      <c r="I4631" s="1">
        <v>41886</v>
      </c>
      <c r="J4631">
        <v>2.2000000000000002</v>
      </c>
      <c r="K4631">
        <f t="shared" si="432"/>
        <v>4282</v>
      </c>
      <c r="L4631" s="7">
        <f t="shared" si="435"/>
        <v>84.258166076347891</v>
      </c>
      <c r="M4631">
        <f t="shared" si="436"/>
        <v>2.128571428571429</v>
      </c>
      <c r="N4631">
        <f t="shared" si="437"/>
        <v>2.39</v>
      </c>
      <c r="O4631">
        <f>G4631/WatershedCalcs!$F$18</f>
        <v>0.13690476171214699</v>
      </c>
    </row>
    <row r="4632" spans="1:15" x14ac:dyDescent="0.25">
      <c r="A4632">
        <f t="shared" si="433"/>
        <v>2014</v>
      </c>
      <c r="B4632">
        <f t="shared" si="434"/>
        <v>12</v>
      </c>
      <c r="C4632">
        <v>2014</v>
      </c>
      <c r="D4632">
        <v>5</v>
      </c>
      <c r="E4632">
        <v>9</v>
      </c>
      <c r="F4632">
        <v>2.2000000000000002</v>
      </c>
      <c r="G4632">
        <v>2.2000000000000002</v>
      </c>
      <c r="I4632" s="1">
        <v>41887</v>
      </c>
      <c r="J4632">
        <v>2.2000000000000002</v>
      </c>
      <c r="K4632">
        <f t="shared" si="432"/>
        <v>4282</v>
      </c>
      <c r="L4632" s="7">
        <f t="shared" si="435"/>
        <v>84.258166076347891</v>
      </c>
      <c r="M4632">
        <f t="shared" si="436"/>
        <v>2.0428571428571427</v>
      </c>
      <c r="N4632">
        <f t="shared" si="437"/>
        <v>2.3766666666666665</v>
      </c>
      <c r="O4632">
        <f>G4632/WatershedCalcs!$F$18</f>
        <v>0.13690476171214699</v>
      </c>
    </row>
    <row r="4633" spans="1:15" x14ac:dyDescent="0.25">
      <c r="A4633">
        <f t="shared" si="433"/>
        <v>2014</v>
      </c>
      <c r="B4633">
        <f t="shared" si="434"/>
        <v>12</v>
      </c>
      <c r="C4633">
        <v>2014</v>
      </c>
      <c r="D4633">
        <v>6</v>
      </c>
      <c r="E4633">
        <v>9</v>
      </c>
      <c r="F4633">
        <v>2</v>
      </c>
      <c r="G4633">
        <v>2</v>
      </c>
      <c r="I4633" s="1">
        <v>41888</v>
      </c>
      <c r="J4633">
        <v>2</v>
      </c>
      <c r="K4633">
        <f t="shared" si="432"/>
        <v>4416</v>
      </c>
      <c r="L4633" s="7">
        <f t="shared" si="435"/>
        <v>86.894923258559615</v>
      </c>
      <c r="M4633">
        <f t="shared" si="436"/>
        <v>1.9571428571428571</v>
      </c>
      <c r="N4633">
        <f t="shared" si="437"/>
        <v>2.36</v>
      </c>
      <c r="O4633">
        <f>G4633/WatershedCalcs!$F$18</f>
        <v>0.12445887428376999</v>
      </c>
    </row>
    <row r="4634" spans="1:15" x14ac:dyDescent="0.25">
      <c r="A4634">
        <f t="shared" si="433"/>
        <v>2014</v>
      </c>
      <c r="B4634">
        <f t="shared" si="434"/>
        <v>12</v>
      </c>
      <c r="C4634">
        <v>2014</v>
      </c>
      <c r="D4634">
        <v>7</v>
      </c>
      <c r="E4634">
        <v>9</v>
      </c>
      <c r="F4634">
        <v>2.2000000000000002</v>
      </c>
      <c r="G4634">
        <v>2.2000000000000002</v>
      </c>
      <c r="I4634" s="1">
        <v>41889</v>
      </c>
      <c r="J4634">
        <v>2.2000000000000002</v>
      </c>
      <c r="K4634">
        <f t="shared" si="432"/>
        <v>4282</v>
      </c>
      <c r="L4634" s="7">
        <f t="shared" si="435"/>
        <v>84.258166076347891</v>
      </c>
      <c r="M4634">
        <f t="shared" si="436"/>
        <v>1.9</v>
      </c>
      <c r="N4634">
        <f t="shared" si="437"/>
        <v>2.3499999999999996</v>
      </c>
      <c r="O4634">
        <f>G4634/WatershedCalcs!$F$18</f>
        <v>0.13690476171214699</v>
      </c>
    </row>
    <row r="4635" spans="1:15" x14ac:dyDescent="0.25">
      <c r="A4635">
        <f t="shared" si="433"/>
        <v>2014</v>
      </c>
      <c r="B4635">
        <f t="shared" si="434"/>
        <v>12</v>
      </c>
      <c r="C4635">
        <v>2014</v>
      </c>
      <c r="D4635">
        <v>8</v>
      </c>
      <c r="E4635">
        <v>9</v>
      </c>
      <c r="F4635">
        <v>2</v>
      </c>
      <c r="G4635">
        <v>2</v>
      </c>
      <c r="I4635" s="1">
        <v>41890</v>
      </c>
      <c r="J4635">
        <v>2</v>
      </c>
      <c r="K4635">
        <f t="shared" si="432"/>
        <v>4416</v>
      </c>
      <c r="L4635" s="7">
        <f t="shared" si="435"/>
        <v>86.894923258559615</v>
      </c>
      <c r="M4635">
        <f t="shared" si="436"/>
        <v>1.8571428571428572</v>
      </c>
      <c r="N4635">
        <f t="shared" si="437"/>
        <v>2.3366666666666664</v>
      </c>
      <c r="O4635">
        <f>G4635/WatershedCalcs!$F$18</f>
        <v>0.12445887428376999</v>
      </c>
    </row>
    <row r="4636" spans="1:15" x14ac:dyDescent="0.25">
      <c r="A4636">
        <f t="shared" si="433"/>
        <v>2014</v>
      </c>
      <c r="B4636">
        <f t="shared" si="434"/>
        <v>12</v>
      </c>
      <c r="C4636">
        <v>2014</v>
      </c>
      <c r="D4636">
        <v>9</v>
      </c>
      <c r="E4636">
        <v>9</v>
      </c>
      <c r="F4636">
        <v>2.1</v>
      </c>
      <c r="G4636">
        <v>2.1</v>
      </c>
      <c r="I4636" s="1">
        <v>41891</v>
      </c>
      <c r="J4636">
        <v>2.1</v>
      </c>
      <c r="K4636">
        <f t="shared" si="432"/>
        <v>4352</v>
      </c>
      <c r="L4636" s="7">
        <f t="shared" si="435"/>
        <v>85.635576544667458</v>
      </c>
      <c r="M4636">
        <f t="shared" si="436"/>
        <v>1.842857142857143</v>
      </c>
      <c r="N4636">
        <f t="shared" si="437"/>
        <v>2.3299999999999996</v>
      </c>
      <c r="O4636">
        <f>G4636/WatershedCalcs!$F$18</f>
        <v>0.1306818179979585</v>
      </c>
    </row>
    <row r="4637" spans="1:15" x14ac:dyDescent="0.25">
      <c r="A4637">
        <f t="shared" si="433"/>
        <v>2014</v>
      </c>
      <c r="B4637">
        <f t="shared" si="434"/>
        <v>12</v>
      </c>
      <c r="C4637">
        <v>2014</v>
      </c>
      <c r="D4637">
        <v>10</v>
      </c>
      <c r="E4637">
        <v>9</v>
      </c>
      <c r="F4637">
        <v>2.2000000000000002</v>
      </c>
      <c r="G4637">
        <v>2.2000000000000002</v>
      </c>
      <c r="I4637" s="1">
        <v>41892</v>
      </c>
      <c r="J4637">
        <v>2.2000000000000002</v>
      </c>
      <c r="K4637">
        <f t="shared" si="432"/>
        <v>4282</v>
      </c>
      <c r="L4637" s="7">
        <f t="shared" si="435"/>
        <v>84.258166076347891</v>
      </c>
      <c r="M4637">
        <f t="shared" si="436"/>
        <v>1.8571428571428572</v>
      </c>
      <c r="N4637">
        <f t="shared" si="437"/>
        <v>2.3199999999999994</v>
      </c>
      <c r="O4637">
        <f>G4637/WatershedCalcs!$F$18</f>
        <v>0.13690476171214699</v>
      </c>
    </row>
    <row r="4638" spans="1:15" x14ac:dyDescent="0.25">
      <c r="A4638">
        <f t="shared" si="433"/>
        <v>2014</v>
      </c>
      <c r="B4638">
        <f t="shared" si="434"/>
        <v>12</v>
      </c>
      <c r="C4638">
        <v>2014</v>
      </c>
      <c r="D4638">
        <v>11</v>
      </c>
      <c r="E4638">
        <v>9</v>
      </c>
      <c r="F4638">
        <v>1.6</v>
      </c>
      <c r="G4638">
        <v>1.6</v>
      </c>
      <c r="I4638" s="1">
        <v>41893</v>
      </c>
      <c r="J4638">
        <v>1.6</v>
      </c>
      <c r="K4638">
        <f t="shared" si="432"/>
        <v>4775</v>
      </c>
      <c r="L4638" s="7">
        <f t="shared" si="435"/>
        <v>93.959071231798504</v>
      </c>
      <c r="M4638">
        <f t="shared" si="436"/>
        <v>1.842857142857143</v>
      </c>
      <c r="N4638">
        <f t="shared" si="437"/>
        <v>2.313333333333333</v>
      </c>
      <c r="O4638">
        <f>G4638/WatershedCalcs!$F$18</f>
        <v>9.9567099427015998E-2</v>
      </c>
    </row>
    <row r="4639" spans="1:15" x14ac:dyDescent="0.25">
      <c r="A4639">
        <f t="shared" si="433"/>
        <v>2014</v>
      </c>
      <c r="B4639">
        <f t="shared" si="434"/>
        <v>12</v>
      </c>
      <c r="C4639">
        <v>2014</v>
      </c>
      <c r="D4639">
        <v>12</v>
      </c>
      <c r="E4639">
        <v>9</v>
      </c>
      <c r="F4639">
        <v>1.6</v>
      </c>
      <c r="G4639">
        <v>1.6</v>
      </c>
      <c r="I4639" s="1">
        <v>41894</v>
      </c>
      <c r="J4639">
        <v>1.6</v>
      </c>
      <c r="K4639">
        <f t="shared" si="432"/>
        <v>4775</v>
      </c>
      <c r="L4639" s="7">
        <f t="shared" si="435"/>
        <v>93.959071231798504</v>
      </c>
      <c r="M4639">
        <f t="shared" si="436"/>
        <v>2.0142857142857138</v>
      </c>
      <c r="N4639">
        <f t="shared" si="437"/>
        <v>2.3466666666666658</v>
      </c>
      <c r="O4639">
        <f>G4639/WatershedCalcs!$F$18</f>
        <v>9.9567099427015998E-2</v>
      </c>
    </row>
    <row r="4640" spans="1:15" x14ac:dyDescent="0.25">
      <c r="A4640">
        <f t="shared" si="433"/>
        <v>2014</v>
      </c>
      <c r="B4640">
        <f t="shared" si="434"/>
        <v>12</v>
      </c>
      <c r="C4640">
        <v>2014</v>
      </c>
      <c r="D4640">
        <v>13</v>
      </c>
      <c r="E4640">
        <v>9</v>
      </c>
      <c r="F4640">
        <v>1.6</v>
      </c>
      <c r="G4640">
        <v>1.6</v>
      </c>
      <c r="I4640" s="1">
        <v>41895</v>
      </c>
      <c r="J4640">
        <v>1.6</v>
      </c>
      <c r="K4640">
        <f t="shared" si="432"/>
        <v>4775</v>
      </c>
      <c r="L4640" s="7">
        <f t="shared" si="435"/>
        <v>93.959071231798504</v>
      </c>
      <c r="M4640">
        <f t="shared" si="436"/>
        <v>2.1428571428571428</v>
      </c>
      <c r="N4640">
        <f t="shared" si="437"/>
        <v>2.376666666666666</v>
      </c>
      <c r="O4640">
        <f>G4640/WatershedCalcs!$F$18</f>
        <v>9.9567099427015998E-2</v>
      </c>
    </row>
    <row r="4641" spans="1:15" x14ac:dyDescent="0.25">
      <c r="A4641">
        <f t="shared" si="433"/>
        <v>2014</v>
      </c>
      <c r="B4641">
        <f t="shared" si="434"/>
        <v>12</v>
      </c>
      <c r="C4641">
        <v>2014</v>
      </c>
      <c r="D4641">
        <v>14</v>
      </c>
      <c r="E4641">
        <v>9</v>
      </c>
      <c r="F4641">
        <v>1.9</v>
      </c>
      <c r="G4641">
        <v>1.9</v>
      </c>
      <c r="I4641" s="1">
        <v>41896</v>
      </c>
      <c r="J4641">
        <v>1.9</v>
      </c>
      <c r="K4641">
        <f t="shared" si="432"/>
        <v>4479</v>
      </c>
      <c r="L4641" s="7">
        <f t="shared" si="435"/>
        <v>88.134592680047234</v>
      </c>
      <c r="M4641">
        <f t="shared" si="436"/>
        <v>2.2285714285714282</v>
      </c>
      <c r="N4641">
        <f t="shared" si="437"/>
        <v>2.4133333333333331</v>
      </c>
      <c r="O4641">
        <f>G4641/WatershedCalcs!$F$18</f>
        <v>0.11823593056958148</v>
      </c>
    </row>
    <row r="4642" spans="1:15" x14ac:dyDescent="0.25">
      <c r="A4642">
        <f t="shared" si="433"/>
        <v>2014</v>
      </c>
      <c r="B4642">
        <f t="shared" si="434"/>
        <v>12</v>
      </c>
      <c r="C4642">
        <v>2014</v>
      </c>
      <c r="D4642">
        <v>15</v>
      </c>
      <c r="E4642">
        <v>9</v>
      </c>
      <c r="F4642">
        <v>1.9</v>
      </c>
      <c r="G4642">
        <v>1.9</v>
      </c>
      <c r="I4642" s="1">
        <v>41897</v>
      </c>
      <c r="J4642">
        <v>1.9</v>
      </c>
      <c r="K4642">
        <f t="shared" si="432"/>
        <v>4479</v>
      </c>
      <c r="L4642" s="7">
        <f t="shared" si="435"/>
        <v>88.134592680047234</v>
      </c>
      <c r="M4642">
        <f t="shared" si="436"/>
        <v>2.2714285714285714</v>
      </c>
      <c r="N4642">
        <f t="shared" si="437"/>
        <v>2.523333333333333</v>
      </c>
      <c r="O4642">
        <f>G4642/WatershedCalcs!$F$18</f>
        <v>0.11823593056958148</v>
      </c>
    </row>
    <row r="4643" spans="1:15" x14ac:dyDescent="0.25">
      <c r="A4643">
        <f t="shared" si="433"/>
        <v>2014</v>
      </c>
      <c r="B4643">
        <f t="shared" si="434"/>
        <v>12</v>
      </c>
      <c r="C4643">
        <v>2014</v>
      </c>
      <c r="D4643">
        <v>16</v>
      </c>
      <c r="E4643">
        <v>9</v>
      </c>
      <c r="F4643">
        <v>2.2000000000000002</v>
      </c>
      <c r="G4643">
        <v>2.2000000000000002</v>
      </c>
      <c r="I4643" s="1">
        <v>41898</v>
      </c>
      <c r="J4643">
        <v>2.2000000000000002</v>
      </c>
      <c r="K4643">
        <f t="shared" si="432"/>
        <v>4282</v>
      </c>
      <c r="L4643" s="7">
        <f t="shared" si="435"/>
        <v>84.258166076347891</v>
      </c>
      <c r="M4643">
        <f t="shared" si="436"/>
        <v>2.3000000000000003</v>
      </c>
      <c r="N4643">
        <f t="shared" si="437"/>
        <v>2.74</v>
      </c>
      <c r="O4643">
        <f>G4643/WatershedCalcs!$F$18</f>
        <v>0.13690476171214699</v>
      </c>
    </row>
    <row r="4644" spans="1:15" x14ac:dyDescent="0.25">
      <c r="A4644">
        <f t="shared" si="433"/>
        <v>2014</v>
      </c>
      <c r="B4644">
        <f t="shared" si="434"/>
        <v>12</v>
      </c>
      <c r="C4644">
        <v>2014</v>
      </c>
      <c r="D4644">
        <v>17</v>
      </c>
      <c r="E4644">
        <v>9</v>
      </c>
      <c r="F4644">
        <v>2.1</v>
      </c>
      <c r="G4644">
        <v>2.1</v>
      </c>
      <c r="I4644" s="1">
        <v>41899</v>
      </c>
      <c r="J4644">
        <v>2.1</v>
      </c>
      <c r="K4644">
        <f t="shared" si="432"/>
        <v>4352</v>
      </c>
      <c r="L4644" s="7">
        <f t="shared" si="435"/>
        <v>85.635576544667458</v>
      </c>
      <c r="M4644">
        <f t="shared" si="436"/>
        <v>2.3857142857142857</v>
      </c>
      <c r="N4644">
        <f t="shared" si="437"/>
        <v>2.81</v>
      </c>
      <c r="O4644">
        <f>G4644/WatershedCalcs!$F$18</f>
        <v>0.1306818179979585</v>
      </c>
    </row>
    <row r="4645" spans="1:15" x14ac:dyDescent="0.25">
      <c r="A4645">
        <f t="shared" si="433"/>
        <v>2014</v>
      </c>
      <c r="B4645">
        <f t="shared" si="434"/>
        <v>12</v>
      </c>
      <c r="C4645">
        <v>2014</v>
      </c>
      <c r="D4645">
        <v>18</v>
      </c>
      <c r="E4645">
        <v>9</v>
      </c>
      <c r="F4645">
        <v>2.8</v>
      </c>
      <c r="G4645">
        <v>2.8</v>
      </c>
      <c r="I4645" s="1">
        <v>41900</v>
      </c>
      <c r="J4645">
        <v>2.8</v>
      </c>
      <c r="K4645">
        <f t="shared" si="432"/>
        <v>4018</v>
      </c>
      <c r="L4645" s="7">
        <f t="shared" si="435"/>
        <v>79.063360881542692</v>
      </c>
      <c r="M4645">
        <f t="shared" si="436"/>
        <v>3.4285714285714284</v>
      </c>
      <c r="N4645">
        <f t="shared" si="437"/>
        <v>2.8999999999999995</v>
      </c>
      <c r="O4645">
        <f>G4645/WatershedCalcs!$F$18</f>
        <v>0.17424242399727796</v>
      </c>
    </row>
    <row r="4646" spans="1:15" x14ac:dyDescent="0.25">
      <c r="A4646">
        <f t="shared" si="433"/>
        <v>2014</v>
      </c>
      <c r="B4646">
        <f t="shared" si="434"/>
        <v>12</v>
      </c>
      <c r="C4646">
        <v>2014</v>
      </c>
      <c r="D4646">
        <v>19</v>
      </c>
      <c r="E4646">
        <v>9</v>
      </c>
      <c r="F4646">
        <v>2.5</v>
      </c>
      <c r="G4646">
        <v>2.5</v>
      </c>
      <c r="I4646" s="1">
        <v>41901</v>
      </c>
      <c r="J4646">
        <v>2.5</v>
      </c>
      <c r="K4646">
        <f t="shared" si="432"/>
        <v>4136</v>
      </c>
      <c r="L4646" s="7">
        <f t="shared" si="435"/>
        <v>81.385281385281388</v>
      </c>
      <c r="M4646">
        <f t="shared" si="436"/>
        <v>3.4571428571428577</v>
      </c>
      <c r="N4646">
        <f t="shared" si="437"/>
        <v>3.026666666666666</v>
      </c>
      <c r="O4646">
        <f>G4646/WatershedCalcs!$F$18</f>
        <v>0.15557359285471248</v>
      </c>
    </row>
    <row r="4647" spans="1:15" x14ac:dyDescent="0.25">
      <c r="A4647">
        <f t="shared" si="433"/>
        <v>2014</v>
      </c>
      <c r="B4647">
        <f t="shared" si="434"/>
        <v>12</v>
      </c>
      <c r="C4647">
        <v>2014</v>
      </c>
      <c r="D4647">
        <v>20</v>
      </c>
      <c r="E4647">
        <v>9</v>
      </c>
      <c r="F4647">
        <v>2.2000000000000002</v>
      </c>
      <c r="G4647">
        <v>2.2000000000000002</v>
      </c>
      <c r="I4647" s="1">
        <v>41902</v>
      </c>
      <c r="J4647">
        <v>2.2000000000000002</v>
      </c>
      <c r="K4647">
        <f t="shared" si="432"/>
        <v>4282</v>
      </c>
      <c r="L4647" s="7">
        <f t="shared" si="435"/>
        <v>84.258166076347891</v>
      </c>
      <c r="M4647">
        <f t="shared" si="436"/>
        <v>3.4142857142857146</v>
      </c>
      <c r="N4647">
        <f t="shared" si="437"/>
        <v>3.0633333333333326</v>
      </c>
      <c r="O4647">
        <f>G4647/WatershedCalcs!$F$18</f>
        <v>0.13690476171214699</v>
      </c>
    </row>
    <row r="4648" spans="1:15" x14ac:dyDescent="0.25">
      <c r="A4648">
        <f t="shared" si="433"/>
        <v>2014</v>
      </c>
      <c r="B4648">
        <f t="shared" si="434"/>
        <v>12</v>
      </c>
      <c r="C4648">
        <v>2014</v>
      </c>
      <c r="D4648">
        <v>21</v>
      </c>
      <c r="E4648">
        <v>9</v>
      </c>
      <c r="F4648">
        <v>2.2000000000000002</v>
      </c>
      <c r="G4648">
        <v>2.2000000000000002</v>
      </c>
      <c r="I4648" s="1">
        <v>41903</v>
      </c>
      <c r="J4648">
        <v>2.2000000000000002</v>
      </c>
      <c r="K4648">
        <f t="shared" si="432"/>
        <v>4282</v>
      </c>
      <c r="L4648" s="7">
        <f t="shared" si="435"/>
        <v>84.258166076347891</v>
      </c>
      <c r="M4648">
        <f t="shared" si="436"/>
        <v>3.371428571428571</v>
      </c>
      <c r="N4648">
        <f t="shared" si="437"/>
        <v>3.0999999999999992</v>
      </c>
      <c r="O4648">
        <f>G4648/WatershedCalcs!$F$18</f>
        <v>0.13690476171214699</v>
      </c>
    </row>
    <row r="4649" spans="1:15" x14ac:dyDescent="0.25">
      <c r="A4649">
        <f t="shared" si="433"/>
        <v>2014</v>
      </c>
      <c r="B4649">
        <f t="shared" si="434"/>
        <v>12</v>
      </c>
      <c r="C4649">
        <v>2014</v>
      </c>
      <c r="D4649">
        <v>22</v>
      </c>
      <c r="E4649">
        <v>9</v>
      </c>
      <c r="F4649">
        <v>2.1</v>
      </c>
      <c r="G4649">
        <v>2.1</v>
      </c>
      <c r="I4649" s="1">
        <v>41904</v>
      </c>
      <c r="J4649">
        <v>2.1</v>
      </c>
      <c r="K4649">
        <f t="shared" si="432"/>
        <v>4352</v>
      </c>
      <c r="L4649" s="7">
        <f t="shared" si="435"/>
        <v>85.635576544667458</v>
      </c>
      <c r="M4649">
        <f t="shared" si="436"/>
        <v>3.3142857142857141</v>
      </c>
      <c r="N4649">
        <f t="shared" si="437"/>
        <v>3.1599999999999993</v>
      </c>
      <c r="O4649">
        <f>G4649/WatershedCalcs!$F$18</f>
        <v>0.1306818179979585</v>
      </c>
    </row>
    <row r="4650" spans="1:15" x14ac:dyDescent="0.25">
      <c r="A4650">
        <f t="shared" si="433"/>
        <v>2014</v>
      </c>
      <c r="B4650">
        <f t="shared" si="434"/>
        <v>12</v>
      </c>
      <c r="C4650">
        <v>2014</v>
      </c>
      <c r="D4650">
        <v>23</v>
      </c>
      <c r="E4650">
        <v>9</v>
      </c>
      <c r="F4650">
        <v>2.8</v>
      </c>
      <c r="G4650">
        <v>2.8</v>
      </c>
      <c r="I4650" s="1">
        <v>41905</v>
      </c>
      <c r="J4650">
        <v>2.8</v>
      </c>
      <c r="K4650">
        <f t="shared" si="432"/>
        <v>4018</v>
      </c>
      <c r="L4650" s="7">
        <f t="shared" si="435"/>
        <v>79.063360881542692</v>
      </c>
      <c r="M4650">
        <f t="shared" si="436"/>
        <v>3.3571428571428568</v>
      </c>
      <c r="N4650">
        <f t="shared" si="437"/>
        <v>4.5566666666666666</v>
      </c>
      <c r="O4650">
        <f>G4650/WatershedCalcs!$F$18</f>
        <v>0.17424242399727796</v>
      </c>
    </row>
    <row r="4651" spans="1:15" x14ac:dyDescent="0.25">
      <c r="A4651">
        <f t="shared" si="433"/>
        <v>2014</v>
      </c>
      <c r="B4651">
        <f t="shared" si="434"/>
        <v>12</v>
      </c>
      <c r="C4651">
        <v>2014</v>
      </c>
      <c r="D4651">
        <v>24</v>
      </c>
      <c r="E4651">
        <v>9</v>
      </c>
      <c r="F4651">
        <v>9.4</v>
      </c>
      <c r="G4651">
        <v>9.4</v>
      </c>
      <c r="I4651" s="1">
        <v>41906</v>
      </c>
      <c r="J4651">
        <v>9.4</v>
      </c>
      <c r="K4651">
        <f t="shared" si="432"/>
        <v>2819</v>
      </c>
      <c r="L4651" s="7">
        <f t="shared" si="435"/>
        <v>55.470287288469109</v>
      </c>
      <c r="M4651">
        <f t="shared" si="436"/>
        <v>3.3571428571428572</v>
      </c>
      <c r="N4651">
        <f t="shared" si="437"/>
        <v>5.8299999999999992</v>
      </c>
      <c r="O4651">
        <f>G4651/WatershedCalcs!$F$18</f>
        <v>0.584956709133719</v>
      </c>
    </row>
    <row r="4652" spans="1:15" x14ac:dyDescent="0.25">
      <c r="A4652">
        <f t="shared" si="433"/>
        <v>2014</v>
      </c>
      <c r="B4652">
        <f t="shared" si="434"/>
        <v>12</v>
      </c>
      <c r="C4652">
        <v>2014</v>
      </c>
      <c r="D4652">
        <v>25</v>
      </c>
      <c r="E4652">
        <v>9</v>
      </c>
      <c r="F4652">
        <v>3</v>
      </c>
      <c r="G4652">
        <v>3</v>
      </c>
      <c r="I4652" s="1">
        <v>41907</v>
      </c>
      <c r="J4652">
        <v>3</v>
      </c>
      <c r="K4652">
        <f t="shared" si="432"/>
        <v>3941</v>
      </c>
      <c r="L4652" s="7">
        <f t="shared" si="435"/>
        <v>77.548209366391191</v>
      </c>
      <c r="M4652">
        <f t="shared" si="436"/>
        <v>2.3142857142857145</v>
      </c>
      <c r="N4652">
        <f t="shared" si="437"/>
        <v>6.05</v>
      </c>
      <c r="O4652">
        <f>G4652/WatershedCalcs!$F$18</f>
        <v>0.18668831142565498</v>
      </c>
    </row>
    <row r="4653" spans="1:15" x14ac:dyDescent="0.25">
      <c r="A4653">
        <f t="shared" si="433"/>
        <v>2014</v>
      </c>
      <c r="B4653">
        <f t="shared" si="434"/>
        <v>12</v>
      </c>
      <c r="C4653">
        <v>2014</v>
      </c>
      <c r="D4653">
        <v>26</v>
      </c>
      <c r="E4653">
        <v>9</v>
      </c>
      <c r="F4653">
        <v>2.2000000000000002</v>
      </c>
      <c r="G4653">
        <v>2.2000000000000002</v>
      </c>
      <c r="I4653" s="1">
        <v>41908</v>
      </c>
      <c r="J4653">
        <v>2.2000000000000002</v>
      </c>
      <c r="K4653">
        <f t="shared" si="432"/>
        <v>4282</v>
      </c>
      <c r="L4653" s="7">
        <f t="shared" si="435"/>
        <v>84.258166076347891</v>
      </c>
      <c r="M4653">
        <f t="shared" si="436"/>
        <v>2.157142857142857</v>
      </c>
      <c r="N4653">
        <f t="shared" si="437"/>
        <v>6.35</v>
      </c>
      <c r="O4653">
        <f>G4653/WatershedCalcs!$F$18</f>
        <v>0.13690476171214699</v>
      </c>
    </row>
    <row r="4654" spans="1:15" x14ac:dyDescent="0.25">
      <c r="A4654">
        <f t="shared" si="433"/>
        <v>2014</v>
      </c>
      <c r="B4654">
        <f t="shared" si="434"/>
        <v>12</v>
      </c>
      <c r="C4654">
        <v>2014</v>
      </c>
      <c r="D4654">
        <v>27</v>
      </c>
      <c r="E4654">
        <v>9</v>
      </c>
      <c r="F4654">
        <v>1.9</v>
      </c>
      <c r="G4654">
        <v>1.9</v>
      </c>
      <c r="I4654" s="1">
        <v>41909</v>
      </c>
      <c r="J4654">
        <v>1.9</v>
      </c>
      <c r="K4654">
        <f t="shared" si="432"/>
        <v>4479</v>
      </c>
      <c r="L4654" s="7">
        <f t="shared" si="435"/>
        <v>88.134592680047234</v>
      </c>
      <c r="M4654">
        <f t="shared" si="436"/>
        <v>2.1</v>
      </c>
      <c r="N4654">
        <f t="shared" si="437"/>
        <v>6.9766666666666675</v>
      </c>
      <c r="O4654">
        <f>G4654/WatershedCalcs!$F$18</f>
        <v>0.11823593056958148</v>
      </c>
    </row>
    <row r="4655" spans="1:15" x14ac:dyDescent="0.25">
      <c r="A4655">
        <f t="shared" si="433"/>
        <v>2014</v>
      </c>
      <c r="B4655">
        <f t="shared" si="434"/>
        <v>12</v>
      </c>
      <c r="C4655">
        <v>2014</v>
      </c>
      <c r="D4655">
        <v>28</v>
      </c>
      <c r="E4655">
        <v>9</v>
      </c>
      <c r="F4655">
        <v>1.8</v>
      </c>
      <c r="G4655">
        <v>1.8</v>
      </c>
      <c r="I4655" s="1">
        <v>41910</v>
      </c>
      <c r="J4655">
        <v>1.8</v>
      </c>
      <c r="K4655">
        <f t="shared" si="432"/>
        <v>4568</v>
      </c>
      <c r="L4655" s="7">
        <f t="shared" si="435"/>
        <v>89.885871704053528</v>
      </c>
      <c r="M4655">
        <f t="shared" si="436"/>
        <v>2.0857142857142859</v>
      </c>
      <c r="N4655">
        <f t="shared" si="437"/>
        <v>7.379999999999999</v>
      </c>
      <c r="O4655">
        <f>G4655/WatershedCalcs!$F$18</f>
        <v>0.11201298685539299</v>
      </c>
    </row>
    <row r="4656" spans="1:15" x14ac:dyDescent="0.25">
      <c r="A4656">
        <f t="shared" si="433"/>
        <v>2014</v>
      </c>
      <c r="B4656">
        <f t="shared" si="434"/>
        <v>12</v>
      </c>
      <c r="C4656">
        <v>2014</v>
      </c>
      <c r="D4656">
        <v>29</v>
      </c>
      <c r="E4656">
        <v>9</v>
      </c>
      <c r="F4656">
        <v>2.4</v>
      </c>
      <c r="G4656">
        <v>2.4</v>
      </c>
      <c r="I4656" s="1">
        <v>41911</v>
      </c>
      <c r="J4656">
        <v>2.4</v>
      </c>
      <c r="K4656">
        <f t="shared" si="432"/>
        <v>4180</v>
      </c>
      <c r="L4656" s="7">
        <f t="shared" si="435"/>
        <v>82.251082251082252</v>
      </c>
      <c r="M4656">
        <f t="shared" si="436"/>
        <v>2.0714285714285716</v>
      </c>
      <c r="N4656">
        <f t="shared" si="437"/>
        <v>7.8199999999999994</v>
      </c>
      <c r="O4656">
        <f>G4656/WatershedCalcs!$F$18</f>
        <v>0.14935064914052398</v>
      </c>
    </row>
    <row r="4657" spans="1:15" x14ac:dyDescent="0.25">
      <c r="A4657">
        <f t="shared" si="433"/>
        <v>2014</v>
      </c>
      <c r="B4657">
        <f t="shared" si="434"/>
        <v>12</v>
      </c>
      <c r="C4657">
        <v>2014</v>
      </c>
      <c r="D4657">
        <v>30</v>
      </c>
      <c r="E4657">
        <v>9</v>
      </c>
      <c r="F4657">
        <v>2.8</v>
      </c>
      <c r="G4657">
        <v>2.8</v>
      </c>
      <c r="I4657" s="1">
        <v>41912</v>
      </c>
      <c r="J4657">
        <v>2.8</v>
      </c>
      <c r="K4657">
        <f t="shared" si="432"/>
        <v>4018</v>
      </c>
      <c r="L4657" s="7">
        <f t="shared" si="435"/>
        <v>79.063360881542692</v>
      </c>
      <c r="M4657">
        <f t="shared" si="436"/>
        <v>1.9714285714285715</v>
      </c>
      <c r="N4657">
        <f t="shared" si="437"/>
        <v>8.4066666666666663</v>
      </c>
      <c r="O4657">
        <f>G4657/WatershedCalcs!$F$18</f>
        <v>0.17424242399727796</v>
      </c>
    </row>
    <row r="4658" spans="1:15" x14ac:dyDescent="0.25">
      <c r="A4658">
        <f t="shared" si="433"/>
        <v>2015</v>
      </c>
      <c r="B4658">
        <f t="shared" si="434"/>
        <v>1</v>
      </c>
      <c r="C4658">
        <v>2014</v>
      </c>
      <c r="D4658">
        <v>1</v>
      </c>
      <c r="E4658">
        <v>10</v>
      </c>
      <c r="F4658">
        <v>2.1</v>
      </c>
      <c r="G4658">
        <v>2.1</v>
      </c>
      <c r="I4658" s="1">
        <v>41913</v>
      </c>
      <c r="J4658">
        <v>2.1</v>
      </c>
      <c r="K4658">
        <f t="shared" si="432"/>
        <v>4352</v>
      </c>
      <c r="L4658" s="7">
        <f t="shared" si="435"/>
        <v>85.635576544667458</v>
      </c>
      <c r="M4658">
        <f t="shared" si="436"/>
        <v>1.8285714285714285</v>
      </c>
      <c r="N4658">
        <f t="shared" si="437"/>
        <v>8.8133333333333326</v>
      </c>
      <c r="O4658">
        <f>G4658/WatershedCalcs!$F$18</f>
        <v>0.1306818179979585</v>
      </c>
    </row>
    <row r="4659" spans="1:15" x14ac:dyDescent="0.25">
      <c r="A4659">
        <f t="shared" si="433"/>
        <v>2015</v>
      </c>
      <c r="B4659">
        <f t="shared" si="434"/>
        <v>1</v>
      </c>
      <c r="C4659">
        <v>2014</v>
      </c>
      <c r="D4659">
        <v>2</v>
      </c>
      <c r="E4659">
        <v>10</v>
      </c>
      <c r="F4659">
        <v>1.9</v>
      </c>
      <c r="G4659">
        <v>1.9</v>
      </c>
      <c r="I4659" s="1">
        <v>41914</v>
      </c>
      <c r="J4659">
        <v>1.9</v>
      </c>
      <c r="K4659">
        <f t="shared" si="432"/>
        <v>4479</v>
      </c>
      <c r="L4659" s="7">
        <f t="shared" si="435"/>
        <v>88.134592680047234</v>
      </c>
      <c r="M4659">
        <f t="shared" si="436"/>
        <v>1.785714285714286</v>
      </c>
      <c r="N4659">
        <f t="shared" si="437"/>
        <v>10.776666666666667</v>
      </c>
      <c r="O4659">
        <f>G4659/WatershedCalcs!$F$18</f>
        <v>0.11823593056958148</v>
      </c>
    </row>
    <row r="4660" spans="1:15" x14ac:dyDescent="0.25">
      <c r="A4660">
        <f t="shared" si="433"/>
        <v>2015</v>
      </c>
      <c r="B4660">
        <f t="shared" si="434"/>
        <v>1</v>
      </c>
      <c r="C4660">
        <v>2014</v>
      </c>
      <c r="D4660">
        <v>3</v>
      </c>
      <c r="E4660">
        <v>10</v>
      </c>
      <c r="F4660">
        <v>1.8</v>
      </c>
      <c r="G4660">
        <v>1.8</v>
      </c>
      <c r="I4660" s="1">
        <v>41915</v>
      </c>
      <c r="J4660">
        <v>1.8</v>
      </c>
      <c r="K4660">
        <f t="shared" si="432"/>
        <v>4568</v>
      </c>
      <c r="L4660" s="7">
        <f t="shared" si="435"/>
        <v>89.885871704053528</v>
      </c>
      <c r="M4660">
        <f t="shared" si="436"/>
        <v>1.7714285714285718</v>
      </c>
      <c r="N4660">
        <f t="shared" si="437"/>
        <v>11.479999999999999</v>
      </c>
      <c r="O4660">
        <f>G4660/WatershedCalcs!$F$18</f>
        <v>0.11201298685539299</v>
      </c>
    </row>
    <row r="4661" spans="1:15" x14ac:dyDescent="0.25">
      <c r="A4661">
        <f t="shared" si="433"/>
        <v>2015</v>
      </c>
      <c r="B4661">
        <f t="shared" si="434"/>
        <v>1</v>
      </c>
      <c r="C4661">
        <v>2014</v>
      </c>
      <c r="D4661">
        <v>4</v>
      </c>
      <c r="E4661">
        <v>10</v>
      </c>
      <c r="F4661">
        <v>1.8</v>
      </c>
      <c r="G4661">
        <v>1.8</v>
      </c>
      <c r="I4661" s="1">
        <v>41916</v>
      </c>
      <c r="J4661">
        <v>1.8</v>
      </c>
      <c r="K4661">
        <f t="shared" si="432"/>
        <v>4568</v>
      </c>
      <c r="L4661" s="7">
        <f t="shared" si="435"/>
        <v>89.885871704053528</v>
      </c>
      <c r="M4661">
        <f t="shared" si="436"/>
        <v>1.8000000000000003</v>
      </c>
      <c r="N4661">
        <f t="shared" si="437"/>
        <v>11.953333333333335</v>
      </c>
      <c r="O4661">
        <f>G4661/WatershedCalcs!$F$18</f>
        <v>0.11201298685539299</v>
      </c>
    </row>
    <row r="4662" spans="1:15" x14ac:dyDescent="0.25">
      <c r="A4662">
        <f t="shared" si="433"/>
        <v>2015</v>
      </c>
      <c r="B4662">
        <f t="shared" si="434"/>
        <v>1</v>
      </c>
      <c r="C4662">
        <v>2014</v>
      </c>
      <c r="D4662">
        <v>5</v>
      </c>
      <c r="E4662">
        <v>10</v>
      </c>
      <c r="F4662">
        <v>1.7</v>
      </c>
      <c r="G4662">
        <v>1.7</v>
      </c>
      <c r="I4662" s="1">
        <v>41917</v>
      </c>
      <c r="J4662">
        <v>1.7</v>
      </c>
      <c r="K4662">
        <f t="shared" si="432"/>
        <v>4673</v>
      </c>
      <c r="L4662" s="7">
        <f t="shared" si="435"/>
        <v>91.951987406532865</v>
      </c>
      <c r="M4662">
        <f t="shared" si="436"/>
        <v>1.9142857142857144</v>
      </c>
      <c r="N4662">
        <f t="shared" si="437"/>
        <v>12.393333333333334</v>
      </c>
      <c r="O4662">
        <f>G4662/WatershedCalcs!$F$18</f>
        <v>0.10579004314120449</v>
      </c>
    </row>
    <row r="4663" spans="1:15" x14ac:dyDescent="0.25">
      <c r="A4663">
        <f t="shared" si="433"/>
        <v>2015</v>
      </c>
      <c r="B4663">
        <f t="shared" si="434"/>
        <v>1</v>
      </c>
      <c r="C4663">
        <v>2014</v>
      </c>
      <c r="D4663">
        <v>6</v>
      </c>
      <c r="E4663">
        <v>10</v>
      </c>
      <c r="F4663">
        <v>1.7</v>
      </c>
      <c r="G4663">
        <v>1.7</v>
      </c>
      <c r="I4663" s="1">
        <v>41918</v>
      </c>
      <c r="J4663">
        <v>1.7</v>
      </c>
      <c r="K4663">
        <f t="shared" si="432"/>
        <v>4673</v>
      </c>
      <c r="L4663" s="7">
        <f t="shared" si="435"/>
        <v>91.951987406532865</v>
      </c>
      <c r="M4663">
        <f t="shared" si="436"/>
        <v>2.0285714285714285</v>
      </c>
      <c r="N4663">
        <f t="shared" si="437"/>
        <v>13.136666666666667</v>
      </c>
      <c r="O4663">
        <f>G4663/WatershedCalcs!$F$18</f>
        <v>0.10579004314120449</v>
      </c>
    </row>
    <row r="4664" spans="1:15" x14ac:dyDescent="0.25">
      <c r="A4664">
        <f t="shared" si="433"/>
        <v>2015</v>
      </c>
      <c r="B4664">
        <f t="shared" si="434"/>
        <v>1</v>
      </c>
      <c r="C4664">
        <v>2014</v>
      </c>
      <c r="D4664">
        <v>7</v>
      </c>
      <c r="E4664">
        <v>10</v>
      </c>
      <c r="F4664">
        <v>1.8</v>
      </c>
      <c r="G4664">
        <v>1.8</v>
      </c>
      <c r="I4664" s="1">
        <v>41919</v>
      </c>
      <c r="J4664">
        <v>1.8</v>
      </c>
      <c r="K4664">
        <f t="shared" si="432"/>
        <v>4568</v>
      </c>
      <c r="L4664" s="7">
        <f t="shared" si="435"/>
        <v>89.885871704053528</v>
      </c>
      <c r="M4664">
        <f t="shared" si="436"/>
        <v>2.1714285714285713</v>
      </c>
      <c r="N4664">
        <f t="shared" si="437"/>
        <v>13.68</v>
      </c>
      <c r="O4664">
        <f>G4664/WatershedCalcs!$F$18</f>
        <v>0.11201298685539299</v>
      </c>
    </row>
    <row r="4665" spans="1:15" x14ac:dyDescent="0.25">
      <c r="A4665">
        <f t="shared" si="433"/>
        <v>2015</v>
      </c>
      <c r="B4665">
        <f t="shared" si="434"/>
        <v>1</v>
      </c>
      <c r="C4665">
        <v>2014</v>
      </c>
      <c r="D4665">
        <v>8</v>
      </c>
      <c r="E4665">
        <v>10</v>
      </c>
      <c r="F4665">
        <v>1.8</v>
      </c>
      <c r="G4665">
        <v>1.8</v>
      </c>
      <c r="I4665" s="1">
        <v>41920</v>
      </c>
      <c r="J4665">
        <v>1.8</v>
      </c>
      <c r="K4665">
        <f t="shared" si="432"/>
        <v>4568</v>
      </c>
      <c r="L4665" s="7">
        <f t="shared" si="435"/>
        <v>89.885871704053528</v>
      </c>
      <c r="M4665">
        <f t="shared" si="436"/>
        <v>2.657142857142857</v>
      </c>
      <c r="N4665">
        <f t="shared" si="437"/>
        <v>14.32</v>
      </c>
      <c r="O4665">
        <f>G4665/WatershedCalcs!$F$18</f>
        <v>0.11201298685539299</v>
      </c>
    </row>
    <row r="4666" spans="1:15" x14ac:dyDescent="0.25">
      <c r="A4666">
        <f t="shared" si="433"/>
        <v>2015</v>
      </c>
      <c r="B4666">
        <f t="shared" si="434"/>
        <v>1</v>
      </c>
      <c r="C4666">
        <v>2014</v>
      </c>
      <c r="D4666">
        <v>9</v>
      </c>
      <c r="E4666">
        <v>10</v>
      </c>
      <c r="F4666">
        <v>1.8</v>
      </c>
      <c r="G4666">
        <v>1.8</v>
      </c>
      <c r="I4666" s="1">
        <v>41921</v>
      </c>
      <c r="J4666">
        <v>1.8</v>
      </c>
      <c r="K4666">
        <f t="shared" si="432"/>
        <v>4568</v>
      </c>
      <c r="L4666" s="7">
        <f t="shared" si="435"/>
        <v>89.885871704053528</v>
      </c>
      <c r="M4666">
        <f t="shared" si="436"/>
        <v>3.6000000000000005</v>
      </c>
      <c r="N4666">
        <f t="shared" si="437"/>
        <v>14.826666666666666</v>
      </c>
      <c r="O4666">
        <f>G4666/WatershedCalcs!$F$18</f>
        <v>0.11201298685539299</v>
      </c>
    </row>
    <row r="4667" spans="1:15" x14ac:dyDescent="0.25">
      <c r="A4667">
        <f t="shared" si="433"/>
        <v>2015</v>
      </c>
      <c r="B4667">
        <f t="shared" si="434"/>
        <v>1</v>
      </c>
      <c r="C4667">
        <v>2014</v>
      </c>
      <c r="D4667">
        <v>10</v>
      </c>
      <c r="E4667">
        <v>10</v>
      </c>
      <c r="F4667">
        <v>2</v>
      </c>
      <c r="G4667">
        <v>2</v>
      </c>
      <c r="I4667" s="1">
        <v>41922</v>
      </c>
      <c r="J4667">
        <v>2</v>
      </c>
      <c r="K4667">
        <f t="shared" si="432"/>
        <v>4416</v>
      </c>
      <c r="L4667" s="7">
        <f t="shared" si="435"/>
        <v>86.894923258559615</v>
      </c>
      <c r="M4667">
        <f t="shared" si="436"/>
        <v>3.9571428571428569</v>
      </c>
      <c r="N4667">
        <f t="shared" si="437"/>
        <v>15.2</v>
      </c>
      <c r="O4667">
        <f>G4667/WatershedCalcs!$F$18</f>
        <v>0.12445887428376999</v>
      </c>
    </row>
    <row r="4668" spans="1:15" x14ac:dyDescent="0.25">
      <c r="A4668">
        <f t="shared" si="433"/>
        <v>2015</v>
      </c>
      <c r="B4668">
        <f t="shared" si="434"/>
        <v>1</v>
      </c>
      <c r="C4668">
        <v>2014</v>
      </c>
      <c r="D4668">
        <v>11</v>
      </c>
      <c r="E4668">
        <v>10</v>
      </c>
      <c r="F4668">
        <v>2.6</v>
      </c>
      <c r="G4668">
        <v>2.6</v>
      </c>
      <c r="I4668" s="1">
        <v>41923</v>
      </c>
      <c r="J4668">
        <v>2.6</v>
      </c>
      <c r="K4668">
        <f t="shared" si="432"/>
        <v>4098</v>
      </c>
      <c r="L4668" s="7">
        <f t="shared" si="435"/>
        <v>80.637544273907906</v>
      </c>
      <c r="M4668">
        <f t="shared" si="436"/>
        <v>4.3571428571428568</v>
      </c>
      <c r="N4668">
        <f t="shared" si="437"/>
        <v>15.533333333333333</v>
      </c>
      <c r="O4668">
        <f>G4668/WatershedCalcs!$F$18</f>
        <v>0.161796536568901</v>
      </c>
    </row>
    <row r="4669" spans="1:15" x14ac:dyDescent="0.25">
      <c r="A4669">
        <f t="shared" si="433"/>
        <v>2015</v>
      </c>
      <c r="B4669">
        <f t="shared" si="434"/>
        <v>1</v>
      </c>
      <c r="C4669">
        <v>2014</v>
      </c>
      <c r="D4669">
        <v>12</v>
      </c>
      <c r="E4669">
        <v>10</v>
      </c>
      <c r="F4669">
        <v>2.5</v>
      </c>
      <c r="G4669">
        <v>2.5</v>
      </c>
      <c r="I4669" s="1">
        <v>41924</v>
      </c>
      <c r="J4669">
        <v>2.5</v>
      </c>
      <c r="K4669">
        <f t="shared" si="432"/>
        <v>4136</v>
      </c>
      <c r="L4669" s="7">
        <f t="shared" si="435"/>
        <v>81.385281385281388</v>
      </c>
      <c r="M4669">
        <f t="shared" si="436"/>
        <v>4.9285714285714288</v>
      </c>
      <c r="N4669">
        <f t="shared" si="437"/>
        <v>15.813333333333333</v>
      </c>
      <c r="O4669">
        <f>G4669/WatershedCalcs!$F$18</f>
        <v>0.15557359285471248</v>
      </c>
    </row>
    <row r="4670" spans="1:15" x14ac:dyDescent="0.25">
      <c r="A4670">
        <f t="shared" si="433"/>
        <v>2015</v>
      </c>
      <c r="B4670">
        <f t="shared" si="434"/>
        <v>1</v>
      </c>
      <c r="C4670">
        <v>2014</v>
      </c>
      <c r="D4670">
        <v>13</v>
      </c>
      <c r="E4670">
        <v>10</v>
      </c>
      <c r="F4670">
        <v>2.7</v>
      </c>
      <c r="G4670">
        <v>2.7</v>
      </c>
      <c r="I4670" s="1">
        <v>41925</v>
      </c>
      <c r="J4670">
        <v>2.7</v>
      </c>
      <c r="K4670">
        <f t="shared" si="432"/>
        <v>4058</v>
      </c>
      <c r="L4670" s="7">
        <f t="shared" si="435"/>
        <v>79.850452577725306</v>
      </c>
      <c r="M4670">
        <f t="shared" si="436"/>
        <v>5.0857142857142863</v>
      </c>
      <c r="N4670">
        <f t="shared" si="437"/>
        <v>16.043333333333333</v>
      </c>
      <c r="O4670">
        <f>G4670/WatershedCalcs!$F$18</f>
        <v>0.1680194802830895</v>
      </c>
    </row>
    <row r="4671" spans="1:15" x14ac:dyDescent="0.25">
      <c r="A4671">
        <f t="shared" si="433"/>
        <v>2015</v>
      </c>
      <c r="B4671">
        <f t="shared" si="434"/>
        <v>1</v>
      </c>
      <c r="C4671">
        <v>2014</v>
      </c>
      <c r="D4671">
        <v>14</v>
      </c>
      <c r="E4671">
        <v>10</v>
      </c>
      <c r="F4671">
        <v>5.2</v>
      </c>
      <c r="G4671">
        <v>5.2</v>
      </c>
      <c r="I4671" s="1">
        <v>41926</v>
      </c>
      <c r="J4671">
        <v>5.2</v>
      </c>
      <c r="K4671">
        <f t="shared" si="432"/>
        <v>3424</v>
      </c>
      <c r="L4671" s="7">
        <f t="shared" si="435"/>
        <v>67.375049193231007</v>
      </c>
      <c r="M4671">
        <f t="shared" si="436"/>
        <v>5.1714285714285717</v>
      </c>
      <c r="N4671">
        <f t="shared" si="437"/>
        <v>16.23</v>
      </c>
      <c r="O4671">
        <f>G4671/WatershedCalcs!$F$18</f>
        <v>0.323593073137802</v>
      </c>
    </row>
    <row r="4672" spans="1:15" x14ac:dyDescent="0.25">
      <c r="A4672">
        <f t="shared" si="433"/>
        <v>2015</v>
      </c>
      <c r="B4672">
        <f t="shared" si="434"/>
        <v>1</v>
      </c>
      <c r="C4672">
        <v>2014</v>
      </c>
      <c r="D4672">
        <v>15</v>
      </c>
      <c r="E4672">
        <v>10</v>
      </c>
      <c r="F4672">
        <v>8.4</v>
      </c>
      <c r="G4672">
        <v>8.4</v>
      </c>
      <c r="I4672" s="1">
        <v>41927</v>
      </c>
      <c r="J4672">
        <v>8.4</v>
      </c>
      <c r="K4672">
        <f t="shared" si="432"/>
        <v>2921</v>
      </c>
      <c r="L4672" s="7">
        <f t="shared" si="435"/>
        <v>57.477371113734755</v>
      </c>
      <c r="M4672">
        <f t="shared" si="436"/>
        <v>5</v>
      </c>
      <c r="N4672">
        <f t="shared" si="437"/>
        <v>16.423333333333332</v>
      </c>
      <c r="O4672">
        <f>G4672/WatershedCalcs!$F$18</f>
        <v>0.522727271991834</v>
      </c>
    </row>
    <row r="4673" spans="1:15" x14ac:dyDescent="0.25">
      <c r="A4673">
        <f t="shared" si="433"/>
        <v>2015</v>
      </c>
      <c r="B4673">
        <f t="shared" si="434"/>
        <v>1</v>
      </c>
      <c r="C4673">
        <v>2014</v>
      </c>
      <c r="D4673">
        <v>16</v>
      </c>
      <c r="E4673">
        <v>10</v>
      </c>
      <c r="F4673">
        <v>4.3</v>
      </c>
      <c r="G4673">
        <v>4.3</v>
      </c>
      <c r="I4673" s="1">
        <v>41928</v>
      </c>
      <c r="J4673">
        <v>4.3</v>
      </c>
      <c r="K4673">
        <f t="shared" si="432"/>
        <v>3610</v>
      </c>
      <c r="L4673" s="7">
        <f t="shared" si="435"/>
        <v>71.035025580480124</v>
      </c>
      <c r="M4673">
        <f t="shared" si="436"/>
        <v>10.085714285714285</v>
      </c>
      <c r="N4673">
        <f t="shared" si="437"/>
        <v>16.476666666666667</v>
      </c>
      <c r="O4673">
        <f>G4673/WatershedCalcs!$F$18</f>
        <v>0.26758657971010547</v>
      </c>
    </row>
    <row r="4674" spans="1:15" x14ac:dyDescent="0.25">
      <c r="A4674">
        <f t="shared" si="433"/>
        <v>2015</v>
      </c>
      <c r="B4674">
        <f t="shared" si="434"/>
        <v>1</v>
      </c>
      <c r="C4674">
        <v>2014</v>
      </c>
      <c r="D4674">
        <v>17</v>
      </c>
      <c r="E4674">
        <v>10</v>
      </c>
      <c r="F4674">
        <v>4.8</v>
      </c>
      <c r="G4674">
        <v>4.8</v>
      </c>
      <c r="I4674" s="1">
        <v>41929</v>
      </c>
      <c r="J4674">
        <v>4.8</v>
      </c>
      <c r="K4674">
        <f t="shared" ref="K4674:K4737" si="438">RANK(J4674,$J$2:$J$5114,0)</f>
        <v>3498</v>
      </c>
      <c r="L4674" s="7">
        <f t="shared" si="435"/>
        <v>68.831168831168839</v>
      </c>
      <c r="M4674">
        <f t="shared" si="436"/>
        <v>15.328571428571427</v>
      </c>
      <c r="N4674">
        <f t="shared" si="437"/>
        <v>16.616666666666667</v>
      </c>
      <c r="O4674">
        <f>G4674/WatershedCalcs!$F$18</f>
        <v>0.29870129828104797</v>
      </c>
    </row>
    <row r="4675" spans="1:15" x14ac:dyDescent="0.25">
      <c r="A4675">
        <f t="shared" ref="A4675:A4738" si="439">IF(E4675&gt;9,C4675+1,C4675)</f>
        <v>2015</v>
      </c>
      <c r="B4675">
        <f t="shared" ref="B4675:B4738" si="440">IF(E4675&gt;9,(E4675-9),(E4675+3))</f>
        <v>1</v>
      </c>
      <c r="C4675">
        <v>2014</v>
      </c>
      <c r="D4675">
        <v>18</v>
      </c>
      <c r="E4675">
        <v>10</v>
      </c>
      <c r="F4675">
        <v>6.6</v>
      </c>
      <c r="G4675">
        <v>6.6</v>
      </c>
      <c r="I4675" s="1">
        <v>41930</v>
      </c>
      <c r="J4675">
        <v>6.6</v>
      </c>
      <c r="K4675">
        <f t="shared" si="438"/>
        <v>3150</v>
      </c>
      <c r="L4675" s="7">
        <f t="shared" ref="L4675:L4738" si="441">100*(K4675/(COUNT($K$2:$K$5114)+1))</f>
        <v>61.983471074380169</v>
      </c>
      <c r="M4675">
        <f t="shared" ref="M4675:M4738" si="442">AVERAGE(J4675:J4681)</f>
        <v>16.928571428571427</v>
      </c>
      <c r="N4675">
        <f t="shared" ref="N4675:N4738" si="443">AVERAGE(J4675:J4704)</f>
        <v>16.716666666666665</v>
      </c>
      <c r="O4675">
        <f>G4675/WatershedCalcs!$F$18</f>
        <v>0.41071428513644093</v>
      </c>
    </row>
    <row r="4676" spans="1:15" x14ac:dyDescent="0.25">
      <c r="A4676">
        <f t="shared" si="439"/>
        <v>2015</v>
      </c>
      <c r="B4676">
        <f t="shared" si="440"/>
        <v>1</v>
      </c>
      <c r="C4676">
        <v>2014</v>
      </c>
      <c r="D4676">
        <v>19</v>
      </c>
      <c r="E4676">
        <v>10</v>
      </c>
      <c r="F4676">
        <v>3.6</v>
      </c>
      <c r="G4676">
        <v>3.6</v>
      </c>
      <c r="I4676" s="1">
        <v>41931</v>
      </c>
      <c r="J4676">
        <v>3.6</v>
      </c>
      <c r="K4676">
        <f t="shared" si="438"/>
        <v>3764</v>
      </c>
      <c r="L4676" s="7">
        <f t="shared" si="441"/>
        <v>74.065328610783155</v>
      </c>
      <c r="M4676">
        <f t="shared" si="442"/>
        <v>17.7</v>
      </c>
      <c r="N4676">
        <f t="shared" si="443"/>
        <v>16.739999999999998</v>
      </c>
      <c r="O4676">
        <f>G4676/WatershedCalcs!$F$18</f>
        <v>0.22402597371078597</v>
      </c>
    </row>
    <row r="4677" spans="1:15" x14ac:dyDescent="0.25">
      <c r="A4677">
        <f t="shared" si="439"/>
        <v>2015</v>
      </c>
      <c r="B4677">
        <f t="shared" si="440"/>
        <v>1</v>
      </c>
      <c r="C4677">
        <v>2014</v>
      </c>
      <c r="D4677">
        <v>20</v>
      </c>
      <c r="E4677">
        <v>10</v>
      </c>
      <c r="F4677">
        <v>3.3</v>
      </c>
      <c r="G4677">
        <v>3.3</v>
      </c>
      <c r="I4677" s="1">
        <v>41932</v>
      </c>
      <c r="J4677">
        <v>3.3</v>
      </c>
      <c r="K4677">
        <f t="shared" si="438"/>
        <v>3852</v>
      </c>
      <c r="L4677" s="7">
        <f t="shared" si="441"/>
        <v>75.796930342384883</v>
      </c>
      <c r="M4677">
        <f t="shared" si="442"/>
        <v>20.185714285714287</v>
      </c>
      <c r="N4677">
        <f t="shared" si="443"/>
        <v>16.856666666666669</v>
      </c>
      <c r="O4677">
        <f>G4677/WatershedCalcs!$F$18</f>
        <v>0.20535714256822046</v>
      </c>
    </row>
    <row r="4678" spans="1:15" x14ac:dyDescent="0.25">
      <c r="A4678">
        <f t="shared" si="439"/>
        <v>2015</v>
      </c>
      <c r="B4678">
        <f t="shared" si="440"/>
        <v>1</v>
      </c>
      <c r="C4678">
        <v>2014</v>
      </c>
      <c r="D4678">
        <v>21</v>
      </c>
      <c r="E4678">
        <v>10</v>
      </c>
      <c r="F4678">
        <v>4</v>
      </c>
      <c r="G4678">
        <v>4</v>
      </c>
      <c r="I4678" s="1">
        <v>41933</v>
      </c>
      <c r="J4678">
        <v>4</v>
      </c>
      <c r="K4678">
        <f t="shared" si="438"/>
        <v>3678</v>
      </c>
      <c r="L4678" s="7">
        <f t="shared" si="441"/>
        <v>72.373081463990559</v>
      </c>
      <c r="M4678">
        <f t="shared" si="442"/>
        <v>21.714285714285715</v>
      </c>
      <c r="N4678">
        <f t="shared" si="443"/>
        <v>16.986666666666668</v>
      </c>
      <c r="O4678">
        <f>G4678/WatershedCalcs!$F$18</f>
        <v>0.24891774856753998</v>
      </c>
    </row>
    <row r="4679" spans="1:15" x14ac:dyDescent="0.25">
      <c r="A4679">
        <f t="shared" si="439"/>
        <v>2015</v>
      </c>
      <c r="B4679">
        <f t="shared" si="440"/>
        <v>1</v>
      </c>
      <c r="C4679">
        <v>2014</v>
      </c>
      <c r="D4679">
        <v>22</v>
      </c>
      <c r="E4679">
        <v>10</v>
      </c>
      <c r="F4679">
        <v>44</v>
      </c>
      <c r="G4679">
        <v>44</v>
      </c>
      <c r="I4679" s="1">
        <v>41934</v>
      </c>
      <c r="J4679">
        <v>44</v>
      </c>
      <c r="K4679">
        <f t="shared" si="438"/>
        <v>777</v>
      </c>
      <c r="L4679" s="7">
        <f t="shared" si="441"/>
        <v>15.289256198347106</v>
      </c>
      <c r="M4679">
        <f t="shared" si="442"/>
        <v>23.285714285714285</v>
      </c>
      <c r="N4679">
        <f t="shared" si="443"/>
        <v>17.123333333333335</v>
      </c>
      <c r="O4679">
        <f>G4679/WatershedCalcs!$F$18</f>
        <v>2.7380952342429397</v>
      </c>
    </row>
    <row r="4680" spans="1:15" x14ac:dyDescent="0.25">
      <c r="A4680">
        <f t="shared" si="439"/>
        <v>2015</v>
      </c>
      <c r="B4680">
        <f t="shared" si="440"/>
        <v>1</v>
      </c>
      <c r="C4680">
        <v>2014</v>
      </c>
      <c r="D4680">
        <v>23</v>
      </c>
      <c r="E4680">
        <v>10</v>
      </c>
      <c r="F4680">
        <v>41</v>
      </c>
      <c r="G4680">
        <v>41</v>
      </c>
      <c r="I4680" s="1">
        <v>41935</v>
      </c>
      <c r="J4680">
        <v>41</v>
      </c>
      <c r="K4680">
        <f t="shared" si="438"/>
        <v>861</v>
      </c>
      <c r="L4680" s="7">
        <f t="shared" si="441"/>
        <v>16.942148760330578</v>
      </c>
      <c r="M4680">
        <f t="shared" si="442"/>
        <v>19.857142857142858</v>
      </c>
      <c r="N4680">
        <f t="shared" si="443"/>
        <v>16.223333333333336</v>
      </c>
      <c r="O4680">
        <f>G4680/WatershedCalcs!$F$18</f>
        <v>2.5514069228172849</v>
      </c>
    </row>
    <row r="4681" spans="1:15" x14ac:dyDescent="0.25">
      <c r="A4681">
        <f t="shared" si="439"/>
        <v>2015</v>
      </c>
      <c r="B4681">
        <f t="shared" si="440"/>
        <v>1</v>
      </c>
      <c r="C4681">
        <v>2014</v>
      </c>
      <c r="D4681">
        <v>24</v>
      </c>
      <c r="E4681">
        <v>10</v>
      </c>
      <c r="F4681">
        <v>16</v>
      </c>
      <c r="G4681">
        <v>16</v>
      </c>
      <c r="I4681" s="1">
        <v>41936</v>
      </c>
      <c r="J4681">
        <v>16</v>
      </c>
      <c r="K4681">
        <f t="shared" si="438"/>
        <v>2135</v>
      </c>
      <c r="L4681" s="7">
        <f t="shared" si="441"/>
        <v>42.011019283746556</v>
      </c>
      <c r="M4681">
        <f t="shared" si="442"/>
        <v>16.142857142857142</v>
      </c>
      <c r="N4681">
        <f t="shared" si="443"/>
        <v>15.723333333333334</v>
      </c>
      <c r="O4681">
        <f>G4681/WatershedCalcs!$F$18</f>
        <v>0.99567099427015993</v>
      </c>
    </row>
    <row r="4682" spans="1:15" x14ac:dyDescent="0.25">
      <c r="A4682">
        <f t="shared" si="439"/>
        <v>2015</v>
      </c>
      <c r="B4682">
        <f t="shared" si="440"/>
        <v>1</v>
      </c>
      <c r="C4682">
        <v>2014</v>
      </c>
      <c r="D4682">
        <v>25</v>
      </c>
      <c r="E4682">
        <v>10</v>
      </c>
      <c r="F4682">
        <v>12</v>
      </c>
      <c r="G4682">
        <v>12</v>
      </c>
      <c r="I4682" s="1">
        <v>41937</v>
      </c>
      <c r="J4682">
        <v>12</v>
      </c>
      <c r="K4682">
        <f t="shared" si="438"/>
        <v>2499</v>
      </c>
      <c r="L4682" s="7">
        <f t="shared" si="441"/>
        <v>49.173553719008268</v>
      </c>
      <c r="M4682">
        <f t="shared" si="442"/>
        <v>22.571428571428573</v>
      </c>
      <c r="N4682">
        <f t="shared" si="443"/>
        <v>15.990000000000002</v>
      </c>
      <c r="O4682">
        <f>G4682/WatershedCalcs!$F$18</f>
        <v>0.74675324570261992</v>
      </c>
    </row>
    <row r="4683" spans="1:15" x14ac:dyDescent="0.25">
      <c r="A4683">
        <f t="shared" si="439"/>
        <v>2015</v>
      </c>
      <c r="B4683">
        <f t="shared" si="440"/>
        <v>1</v>
      </c>
      <c r="C4683">
        <v>2014</v>
      </c>
      <c r="D4683">
        <v>26</v>
      </c>
      <c r="E4683">
        <v>10</v>
      </c>
      <c r="F4683">
        <v>21</v>
      </c>
      <c r="G4683">
        <v>21</v>
      </c>
      <c r="I4683" s="1">
        <v>41938</v>
      </c>
      <c r="J4683">
        <v>21</v>
      </c>
      <c r="K4683">
        <f t="shared" si="438"/>
        <v>1744</v>
      </c>
      <c r="L4683" s="7">
        <f t="shared" si="441"/>
        <v>34.317197953561589</v>
      </c>
      <c r="M4683">
        <f t="shared" si="442"/>
        <v>24.142857142857142</v>
      </c>
      <c r="N4683">
        <f t="shared" si="443"/>
        <v>16.290000000000003</v>
      </c>
      <c r="O4683">
        <f>G4683/WatershedCalcs!$F$18</f>
        <v>1.3068181799795848</v>
      </c>
    </row>
    <row r="4684" spans="1:15" x14ac:dyDescent="0.25">
      <c r="A4684">
        <f t="shared" si="439"/>
        <v>2015</v>
      </c>
      <c r="B4684">
        <f t="shared" si="440"/>
        <v>1</v>
      </c>
      <c r="C4684">
        <v>2014</v>
      </c>
      <c r="D4684">
        <v>27</v>
      </c>
      <c r="E4684">
        <v>10</v>
      </c>
      <c r="F4684">
        <v>14</v>
      </c>
      <c r="G4684">
        <v>14</v>
      </c>
      <c r="I4684" s="1">
        <v>41939</v>
      </c>
      <c r="J4684">
        <v>14</v>
      </c>
      <c r="K4684">
        <f t="shared" si="438"/>
        <v>2302</v>
      </c>
      <c r="L4684" s="7">
        <f t="shared" si="441"/>
        <v>45.297127115308932</v>
      </c>
      <c r="M4684">
        <f t="shared" si="442"/>
        <v>23.428571428571427</v>
      </c>
      <c r="N4684">
        <f t="shared" si="443"/>
        <v>16.223333333333336</v>
      </c>
      <c r="O4684">
        <f>G4684/WatershedCalcs!$F$18</f>
        <v>0.87121211998638992</v>
      </c>
    </row>
    <row r="4685" spans="1:15" x14ac:dyDescent="0.25">
      <c r="A4685">
        <f t="shared" si="439"/>
        <v>2015</v>
      </c>
      <c r="B4685">
        <f t="shared" si="440"/>
        <v>1</v>
      </c>
      <c r="C4685">
        <v>2014</v>
      </c>
      <c r="D4685">
        <v>28</v>
      </c>
      <c r="E4685">
        <v>10</v>
      </c>
      <c r="F4685">
        <v>15</v>
      </c>
      <c r="G4685">
        <v>15</v>
      </c>
      <c r="I4685" s="1">
        <v>41940</v>
      </c>
      <c r="J4685">
        <v>15</v>
      </c>
      <c r="K4685">
        <f t="shared" si="438"/>
        <v>2213</v>
      </c>
      <c r="L4685" s="7">
        <f t="shared" si="441"/>
        <v>43.545848091302638</v>
      </c>
      <c r="M4685">
        <f t="shared" si="442"/>
        <v>23.571428571428573</v>
      </c>
      <c r="N4685">
        <f t="shared" si="443"/>
        <v>16.290000000000003</v>
      </c>
      <c r="O4685">
        <f>G4685/WatershedCalcs!$F$18</f>
        <v>0.93344155712827492</v>
      </c>
    </row>
    <row r="4686" spans="1:15" x14ac:dyDescent="0.25">
      <c r="A4686">
        <f t="shared" si="439"/>
        <v>2015</v>
      </c>
      <c r="B4686">
        <f t="shared" si="440"/>
        <v>1</v>
      </c>
      <c r="C4686">
        <v>2014</v>
      </c>
      <c r="D4686">
        <v>29</v>
      </c>
      <c r="E4686">
        <v>10</v>
      </c>
      <c r="F4686">
        <v>20</v>
      </c>
      <c r="G4686">
        <v>20</v>
      </c>
      <c r="I4686" s="1">
        <v>41941</v>
      </c>
      <c r="J4686">
        <v>20</v>
      </c>
      <c r="K4686">
        <f t="shared" si="438"/>
        <v>1826</v>
      </c>
      <c r="L4686" s="7">
        <f t="shared" si="441"/>
        <v>35.930735930735928</v>
      </c>
      <c r="M4686">
        <f t="shared" si="442"/>
        <v>24.857142857142858</v>
      </c>
      <c r="N4686">
        <f t="shared" si="443"/>
        <v>16.290000000000003</v>
      </c>
      <c r="O4686">
        <f>G4686/WatershedCalcs!$F$18</f>
        <v>1.2445887428376998</v>
      </c>
    </row>
    <row r="4687" spans="1:15" x14ac:dyDescent="0.25">
      <c r="A4687">
        <f t="shared" si="439"/>
        <v>2015</v>
      </c>
      <c r="B4687">
        <f t="shared" si="440"/>
        <v>1</v>
      </c>
      <c r="C4687">
        <v>2014</v>
      </c>
      <c r="D4687">
        <v>30</v>
      </c>
      <c r="E4687">
        <v>10</v>
      </c>
      <c r="F4687">
        <v>15</v>
      </c>
      <c r="G4687">
        <v>15</v>
      </c>
      <c r="I4687" s="1">
        <v>41942</v>
      </c>
      <c r="J4687">
        <v>15</v>
      </c>
      <c r="K4687">
        <f t="shared" si="438"/>
        <v>2213</v>
      </c>
      <c r="L4687" s="7">
        <f t="shared" si="441"/>
        <v>43.545848091302638</v>
      </c>
      <c r="M4687">
        <f t="shared" si="442"/>
        <v>24.571428571428573</v>
      </c>
      <c r="N4687">
        <f t="shared" si="443"/>
        <v>16.623333333333335</v>
      </c>
      <c r="O4687">
        <f>G4687/WatershedCalcs!$F$18</f>
        <v>0.93344155712827492</v>
      </c>
    </row>
    <row r="4688" spans="1:15" x14ac:dyDescent="0.25">
      <c r="A4688">
        <f t="shared" si="439"/>
        <v>2015</v>
      </c>
      <c r="B4688">
        <f t="shared" si="440"/>
        <v>1</v>
      </c>
      <c r="C4688">
        <v>2014</v>
      </c>
      <c r="D4688">
        <v>31</v>
      </c>
      <c r="E4688">
        <v>10</v>
      </c>
      <c r="F4688">
        <v>61</v>
      </c>
      <c r="G4688">
        <v>61</v>
      </c>
      <c r="I4688" s="1">
        <v>41943</v>
      </c>
      <c r="J4688">
        <v>61</v>
      </c>
      <c r="K4688">
        <f t="shared" si="438"/>
        <v>499</v>
      </c>
      <c r="L4688" s="7">
        <f t="shared" si="441"/>
        <v>9.8189689098780004</v>
      </c>
      <c r="M4688">
        <f t="shared" si="442"/>
        <v>25.428571428571427</v>
      </c>
      <c r="N4688">
        <f t="shared" si="443"/>
        <v>17.223333333333336</v>
      </c>
      <c r="O4688">
        <f>G4688/WatershedCalcs!$F$18</f>
        <v>3.7959956656549845</v>
      </c>
    </row>
    <row r="4689" spans="1:15" x14ac:dyDescent="0.25">
      <c r="A4689">
        <f t="shared" si="439"/>
        <v>2015</v>
      </c>
      <c r="B4689">
        <f t="shared" si="440"/>
        <v>2</v>
      </c>
      <c r="C4689">
        <v>2014</v>
      </c>
      <c r="D4689">
        <v>1</v>
      </c>
      <c r="E4689">
        <v>11</v>
      </c>
      <c r="F4689">
        <v>23</v>
      </c>
      <c r="G4689">
        <v>23</v>
      </c>
      <c r="I4689" s="1">
        <v>41944</v>
      </c>
      <c r="J4689">
        <v>23</v>
      </c>
      <c r="K4689">
        <f t="shared" si="438"/>
        <v>1613</v>
      </c>
      <c r="L4689" s="7">
        <f t="shared" si="441"/>
        <v>31.739472648563559</v>
      </c>
      <c r="M4689">
        <f t="shared" si="442"/>
        <v>19.142857142857142</v>
      </c>
      <c r="N4689">
        <f t="shared" si="443"/>
        <v>16.09</v>
      </c>
      <c r="O4689">
        <f>G4689/WatershedCalcs!$F$18</f>
        <v>1.4312770542633548</v>
      </c>
    </row>
    <row r="4690" spans="1:15" x14ac:dyDescent="0.25">
      <c r="A4690">
        <f t="shared" si="439"/>
        <v>2015</v>
      </c>
      <c r="B4690">
        <f t="shared" si="440"/>
        <v>2</v>
      </c>
      <c r="C4690">
        <v>2014</v>
      </c>
      <c r="D4690">
        <v>2</v>
      </c>
      <c r="E4690">
        <v>11</v>
      </c>
      <c r="F4690">
        <v>16</v>
      </c>
      <c r="G4690">
        <v>16</v>
      </c>
      <c r="I4690" s="1">
        <v>41945</v>
      </c>
      <c r="J4690">
        <v>16</v>
      </c>
      <c r="K4690">
        <f t="shared" si="438"/>
        <v>2135</v>
      </c>
      <c r="L4690" s="7">
        <f t="shared" si="441"/>
        <v>42.011019283746556</v>
      </c>
      <c r="M4690">
        <f t="shared" si="442"/>
        <v>17.714285714285715</v>
      </c>
      <c r="N4690">
        <f t="shared" si="443"/>
        <v>16.09</v>
      </c>
      <c r="O4690">
        <f>G4690/WatershedCalcs!$F$18</f>
        <v>0.99567099427015993</v>
      </c>
    </row>
    <row r="4691" spans="1:15" x14ac:dyDescent="0.25">
      <c r="A4691">
        <f t="shared" si="439"/>
        <v>2015</v>
      </c>
      <c r="B4691">
        <f t="shared" si="440"/>
        <v>2</v>
      </c>
      <c r="C4691">
        <v>2014</v>
      </c>
      <c r="D4691">
        <v>3</v>
      </c>
      <c r="E4691">
        <v>11</v>
      </c>
      <c r="F4691">
        <v>15</v>
      </c>
      <c r="G4691">
        <v>15</v>
      </c>
      <c r="I4691" s="1">
        <v>41946</v>
      </c>
      <c r="J4691">
        <v>15</v>
      </c>
      <c r="K4691">
        <f t="shared" si="438"/>
        <v>2213</v>
      </c>
      <c r="L4691" s="7">
        <f t="shared" si="441"/>
        <v>43.545848091302638</v>
      </c>
      <c r="M4691">
        <f t="shared" si="442"/>
        <v>17.142857142857142</v>
      </c>
      <c r="N4691">
        <f t="shared" si="443"/>
        <v>16.223333333333336</v>
      </c>
      <c r="O4691">
        <f>G4691/WatershedCalcs!$F$18</f>
        <v>0.93344155712827492</v>
      </c>
    </row>
    <row r="4692" spans="1:15" x14ac:dyDescent="0.25">
      <c r="A4692">
        <f t="shared" si="439"/>
        <v>2015</v>
      </c>
      <c r="B4692">
        <f t="shared" si="440"/>
        <v>2</v>
      </c>
      <c r="C4692">
        <v>2014</v>
      </c>
      <c r="D4692">
        <v>4</v>
      </c>
      <c r="E4692">
        <v>11</v>
      </c>
      <c r="F4692">
        <v>24</v>
      </c>
      <c r="G4692">
        <v>24</v>
      </c>
      <c r="I4692" s="1">
        <v>41947</v>
      </c>
      <c r="J4692">
        <v>24</v>
      </c>
      <c r="K4692">
        <f t="shared" si="438"/>
        <v>1550</v>
      </c>
      <c r="L4692" s="7">
        <f t="shared" si="441"/>
        <v>30.499803227075954</v>
      </c>
      <c r="M4692">
        <f t="shared" si="442"/>
        <v>16.571428571428573</v>
      </c>
      <c r="N4692">
        <f t="shared" si="443"/>
        <v>16.290000000000003</v>
      </c>
      <c r="O4692">
        <f>G4692/WatershedCalcs!$F$18</f>
        <v>1.4935064914052398</v>
      </c>
    </row>
    <row r="4693" spans="1:15" x14ac:dyDescent="0.25">
      <c r="A4693">
        <f t="shared" si="439"/>
        <v>2015</v>
      </c>
      <c r="B4693">
        <f t="shared" si="440"/>
        <v>2</v>
      </c>
      <c r="C4693">
        <v>2014</v>
      </c>
      <c r="D4693">
        <v>5</v>
      </c>
      <c r="E4693">
        <v>11</v>
      </c>
      <c r="F4693">
        <v>18</v>
      </c>
      <c r="G4693">
        <v>18</v>
      </c>
      <c r="I4693" s="1">
        <v>41948</v>
      </c>
      <c r="J4693">
        <v>18</v>
      </c>
      <c r="K4693">
        <f t="shared" si="438"/>
        <v>1969</v>
      </c>
      <c r="L4693" s="7">
        <f t="shared" si="441"/>
        <v>38.744588744588739</v>
      </c>
      <c r="M4693">
        <f t="shared" si="442"/>
        <v>14.485714285714286</v>
      </c>
      <c r="N4693">
        <f t="shared" si="443"/>
        <v>17.023333333333333</v>
      </c>
      <c r="O4693">
        <f>G4693/WatershedCalcs!$F$18</f>
        <v>1.1201298685539298</v>
      </c>
    </row>
    <row r="4694" spans="1:15" x14ac:dyDescent="0.25">
      <c r="A4694">
        <f t="shared" si="439"/>
        <v>2015</v>
      </c>
      <c r="B4694">
        <f t="shared" si="440"/>
        <v>2</v>
      </c>
      <c r="C4694">
        <v>2014</v>
      </c>
      <c r="D4694">
        <v>6</v>
      </c>
      <c r="E4694">
        <v>11</v>
      </c>
      <c r="F4694">
        <v>21</v>
      </c>
      <c r="G4694">
        <v>21</v>
      </c>
      <c r="I4694" s="1">
        <v>41949</v>
      </c>
      <c r="J4694">
        <v>21</v>
      </c>
      <c r="K4694">
        <f t="shared" si="438"/>
        <v>1744</v>
      </c>
      <c r="L4694" s="7">
        <f t="shared" si="441"/>
        <v>34.317197953561589</v>
      </c>
      <c r="M4694">
        <f t="shared" si="442"/>
        <v>13.1</v>
      </c>
      <c r="N4694">
        <f t="shared" si="443"/>
        <v>17.723333333333336</v>
      </c>
      <c r="O4694">
        <f>G4694/WatershedCalcs!$F$18</f>
        <v>1.3068181799795848</v>
      </c>
    </row>
    <row r="4695" spans="1:15" x14ac:dyDescent="0.25">
      <c r="A4695">
        <f t="shared" si="439"/>
        <v>2015</v>
      </c>
      <c r="B4695">
        <f t="shared" si="440"/>
        <v>2</v>
      </c>
      <c r="C4695">
        <v>2014</v>
      </c>
      <c r="D4695">
        <v>7</v>
      </c>
      <c r="E4695">
        <v>11</v>
      </c>
      <c r="F4695">
        <v>17</v>
      </c>
      <c r="G4695">
        <v>17</v>
      </c>
      <c r="I4695" s="1">
        <v>41950</v>
      </c>
      <c r="J4695">
        <v>17</v>
      </c>
      <c r="K4695">
        <f t="shared" si="438"/>
        <v>2056</v>
      </c>
      <c r="L4695" s="7">
        <f t="shared" si="441"/>
        <v>40.456513183785916</v>
      </c>
      <c r="M4695">
        <f t="shared" si="442"/>
        <v>11.671428571428573</v>
      </c>
      <c r="N4695">
        <f t="shared" si="443"/>
        <v>18.790000000000003</v>
      </c>
      <c r="O4695">
        <f>G4695/WatershedCalcs!$F$18</f>
        <v>1.0579004314120448</v>
      </c>
    </row>
    <row r="4696" spans="1:15" x14ac:dyDescent="0.25">
      <c r="A4696">
        <f t="shared" si="439"/>
        <v>2015</v>
      </c>
      <c r="B4696">
        <f t="shared" si="440"/>
        <v>2</v>
      </c>
      <c r="C4696">
        <v>2014</v>
      </c>
      <c r="D4696">
        <v>8</v>
      </c>
      <c r="E4696">
        <v>11</v>
      </c>
      <c r="F4696">
        <v>13</v>
      </c>
      <c r="G4696">
        <v>13</v>
      </c>
      <c r="I4696" s="1">
        <v>41951</v>
      </c>
      <c r="J4696">
        <v>13</v>
      </c>
      <c r="K4696">
        <f t="shared" si="438"/>
        <v>2405</v>
      </c>
      <c r="L4696" s="7">
        <f t="shared" si="441"/>
        <v>47.323888232979144</v>
      </c>
      <c r="M4696">
        <f t="shared" si="442"/>
        <v>10.671428571428573</v>
      </c>
      <c r="N4696">
        <f t="shared" si="443"/>
        <v>19.556666666666668</v>
      </c>
      <c r="O4696">
        <f>G4696/WatershedCalcs!$F$18</f>
        <v>0.80898268284450492</v>
      </c>
    </row>
    <row r="4697" spans="1:15" x14ac:dyDescent="0.25">
      <c r="A4697">
        <f t="shared" si="439"/>
        <v>2015</v>
      </c>
      <c r="B4697">
        <f t="shared" si="440"/>
        <v>2</v>
      </c>
      <c r="C4697">
        <v>2014</v>
      </c>
      <c r="D4697">
        <v>9</v>
      </c>
      <c r="E4697">
        <v>11</v>
      </c>
      <c r="F4697">
        <v>12</v>
      </c>
      <c r="G4697">
        <v>12</v>
      </c>
      <c r="I4697" s="1">
        <v>41952</v>
      </c>
      <c r="J4697">
        <v>12</v>
      </c>
      <c r="K4697">
        <f t="shared" si="438"/>
        <v>2499</v>
      </c>
      <c r="L4697" s="7">
        <f t="shared" si="441"/>
        <v>49.173553719008268</v>
      </c>
      <c r="M4697">
        <f t="shared" si="442"/>
        <v>10.028571428571428</v>
      </c>
      <c r="N4697">
        <f t="shared" si="443"/>
        <v>20.256666666666668</v>
      </c>
      <c r="O4697">
        <f>G4697/WatershedCalcs!$F$18</f>
        <v>0.74675324570261992</v>
      </c>
    </row>
    <row r="4698" spans="1:15" x14ac:dyDescent="0.25">
      <c r="A4698">
        <f t="shared" si="439"/>
        <v>2015</v>
      </c>
      <c r="B4698">
        <f t="shared" si="440"/>
        <v>2</v>
      </c>
      <c r="C4698">
        <v>2014</v>
      </c>
      <c r="D4698">
        <v>10</v>
      </c>
      <c r="E4698">
        <v>11</v>
      </c>
      <c r="F4698">
        <v>11</v>
      </c>
      <c r="G4698">
        <v>11</v>
      </c>
      <c r="I4698" s="1">
        <v>41953</v>
      </c>
      <c r="J4698">
        <v>11</v>
      </c>
      <c r="K4698">
        <f t="shared" si="438"/>
        <v>2599</v>
      </c>
      <c r="L4698" s="7">
        <f t="shared" si="441"/>
        <v>51.141282959464775</v>
      </c>
      <c r="M4698">
        <f t="shared" si="442"/>
        <v>9.4285714285714288</v>
      </c>
      <c r="N4698">
        <f t="shared" si="443"/>
        <v>21.023333333333333</v>
      </c>
      <c r="O4698">
        <f>G4698/WatershedCalcs!$F$18</f>
        <v>0.68452380856073491</v>
      </c>
    </row>
    <row r="4699" spans="1:15" x14ac:dyDescent="0.25">
      <c r="A4699">
        <f t="shared" si="439"/>
        <v>2015</v>
      </c>
      <c r="B4699">
        <f t="shared" si="440"/>
        <v>2</v>
      </c>
      <c r="C4699">
        <v>2014</v>
      </c>
      <c r="D4699">
        <v>11</v>
      </c>
      <c r="E4699">
        <v>11</v>
      </c>
      <c r="F4699">
        <v>9.4</v>
      </c>
      <c r="G4699">
        <v>9.4</v>
      </c>
      <c r="I4699" s="1">
        <v>41954</v>
      </c>
      <c r="J4699">
        <v>9.4</v>
      </c>
      <c r="K4699">
        <f t="shared" si="438"/>
        <v>2819</v>
      </c>
      <c r="L4699" s="7">
        <f t="shared" si="441"/>
        <v>55.470287288469109</v>
      </c>
      <c r="M4699">
        <f t="shared" si="442"/>
        <v>8.9</v>
      </c>
      <c r="N4699">
        <f t="shared" si="443"/>
        <v>22.290000000000003</v>
      </c>
      <c r="O4699">
        <f>G4699/WatershedCalcs!$F$18</f>
        <v>0.584956709133719</v>
      </c>
    </row>
    <row r="4700" spans="1:15" x14ac:dyDescent="0.25">
      <c r="A4700">
        <f t="shared" si="439"/>
        <v>2015</v>
      </c>
      <c r="B4700">
        <f t="shared" si="440"/>
        <v>2</v>
      </c>
      <c r="C4700">
        <v>2014</v>
      </c>
      <c r="D4700">
        <v>12</v>
      </c>
      <c r="E4700">
        <v>11</v>
      </c>
      <c r="F4700">
        <v>8.3000000000000007</v>
      </c>
      <c r="G4700">
        <v>8.3000000000000007</v>
      </c>
      <c r="I4700" s="1">
        <v>41955</v>
      </c>
      <c r="J4700">
        <v>8.3000000000000007</v>
      </c>
      <c r="K4700">
        <f t="shared" si="438"/>
        <v>2933</v>
      </c>
      <c r="L4700" s="7">
        <f t="shared" si="441"/>
        <v>57.713498622589533</v>
      </c>
      <c r="M4700">
        <f t="shared" si="442"/>
        <v>8.5714285714285712</v>
      </c>
      <c r="N4700">
        <f t="shared" si="443"/>
        <v>23.709999999999997</v>
      </c>
      <c r="O4700">
        <f>G4700/WatershedCalcs!$F$18</f>
        <v>0.51650432827764547</v>
      </c>
    </row>
    <row r="4701" spans="1:15" x14ac:dyDescent="0.25">
      <c r="A4701">
        <f t="shared" si="439"/>
        <v>2015</v>
      </c>
      <c r="B4701">
        <f t="shared" si="440"/>
        <v>2</v>
      </c>
      <c r="C4701">
        <v>2014</v>
      </c>
      <c r="D4701">
        <v>13</v>
      </c>
      <c r="E4701">
        <v>11</v>
      </c>
      <c r="F4701">
        <v>11</v>
      </c>
      <c r="G4701">
        <v>11</v>
      </c>
      <c r="I4701" s="1">
        <v>41956</v>
      </c>
      <c r="J4701">
        <v>11</v>
      </c>
      <c r="K4701">
        <f t="shared" si="438"/>
        <v>2599</v>
      </c>
      <c r="L4701" s="7">
        <f t="shared" si="441"/>
        <v>51.141282959464775</v>
      </c>
      <c r="M4701">
        <f t="shared" si="442"/>
        <v>8.4142857142857146</v>
      </c>
      <c r="N4701">
        <f t="shared" si="443"/>
        <v>24.8</v>
      </c>
      <c r="O4701">
        <f>G4701/WatershedCalcs!$F$18</f>
        <v>0.68452380856073491</v>
      </c>
    </row>
    <row r="4702" spans="1:15" x14ac:dyDescent="0.25">
      <c r="A4702">
        <f t="shared" si="439"/>
        <v>2015</v>
      </c>
      <c r="B4702">
        <f t="shared" si="440"/>
        <v>2</v>
      </c>
      <c r="C4702">
        <v>2014</v>
      </c>
      <c r="D4702">
        <v>14</v>
      </c>
      <c r="E4702">
        <v>11</v>
      </c>
      <c r="F4702">
        <v>10</v>
      </c>
      <c r="G4702">
        <v>10</v>
      </c>
      <c r="I4702" s="1">
        <v>41957</v>
      </c>
      <c r="J4702">
        <v>10</v>
      </c>
      <c r="K4702">
        <f t="shared" si="438"/>
        <v>2728</v>
      </c>
      <c r="L4702" s="7">
        <f t="shared" si="441"/>
        <v>53.679653679653683</v>
      </c>
      <c r="M4702">
        <f t="shared" si="442"/>
        <v>8.0000000000000018</v>
      </c>
      <c r="N4702">
        <f t="shared" si="443"/>
        <v>25.566666666666666</v>
      </c>
      <c r="O4702">
        <f>G4702/WatershedCalcs!$F$18</f>
        <v>0.62229437141884991</v>
      </c>
    </row>
    <row r="4703" spans="1:15" x14ac:dyDescent="0.25">
      <c r="A4703">
        <f t="shared" si="439"/>
        <v>2015</v>
      </c>
      <c r="B4703">
        <f t="shared" si="440"/>
        <v>2</v>
      </c>
      <c r="C4703">
        <v>2014</v>
      </c>
      <c r="D4703">
        <v>15</v>
      </c>
      <c r="E4703">
        <v>11</v>
      </c>
      <c r="F4703">
        <v>8.5</v>
      </c>
      <c r="G4703">
        <v>8.5</v>
      </c>
      <c r="I4703" s="1">
        <v>41958</v>
      </c>
      <c r="J4703">
        <v>8.5</v>
      </c>
      <c r="K4703">
        <f t="shared" si="438"/>
        <v>2911</v>
      </c>
      <c r="L4703" s="7">
        <f t="shared" si="441"/>
        <v>57.280598189689101</v>
      </c>
      <c r="M4703">
        <f t="shared" si="442"/>
        <v>9.0000000000000018</v>
      </c>
      <c r="N4703">
        <f t="shared" si="443"/>
        <v>26.233333333333334</v>
      </c>
      <c r="O4703">
        <f>G4703/WatershedCalcs!$F$18</f>
        <v>0.52895021570602241</v>
      </c>
    </row>
    <row r="4704" spans="1:15" x14ac:dyDescent="0.25">
      <c r="A4704">
        <f t="shared" si="439"/>
        <v>2015</v>
      </c>
      <c r="B4704">
        <f t="shared" si="440"/>
        <v>2</v>
      </c>
      <c r="C4704">
        <v>2014</v>
      </c>
      <c r="D4704">
        <v>16</v>
      </c>
      <c r="E4704">
        <v>11</v>
      </c>
      <c r="F4704">
        <v>7.8</v>
      </c>
      <c r="G4704">
        <v>7.8</v>
      </c>
      <c r="I4704" s="1">
        <v>41959</v>
      </c>
      <c r="J4704">
        <v>7.8</v>
      </c>
      <c r="K4704">
        <f t="shared" si="438"/>
        <v>2997</v>
      </c>
      <c r="L4704" s="7">
        <f t="shared" si="441"/>
        <v>58.972845336481704</v>
      </c>
      <c r="M4704">
        <f t="shared" si="442"/>
        <v>11.5</v>
      </c>
      <c r="N4704">
        <f t="shared" si="443"/>
        <v>26.816666666666666</v>
      </c>
      <c r="O4704">
        <f>G4704/WatershedCalcs!$F$18</f>
        <v>0.48538960970670292</v>
      </c>
    </row>
    <row r="4705" spans="1:15" x14ac:dyDescent="0.25">
      <c r="A4705">
        <f t="shared" si="439"/>
        <v>2015</v>
      </c>
      <c r="B4705">
        <f t="shared" si="440"/>
        <v>2</v>
      </c>
      <c r="C4705">
        <v>2014</v>
      </c>
      <c r="D4705">
        <v>17</v>
      </c>
      <c r="E4705">
        <v>11</v>
      </c>
      <c r="F4705">
        <v>7.3</v>
      </c>
      <c r="G4705">
        <v>7.3</v>
      </c>
      <c r="I4705" s="1">
        <v>41960</v>
      </c>
      <c r="J4705">
        <v>7.3</v>
      </c>
      <c r="K4705">
        <f t="shared" si="438"/>
        <v>3053</v>
      </c>
      <c r="L4705" s="7">
        <f t="shared" si="441"/>
        <v>60.074773711137354</v>
      </c>
      <c r="M4705">
        <f t="shared" si="442"/>
        <v>13.814285714285713</v>
      </c>
      <c r="N4705">
        <f t="shared" si="443"/>
        <v>27.323333333333334</v>
      </c>
      <c r="O4705">
        <f>G4705/WatershedCalcs!$F$18</f>
        <v>0.45427489113576042</v>
      </c>
    </row>
    <row r="4706" spans="1:15" x14ac:dyDescent="0.25">
      <c r="A4706">
        <f t="shared" si="439"/>
        <v>2015</v>
      </c>
      <c r="B4706">
        <f t="shared" si="440"/>
        <v>2</v>
      </c>
      <c r="C4706">
        <v>2014</v>
      </c>
      <c r="D4706">
        <v>18</v>
      </c>
      <c r="E4706">
        <v>11</v>
      </c>
      <c r="F4706">
        <v>7.1</v>
      </c>
      <c r="G4706">
        <v>7.1</v>
      </c>
      <c r="I4706" s="1">
        <v>41961</v>
      </c>
      <c r="J4706">
        <v>7.1</v>
      </c>
      <c r="K4706">
        <f t="shared" si="438"/>
        <v>3074</v>
      </c>
      <c r="L4706" s="7">
        <f t="shared" si="441"/>
        <v>60.48799685163322</v>
      </c>
      <c r="M4706">
        <f t="shared" si="442"/>
        <v>15.771428571428572</v>
      </c>
      <c r="N4706">
        <f t="shared" si="443"/>
        <v>27.746666666666666</v>
      </c>
      <c r="O4706">
        <f>G4706/WatershedCalcs!$F$18</f>
        <v>0.44182900370738343</v>
      </c>
    </row>
    <row r="4707" spans="1:15" x14ac:dyDescent="0.25">
      <c r="A4707">
        <f t="shared" si="439"/>
        <v>2015</v>
      </c>
      <c r="B4707">
        <f t="shared" si="440"/>
        <v>2</v>
      </c>
      <c r="C4707">
        <v>2014</v>
      </c>
      <c r="D4707">
        <v>19</v>
      </c>
      <c r="E4707">
        <v>11</v>
      </c>
      <c r="F4707">
        <v>7.2</v>
      </c>
      <c r="G4707">
        <v>7.2</v>
      </c>
      <c r="I4707" s="1">
        <v>41962</v>
      </c>
      <c r="J4707">
        <v>7.2</v>
      </c>
      <c r="K4707">
        <f t="shared" si="438"/>
        <v>3065</v>
      </c>
      <c r="L4707" s="7">
        <f t="shared" si="441"/>
        <v>60.310901219992132</v>
      </c>
      <c r="M4707">
        <f t="shared" si="442"/>
        <v>17.471428571428572</v>
      </c>
      <c r="N4707">
        <f t="shared" si="443"/>
        <v>28.143333333333331</v>
      </c>
      <c r="O4707">
        <f>G4707/WatershedCalcs!$F$18</f>
        <v>0.44805194742157195</v>
      </c>
    </row>
    <row r="4708" spans="1:15" x14ac:dyDescent="0.25">
      <c r="A4708">
        <f t="shared" si="439"/>
        <v>2015</v>
      </c>
      <c r="B4708">
        <f t="shared" si="440"/>
        <v>2</v>
      </c>
      <c r="C4708">
        <v>2014</v>
      </c>
      <c r="D4708">
        <v>20</v>
      </c>
      <c r="E4708">
        <v>11</v>
      </c>
      <c r="F4708">
        <v>8.1</v>
      </c>
      <c r="G4708">
        <v>8.1</v>
      </c>
      <c r="I4708" s="1">
        <v>41963</v>
      </c>
      <c r="J4708">
        <v>8.1</v>
      </c>
      <c r="K4708">
        <f t="shared" si="438"/>
        <v>2960</v>
      </c>
      <c r="L4708" s="7">
        <f t="shared" si="441"/>
        <v>58.244785517512788</v>
      </c>
      <c r="M4708">
        <f t="shared" si="442"/>
        <v>18.728571428571428</v>
      </c>
      <c r="N4708">
        <f t="shared" si="443"/>
        <v>28.803333333333335</v>
      </c>
      <c r="O4708">
        <f>G4708/WatershedCalcs!$F$18</f>
        <v>0.50405844084926843</v>
      </c>
    </row>
    <row r="4709" spans="1:15" x14ac:dyDescent="0.25">
      <c r="A4709">
        <f t="shared" si="439"/>
        <v>2015</v>
      </c>
      <c r="B4709">
        <f t="shared" si="440"/>
        <v>2</v>
      </c>
      <c r="C4709">
        <v>2014</v>
      </c>
      <c r="D4709">
        <v>21</v>
      </c>
      <c r="E4709">
        <v>11</v>
      </c>
      <c r="F4709">
        <v>17</v>
      </c>
      <c r="G4709">
        <v>17</v>
      </c>
      <c r="I4709" s="1">
        <v>41964</v>
      </c>
      <c r="J4709">
        <v>17</v>
      </c>
      <c r="K4709">
        <f t="shared" si="438"/>
        <v>2056</v>
      </c>
      <c r="L4709" s="7">
        <f t="shared" si="441"/>
        <v>40.456513183785916</v>
      </c>
      <c r="M4709">
        <f t="shared" si="442"/>
        <v>19.714285714285715</v>
      </c>
      <c r="N4709">
        <f t="shared" si="443"/>
        <v>32.299999999999997</v>
      </c>
      <c r="O4709">
        <f>G4709/WatershedCalcs!$F$18</f>
        <v>1.0579004314120448</v>
      </c>
    </row>
    <row r="4710" spans="1:15" x14ac:dyDescent="0.25">
      <c r="A4710">
        <f t="shared" si="439"/>
        <v>2015</v>
      </c>
      <c r="B4710">
        <f t="shared" si="440"/>
        <v>2</v>
      </c>
      <c r="C4710">
        <v>2014</v>
      </c>
      <c r="D4710">
        <v>22</v>
      </c>
      <c r="E4710">
        <v>11</v>
      </c>
      <c r="F4710">
        <v>26</v>
      </c>
      <c r="G4710">
        <v>26</v>
      </c>
      <c r="I4710" s="1">
        <v>41965</v>
      </c>
      <c r="J4710">
        <v>26</v>
      </c>
      <c r="K4710">
        <f t="shared" si="438"/>
        <v>1449</v>
      </c>
      <c r="L4710" s="7">
        <f t="shared" si="441"/>
        <v>28.512396694214875</v>
      </c>
      <c r="M4710">
        <f t="shared" si="442"/>
        <v>21.571428571428573</v>
      </c>
      <c r="N4710">
        <f t="shared" si="443"/>
        <v>36.733333333333334</v>
      </c>
      <c r="O4710">
        <f>G4710/WatershedCalcs!$F$18</f>
        <v>1.6179653656890098</v>
      </c>
    </row>
    <row r="4711" spans="1:15" x14ac:dyDescent="0.25">
      <c r="A4711">
        <f t="shared" si="439"/>
        <v>2015</v>
      </c>
      <c r="B4711">
        <f t="shared" si="440"/>
        <v>2</v>
      </c>
      <c r="C4711">
        <v>2014</v>
      </c>
      <c r="D4711">
        <v>23</v>
      </c>
      <c r="E4711">
        <v>11</v>
      </c>
      <c r="F4711">
        <v>24</v>
      </c>
      <c r="G4711">
        <v>24</v>
      </c>
      <c r="I4711" s="1">
        <v>41966</v>
      </c>
      <c r="J4711">
        <v>24</v>
      </c>
      <c r="K4711">
        <f t="shared" si="438"/>
        <v>1550</v>
      </c>
      <c r="L4711" s="7">
        <f t="shared" si="441"/>
        <v>30.499803227075954</v>
      </c>
      <c r="M4711">
        <f t="shared" si="442"/>
        <v>22.571428571428573</v>
      </c>
      <c r="N4711">
        <f t="shared" si="443"/>
        <v>38.43333333333333</v>
      </c>
      <c r="O4711">
        <f>G4711/WatershedCalcs!$F$18</f>
        <v>1.4935064914052398</v>
      </c>
    </row>
    <row r="4712" spans="1:15" x14ac:dyDescent="0.25">
      <c r="A4712">
        <f t="shared" si="439"/>
        <v>2015</v>
      </c>
      <c r="B4712">
        <f t="shared" si="440"/>
        <v>2</v>
      </c>
      <c r="C4712">
        <v>2014</v>
      </c>
      <c r="D4712">
        <v>24</v>
      </c>
      <c r="E4712">
        <v>11</v>
      </c>
      <c r="F4712">
        <v>21</v>
      </c>
      <c r="G4712">
        <v>21</v>
      </c>
      <c r="I4712" s="1">
        <v>41967</v>
      </c>
      <c r="J4712">
        <v>21</v>
      </c>
      <c r="K4712">
        <f t="shared" si="438"/>
        <v>1744</v>
      </c>
      <c r="L4712" s="7">
        <f t="shared" si="441"/>
        <v>34.317197953561589</v>
      </c>
      <c r="M4712">
        <f t="shared" si="442"/>
        <v>23</v>
      </c>
      <c r="N4712">
        <f t="shared" si="443"/>
        <v>39.43333333333333</v>
      </c>
      <c r="O4712">
        <f>G4712/WatershedCalcs!$F$18</f>
        <v>1.3068181799795848</v>
      </c>
    </row>
    <row r="4713" spans="1:15" x14ac:dyDescent="0.25">
      <c r="A4713">
        <f t="shared" si="439"/>
        <v>2015</v>
      </c>
      <c r="B4713">
        <f t="shared" si="440"/>
        <v>2</v>
      </c>
      <c r="C4713">
        <v>2014</v>
      </c>
      <c r="D4713">
        <v>25</v>
      </c>
      <c r="E4713">
        <v>11</v>
      </c>
      <c r="F4713">
        <v>19</v>
      </c>
      <c r="G4713">
        <v>19</v>
      </c>
      <c r="I4713" s="1">
        <v>41968</v>
      </c>
      <c r="J4713">
        <v>19</v>
      </c>
      <c r="K4713">
        <f t="shared" si="438"/>
        <v>1898</v>
      </c>
      <c r="L4713" s="7">
        <f t="shared" si="441"/>
        <v>37.34750098386462</v>
      </c>
      <c r="M4713">
        <f t="shared" si="442"/>
        <v>23.285714285714285</v>
      </c>
      <c r="N4713">
        <f t="shared" si="443"/>
        <v>42.9</v>
      </c>
      <c r="O4713">
        <f>G4713/WatershedCalcs!$F$18</f>
        <v>1.1823593056958148</v>
      </c>
    </row>
    <row r="4714" spans="1:15" x14ac:dyDescent="0.25">
      <c r="A4714">
        <f t="shared" si="439"/>
        <v>2015</v>
      </c>
      <c r="B4714">
        <f t="shared" si="440"/>
        <v>2</v>
      </c>
      <c r="C4714">
        <v>2014</v>
      </c>
      <c r="D4714">
        <v>26</v>
      </c>
      <c r="E4714">
        <v>11</v>
      </c>
      <c r="F4714">
        <v>16</v>
      </c>
      <c r="G4714">
        <v>16</v>
      </c>
      <c r="I4714" s="1">
        <v>41969</v>
      </c>
      <c r="J4714">
        <v>16</v>
      </c>
      <c r="K4714">
        <f t="shared" si="438"/>
        <v>2135</v>
      </c>
      <c r="L4714" s="7">
        <f t="shared" si="441"/>
        <v>42.011019283746556</v>
      </c>
      <c r="M4714">
        <f t="shared" si="442"/>
        <v>23.428571428571427</v>
      </c>
      <c r="N4714">
        <f t="shared" si="443"/>
        <v>44.966666666666669</v>
      </c>
      <c r="O4714">
        <f>G4714/WatershedCalcs!$F$18</f>
        <v>0.99567099427015993</v>
      </c>
    </row>
    <row r="4715" spans="1:15" x14ac:dyDescent="0.25">
      <c r="A4715">
        <f t="shared" si="439"/>
        <v>2015</v>
      </c>
      <c r="B4715">
        <f t="shared" si="440"/>
        <v>2</v>
      </c>
      <c r="C4715">
        <v>2014</v>
      </c>
      <c r="D4715">
        <v>27</v>
      </c>
      <c r="E4715">
        <v>11</v>
      </c>
      <c r="F4715">
        <v>15</v>
      </c>
      <c r="G4715">
        <v>15</v>
      </c>
      <c r="I4715" s="1">
        <v>41970</v>
      </c>
      <c r="J4715">
        <v>15</v>
      </c>
      <c r="K4715">
        <f t="shared" si="438"/>
        <v>2213</v>
      </c>
      <c r="L4715" s="7">
        <f t="shared" si="441"/>
        <v>43.545848091302638</v>
      </c>
      <c r="M4715">
        <f t="shared" si="442"/>
        <v>23.571428571428573</v>
      </c>
      <c r="N4715">
        <f t="shared" si="443"/>
        <v>46.333333333333336</v>
      </c>
      <c r="O4715">
        <f>G4715/WatershedCalcs!$F$18</f>
        <v>0.93344155712827492</v>
      </c>
    </row>
    <row r="4716" spans="1:15" x14ac:dyDescent="0.25">
      <c r="A4716">
        <f t="shared" si="439"/>
        <v>2015</v>
      </c>
      <c r="B4716">
        <f t="shared" si="440"/>
        <v>2</v>
      </c>
      <c r="C4716">
        <v>2014</v>
      </c>
      <c r="D4716">
        <v>28</v>
      </c>
      <c r="E4716">
        <v>11</v>
      </c>
      <c r="F4716">
        <v>30</v>
      </c>
      <c r="G4716">
        <v>30</v>
      </c>
      <c r="I4716" s="1">
        <v>41971</v>
      </c>
      <c r="J4716">
        <v>30</v>
      </c>
      <c r="K4716">
        <f t="shared" si="438"/>
        <v>1276</v>
      </c>
      <c r="L4716" s="7">
        <f t="shared" si="441"/>
        <v>25.108225108225106</v>
      </c>
      <c r="M4716">
        <f t="shared" si="442"/>
        <v>28</v>
      </c>
      <c r="N4716">
        <f t="shared" si="443"/>
        <v>47.366666666666667</v>
      </c>
      <c r="O4716">
        <f>G4716/WatershedCalcs!$F$18</f>
        <v>1.8668831142565498</v>
      </c>
    </row>
    <row r="4717" spans="1:15" x14ac:dyDescent="0.25">
      <c r="A4717">
        <f t="shared" si="439"/>
        <v>2015</v>
      </c>
      <c r="B4717">
        <f t="shared" si="440"/>
        <v>2</v>
      </c>
      <c r="C4717">
        <v>2014</v>
      </c>
      <c r="D4717">
        <v>29</v>
      </c>
      <c r="E4717">
        <v>11</v>
      </c>
      <c r="F4717">
        <v>33</v>
      </c>
      <c r="G4717">
        <v>33</v>
      </c>
      <c r="I4717" s="1">
        <v>41972</v>
      </c>
      <c r="J4717">
        <v>33</v>
      </c>
      <c r="K4717">
        <f t="shared" si="438"/>
        <v>1148</v>
      </c>
      <c r="L4717" s="7">
        <f t="shared" si="441"/>
        <v>22.589531680440771</v>
      </c>
      <c r="M4717">
        <f t="shared" si="442"/>
        <v>29.285714285714285</v>
      </c>
      <c r="N4717">
        <f t="shared" si="443"/>
        <v>47.7</v>
      </c>
      <c r="O4717">
        <f>G4717/WatershedCalcs!$F$18</f>
        <v>2.0535714256822049</v>
      </c>
    </row>
    <row r="4718" spans="1:15" x14ac:dyDescent="0.25">
      <c r="A4718">
        <f t="shared" si="439"/>
        <v>2015</v>
      </c>
      <c r="B4718">
        <f t="shared" si="440"/>
        <v>2</v>
      </c>
      <c r="C4718">
        <v>2014</v>
      </c>
      <c r="D4718">
        <v>30</v>
      </c>
      <c r="E4718">
        <v>11</v>
      </c>
      <c r="F4718">
        <v>27</v>
      </c>
      <c r="G4718">
        <v>27</v>
      </c>
      <c r="I4718" s="1">
        <v>41973</v>
      </c>
      <c r="J4718">
        <v>27</v>
      </c>
      <c r="K4718">
        <f t="shared" si="438"/>
        <v>1397</v>
      </c>
      <c r="L4718" s="7">
        <f t="shared" si="441"/>
        <v>27.489177489177489</v>
      </c>
      <c r="M4718">
        <f t="shared" si="442"/>
        <v>32.142857142857146</v>
      </c>
      <c r="N4718">
        <f t="shared" si="443"/>
        <v>47.7</v>
      </c>
      <c r="O4718">
        <f>G4718/WatershedCalcs!$F$18</f>
        <v>1.6801948028308948</v>
      </c>
    </row>
    <row r="4719" spans="1:15" x14ac:dyDescent="0.25">
      <c r="A4719">
        <f t="shared" si="439"/>
        <v>2015</v>
      </c>
      <c r="B4719">
        <f t="shared" si="440"/>
        <v>3</v>
      </c>
      <c r="C4719">
        <v>2014</v>
      </c>
      <c r="D4719">
        <v>1</v>
      </c>
      <c r="E4719">
        <v>12</v>
      </c>
      <c r="F4719">
        <v>23</v>
      </c>
      <c r="G4719">
        <v>23</v>
      </c>
      <c r="I4719" s="1">
        <v>41974</v>
      </c>
      <c r="J4719">
        <v>23</v>
      </c>
      <c r="K4719">
        <f t="shared" si="438"/>
        <v>1613</v>
      </c>
      <c r="L4719" s="7">
        <f t="shared" si="441"/>
        <v>31.739472648563559</v>
      </c>
      <c r="M4719">
        <f t="shared" si="442"/>
        <v>34</v>
      </c>
      <c r="N4719">
        <f t="shared" si="443"/>
        <v>47.7</v>
      </c>
      <c r="O4719">
        <f>G4719/WatershedCalcs!$F$18</f>
        <v>1.4312770542633548</v>
      </c>
    </row>
    <row r="4720" spans="1:15" x14ac:dyDescent="0.25">
      <c r="A4720">
        <f t="shared" si="439"/>
        <v>2015</v>
      </c>
      <c r="B4720">
        <f t="shared" si="440"/>
        <v>3</v>
      </c>
      <c r="C4720">
        <v>2014</v>
      </c>
      <c r="D4720">
        <v>2</v>
      </c>
      <c r="E4720">
        <v>12</v>
      </c>
      <c r="F4720">
        <v>20</v>
      </c>
      <c r="G4720">
        <v>20</v>
      </c>
      <c r="I4720" s="1">
        <v>41975</v>
      </c>
      <c r="J4720">
        <v>20</v>
      </c>
      <c r="K4720">
        <f t="shared" si="438"/>
        <v>1826</v>
      </c>
      <c r="L4720" s="7">
        <f t="shared" si="441"/>
        <v>35.930735930735928</v>
      </c>
      <c r="M4720">
        <f t="shared" si="442"/>
        <v>35.571428571428569</v>
      </c>
      <c r="N4720">
        <f t="shared" si="443"/>
        <v>47.733333333333334</v>
      </c>
      <c r="O4720">
        <f>G4720/WatershedCalcs!$F$18</f>
        <v>1.2445887428376998</v>
      </c>
    </row>
    <row r="4721" spans="1:15" x14ac:dyDescent="0.25">
      <c r="A4721">
        <f t="shared" si="439"/>
        <v>2015</v>
      </c>
      <c r="B4721">
        <f t="shared" si="440"/>
        <v>3</v>
      </c>
      <c r="C4721">
        <v>2014</v>
      </c>
      <c r="D4721">
        <v>3</v>
      </c>
      <c r="E4721">
        <v>12</v>
      </c>
      <c r="F4721">
        <v>17</v>
      </c>
      <c r="G4721">
        <v>17</v>
      </c>
      <c r="I4721" s="1">
        <v>41976</v>
      </c>
      <c r="J4721">
        <v>17</v>
      </c>
      <c r="K4721">
        <f t="shared" si="438"/>
        <v>2056</v>
      </c>
      <c r="L4721" s="7">
        <f t="shared" si="441"/>
        <v>40.456513183785916</v>
      </c>
      <c r="M4721">
        <f t="shared" si="442"/>
        <v>37.714285714285715</v>
      </c>
      <c r="N4721">
        <f t="shared" si="443"/>
        <v>47.8</v>
      </c>
      <c r="O4721">
        <f>G4721/WatershedCalcs!$F$18</f>
        <v>1.0579004314120448</v>
      </c>
    </row>
    <row r="4722" spans="1:15" x14ac:dyDescent="0.25">
      <c r="A4722">
        <f t="shared" si="439"/>
        <v>2015</v>
      </c>
      <c r="B4722">
        <f t="shared" si="440"/>
        <v>3</v>
      </c>
      <c r="C4722">
        <v>2014</v>
      </c>
      <c r="D4722">
        <v>4</v>
      </c>
      <c r="E4722">
        <v>12</v>
      </c>
      <c r="F4722">
        <v>46</v>
      </c>
      <c r="G4722">
        <v>46</v>
      </c>
      <c r="I4722" s="1">
        <v>41977</v>
      </c>
      <c r="J4722">
        <v>46</v>
      </c>
      <c r="K4722">
        <f t="shared" si="438"/>
        <v>715</v>
      </c>
      <c r="L4722" s="7">
        <f t="shared" si="441"/>
        <v>14.06926406926407</v>
      </c>
      <c r="M4722">
        <f t="shared" si="442"/>
        <v>42.285714285714285</v>
      </c>
      <c r="N4722">
        <f t="shared" si="443"/>
        <v>47.9</v>
      </c>
      <c r="O4722">
        <f>G4722/WatershedCalcs!$F$18</f>
        <v>2.8625541085267097</v>
      </c>
    </row>
    <row r="4723" spans="1:15" x14ac:dyDescent="0.25">
      <c r="A4723">
        <f t="shared" si="439"/>
        <v>2015</v>
      </c>
      <c r="B4723">
        <f t="shared" si="440"/>
        <v>3</v>
      </c>
      <c r="C4723">
        <v>2014</v>
      </c>
      <c r="D4723">
        <v>5</v>
      </c>
      <c r="E4723">
        <v>12</v>
      </c>
      <c r="F4723">
        <v>39</v>
      </c>
      <c r="G4723">
        <v>39</v>
      </c>
      <c r="I4723" s="1">
        <v>41978</v>
      </c>
      <c r="J4723">
        <v>39</v>
      </c>
      <c r="K4723">
        <f t="shared" si="438"/>
        <v>928</v>
      </c>
      <c r="L4723" s="7">
        <f t="shared" si="441"/>
        <v>18.260527351436444</v>
      </c>
      <c r="M4723">
        <f t="shared" si="442"/>
        <v>43.142857142857146</v>
      </c>
      <c r="N4723">
        <f t="shared" si="443"/>
        <v>47</v>
      </c>
      <c r="O4723">
        <f>G4723/WatershedCalcs!$F$18</f>
        <v>2.4269480485335149</v>
      </c>
    </row>
    <row r="4724" spans="1:15" x14ac:dyDescent="0.25">
      <c r="A4724">
        <f t="shared" si="439"/>
        <v>2015</v>
      </c>
      <c r="B4724">
        <f t="shared" si="440"/>
        <v>3</v>
      </c>
      <c r="C4724">
        <v>2014</v>
      </c>
      <c r="D4724">
        <v>6</v>
      </c>
      <c r="E4724">
        <v>12</v>
      </c>
      <c r="F4724">
        <v>53</v>
      </c>
      <c r="G4724">
        <v>53</v>
      </c>
      <c r="I4724" s="1">
        <v>41979</v>
      </c>
      <c r="J4724">
        <v>53</v>
      </c>
      <c r="K4724">
        <f t="shared" si="438"/>
        <v>595</v>
      </c>
      <c r="L4724" s="7">
        <f t="shared" si="441"/>
        <v>11.707988980716253</v>
      </c>
      <c r="M4724">
        <f t="shared" si="442"/>
        <v>43.428571428571431</v>
      </c>
      <c r="N4724">
        <f t="shared" si="443"/>
        <v>46.3</v>
      </c>
      <c r="O4724">
        <f>G4724/WatershedCalcs!$F$18</f>
        <v>3.2981601685199045</v>
      </c>
    </row>
    <row r="4725" spans="1:15" x14ac:dyDescent="0.25">
      <c r="A4725">
        <f t="shared" si="439"/>
        <v>2015</v>
      </c>
      <c r="B4725">
        <f t="shared" si="440"/>
        <v>3</v>
      </c>
      <c r="C4725">
        <v>2014</v>
      </c>
      <c r="D4725">
        <v>7</v>
      </c>
      <c r="E4725">
        <v>12</v>
      </c>
      <c r="F4725">
        <v>40</v>
      </c>
      <c r="G4725">
        <v>40</v>
      </c>
      <c r="I4725" s="1">
        <v>41980</v>
      </c>
      <c r="J4725">
        <v>40</v>
      </c>
      <c r="K4725">
        <f t="shared" si="438"/>
        <v>894</v>
      </c>
      <c r="L4725" s="7">
        <f t="shared" si="441"/>
        <v>17.591499409681226</v>
      </c>
      <c r="M4725">
        <f t="shared" si="442"/>
        <v>40.714285714285715</v>
      </c>
      <c r="N4725">
        <f t="shared" si="443"/>
        <v>45.1</v>
      </c>
      <c r="O4725">
        <f>G4725/WatershedCalcs!$F$18</f>
        <v>2.4891774856753996</v>
      </c>
    </row>
    <row r="4726" spans="1:15" x14ac:dyDescent="0.25">
      <c r="A4726">
        <f t="shared" si="439"/>
        <v>2015</v>
      </c>
      <c r="B4726">
        <f t="shared" si="440"/>
        <v>3</v>
      </c>
      <c r="C4726">
        <v>2014</v>
      </c>
      <c r="D4726">
        <v>8</v>
      </c>
      <c r="E4726">
        <v>12</v>
      </c>
      <c r="F4726">
        <v>34</v>
      </c>
      <c r="G4726">
        <v>34</v>
      </c>
      <c r="I4726" s="1">
        <v>41981</v>
      </c>
      <c r="J4726">
        <v>34</v>
      </c>
      <c r="K4726">
        <f t="shared" si="438"/>
        <v>1098</v>
      </c>
      <c r="L4726" s="7">
        <f t="shared" si="441"/>
        <v>21.605667060212514</v>
      </c>
      <c r="M4726">
        <f t="shared" si="442"/>
        <v>39.285714285714285</v>
      </c>
      <c r="N4726">
        <f t="shared" si="443"/>
        <v>44.3</v>
      </c>
      <c r="O4726">
        <f>G4726/WatershedCalcs!$F$18</f>
        <v>2.1158008628240896</v>
      </c>
    </row>
    <row r="4727" spans="1:15" x14ac:dyDescent="0.25">
      <c r="A4727">
        <f t="shared" si="439"/>
        <v>2015</v>
      </c>
      <c r="B4727">
        <f t="shared" si="440"/>
        <v>3</v>
      </c>
      <c r="C4727">
        <v>2014</v>
      </c>
      <c r="D4727">
        <v>9</v>
      </c>
      <c r="E4727">
        <v>12</v>
      </c>
      <c r="F4727">
        <v>35</v>
      </c>
      <c r="G4727">
        <v>35</v>
      </c>
      <c r="I4727" s="1">
        <v>41982</v>
      </c>
      <c r="J4727">
        <v>35</v>
      </c>
      <c r="K4727">
        <f t="shared" si="438"/>
        <v>1053</v>
      </c>
      <c r="L4727" s="7">
        <f t="shared" si="441"/>
        <v>20.720188902007084</v>
      </c>
      <c r="M4727">
        <f t="shared" si="442"/>
        <v>38.142857142857146</v>
      </c>
      <c r="N4727">
        <f t="shared" si="443"/>
        <v>43.633333333333333</v>
      </c>
      <c r="O4727">
        <f>G4727/WatershedCalcs!$F$18</f>
        <v>2.1780302999659749</v>
      </c>
    </row>
    <row r="4728" spans="1:15" x14ac:dyDescent="0.25">
      <c r="A4728">
        <f t="shared" si="439"/>
        <v>2015</v>
      </c>
      <c r="B4728">
        <f t="shared" si="440"/>
        <v>3</v>
      </c>
      <c r="C4728">
        <v>2014</v>
      </c>
      <c r="D4728">
        <v>10</v>
      </c>
      <c r="E4728">
        <v>12</v>
      </c>
      <c r="F4728">
        <v>49</v>
      </c>
      <c r="G4728">
        <v>49</v>
      </c>
      <c r="I4728" s="1">
        <v>41983</v>
      </c>
      <c r="J4728">
        <v>49</v>
      </c>
      <c r="K4728">
        <f t="shared" si="438"/>
        <v>655</v>
      </c>
      <c r="L4728" s="7">
        <f t="shared" si="441"/>
        <v>12.888626524990162</v>
      </c>
      <c r="M4728">
        <f t="shared" si="442"/>
        <v>36.428571428571431</v>
      </c>
      <c r="N4728">
        <f t="shared" si="443"/>
        <v>42.9</v>
      </c>
      <c r="O4728">
        <f>G4728/WatershedCalcs!$F$18</f>
        <v>3.0492424199523649</v>
      </c>
    </row>
    <row r="4729" spans="1:15" x14ac:dyDescent="0.25">
      <c r="A4729">
        <f t="shared" si="439"/>
        <v>2015</v>
      </c>
      <c r="B4729">
        <f t="shared" si="440"/>
        <v>3</v>
      </c>
      <c r="C4729">
        <v>2014</v>
      </c>
      <c r="D4729">
        <v>11</v>
      </c>
      <c r="E4729">
        <v>12</v>
      </c>
      <c r="F4729">
        <v>52</v>
      </c>
      <c r="G4729">
        <v>52</v>
      </c>
      <c r="I4729" s="1">
        <v>41984</v>
      </c>
      <c r="J4729">
        <v>52</v>
      </c>
      <c r="K4729">
        <f t="shared" si="438"/>
        <v>610</v>
      </c>
      <c r="L4729" s="7">
        <f t="shared" si="441"/>
        <v>12.00314836678473</v>
      </c>
      <c r="M4729">
        <f t="shared" si="442"/>
        <v>32.285714285714285</v>
      </c>
      <c r="N4729">
        <f t="shared" si="443"/>
        <v>41.7</v>
      </c>
      <c r="O4729">
        <f>G4729/WatershedCalcs!$F$18</f>
        <v>3.2359307313780197</v>
      </c>
    </row>
    <row r="4730" spans="1:15" x14ac:dyDescent="0.25">
      <c r="A4730">
        <f t="shared" si="439"/>
        <v>2015</v>
      </c>
      <c r="B4730">
        <f t="shared" si="440"/>
        <v>3</v>
      </c>
      <c r="C4730">
        <v>2014</v>
      </c>
      <c r="D4730">
        <v>12</v>
      </c>
      <c r="E4730">
        <v>12</v>
      </c>
      <c r="F4730">
        <v>41</v>
      </c>
      <c r="G4730">
        <v>41</v>
      </c>
      <c r="I4730" s="1">
        <v>41985</v>
      </c>
      <c r="J4730">
        <v>41</v>
      </c>
      <c r="K4730">
        <f t="shared" si="438"/>
        <v>861</v>
      </c>
      <c r="L4730" s="7">
        <f t="shared" si="441"/>
        <v>16.942148760330578</v>
      </c>
      <c r="M4730">
        <f t="shared" si="442"/>
        <v>27.571428571428573</v>
      </c>
      <c r="N4730">
        <f t="shared" si="443"/>
        <v>40.4</v>
      </c>
      <c r="O4730">
        <f>G4730/WatershedCalcs!$F$18</f>
        <v>2.5514069228172849</v>
      </c>
    </row>
    <row r="4731" spans="1:15" x14ac:dyDescent="0.25">
      <c r="A4731">
        <f t="shared" si="439"/>
        <v>2015</v>
      </c>
      <c r="B4731">
        <f t="shared" si="440"/>
        <v>3</v>
      </c>
      <c r="C4731">
        <v>2014</v>
      </c>
      <c r="D4731">
        <v>13</v>
      </c>
      <c r="E4731">
        <v>12</v>
      </c>
      <c r="F4731">
        <v>34</v>
      </c>
      <c r="G4731">
        <v>34</v>
      </c>
      <c r="I4731" s="1">
        <v>41986</v>
      </c>
      <c r="J4731">
        <v>34</v>
      </c>
      <c r="K4731">
        <f t="shared" si="438"/>
        <v>1098</v>
      </c>
      <c r="L4731" s="7">
        <f t="shared" si="441"/>
        <v>21.605667060212514</v>
      </c>
      <c r="M4731">
        <f t="shared" si="442"/>
        <v>25.571428571428573</v>
      </c>
      <c r="N4731">
        <f t="shared" si="443"/>
        <v>39.43333333333333</v>
      </c>
      <c r="O4731">
        <f>G4731/WatershedCalcs!$F$18</f>
        <v>2.1158008628240896</v>
      </c>
    </row>
    <row r="4732" spans="1:15" x14ac:dyDescent="0.25">
      <c r="A4732">
        <f t="shared" si="439"/>
        <v>2015</v>
      </c>
      <c r="B4732">
        <f t="shared" si="440"/>
        <v>3</v>
      </c>
      <c r="C4732">
        <v>2014</v>
      </c>
      <c r="D4732">
        <v>14</v>
      </c>
      <c r="E4732">
        <v>12</v>
      </c>
      <c r="F4732">
        <v>30</v>
      </c>
      <c r="G4732">
        <v>30</v>
      </c>
      <c r="I4732" s="1">
        <v>41987</v>
      </c>
      <c r="J4732">
        <v>30</v>
      </c>
      <c r="K4732">
        <f t="shared" si="438"/>
        <v>1276</v>
      </c>
      <c r="L4732" s="7">
        <f t="shared" si="441"/>
        <v>25.108225108225106</v>
      </c>
      <c r="M4732">
        <f t="shared" si="442"/>
        <v>36.857142857142854</v>
      </c>
      <c r="N4732">
        <f t="shared" si="443"/>
        <v>38.733333333333334</v>
      </c>
      <c r="O4732">
        <f>G4732/WatershedCalcs!$F$18</f>
        <v>1.8668831142565498</v>
      </c>
    </row>
    <row r="4733" spans="1:15" x14ac:dyDescent="0.25">
      <c r="A4733">
        <f t="shared" si="439"/>
        <v>2015</v>
      </c>
      <c r="B4733">
        <f t="shared" si="440"/>
        <v>3</v>
      </c>
      <c r="C4733">
        <v>2014</v>
      </c>
      <c r="D4733">
        <v>15</v>
      </c>
      <c r="E4733">
        <v>12</v>
      </c>
      <c r="F4733">
        <v>26</v>
      </c>
      <c r="G4733">
        <v>26</v>
      </c>
      <c r="I4733" s="1">
        <v>41988</v>
      </c>
      <c r="J4733">
        <v>26</v>
      </c>
      <c r="K4733">
        <f t="shared" si="438"/>
        <v>1449</v>
      </c>
      <c r="L4733" s="7">
        <f t="shared" si="441"/>
        <v>28.512396694214875</v>
      </c>
      <c r="M4733">
        <f t="shared" si="442"/>
        <v>54</v>
      </c>
      <c r="N4733">
        <f t="shared" si="443"/>
        <v>38.1</v>
      </c>
      <c r="O4733">
        <f>G4733/WatershedCalcs!$F$18</f>
        <v>1.6179653656890098</v>
      </c>
    </row>
    <row r="4734" spans="1:15" x14ac:dyDescent="0.25">
      <c r="A4734">
        <f t="shared" si="439"/>
        <v>2015</v>
      </c>
      <c r="B4734">
        <f t="shared" si="440"/>
        <v>3</v>
      </c>
      <c r="C4734">
        <v>2014</v>
      </c>
      <c r="D4734">
        <v>16</v>
      </c>
      <c r="E4734">
        <v>12</v>
      </c>
      <c r="F4734">
        <v>23</v>
      </c>
      <c r="G4734">
        <v>23</v>
      </c>
      <c r="I4734" s="1">
        <v>41989</v>
      </c>
      <c r="J4734">
        <v>23</v>
      </c>
      <c r="K4734">
        <f t="shared" si="438"/>
        <v>1613</v>
      </c>
      <c r="L4734" s="7">
        <f t="shared" si="441"/>
        <v>31.739472648563559</v>
      </c>
      <c r="M4734">
        <f t="shared" si="442"/>
        <v>61.285714285714285</v>
      </c>
      <c r="N4734">
        <f t="shared" si="443"/>
        <v>37.6</v>
      </c>
      <c r="O4734">
        <f>G4734/WatershedCalcs!$F$18</f>
        <v>1.4312770542633548</v>
      </c>
    </row>
    <row r="4735" spans="1:15" x14ac:dyDescent="0.25">
      <c r="A4735">
        <f t="shared" si="439"/>
        <v>2015</v>
      </c>
      <c r="B4735">
        <f t="shared" si="440"/>
        <v>3</v>
      </c>
      <c r="C4735">
        <v>2014</v>
      </c>
      <c r="D4735">
        <v>17</v>
      </c>
      <c r="E4735">
        <v>12</v>
      </c>
      <c r="F4735">
        <v>20</v>
      </c>
      <c r="G4735">
        <v>20</v>
      </c>
      <c r="I4735" s="1">
        <v>41990</v>
      </c>
      <c r="J4735">
        <v>20</v>
      </c>
      <c r="K4735">
        <f t="shared" si="438"/>
        <v>1826</v>
      </c>
      <c r="L4735" s="7">
        <f t="shared" si="441"/>
        <v>35.930735930735928</v>
      </c>
      <c r="M4735">
        <f t="shared" si="442"/>
        <v>65.714285714285708</v>
      </c>
      <c r="N4735">
        <f t="shared" si="443"/>
        <v>37.299999999999997</v>
      </c>
      <c r="O4735">
        <f>G4735/WatershedCalcs!$F$18</f>
        <v>1.2445887428376998</v>
      </c>
    </row>
    <row r="4736" spans="1:15" x14ac:dyDescent="0.25">
      <c r="A4736">
        <f t="shared" si="439"/>
        <v>2015</v>
      </c>
      <c r="B4736">
        <f t="shared" si="440"/>
        <v>3</v>
      </c>
      <c r="C4736">
        <v>2014</v>
      </c>
      <c r="D4736">
        <v>18</v>
      </c>
      <c r="E4736">
        <v>12</v>
      </c>
      <c r="F4736">
        <v>19</v>
      </c>
      <c r="G4736">
        <v>19</v>
      </c>
      <c r="I4736" s="1">
        <v>41991</v>
      </c>
      <c r="J4736">
        <v>19</v>
      </c>
      <c r="K4736">
        <f t="shared" si="438"/>
        <v>1898</v>
      </c>
      <c r="L4736" s="7">
        <f t="shared" si="441"/>
        <v>37.34750098386462</v>
      </c>
      <c r="M4736">
        <f t="shared" si="442"/>
        <v>80.714285714285708</v>
      </c>
      <c r="N4736">
        <f t="shared" si="443"/>
        <v>37.43333333333333</v>
      </c>
      <c r="O4736">
        <f>G4736/WatershedCalcs!$F$18</f>
        <v>1.1823593056958148</v>
      </c>
    </row>
    <row r="4737" spans="1:15" x14ac:dyDescent="0.25">
      <c r="A4737">
        <f t="shared" si="439"/>
        <v>2015</v>
      </c>
      <c r="B4737">
        <f t="shared" si="440"/>
        <v>3</v>
      </c>
      <c r="C4737">
        <v>2014</v>
      </c>
      <c r="D4737">
        <v>19</v>
      </c>
      <c r="E4737">
        <v>12</v>
      </c>
      <c r="F4737">
        <v>27</v>
      </c>
      <c r="G4737">
        <v>27</v>
      </c>
      <c r="I4737" s="1">
        <v>41992</v>
      </c>
      <c r="J4737">
        <v>27</v>
      </c>
      <c r="K4737">
        <f t="shared" si="438"/>
        <v>1397</v>
      </c>
      <c r="L4737" s="7">
        <f t="shared" si="441"/>
        <v>27.489177489177489</v>
      </c>
      <c r="M4737">
        <f t="shared" si="442"/>
        <v>89.571428571428569</v>
      </c>
      <c r="N4737">
        <f t="shared" si="443"/>
        <v>39.133333333333333</v>
      </c>
      <c r="O4737">
        <f>G4737/WatershedCalcs!$F$18</f>
        <v>1.6801948028308948</v>
      </c>
    </row>
    <row r="4738" spans="1:15" x14ac:dyDescent="0.25">
      <c r="A4738">
        <f t="shared" si="439"/>
        <v>2015</v>
      </c>
      <c r="B4738">
        <f t="shared" si="440"/>
        <v>3</v>
      </c>
      <c r="C4738">
        <v>2014</v>
      </c>
      <c r="D4738">
        <v>20</v>
      </c>
      <c r="E4738">
        <v>12</v>
      </c>
      <c r="F4738">
        <v>113</v>
      </c>
      <c r="G4738">
        <v>113</v>
      </c>
      <c r="I4738" s="1">
        <v>41993</v>
      </c>
      <c r="J4738">
        <v>113</v>
      </c>
      <c r="K4738">
        <f t="shared" ref="K4738:K4801" si="444">RANK(J4738,$J$2:$J$5114,0)</f>
        <v>244</v>
      </c>
      <c r="L4738" s="7">
        <f t="shared" si="441"/>
        <v>4.8012593467138922</v>
      </c>
      <c r="M4738">
        <f t="shared" si="442"/>
        <v>93.857142857142861</v>
      </c>
      <c r="N4738">
        <f t="shared" si="443"/>
        <v>45</v>
      </c>
      <c r="O4738">
        <f>G4738/WatershedCalcs!$F$18</f>
        <v>7.0319263970330042</v>
      </c>
    </row>
    <row r="4739" spans="1:15" x14ac:dyDescent="0.25">
      <c r="A4739">
        <f t="shared" ref="A4739:A4802" si="445">IF(E4739&gt;9,C4739+1,C4739)</f>
        <v>2015</v>
      </c>
      <c r="B4739">
        <f t="shared" ref="B4739:B4802" si="446">IF(E4739&gt;9,(E4739-9),(E4739+3))</f>
        <v>3</v>
      </c>
      <c r="C4739">
        <v>2014</v>
      </c>
      <c r="D4739">
        <v>21</v>
      </c>
      <c r="E4739">
        <v>12</v>
      </c>
      <c r="F4739">
        <v>150</v>
      </c>
      <c r="G4739">
        <v>150</v>
      </c>
      <c r="I4739" s="1">
        <v>41994</v>
      </c>
      <c r="J4739">
        <v>150</v>
      </c>
      <c r="K4739">
        <f t="shared" si="444"/>
        <v>161</v>
      </c>
      <c r="L4739" s="7">
        <f t="shared" ref="L4739:L4802" si="447">100*(K4739/(COUNT($K$2:$K$5114)+1))</f>
        <v>3.1680440771349865</v>
      </c>
      <c r="M4739">
        <f t="shared" ref="M4739:M4802" si="448">AVERAGE(J4739:J4745)</f>
        <v>84.285714285714292</v>
      </c>
      <c r="N4739">
        <f t="shared" ref="N4739:N4802" si="449">AVERAGE(J4739:J4768)</f>
        <v>46.2</v>
      </c>
      <c r="O4739">
        <f>G4739/WatershedCalcs!$F$18</f>
        <v>9.334415571282749</v>
      </c>
    </row>
    <row r="4740" spans="1:15" x14ac:dyDescent="0.25">
      <c r="A4740">
        <f t="shared" si="445"/>
        <v>2015</v>
      </c>
      <c r="B4740">
        <f t="shared" si="446"/>
        <v>3</v>
      </c>
      <c r="C4740">
        <v>2014</v>
      </c>
      <c r="D4740">
        <v>22</v>
      </c>
      <c r="E4740">
        <v>12</v>
      </c>
      <c r="F4740">
        <v>77</v>
      </c>
      <c r="G4740">
        <v>77</v>
      </c>
      <c r="I4740" s="1">
        <v>41995</v>
      </c>
      <c r="J4740">
        <v>77</v>
      </c>
      <c r="K4740">
        <f t="shared" si="444"/>
        <v>383</v>
      </c>
      <c r="L4740" s="7">
        <f t="shared" si="447"/>
        <v>7.5364029909484458</v>
      </c>
      <c r="M4740">
        <f t="shared" si="448"/>
        <v>68.571428571428569</v>
      </c>
      <c r="N4740">
        <f t="shared" si="449"/>
        <v>43.866666666666667</v>
      </c>
      <c r="O4740">
        <f>G4740/WatershedCalcs!$F$18</f>
        <v>4.791666659925145</v>
      </c>
    </row>
    <row r="4741" spans="1:15" x14ac:dyDescent="0.25">
      <c r="A4741">
        <f t="shared" si="445"/>
        <v>2015</v>
      </c>
      <c r="B4741">
        <f t="shared" si="446"/>
        <v>3</v>
      </c>
      <c r="C4741">
        <v>2014</v>
      </c>
      <c r="D4741">
        <v>23</v>
      </c>
      <c r="E4741">
        <v>12</v>
      </c>
      <c r="F4741">
        <v>54</v>
      </c>
      <c r="G4741">
        <v>54</v>
      </c>
      <c r="I4741" s="1">
        <v>41996</v>
      </c>
      <c r="J4741">
        <v>54</v>
      </c>
      <c r="K4741">
        <f t="shared" si="444"/>
        <v>587</v>
      </c>
      <c r="L4741" s="7">
        <f t="shared" si="447"/>
        <v>11.550570641479732</v>
      </c>
      <c r="M4741">
        <f t="shared" si="448"/>
        <v>62.285714285714285</v>
      </c>
      <c r="N4741">
        <f t="shared" si="449"/>
        <v>43.2</v>
      </c>
      <c r="O4741">
        <f>G4741/WatershedCalcs!$F$18</f>
        <v>3.3603896056617897</v>
      </c>
    </row>
    <row r="4742" spans="1:15" x14ac:dyDescent="0.25">
      <c r="A4742">
        <f t="shared" si="445"/>
        <v>2015</v>
      </c>
      <c r="B4742">
        <f t="shared" si="446"/>
        <v>3</v>
      </c>
      <c r="C4742">
        <v>2014</v>
      </c>
      <c r="D4742">
        <v>24</v>
      </c>
      <c r="E4742">
        <v>12</v>
      </c>
      <c r="F4742">
        <v>125</v>
      </c>
      <c r="G4742">
        <v>125</v>
      </c>
      <c r="I4742" s="1">
        <v>41997</v>
      </c>
      <c r="J4742">
        <v>125</v>
      </c>
      <c r="K4742">
        <f t="shared" si="444"/>
        <v>211</v>
      </c>
      <c r="L4742" s="7">
        <f t="shared" si="447"/>
        <v>4.1519086973632424</v>
      </c>
      <c r="M4742">
        <f t="shared" si="448"/>
        <v>58.428571428571431</v>
      </c>
      <c r="N4742">
        <f t="shared" si="449"/>
        <v>42.93333333333333</v>
      </c>
      <c r="O4742">
        <f>G4742/WatershedCalcs!$F$18</f>
        <v>7.7786796427356242</v>
      </c>
    </row>
    <row r="4743" spans="1:15" x14ac:dyDescent="0.25">
      <c r="A4743">
        <f t="shared" si="445"/>
        <v>2015</v>
      </c>
      <c r="B4743">
        <f t="shared" si="446"/>
        <v>3</v>
      </c>
      <c r="C4743">
        <v>2014</v>
      </c>
      <c r="D4743">
        <v>25</v>
      </c>
      <c r="E4743">
        <v>12</v>
      </c>
      <c r="F4743">
        <v>81</v>
      </c>
      <c r="G4743">
        <v>81</v>
      </c>
      <c r="I4743" s="1">
        <v>41998</v>
      </c>
      <c r="J4743">
        <v>81</v>
      </c>
      <c r="K4743">
        <f t="shared" si="444"/>
        <v>360</v>
      </c>
      <c r="L4743" s="7">
        <f t="shared" si="447"/>
        <v>7.0838252656434477</v>
      </c>
      <c r="M4743">
        <f t="shared" si="448"/>
        <v>44</v>
      </c>
      <c r="N4743">
        <f t="shared" si="449"/>
        <v>40.06666666666667</v>
      </c>
      <c r="O4743">
        <f>G4743/WatershedCalcs!$F$18</f>
        <v>5.0405844084926841</v>
      </c>
    </row>
    <row r="4744" spans="1:15" x14ac:dyDescent="0.25">
      <c r="A4744">
        <f t="shared" si="445"/>
        <v>2015</v>
      </c>
      <c r="B4744">
        <f t="shared" si="446"/>
        <v>3</v>
      </c>
      <c r="C4744">
        <v>2014</v>
      </c>
      <c r="D4744">
        <v>26</v>
      </c>
      <c r="E4744">
        <v>12</v>
      </c>
      <c r="F4744">
        <v>57</v>
      </c>
      <c r="G4744">
        <v>57</v>
      </c>
      <c r="I4744" s="1">
        <v>41999</v>
      </c>
      <c r="J4744">
        <v>57</v>
      </c>
      <c r="K4744">
        <f t="shared" si="444"/>
        <v>541</v>
      </c>
      <c r="L4744" s="7">
        <f t="shared" si="447"/>
        <v>10.645415190869736</v>
      </c>
      <c r="M4744">
        <f t="shared" si="448"/>
        <v>35.571428571428569</v>
      </c>
      <c r="N4744">
        <f t="shared" si="449"/>
        <v>38.466666666666669</v>
      </c>
      <c r="O4744">
        <f>G4744/WatershedCalcs!$F$18</f>
        <v>3.5470779170874445</v>
      </c>
    </row>
    <row r="4745" spans="1:15" x14ac:dyDescent="0.25">
      <c r="A4745">
        <f t="shared" si="445"/>
        <v>2015</v>
      </c>
      <c r="B4745">
        <f t="shared" si="446"/>
        <v>3</v>
      </c>
      <c r="C4745">
        <v>2014</v>
      </c>
      <c r="D4745">
        <v>27</v>
      </c>
      <c r="E4745">
        <v>12</v>
      </c>
      <c r="F4745">
        <v>46</v>
      </c>
      <c r="G4745">
        <v>46</v>
      </c>
      <c r="I4745" s="1">
        <v>42000</v>
      </c>
      <c r="J4745">
        <v>46</v>
      </c>
      <c r="K4745">
        <f t="shared" si="444"/>
        <v>715</v>
      </c>
      <c r="L4745" s="7">
        <f t="shared" si="447"/>
        <v>14.06926406926407</v>
      </c>
      <c r="M4745">
        <f t="shared" si="448"/>
        <v>30.285714285714285</v>
      </c>
      <c r="N4745">
        <f t="shared" si="449"/>
        <v>37.533333333333331</v>
      </c>
      <c r="O4745">
        <f>G4745/WatershedCalcs!$F$18</f>
        <v>2.8625541085267097</v>
      </c>
    </row>
    <row r="4746" spans="1:15" x14ac:dyDescent="0.25">
      <c r="A4746">
        <f t="shared" si="445"/>
        <v>2015</v>
      </c>
      <c r="B4746">
        <f t="shared" si="446"/>
        <v>3</v>
      </c>
      <c r="C4746">
        <v>2014</v>
      </c>
      <c r="D4746">
        <v>28</v>
      </c>
      <c r="E4746">
        <v>12</v>
      </c>
      <c r="F4746">
        <v>40</v>
      </c>
      <c r="G4746">
        <v>40</v>
      </c>
      <c r="I4746" s="1">
        <v>42001</v>
      </c>
      <c r="J4746">
        <v>40</v>
      </c>
      <c r="K4746">
        <f t="shared" si="444"/>
        <v>894</v>
      </c>
      <c r="L4746" s="7">
        <f t="shared" si="447"/>
        <v>17.591499409681226</v>
      </c>
      <c r="M4746">
        <f t="shared" si="448"/>
        <v>26.428571428571427</v>
      </c>
      <c r="N4746">
        <f t="shared" si="449"/>
        <v>36.9</v>
      </c>
      <c r="O4746">
        <f>G4746/WatershedCalcs!$F$18</f>
        <v>2.4891774856753996</v>
      </c>
    </row>
    <row r="4747" spans="1:15" x14ac:dyDescent="0.25">
      <c r="A4747">
        <f t="shared" si="445"/>
        <v>2015</v>
      </c>
      <c r="B4747">
        <f t="shared" si="446"/>
        <v>3</v>
      </c>
      <c r="C4747">
        <v>2014</v>
      </c>
      <c r="D4747">
        <v>29</v>
      </c>
      <c r="E4747">
        <v>12</v>
      </c>
      <c r="F4747">
        <v>33</v>
      </c>
      <c r="G4747">
        <v>33</v>
      </c>
      <c r="I4747" s="1">
        <v>42002</v>
      </c>
      <c r="J4747">
        <v>33</v>
      </c>
      <c r="K4747">
        <f t="shared" si="444"/>
        <v>1148</v>
      </c>
      <c r="L4747" s="7">
        <f t="shared" si="447"/>
        <v>22.589531680440771</v>
      </c>
      <c r="M4747">
        <f t="shared" si="448"/>
        <v>23.285714285714285</v>
      </c>
      <c r="N4747">
        <f t="shared" si="449"/>
        <v>36.366666666666667</v>
      </c>
      <c r="O4747">
        <f>G4747/WatershedCalcs!$F$18</f>
        <v>2.0535714256822049</v>
      </c>
    </row>
    <row r="4748" spans="1:15" x14ac:dyDescent="0.25">
      <c r="A4748">
        <f t="shared" si="445"/>
        <v>2015</v>
      </c>
      <c r="B4748">
        <f t="shared" si="446"/>
        <v>3</v>
      </c>
      <c r="C4748">
        <v>2014</v>
      </c>
      <c r="D4748">
        <v>30</v>
      </c>
      <c r="E4748">
        <v>12</v>
      </c>
      <c r="F4748">
        <v>27</v>
      </c>
      <c r="G4748">
        <v>27</v>
      </c>
      <c r="I4748" s="1">
        <v>42003</v>
      </c>
      <c r="J4748">
        <v>27</v>
      </c>
      <c r="K4748">
        <f t="shared" si="444"/>
        <v>1397</v>
      </c>
      <c r="L4748" s="7">
        <f t="shared" si="447"/>
        <v>27.489177489177489</v>
      </c>
      <c r="M4748">
        <f t="shared" si="448"/>
        <v>21</v>
      </c>
      <c r="N4748">
        <f t="shared" si="449"/>
        <v>35.966666666666669</v>
      </c>
      <c r="O4748">
        <f>G4748/WatershedCalcs!$F$18</f>
        <v>1.6801948028308948</v>
      </c>
    </row>
    <row r="4749" spans="1:15" x14ac:dyDescent="0.25">
      <c r="A4749">
        <f t="shared" si="445"/>
        <v>2015</v>
      </c>
      <c r="B4749">
        <f t="shared" si="446"/>
        <v>3</v>
      </c>
      <c r="C4749">
        <v>2014</v>
      </c>
      <c r="D4749">
        <v>31</v>
      </c>
      <c r="E4749">
        <v>12</v>
      </c>
      <c r="F4749">
        <v>24</v>
      </c>
      <c r="G4749">
        <v>24</v>
      </c>
      <c r="I4749" s="1">
        <v>42004</v>
      </c>
      <c r="J4749">
        <v>24</v>
      </c>
      <c r="K4749">
        <f t="shared" si="444"/>
        <v>1550</v>
      </c>
      <c r="L4749" s="7">
        <f t="shared" si="447"/>
        <v>30.499803227075954</v>
      </c>
      <c r="M4749">
        <f t="shared" si="448"/>
        <v>19.428571428571427</v>
      </c>
      <c r="N4749">
        <f t="shared" si="449"/>
        <v>35.700000000000003</v>
      </c>
      <c r="O4749">
        <f>G4749/WatershedCalcs!$F$18</f>
        <v>1.4935064914052398</v>
      </c>
    </row>
    <row r="4750" spans="1:15" x14ac:dyDescent="0.25">
      <c r="A4750">
        <f t="shared" si="445"/>
        <v>2015</v>
      </c>
      <c r="B4750">
        <f t="shared" si="446"/>
        <v>4</v>
      </c>
      <c r="C4750">
        <v>2015</v>
      </c>
      <c r="D4750">
        <v>1</v>
      </c>
      <c r="E4750">
        <v>1</v>
      </c>
      <c r="F4750">
        <v>22</v>
      </c>
      <c r="G4750">
        <v>22</v>
      </c>
      <c r="I4750" s="1">
        <v>42005</v>
      </c>
      <c r="J4750">
        <v>22</v>
      </c>
      <c r="K4750">
        <f t="shared" si="444"/>
        <v>1676</v>
      </c>
      <c r="L4750" s="7">
        <f t="shared" si="447"/>
        <v>32.979142070051161</v>
      </c>
      <c r="M4750">
        <f t="shared" si="448"/>
        <v>18</v>
      </c>
      <c r="N4750">
        <f t="shared" si="449"/>
        <v>35.466666666666669</v>
      </c>
      <c r="O4750">
        <f>G4750/WatershedCalcs!$F$18</f>
        <v>1.3690476171214698</v>
      </c>
    </row>
    <row r="4751" spans="1:15" x14ac:dyDescent="0.25">
      <c r="A4751">
        <f t="shared" si="445"/>
        <v>2015</v>
      </c>
      <c r="B4751">
        <f t="shared" si="446"/>
        <v>4</v>
      </c>
      <c r="C4751">
        <v>2015</v>
      </c>
      <c r="D4751">
        <v>2</v>
      </c>
      <c r="E4751">
        <v>1</v>
      </c>
      <c r="F4751">
        <v>20</v>
      </c>
      <c r="G4751">
        <v>20</v>
      </c>
      <c r="I4751" s="1">
        <v>42006</v>
      </c>
      <c r="J4751">
        <v>20</v>
      </c>
      <c r="K4751">
        <f t="shared" si="444"/>
        <v>1826</v>
      </c>
      <c r="L4751" s="7">
        <f t="shared" si="447"/>
        <v>35.930735930735928</v>
      </c>
      <c r="M4751">
        <f t="shared" si="448"/>
        <v>16.714285714285715</v>
      </c>
      <c r="N4751">
        <f t="shared" si="449"/>
        <v>35.266666666666666</v>
      </c>
      <c r="O4751">
        <f>G4751/WatershedCalcs!$F$18</f>
        <v>1.2445887428376998</v>
      </c>
    </row>
    <row r="4752" spans="1:15" x14ac:dyDescent="0.25">
      <c r="A4752">
        <f t="shared" si="445"/>
        <v>2015</v>
      </c>
      <c r="B4752">
        <f t="shared" si="446"/>
        <v>4</v>
      </c>
      <c r="C4752">
        <v>2015</v>
      </c>
      <c r="D4752">
        <v>3</v>
      </c>
      <c r="E4752">
        <v>1</v>
      </c>
      <c r="F4752">
        <v>19</v>
      </c>
      <c r="G4752">
        <v>19</v>
      </c>
      <c r="I4752" s="1">
        <v>42007</v>
      </c>
      <c r="J4752">
        <v>19</v>
      </c>
      <c r="K4752">
        <f t="shared" si="444"/>
        <v>1898</v>
      </c>
      <c r="L4752" s="7">
        <f t="shared" si="447"/>
        <v>37.34750098386462</v>
      </c>
      <c r="M4752">
        <f t="shared" si="448"/>
        <v>15.714285714285714</v>
      </c>
      <c r="N4752">
        <f t="shared" si="449"/>
        <v>35.233333333333334</v>
      </c>
      <c r="O4752">
        <f>G4752/WatershedCalcs!$F$18</f>
        <v>1.1823593056958148</v>
      </c>
    </row>
    <row r="4753" spans="1:15" x14ac:dyDescent="0.25">
      <c r="A4753">
        <f t="shared" si="445"/>
        <v>2015</v>
      </c>
      <c r="B4753">
        <f t="shared" si="446"/>
        <v>4</v>
      </c>
      <c r="C4753">
        <v>2015</v>
      </c>
      <c r="D4753">
        <v>4</v>
      </c>
      <c r="E4753">
        <v>1</v>
      </c>
      <c r="F4753">
        <v>18</v>
      </c>
      <c r="G4753">
        <v>18</v>
      </c>
      <c r="I4753" s="1">
        <v>42008</v>
      </c>
      <c r="J4753">
        <v>18</v>
      </c>
      <c r="K4753">
        <f t="shared" si="444"/>
        <v>1969</v>
      </c>
      <c r="L4753" s="7">
        <f t="shared" si="447"/>
        <v>38.744588744588739</v>
      </c>
      <c r="M4753">
        <f t="shared" si="448"/>
        <v>14.857142857142858</v>
      </c>
      <c r="N4753">
        <f t="shared" si="449"/>
        <v>35.666666666666664</v>
      </c>
      <c r="O4753">
        <f>G4753/WatershedCalcs!$F$18</f>
        <v>1.1201298685539298</v>
      </c>
    </row>
    <row r="4754" spans="1:15" x14ac:dyDescent="0.25">
      <c r="A4754">
        <f t="shared" si="445"/>
        <v>2015</v>
      </c>
      <c r="B4754">
        <f t="shared" si="446"/>
        <v>4</v>
      </c>
      <c r="C4754">
        <v>2015</v>
      </c>
      <c r="D4754">
        <v>5</v>
      </c>
      <c r="E4754">
        <v>1</v>
      </c>
      <c r="F4754">
        <v>17</v>
      </c>
      <c r="G4754">
        <v>17</v>
      </c>
      <c r="I4754" s="1">
        <v>42009</v>
      </c>
      <c r="J4754">
        <v>17</v>
      </c>
      <c r="K4754">
        <f t="shared" si="444"/>
        <v>2056</v>
      </c>
      <c r="L4754" s="7">
        <f t="shared" si="447"/>
        <v>40.456513183785916</v>
      </c>
      <c r="M4754">
        <f t="shared" si="448"/>
        <v>14</v>
      </c>
      <c r="N4754">
        <f t="shared" si="449"/>
        <v>35.9</v>
      </c>
      <c r="O4754">
        <f>G4754/WatershedCalcs!$F$18</f>
        <v>1.0579004314120448</v>
      </c>
    </row>
    <row r="4755" spans="1:15" x14ac:dyDescent="0.25">
      <c r="A4755">
        <f t="shared" si="445"/>
        <v>2015</v>
      </c>
      <c r="B4755">
        <f t="shared" si="446"/>
        <v>4</v>
      </c>
      <c r="C4755">
        <v>2015</v>
      </c>
      <c r="D4755">
        <v>6</v>
      </c>
      <c r="E4755">
        <v>1</v>
      </c>
      <c r="F4755">
        <v>16</v>
      </c>
      <c r="G4755">
        <v>16</v>
      </c>
      <c r="I4755" s="1">
        <v>42010</v>
      </c>
      <c r="J4755">
        <v>16</v>
      </c>
      <c r="K4755">
        <f t="shared" si="444"/>
        <v>2135</v>
      </c>
      <c r="L4755" s="7">
        <f t="shared" si="447"/>
        <v>42.011019283746556</v>
      </c>
      <c r="M4755">
        <f t="shared" si="448"/>
        <v>13.428571428571429</v>
      </c>
      <c r="N4755">
        <f t="shared" si="449"/>
        <v>36.200000000000003</v>
      </c>
      <c r="O4755">
        <f>G4755/WatershedCalcs!$F$18</f>
        <v>0.99567099427015993</v>
      </c>
    </row>
    <row r="4756" spans="1:15" x14ac:dyDescent="0.25">
      <c r="A4756">
        <f t="shared" si="445"/>
        <v>2015</v>
      </c>
      <c r="B4756">
        <f t="shared" si="446"/>
        <v>4</v>
      </c>
      <c r="C4756">
        <v>2015</v>
      </c>
      <c r="D4756">
        <v>7</v>
      </c>
      <c r="E4756">
        <v>1</v>
      </c>
      <c r="F4756">
        <v>14</v>
      </c>
      <c r="G4756">
        <v>14</v>
      </c>
      <c r="I4756" s="1">
        <v>42011</v>
      </c>
      <c r="J4756">
        <v>14</v>
      </c>
      <c r="K4756">
        <f t="shared" si="444"/>
        <v>2302</v>
      </c>
      <c r="L4756" s="7">
        <f t="shared" si="447"/>
        <v>45.297127115308932</v>
      </c>
      <c r="M4756">
        <f t="shared" si="448"/>
        <v>12.714285714285714</v>
      </c>
      <c r="N4756">
        <f t="shared" si="449"/>
        <v>37.133333333333333</v>
      </c>
      <c r="O4756">
        <f>G4756/WatershedCalcs!$F$18</f>
        <v>0.87121211998638992</v>
      </c>
    </row>
    <row r="4757" spans="1:15" x14ac:dyDescent="0.25">
      <c r="A4757">
        <f t="shared" si="445"/>
        <v>2015</v>
      </c>
      <c r="B4757">
        <f t="shared" si="446"/>
        <v>4</v>
      </c>
      <c r="C4757">
        <v>2015</v>
      </c>
      <c r="D4757">
        <v>8</v>
      </c>
      <c r="E4757">
        <v>1</v>
      </c>
      <c r="F4757">
        <v>13</v>
      </c>
      <c r="G4757">
        <v>13</v>
      </c>
      <c r="I4757" s="1">
        <v>42012</v>
      </c>
      <c r="J4757">
        <v>13</v>
      </c>
      <c r="K4757">
        <f t="shared" si="444"/>
        <v>2405</v>
      </c>
      <c r="L4757" s="7">
        <f t="shared" si="447"/>
        <v>47.323888232979144</v>
      </c>
      <c r="M4757">
        <f t="shared" si="448"/>
        <v>12.285714285714286</v>
      </c>
      <c r="N4757">
        <f t="shared" si="449"/>
        <v>42.033333333333331</v>
      </c>
      <c r="O4757">
        <f>G4757/WatershedCalcs!$F$18</f>
        <v>0.80898268284450492</v>
      </c>
    </row>
    <row r="4758" spans="1:15" x14ac:dyDescent="0.25">
      <c r="A4758">
        <f t="shared" si="445"/>
        <v>2015</v>
      </c>
      <c r="B4758">
        <f t="shared" si="446"/>
        <v>4</v>
      </c>
      <c r="C4758">
        <v>2015</v>
      </c>
      <c r="D4758">
        <v>9</v>
      </c>
      <c r="E4758">
        <v>1</v>
      </c>
      <c r="F4758">
        <v>13</v>
      </c>
      <c r="G4758">
        <v>13</v>
      </c>
      <c r="I4758" s="1">
        <v>42013</v>
      </c>
      <c r="J4758">
        <v>13</v>
      </c>
      <c r="K4758">
        <f t="shared" si="444"/>
        <v>2405</v>
      </c>
      <c r="L4758" s="7">
        <f t="shared" si="447"/>
        <v>47.323888232979144</v>
      </c>
      <c r="M4758">
        <f t="shared" si="448"/>
        <v>12.428571428571429</v>
      </c>
      <c r="N4758">
        <f t="shared" si="449"/>
        <v>49.333333333333336</v>
      </c>
      <c r="O4758">
        <f>G4758/WatershedCalcs!$F$18</f>
        <v>0.80898268284450492</v>
      </c>
    </row>
    <row r="4759" spans="1:15" x14ac:dyDescent="0.25">
      <c r="A4759">
        <f t="shared" si="445"/>
        <v>2015</v>
      </c>
      <c r="B4759">
        <f t="shared" si="446"/>
        <v>4</v>
      </c>
      <c r="C4759">
        <v>2015</v>
      </c>
      <c r="D4759">
        <v>10</v>
      </c>
      <c r="E4759">
        <v>1</v>
      </c>
      <c r="F4759">
        <v>13</v>
      </c>
      <c r="G4759">
        <v>13</v>
      </c>
      <c r="I4759" s="1">
        <v>42014</v>
      </c>
      <c r="J4759">
        <v>13</v>
      </c>
      <c r="K4759">
        <f t="shared" si="444"/>
        <v>2405</v>
      </c>
      <c r="L4759" s="7">
        <f t="shared" si="447"/>
        <v>47.323888232979144</v>
      </c>
      <c r="M4759">
        <f t="shared" si="448"/>
        <v>14</v>
      </c>
      <c r="N4759">
        <f t="shared" si="449"/>
        <v>54.966666666666669</v>
      </c>
      <c r="O4759">
        <f>G4759/WatershedCalcs!$F$18</f>
        <v>0.80898268284450492</v>
      </c>
    </row>
    <row r="4760" spans="1:15" x14ac:dyDescent="0.25">
      <c r="A4760">
        <f t="shared" si="445"/>
        <v>2015</v>
      </c>
      <c r="B4760">
        <f t="shared" si="446"/>
        <v>4</v>
      </c>
      <c r="C4760">
        <v>2015</v>
      </c>
      <c r="D4760">
        <v>11</v>
      </c>
      <c r="E4760">
        <v>1</v>
      </c>
      <c r="F4760">
        <v>12</v>
      </c>
      <c r="G4760">
        <v>12</v>
      </c>
      <c r="I4760" s="1">
        <v>42015</v>
      </c>
      <c r="J4760">
        <v>12</v>
      </c>
      <c r="K4760">
        <f t="shared" si="444"/>
        <v>2499</v>
      </c>
      <c r="L4760" s="7">
        <f t="shared" si="447"/>
        <v>49.173553719008268</v>
      </c>
      <c r="M4760">
        <f t="shared" si="448"/>
        <v>22.142857142857142</v>
      </c>
      <c r="N4760">
        <f t="shared" si="449"/>
        <v>60.733333333333334</v>
      </c>
      <c r="O4760">
        <f>G4760/WatershedCalcs!$F$18</f>
        <v>0.74675324570261992</v>
      </c>
    </row>
    <row r="4761" spans="1:15" x14ac:dyDescent="0.25">
      <c r="A4761">
        <f t="shared" si="445"/>
        <v>2015</v>
      </c>
      <c r="B4761">
        <f t="shared" si="446"/>
        <v>4</v>
      </c>
      <c r="C4761">
        <v>2015</v>
      </c>
      <c r="D4761">
        <v>12</v>
      </c>
      <c r="E4761">
        <v>1</v>
      </c>
      <c r="F4761">
        <v>13</v>
      </c>
      <c r="G4761">
        <v>13</v>
      </c>
      <c r="I4761" s="1">
        <v>42016</v>
      </c>
      <c r="J4761">
        <v>13</v>
      </c>
      <c r="K4761">
        <f t="shared" si="444"/>
        <v>2405</v>
      </c>
      <c r="L4761" s="7">
        <f t="shared" si="447"/>
        <v>47.323888232979144</v>
      </c>
      <c r="M4761">
        <f t="shared" si="448"/>
        <v>49.428571428571431</v>
      </c>
      <c r="N4761">
        <f t="shared" si="449"/>
        <v>66.933333333333337</v>
      </c>
      <c r="O4761">
        <f>G4761/WatershedCalcs!$F$18</f>
        <v>0.80898268284450492</v>
      </c>
    </row>
    <row r="4762" spans="1:15" x14ac:dyDescent="0.25">
      <c r="A4762">
        <f t="shared" si="445"/>
        <v>2015</v>
      </c>
      <c r="B4762">
        <f t="shared" si="446"/>
        <v>4</v>
      </c>
      <c r="C4762">
        <v>2015</v>
      </c>
      <c r="D4762">
        <v>13</v>
      </c>
      <c r="E4762">
        <v>1</v>
      </c>
      <c r="F4762">
        <v>11</v>
      </c>
      <c r="G4762">
        <v>11</v>
      </c>
      <c r="I4762" s="1">
        <v>42017</v>
      </c>
      <c r="J4762">
        <v>11</v>
      </c>
      <c r="K4762">
        <f t="shared" si="444"/>
        <v>2599</v>
      </c>
      <c r="L4762" s="7">
        <f t="shared" si="447"/>
        <v>51.141282959464775</v>
      </c>
      <c r="M4762">
        <f t="shared" si="448"/>
        <v>68.857142857142861</v>
      </c>
      <c r="N4762">
        <f t="shared" si="449"/>
        <v>70.533333333333331</v>
      </c>
      <c r="O4762">
        <f>G4762/WatershedCalcs!$F$18</f>
        <v>0.68452380856073491</v>
      </c>
    </row>
    <row r="4763" spans="1:15" x14ac:dyDescent="0.25">
      <c r="A4763">
        <f t="shared" si="445"/>
        <v>2015</v>
      </c>
      <c r="B4763">
        <f t="shared" si="446"/>
        <v>4</v>
      </c>
      <c r="C4763">
        <v>2015</v>
      </c>
      <c r="D4763">
        <v>14</v>
      </c>
      <c r="E4763">
        <v>1</v>
      </c>
      <c r="F4763">
        <v>11</v>
      </c>
      <c r="G4763">
        <v>11</v>
      </c>
      <c r="I4763" s="1">
        <v>42018</v>
      </c>
      <c r="J4763">
        <v>11</v>
      </c>
      <c r="K4763">
        <f t="shared" si="444"/>
        <v>2599</v>
      </c>
      <c r="L4763" s="7">
        <f t="shared" si="447"/>
        <v>51.141282959464775</v>
      </c>
      <c r="M4763">
        <f t="shared" si="448"/>
        <v>78.714285714285708</v>
      </c>
      <c r="N4763">
        <f t="shared" si="449"/>
        <v>72.733333333333334</v>
      </c>
      <c r="O4763">
        <f>G4763/WatershedCalcs!$F$18</f>
        <v>0.68452380856073491</v>
      </c>
    </row>
    <row r="4764" spans="1:15" x14ac:dyDescent="0.25">
      <c r="A4764">
        <f t="shared" si="445"/>
        <v>2015</v>
      </c>
      <c r="B4764">
        <f t="shared" si="446"/>
        <v>4</v>
      </c>
      <c r="C4764">
        <v>2015</v>
      </c>
      <c r="D4764">
        <v>15</v>
      </c>
      <c r="E4764">
        <v>1</v>
      </c>
      <c r="F4764">
        <v>14</v>
      </c>
      <c r="G4764">
        <v>14</v>
      </c>
      <c r="I4764" s="1">
        <v>42019</v>
      </c>
      <c r="J4764">
        <v>14</v>
      </c>
      <c r="K4764">
        <f t="shared" si="444"/>
        <v>2302</v>
      </c>
      <c r="L4764" s="7">
        <f t="shared" si="447"/>
        <v>45.297127115308932</v>
      </c>
      <c r="M4764">
        <f t="shared" si="448"/>
        <v>85.285714285714292</v>
      </c>
      <c r="N4764">
        <f t="shared" si="449"/>
        <v>74.266666666666666</v>
      </c>
      <c r="O4764">
        <f>G4764/WatershedCalcs!$F$18</f>
        <v>0.87121211998638992</v>
      </c>
    </row>
    <row r="4765" spans="1:15" x14ac:dyDescent="0.25">
      <c r="A4765">
        <f t="shared" si="445"/>
        <v>2015</v>
      </c>
      <c r="B4765">
        <f t="shared" si="446"/>
        <v>4</v>
      </c>
      <c r="C4765">
        <v>2015</v>
      </c>
      <c r="D4765">
        <v>16</v>
      </c>
      <c r="E4765">
        <v>1</v>
      </c>
      <c r="F4765">
        <v>24</v>
      </c>
      <c r="G4765">
        <v>24</v>
      </c>
      <c r="I4765" s="1">
        <v>42020</v>
      </c>
      <c r="J4765">
        <v>24</v>
      </c>
      <c r="K4765">
        <f t="shared" si="444"/>
        <v>1550</v>
      </c>
      <c r="L4765" s="7">
        <f t="shared" si="447"/>
        <v>30.499803227075954</v>
      </c>
      <c r="M4765">
        <f t="shared" si="448"/>
        <v>89.857142857142861</v>
      </c>
      <c r="N4765">
        <f t="shared" si="449"/>
        <v>75.36666666666666</v>
      </c>
      <c r="O4765">
        <f>G4765/WatershedCalcs!$F$18</f>
        <v>1.4935064914052398</v>
      </c>
    </row>
    <row r="4766" spans="1:15" x14ac:dyDescent="0.25">
      <c r="A4766">
        <f t="shared" si="445"/>
        <v>2015</v>
      </c>
      <c r="B4766">
        <f t="shared" si="446"/>
        <v>4</v>
      </c>
      <c r="C4766">
        <v>2015</v>
      </c>
      <c r="D4766">
        <v>17</v>
      </c>
      <c r="E4766">
        <v>1</v>
      </c>
      <c r="F4766">
        <v>70</v>
      </c>
      <c r="G4766">
        <v>70</v>
      </c>
      <c r="I4766" s="1">
        <v>42021</v>
      </c>
      <c r="J4766">
        <v>70</v>
      </c>
      <c r="K4766">
        <f t="shared" si="444"/>
        <v>430</v>
      </c>
      <c r="L4766" s="7">
        <f t="shared" si="447"/>
        <v>8.461235733963008</v>
      </c>
      <c r="M4766">
        <f t="shared" si="448"/>
        <v>92</v>
      </c>
      <c r="N4766">
        <f t="shared" si="449"/>
        <v>75.900000000000006</v>
      </c>
      <c r="O4766">
        <f>G4766/WatershedCalcs!$F$18</f>
        <v>4.3560605999319497</v>
      </c>
    </row>
    <row r="4767" spans="1:15" x14ac:dyDescent="0.25">
      <c r="A4767">
        <f t="shared" si="445"/>
        <v>2015</v>
      </c>
      <c r="B4767">
        <f t="shared" si="446"/>
        <v>4</v>
      </c>
      <c r="C4767">
        <v>2015</v>
      </c>
      <c r="D4767">
        <v>18</v>
      </c>
      <c r="E4767">
        <v>1</v>
      </c>
      <c r="F4767">
        <v>203</v>
      </c>
      <c r="G4767">
        <v>203</v>
      </c>
      <c r="I4767" s="1">
        <v>42022</v>
      </c>
      <c r="J4767">
        <v>203</v>
      </c>
      <c r="K4767">
        <f t="shared" si="444"/>
        <v>78</v>
      </c>
      <c r="L4767" s="7">
        <f t="shared" si="447"/>
        <v>1.5348288075560803</v>
      </c>
      <c r="M4767">
        <f t="shared" si="448"/>
        <v>86.714285714285708</v>
      </c>
      <c r="N4767">
        <f t="shared" si="449"/>
        <v>74.733333333333334</v>
      </c>
      <c r="O4767">
        <f>G4767/WatershedCalcs!$F$18</f>
        <v>12.632575739802654</v>
      </c>
    </row>
    <row r="4768" spans="1:15" x14ac:dyDescent="0.25">
      <c r="A4768">
        <f t="shared" si="445"/>
        <v>2015</v>
      </c>
      <c r="B4768">
        <f t="shared" si="446"/>
        <v>4</v>
      </c>
      <c r="C4768">
        <v>2015</v>
      </c>
      <c r="D4768">
        <v>19</v>
      </c>
      <c r="E4768">
        <v>1</v>
      </c>
      <c r="F4768">
        <v>149</v>
      </c>
      <c r="G4768">
        <v>149</v>
      </c>
      <c r="I4768" s="1">
        <v>42023</v>
      </c>
      <c r="J4768">
        <v>149</v>
      </c>
      <c r="K4768">
        <f t="shared" si="444"/>
        <v>163</v>
      </c>
      <c r="L4768" s="7">
        <f t="shared" si="447"/>
        <v>3.2073986619441164</v>
      </c>
      <c r="M4768">
        <f t="shared" si="448"/>
        <v>61.857142857142854</v>
      </c>
      <c r="N4768">
        <f t="shared" si="449"/>
        <v>69</v>
      </c>
      <c r="O4768">
        <f>G4768/WatershedCalcs!$F$18</f>
        <v>9.2721861341408633</v>
      </c>
    </row>
    <row r="4769" spans="1:15" x14ac:dyDescent="0.25">
      <c r="A4769">
        <f t="shared" si="445"/>
        <v>2015</v>
      </c>
      <c r="B4769">
        <f t="shared" si="446"/>
        <v>4</v>
      </c>
      <c r="C4769">
        <v>2015</v>
      </c>
      <c r="D4769">
        <v>20</v>
      </c>
      <c r="E4769">
        <v>1</v>
      </c>
      <c r="F4769">
        <v>80</v>
      </c>
      <c r="G4769">
        <v>80</v>
      </c>
      <c r="I4769" s="1">
        <v>42024</v>
      </c>
      <c r="J4769">
        <v>80</v>
      </c>
      <c r="K4769">
        <f t="shared" si="444"/>
        <v>366</v>
      </c>
      <c r="L4769" s="7">
        <f t="shared" si="447"/>
        <v>7.2018890200708379</v>
      </c>
      <c r="M4769">
        <f t="shared" si="448"/>
        <v>44.428571428571431</v>
      </c>
      <c r="N4769">
        <f t="shared" si="449"/>
        <v>64.966666666666669</v>
      </c>
      <c r="O4769">
        <f>G4769/WatershedCalcs!$F$18</f>
        <v>4.9783549713507993</v>
      </c>
    </row>
    <row r="4770" spans="1:15" x14ac:dyDescent="0.25">
      <c r="A4770">
        <f t="shared" si="445"/>
        <v>2015</v>
      </c>
      <c r="B4770">
        <f t="shared" si="446"/>
        <v>4</v>
      </c>
      <c r="C4770">
        <v>2015</v>
      </c>
      <c r="D4770">
        <v>21</v>
      </c>
      <c r="E4770">
        <v>1</v>
      </c>
      <c r="F4770">
        <v>57</v>
      </c>
      <c r="G4770">
        <v>57</v>
      </c>
      <c r="I4770" s="1">
        <v>42025</v>
      </c>
      <c r="J4770">
        <v>57</v>
      </c>
      <c r="K4770">
        <f t="shared" si="444"/>
        <v>541</v>
      </c>
      <c r="L4770" s="7">
        <f t="shared" si="447"/>
        <v>10.645415190869736</v>
      </c>
      <c r="M4770">
        <f t="shared" si="448"/>
        <v>36.428571428571431</v>
      </c>
      <c r="N4770">
        <f t="shared" si="449"/>
        <v>63.133333333333333</v>
      </c>
      <c r="O4770">
        <f>G4770/WatershedCalcs!$F$18</f>
        <v>3.5470779170874445</v>
      </c>
    </row>
    <row r="4771" spans="1:15" x14ac:dyDescent="0.25">
      <c r="A4771">
        <f t="shared" si="445"/>
        <v>2015</v>
      </c>
      <c r="B4771">
        <f t="shared" si="446"/>
        <v>4</v>
      </c>
      <c r="C4771">
        <v>2015</v>
      </c>
      <c r="D4771">
        <v>22</v>
      </c>
      <c r="E4771">
        <v>1</v>
      </c>
      <c r="F4771">
        <v>46</v>
      </c>
      <c r="G4771">
        <v>46</v>
      </c>
      <c r="I4771" s="1">
        <v>42026</v>
      </c>
      <c r="J4771">
        <v>46</v>
      </c>
      <c r="K4771">
        <f t="shared" si="444"/>
        <v>715</v>
      </c>
      <c r="L4771" s="7">
        <f t="shared" si="447"/>
        <v>14.06926406926407</v>
      </c>
      <c r="M4771">
        <f t="shared" si="448"/>
        <v>31.285714285714285</v>
      </c>
      <c r="N4771">
        <f t="shared" si="449"/>
        <v>62</v>
      </c>
      <c r="O4771">
        <f>G4771/WatershedCalcs!$F$18</f>
        <v>2.8625541085267097</v>
      </c>
    </row>
    <row r="4772" spans="1:15" x14ac:dyDescent="0.25">
      <c r="A4772">
        <f t="shared" si="445"/>
        <v>2015</v>
      </c>
      <c r="B4772">
        <f t="shared" si="446"/>
        <v>4</v>
      </c>
      <c r="C4772">
        <v>2015</v>
      </c>
      <c r="D4772">
        <v>23</v>
      </c>
      <c r="E4772">
        <v>1</v>
      </c>
      <c r="F4772">
        <v>39</v>
      </c>
      <c r="G4772">
        <v>39</v>
      </c>
      <c r="I4772" s="1">
        <v>42027</v>
      </c>
      <c r="J4772">
        <v>39</v>
      </c>
      <c r="K4772">
        <f t="shared" si="444"/>
        <v>928</v>
      </c>
      <c r="L4772" s="7">
        <f t="shared" si="447"/>
        <v>18.260527351436444</v>
      </c>
      <c r="M4772">
        <f t="shared" si="448"/>
        <v>27.428571428571427</v>
      </c>
      <c r="N4772">
        <f t="shared" si="449"/>
        <v>61.166666666666664</v>
      </c>
      <c r="O4772">
        <f>G4772/WatershedCalcs!$F$18</f>
        <v>2.4269480485335149</v>
      </c>
    </row>
    <row r="4773" spans="1:15" x14ac:dyDescent="0.25">
      <c r="A4773">
        <f t="shared" si="445"/>
        <v>2015</v>
      </c>
      <c r="B4773">
        <f t="shared" si="446"/>
        <v>4</v>
      </c>
      <c r="C4773">
        <v>2015</v>
      </c>
      <c r="D4773">
        <v>24</v>
      </c>
      <c r="E4773">
        <v>1</v>
      </c>
      <c r="F4773">
        <v>33</v>
      </c>
      <c r="G4773">
        <v>33</v>
      </c>
      <c r="I4773" s="1">
        <v>42028</v>
      </c>
      <c r="J4773">
        <v>33</v>
      </c>
      <c r="K4773">
        <f t="shared" si="444"/>
        <v>1148</v>
      </c>
      <c r="L4773" s="7">
        <f t="shared" si="447"/>
        <v>22.589531680440771</v>
      </c>
      <c r="M4773">
        <f t="shared" si="448"/>
        <v>24.285714285714285</v>
      </c>
      <c r="N4773">
        <f t="shared" si="449"/>
        <v>60.5</v>
      </c>
      <c r="O4773">
        <f>G4773/WatershedCalcs!$F$18</f>
        <v>2.0535714256822049</v>
      </c>
    </row>
    <row r="4774" spans="1:15" x14ac:dyDescent="0.25">
      <c r="A4774">
        <f t="shared" si="445"/>
        <v>2015</v>
      </c>
      <c r="B4774">
        <f t="shared" si="446"/>
        <v>4</v>
      </c>
      <c r="C4774">
        <v>2015</v>
      </c>
      <c r="D4774">
        <v>25</v>
      </c>
      <c r="E4774">
        <v>1</v>
      </c>
      <c r="F4774">
        <v>29</v>
      </c>
      <c r="G4774">
        <v>29</v>
      </c>
      <c r="I4774" s="1">
        <v>42029</v>
      </c>
      <c r="J4774">
        <v>29</v>
      </c>
      <c r="K4774">
        <f t="shared" si="444"/>
        <v>1319</v>
      </c>
      <c r="L4774" s="7">
        <f t="shared" si="447"/>
        <v>25.954348681621408</v>
      </c>
      <c r="M4774">
        <f t="shared" si="448"/>
        <v>21.857142857142858</v>
      </c>
      <c r="N4774">
        <f t="shared" si="449"/>
        <v>60</v>
      </c>
      <c r="O4774">
        <f>G4774/WatershedCalcs!$F$18</f>
        <v>1.8046536771146648</v>
      </c>
    </row>
    <row r="4775" spans="1:15" x14ac:dyDescent="0.25">
      <c r="A4775">
        <f t="shared" si="445"/>
        <v>2015</v>
      </c>
      <c r="B4775">
        <f t="shared" si="446"/>
        <v>4</v>
      </c>
      <c r="C4775">
        <v>2015</v>
      </c>
      <c r="D4775">
        <v>26</v>
      </c>
      <c r="E4775">
        <v>1</v>
      </c>
      <c r="F4775">
        <v>27</v>
      </c>
      <c r="G4775">
        <v>27</v>
      </c>
      <c r="I4775" s="1">
        <v>42030</v>
      </c>
      <c r="J4775">
        <v>27</v>
      </c>
      <c r="K4775">
        <f t="shared" si="444"/>
        <v>1397</v>
      </c>
      <c r="L4775" s="7">
        <f t="shared" si="447"/>
        <v>27.489177489177489</v>
      </c>
      <c r="M4775">
        <f t="shared" si="448"/>
        <v>20.428571428571427</v>
      </c>
      <c r="N4775">
        <f t="shared" si="449"/>
        <v>59.6</v>
      </c>
      <c r="O4775">
        <f>G4775/WatershedCalcs!$F$18</f>
        <v>1.6801948028308948</v>
      </c>
    </row>
    <row r="4776" spans="1:15" x14ac:dyDescent="0.25">
      <c r="A4776">
        <f t="shared" si="445"/>
        <v>2015</v>
      </c>
      <c r="B4776">
        <f t="shared" si="446"/>
        <v>4</v>
      </c>
      <c r="C4776">
        <v>2015</v>
      </c>
      <c r="D4776">
        <v>27</v>
      </c>
      <c r="E4776">
        <v>1</v>
      </c>
      <c r="F4776">
        <v>24</v>
      </c>
      <c r="G4776">
        <v>24</v>
      </c>
      <c r="I4776" s="1">
        <v>42031</v>
      </c>
      <c r="J4776">
        <v>24</v>
      </c>
      <c r="K4776">
        <f t="shared" si="444"/>
        <v>1550</v>
      </c>
      <c r="L4776" s="7">
        <f t="shared" si="447"/>
        <v>30.499803227075954</v>
      </c>
      <c r="M4776">
        <f t="shared" si="448"/>
        <v>21.142857142857142</v>
      </c>
      <c r="N4776">
        <f t="shared" si="449"/>
        <v>59.233333333333334</v>
      </c>
      <c r="O4776">
        <f>G4776/WatershedCalcs!$F$18</f>
        <v>1.4935064914052398</v>
      </c>
    </row>
    <row r="4777" spans="1:15" x14ac:dyDescent="0.25">
      <c r="A4777">
        <f t="shared" si="445"/>
        <v>2015</v>
      </c>
      <c r="B4777">
        <f t="shared" si="446"/>
        <v>4</v>
      </c>
      <c r="C4777">
        <v>2015</v>
      </c>
      <c r="D4777">
        <v>28</v>
      </c>
      <c r="E4777">
        <v>1</v>
      </c>
      <c r="F4777">
        <v>21</v>
      </c>
      <c r="G4777">
        <v>21</v>
      </c>
      <c r="I4777" s="1">
        <v>42032</v>
      </c>
      <c r="J4777">
        <v>21</v>
      </c>
      <c r="K4777">
        <f t="shared" si="444"/>
        <v>1744</v>
      </c>
      <c r="L4777" s="7">
        <f t="shared" si="447"/>
        <v>34.317197953561589</v>
      </c>
      <c r="M4777">
        <f t="shared" si="448"/>
        <v>21.285714285714285</v>
      </c>
      <c r="N4777">
        <f t="shared" si="449"/>
        <v>58.966666666666669</v>
      </c>
      <c r="O4777">
        <f>G4777/WatershedCalcs!$F$18</f>
        <v>1.3068181799795848</v>
      </c>
    </row>
    <row r="4778" spans="1:15" x14ac:dyDescent="0.25">
      <c r="A4778">
        <f t="shared" si="445"/>
        <v>2015</v>
      </c>
      <c r="B4778">
        <f t="shared" si="446"/>
        <v>4</v>
      </c>
      <c r="C4778">
        <v>2015</v>
      </c>
      <c r="D4778">
        <v>29</v>
      </c>
      <c r="E4778">
        <v>1</v>
      </c>
      <c r="F4778">
        <v>19</v>
      </c>
      <c r="G4778">
        <v>19</v>
      </c>
      <c r="I4778" s="1">
        <v>42033</v>
      </c>
      <c r="J4778">
        <v>19</v>
      </c>
      <c r="K4778">
        <f t="shared" si="444"/>
        <v>1898</v>
      </c>
      <c r="L4778" s="7">
        <f t="shared" si="447"/>
        <v>37.34750098386462</v>
      </c>
      <c r="M4778">
        <f t="shared" si="448"/>
        <v>22</v>
      </c>
      <c r="N4778">
        <f t="shared" si="449"/>
        <v>58.93333333333333</v>
      </c>
      <c r="O4778">
        <f>G4778/WatershedCalcs!$F$18</f>
        <v>1.1823593056958148</v>
      </c>
    </row>
    <row r="4779" spans="1:15" x14ac:dyDescent="0.25">
      <c r="A4779">
        <f t="shared" si="445"/>
        <v>2015</v>
      </c>
      <c r="B4779">
        <f t="shared" si="446"/>
        <v>4</v>
      </c>
      <c r="C4779">
        <v>2015</v>
      </c>
      <c r="D4779">
        <v>30</v>
      </c>
      <c r="E4779">
        <v>1</v>
      </c>
      <c r="F4779">
        <v>17</v>
      </c>
      <c r="G4779">
        <v>17</v>
      </c>
      <c r="I4779" s="1">
        <v>42034</v>
      </c>
      <c r="J4779">
        <v>17</v>
      </c>
      <c r="K4779">
        <f t="shared" si="444"/>
        <v>2056</v>
      </c>
      <c r="L4779" s="7">
        <f t="shared" si="447"/>
        <v>40.456513183785916</v>
      </c>
      <c r="M4779">
        <f t="shared" si="448"/>
        <v>25.571428571428573</v>
      </c>
      <c r="N4779">
        <f t="shared" si="449"/>
        <v>58.9</v>
      </c>
      <c r="O4779">
        <f>G4779/WatershedCalcs!$F$18</f>
        <v>1.0579004314120448</v>
      </c>
    </row>
    <row r="4780" spans="1:15" x14ac:dyDescent="0.25">
      <c r="A4780">
        <f t="shared" si="445"/>
        <v>2015</v>
      </c>
      <c r="B4780">
        <f t="shared" si="446"/>
        <v>4</v>
      </c>
      <c r="C4780">
        <v>2015</v>
      </c>
      <c r="D4780">
        <v>31</v>
      </c>
      <c r="E4780">
        <v>1</v>
      </c>
      <c r="F4780">
        <v>16</v>
      </c>
      <c r="G4780">
        <v>16</v>
      </c>
      <c r="I4780" s="1">
        <v>42035</v>
      </c>
      <c r="J4780">
        <v>16</v>
      </c>
      <c r="K4780">
        <f t="shared" si="444"/>
        <v>2135</v>
      </c>
      <c r="L4780" s="7">
        <f t="shared" si="447"/>
        <v>42.011019283746556</v>
      </c>
      <c r="M4780">
        <f t="shared" si="448"/>
        <v>46.142857142857146</v>
      </c>
      <c r="N4780">
        <f t="shared" si="449"/>
        <v>58.833333333333336</v>
      </c>
      <c r="O4780">
        <f>G4780/WatershedCalcs!$F$18</f>
        <v>0.99567099427015993</v>
      </c>
    </row>
    <row r="4781" spans="1:15" x14ac:dyDescent="0.25">
      <c r="A4781">
        <f t="shared" si="445"/>
        <v>2015</v>
      </c>
      <c r="B4781">
        <f t="shared" si="446"/>
        <v>5</v>
      </c>
      <c r="C4781">
        <v>2015</v>
      </c>
      <c r="D4781">
        <v>1</v>
      </c>
      <c r="E4781">
        <v>2</v>
      </c>
      <c r="F4781">
        <v>19</v>
      </c>
      <c r="G4781">
        <v>19</v>
      </c>
      <c r="I4781" s="1">
        <v>42036</v>
      </c>
      <c r="J4781">
        <v>19</v>
      </c>
      <c r="K4781">
        <f t="shared" si="444"/>
        <v>1898</v>
      </c>
      <c r="L4781" s="7">
        <f t="shared" si="447"/>
        <v>37.34750098386462</v>
      </c>
      <c r="M4781">
        <f t="shared" si="448"/>
        <v>77</v>
      </c>
      <c r="N4781">
        <f t="shared" si="449"/>
        <v>58.766666666666666</v>
      </c>
      <c r="O4781">
        <f>G4781/WatershedCalcs!$F$18</f>
        <v>1.1823593056958148</v>
      </c>
    </row>
    <row r="4782" spans="1:15" x14ac:dyDescent="0.25">
      <c r="A4782">
        <f t="shared" si="445"/>
        <v>2015</v>
      </c>
      <c r="B4782">
        <f t="shared" si="446"/>
        <v>5</v>
      </c>
      <c r="C4782">
        <v>2015</v>
      </c>
      <c r="D4782">
        <v>2</v>
      </c>
      <c r="E4782">
        <v>2</v>
      </c>
      <c r="F4782">
        <v>32</v>
      </c>
      <c r="G4782">
        <v>32</v>
      </c>
      <c r="I4782" s="1">
        <v>42037</v>
      </c>
      <c r="J4782">
        <v>32</v>
      </c>
      <c r="K4782">
        <f t="shared" si="444"/>
        <v>1185</v>
      </c>
      <c r="L4782" s="7">
        <f t="shared" si="447"/>
        <v>23.31759149940968</v>
      </c>
      <c r="M4782">
        <f t="shared" si="448"/>
        <v>100.28571428571429</v>
      </c>
      <c r="N4782">
        <f t="shared" si="449"/>
        <v>58.56666666666667</v>
      </c>
      <c r="O4782">
        <f>G4782/WatershedCalcs!$F$18</f>
        <v>1.9913419885403199</v>
      </c>
    </row>
    <row r="4783" spans="1:15" x14ac:dyDescent="0.25">
      <c r="A4783">
        <f t="shared" si="445"/>
        <v>2015</v>
      </c>
      <c r="B4783">
        <f t="shared" si="446"/>
        <v>5</v>
      </c>
      <c r="C4783">
        <v>2015</v>
      </c>
      <c r="D4783">
        <v>3</v>
      </c>
      <c r="E4783">
        <v>2</v>
      </c>
      <c r="F4783">
        <v>25</v>
      </c>
      <c r="G4783">
        <v>25</v>
      </c>
      <c r="I4783" s="1">
        <v>42038</v>
      </c>
      <c r="J4783">
        <v>25</v>
      </c>
      <c r="K4783">
        <f t="shared" si="444"/>
        <v>1500</v>
      </c>
      <c r="L4783" s="7">
        <f t="shared" si="447"/>
        <v>29.515938606847698</v>
      </c>
      <c r="M4783">
        <f t="shared" si="448"/>
        <v>122.28571428571429</v>
      </c>
      <c r="N4783">
        <f t="shared" si="449"/>
        <v>57.9</v>
      </c>
      <c r="O4783">
        <f>G4783/WatershedCalcs!$F$18</f>
        <v>1.5557359285471248</v>
      </c>
    </row>
    <row r="4784" spans="1:15" x14ac:dyDescent="0.25">
      <c r="A4784">
        <f t="shared" si="445"/>
        <v>2015</v>
      </c>
      <c r="B4784">
        <f t="shared" si="446"/>
        <v>5</v>
      </c>
      <c r="C4784">
        <v>2015</v>
      </c>
      <c r="D4784">
        <v>4</v>
      </c>
      <c r="E4784">
        <v>2</v>
      </c>
      <c r="F4784">
        <v>26</v>
      </c>
      <c r="G4784">
        <v>26</v>
      </c>
      <c r="I4784" s="1">
        <v>42039</v>
      </c>
      <c r="J4784">
        <v>26</v>
      </c>
      <c r="K4784">
        <f t="shared" si="444"/>
        <v>1449</v>
      </c>
      <c r="L4784" s="7">
        <f t="shared" si="447"/>
        <v>28.512396694214875</v>
      </c>
      <c r="M4784">
        <f t="shared" si="448"/>
        <v>147</v>
      </c>
      <c r="N4784">
        <f t="shared" si="449"/>
        <v>57.43333333333333</v>
      </c>
      <c r="O4784">
        <f>G4784/WatershedCalcs!$F$18</f>
        <v>1.6179653656890098</v>
      </c>
    </row>
    <row r="4785" spans="1:15" x14ac:dyDescent="0.25">
      <c r="A4785">
        <f t="shared" si="445"/>
        <v>2015</v>
      </c>
      <c r="B4785">
        <f t="shared" si="446"/>
        <v>5</v>
      </c>
      <c r="C4785">
        <v>2015</v>
      </c>
      <c r="D4785">
        <v>5</v>
      </c>
      <c r="E4785">
        <v>2</v>
      </c>
      <c r="F4785">
        <v>44</v>
      </c>
      <c r="G4785">
        <v>44</v>
      </c>
      <c r="I4785" s="1">
        <v>42040</v>
      </c>
      <c r="J4785">
        <v>44</v>
      </c>
      <c r="K4785">
        <f t="shared" si="444"/>
        <v>777</v>
      </c>
      <c r="L4785" s="7">
        <f t="shared" si="447"/>
        <v>15.289256198347106</v>
      </c>
      <c r="M4785">
        <f t="shared" si="448"/>
        <v>160.57142857142858</v>
      </c>
      <c r="N4785">
        <f t="shared" si="449"/>
        <v>56.93333333333333</v>
      </c>
      <c r="O4785">
        <f>G4785/WatershedCalcs!$F$18</f>
        <v>2.7380952342429397</v>
      </c>
    </row>
    <row r="4786" spans="1:15" x14ac:dyDescent="0.25">
      <c r="A4786">
        <f t="shared" si="445"/>
        <v>2015</v>
      </c>
      <c r="B4786">
        <f t="shared" si="446"/>
        <v>5</v>
      </c>
      <c r="C4786">
        <v>2015</v>
      </c>
      <c r="D4786">
        <v>6</v>
      </c>
      <c r="E4786">
        <v>2</v>
      </c>
      <c r="F4786">
        <v>161</v>
      </c>
      <c r="G4786">
        <v>161</v>
      </c>
      <c r="I4786" s="1">
        <v>42041</v>
      </c>
      <c r="J4786">
        <v>161</v>
      </c>
      <c r="K4786">
        <f t="shared" si="444"/>
        <v>147</v>
      </c>
      <c r="L4786" s="7">
        <f t="shared" si="447"/>
        <v>2.8925619834710745</v>
      </c>
      <c r="M4786">
        <f t="shared" si="448"/>
        <v>165.28571428571428</v>
      </c>
      <c r="N4786">
        <f t="shared" si="449"/>
        <v>55.833333333333336</v>
      </c>
      <c r="O4786">
        <f>G4786/WatershedCalcs!$F$18</f>
        <v>10.018939379843484</v>
      </c>
    </row>
    <row r="4787" spans="1:15" x14ac:dyDescent="0.25">
      <c r="A4787">
        <f t="shared" si="445"/>
        <v>2015</v>
      </c>
      <c r="B4787">
        <f t="shared" si="446"/>
        <v>5</v>
      </c>
      <c r="C4787">
        <v>2015</v>
      </c>
      <c r="D4787">
        <v>7</v>
      </c>
      <c r="E4787">
        <v>2</v>
      </c>
      <c r="F4787">
        <v>232</v>
      </c>
      <c r="G4787">
        <v>232</v>
      </c>
      <c r="I4787" s="1">
        <v>42042</v>
      </c>
      <c r="J4787">
        <v>232</v>
      </c>
      <c r="K4787">
        <f t="shared" si="444"/>
        <v>49</v>
      </c>
      <c r="L4787" s="7">
        <f t="shared" si="447"/>
        <v>0.96418732782369143</v>
      </c>
      <c r="M4787">
        <f t="shared" si="448"/>
        <v>150.42857142857142</v>
      </c>
      <c r="N4787">
        <f t="shared" si="449"/>
        <v>50.833333333333336</v>
      </c>
      <c r="O4787">
        <f>G4787/WatershedCalcs!$F$18</f>
        <v>14.437229416917319</v>
      </c>
    </row>
    <row r="4788" spans="1:15" x14ac:dyDescent="0.25">
      <c r="A4788">
        <f t="shared" si="445"/>
        <v>2015</v>
      </c>
      <c r="B4788">
        <f t="shared" si="446"/>
        <v>5</v>
      </c>
      <c r="C4788">
        <v>2015</v>
      </c>
      <c r="D4788">
        <v>8</v>
      </c>
      <c r="E4788">
        <v>2</v>
      </c>
      <c r="F4788">
        <v>182</v>
      </c>
      <c r="G4788">
        <v>182</v>
      </c>
      <c r="I4788" s="1">
        <v>42043</v>
      </c>
      <c r="J4788">
        <v>182</v>
      </c>
      <c r="K4788">
        <f t="shared" si="444"/>
        <v>109</v>
      </c>
      <c r="L4788" s="7">
        <f t="shared" si="447"/>
        <v>2.1448248720975993</v>
      </c>
      <c r="M4788">
        <f t="shared" si="448"/>
        <v>124</v>
      </c>
      <c r="N4788">
        <f t="shared" si="449"/>
        <v>43.466666666666669</v>
      </c>
      <c r="O4788">
        <f>G4788/WatershedCalcs!$F$18</f>
        <v>11.325757559823069</v>
      </c>
    </row>
    <row r="4789" spans="1:15" x14ac:dyDescent="0.25">
      <c r="A4789">
        <f t="shared" si="445"/>
        <v>2015</v>
      </c>
      <c r="B4789">
        <f t="shared" si="446"/>
        <v>5</v>
      </c>
      <c r="C4789">
        <v>2015</v>
      </c>
      <c r="D4789">
        <v>9</v>
      </c>
      <c r="E4789">
        <v>2</v>
      </c>
      <c r="F4789">
        <v>186</v>
      </c>
      <c r="G4789">
        <v>186</v>
      </c>
      <c r="I4789" s="1">
        <v>42044</v>
      </c>
      <c r="J4789">
        <v>186</v>
      </c>
      <c r="K4789">
        <f t="shared" si="444"/>
        <v>102</v>
      </c>
      <c r="L4789" s="7">
        <f t="shared" si="447"/>
        <v>2.0070838252656436</v>
      </c>
      <c r="M4789">
        <f t="shared" si="448"/>
        <v>103.71428571428571</v>
      </c>
      <c r="N4789">
        <f t="shared" si="449"/>
        <v>37.733333333333334</v>
      </c>
      <c r="O4789">
        <f>G4789/WatershedCalcs!$F$18</f>
        <v>11.574675308390608</v>
      </c>
    </row>
    <row r="4790" spans="1:15" x14ac:dyDescent="0.25">
      <c r="A4790">
        <f t="shared" si="445"/>
        <v>2015</v>
      </c>
      <c r="B4790">
        <f t="shared" si="446"/>
        <v>5</v>
      </c>
      <c r="C4790">
        <v>2015</v>
      </c>
      <c r="D4790">
        <v>10</v>
      </c>
      <c r="E4790">
        <v>2</v>
      </c>
      <c r="F4790">
        <v>198</v>
      </c>
      <c r="G4790">
        <v>198</v>
      </c>
      <c r="I4790" s="1">
        <v>42045</v>
      </c>
      <c r="J4790">
        <v>198</v>
      </c>
      <c r="K4790">
        <f t="shared" si="444"/>
        <v>85</v>
      </c>
      <c r="L4790" s="7">
        <f t="shared" si="447"/>
        <v>1.6725698543880361</v>
      </c>
      <c r="M4790">
        <f t="shared" si="448"/>
        <v>82.142857142857139</v>
      </c>
      <c r="N4790">
        <f t="shared" si="449"/>
        <v>31.9</v>
      </c>
      <c r="O4790">
        <f>G4790/WatershedCalcs!$F$18</f>
        <v>12.321428554093229</v>
      </c>
    </row>
    <row r="4791" spans="1:15" x14ac:dyDescent="0.25">
      <c r="A4791">
        <f t="shared" si="445"/>
        <v>2015</v>
      </c>
      <c r="B4791">
        <f t="shared" si="446"/>
        <v>5</v>
      </c>
      <c r="C4791">
        <v>2015</v>
      </c>
      <c r="D4791">
        <v>11</v>
      </c>
      <c r="E4791">
        <v>2</v>
      </c>
      <c r="F4791">
        <v>121</v>
      </c>
      <c r="G4791">
        <v>121</v>
      </c>
      <c r="I4791" s="1">
        <v>42046</v>
      </c>
      <c r="J4791">
        <v>121</v>
      </c>
      <c r="K4791">
        <f t="shared" si="444"/>
        <v>221</v>
      </c>
      <c r="L4791" s="7">
        <f t="shared" si="447"/>
        <v>4.3486816214088941</v>
      </c>
      <c r="M4791">
        <f t="shared" si="448"/>
        <v>58.285714285714285</v>
      </c>
      <c r="N4791">
        <f t="shared" si="449"/>
        <v>25.666666666666668</v>
      </c>
      <c r="O4791">
        <f>G4791/WatershedCalcs!$F$18</f>
        <v>7.5297618941680842</v>
      </c>
    </row>
    <row r="4792" spans="1:15" x14ac:dyDescent="0.25">
      <c r="A4792">
        <f t="shared" si="445"/>
        <v>2015</v>
      </c>
      <c r="B4792">
        <f t="shared" si="446"/>
        <v>5</v>
      </c>
      <c r="C4792">
        <v>2015</v>
      </c>
      <c r="D4792">
        <v>12</v>
      </c>
      <c r="E4792">
        <v>2</v>
      </c>
      <c r="F4792">
        <v>77</v>
      </c>
      <c r="G4792">
        <v>77</v>
      </c>
      <c r="I4792" s="1">
        <v>42047</v>
      </c>
      <c r="J4792">
        <v>77</v>
      </c>
      <c r="K4792">
        <f t="shared" si="444"/>
        <v>383</v>
      </c>
      <c r="L4792" s="7">
        <f t="shared" si="447"/>
        <v>7.5364029909484458</v>
      </c>
      <c r="M4792">
        <f t="shared" si="448"/>
        <v>45</v>
      </c>
      <c r="N4792">
        <f t="shared" si="449"/>
        <v>21.963333333333331</v>
      </c>
      <c r="O4792">
        <f>G4792/WatershedCalcs!$F$18</f>
        <v>4.791666659925145</v>
      </c>
    </row>
    <row r="4793" spans="1:15" x14ac:dyDescent="0.25">
      <c r="A4793">
        <f t="shared" si="445"/>
        <v>2015</v>
      </c>
      <c r="B4793">
        <f t="shared" si="446"/>
        <v>5</v>
      </c>
      <c r="C4793">
        <v>2015</v>
      </c>
      <c r="D4793">
        <v>13</v>
      </c>
      <c r="E4793">
        <v>2</v>
      </c>
      <c r="F4793">
        <v>57</v>
      </c>
      <c r="G4793">
        <v>57</v>
      </c>
      <c r="I4793" s="1">
        <v>42048</v>
      </c>
      <c r="J4793">
        <v>57</v>
      </c>
      <c r="K4793">
        <f t="shared" si="444"/>
        <v>541</v>
      </c>
      <c r="L4793" s="7">
        <f t="shared" si="447"/>
        <v>10.645415190869736</v>
      </c>
      <c r="M4793">
        <f t="shared" si="448"/>
        <v>37.571428571428569</v>
      </c>
      <c r="N4793">
        <f t="shared" si="449"/>
        <v>20.396666666666665</v>
      </c>
      <c r="O4793">
        <f>G4793/WatershedCalcs!$F$18</f>
        <v>3.5470779170874445</v>
      </c>
    </row>
    <row r="4794" spans="1:15" x14ac:dyDescent="0.25">
      <c r="A4794">
        <f t="shared" si="445"/>
        <v>2015</v>
      </c>
      <c r="B4794">
        <f t="shared" si="446"/>
        <v>5</v>
      </c>
      <c r="C4794">
        <v>2015</v>
      </c>
      <c r="D4794">
        <v>14</v>
      </c>
      <c r="E4794">
        <v>2</v>
      </c>
      <c r="F4794">
        <v>47</v>
      </c>
      <c r="G4794">
        <v>47</v>
      </c>
      <c r="I4794" s="1">
        <v>42049</v>
      </c>
      <c r="J4794">
        <v>47</v>
      </c>
      <c r="K4794">
        <f t="shared" si="444"/>
        <v>700</v>
      </c>
      <c r="L4794" s="7">
        <f t="shared" si="447"/>
        <v>13.774104683195592</v>
      </c>
      <c r="M4794">
        <f t="shared" si="448"/>
        <v>32.714285714285715</v>
      </c>
      <c r="N4794">
        <f t="shared" si="449"/>
        <v>25.663333333333334</v>
      </c>
      <c r="O4794">
        <f>G4794/WatershedCalcs!$F$18</f>
        <v>2.9247835456685949</v>
      </c>
    </row>
    <row r="4795" spans="1:15" x14ac:dyDescent="0.25">
      <c r="A4795">
        <f t="shared" si="445"/>
        <v>2015</v>
      </c>
      <c r="B4795">
        <f t="shared" si="446"/>
        <v>5</v>
      </c>
      <c r="C4795">
        <v>2015</v>
      </c>
      <c r="D4795">
        <v>15</v>
      </c>
      <c r="E4795">
        <v>2</v>
      </c>
      <c r="F4795">
        <v>40</v>
      </c>
      <c r="G4795">
        <v>40</v>
      </c>
      <c r="I4795" s="1">
        <v>42050</v>
      </c>
      <c r="J4795">
        <v>40</v>
      </c>
      <c r="K4795">
        <f t="shared" si="444"/>
        <v>894</v>
      </c>
      <c r="L4795" s="7">
        <f t="shared" si="447"/>
        <v>17.591499409681226</v>
      </c>
      <c r="M4795">
        <f t="shared" si="448"/>
        <v>29</v>
      </c>
      <c r="N4795">
        <f t="shared" si="449"/>
        <v>27.33</v>
      </c>
      <c r="O4795">
        <f>G4795/WatershedCalcs!$F$18</f>
        <v>2.4891774856753996</v>
      </c>
    </row>
    <row r="4796" spans="1:15" x14ac:dyDescent="0.25">
      <c r="A4796">
        <f t="shared" si="445"/>
        <v>2015</v>
      </c>
      <c r="B4796">
        <f t="shared" si="446"/>
        <v>5</v>
      </c>
      <c r="C4796">
        <v>2015</v>
      </c>
      <c r="D4796">
        <v>16</v>
      </c>
      <c r="E4796">
        <v>2</v>
      </c>
      <c r="F4796">
        <v>35</v>
      </c>
      <c r="G4796">
        <v>35</v>
      </c>
      <c r="I4796" s="1">
        <v>42051</v>
      </c>
      <c r="J4796">
        <v>35</v>
      </c>
      <c r="K4796">
        <f t="shared" si="444"/>
        <v>1053</v>
      </c>
      <c r="L4796" s="7">
        <f t="shared" si="447"/>
        <v>20.720188902007084</v>
      </c>
      <c r="M4796">
        <f t="shared" si="448"/>
        <v>26</v>
      </c>
      <c r="N4796">
        <f t="shared" si="449"/>
        <v>27.896666666666665</v>
      </c>
      <c r="O4796">
        <f>G4796/WatershedCalcs!$F$18</f>
        <v>2.1780302999659749</v>
      </c>
    </row>
    <row r="4797" spans="1:15" x14ac:dyDescent="0.25">
      <c r="A4797">
        <f t="shared" si="445"/>
        <v>2015</v>
      </c>
      <c r="B4797">
        <f t="shared" si="446"/>
        <v>5</v>
      </c>
      <c r="C4797">
        <v>2015</v>
      </c>
      <c r="D4797">
        <v>17</v>
      </c>
      <c r="E4797">
        <v>2</v>
      </c>
      <c r="F4797">
        <v>31</v>
      </c>
      <c r="G4797">
        <v>31</v>
      </c>
      <c r="I4797" s="1">
        <v>42052</v>
      </c>
      <c r="J4797">
        <v>31</v>
      </c>
      <c r="K4797">
        <f t="shared" si="444"/>
        <v>1219</v>
      </c>
      <c r="L4797" s="7">
        <f t="shared" si="447"/>
        <v>23.986619441164898</v>
      </c>
      <c r="M4797">
        <f t="shared" si="448"/>
        <v>23.571428571428573</v>
      </c>
      <c r="N4797">
        <f t="shared" si="449"/>
        <v>28.23</v>
      </c>
      <c r="O4797">
        <f>G4797/WatershedCalcs!$F$18</f>
        <v>1.9291125513984348</v>
      </c>
    </row>
    <row r="4798" spans="1:15" x14ac:dyDescent="0.25">
      <c r="A4798">
        <f t="shared" si="445"/>
        <v>2015</v>
      </c>
      <c r="B4798">
        <f t="shared" si="446"/>
        <v>5</v>
      </c>
      <c r="C4798">
        <v>2015</v>
      </c>
      <c r="D4798">
        <v>18</v>
      </c>
      <c r="E4798">
        <v>2</v>
      </c>
      <c r="F4798">
        <v>28</v>
      </c>
      <c r="G4798">
        <v>28</v>
      </c>
      <c r="I4798" s="1">
        <v>42053</v>
      </c>
      <c r="J4798">
        <v>28</v>
      </c>
      <c r="K4798">
        <f t="shared" si="444"/>
        <v>1357</v>
      </c>
      <c r="L4798" s="7">
        <f t="shared" si="447"/>
        <v>26.702085792994882</v>
      </c>
      <c r="M4798">
        <f t="shared" si="448"/>
        <v>21.571428571428573</v>
      </c>
      <c r="N4798">
        <f t="shared" si="449"/>
        <v>28.43</v>
      </c>
      <c r="O4798">
        <f>G4798/WatershedCalcs!$F$18</f>
        <v>1.7424242399727798</v>
      </c>
    </row>
    <row r="4799" spans="1:15" x14ac:dyDescent="0.25">
      <c r="A4799">
        <f t="shared" si="445"/>
        <v>2015</v>
      </c>
      <c r="B4799">
        <f t="shared" si="446"/>
        <v>5</v>
      </c>
      <c r="C4799">
        <v>2015</v>
      </c>
      <c r="D4799">
        <v>19</v>
      </c>
      <c r="E4799">
        <v>2</v>
      </c>
      <c r="F4799">
        <v>25</v>
      </c>
      <c r="G4799">
        <v>25</v>
      </c>
      <c r="I4799" s="1">
        <v>42054</v>
      </c>
      <c r="J4799">
        <v>25</v>
      </c>
      <c r="K4799">
        <f t="shared" si="444"/>
        <v>1500</v>
      </c>
      <c r="L4799" s="7">
        <f t="shared" si="447"/>
        <v>29.515938606847698</v>
      </c>
      <c r="M4799">
        <f t="shared" si="448"/>
        <v>19.857142857142858</v>
      </c>
      <c r="N4799">
        <f t="shared" si="449"/>
        <v>28.596666666666668</v>
      </c>
      <c r="O4799">
        <f>G4799/WatershedCalcs!$F$18</f>
        <v>1.5557359285471248</v>
      </c>
    </row>
    <row r="4800" spans="1:15" x14ac:dyDescent="0.25">
      <c r="A4800">
        <f t="shared" si="445"/>
        <v>2015</v>
      </c>
      <c r="B4800">
        <f t="shared" si="446"/>
        <v>5</v>
      </c>
      <c r="C4800">
        <v>2015</v>
      </c>
      <c r="D4800">
        <v>20</v>
      </c>
      <c r="E4800">
        <v>2</v>
      </c>
      <c r="F4800">
        <v>23</v>
      </c>
      <c r="G4800">
        <v>23</v>
      </c>
      <c r="I4800" s="1">
        <v>42055</v>
      </c>
      <c r="J4800">
        <v>23</v>
      </c>
      <c r="K4800">
        <f t="shared" si="444"/>
        <v>1613</v>
      </c>
      <c r="L4800" s="7">
        <f t="shared" si="447"/>
        <v>31.739472648563559</v>
      </c>
      <c r="M4800">
        <f t="shared" si="448"/>
        <v>18.571428571428573</v>
      </c>
      <c r="N4800">
        <f t="shared" si="449"/>
        <v>29.029999999999998</v>
      </c>
      <c r="O4800">
        <f>G4800/WatershedCalcs!$F$18</f>
        <v>1.4312770542633548</v>
      </c>
    </row>
    <row r="4801" spans="1:15" x14ac:dyDescent="0.25">
      <c r="A4801">
        <f t="shared" si="445"/>
        <v>2015</v>
      </c>
      <c r="B4801">
        <f t="shared" si="446"/>
        <v>5</v>
      </c>
      <c r="C4801">
        <v>2015</v>
      </c>
      <c r="D4801">
        <v>21</v>
      </c>
      <c r="E4801">
        <v>2</v>
      </c>
      <c r="F4801">
        <v>21</v>
      </c>
      <c r="G4801">
        <v>21</v>
      </c>
      <c r="I4801" s="1">
        <v>42056</v>
      </c>
      <c r="J4801">
        <v>21</v>
      </c>
      <c r="K4801">
        <f t="shared" si="444"/>
        <v>1744</v>
      </c>
      <c r="L4801" s="7">
        <f t="shared" si="447"/>
        <v>34.317197953561589</v>
      </c>
      <c r="M4801">
        <f t="shared" si="448"/>
        <v>18.142857142857142</v>
      </c>
      <c r="N4801">
        <f t="shared" si="449"/>
        <v>29.23</v>
      </c>
      <c r="O4801">
        <f>G4801/WatershedCalcs!$F$18</f>
        <v>1.3068181799795848</v>
      </c>
    </row>
    <row r="4802" spans="1:15" x14ac:dyDescent="0.25">
      <c r="A4802">
        <f t="shared" si="445"/>
        <v>2015</v>
      </c>
      <c r="B4802">
        <f t="shared" si="446"/>
        <v>5</v>
      </c>
      <c r="C4802">
        <v>2015</v>
      </c>
      <c r="D4802">
        <v>22</v>
      </c>
      <c r="E4802">
        <v>2</v>
      </c>
      <c r="F4802">
        <v>19</v>
      </c>
      <c r="G4802">
        <v>19</v>
      </c>
      <c r="I4802" s="1">
        <v>42057</v>
      </c>
      <c r="J4802">
        <v>19</v>
      </c>
      <c r="K4802">
        <f t="shared" ref="K4802:K4865" si="450">RANK(J4802,$J$2:$J$5114,0)</f>
        <v>1898</v>
      </c>
      <c r="L4802" s="7">
        <f t="shared" si="447"/>
        <v>37.34750098386462</v>
      </c>
      <c r="M4802">
        <f t="shared" si="448"/>
        <v>17.714285714285715</v>
      </c>
      <c r="N4802">
        <f t="shared" si="449"/>
        <v>29.73</v>
      </c>
      <c r="O4802">
        <f>G4802/WatershedCalcs!$F$18</f>
        <v>1.1823593056958148</v>
      </c>
    </row>
    <row r="4803" spans="1:15" x14ac:dyDescent="0.25">
      <c r="A4803">
        <f t="shared" ref="A4803:A4866" si="451">IF(E4803&gt;9,C4803+1,C4803)</f>
        <v>2015</v>
      </c>
      <c r="B4803">
        <f t="shared" ref="B4803:B4866" si="452">IF(E4803&gt;9,(E4803-9),(E4803+3))</f>
        <v>5</v>
      </c>
      <c r="C4803">
        <v>2015</v>
      </c>
      <c r="D4803">
        <v>23</v>
      </c>
      <c r="E4803">
        <v>2</v>
      </c>
      <c r="F4803">
        <v>18</v>
      </c>
      <c r="G4803">
        <v>18</v>
      </c>
      <c r="I4803" s="1">
        <v>42058</v>
      </c>
      <c r="J4803">
        <v>18</v>
      </c>
      <c r="K4803">
        <f t="shared" si="450"/>
        <v>1969</v>
      </c>
      <c r="L4803" s="7">
        <f t="shared" ref="L4803:L4866" si="453">100*(K4803/(COUNT($K$2:$K$5114)+1))</f>
        <v>38.744588744588739</v>
      </c>
      <c r="M4803">
        <f t="shared" ref="M4803:M4866" si="454">AVERAGE(J4803:J4809)</f>
        <v>17.142857142857142</v>
      </c>
      <c r="N4803">
        <f t="shared" ref="N4803:N4866" si="455">AVERAGE(J4803:J4832)</f>
        <v>30.496666666666666</v>
      </c>
      <c r="O4803">
        <f>G4803/WatershedCalcs!$F$18</f>
        <v>1.1201298685539298</v>
      </c>
    </row>
    <row r="4804" spans="1:15" x14ac:dyDescent="0.25">
      <c r="A4804">
        <f t="shared" si="451"/>
        <v>2015</v>
      </c>
      <c r="B4804">
        <f t="shared" si="452"/>
        <v>5</v>
      </c>
      <c r="C4804">
        <v>2015</v>
      </c>
      <c r="D4804">
        <v>24</v>
      </c>
      <c r="E4804">
        <v>2</v>
      </c>
      <c r="F4804">
        <v>17</v>
      </c>
      <c r="G4804">
        <v>17</v>
      </c>
      <c r="I4804" s="1">
        <v>42059</v>
      </c>
      <c r="J4804">
        <v>17</v>
      </c>
      <c r="K4804">
        <f t="shared" si="450"/>
        <v>2056</v>
      </c>
      <c r="L4804" s="7">
        <f t="shared" si="453"/>
        <v>40.456513183785916</v>
      </c>
      <c r="M4804">
        <f t="shared" si="454"/>
        <v>16.571428571428573</v>
      </c>
      <c r="N4804">
        <f t="shared" si="455"/>
        <v>31.163333333333334</v>
      </c>
      <c r="O4804">
        <f>G4804/WatershedCalcs!$F$18</f>
        <v>1.0579004314120448</v>
      </c>
    </row>
    <row r="4805" spans="1:15" x14ac:dyDescent="0.25">
      <c r="A4805">
        <f t="shared" si="451"/>
        <v>2015</v>
      </c>
      <c r="B4805">
        <f t="shared" si="452"/>
        <v>5</v>
      </c>
      <c r="C4805">
        <v>2015</v>
      </c>
      <c r="D4805">
        <v>25</v>
      </c>
      <c r="E4805">
        <v>2</v>
      </c>
      <c r="F4805">
        <v>16</v>
      </c>
      <c r="G4805">
        <v>16</v>
      </c>
      <c r="I4805" s="1">
        <v>42060</v>
      </c>
      <c r="J4805">
        <v>16</v>
      </c>
      <c r="K4805">
        <f t="shared" si="450"/>
        <v>2135</v>
      </c>
      <c r="L4805" s="7">
        <f t="shared" si="453"/>
        <v>42.011019283746556</v>
      </c>
      <c r="M4805">
        <f t="shared" si="454"/>
        <v>16</v>
      </c>
      <c r="N4805">
        <f t="shared" si="455"/>
        <v>31.73</v>
      </c>
      <c r="O4805">
        <f>G4805/WatershedCalcs!$F$18</f>
        <v>0.99567099427015993</v>
      </c>
    </row>
    <row r="4806" spans="1:15" x14ac:dyDescent="0.25">
      <c r="A4806">
        <f t="shared" si="451"/>
        <v>2015</v>
      </c>
      <c r="B4806">
        <f t="shared" si="452"/>
        <v>5</v>
      </c>
      <c r="C4806">
        <v>2015</v>
      </c>
      <c r="D4806">
        <v>26</v>
      </c>
      <c r="E4806">
        <v>2</v>
      </c>
      <c r="F4806">
        <v>16</v>
      </c>
      <c r="G4806">
        <v>16</v>
      </c>
      <c r="I4806" s="1">
        <v>42061</v>
      </c>
      <c r="J4806">
        <v>16</v>
      </c>
      <c r="K4806">
        <f t="shared" si="450"/>
        <v>2135</v>
      </c>
      <c r="L4806" s="7">
        <f t="shared" si="453"/>
        <v>42.011019283746556</v>
      </c>
      <c r="M4806">
        <f t="shared" si="454"/>
        <v>15.428571428571429</v>
      </c>
      <c r="N4806">
        <f t="shared" si="455"/>
        <v>32.263333333333335</v>
      </c>
      <c r="O4806">
        <f>G4806/WatershedCalcs!$F$18</f>
        <v>0.99567099427015993</v>
      </c>
    </row>
    <row r="4807" spans="1:15" x14ac:dyDescent="0.25">
      <c r="A4807">
        <f t="shared" si="451"/>
        <v>2015</v>
      </c>
      <c r="B4807">
        <f t="shared" si="452"/>
        <v>5</v>
      </c>
      <c r="C4807">
        <v>2015</v>
      </c>
      <c r="D4807">
        <v>27</v>
      </c>
      <c r="E4807">
        <v>2</v>
      </c>
      <c r="F4807">
        <v>20</v>
      </c>
      <c r="G4807">
        <v>20</v>
      </c>
      <c r="I4807" s="1">
        <v>42062</v>
      </c>
      <c r="J4807">
        <v>20</v>
      </c>
      <c r="K4807">
        <f t="shared" si="450"/>
        <v>1826</v>
      </c>
      <c r="L4807" s="7">
        <f t="shared" si="453"/>
        <v>35.930735930735928</v>
      </c>
      <c r="M4807">
        <f t="shared" si="454"/>
        <v>14.714285714285714</v>
      </c>
      <c r="N4807">
        <f t="shared" si="455"/>
        <v>32.663333333333334</v>
      </c>
      <c r="O4807">
        <f>G4807/WatershedCalcs!$F$18</f>
        <v>1.2445887428376998</v>
      </c>
    </row>
    <row r="4808" spans="1:15" x14ac:dyDescent="0.25">
      <c r="A4808">
        <f t="shared" si="451"/>
        <v>2015</v>
      </c>
      <c r="B4808">
        <f t="shared" si="452"/>
        <v>5</v>
      </c>
      <c r="C4808">
        <v>2015</v>
      </c>
      <c r="D4808">
        <v>28</v>
      </c>
      <c r="E4808">
        <v>2</v>
      </c>
      <c r="F4808">
        <v>18</v>
      </c>
      <c r="G4808">
        <v>18</v>
      </c>
      <c r="I4808" s="1">
        <v>42063</v>
      </c>
      <c r="J4808">
        <v>18</v>
      </c>
      <c r="K4808">
        <f t="shared" si="450"/>
        <v>1969</v>
      </c>
      <c r="L4808" s="7">
        <f t="shared" si="453"/>
        <v>38.744588744588739</v>
      </c>
      <c r="M4808">
        <f t="shared" si="454"/>
        <v>13.428571428571429</v>
      </c>
      <c r="N4808">
        <f t="shared" si="455"/>
        <v>32.83</v>
      </c>
      <c r="O4808">
        <f>G4808/WatershedCalcs!$F$18</f>
        <v>1.1201298685539298</v>
      </c>
    </row>
    <row r="4809" spans="1:15" x14ac:dyDescent="0.25">
      <c r="A4809">
        <f t="shared" si="451"/>
        <v>2015</v>
      </c>
      <c r="B4809">
        <f t="shared" si="452"/>
        <v>6</v>
      </c>
      <c r="C4809">
        <v>2015</v>
      </c>
      <c r="D4809">
        <v>1</v>
      </c>
      <c r="E4809">
        <v>3</v>
      </c>
      <c r="F4809">
        <v>15</v>
      </c>
      <c r="G4809">
        <v>15</v>
      </c>
      <c r="I4809" s="1">
        <v>42064</v>
      </c>
      <c r="J4809">
        <v>15</v>
      </c>
      <c r="K4809">
        <f t="shared" si="450"/>
        <v>2213</v>
      </c>
      <c r="L4809" s="7">
        <f t="shared" si="453"/>
        <v>43.545848091302638</v>
      </c>
      <c r="M4809">
        <f t="shared" si="454"/>
        <v>12.428571428571429</v>
      </c>
      <c r="N4809">
        <f t="shared" si="455"/>
        <v>32.996666666666663</v>
      </c>
      <c r="O4809">
        <f>G4809/WatershedCalcs!$F$18</f>
        <v>0.93344155712827492</v>
      </c>
    </row>
    <row r="4810" spans="1:15" x14ac:dyDescent="0.25">
      <c r="A4810">
        <f t="shared" si="451"/>
        <v>2015</v>
      </c>
      <c r="B4810">
        <f t="shared" si="452"/>
        <v>6</v>
      </c>
      <c r="C4810">
        <v>2015</v>
      </c>
      <c r="D4810">
        <v>2</v>
      </c>
      <c r="E4810">
        <v>3</v>
      </c>
      <c r="F4810">
        <v>14</v>
      </c>
      <c r="G4810">
        <v>14</v>
      </c>
      <c r="I4810" s="1">
        <v>42065</v>
      </c>
      <c r="J4810">
        <v>14</v>
      </c>
      <c r="K4810">
        <f t="shared" si="450"/>
        <v>2302</v>
      </c>
      <c r="L4810" s="7">
        <f t="shared" si="453"/>
        <v>45.297127115308932</v>
      </c>
      <c r="M4810">
        <f t="shared" si="454"/>
        <v>11.857142857142858</v>
      </c>
      <c r="N4810">
        <f t="shared" si="455"/>
        <v>33.263333333333335</v>
      </c>
      <c r="O4810">
        <f>G4810/WatershedCalcs!$F$18</f>
        <v>0.87121211998638992</v>
      </c>
    </row>
    <row r="4811" spans="1:15" x14ac:dyDescent="0.25">
      <c r="A4811">
        <f t="shared" si="451"/>
        <v>2015</v>
      </c>
      <c r="B4811">
        <f t="shared" si="452"/>
        <v>6</v>
      </c>
      <c r="C4811">
        <v>2015</v>
      </c>
      <c r="D4811">
        <v>3</v>
      </c>
      <c r="E4811">
        <v>3</v>
      </c>
      <c r="F4811">
        <v>13</v>
      </c>
      <c r="G4811">
        <v>13</v>
      </c>
      <c r="I4811" s="1">
        <v>42066</v>
      </c>
      <c r="J4811">
        <v>13</v>
      </c>
      <c r="K4811">
        <f t="shared" si="450"/>
        <v>2405</v>
      </c>
      <c r="L4811" s="7">
        <f t="shared" si="453"/>
        <v>47.323888232979144</v>
      </c>
      <c r="M4811">
        <f t="shared" si="454"/>
        <v>11.428571428571429</v>
      </c>
      <c r="N4811">
        <f t="shared" si="455"/>
        <v>33.496666666666663</v>
      </c>
      <c r="O4811">
        <f>G4811/WatershedCalcs!$F$18</f>
        <v>0.80898268284450492</v>
      </c>
    </row>
    <row r="4812" spans="1:15" x14ac:dyDescent="0.25">
      <c r="A4812">
        <f t="shared" si="451"/>
        <v>2015</v>
      </c>
      <c r="B4812">
        <f t="shared" si="452"/>
        <v>6</v>
      </c>
      <c r="C4812">
        <v>2015</v>
      </c>
      <c r="D4812">
        <v>4</v>
      </c>
      <c r="E4812">
        <v>3</v>
      </c>
      <c r="F4812">
        <v>12</v>
      </c>
      <c r="G4812">
        <v>12</v>
      </c>
      <c r="I4812" s="1">
        <v>42067</v>
      </c>
      <c r="J4812">
        <v>12</v>
      </c>
      <c r="K4812">
        <f t="shared" si="450"/>
        <v>2499</v>
      </c>
      <c r="L4812" s="7">
        <f t="shared" si="453"/>
        <v>49.173553719008268</v>
      </c>
      <c r="M4812">
        <f t="shared" si="454"/>
        <v>11</v>
      </c>
      <c r="N4812">
        <f t="shared" si="455"/>
        <v>33.696666666666665</v>
      </c>
      <c r="O4812">
        <f>G4812/WatershedCalcs!$F$18</f>
        <v>0.74675324570261992</v>
      </c>
    </row>
    <row r="4813" spans="1:15" x14ac:dyDescent="0.25">
      <c r="A4813">
        <f t="shared" si="451"/>
        <v>2015</v>
      </c>
      <c r="B4813">
        <f t="shared" si="452"/>
        <v>6</v>
      </c>
      <c r="C4813">
        <v>2015</v>
      </c>
      <c r="D4813">
        <v>5</v>
      </c>
      <c r="E4813">
        <v>3</v>
      </c>
      <c r="F4813">
        <v>11</v>
      </c>
      <c r="G4813">
        <v>11</v>
      </c>
      <c r="I4813" s="1">
        <v>42068</v>
      </c>
      <c r="J4813">
        <v>11</v>
      </c>
      <c r="K4813">
        <f t="shared" si="450"/>
        <v>2599</v>
      </c>
      <c r="L4813" s="7">
        <f t="shared" si="453"/>
        <v>51.141282959464775</v>
      </c>
      <c r="M4813">
        <f t="shared" si="454"/>
        <v>10.857142857142858</v>
      </c>
      <c r="N4813">
        <f t="shared" si="455"/>
        <v>33.896666666666668</v>
      </c>
      <c r="O4813">
        <f>G4813/WatershedCalcs!$F$18</f>
        <v>0.68452380856073491</v>
      </c>
    </row>
    <row r="4814" spans="1:15" x14ac:dyDescent="0.25">
      <c r="A4814">
        <f t="shared" si="451"/>
        <v>2015</v>
      </c>
      <c r="B4814">
        <f t="shared" si="452"/>
        <v>6</v>
      </c>
      <c r="C4814">
        <v>2015</v>
      </c>
      <c r="D4814">
        <v>6</v>
      </c>
      <c r="E4814">
        <v>3</v>
      </c>
      <c r="F4814">
        <v>11</v>
      </c>
      <c r="G4814">
        <v>11</v>
      </c>
      <c r="I4814" s="1">
        <v>42069</v>
      </c>
      <c r="J4814">
        <v>11</v>
      </c>
      <c r="K4814">
        <f t="shared" si="450"/>
        <v>2599</v>
      </c>
      <c r="L4814" s="7">
        <f t="shared" si="453"/>
        <v>51.141282959464775</v>
      </c>
      <c r="M4814">
        <f t="shared" si="454"/>
        <v>10.857142857142858</v>
      </c>
      <c r="N4814">
        <f t="shared" si="455"/>
        <v>34.130000000000003</v>
      </c>
      <c r="O4814">
        <f>G4814/WatershedCalcs!$F$18</f>
        <v>0.68452380856073491</v>
      </c>
    </row>
    <row r="4815" spans="1:15" x14ac:dyDescent="0.25">
      <c r="A4815">
        <f t="shared" si="451"/>
        <v>2015</v>
      </c>
      <c r="B4815">
        <f t="shared" si="452"/>
        <v>6</v>
      </c>
      <c r="C4815">
        <v>2015</v>
      </c>
      <c r="D4815">
        <v>7</v>
      </c>
      <c r="E4815">
        <v>3</v>
      </c>
      <c r="F4815">
        <v>11</v>
      </c>
      <c r="G4815">
        <v>11</v>
      </c>
      <c r="I4815" s="1">
        <v>42070</v>
      </c>
      <c r="J4815">
        <v>11</v>
      </c>
      <c r="K4815">
        <f t="shared" si="450"/>
        <v>2599</v>
      </c>
      <c r="L4815" s="7">
        <f t="shared" si="453"/>
        <v>51.141282959464775</v>
      </c>
      <c r="M4815">
        <f t="shared" si="454"/>
        <v>10.700000000000001</v>
      </c>
      <c r="N4815">
        <f t="shared" si="455"/>
        <v>34.330000000000005</v>
      </c>
      <c r="O4815">
        <f>G4815/WatershedCalcs!$F$18</f>
        <v>0.68452380856073491</v>
      </c>
    </row>
    <row r="4816" spans="1:15" x14ac:dyDescent="0.25">
      <c r="A4816">
        <f t="shared" si="451"/>
        <v>2015</v>
      </c>
      <c r="B4816">
        <f t="shared" si="452"/>
        <v>6</v>
      </c>
      <c r="C4816">
        <v>2015</v>
      </c>
      <c r="D4816">
        <v>8</v>
      </c>
      <c r="E4816">
        <v>3</v>
      </c>
      <c r="F4816">
        <v>11</v>
      </c>
      <c r="G4816">
        <v>11</v>
      </c>
      <c r="I4816" s="1">
        <v>42071</v>
      </c>
      <c r="J4816">
        <v>11</v>
      </c>
      <c r="K4816">
        <f t="shared" si="450"/>
        <v>2599</v>
      </c>
      <c r="L4816" s="7">
        <f t="shared" si="453"/>
        <v>51.141282959464775</v>
      </c>
      <c r="M4816">
        <f t="shared" si="454"/>
        <v>13.414285714285715</v>
      </c>
      <c r="N4816">
        <f t="shared" si="455"/>
        <v>34.53</v>
      </c>
      <c r="O4816">
        <f>G4816/WatershedCalcs!$F$18</f>
        <v>0.68452380856073491</v>
      </c>
    </row>
    <row r="4817" spans="1:15" x14ac:dyDescent="0.25">
      <c r="A4817">
        <f t="shared" si="451"/>
        <v>2015</v>
      </c>
      <c r="B4817">
        <f t="shared" si="452"/>
        <v>6</v>
      </c>
      <c r="C4817">
        <v>2015</v>
      </c>
      <c r="D4817">
        <v>9</v>
      </c>
      <c r="E4817">
        <v>3</v>
      </c>
      <c r="F4817">
        <v>11</v>
      </c>
      <c r="G4817">
        <v>11</v>
      </c>
      <c r="I4817" s="1">
        <v>42072</v>
      </c>
      <c r="J4817">
        <v>11</v>
      </c>
      <c r="K4817">
        <f t="shared" si="450"/>
        <v>2599</v>
      </c>
      <c r="L4817" s="7">
        <f t="shared" si="453"/>
        <v>51.141282959464775</v>
      </c>
      <c r="M4817">
        <f t="shared" si="454"/>
        <v>42.557142857142857</v>
      </c>
      <c r="N4817">
        <f t="shared" si="455"/>
        <v>34.696666666666673</v>
      </c>
      <c r="O4817">
        <f>G4817/WatershedCalcs!$F$18</f>
        <v>0.68452380856073491</v>
      </c>
    </row>
    <row r="4818" spans="1:15" x14ac:dyDescent="0.25">
      <c r="A4818">
        <f t="shared" si="451"/>
        <v>2015</v>
      </c>
      <c r="B4818">
        <f t="shared" si="452"/>
        <v>6</v>
      </c>
      <c r="C4818">
        <v>2015</v>
      </c>
      <c r="D4818">
        <v>10</v>
      </c>
      <c r="E4818">
        <v>3</v>
      </c>
      <c r="F4818">
        <v>10</v>
      </c>
      <c r="G4818">
        <v>10</v>
      </c>
      <c r="I4818" s="1">
        <v>42073</v>
      </c>
      <c r="J4818">
        <v>10</v>
      </c>
      <c r="K4818">
        <f t="shared" si="450"/>
        <v>2728</v>
      </c>
      <c r="L4818" s="7">
        <f t="shared" si="453"/>
        <v>53.679653679653683</v>
      </c>
      <c r="M4818">
        <f t="shared" si="454"/>
        <v>54.842857142857142</v>
      </c>
      <c r="N4818">
        <f t="shared" si="455"/>
        <v>34.963333333333338</v>
      </c>
      <c r="O4818">
        <f>G4818/WatershedCalcs!$F$18</f>
        <v>0.62229437141884991</v>
      </c>
    </row>
    <row r="4819" spans="1:15" x14ac:dyDescent="0.25">
      <c r="A4819">
        <f t="shared" si="451"/>
        <v>2015</v>
      </c>
      <c r="B4819">
        <f t="shared" si="452"/>
        <v>6</v>
      </c>
      <c r="C4819">
        <v>2015</v>
      </c>
      <c r="D4819">
        <v>11</v>
      </c>
      <c r="E4819">
        <v>3</v>
      </c>
      <c r="F4819">
        <v>11</v>
      </c>
      <c r="G4819">
        <v>11</v>
      </c>
      <c r="I4819" s="1">
        <v>42074</v>
      </c>
      <c r="J4819">
        <v>11</v>
      </c>
      <c r="K4819">
        <f t="shared" si="450"/>
        <v>2599</v>
      </c>
      <c r="L4819" s="7">
        <f t="shared" si="453"/>
        <v>51.141282959464775</v>
      </c>
      <c r="M4819">
        <f t="shared" si="454"/>
        <v>61.557142857142857</v>
      </c>
      <c r="N4819">
        <f t="shared" si="455"/>
        <v>35.463333333333338</v>
      </c>
      <c r="O4819">
        <f>G4819/WatershedCalcs!$F$18</f>
        <v>0.68452380856073491</v>
      </c>
    </row>
    <row r="4820" spans="1:15" x14ac:dyDescent="0.25">
      <c r="A4820">
        <f t="shared" si="451"/>
        <v>2015</v>
      </c>
      <c r="B4820">
        <f t="shared" si="452"/>
        <v>6</v>
      </c>
      <c r="C4820">
        <v>2015</v>
      </c>
      <c r="D4820">
        <v>12</v>
      </c>
      <c r="E4820">
        <v>3</v>
      </c>
      <c r="F4820">
        <v>11</v>
      </c>
      <c r="G4820">
        <v>11</v>
      </c>
      <c r="I4820" s="1">
        <v>42075</v>
      </c>
      <c r="J4820">
        <v>11</v>
      </c>
      <c r="K4820">
        <f t="shared" si="450"/>
        <v>2599</v>
      </c>
      <c r="L4820" s="7">
        <f t="shared" si="453"/>
        <v>51.141282959464775</v>
      </c>
      <c r="M4820">
        <f t="shared" si="454"/>
        <v>66.414285714285711</v>
      </c>
      <c r="N4820">
        <f t="shared" si="455"/>
        <v>35.730000000000004</v>
      </c>
      <c r="O4820">
        <f>G4820/WatershedCalcs!$F$18</f>
        <v>0.68452380856073491</v>
      </c>
    </row>
    <row r="4821" spans="1:15" x14ac:dyDescent="0.25">
      <c r="A4821">
        <f t="shared" si="451"/>
        <v>2015</v>
      </c>
      <c r="B4821">
        <f t="shared" si="452"/>
        <v>6</v>
      </c>
      <c r="C4821">
        <v>2015</v>
      </c>
      <c r="D4821">
        <v>13</v>
      </c>
      <c r="E4821">
        <v>3</v>
      </c>
      <c r="F4821">
        <v>9.9</v>
      </c>
      <c r="G4821">
        <v>9.9</v>
      </c>
      <c r="I4821" s="1">
        <v>42076</v>
      </c>
      <c r="J4821">
        <v>9.9</v>
      </c>
      <c r="K4821">
        <f t="shared" si="450"/>
        <v>2766</v>
      </c>
      <c r="L4821" s="7">
        <f t="shared" si="453"/>
        <v>54.42739079102715</v>
      </c>
      <c r="M4821">
        <f t="shared" si="454"/>
        <v>70.128571428571419</v>
      </c>
      <c r="N4821">
        <f t="shared" si="455"/>
        <v>36.130000000000003</v>
      </c>
      <c r="O4821">
        <f>G4821/WatershedCalcs!$F$18</f>
        <v>0.6160714277046615</v>
      </c>
    </row>
    <row r="4822" spans="1:15" x14ac:dyDescent="0.25">
      <c r="A4822">
        <f t="shared" si="451"/>
        <v>2015</v>
      </c>
      <c r="B4822">
        <f t="shared" si="452"/>
        <v>6</v>
      </c>
      <c r="C4822">
        <v>2015</v>
      </c>
      <c r="D4822">
        <v>14</v>
      </c>
      <c r="E4822">
        <v>3</v>
      </c>
      <c r="F4822">
        <v>30</v>
      </c>
      <c r="G4822">
        <v>30</v>
      </c>
      <c r="I4822" s="1">
        <v>42077</v>
      </c>
      <c r="J4822">
        <v>30</v>
      </c>
      <c r="K4822">
        <f t="shared" si="450"/>
        <v>1276</v>
      </c>
      <c r="L4822" s="7">
        <f t="shared" si="453"/>
        <v>25.108225108225106</v>
      </c>
      <c r="M4822">
        <f t="shared" si="454"/>
        <v>73.428571428571431</v>
      </c>
      <c r="N4822">
        <f t="shared" si="455"/>
        <v>36.4</v>
      </c>
      <c r="O4822">
        <f>G4822/WatershedCalcs!$F$18</f>
        <v>1.8668831142565498</v>
      </c>
    </row>
    <row r="4823" spans="1:15" x14ac:dyDescent="0.25">
      <c r="A4823">
        <f t="shared" si="451"/>
        <v>2015</v>
      </c>
      <c r="B4823">
        <f t="shared" si="452"/>
        <v>6</v>
      </c>
      <c r="C4823">
        <v>2015</v>
      </c>
      <c r="D4823">
        <v>15</v>
      </c>
      <c r="E4823">
        <v>3</v>
      </c>
      <c r="F4823">
        <v>215</v>
      </c>
      <c r="G4823">
        <v>215</v>
      </c>
      <c r="I4823" s="1">
        <v>42078</v>
      </c>
      <c r="J4823">
        <v>215</v>
      </c>
      <c r="K4823">
        <f t="shared" si="450"/>
        <v>65</v>
      </c>
      <c r="L4823" s="7">
        <f t="shared" si="453"/>
        <v>1.2790240062967335</v>
      </c>
      <c r="M4823">
        <f t="shared" si="454"/>
        <v>74.571428571428569</v>
      </c>
      <c r="N4823">
        <f t="shared" si="455"/>
        <v>36.1</v>
      </c>
      <c r="O4823">
        <f>G4823/WatershedCalcs!$F$18</f>
        <v>13.379328985505273</v>
      </c>
    </row>
    <row r="4824" spans="1:15" x14ac:dyDescent="0.25">
      <c r="A4824">
        <f t="shared" si="451"/>
        <v>2015</v>
      </c>
      <c r="B4824">
        <f t="shared" si="452"/>
        <v>6</v>
      </c>
      <c r="C4824">
        <v>2015</v>
      </c>
      <c r="D4824">
        <v>16</v>
      </c>
      <c r="E4824">
        <v>3</v>
      </c>
      <c r="F4824">
        <v>97</v>
      </c>
      <c r="G4824">
        <v>97</v>
      </c>
      <c r="I4824" s="1">
        <v>42079</v>
      </c>
      <c r="J4824">
        <v>97</v>
      </c>
      <c r="K4824">
        <f t="shared" si="450"/>
        <v>298</v>
      </c>
      <c r="L4824" s="7">
        <f t="shared" si="453"/>
        <v>5.8638331365604088</v>
      </c>
      <c r="M4824">
        <f t="shared" si="454"/>
        <v>48</v>
      </c>
      <c r="N4824">
        <f t="shared" si="455"/>
        <v>29.833333333333332</v>
      </c>
      <c r="O4824">
        <f>G4824/WatershedCalcs!$F$18</f>
        <v>6.0362554027628441</v>
      </c>
    </row>
    <row r="4825" spans="1:15" x14ac:dyDescent="0.25">
      <c r="A4825">
        <f t="shared" si="451"/>
        <v>2015</v>
      </c>
      <c r="B4825">
        <f t="shared" si="452"/>
        <v>6</v>
      </c>
      <c r="C4825">
        <v>2015</v>
      </c>
      <c r="D4825">
        <v>17</v>
      </c>
      <c r="E4825">
        <v>3</v>
      </c>
      <c r="F4825">
        <v>57</v>
      </c>
      <c r="G4825">
        <v>57</v>
      </c>
      <c r="I4825" s="1">
        <v>42080</v>
      </c>
      <c r="J4825">
        <v>57</v>
      </c>
      <c r="K4825">
        <f t="shared" si="450"/>
        <v>541</v>
      </c>
      <c r="L4825" s="7">
        <f t="shared" si="453"/>
        <v>10.645415190869736</v>
      </c>
      <c r="M4825">
        <f t="shared" si="454"/>
        <v>39.285714285714285</v>
      </c>
      <c r="N4825">
        <f t="shared" si="455"/>
        <v>27.333333333333332</v>
      </c>
      <c r="O4825">
        <f>G4825/WatershedCalcs!$F$18</f>
        <v>3.5470779170874445</v>
      </c>
    </row>
    <row r="4826" spans="1:15" x14ac:dyDescent="0.25">
      <c r="A4826">
        <f t="shared" si="451"/>
        <v>2015</v>
      </c>
      <c r="B4826">
        <f t="shared" si="452"/>
        <v>6</v>
      </c>
      <c r="C4826">
        <v>2015</v>
      </c>
      <c r="D4826">
        <v>18</v>
      </c>
      <c r="E4826">
        <v>3</v>
      </c>
      <c r="F4826">
        <v>45</v>
      </c>
      <c r="G4826">
        <v>45</v>
      </c>
      <c r="I4826" s="1">
        <v>42081</v>
      </c>
      <c r="J4826">
        <v>45</v>
      </c>
      <c r="K4826">
        <f t="shared" si="450"/>
        <v>739</v>
      </c>
      <c r="L4826" s="7">
        <f t="shared" si="453"/>
        <v>14.541519086973631</v>
      </c>
      <c r="M4826">
        <f t="shared" si="454"/>
        <v>37.142857142857146</v>
      </c>
      <c r="N4826">
        <f t="shared" si="455"/>
        <v>26.133333333333333</v>
      </c>
      <c r="O4826">
        <f>G4826/WatershedCalcs!$F$18</f>
        <v>2.8003246713848249</v>
      </c>
    </row>
    <row r="4827" spans="1:15" x14ac:dyDescent="0.25">
      <c r="A4827">
        <f t="shared" si="451"/>
        <v>2015</v>
      </c>
      <c r="B4827">
        <f t="shared" si="452"/>
        <v>6</v>
      </c>
      <c r="C4827">
        <v>2015</v>
      </c>
      <c r="D4827">
        <v>19</v>
      </c>
      <c r="E4827">
        <v>3</v>
      </c>
      <c r="F4827">
        <v>37</v>
      </c>
      <c r="G4827">
        <v>37</v>
      </c>
      <c r="I4827" s="1">
        <v>42082</v>
      </c>
      <c r="J4827">
        <v>37</v>
      </c>
      <c r="K4827">
        <f t="shared" si="450"/>
        <v>988</v>
      </c>
      <c r="L4827" s="7">
        <f t="shared" si="453"/>
        <v>19.441164895710351</v>
      </c>
      <c r="M4827">
        <f t="shared" si="454"/>
        <v>36.142857142857146</v>
      </c>
      <c r="N4827">
        <f t="shared" si="455"/>
        <v>25.3</v>
      </c>
      <c r="O4827">
        <f>G4827/WatershedCalcs!$F$18</f>
        <v>2.3024891742497449</v>
      </c>
    </row>
    <row r="4828" spans="1:15" x14ac:dyDescent="0.25">
      <c r="A4828">
        <f t="shared" si="451"/>
        <v>2015</v>
      </c>
      <c r="B4828">
        <f t="shared" si="452"/>
        <v>6</v>
      </c>
      <c r="C4828">
        <v>2015</v>
      </c>
      <c r="D4828">
        <v>20</v>
      </c>
      <c r="E4828">
        <v>3</v>
      </c>
      <c r="F4828">
        <v>33</v>
      </c>
      <c r="G4828">
        <v>33</v>
      </c>
      <c r="I4828" s="1">
        <v>42083</v>
      </c>
      <c r="J4828">
        <v>33</v>
      </c>
      <c r="K4828">
        <f t="shared" si="450"/>
        <v>1148</v>
      </c>
      <c r="L4828" s="7">
        <f t="shared" si="453"/>
        <v>22.589531680440771</v>
      </c>
      <c r="M4828">
        <f t="shared" si="454"/>
        <v>35.714285714285715</v>
      </c>
      <c r="N4828">
        <f t="shared" si="455"/>
        <v>24.666666666666668</v>
      </c>
      <c r="O4828">
        <f>G4828/WatershedCalcs!$F$18</f>
        <v>2.0535714256822049</v>
      </c>
    </row>
    <row r="4829" spans="1:15" x14ac:dyDescent="0.25">
      <c r="A4829">
        <f t="shared" si="451"/>
        <v>2015</v>
      </c>
      <c r="B4829">
        <f t="shared" si="452"/>
        <v>6</v>
      </c>
      <c r="C4829">
        <v>2015</v>
      </c>
      <c r="D4829">
        <v>21</v>
      </c>
      <c r="E4829">
        <v>3</v>
      </c>
      <c r="F4829">
        <v>38</v>
      </c>
      <c r="G4829">
        <v>38</v>
      </c>
      <c r="I4829" s="1">
        <v>42084</v>
      </c>
      <c r="J4829">
        <v>38</v>
      </c>
      <c r="K4829">
        <f t="shared" si="450"/>
        <v>963</v>
      </c>
      <c r="L4829" s="7">
        <f t="shared" si="453"/>
        <v>18.949232585596221</v>
      </c>
      <c r="M4829">
        <f t="shared" si="454"/>
        <v>35.571428571428569</v>
      </c>
      <c r="N4829">
        <f t="shared" si="455"/>
        <v>24.133333333333333</v>
      </c>
      <c r="O4829">
        <f>G4829/WatershedCalcs!$F$18</f>
        <v>2.3647186113916296</v>
      </c>
    </row>
    <row r="4830" spans="1:15" x14ac:dyDescent="0.25">
      <c r="A4830">
        <f t="shared" si="451"/>
        <v>2015</v>
      </c>
      <c r="B4830">
        <f t="shared" si="452"/>
        <v>6</v>
      </c>
      <c r="C4830">
        <v>2015</v>
      </c>
      <c r="D4830">
        <v>22</v>
      </c>
      <c r="E4830">
        <v>3</v>
      </c>
      <c r="F4830">
        <v>29</v>
      </c>
      <c r="G4830">
        <v>29</v>
      </c>
      <c r="I4830" s="1">
        <v>42085</v>
      </c>
      <c r="J4830">
        <v>29</v>
      </c>
      <c r="K4830">
        <f t="shared" si="450"/>
        <v>1319</v>
      </c>
      <c r="L4830" s="7">
        <f t="shared" si="453"/>
        <v>25.954348681621408</v>
      </c>
      <c r="M4830">
        <f t="shared" si="454"/>
        <v>34.142857142857146</v>
      </c>
      <c r="N4830">
        <f t="shared" si="455"/>
        <v>23.4</v>
      </c>
      <c r="O4830">
        <f>G4830/WatershedCalcs!$F$18</f>
        <v>1.8046536771146648</v>
      </c>
    </row>
    <row r="4831" spans="1:15" x14ac:dyDescent="0.25">
      <c r="A4831">
        <f t="shared" si="451"/>
        <v>2015</v>
      </c>
      <c r="B4831">
        <f t="shared" si="452"/>
        <v>6</v>
      </c>
      <c r="C4831">
        <v>2015</v>
      </c>
      <c r="D4831">
        <v>23</v>
      </c>
      <c r="E4831">
        <v>3</v>
      </c>
      <c r="F4831">
        <v>36</v>
      </c>
      <c r="G4831">
        <v>36</v>
      </c>
      <c r="I4831" s="1">
        <v>42086</v>
      </c>
      <c r="J4831">
        <v>36</v>
      </c>
      <c r="K4831">
        <f t="shared" si="450"/>
        <v>1014</v>
      </c>
      <c r="L4831" s="7">
        <f t="shared" si="453"/>
        <v>19.952774498229044</v>
      </c>
      <c r="M4831">
        <f t="shared" si="454"/>
        <v>33.571428571428569</v>
      </c>
      <c r="N4831">
        <f t="shared" si="455"/>
        <v>22.9</v>
      </c>
      <c r="O4831">
        <f>G4831/WatershedCalcs!$F$18</f>
        <v>2.2402597371078596</v>
      </c>
    </row>
    <row r="4832" spans="1:15" x14ac:dyDescent="0.25">
      <c r="A4832">
        <f t="shared" si="451"/>
        <v>2015</v>
      </c>
      <c r="B4832">
        <f t="shared" si="452"/>
        <v>6</v>
      </c>
      <c r="C4832">
        <v>2015</v>
      </c>
      <c r="D4832">
        <v>24</v>
      </c>
      <c r="E4832">
        <v>3</v>
      </c>
      <c r="F4832">
        <v>42</v>
      </c>
      <c r="G4832">
        <v>42</v>
      </c>
      <c r="I4832" s="1">
        <v>42087</v>
      </c>
      <c r="J4832">
        <v>42</v>
      </c>
      <c r="K4832">
        <f t="shared" si="450"/>
        <v>843</v>
      </c>
      <c r="L4832" s="7">
        <f t="shared" si="453"/>
        <v>16.587957497048407</v>
      </c>
      <c r="M4832">
        <f t="shared" si="454"/>
        <v>31.714285714285715</v>
      </c>
      <c r="N4832">
        <f t="shared" si="455"/>
        <v>22.133333333333333</v>
      </c>
      <c r="O4832">
        <f>G4832/WatershedCalcs!$F$18</f>
        <v>2.6136363599591697</v>
      </c>
    </row>
    <row r="4833" spans="1:15" x14ac:dyDescent="0.25">
      <c r="A4833">
        <f t="shared" si="451"/>
        <v>2015</v>
      </c>
      <c r="B4833">
        <f t="shared" si="452"/>
        <v>6</v>
      </c>
      <c r="C4833">
        <v>2015</v>
      </c>
      <c r="D4833">
        <v>25</v>
      </c>
      <c r="E4833">
        <v>3</v>
      </c>
      <c r="F4833">
        <v>38</v>
      </c>
      <c r="G4833">
        <v>38</v>
      </c>
      <c r="I4833" s="1">
        <v>42088</v>
      </c>
      <c r="J4833">
        <v>38</v>
      </c>
      <c r="K4833">
        <f t="shared" si="450"/>
        <v>963</v>
      </c>
      <c r="L4833" s="7">
        <f t="shared" si="453"/>
        <v>18.949232585596221</v>
      </c>
      <c r="M4833">
        <f t="shared" si="454"/>
        <v>29</v>
      </c>
      <c r="N4833">
        <f t="shared" si="455"/>
        <v>21.133333333333333</v>
      </c>
      <c r="O4833">
        <f>G4833/WatershedCalcs!$F$18</f>
        <v>2.3647186113916296</v>
      </c>
    </row>
    <row r="4834" spans="1:15" x14ac:dyDescent="0.25">
      <c r="A4834">
        <f t="shared" si="451"/>
        <v>2015</v>
      </c>
      <c r="B4834">
        <f t="shared" si="452"/>
        <v>6</v>
      </c>
      <c r="C4834">
        <v>2015</v>
      </c>
      <c r="D4834">
        <v>26</v>
      </c>
      <c r="E4834">
        <v>3</v>
      </c>
      <c r="F4834">
        <v>34</v>
      </c>
      <c r="G4834">
        <v>34</v>
      </c>
      <c r="I4834" s="1">
        <v>42089</v>
      </c>
      <c r="J4834">
        <v>34</v>
      </c>
      <c r="K4834">
        <f t="shared" si="450"/>
        <v>1098</v>
      </c>
      <c r="L4834" s="7">
        <f t="shared" si="453"/>
        <v>21.605667060212514</v>
      </c>
      <c r="M4834">
        <f t="shared" si="454"/>
        <v>26.571428571428573</v>
      </c>
      <c r="N4834">
        <f t="shared" si="455"/>
        <v>20.366666666666667</v>
      </c>
      <c r="O4834">
        <f>G4834/WatershedCalcs!$F$18</f>
        <v>2.1158008628240896</v>
      </c>
    </row>
    <row r="4835" spans="1:15" x14ac:dyDescent="0.25">
      <c r="A4835">
        <f t="shared" si="451"/>
        <v>2015</v>
      </c>
      <c r="B4835">
        <f t="shared" si="452"/>
        <v>6</v>
      </c>
      <c r="C4835">
        <v>2015</v>
      </c>
      <c r="D4835">
        <v>27</v>
      </c>
      <c r="E4835">
        <v>3</v>
      </c>
      <c r="F4835">
        <v>32</v>
      </c>
      <c r="G4835">
        <v>32</v>
      </c>
      <c r="I4835" s="1">
        <v>42090</v>
      </c>
      <c r="J4835">
        <v>32</v>
      </c>
      <c r="K4835">
        <f t="shared" si="450"/>
        <v>1185</v>
      </c>
      <c r="L4835" s="7">
        <f t="shared" si="453"/>
        <v>23.31759149940968</v>
      </c>
      <c r="M4835">
        <f t="shared" si="454"/>
        <v>24.428571428571427</v>
      </c>
      <c r="N4835">
        <f t="shared" si="455"/>
        <v>19.7</v>
      </c>
      <c r="O4835">
        <f>G4835/WatershedCalcs!$F$18</f>
        <v>1.9913419885403199</v>
      </c>
    </row>
    <row r="4836" spans="1:15" x14ac:dyDescent="0.25">
      <c r="A4836">
        <f t="shared" si="451"/>
        <v>2015</v>
      </c>
      <c r="B4836">
        <f t="shared" si="452"/>
        <v>6</v>
      </c>
      <c r="C4836">
        <v>2015</v>
      </c>
      <c r="D4836">
        <v>28</v>
      </c>
      <c r="E4836">
        <v>3</v>
      </c>
      <c r="F4836">
        <v>28</v>
      </c>
      <c r="G4836">
        <v>28</v>
      </c>
      <c r="I4836" s="1">
        <v>42091</v>
      </c>
      <c r="J4836">
        <v>28</v>
      </c>
      <c r="K4836">
        <f t="shared" si="450"/>
        <v>1357</v>
      </c>
      <c r="L4836" s="7">
        <f t="shared" si="453"/>
        <v>26.702085792994882</v>
      </c>
      <c r="M4836">
        <f t="shared" si="454"/>
        <v>22.428571428571427</v>
      </c>
      <c r="N4836">
        <f t="shared" si="455"/>
        <v>19.033333333333335</v>
      </c>
      <c r="O4836">
        <f>G4836/WatershedCalcs!$F$18</f>
        <v>1.7424242399727798</v>
      </c>
    </row>
    <row r="4837" spans="1:15" x14ac:dyDescent="0.25">
      <c r="A4837">
        <f t="shared" si="451"/>
        <v>2015</v>
      </c>
      <c r="B4837">
        <f t="shared" si="452"/>
        <v>6</v>
      </c>
      <c r="C4837">
        <v>2015</v>
      </c>
      <c r="D4837">
        <v>29</v>
      </c>
      <c r="E4837">
        <v>3</v>
      </c>
      <c r="F4837">
        <v>25</v>
      </c>
      <c r="G4837">
        <v>25</v>
      </c>
      <c r="I4837" s="1">
        <v>42092</v>
      </c>
      <c r="J4837">
        <v>25</v>
      </c>
      <c r="K4837">
        <f t="shared" si="450"/>
        <v>1500</v>
      </c>
      <c r="L4837" s="7">
        <f t="shared" si="453"/>
        <v>29.515938606847698</v>
      </c>
      <c r="M4837">
        <f t="shared" si="454"/>
        <v>21</v>
      </c>
      <c r="N4837">
        <f t="shared" si="455"/>
        <v>18.5</v>
      </c>
      <c r="O4837">
        <f>G4837/WatershedCalcs!$F$18</f>
        <v>1.5557359285471248</v>
      </c>
    </row>
    <row r="4838" spans="1:15" x14ac:dyDescent="0.25">
      <c r="A4838">
        <f t="shared" si="451"/>
        <v>2015</v>
      </c>
      <c r="B4838">
        <f t="shared" si="452"/>
        <v>6</v>
      </c>
      <c r="C4838">
        <v>2015</v>
      </c>
      <c r="D4838">
        <v>30</v>
      </c>
      <c r="E4838">
        <v>3</v>
      </c>
      <c r="F4838">
        <v>23</v>
      </c>
      <c r="G4838">
        <v>23</v>
      </c>
      <c r="I4838" s="1">
        <v>42093</v>
      </c>
      <c r="J4838">
        <v>23</v>
      </c>
      <c r="K4838">
        <f t="shared" si="450"/>
        <v>1613</v>
      </c>
      <c r="L4838" s="7">
        <f t="shared" si="453"/>
        <v>31.739472648563559</v>
      </c>
      <c r="M4838">
        <f t="shared" si="454"/>
        <v>19.857142857142858</v>
      </c>
      <c r="N4838">
        <f t="shared" si="455"/>
        <v>18.033333333333335</v>
      </c>
      <c r="O4838">
        <f>G4838/WatershedCalcs!$F$18</f>
        <v>1.4312770542633548</v>
      </c>
    </row>
    <row r="4839" spans="1:15" x14ac:dyDescent="0.25">
      <c r="A4839">
        <f t="shared" si="451"/>
        <v>2015</v>
      </c>
      <c r="B4839">
        <f t="shared" si="452"/>
        <v>6</v>
      </c>
      <c r="C4839">
        <v>2015</v>
      </c>
      <c r="D4839">
        <v>31</v>
      </c>
      <c r="E4839">
        <v>3</v>
      </c>
      <c r="F4839">
        <v>23</v>
      </c>
      <c r="G4839">
        <v>23</v>
      </c>
      <c r="I4839" s="1">
        <v>42094</v>
      </c>
      <c r="J4839">
        <v>23</v>
      </c>
      <c r="K4839">
        <f t="shared" si="450"/>
        <v>1613</v>
      </c>
      <c r="L4839" s="7">
        <f t="shared" si="453"/>
        <v>31.739472648563559</v>
      </c>
      <c r="M4839">
        <f t="shared" si="454"/>
        <v>19</v>
      </c>
      <c r="N4839">
        <f t="shared" si="455"/>
        <v>17.633333333333333</v>
      </c>
      <c r="O4839">
        <f>G4839/WatershedCalcs!$F$18</f>
        <v>1.4312770542633548</v>
      </c>
    </row>
    <row r="4840" spans="1:15" x14ac:dyDescent="0.25">
      <c r="A4840">
        <f t="shared" si="451"/>
        <v>2015</v>
      </c>
      <c r="B4840">
        <f t="shared" si="452"/>
        <v>7</v>
      </c>
      <c r="C4840">
        <v>2015</v>
      </c>
      <c r="D4840">
        <v>1</v>
      </c>
      <c r="E4840">
        <v>4</v>
      </c>
      <c r="F4840">
        <v>21</v>
      </c>
      <c r="G4840">
        <v>21</v>
      </c>
      <c r="I4840" s="1">
        <v>42095</v>
      </c>
      <c r="J4840">
        <v>21</v>
      </c>
      <c r="K4840">
        <f t="shared" si="450"/>
        <v>1744</v>
      </c>
      <c r="L4840" s="7">
        <f t="shared" si="453"/>
        <v>34.317197953561589</v>
      </c>
      <c r="M4840">
        <f t="shared" si="454"/>
        <v>18</v>
      </c>
      <c r="N4840">
        <f t="shared" si="455"/>
        <v>17.183333333333334</v>
      </c>
      <c r="O4840">
        <f>G4840/WatershedCalcs!$F$18</f>
        <v>1.3068181799795848</v>
      </c>
    </row>
    <row r="4841" spans="1:15" x14ac:dyDescent="0.25">
      <c r="A4841">
        <f t="shared" si="451"/>
        <v>2015</v>
      </c>
      <c r="B4841">
        <f t="shared" si="452"/>
        <v>7</v>
      </c>
      <c r="C4841">
        <v>2015</v>
      </c>
      <c r="D4841">
        <v>2</v>
      </c>
      <c r="E4841">
        <v>4</v>
      </c>
      <c r="F4841">
        <v>19</v>
      </c>
      <c r="G4841">
        <v>19</v>
      </c>
      <c r="I4841" s="1">
        <v>42096</v>
      </c>
      <c r="J4841">
        <v>19</v>
      </c>
      <c r="K4841">
        <f t="shared" si="450"/>
        <v>1898</v>
      </c>
      <c r="L4841" s="7">
        <f t="shared" si="453"/>
        <v>37.34750098386462</v>
      </c>
      <c r="M4841">
        <f t="shared" si="454"/>
        <v>17.714285714285715</v>
      </c>
      <c r="N4841">
        <f t="shared" si="455"/>
        <v>16.786666666666669</v>
      </c>
      <c r="O4841">
        <f>G4841/WatershedCalcs!$F$18</f>
        <v>1.1823593056958148</v>
      </c>
    </row>
    <row r="4842" spans="1:15" x14ac:dyDescent="0.25">
      <c r="A4842">
        <f t="shared" si="451"/>
        <v>2015</v>
      </c>
      <c r="B4842">
        <f t="shared" si="452"/>
        <v>7</v>
      </c>
      <c r="C4842">
        <v>2015</v>
      </c>
      <c r="D4842">
        <v>3</v>
      </c>
      <c r="E4842">
        <v>4</v>
      </c>
      <c r="F4842">
        <v>18</v>
      </c>
      <c r="G4842">
        <v>18</v>
      </c>
      <c r="I4842" s="1">
        <v>42097</v>
      </c>
      <c r="J4842">
        <v>18</v>
      </c>
      <c r="K4842">
        <f t="shared" si="450"/>
        <v>1969</v>
      </c>
      <c r="L4842" s="7">
        <f t="shared" si="453"/>
        <v>38.744588744588739</v>
      </c>
      <c r="M4842">
        <f t="shared" si="454"/>
        <v>18.571428571428573</v>
      </c>
      <c r="N4842">
        <f t="shared" si="455"/>
        <v>16.436666666666667</v>
      </c>
      <c r="O4842">
        <f>G4842/WatershedCalcs!$F$18</f>
        <v>1.1201298685539298</v>
      </c>
    </row>
    <row r="4843" spans="1:15" x14ac:dyDescent="0.25">
      <c r="A4843">
        <f t="shared" si="451"/>
        <v>2015</v>
      </c>
      <c r="B4843">
        <f t="shared" si="452"/>
        <v>7</v>
      </c>
      <c r="C4843">
        <v>2015</v>
      </c>
      <c r="D4843">
        <v>4</v>
      </c>
      <c r="E4843">
        <v>4</v>
      </c>
      <c r="F4843">
        <v>18</v>
      </c>
      <c r="G4843">
        <v>18</v>
      </c>
      <c r="I4843" s="1">
        <v>42098</v>
      </c>
      <c r="J4843">
        <v>18</v>
      </c>
      <c r="K4843">
        <f t="shared" si="450"/>
        <v>1969</v>
      </c>
      <c r="L4843" s="7">
        <f t="shared" si="453"/>
        <v>38.744588744588739</v>
      </c>
      <c r="M4843">
        <f t="shared" si="454"/>
        <v>18.714285714285715</v>
      </c>
      <c r="N4843">
        <f t="shared" si="455"/>
        <v>16.113333333333333</v>
      </c>
      <c r="O4843">
        <f>G4843/WatershedCalcs!$F$18</f>
        <v>1.1201298685539298</v>
      </c>
    </row>
    <row r="4844" spans="1:15" x14ac:dyDescent="0.25">
      <c r="A4844">
        <f t="shared" si="451"/>
        <v>2015</v>
      </c>
      <c r="B4844">
        <f t="shared" si="452"/>
        <v>7</v>
      </c>
      <c r="C4844">
        <v>2015</v>
      </c>
      <c r="D4844">
        <v>5</v>
      </c>
      <c r="E4844">
        <v>4</v>
      </c>
      <c r="F4844">
        <v>17</v>
      </c>
      <c r="G4844">
        <v>17</v>
      </c>
      <c r="I4844" s="1">
        <v>42099</v>
      </c>
      <c r="J4844">
        <v>17</v>
      </c>
      <c r="K4844">
        <f t="shared" si="450"/>
        <v>2056</v>
      </c>
      <c r="L4844" s="7">
        <f t="shared" si="453"/>
        <v>40.456513183785916</v>
      </c>
      <c r="M4844">
        <f t="shared" si="454"/>
        <v>19.428571428571427</v>
      </c>
      <c r="N4844">
        <f t="shared" si="455"/>
        <v>15.786666666666667</v>
      </c>
      <c r="O4844">
        <f>G4844/WatershedCalcs!$F$18</f>
        <v>1.0579004314120448</v>
      </c>
    </row>
    <row r="4845" spans="1:15" x14ac:dyDescent="0.25">
      <c r="A4845">
        <f t="shared" si="451"/>
        <v>2015</v>
      </c>
      <c r="B4845">
        <f t="shared" si="452"/>
        <v>7</v>
      </c>
      <c r="C4845">
        <v>2015</v>
      </c>
      <c r="D4845">
        <v>6</v>
      </c>
      <c r="E4845">
        <v>4</v>
      </c>
      <c r="F4845">
        <v>17</v>
      </c>
      <c r="G4845">
        <v>17</v>
      </c>
      <c r="I4845" s="1">
        <v>42100</v>
      </c>
      <c r="J4845">
        <v>17</v>
      </c>
      <c r="K4845">
        <f t="shared" si="450"/>
        <v>2056</v>
      </c>
      <c r="L4845" s="7">
        <f t="shared" si="453"/>
        <v>40.456513183785916</v>
      </c>
      <c r="M4845">
        <f t="shared" si="454"/>
        <v>19.571428571428573</v>
      </c>
      <c r="N4845">
        <f t="shared" si="455"/>
        <v>15.486666666666668</v>
      </c>
      <c r="O4845">
        <f>G4845/WatershedCalcs!$F$18</f>
        <v>1.0579004314120448</v>
      </c>
    </row>
    <row r="4846" spans="1:15" x14ac:dyDescent="0.25">
      <c r="A4846">
        <f t="shared" si="451"/>
        <v>2015</v>
      </c>
      <c r="B4846">
        <f t="shared" si="452"/>
        <v>7</v>
      </c>
      <c r="C4846">
        <v>2015</v>
      </c>
      <c r="D4846">
        <v>7</v>
      </c>
      <c r="E4846">
        <v>4</v>
      </c>
      <c r="F4846">
        <v>16</v>
      </c>
      <c r="G4846">
        <v>16</v>
      </c>
      <c r="I4846" s="1">
        <v>42101</v>
      </c>
      <c r="J4846">
        <v>16</v>
      </c>
      <c r="K4846">
        <f t="shared" si="450"/>
        <v>2135</v>
      </c>
      <c r="L4846" s="7">
        <f t="shared" si="453"/>
        <v>42.011019283746556</v>
      </c>
      <c r="M4846">
        <f t="shared" si="454"/>
        <v>20.142857142857142</v>
      </c>
      <c r="N4846">
        <f t="shared" si="455"/>
        <v>15.176666666666668</v>
      </c>
      <c r="O4846">
        <f>G4846/WatershedCalcs!$F$18</f>
        <v>0.99567099427015993</v>
      </c>
    </row>
    <row r="4847" spans="1:15" x14ac:dyDescent="0.25">
      <c r="A4847">
        <f t="shared" si="451"/>
        <v>2015</v>
      </c>
      <c r="B4847">
        <f t="shared" si="452"/>
        <v>7</v>
      </c>
      <c r="C4847">
        <v>2015</v>
      </c>
      <c r="D4847">
        <v>8</v>
      </c>
      <c r="E4847">
        <v>4</v>
      </c>
      <c r="F4847">
        <v>19</v>
      </c>
      <c r="G4847">
        <v>19</v>
      </c>
      <c r="I4847" s="1">
        <v>42102</v>
      </c>
      <c r="J4847">
        <v>19</v>
      </c>
      <c r="K4847">
        <f t="shared" si="450"/>
        <v>1898</v>
      </c>
      <c r="L4847" s="7">
        <f t="shared" si="453"/>
        <v>37.34750098386462</v>
      </c>
      <c r="M4847">
        <f t="shared" si="454"/>
        <v>21.714285714285715</v>
      </c>
      <c r="N4847">
        <f t="shared" si="455"/>
        <v>14.893333333333334</v>
      </c>
      <c r="O4847">
        <f>G4847/WatershedCalcs!$F$18</f>
        <v>1.1823593056958148</v>
      </c>
    </row>
    <row r="4848" spans="1:15" x14ac:dyDescent="0.25">
      <c r="A4848">
        <f t="shared" si="451"/>
        <v>2015</v>
      </c>
      <c r="B4848">
        <f t="shared" si="452"/>
        <v>7</v>
      </c>
      <c r="C4848">
        <v>2015</v>
      </c>
      <c r="D4848">
        <v>9</v>
      </c>
      <c r="E4848">
        <v>4</v>
      </c>
      <c r="F4848">
        <v>25</v>
      </c>
      <c r="G4848">
        <v>25</v>
      </c>
      <c r="I4848" s="1">
        <v>42103</v>
      </c>
      <c r="J4848">
        <v>25</v>
      </c>
      <c r="K4848">
        <f t="shared" si="450"/>
        <v>1500</v>
      </c>
      <c r="L4848" s="7">
        <f t="shared" si="453"/>
        <v>29.515938606847698</v>
      </c>
      <c r="M4848">
        <f t="shared" si="454"/>
        <v>22.142857142857142</v>
      </c>
      <c r="N4848">
        <f t="shared" si="455"/>
        <v>14.493333333333334</v>
      </c>
      <c r="O4848">
        <f>G4848/WatershedCalcs!$F$18</f>
        <v>1.5557359285471248</v>
      </c>
    </row>
    <row r="4849" spans="1:15" x14ac:dyDescent="0.25">
      <c r="A4849">
        <f t="shared" si="451"/>
        <v>2015</v>
      </c>
      <c r="B4849">
        <f t="shared" si="452"/>
        <v>7</v>
      </c>
      <c r="C4849">
        <v>2015</v>
      </c>
      <c r="D4849">
        <v>10</v>
      </c>
      <c r="E4849">
        <v>4</v>
      </c>
      <c r="F4849">
        <v>19</v>
      </c>
      <c r="G4849">
        <v>19</v>
      </c>
      <c r="I4849" s="1">
        <v>42104</v>
      </c>
      <c r="J4849">
        <v>19</v>
      </c>
      <c r="K4849">
        <f t="shared" si="450"/>
        <v>1898</v>
      </c>
      <c r="L4849" s="7">
        <f t="shared" si="453"/>
        <v>37.34750098386462</v>
      </c>
      <c r="M4849">
        <f t="shared" si="454"/>
        <v>21.571428571428573</v>
      </c>
      <c r="N4849">
        <f t="shared" si="455"/>
        <v>13.88</v>
      </c>
      <c r="O4849">
        <f>G4849/WatershedCalcs!$F$18</f>
        <v>1.1823593056958148</v>
      </c>
    </row>
    <row r="4850" spans="1:15" x14ac:dyDescent="0.25">
      <c r="A4850">
        <f t="shared" si="451"/>
        <v>2015</v>
      </c>
      <c r="B4850">
        <f t="shared" si="452"/>
        <v>7</v>
      </c>
      <c r="C4850">
        <v>2015</v>
      </c>
      <c r="D4850">
        <v>11</v>
      </c>
      <c r="E4850">
        <v>4</v>
      </c>
      <c r="F4850">
        <v>23</v>
      </c>
      <c r="G4850">
        <v>23</v>
      </c>
      <c r="I4850" s="1">
        <v>42105</v>
      </c>
      <c r="J4850">
        <v>23</v>
      </c>
      <c r="K4850">
        <f t="shared" si="450"/>
        <v>1613</v>
      </c>
      <c r="L4850" s="7">
        <f t="shared" si="453"/>
        <v>31.739472648563559</v>
      </c>
      <c r="M4850">
        <f t="shared" si="454"/>
        <v>21.714285714285715</v>
      </c>
      <c r="N4850">
        <f t="shared" si="455"/>
        <v>13.46</v>
      </c>
      <c r="O4850">
        <f>G4850/WatershedCalcs!$F$18</f>
        <v>1.4312770542633548</v>
      </c>
    </row>
    <row r="4851" spans="1:15" x14ac:dyDescent="0.25">
      <c r="A4851">
        <f t="shared" si="451"/>
        <v>2015</v>
      </c>
      <c r="B4851">
        <f t="shared" si="452"/>
        <v>7</v>
      </c>
      <c r="C4851">
        <v>2015</v>
      </c>
      <c r="D4851">
        <v>12</v>
      </c>
      <c r="E4851">
        <v>4</v>
      </c>
      <c r="F4851">
        <v>18</v>
      </c>
      <c r="G4851">
        <v>18</v>
      </c>
      <c r="I4851" s="1">
        <v>42106</v>
      </c>
      <c r="J4851">
        <v>18</v>
      </c>
      <c r="K4851">
        <f t="shared" si="450"/>
        <v>1969</v>
      </c>
      <c r="L4851" s="7">
        <f t="shared" si="453"/>
        <v>38.744588744588739</v>
      </c>
      <c r="M4851">
        <f t="shared" si="454"/>
        <v>21</v>
      </c>
      <c r="N4851">
        <f t="shared" si="455"/>
        <v>12.943333333333333</v>
      </c>
      <c r="O4851">
        <f>G4851/WatershedCalcs!$F$18</f>
        <v>1.1201298685539298</v>
      </c>
    </row>
    <row r="4852" spans="1:15" x14ac:dyDescent="0.25">
      <c r="A4852">
        <f t="shared" si="451"/>
        <v>2015</v>
      </c>
      <c r="B4852">
        <f t="shared" si="452"/>
        <v>7</v>
      </c>
      <c r="C4852">
        <v>2015</v>
      </c>
      <c r="D4852">
        <v>13</v>
      </c>
      <c r="E4852">
        <v>4</v>
      </c>
      <c r="F4852">
        <v>21</v>
      </c>
      <c r="G4852">
        <v>21</v>
      </c>
      <c r="I4852" s="1">
        <v>42107</v>
      </c>
      <c r="J4852">
        <v>21</v>
      </c>
      <c r="K4852">
        <f t="shared" si="450"/>
        <v>1744</v>
      </c>
      <c r="L4852" s="7">
        <f t="shared" si="453"/>
        <v>34.317197953561589</v>
      </c>
      <c r="M4852">
        <f t="shared" si="454"/>
        <v>20.857142857142858</v>
      </c>
      <c r="N4852">
        <f t="shared" si="455"/>
        <v>12.876666666666667</v>
      </c>
      <c r="O4852">
        <f>G4852/WatershedCalcs!$F$18</f>
        <v>1.3068181799795848</v>
      </c>
    </row>
    <row r="4853" spans="1:15" x14ac:dyDescent="0.25">
      <c r="A4853">
        <f t="shared" si="451"/>
        <v>2015</v>
      </c>
      <c r="B4853">
        <f t="shared" si="452"/>
        <v>7</v>
      </c>
      <c r="C4853">
        <v>2015</v>
      </c>
      <c r="D4853">
        <v>14</v>
      </c>
      <c r="E4853">
        <v>4</v>
      </c>
      <c r="F4853">
        <v>27</v>
      </c>
      <c r="G4853">
        <v>27</v>
      </c>
      <c r="I4853" s="1">
        <v>42108</v>
      </c>
      <c r="J4853">
        <v>27</v>
      </c>
      <c r="K4853">
        <f t="shared" si="450"/>
        <v>1397</v>
      </c>
      <c r="L4853" s="7">
        <f t="shared" si="453"/>
        <v>27.489177489177489</v>
      </c>
      <c r="M4853">
        <f t="shared" si="454"/>
        <v>20.142857142857142</v>
      </c>
      <c r="N4853">
        <f t="shared" si="455"/>
        <v>12.576666666666666</v>
      </c>
      <c r="O4853">
        <f>G4853/WatershedCalcs!$F$18</f>
        <v>1.6801948028308948</v>
      </c>
    </row>
    <row r="4854" spans="1:15" x14ac:dyDescent="0.25">
      <c r="A4854">
        <f t="shared" si="451"/>
        <v>2015</v>
      </c>
      <c r="B4854">
        <f t="shared" si="452"/>
        <v>7</v>
      </c>
      <c r="C4854">
        <v>2015</v>
      </c>
      <c r="D4854">
        <v>15</v>
      </c>
      <c r="E4854">
        <v>4</v>
      </c>
      <c r="F4854">
        <v>22</v>
      </c>
      <c r="G4854">
        <v>22</v>
      </c>
      <c r="I4854" s="1">
        <v>42109</v>
      </c>
      <c r="J4854">
        <v>22</v>
      </c>
      <c r="K4854">
        <f t="shared" si="450"/>
        <v>1676</v>
      </c>
      <c r="L4854" s="7">
        <f t="shared" si="453"/>
        <v>32.979142070051161</v>
      </c>
      <c r="M4854">
        <f t="shared" si="454"/>
        <v>18.285714285714285</v>
      </c>
      <c r="N4854">
        <f t="shared" si="455"/>
        <v>11.956666666666665</v>
      </c>
      <c r="O4854">
        <f>G4854/WatershedCalcs!$F$18</f>
        <v>1.3690476171214698</v>
      </c>
    </row>
    <row r="4855" spans="1:15" x14ac:dyDescent="0.25">
      <c r="A4855">
        <f t="shared" si="451"/>
        <v>2015</v>
      </c>
      <c r="B4855">
        <f t="shared" si="452"/>
        <v>7</v>
      </c>
      <c r="C4855">
        <v>2015</v>
      </c>
      <c r="D4855">
        <v>16</v>
      </c>
      <c r="E4855">
        <v>4</v>
      </c>
      <c r="F4855">
        <v>21</v>
      </c>
      <c r="G4855">
        <v>21</v>
      </c>
      <c r="I4855" s="1">
        <v>42110</v>
      </c>
      <c r="J4855">
        <v>21</v>
      </c>
      <c r="K4855">
        <f t="shared" si="450"/>
        <v>1744</v>
      </c>
      <c r="L4855" s="7">
        <f t="shared" si="453"/>
        <v>34.317197953561589</v>
      </c>
      <c r="M4855">
        <f t="shared" si="454"/>
        <v>17</v>
      </c>
      <c r="N4855">
        <f t="shared" si="455"/>
        <v>11.469999999999999</v>
      </c>
      <c r="O4855">
        <f>G4855/WatershedCalcs!$F$18</f>
        <v>1.3068181799795848</v>
      </c>
    </row>
    <row r="4856" spans="1:15" x14ac:dyDescent="0.25">
      <c r="A4856">
        <f t="shared" si="451"/>
        <v>2015</v>
      </c>
      <c r="B4856">
        <f t="shared" si="452"/>
        <v>7</v>
      </c>
      <c r="C4856">
        <v>2015</v>
      </c>
      <c r="D4856">
        <v>17</v>
      </c>
      <c r="E4856">
        <v>4</v>
      </c>
      <c r="F4856">
        <v>20</v>
      </c>
      <c r="G4856">
        <v>20</v>
      </c>
      <c r="I4856" s="1">
        <v>42111</v>
      </c>
      <c r="J4856">
        <v>20</v>
      </c>
      <c r="K4856">
        <f t="shared" si="450"/>
        <v>1826</v>
      </c>
      <c r="L4856" s="7">
        <f t="shared" si="453"/>
        <v>35.930735930735928</v>
      </c>
      <c r="M4856">
        <f t="shared" si="454"/>
        <v>15.714285714285714</v>
      </c>
      <c r="N4856">
        <f t="shared" si="455"/>
        <v>11.006666666666664</v>
      </c>
      <c r="O4856">
        <f>G4856/WatershedCalcs!$F$18</f>
        <v>1.2445887428376998</v>
      </c>
    </row>
    <row r="4857" spans="1:15" x14ac:dyDescent="0.25">
      <c r="A4857">
        <f t="shared" si="451"/>
        <v>2015</v>
      </c>
      <c r="B4857">
        <f t="shared" si="452"/>
        <v>7</v>
      </c>
      <c r="C4857">
        <v>2015</v>
      </c>
      <c r="D4857">
        <v>18</v>
      </c>
      <c r="E4857">
        <v>4</v>
      </c>
      <c r="F4857">
        <v>18</v>
      </c>
      <c r="G4857">
        <v>18</v>
      </c>
      <c r="I4857" s="1">
        <v>42112</v>
      </c>
      <c r="J4857">
        <v>18</v>
      </c>
      <c r="K4857">
        <f t="shared" si="450"/>
        <v>1969</v>
      </c>
      <c r="L4857" s="7">
        <f t="shared" si="453"/>
        <v>38.744588744588739</v>
      </c>
      <c r="M4857">
        <f t="shared" si="454"/>
        <v>15</v>
      </c>
      <c r="N4857">
        <f t="shared" si="455"/>
        <v>10.566666666666665</v>
      </c>
      <c r="O4857">
        <f>G4857/WatershedCalcs!$F$18</f>
        <v>1.1201298685539298</v>
      </c>
    </row>
    <row r="4858" spans="1:15" x14ac:dyDescent="0.25">
      <c r="A4858">
        <f t="shared" si="451"/>
        <v>2015</v>
      </c>
      <c r="B4858">
        <f t="shared" si="452"/>
        <v>7</v>
      </c>
      <c r="C4858">
        <v>2015</v>
      </c>
      <c r="D4858">
        <v>19</v>
      </c>
      <c r="E4858">
        <v>4</v>
      </c>
      <c r="F4858">
        <v>17</v>
      </c>
      <c r="G4858">
        <v>17</v>
      </c>
      <c r="I4858" s="1">
        <v>42113</v>
      </c>
      <c r="J4858">
        <v>17</v>
      </c>
      <c r="K4858">
        <f t="shared" si="450"/>
        <v>2056</v>
      </c>
      <c r="L4858" s="7">
        <f t="shared" si="453"/>
        <v>40.456513183785916</v>
      </c>
      <c r="M4858">
        <f t="shared" si="454"/>
        <v>14.428571428571429</v>
      </c>
      <c r="N4858">
        <f t="shared" si="455"/>
        <v>10.233333333333331</v>
      </c>
      <c r="O4858">
        <f>G4858/WatershedCalcs!$F$18</f>
        <v>1.0579004314120448</v>
      </c>
    </row>
    <row r="4859" spans="1:15" x14ac:dyDescent="0.25">
      <c r="A4859">
        <f t="shared" si="451"/>
        <v>2015</v>
      </c>
      <c r="B4859">
        <f t="shared" si="452"/>
        <v>7</v>
      </c>
      <c r="C4859">
        <v>2015</v>
      </c>
      <c r="D4859">
        <v>20</v>
      </c>
      <c r="E4859">
        <v>4</v>
      </c>
      <c r="F4859">
        <v>16</v>
      </c>
      <c r="G4859">
        <v>16</v>
      </c>
      <c r="I4859" s="1">
        <v>42114</v>
      </c>
      <c r="J4859">
        <v>16</v>
      </c>
      <c r="K4859">
        <f t="shared" si="450"/>
        <v>2135</v>
      </c>
      <c r="L4859" s="7">
        <f t="shared" si="453"/>
        <v>42.011019283746556</v>
      </c>
      <c r="M4859">
        <f t="shared" si="454"/>
        <v>13.714285714285714</v>
      </c>
      <c r="N4859">
        <f t="shared" si="455"/>
        <v>9.9600000000000009</v>
      </c>
      <c r="O4859">
        <f>G4859/WatershedCalcs!$F$18</f>
        <v>0.99567099427015993</v>
      </c>
    </row>
    <row r="4860" spans="1:15" x14ac:dyDescent="0.25">
      <c r="A4860">
        <f t="shared" si="451"/>
        <v>2015</v>
      </c>
      <c r="B4860">
        <f t="shared" si="452"/>
        <v>7</v>
      </c>
      <c r="C4860">
        <v>2015</v>
      </c>
      <c r="D4860">
        <v>21</v>
      </c>
      <c r="E4860">
        <v>4</v>
      </c>
      <c r="F4860">
        <v>14</v>
      </c>
      <c r="G4860">
        <v>14</v>
      </c>
      <c r="I4860" s="1">
        <v>42115</v>
      </c>
      <c r="J4860">
        <v>14</v>
      </c>
      <c r="K4860">
        <f t="shared" si="450"/>
        <v>2302</v>
      </c>
      <c r="L4860" s="7">
        <f t="shared" si="453"/>
        <v>45.297127115308932</v>
      </c>
      <c r="M4860">
        <f t="shared" si="454"/>
        <v>13.142857142857142</v>
      </c>
      <c r="N4860">
        <f t="shared" si="455"/>
        <v>9.6533333333333342</v>
      </c>
      <c r="O4860">
        <f>G4860/WatershedCalcs!$F$18</f>
        <v>0.87121211998638992</v>
      </c>
    </row>
    <row r="4861" spans="1:15" x14ac:dyDescent="0.25">
      <c r="A4861">
        <f t="shared" si="451"/>
        <v>2015</v>
      </c>
      <c r="B4861">
        <f t="shared" si="452"/>
        <v>7</v>
      </c>
      <c r="C4861">
        <v>2015</v>
      </c>
      <c r="D4861">
        <v>22</v>
      </c>
      <c r="E4861">
        <v>4</v>
      </c>
      <c r="F4861">
        <v>13</v>
      </c>
      <c r="G4861">
        <v>13</v>
      </c>
      <c r="I4861" s="1">
        <v>42116</v>
      </c>
      <c r="J4861">
        <v>13</v>
      </c>
      <c r="K4861">
        <f t="shared" si="450"/>
        <v>2405</v>
      </c>
      <c r="L4861" s="7">
        <f t="shared" si="453"/>
        <v>47.323888232979144</v>
      </c>
      <c r="M4861">
        <f t="shared" si="454"/>
        <v>12.714285714285714</v>
      </c>
      <c r="N4861">
        <f t="shared" si="455"/>
        <v>9.3933333333333344</v>
      </c>
      <c r="O4861">
        <f>G4861/WatershedCalcs!$F$18</f>
        <v>0.80898268284450492</v>
      </c>
    </row>
    <row r="4862" spans="1:15" x14ac:dyDescent="0.25">
      <c r="A4862">
        <f t="shared" si="451"/>
        <v>2015</v>
      </c>
      <c r="B4862">
        <f t="shared" si="452"/>
        <v>7</v>
      </c>
      <c r="C4862">
        <v>2015</v>
      </c>
      <c r="D4862">
        <v>23</v>
      </c>
      <c r="E4862">
        <v>4</v>
      </c>
      <c r="F4862">
        <v>12</v>
      </c>
      <c r="G4862">
        <v>12</v>
      </c>
      <c r="I4862" s="1">
        <v>42117</v>
      </c>
      <c r="J4862">
        <v>12</v>
      </c>
      <c r="K4862">
        <f t="shared" si="450"/>
        <v>2499</v>
      </c>
      <c r="L4862" s="7">
        <f t="shared" si="453"/>
        <v>49.173553719008268</v>
      </c>
      <c r="M4862">
        <f t="shared" si="454"/>
        <v>12.428571428571429</v>
      </c>
      <c r="N4862">
        <f t="shared" si="455"/>
        <v>9.2033333333333349</v>
      </c>
      <c r="O4862">
        <f>G4862/WatershedCalcs!$F$18</f>
        <v>0.74675324570261992</v>
      </c>
    </row>
    <row r="4863" spans="1:15" x14ac:dyDescent="0.25">
      <c r="A4863">
        <f t="shared" si="451"/>
        <v>2015</v>
      </c>
      <c r="B4863">
        <f t="shared" si="452"/>
        <v>7</v>
      </c>
      <c r="C4863">
        <v>2015</v>
      </c>
      <c r="D4863">
        <v>24</v>
      </c>
      <c r="E4863">
        <v>4</v>
      </c>
      <c r="F4863">
        <v>15</v>
      </c>
      <c r="G4863">
        <v>15</v>
      </c>
      <c r="I4863" s="1">
        <v>42118</v>
      </c>
      <c r="J4863">
        <v>15</v>
      </c>
      <c r="K4863">
        <f t="shared" si="450"/>
        <v>2213</v>
      </c>
      <c r="L4863" s="7">
        <f t="shared" si="453"/>
        <v>43.545848091302638</v>
      </c>
      <c r="M4863">
        <f t="shared" si="454"/>
        <v>12.071428571428571</v>
      </c>
      <c r="N4863">
        <f t="shared" si="455"/>
        <v>9.0400000000000009</v>
      </c>
      <c r="O4863">
        <f>G4863/WatershedCalcs!$F$18</f>
        <v>0.93344155712827492</v>
      </c>
    </row>
    <row r="4864" spans="1:15" x14ac:dyDescent="0.25">
      <c r="A4864">
        <f t="shared" si="451"/>
        <v>2015</v>
      </c>
      <c r="B4864">
        <f t="shared" si="452"/>
        <v>7</v>
      </c>
      <c r="C4864">
        <v>2015</v>
      </c>
      <c r="D4864">
        <v>25</v>
      </c>
      <c r="E4864">
        <v>4</v>
      </c>
      <c r="F4864">
        <v>14</v>
      </c>
      <c r="G4864">
        <v>14</v>
      </c>
      <c r="I4864" s="1">
        <v>42119</v>
      </c>
      <c r="J4864">
        <v>14</v>
      </c>
      <c r="K4864">
        <f t="shared" si="450"/>
        <v>2302</v>
      </c>
      <c r="L4864" s="7">
        <f t="shared" si="453"/>
        <v>45.297127115308932</v>
      </c>
      <c r="M4864">
        <f t="shared" si="454"/>
        <v>11.228571428571428</v>
      </c>
      <c r="N4864">
        <f t="shared" si="455"/>
        <v>8.7466666666666679</v>
      </c>
      <c r="O4864">
        <f>G4864/WatershedCalcs!$F$18</f>
        <v>0.87121211998638992</v>
      </c>
    </row>
    <row r="4865" spans="1:15" x14ac:dyDescent="0.25">
      <c r="A4865">
        <f t="shared" si="451"/>
        <v>2015</v>
      </c>
      <c r="B4865">
        <f t="shared" si="452"/>
        <v>7</v>
      </c>
      <c r="C4865">
        <v>2015</v>
      </c>
      <c r="D4865">
        <v>26</v>
      </c>
      <c r="E4865">
        <v>4</v>
      </c>
      <c r="F4865">
        <v>12</v>
      </c>
      <c r="G4865">
        <v>12</v>
      </c>
      <c r="I4865" s="1">
        <v>42120</v>
      </c>
      <c r="J4865">
        <v>12</v>
      </c>
      <c r="K4865">
        <f t="shared" si="450"/>
        <v>2499</v>
      </c>
      <c r="L4865" s="7">
        <f t="shared" si="453"/>
        <v>49.173553719008268</v>
      </c>
      <c r="M4865">
        <f t="shared" si="454"/>
        <v>10.442857142857141</v>
      </c>
      <c r="N4865">
        <f t="shared" si="455"/>
        <v>8.4766666666666666</v>
      </c>
      <c r="O4865">
        <f>G4865/WatershedCalcs!$F$18</f>
        <v>0.74675324570261992</v>
      </c>
    </row>
    <row r="4866" spans="1:15" x14ac:dyDescent="0.25">
      <c r="A4866">
        <f t="shared" si="451"/>
        <v>2015</v>
      </c>
      <c r="B4866">
        <f t="shared" si="452"/>
        <v>7</v>
      </c>
      <c r="C4866">
        <v>2015</v>
      </c>
      <c r="D4866">
        <v>27</v>
      </c>
      <c r="E4866">
        <v>4</v>
      </c>
      <c r="F4866">
        <v>12</v>
      </c>
      <c r="G4866">
        <v>12</v>
      </c>
      <c r="I4866" s="1">
        <v>42121</v>
      </c>
      <c r="J4866">
        <v>12</v>
      </c>
      <c r="K4866">
        <f t="shared" ref="K4866:K4929" si="456">RANK(J4866,$J$2:$J$5114,0)</f>
        <v>2499</v>
      </c>
      <c r="L4866" s="7">
        <f t="shared" si="453"/>
        <v>49.173553719008268</v>
      </c>
      <c r="M4866">
        <f t="shared" si="454"/>
        <v>9.9142857142857146</v>
      </c>
      <c r="N4866">
        <f t="shared" si="455"/>
        <v>8.2600000000000016</v>
      </c>
      <c r="O4866">
        <f>G4866/WatershedCalcs!$F$18</f>
        <v>0.74675324570261992</v>
      </c>
    </row>
    <row r="4867" spans="1:15" x14ac:dyDescent="0.25">
      <c r="A4867">
        <f t="shared" ref="A4867:A4930" si="457">IF(E4867&gt;9,C4867+1,C4867)</f>
        <v>2015</v>
      </c>
      <c r="B4867">
        <f t="shared" ref="B4867:B4930" si="458">IF(E4867&gt;9,(E4867-9),(E4867+3))</f>
        <v>7</v>
      </c>
      <c r="C4867">
        <v>2015</v>
      </c>
      <c r="D4867">
        <v>28</v>
      </c>
      <c r="E4867">
        <v>4</v>
      </c>
      <c r="F4867">
        <v>11</v>
      </c>
      <c r="G4867">
        <v>11</v>
      </c>
      <c r="I4867" s="1">
        <v>42122</v>
      </c>
      <c r="J4867">
        <v>11</v>
      </c>
      <c r="K4867">
        <f t="shared" si="456"/>
        <v>2599</v>
      </c>
      <c r="L4867" s="7">
        <f t="shared" ref="L4867:L4930" si="459">100*(K4867/(COUNT($K$2:$K$5114)+1))</f>
        <v>51.141282959464775</v>
      </c>
      <c r="M4867">
        <f t="shared" ref="M4867:M4930" si="460">AVERAGE(J4867:J4873)</f>
        <v>9.3714285714285719</v>
      </c>
      <c r="N4867">
        <f t="shared" ref="N4867:N4930" si="461">AVERAGE(J4867:J4896)</f>
        <v>8.033333333333335</v>
      </c>
      <c r="O4867">
        <f>G4867/WatershedCalcs!$F$18</f>
        <v>0.68452380856073491</v>
      </c>
    </row>
    <row r="4868" spans="1:15" x14ac:dyDescent="0.25">
      <c r="A4868">
        <f t="shared" si="457"/>
        <v>2015</v>
      </c>
      <c r="B4868">
        <f t="shared" si="458"/>
        <v>7</v>
      </c>
      <c r="C4868">
        <v>2015</v>
      </c>
      <c r="D4868">
        <v>29</v>
      </c>
      <c r="E4868">
        <v>4</v>
      </c>
      <c r="F4868">
        <v>11</v>
      </c>
      <c r="G4868">
        <v>11</v>
      </c>
      <c r="I4868" s="1">
        <v>42123</v>
      </c>
      <c r="J4868">
        <v>11</v>
      </c>
      <c r="K4868">
        <f t="shared" si="456"/>
        <v>2599</v>
      </c>
      <c r="L4868" s="7">
        <f t="shared" si="459"/>
        <v>51.141282959464775</v>
      </c>
      <c r="M4868">
        <f t="shared" si="460"/>
        <v>8.9428571428571448</v>
      </c>
      <c r="N4868">
        <f t="shared" si="461"/>
        <v>7.8333333333333339</v>
      </c>
      <c r="O4868">
        <f>G4868/WatershedCalcs!$F$18</f>
        <v>0.68452380856073491</v>
      </c>
    </row>
    <row r="4869" spans="1:15" x14ac:dyDescent="0.25">
      <c r="A4869">
        <f t="shared" si="457"/>
        <v>2015</v>
      </c>
      <c r="B4869">
        <f t="shared" si="458"/>
        <v>7</v>
      </c>
      <c r="C4869">
        <v>2015</v>
      </c>
      <c r="D4869">
        <v>30</v>
      </c>
      <c r="E4869">
        <v>4</v>
      </c>
      <c r="F4869">
        <v>9.5</v>
      </c>
      <c r="G4869">
        <v>9.5</v>
      </c>
      <c r="I4869" s="1">
        <v>42124</v>
      </c>
      <c r="J4869">
        <v>9.5</v>
      </c>
      <c r="K4869">
        <f t="shared" si="456"/>
        <v>2807</v>
      </c>
      <c r="L4869" s="7">
        <f t="shared" si="459"/>
        <v>55.234159779614323</v>
      </c>
      <c r="M4869">
        <f t="shared" si="460"/>
        <v>8.4714285714285733</v>
      </c>
      <c r="N4869">
        <f t="shared" si="461"/>
        <v>7.623333333333334</v>
      </c>
      <c r="O4869">
        <f>G4869/WatershedCalcs!$F$18</f>
        <v>0.59117965284790741</v>
      </c>
    </row>
    <row r="4870" spans="1:15" x14ac:dyDescent="0.25">
      <c r="A4870">
        <f t="shared" si="457"/>
        <v>2015</v>
      </c>
      <c r="B4870">
        <f t="shared" si="458"/>
        <v>8</v>
      </c>
      <c r="C4870">
        <v>2015</v>
      </c>
      <c r="D4870">
        <v>1</v>
      </c>
      <c r="E4870">
        <v>5</v>
      </c>
      <c r="F4870">
        <v>9.1</v>
      </c>
      <c r="G4870">
        <v>9.1</v>
      </c>
      <c r="I4870" s="1">
        <v>42125</v>
      </c>
      <c r="J4870">
        <v>9.1</v>
      </c>
      <c r="K4870">
        <f t="shared" si="456"/>
        <v>2847</v>
      </c>
      <c r="L4870" s="7">
        <f t="shared" si="459"/>
        <v>56.02125147579693</v>
      </c>
      <c r="M4870">
        <f t="shared" si="460"/>
        <v>8.1857142857142868</v>
      </c>
      <c r="N4870">
        <f t="shared" si="461"/>
        <v>7.4733333333333336</v>
      </c>
      <c r="O4870">
        <f>G4870/WatershedCalcs!$F$18</f>
        <v>0.56628787799115343</v>
      </c>
    </row>
    <row r="4871" spans="1:15" x14ac:dyDescent="0.25">
      <c r="A4871">
        <f t="shared" si="457"/>
        <v>2015</v>
      </c>
      <c r="B4871">
        <f t="shared" si="458"/>
        <v>8</v>
      </c>
      <c r="C4871">
        <v>2015</v>
      </c>
      <c r="D4871">
        <v>2</v>
      </c>
      <c r="E4871">
        <v>5</v>
      </c>
      <c r="F4871">
        <v>8.5</v>
      </c>
      <c r="G4871">
        <v>8.5</v>
      </c>
      <c r="I4871" s="1">
        <v>42126</v>
      </c>
      <c r="J4871">
        <v>8.5</v>
      </c>
      <c r="K4871">
        <f t="shared" si="456"/>
        <v>2911</v>
      </c>
      <c r="L4871" s="7">
        <f t="shared" si="459"/>
        <v>57.280598189689101</v>
      </c>
      <c r="M4871">
        <f t="shared" si="460"/>
        <v>7.8857142857142861</v>
      </c>
      <c r="N4871">
        <f t="shared" si="461"/>
        <v>7.3166666666666664</v>
      </c>
      <c r="O4871">
        <f>G4871/WatershedCalcs!$F$18</f>
        <v>0.52895021570602241</v>
      </c>
    </row>
    <row r="4872" spans="1:15" x14ac:dyDescent="0.25">
      <c r="A4872">
        <f t="shared" si="457"/>
        <v>2015</v>
      </c>
      <c r="B4872">
        <f t="shared" si="458"/>
        <v>8</v>
      </c>
      <c r="C4872">
        <v>2015</v>
      </c>
      <c r="D4872">
        <v>3</v>
      </c>
      <c r="E4872">
        <v>5</v>
      </c>
      <c r="F4872">
        <v>8.3000000000000007</v>
      </c>
      <c r="G4872">
        <v>8.3000000000000007</v>
      </c>
      <c r="I4872" s="1">
        <v>42127</v>
      </c>
      <c r="J4872">
        <v>8.3000000000000007</v>
      </c>
      <c r="K4872">
        <f t="shared" si="456"/>
        <v>2933</v>
      </c>
      <c r="L4872" s="7">
        <f t="shared" si="459"/>
        <v>57.713498622589533</v>
      </c>
      <c r="M4872">
        <f t="shared" si="460"/>
        <v>7.6142857142857148</v>
      </c>
      <c r="N4872">
        <f t="shared" si="461"/>
        <v>7.2133333333333338</v>
      </c>
      <c r="O4872">
        <f>G4872/WatershedCalcs!$F$18</f>
        <v>0.51650432827764547</v>
      </c>
    </row>
    <row r="4873" spans="1:15" x14ac:dyDescent="0.25">
      <c r="A4873">
        <f t="shared" si="457"/>
        <v>2015</v>
      </c>
      <c r="B4873">
        <f t="shared" si="458"/>
        <v>8</v>
      </c>
      <c r="C4873">
        <v>2015</v>
      </c>
      <c r="D4873">
        <v>4</v>
      </c>
      <c r="E4873">
        <v>5</v>
      </c>
      <c r="F4873">
        <v>8.1999999999999993</v>
      </c>
      <c r="G4873">
        <v>8.1999999999999993</v>
      </c>
      <c r="I4873" s="1">
        <v>42128</v>
      </c>
      <c r="J4873">
        <v>8.1999999999999993</v>
      </c>
      <c r="K4873">
        <f t="shared" si="456"/>
        <v>2946</v>
      </c>
      <c r="L4873" s="7">
        <f t="shared" si="459"/>
        <v>57.969303423848885</v>
      </c>
      <c r="M4873">
        <f t="shared" si="460"/>
        <v>7.3428571428571425</v>
      </c>
      <c r="N4873">
        <f t="shared" si="461"/>
        <v>7.1633333333333331</v>
      </c>
      <c r="O4873">
        <f>G4873/WatershedCalcs!$F$18</f>
        <v>0.51028138456345695</v>
      </c>
    </row>
    <row r="4874" spans="1:15" x14ac:dyDescent="0.25">
      <c r="A4874">
        <f t="shared" si="457"/>
        <v>2015</v>
      </c>
      <c r="B4874">
        <f t="shared" si="458"/>
        <v>8</v>
      </c>
      <c r="C4874">
        <v>2015</v>
      </c>
      <c r="D4874">
        <v>5</v>
      </c>
      <c r="E4874">
        <v>5</v>
      </c>
      <c r="F4874">
        <v>8</v>
      </c>
      <c r="G4874">
        <v>8</v>
      </c>
      <c r="I4874" s="1">
        <v>42129</v>
      </c>
      <c r="J4874">
        <v>8</v>
      </c>
      <c r="K4874">
        <f t="shared" si="456"/>
        <v>2970</v>
      </c>
      <c r="L4874" s="7">
        <f t="shared" si="459"/>
        <v>58.441558441558442</v>
      </c>
      <c r="M4874">
        <f t="shared" si="460"/>
        <v>7.242857142857142</v>
      </c>
      <c r="N4874">
        <f t="shared" si="461"/>
        <v>7.1066666666666665</v>
      </c>
      <c r="O4874">
        <f>G4874/WatershedCalcs!$F$18</f>
        <v>0.49783549713507996</v>
      </c>
    </row>
    <row r="4875" spans="1:15" x14ac:dyDescent="0.25">
      <c r="A4875">
        <f t="shared" si="457"/>
        <v>2015</v>
      </c>
      <c r="B4875">
        <f t="shared" si="458"/>
        <v>8</v>
      </c>
      <c r="C4875">
        <v>2015</v>
      </c>
      <c r="D4875">
        <v>6</v>
      </c>
      <c r="E4875">
        <v>5</v>
      </c>
      <c r="F4875">
        <v>7.7</v>
      </c>
      <c r="G4875">
        <v>7.7</v>
      </c>
      <c r="I4875" s="1">
        <v>42130</v>
      </c>
      <c r="J4875">
        <v>7.7</v>
      </c>
      <c r="K4875">
        <f t="shared" si="456"/>
        <v>3008</v>
      </c>
      <c r="L4875" s="7">
        <f t="shared" si="459"/>
        <v>59.189295552931917</v>
      </c>
      <c r="M4875">
        <f t="shared" si="460"/>
        <v>8.3857142857142843</v>
      </c>
      <c r="N4875">
        <f t="shared" si="461"/>
        <v>7.0366666666666662</v>
      </c>
      <c r="O4875">
        <f>G4875/WatershedCalcs!$F$18</f>
        <v>0.47916666599251445</v>
      </c>
    </row>
    <row r="4876" spans="1:15" x14ac:dyDescent="0.25">
      <c r="A4876">
        <f t="shared" si="457"/>
        <v>2015</v>
      </c>
      <c r="B4876">
        <f t="shared" si="458"/>
        <v>8</v>
      </c>
      <c r="C4876">
        <v>2015</v>
      </c>
      <c r="D4876">
        <v>7</v>
      </c>
      <c r="E4876">
        <v>5</v>
      </c>
      <c r="F4876">
        <v>7.5</v>
      </c>
      <c r="G4876">
        <v>7.5</v>
      </c>
      <c r="I4876" s="1">
        <v>42131</v>
      </c>
      <c r="J4876">
        <v>7.5</v>
      </c>
      <c r="K4876">
        <f t="shared" si="456"/>
        <v>3026</v>
      </c>
      <c r="L4876" s="7">
        <f t="shared" si="459"/>
        <v>59.543486816214084</v>
      </c>
      <c r="M4876">
        <f t="shared" si="460"/>
        <v>9</v>
      </c>
      <c r="N4876">
        <f t="shared" si="461"/>
        <v>6.95</v>
      </c>
      <c r="O4876">
        <f>G4876/WatershedCalcs!$F$18</f>
        <v>0.46672077856413746</v>
      </c>
    </row>
    <row r="4877" spans="1:15" x14ac:dyDescent="0.25">
      <c r="A4877">
        <f t="shared" si="457"/>
        <v>2015</v>
      </c>
      <c r="B4877">
        <f t="shared" si="458"/>
        <v>8</v>
      </c>
      <c r="C4877">
        <v>2015</v>
      </c>
      <c r="D4877">
        <v>8</v>
      </c>
      <c r="E4877">
        <v>5</v>
      </c>
      <c r="F4877">
        <v>7</v>
      </c>
      <c r="G4877">
        <v>7</v>
      </c>
      <c r="I4877" s="1">
        <v>42132</v>
      </c>
      <c r="J4877">
        <v>7</v>
      </c>
      <c r="K4877">
        <f t="shared" si="456"/>
        <v>3088</v>
      </c>
      <c r="L4877" s="7">
        <f t="shared" si="459"/>
        <v>60.763478945297123</v>
      </c>
      <c r="M4877">
        <f t="shared" si="460"/>
        <v>9.1285714285714281</v>
      </c>
      <c r="N4877">
        <f t="shared" si="461"/>
        <v>6.8533333333333326</v>
      </c>
      <c r="O4877">
        <f>G4877/WatershedCalcs!$F$18</f>
        <v>0.43560605999319496</v>
      </c>
    </row>
    <row r="4878" spans="1:15" x14ac:dyDescent="0.25">
      <c r="A4878">
        <f t="shared" si="457"/>
        <v>2015</v>
      </c>
      <c r="B4878">
        <f t="shared" si="458"/>
        <v>8</v>
      </c>
      <c r="C4878">
        <v>2015</v>
      </c>
      <c r="D4878">
        <v>9</v>
      </c>
      <c r="E4878">
        <v>5</v>
      </c>
      <c r="F4878">
        <v>6.6</v>
      </c>
      <c r="G4878">
        <v>6.6</v>
      </c>
      <c r="I4878" s="1">
        <v>42133</v>
      </c>
      <c r="J4878">
        <v>6.6</v>
      </c>
      <c r="K4878">
        <f t="shared" si="456"/>
        <v>3150</v>
      </c>
      <c r="L4878" s="7">
        <f t="shared" si="459"/>
        <v>61.983471074380169</v>
      </c>
      <c r="M4878">
        <f t="shared" si="460"/>
        <v>9.1857142857142851</v>
      </c>
      <c r="N4878">
        <f t="shared" si="461"/>
        <v>6.7599999999999989</v>
      </c>
      <c r="O4878">
        <f>G4878/WatershedCalcs!$F$18</f>
        <v>0.41071428513644093</v>
      </c>
    </row>
    <row r="4879" spans="1:15" x14ac:dyDescent="0.25">
      <c r="A4879">
        <f t="shared" si="457"/>
        <v>2015</v>
      </c>
      <c r="B4879">
        <f t="shared" si="458"/>
        <v>8</v>
      </c>
      <c r="C4879">
        <v>2015</v>
      </c>
      <c r="D4879">
        <v>10</v>
      </c>
      <c r="E4879">
        <v>5</v>
      </c>
      <c r="F4879">
        <v>6.4</v>
      </c>
      <c r="G4879">
        <v>6.4</v>
      </c>
      <c r="I4879" s="1">
        <v>42134</v>
      </c>
      <c r="J4879">
        <v>6.4</v>
      </c>
      <c r="K4879">
        <f t="shared" si="456"/>
        <v>3180</v>
      </c>
      <c r="L4879" s="7">
        <f t="shared" si="459"/>
        <v>62.573789846517116</v>
      </c>
      <c r="M4879">
        <f t="shared" si="460"/>
        <v>9.2571428571428562</v>
      </c>
      <c r="N4879">
        <f t="shared" si="461"/>
        <v>6.6666666666666661</v>
      </c>
      <c r="O4879">
        <f>G4879/WatershedCalcs!$F$18</f>
        <v>0.39826839770806399</v>
      </c>
    </row>
    <row r="4880" spans="1:15" x14ac:dyDescent="0.25">
      <c r="A4880">
        <f t="shared" si="457"/>
        <v>2015</v>
      </c>
      <c r="B4880">
        <f t="shared" si="458"/>
        <v>8</v>
      </c>
      <c r="C4880">
        <v>2015</v>
      </c>
      <c r="D4880">
        <v>11</v>
      </c>
      <c r="E4880">
        <v>5</v>
      </c>
      <c r="F4880">
        <v>7.5</v>
      </c>
      <c r="G4880">
        <v>7.5</v>
      </c>
      <c r="I4880" s="1">
        <v>42135</v>
      </c>
      <c r="J4880">
        <v>7.5</v>
      </c>
      <c r="K4880">
        <f t="shared" si="456"/>
        <v>3026</v>
      </c>
      <c r="L4880" s="7">
        <f t="shared" si="459"/>
        <v>59.543486816214084</v>
      </c>
      <c r="M4880">
        <f t="shared" si="460"/>
        <v>9.3142857142857149</v>
      </c>
      <c r="N4880">
        <f t="shared" si="461"/>
        <v>6.5699999999999994</v>
      </c>
      <c r="O4880">
        <f>G4880/WatershedCalcs!$F$18</f>
        <v>0.46672077856413746</v>
      </c>
    </row>
    <row r="4881" spans="1:15" x14ac:dyDescent="0.25">
      <c r="A4881">
        <f t="shared" si="457"/>
        <v>2015</v>
      </c>
      <c r="B4881">
        <f t="shared" si="458"/>
        <v>8</v>
      </c>
      <c r="C4881">
        <v>2015</v>
      </c>
      <c r="D4881">
        <v>12</v>
      </c>
      <c r="E4881">
        <v>5</v>
      </c>
      <c r="F4881">
        <v>16</v>
      </c>
      <c r="G4881">
        <v>16</v>
      </c>
      <c r="I4881" s="1">
        <v>42136</v>
      </c>
      <c r="J4881">
        <v>16</v>
      </c>
      <c r="K4881">
        <f t="shared" si="456"/>
        <v>2135</v>
      </c>
      <c r="L4881" s="7">
        <f t="shared" si="459"/>
        <v>42.011019283746556</v>
      </c>
      <c r="M4881">
        <f t="shared" si="460"/>
        <v>9.3857142857142843</v>
      </c>
      <c r="N4881">
        <f t="shared" si="461"/>
        <v>6.4333333333333336</v>
      </c>
      <c r="O4881">
        <f>G4881/WatershedCalcs!$F$18</f>
        <v>0.99567099427015993</v>
      </c>
    </row>
    <row r="4882" spans="1:15" x14ac:dyDescent="0.25">
      <c r="A4882">
        <f t="shared" si="457"/>
        <v>2015</v>
      </c>
      <c r="B4882">
        <f t="shared" si="458"/>
        <v>8</v>
      </c>
      <c r="C4882">
        <v>2015</v>
      </c>
      <c r="D4882">
        <v>13</v>
      </c>
      <c r="E4882">
        <v>5</v>
      </c>
      <c r="F4882">
        <v>12</v>
      </c>
      <c r="G4882">
        <v>12</v>
      </c>
      <c r="I4882" s="1">
        <v>42137</v>
      </c>
      <c r="J4882">
        <v>12</v>
      </c>
      <c r="K4882">
        <f t="shared" si="456"/>
        <v>2499</v>
      </c>
      <c r="L4882" s="7">
        <f t="shared" si="459"/>
        <v>49.173553719008268</v>
      </c>
      <c r="M4882">
        <f t="shared" si="460"/>
        <v>8.3571428571428577</v>
      </c>
      <c r="N4882">
        <f t="shared" si="461"/>
        <v>6.0100000000000016</v>
      </c>
      <c r="O4882">
        <f>G4882/WatershedCalcs!$F$18</f>
        <v>0.74675324570261992</v>
      </c>
    </row>
    <row r="4883" spans="1:15" x14ac:dyDescent="0.25">
      <c r="A4883">
        <f t="shared" si="457"/>
        <v>2015</v>
      </c>
      <c r="B4883">
        <f t="shared" si="458"/>
        <v>8</v>
      </c>
      <c r="C4883">
        <v>2015</v>
      </c>
      <c r="D4883">
        <v>14</v>
      </c>
      <c r="E4883">
        <v>5</v>
      </c>
      <c r="F4883">
        <v>8.4</v>
      </c>
      <c r="G4883">
        <v>8.4</v>
      </c>
      <c r="I4883" s="1">
        <v>42138</v>
      </c>
      <c r="J4883">
        <v>8.4</v>
      </c>
      <c r="K4883">
        <f t="shared" si="456"/>
        <v>2921</v>
      </c>
      <c r="L4883" s="7">
        <f t="shared" si="459"/>
        <v>57.477371113734755</v>
      </c>
      <c r="M4883">
        <f t="shared" si="460"/>
        <v>7.6142857142857139</v>
      </c>
      <c r="N4883">
        <f t="shared" si="461"/>
        <v>5.7233333333333345</v>
      </c>
      <c r="O4883">
        <f>G4883/WatershedCalcs!$F$18</f>
        <v>0.522727271991834</v>
      </c>
    </row>
    <row r="4884" spans="1:15" x14ac:dyDescent="0.25">
      <c r="A4884">
        <f t="shared" si="457"/>
        <v>2015</v>
      </c>
      <c r="B4884">
        <f t="shared" si="458"/>
        <v>8</v>
      </c>
      <c r="C4884">
        <v>2015</v>
      </c>
      <c r="D4884">
        <v>15</v>
      </c>
      <c r="E4884">
        <v>5</v>
      </c>
      <c r="F4884">
        <v>7.4</v>
      </c>
      <c r="G4884">
        <v>7.4</v>
      </c>
      <c r="I4884" s="1">
        <v>42139</v>
      </c>
      <c r="J4884">
        <v>7.4</v>
      </c>
      <c r="K4884">
        <f t="shared" si="456"/>
        <v>3038</v>
      </c>
      <c r="L4884" s="7">
        <f t="shared" si="459"/>
        <v>59.779614325068877</v>
      </c>
      <c r="M4884">
        <f t="shared" si="460"/>
        <v>7.3</v>
      </c>
      <c r="N4884">
        <f t="shared" si="461"/>
        <v>5.5566666666666684</v>
      </c>
      <c r="O4884">
        <f>G4884/WatershedCalcs!$F$18</f>
        <v>0.46049783484994899</v>
      </c>
    </row>
    <row r="4885" spans="1:15" x14ac:dyDescent="0.25">
      <c r="A4885">
        <f t="shared" si="457"/>
        <v>2015</v>
      </c>
      <c r="B4885">
        <f t="shared" si="458"/>
        <v>8</v>
      </c>
      <c r="C4885">
        <v>2015</v>
      </c>
      <c r="D4885">
        <v>16</v>
      </c>
      <c r="E4885">
        <v>5</v>
      </c>
      <c r="F4885">
        <v>7.1</v>
      </c>
      <c r="G4885">
        <v>7.1</v>
      </c>
      <c r="I4885" s="1">
        <v>42140</v>
      </c>
      <c r="J4885">
        <v>7.1</v>
      </c>
      <c r="K4885">
        <f t="shared" si="456"/>
        <v>3074</v>
      </c>
      <c r="L4885" s="7">
        <f t="shared" si="459"/>
        <v>60.48799685163322</v>
      </c>
      <c r="M4885">
        <f t="shared" si="460"/>
        <v>7.2857142857142856</v>
      </c>
      <c r="N4885">
        <f t="shared" si="461"/>
        <v>5.4233333333333347</v>
      </c>
      <c r="O4885">
        <f>G4885/WatershedCalcs!$F$18</f>
        <v>0.44182900370738343</v>
      </c>
    </row>
    <row r="4886" spans="1:15" x14ac:dyDescent="0.25">
      <c r="A4886">
        <f t="shared" si="457"/>
        <v>2015</v>
      </c>
      <c r="B4886">
        <f t="shared" si="458"/>
        <v>8</v>
      </c>
      <c r="C4886">
        <v>2015</v>
      </c>
      <c r="D4886">
        <v>17</v>
      </c>
      <c r="E4886">
        <v>5</v>
      </c>
      <c r="F4886">
        <v>6.8</v>
      </c>
      <c r="G4886">
        <v>6.8</v>
      </c>
      <c r="I4886" s="1">
        <v>42141</v>
      </c>
      <c r="J4886">
        <v>6.8</v>
      </c>
      <c r="K4886">
        <f t="shared" si="456"/>
        <v>3124</v>
      </c>
      <c r="L4886" s="7">
        <f t="shared" si="459"/>
        <v>61.471861471861466</v>
      </c>
      <c r="M4886">
        <f t="shared" si="460"/>
        <v>7.2857142857142856</v>
      </c>
      <c r="N4886">
        <f t="shared" si="461"/>
        <v>5.286666666666668</v>
      </c>
      <c r="O4886">
        <f>G4886/WatershedCalcs!$F$18</f>
        <v>0.42316017256481797</v>
      </c>
    </row>
    <row r="4887" spans="1:15" x14ac:dyDescent="0.25">
      <c r="A4887">
        <f t="shared" si="457"/>
        <v>2015</v>
      </c>
      <c r="B4887">
        <f t="shared" si="458"/>
        <v>8</v>
      </c>
      <c r="C4887">
        <v>2015</v>
      </c>
      <c r="D4887">
        <v>18</v>
      </c>
      <c r="E4887">
        <v>5</v>
      </c>
      <c r="F4887">
        <v>8</v>
      </c>
      <c r="G4887">
        <v>8</v>
      </c>
      <c r="I4887" s="1">
        <v>42142</v>
      </c>
      <c r="J4887">
        <v>8</v>
      </c>
      <c r="K4887">
        <f t="shared" si="456"/>
        <v>2970</v>
      </c>
      <c r="L4887" s="7">
        <f t="shared" si="459"/>
        <v>58.441558441558442</v>
      </c>
      <c r="M4887">
        <f t="shared" si="460"/>
        <v>7.2000000000000011</v>
      </c>
      <c r="N4887">
        <f t="shared" si="461"/>
        <v>5.1700000000000017</v>
      </c>
      <c r="O4887">
        <f>G4887/WatershedCalcs!$F$18</f>
        <v>0.49783549713507996</v>
      </c>
    </row>
    <row r="4888" spans="1:15" x14ac:dyDescent="0.25">
      <c r="A4888">
        <f t="shared" si="457"/>
        <v>2015</v>
      </c>
      <c r="B4888">
        <f t="shared" si="458"/>
        <v>8</v>
      </c>
      <c r="C4888">
        <v>2015</v>
      </c>
      <c r="D4888">
        <v>19</v>
      </c>
      <c r="E4888">
        <v>5</v>
      </c>
      <c r="F4888">
        <v>8.8000000000000007</v>
      </c>
      <c r="G4888">
        <v>8.8000000000000007</v>
      </c>
      <c r="I4888" s="1">
        <v>42143</v>
      </c>
      <c r="J4888">
        <v>8.8000000000000007</v>
      </c>
      <c r="K4888">
        <f t="shared" si="456"/>
        <v>2879</v>
      </c>
      <c r="L4888" s="7">
        <f t="shared" si="459"/>
        <v>56.650924832743009</v>
      </c>
      <c r="M4888">
        <f t="shared" si="460"/>
        <v>6.9</v>
      </c>
      <c r="N4888">
        <f t="shared" si="461"/>
        <v>5.0200000000000014</v>
      </c>
      <c r="O4888">
        <f>G4888/WatershedCalcs!$F$18</f>
        <v>0.54761904684858798</v>
      </c>
    </row>
    <row r="4889" spans="1:15" x14ac:dyDescent="0.25">
      <c r="A4889">
        <f t="shared" si="457"/>
        <v>2015</v>
      </c>
      <c r="B4889">
        <f t="shared" si="458"/>
        <v>8</v>
      </c>
      <c r="C4889">
        <v>2015</v>
      </c>
      <c r="D4889">
        <v>20</v>
      </c>
      <c r="E4889">
        <v>5</v>
      </c>
      <c r="F4889">
        <v>6.8</v>
      </c>
      <c r="G4889">
        <v>6.8</v>
      </c>
      <c r="I4889" s="1">
        <v>42144</v>
      </c>
      <c r="J4889">
        <v>6.8</v>
      </c>
      <c r="K4889">
        <f t="shared" si="456"/>
        <v>3124</v>
      </c>
      <c r="L4889" s="7">
        <f t="shared" si="459"/>
        <v>61.471861471861466</v>
      </c>
      <c r="M4889">
        <f t="shared" si="460"/>
        <v>6.4285714285714288</v>
      </c>
      <c r="N4889">
        <f t="shared" si="461"/>
        <v>4.823333333333335</v>
      </c>
      <c r="O4889">
        <f>G4889/WatershedCalcs!$F$18</f>
        <v>0.42316017256481797</v>
      </c>
    </row>
    <row r="4890" spans="1:15" x14ac:dyDescent="0.25">
      <c r="A4890">
        <f t="shared" si="457"/>
        <v>2015</v>
      </c>
      <c r="B4890">
        <f t="shared" si="458"/>
        <v>8</v>
      </c>
      <c r="C4890">
        <v>2015</v>
      </c>
      <c r="D4890">
        <v>21</v>
      </c>
      <c r="E4890">
        <v>5</v>
      </c>
      <c r="F4890">
        <v>6.2</v>
      </c>
      <c r="G4890">
        <v>6.2</v>
      </c>
      <c r="I4890" s="1">
        <v>42145</v>
      </c>
      <c r="J4890">
        <v>6.2</v>
      </c>
      <c r="K4890">
        <f t="shared" si="456"/>
        <v>3220</v>
      </c>
      <c r="L4890" s="7">
        <f t="shared" si="459"/>
        <v>63.360881542699723</v>
      </c>
      <c r="M4890">
        <f t="shared" si="460"/>
        <v>6.2000000000000011</v>
      </c>
      <c r="N4890">
        <f t="shared" si="461"/>
        <v>4.7133333333333347</v>
      </c>
      <c r="O4890">
        <f>G4890/WatershedCalcs!$F$18</f>
        <v>0.38582251027968695</v>
      </c>
    </row>
    <row r="4891" spans="1:15" x14ac:dyDescent="0.25">
      <c r="A4891">
        <f t="shared" si="457"/>
        <v>2015</v>
      </c>
      <c r="B4891">
        <f t="shared" si="458"/>
        <v>8</v>
      </c>
      <c r="C4891">
        <v>2015</v>
      </c>
      <c r="D4891">
        <v>22</v>
      </c>
      <c r="E4891">
        <v>5</v>
      </c>
      <c r="F4891">
        <v>7.3</v>
      </c>
      <c r="G4891">
        <v>7.3</v>
      </c>
      <c r="I4891" s="1">
        <v>42146</v>
      </c>
      <c r="J4891">
        <v>7.3</v>
      </c>
      <c r="K4891">
        <f t="shared" si="456"/>
        <v>3053</v>
      </c>
      <c r="L4891" s="7">
        <f t="shared" si="459"/>
        <v>60.074773711137354</v>
      </c>
      <c r="M4891">
        <f t="shared" si="460"/>
        <v>6.0285714285714294</v>
      </c>
      <c r="N4891">
        <f t="shared" si="461"/>
        <v>4.6000000000000005</v>
      </c>
      <c r="O4891">
        <f>G4891/WatershedCalcs!$F$18</f>
        <v>0.45427489113576042</v>
      </c>
    </row>
    <row r="4892" spans="1:15" x14ac:dyDescent="0.25">
      <c r="A4892">
        <f t="shared" si="457"/>
        <v>2015</v>
      </c>
      <c r="B4892">
        <f t="shared" si="458"/>
        <v>8</v>
      </c>
      <c r="C4892">
        <v>2015</v>
      </c>
      <c r="D4892">
        <v>23</v>
      </c>
      <c r="E4892">
        <v>5</v>
      </c>
      <c r="F4892">
        <v>7.1</v>
      </c>
      <c r="G4892">
        <v>7.1</v>
      </c>
      <c r="I4892" s="1">
        <v>42147</v>
      </c>
      <c r="J4892">
        <v>7.1</v>
      </c>
      <c r="K4892">
        <f t="shared" si="456"/>
        <v>3074</v>
      </c>
      <c r="L4892" s="7">
        <f t="shared" si="459"/>
        <v>60.48799685163322</v>
      </c>
      <c r="M4892">
        <f t="shared" si="460"/>
        <v>5.6571428571428584</v>
      </c>
      <c r="N4892">
        <f t="shared" si="461"/>
        <v>4.453333333333334</v>
      </c>
      <c r="O4892">
        <f>G4892/WatershedCalcs!$F$18</f>
        <v>0.44182900370738343</v>
      </c>
    </row>
    <row r="4893" spans="1:15" x14ac:dyDescent="0.25">
      <c r="A4893">
        <f t="shared" si="457"/>
        <v>2015</v>
      </c>
      <c r="B4893">
        <f t="shared" si="458"/>
        <v>8</v>
      </c>
      <c r="C4893">
        <v>2015</v>
      </c>
      <c r="D4893">
        <v>24</v>
      </c>
      <c r="E4893">
        <v>5</v>
      </c>
      <c r="F4893">
        <v>6.2</v>
      </c>
      <c r="G4893">
        <v>6.2</v>
      </c>
      <c r="I4893" s="1">
        <v>42148</v>
      </c>
      <c r="J4893">
        <v>6.2</v>
      </c>
      <c r="K4893">
        <f t="shared" si="456"/>
        <v>3220</v>
      </c>
      <c r="L4893" s="7">
        <f t="shared" si="459"/>
        <v>63.360881542699723</v>
      </c>
      <c r="M4893">
        <f t="shared" si="460"/>
        <v>5.3571428571428568</v>
      </c>
      <c r="N4893">
        <f t="shared" si="461"/>
        <v>4.3066666666666675</v>
      </c>
      <c r="O4893">
        <f>G4893/WatershedCalcs!$F$18</f>
        <v>0.38582251027968695</v>
      </c>
    </row>
    <row r="4894" spans="1:15" x14ac:dyDescent="0.25">
      <c r="A4894">
        <f t="shared" si="457"/>
        <v>2015</v>
      </c>
      <c r="B4894">
        <f t="shared" si="458"/>
        <v>8</v>
      </c>
      <c r="C4894">
        <v>2015</v>
      </c>
      <c r="D4894">
        <v>25</v>
      </c>
      <c r="E4894">
        <v>5</v>
      </c>
      <c r="F4894">
        <v>5.9</v>
      </c>
      <c r="G4894">
        <v>5.9</v>
      </c>
      <c r="I4894" s="1">
        <v>42149</v>
      </c>
      <c r="J4894">
        <v>5.9</v>
      </c>
      <c r="K4894">
        <f t="shared" si="456"/>
        <v>3271</v>
      </c>
      <c r="L4894" s="7">
        <f t="shared" si="459"/>
        <v>64.364423455332542</v>
      </c>
      <c r="M4894">
        <f t="shared" si="460"/>
        <v>5.1000000000000005</v>
      </c>
      <c r="N4894">
        <f t="shared" si="461"/>
        <v>4.1900000000000004</v>
      </c>
      <c r="O4894">
        <f>G4894/WatershedCalcs!$F$18</f>
        <v>0.36715367913712149</v>
      </c>
    </row>
    <row r="4895" spans="1:15" x14ac:dyDescent="0.25">
      <c r="A4895">
        <f t="shared" si="457"/>
        <v>2015</v>
      </c>
      <c r="B4895">
        <f t="shared" si="458"/>
        <v>8</v>
      </c>
      <c r="C4895">
        <v>2015</v>
      </c>
      <c r="D4895">
        <v>26</v>
      </c>
      <c r="E4895">
        <v>5</v>
      </c>
      <c r="F4895">
        <v>5.5</v>
      </c>
      <c r="G4895">
        <v>5.5</v>
      </c>
      <c r="I4895" s="1">
        <v>42150</v>
      </c>
      <c r="J4895">
        <v>5.5</v>
      </c>
      <c r="K4895">
        <f t="shared" si="456"/>
        <v>3357</v>
      </c>
      <c r="L4895" s="7">
        <f t="shared" si="459"/>
        <v>66.056670602125138</v>
      </c>
      <c r="M4895">
        <f t="shared" si="460"/>
        <v>5.0285714285714276</v>
      </c>
      <c r="N4895">
        <f t="shared" si="461"/>
        <v>4.0866666666666678</v>
      </c>
      <c r="O4895">
        <f>G4895/WatershedCalcs!$F$18</f>
        <v>0.34226190428036746</v>
      </c>
    </row>
    <row r="4896" spans="1:15" x14ac:dyDescent="0.25">
      <c r="A4896">
        <f t="shared" si="457"/>
        <v>2015</v>
      </c>
      <c r="B4896">
        <f t="shared" si="458"/>
        <v>8</v>
      </c>
      <c r="C4896">
        <v>2015</v>
      </c>
      <c r="D4896">
        <v>27</v>
      </c>
      <c r="E4896">
        <v>5</v>
      </c>
      <c r="F4896">
        <v>5.2</v>
      </c>
      <c r="G4896">
        <v>5.2</v>
      </c>
      <c r="I4896" s="1">
        <v>42151</v>
      </c>
      <c r="J4896">
        <v>5.2</v>
      </c>
      <c r="K4896">
        <f t="shared" si="456"/>
        <v>3424</v>
      </c>
      <c r="L4896" s="7">
        <f t="shared" si="459"/>
        <v>67.375049193231007</v>
      </c>
      <c r="M4896">
        <f t="shared" si="460"/>
        <v>5.2142857142857135</v>
      </c>
      <c r="N4896">
        <f t="shared" si="461"/>
        <v>3.9866666666666672</v>
      </c>
      <c r="O4896">
        <f>G4896/WatershedCalcs!$F$18</f>
        <v>0.323593073137802</v>
      </c>
    </row>
    <row r="4897" spans="1:15" x14ac:dyDescent="0.25">
      <c r="A4897">
        <f t="shared" si="457"/>
        <v>2015</v>
      </c>
      <c r="B4897">
        <f t="shared" si="458"/>
        <v>8</v>
      </c>
      <c r="C4897">
        <v>2015</v>
      </c>
      <c r="D4897">
        <v>28</v>
      </c>
      <c r="E4897">
        <v>5</v>
      </c>
      <c r="F4897">
        <v>5</v>
      </c>
      <c r="G4897">
        <v>5</v>
      </c>
      <c r="I4897" s="1">
        <v>42152</v>
      </c>
      <c r="J4897">
        <v>5</v>
      </c>
      <c r="K4897">
        <f t="shared" si="456"/>
        <v>3465</v>
      </c>
      <c r="L4897" s="7">
        <f t="shared" si="459"/>
        <v>68.181818181818173</v>
      </c>
      <c r="M4897">
        <f t="shared" si="460"/>
        <v>5.3999999999999995</v>
      </c>
      <c r="N4897">
        <f t="shared" si="461"/>
        <v>3.8966666666666678</v>
      </c>
      <c r="O4897">
        <f>G4897/WatershedCalcs!$F$18</f>
        <v>0.31114718570942496</v>
      </c>
    </row>
    <row r="4898" spans="1:15" x14ac:dyDescent="0.25">
      <c r="A4898">
        <f t="shared" si="457"/>
        <v>2015</v>
      </c>
      <c r="B4898">
        <f t="shared" si="458"/>
        <v>8</v>
      </c>
      <c r="C4898">
        <v>2015</v>
      </c>
      <c r="D4898">
        <v>29</v>
      </c>
      <c r="E4898">
        <v>5</v>
      </c>
      <c r="F4898">
        <v>4.7</v>
      </c>
      <c r="G4898">
        <v>4.7</v>
      </c>
      <c r="I4898" s="1">
        <v>42153</v>
      </c>
      <c r="J4898">
        <v>4.7</v>
      </c>
      <c r="K4898">
        <f t="shared" si="456"/>
        <v>3527</v>
      </c>
      <c r="L4898" s="7">
        <f t="shared" si="459"/>
        <v>69.401810310901226</v>
      </c>
      <c r="M4898">
        <f t="shared" si="460"/>
        <v>5.5285714285714276</v>
      </c>
      <c r="N4898">
        <f t="shared" si="461"/>
        <v>3.8066666666666671</v>
      </c>
      <c r="O4898">
        <f>G4898/WatershedCalcs!$F$18</f>
        <v>0.2924783545668595</v>
      </c>
    </row>
    <row r="4899" spans="1:15" x14ac:dyDescent="0.25">
      <c r="A4899">
        <f t="shared" si="457"/>
        <v>2015</v>
      </c>
      <c r="B4899">
        <f t="shared" si="458"/>
        <v>8</v>
      </c>
      <c r="C4899">
        <v>2015</v>
      </c>
      <c r="D4899">
        <v>30</v>
      </c>
      <c r="E4899">
        <v>5</v>
      </c>
      <c r="F4899">
        <v>5</v>
      </c>
      <c r="G4899">
        <v>5</v>
      </c>
      <c r="I4899" s="1">
        <v>42154</v>
      </c>
      <c r="J4899">
        <v>5</v>
      </c>
      <c r="K4899">
        <f t="shared" si="456"/>
        <v>3465</v>
      </c>
      <c r="L4899" s="7">
        <f t="shared" si="459"/>
        <v>68.181818181818173</v>
      </c>
      <c r="M4899">
        <f t="shared" si="460"/>
        <v>5.5857142857142863</v>
      </c>
      <c r="N4899">
        <f t="shared" si="461"/>
        <v>3.7366666666666668</v>
      </c>
      <c r="O4899">
        <f>G4899/WatershedCalcs!$F$18</f>
        <v>0.31114718570942496</v>
      </c>
    </row>
    <row r="4900" spans="1:15" x14ac:dyDescent="0.25">
      <c r="A4900">
        <f t="shared" si="457"/>
        <v>2015</v>
      </c>
      <c r="B4900">
        <f t="shared" si="458"/>
        <v>8</v>
      </c>
      <c r="C4900">
        <v>2015</v>
      </c>
      <c r="D4900">
        <v>31</v>
      </c>
      <c r="E4900">
        <v>5</v>
      </c>
      <c r="F4900">
        <v>4.4000000000000004</v>
      </c>
      <c r="G4900">
        <v>4.4000000000000004</v>
      </c>
      <c r="I4900" s="1">
        <v>42155</v>
      </c>
      <c r="J4900">
        <v>4.4000000000000004</v>
      </c>
      <c r="K4900">
        <f t="shared" si="456"/>
        <v>3593</v>
      </c>
      <c r="L4900" s="7">
        <f t="shared" si="459"/>
        <v>70.700511609602529</v>
      </c>
      <c r="M4900">
        <f t="shared" si="460"/>
        <v>5.5285714285714294</v>
      </c>
      <c r="N4900">
        <f t="shared" si="461"/>
        <v>3.6566666666666663</v>
      </c>
      <c r="O4900">
        <f>G4900/WatershedCalcs!$F$18</f>
        <v>0.27380952342429399</v>
      </c>
    </row>
    <row r="4901" spans="1:15" x14ac:dyDescent="0.25">
      <c r="A4901">
        <f t="shared" si="457"/>
        <v>2015</v>
      </c>
      <c r="B4901">
        <f t="shared" si="458"/>
        <v>9</v>
      </c>
      <c r="C4901">
        <v>2015</v>
      </c>
      <c r="D4901">
        <v>1</v>
      </c>
      <c r="E4901">
        <v>6</v>
      </c>
      <c r="F4901">
        <v>5.4</v>
      </c>
      <c r="G4901">
        <v>5.4</v>
      </c>
      <c r="I4901" s="1">
        <v>42156</v>
      </c>
      <c r="J4901">
        <v>5.4</v>
      </c>
      <c r="K4901">
        <f t="shared" si="456"/>
        <v>3380</v>
      </c>
      <c r="L4901" s="7">
        <f t="shared" si="459"/>
        <v>66.509248327430143</v>
      </c>
      <c r="M4901">
        <f t="shared" si="460"/>
        <v>5.5000000000000009</v>
      </c>
      <c r="N4901">
        <f t="shared" si="461"/>
        <v>3.586666666666666</v>
      </c>
      <c r="O4901">
        <f>G4901/WatershedCalcs!$F$18</f>
        <v>0.33603896056617899</v>
      </c>
    </row>
    <row r="4902" spans="1:15" x14ac:dyDescent="0.25">
      <c r="A4902">
        <f t="shared" si="457"/>
        <v>2015</v>
      </c>
      <c r="B4902">
        <f t="shared" si="458"/>
        <v>9</v>
      </c>
      <c r="C4902">
        <v>2015</v>
      </c>
      <c r="D4902">
        <v>2</v>
      </c>
      <c r="E4902">
        <v>6</v>
      </c>
      <c r="F4902">
        <v>6.8</v>
      </c>
      <c r="G4902">
        <v>6.8</v>
      </c>
      <c r="I4902" s="1">
        <v>42157</v>
      </c>
      <c r="J4902">
        <v>6.8</v>
      </c>
      <c r="K4902">
        <f t="shared" si="456"/>
        <v>3124</v>
      </c>
      <c r="L4902" s="7">
        <f t="shared" si="459"/>
        <v>61.471861471861466</v>
      </c>
      <c r="M4902">
        <f t="shared" si="460"/>
        <v>5.2714285714285722</v>
      </c>
      <c r="N4902">
        <f t="shared" si="461"/>
        <v>3.4799999999999995</v>
      </c>
      <c r="O4902">
        <f>G4902/WatershedCalcs!$F$18</f>
        <v>0.42316017256481797</v>
      </c>
    </row>
    <row r="4903" spans="1:15" x14ac:dyDescent="0.25">
      <c r="A4903">
        <f t="shared" si="457"/>
        <v>2015</v>
      </c>
      <c r="B4903">
        <f t="shared" si="458"/>
        <v>9</v>
      </c>
      <c r="C4903">
        <v>2015</v>
      </c>
      <c r="D4903">
        <v>3</v>
      </c>
      <c r="E4903">
        <v>6</v>
      </c>
      <c r="F4903">
        <v>6.5</v>
      </c>
      <c r="G4903">
        <v>6.5</v>
      </c>
      <c r="I4903" s="1">
        <v>42158</v>
      </c>
      <c r="J4903">
        <v>6.5</v>
      </c>
      <c r="K4903">
        <f t="shared" si="456"/>
        <v>3162</v>
      </c>
      <c r="L4903" s="7">
        <f t="shared" si="459"/>
        <v>62.219598583234948</v>
      </c>
      <c r="M4903">
        <f t="shared" si="460"/>
        <v>4.8</v>
      </c>
      <c r="N4903">
        <f t="shared" si="461"/>
        <v>3.3266666666666662</v>
      </c>
      <c r="O4903">
        <f>G4903/WatershedCalcs!$F$18</f>
        <v>0.40449134142225246</v>
      </c>
    </row>
    <row r="4904" spans="1:15" x14ac:dyDescent="0.25">
      <c r="A4904">
        <f t="shared" si="457"/>
        <v>2015</v>
      </c>
      <c r="B4904">
        <f t="shared" si="458"/>
        <v>9</v>
      </c>
      <c r="C4904">
        <v>2015</v>
      </c>
      <c r="D4904">
        <v>4</v>
      </c>
      <c r="E4904">
        <v>6</v>
      </c>
      <c r="F4904">
        <v>5.9</v>
      </c>
      <c r="G4904">
        <v>5.9</v>
      </c>
      <c r="I4904" s="1">
        <v>42159</v>
      </c>
      <c r="J4904">
        <v>5.9</v>
      </c>
      <c r="K4904">
        <f t="shared" si="456"/>
        <v>3271</v>
      </c>
      <c r="L4904" s="7">
        <f t="shared" si="459"/>
        <v>64.364423455332542</v>
      </c>
      <c r="M4904">
        <f t="shared" si="460"/>
        <v>4.3571428571428568</v>
      </c>
      <c r="N4904">
        <f t="shared" si="461"/>
        <v>3.1733333333333329</v>
      </c>
      <c r="O4904">
        <f>G4904/WatershedCalcs!$F$18</f>
        <v>0.36715367913712149</v>
      </c>
    </row>
    <row r="4905" spans="1:15" x14ac:dyDescent="0.25">
      <c r="A4905">
        <f t="shared" si="457"/>
        <v>2015</v>
      </c>
      <c r="B4905">
        <f t="shared" si="458"/>
        <v>9</v>
      </c>
      <c r="C4905">
        <v>2015</v>
      </c>
      <c r="D4905">
        <v>5</v>
      </c>
      <c r="E4905">
        <v>6</v>
      </c>
      <c r="F4905">
        <v>5.0999999999999996</v>
      </c>
      <c r="G4905">
        <v>5.0999999999999996</v>
      </c>
      <c r="I4905" s="1">
        <v>42160</v>
      </c>
      <c r="J4905">
        <v>5.0999999999999996</v>
      </c>
      <c r="K4905">
        <f t="shared" si="456"/>
        <v>3448</v>
      </c>
      <c r="L4905" s="7">
        <f t="shared" si="459"/>
        <v>67.847304210940578</v>
      </c>
      <c r="M4905">
        <f t="shared" si="460"/>
        <v>3.9857142857142853</v>
      </c>
      <c r="N4905">
        <f t="shared" si="461"/>
        <v>3.0399999999999996</v>
      </c>
      <c r="O4905">
        <f>G4905/WatershedCalcs!$F$18</f>
        <v>0.31737012942361342</v>
      </c>
    </row>
    <row r="4906" spans="1:15" x14ac:dyDescent="0.25">
      <c r="A4906">
        <f t="shared" si="457"/>
        <v>2015</v>
      </c>
      <c r="B4906">
        <f t="shared" si="458"/>
        <v>9</v>
      </c>
      <c r="C4906">
        <v>2015</v>
      </c>
      <c r="D4906">
        <v>6</v>
      </c>
      <c r="E4906">
        <v>6</v>
      </c>
      <c r="F4906">
        <v>4.5999999999999996</v>
      </c>
      <c r="G4906">
        <v>4.5999999999999996</v>
      </c>
      <c r="I4906" s="1">
        <v>42161</v>
      </c>
      <c r="J4906">
        <v>4.5999999999999996</v>
      </c>
      <c r="K4906">
        <f t="shared" si="456"/>
        <v>3549</v>
      </c>
      <c r="L4906" s="7">
        <f t="shared" si="459"/>
        <v>69.834710743801651</v>
      </c>
      <c r="M4906">
        <f t="shared" si="460"/>
        <v>3.7428571428571429</v>
      </c>
      <c r="N4906">
        <f t="shared" si="461"/>
        <v>2.9333333333333331</v>
      </c>
      <c r="O4906">
        <f>G4906/WatershedCalcs!$F$18</f>
        <v>0.28625541085267092</v>
      </c>
    </row>
    <row r="4907" spans="1:15" x14ac:dyDescent="0.25">
      <c r="A4907">
        <f t="shared" si="457"/>
        <v>2015</v>
      </c>
      <c r="B4907">
        <f t="shared" si="458"/>
        <v>9</v>
      </c>
      <c r="C4907">
        <v>2015</v>
      </c>
      <c r="D4907">
        <v>7</v>
      </c>
      <c r="E4907">
        <v>6</v>
      </c>
      <c r="F4907">
        <v>4.2</v>
      </c>
      <c r="G4907">
        <v>4.2</v>
      </c>
      <c r="I4907" s="1">
        <v>42162</v>
      </c>
      <c r="J4907">
        <v>4.2</v>
      </c>
      <c r="K4907">
        <f t="shared" si="456"/>
        <v>3634</v>
      </c>
      <c r="L4907" s="7">
        <f t="shared" si="459"/>
        <v>71.507280598189695</v>
      </c>
      <c r="M4907">
        <f t="shared" si="460"/>
        <v>3.5714285714285707</v>
      </c>
      <c r="N4907">
        <f t="shared" si="461"/>
        <v>2.8366666666666669</v>
      </c>
      <c r="O4907">
        <f>G4907/WatershedCalcs!$F$18</f>
        <v>0.261363635995917</v>
      </c>
    </row>
    <row r="4908" spans="1:15" x14ac:dyDescent="0.25">
      <c r="A4908">
        <f t="shared" si="457"/>
        <v>2015</v>
      </c>
      <c r="B4908">
        <f t="shared" si="458"/>
        <v>9</v>
      </c>
      <c r="C4908">
        <v>2015</v>
      </c>
      <c r="D4908">
        <v>8</v>
      </c>
      <c r="E4908">
        <v>6</v>
      </c>
      <c r="F4908">
        <v>3.8</v>
      </c>
      <c r="G4908">
        <v>3.8</v>
      </c>
      <c r="I4908" s="1">
        <v>42163</v>
      </c>
      <c r="J4908">
        <v>3.8</v>
      </c>
      <c r="K4908">
        <f t="shared" si="456"/>
        <v>3716</v>
      </c>
      <c r="L4908" s="7">
        <f t="shared" si="459"/>
        <v>73.120818575364027</v>
      </c>
      <c r="M4908">
        <f t="shared" si="460"/>
        <v>3.4571428571428564</v>
      </c>
      <c r="N4908">
        <f t="shared" si="461"/>
        <v>2.7600000000000002</v>
      </c>
      <c r="O4908">
        <f>G4908/WatershedCalcs!$F$18</f>
        <v>0.23647186113916296</v>
      </c>
    </row>
    <row r="4909" spans="1:15" x14ac:dyDescent="0.25">
      <c r="A4909">
        <f t="shared" si="457"/>
        <v>2015</v>
      </c>
      <c r="B4909">
        <f t="shared" si="458"/>
        <v>9</v>
      </c>
      <c r="C4909">
        <v>2015</v>
      </c>
      <c r="D4909">
        <v>9</v>
      </c>
      <c r="E4909">
        <v>6</v>
      </c>
      <c r="F4909">
        <v>3.5</v>
      </c>
      <c r="G4909">
        <v>3.5</v>
      </c>
      <c r="I4909" s="1">
        <v>42164</v>
      </c>
      <c r="J4909">
        <v>3.5</v>
      </c>
      <c r="K4909">
        <f t="shared" si="456"/>
        <v>3791</v>
      </c>
      <c r="L4909" s="7">
        <f t="shared" si="459"/>
        <v>74.59661550570641</v>
      </c>
      <c r="M4909">
        <f t="shared" si="460"/>
        <v>3.3428571428571425</v>
      </c>
      <c r="N4909">
        <f t="shared" si="461"/>
        <v>2.7000000000000011</v>
      </c>
      <c r="O4909">
        <f>G4909/WatershedCalcs!$F$18</f>
        <v>0.21780302999659748</v>
      </c>
    </row>
    <row r="4910" spans="1:15" x14ac:dyDescent="0.25">
      <c r="A4910">
        <f t="shared" si="457"/>
        <v>2015</v>
      </c>
      <c r="B4910">
        <f t="shared" si="458"/>
        <v>9</v>
      </c>
      <c r="C4910">
        <v>2015</v>
      </c>
      <c r="D4910">
        <v>10</v>
      </c>
      <c r="E4910">
        <v>6</v>
      </c>
      <c r="F4910">
        <v>3.4</v>
      </c>
      <c r="G4910">
        <v>3.4</v>
      </c>
      <c r="I4910" s="1">
        <v>42165</v>
      </c>
      <c r="J4910">
        <v>3.4</v>
      </c>
      <c r="K4910">
        <f t="shared" si="456"/>
        <v>3822</v>
      </c>
      <c r="L4910" s="7">
        <f t="shared" si="459"/>
        <v>75.206611570247944</v>
      </c>
      <c r="M4910">
        <f t="shared" si="460"/>
        <v>3.3142857142857141</v>
      </c>
      <c r="N4910">
        <f t="shared" si="461"/>
        <v>2.6433333333333335</v>
      </c>
      <c r="O4910">
        <f>G4910/WatershedCalcs!$F$18</f>
        <v>0.21158008628240899</v>
      </c>
    </row>
    <row r="4911" spans="1:15" x14ac:dyDescent="0.25">
      <c r="A4911">
        <f t="shared" si="457"/>
        <v>2015</v>
      </c>
      <c r="B4911">
        <f t="shared" si="458"/>
        <v>9</v>
      </c>
      <c r="C4911">
        <v>2015</v>
      </c>
      <c r="D4911">
        <v>11</v>
      </c>
      <c r="E4911">
        <v>6</v>
      </c>
      <c r="F4911">
        <v>3.3</v>
      </c>
      <c r="G4911">
        <v>3.3</v>
      </c>
      <c r="I4911" s="1">
        <v>42166</v>
      </c>
      <c r="J4911">
        <v>3.3</v>
      </c>
      <c r="K4911">
        <f t="shared" si="456"/>
        <v>3852</v>
      </c>
      <c r="L4911" s="7">
        <f t="shared" si="459"/>
        <v>75.796930342384883</v>
      </c>
      <c r="M4911">
        <f t="shared" si="460"/>
        <v>3.3285714285714287</v>
      </c>
      <c r="N4911">
        <f t="shared" si="461"/>
        <v>2.5866666666666673</v>
      </c>
      <c r="O4911">
        <f>G4911/WatershedCalcs!$F$18</f>
        <v>0.20535714256822046</v>
      </c>
    </row>
    <row r="4912" spans="1:15" x14ac:dyDescent="0.25">
      <c r="A4912">
        <f t="shared" si="457"/>
        <v>2015</v>
      </c>
      <c r="B4912">
        <f t="shared" si="458"/>
        <v>9</v>
      </c>
      <c r="C4912">
        <v>2015</v>
      </c>
      <c r="D4912">
        <v>12</v>
      </c>
      <c r="E4912">
        <v>6</v>
      </c>
      <c r="F4912">
        <v>3.4</v>
      </c>
      <c r="G4912">
        <v>3.4</v>
      </c>
      <c r="I4912" s="1">
        <v>42167</v>
      </c>
      <c r="J4912">
        <v>3.4</v>
      </c>
      <c r="K4912">
        <f t="shared" si="456"/>
        <v>3822</v>
      </c>
      <c r="L4912" s="7">
        <f t="shared" si="459"/>
        <v>75.206611570247944</v>
      </c>
      <c r="M4912">
        <f t="shared" si="460"/>
        <v>3.2714285714285714</v>
      </c>
      <c r="N4912">
        <f t="shared" si="461"/>
        <v>2.5366666666666671</v>
      </c>
      <c r="O4912">
        <f>G4912/WatershedCalcs!$F$18</f>
        <v>0.21158008628240899</v>
      </c>
    </row>
    <row r="4913" spans="1:15" x14ac:dyDescent="0.25">
      <c r="A4913">
        <f t="shared" si="457"/>
        <v>2015</v>
      </c>
      <c r="B4913">
        <f t="shared" si="458"/>
        <v>9</v>
      </c>
      <c r="C4913">
        <v>2015</v>
      </c>
      <c r="D4913">
        <v>13</v>
      </c>
      <c r="E4913">
        <v>6</v>
      </c>
      <c r="F4913">
        <v>3.4</v>
      </c>
      <c r="G4913">
        <v>3.4</v>
      </c>
      <c r="I4913" s="1">
        <v>42168</v>
      </c>
      <c r="J4913">
        <v>3.4</v>
      </c>
      <c r="K4913">
        <f t="shared" si="456"/>
        <v>3822</v>
      </c>
      <c r="L4913" s="7">
        <f t="shared" si="459"/>
        <v>75.206611570247944</v>
      </c>
      <c r="M4913">
        <f t="shared" si="460"/>
        <v>3.2857142857142856</v>
      </c>
      <c r="N4913">
        <f t="shared" si="461"/>
        <v>2.4900000000000002</v>
      </c>
      <c r="O4913">
        <f>G4913/WatershedCalcs!$F$18</f>
        <v>0.21158008628240899</v>
      </c>
    </row>
    <row r="4914" spans="1:15" x14ac:dyDescent="0.25">
      <c r="A4914">
        <f t="shared" si="457"/>
        <v>2015</v>
      </c>
      <c r="B4914">
        <f t="shared" si="458"/>
        <v>9</v>
      </c>
      <c r="C4914">
        <v>2015</v>
      </c>
      <c r="D4914">
        <v>14</v>
      </c>
      <c r="E4914">
        <v>6</v>
      </c>
      <c r="F4914">
        <v>3.4</v>
      </c>
      <c r="G4914">
        <v>3.4</v>
      </c>
      <c r="I4914" s="1">
        <v>42169</v>
      </c>
      <c r="J4914">
        <v>3.4</v>
      </c>
      <c r="K4914">
        <f t="shared" si="456"/>
        <v>3822</v>
      </c>
      <c r="L4914" s="7">
        <f t="shared" si="459"/>
        <v>75.206611570247944</v>
      </c>
      <c r="M4914">
        <f t="shared" si="460"/>
        <v>3.1999999999999997</v>
      </c>
      <c r="N4914">
        <f t="shared" si="461"/>
        <v>2.4466666666666663</v>
      </c>
      <c r="O4914">
        <f>G4914/WatershedCalcs!$F$18</f>
        <v>0.21158008628240899</v>
      </c>
    </row>
    <row r="4915" spans="1:15" x14ac:dyDescent="0.25">
      <c r="A4915">
        <f t="shared" si="457"/>
        <v>2015</v>
      </c>
      <c r="B4915">
        <f t="shared" si="458"/>
        <v>9</v>
      </c>
      <c r="C4915">
        <v>2015</v>
      </c>
      <c r="D4915">
        <v>15</v>
      </c>
      <c r="E4915">
        <v>6</v>
      </c>
      <c r="F4915">
        <v>3</v>
      </c>
      <c r="G4915">
        <v>3</v>
      </c>
      <c r="I4915" s="1">
        <v>42170</v>
      </c>
      <c r="J4915">
        <v>3</v>
      </c>
      <c r="K4915">
        <f t="shared" si="456"/>
        <v>3941</v>
      </c>
      <c r="L4915" s="7">
        <f t="shared" si="459"/>
        <v>77.548209366391191</v>
      </c>
      <c r="M4915">
        <f t="shared" si="460"/>
        <v>3.128571428571429</v>
      </c>
      <c r="N4915">
        <f t="shared" si="461"/>
        <v>2.3966666666666665</v>
      </c>
      <c r="O4915">
        <f>G4915/WatershedCalcs!$F$18</f>
        <v>0.18668831142565498</v>
      </c>
    </row>
    <row r="4916" spans="1:15" x14ac:dyDescent="0.25">
      <c r="A4916">
        <f t="shared" si="457"/>
        <v>2015</v>
      </c>
      <c r="B4916">
        <f t="shared" si="458"/>
        <v>9</v>
      </c>
      <c r="C4916">
        <v>2015</v>
      </c>
      <c r="D4916">
        <v>16</v>
      </c>
      <c r="E4916">
        <v>6</v>
      </c>
      <c r="F4916">
        <v>3.3</v>
      </c>
      <c r="G4916">
        <v>3.3</v>
      </c>
      <c r="I4916" s="1">
        <v>42171</v>
      </c>
      <c r="J4916">
        <v>3.3</v>
      </c>
      <c r="K4916">
        <f t="shared" si="456"/>
        <v>3852</v>
      </c>
      <c r="L4916" s="7">
        <f t="shared" si="459"/>
        <v>75.796930342384883</v>
      </c>
      <c r="M4916">
        <f t="shared" si="460"/>
        <v>3.0857142857142854</v>
      </c>
      <c r="N4916">
        <f t="shared" si="461"/>
        <v>2.3633333333333328</v>
      </c>
      <c r="O4916">
        <f>G4916/WatershedCalcs!$F$18</f>
        <v>0.20535714256822046</v>
      </c>
    </row>
    <row r="4917" spans="1:15" x14ac:dyDescent="0.25">
      <c r="A4917">
        <f t="shared" si="457"/>
        <v>2015</v>
      </c>
      <c r="B4917">
        <f t="shared" si="458"/>
        <v>9</v>
      </c>
      <c r="C4917">
        <v>2015</v>
      </c>
      <c r="D4917">
        <v>17</v>
      </c>
      <c r="E4917">
        <v>6</v>
      </c>
      <c r="F4917">
        <v>3.5</v>
      </c>
      <c r="G4917">
        <v>3.5</v>
      </c>
      <c r="I4917" s="1">
        <v>42172</v>
      </c>
      <c r="J4917">
        <v>3.5</v>
      </c>
      <c r="K4917">
        <f t="shared" si="456"/>
        <v>3791</v>
      </c>
      <c r="L4917" s="7">
        <f t="shared" si="459"/>
        <v>74.59661550570641</v>
      </c>
      <c r="M4917">
        <f t="shared" si="460"/>
        <v>3</v>
      </c>
      <c r="N4917">
        <f t="shared" si="461"/>
        <v>2.3166666666666673</v>
      </c>
      <c r="O4917">
        <f>G4917/WatershedCalcs!$F$18</f>
        <v>0.21780302999659748</v>
      </c>
    </row>
    <row r="4918" spans="1:15" x14ac:dyDescent="0.25">
      <c r="A4918">
        <f t="shared" si="457"/>
        <v>2015</v>
      </c>
      <c r="B4918">
        <f t="shared" si="458"/>
        <v>9</v>
      </c>
      <c r="C4918">
        <v>2015</v>
      </c>
      <c r="D4918">
        <v>18</v>
      </c>
      <c r="E4918">
        <v>6</v>
      </c>
      <c r="F4918">
        <v>2.9</v>
      </c>
      <c r="G4918">
        <v>2.9</v>
      </c>
      <c r="I4918" s="1">
        <v>42173</v>
      </c>
      <c r="J4918">
        <v>2.9</v>
      </c>
      <c r="K4918">
        <f t="shared" si="456"/>
        <v>3982</v>
      </c>
      <c r="L4918" s="7">
        <f t="shared" si="459"/>
        <v>78.354978354978357</v>
      </c>
      <c r="M4918">
        <f t="shared" si="460"/>
        <v>2.9</v>
      </c>
      <c r="N4918">
        <f t="shared" si="461"/>
        <v>2.2566666666666668</v>
      </c>
      <c r="O4918">
        <f>G4918/WatershedCalcs!$F$18</f>
        <v>0.18046536771146648</v>
      </c>
    </row>
    <row r="4919" spans="1:15" x14ac:dyDescent="0.25">
      <c r="A4919">
        <f t="shared" si="457"/>
        <v>2015</v>
      </c>
      <c r="B4919">
        <f t="shared" si="458"/>
        <v>9</v>
      </c>
      <c r="C4919">
        <v>2015</v>
      </c>
      <c r="D4919">
        <v>19</v>
      </c>
      <c r="E4919">
        <v>6</v>
      </c>
      <c r="F4919">
        <v>3.5</v>
      </c>
      <c r="G4919">
        <v>3.5</v>
      </c>
      <c r="I4919" s="1">
        <v>42174</v>
      </c>
      <c r="J4919">
        <v>3.5</v>
      </c>
      <c r="K4919">
        <f t="shared" si="456"/>
        <v>3791</v>
      </c>
      <c r="L4919" s="7">
        <f t="shared" si="459"/>
        <v>74.59661550570641</v>
      </c>
      <c r="M4919">
        <f t="shared" si="460"/>
        <v>2.8428571428571425</v>
      </c>
      <c r="N4919">
        <f t="shared" si="461"/>
        <v>2.2199999999999998</v>
      </c>
      <c r="O4919">
        <f>G4919/WatershedCalcs!$F$18</f>
        <v>0.21780302999659748</v>
      </c>
    </row>
    <row r="4920" spans="1:15" x14ac:dyDescent="0.25">
      <c r="A4920">
        <f t="shared" si="457"/>
        <v>2015</v>
      </c>
      <c r="B4920">
        <f t="shared" si="458"/>
        <v>9</v>
      </c>
      <c r="C4920">
        <v>2015</v>
      </c>
      <c r="D4920">
        <v>20</v>
      </c>
      <c r="E4920">
        <v>6</v>
      </c>
      <c r="F4920">
        <v>2.8</v>
      </c>
      <c r="G4920">
        <v>2.8</v>
      </c>
      <c r="I4920" s="1">
        <v>42175</v>
      </c>
      <c r="J4920">
        <v>2.8</v>
      </c>
      <c r="K4920">
        <f t="shared" si="456"/>
        <v>4018</v>
      </c>
      <c r="L4920" s="7">
        <f t="shared" si="459"/>
        <v>79.063360881542692</v>
      </c>
      <c r="M4920">
        <f t="shared" si="460"/>
        <v>2.6999999999999997</v>
      </c>
      <c r="N4920">
        <f t="shared" si="461"/>
        <v>2.1666666666666665</v>
      </c>
      <c r="O4920">
        <f>G4920/WatershedCalcs!$F$18</f>
        <v>0.17424242399727796</v>
      </c>
    </row>
    <row r="4921" spans="1:15" x14ac:dyDescent="0.25">
      <c r="A4921">
        <f t="shared" si="457"/>
        <v>2015</v>
      </c>
      <c r="B4921">
        <f t="shared" si="458"/>
        <v>9</v>
      </c>
      <c r="C4921">
        <v>2015</v>
      </c>
      <c r="D4921">
        <v>21</v>
      </c>
      <c r="E4921">
        <v>6</v>
      </c>
      <c r="F4921">
        <v>2.9</v>
      </c>
      <c r="G4921">
        <v>2.9</v>
      </c>
      <c r="I4921" s="1">
        <v>42176</v>
      </c>
      <c r="J4921">
        <v>2.9</v>
      </c>
      <c r="K4921">
        <f t="shared" si="456"/>
        <v>3982</v>
      </c>
      <c r="L4921" s="7">
        <f t="shared" si="459"/>
        <v>78.354978354978357</v>
      </c>
      <c r="M4921">
        <f t="shared" si="460"/>
        <v>2.628571428571429</v>
      </c>
      <c r="N4921">
        <f t="shared" si="461"/>
        <v>2.1266666666666665</v>
      </c>
      <c r="O4921">
        <f>G4921/WatershedCalcs!$F$18</f>
        <v>0.18046536771146648</v>
      </c>
    </row>
    <row r="4922" spans="1:15" x14ac:dyDescent="0.25">
      <c r="A4922">
        <f t="shared" si="457"/>
        <v>2015</v>
      </c>
      <c r="B4922">
        <f t="shared" si="458"/>
        <v>9</v>
      </c>
      <c r="C4922">
        <v>2015</v>
      </c>
      <c r="D4922">
        <v>22</v>
      </c>
      <c r="E4922">
        <v>6</v>
      </c>
      <c r="F4922">
        <v>2.7</v>
      </c>
      <c r="G4922">
        <v>2.7</v>
      </c>
      <c r="I4922" s="1">
        <v>42177</v>
      </c>
      <c r="J4922">
        <v>2.7</v>
      </c>
      <c r="K4922">
        <f t="shared" si="456"/>
        <v>4058</v>
      </c>
      <c r="L4922" s="7">
        <f t="shared" si="459"/>
        <v>79.850452577725306</v>
      </c>
      <c r="M4922">
        <f t="shared" si="460"/>
        <v>2.5857142857142859</v>
      </c>
      <c r="N4922">
        <f t="shared" si="461"/>
        <v>2.09</v>
      </c>
      <c r="O4922">
        <f>G4922/WatershedCalcs!$F$18</f>
        <v>0.1680194802830895</v>
      </c>
    </row>
    <row r="4923" spans="1:15" x14ac:dyDescent="0.25">
      <c r="A4923">
        <f t="shared" si="457"/>
        <v>2015</v>
      </c>
      <c r="B4923">
        <f t="shared" si="458"/>
        <v>9</v>
      </c>
      <c r="C4923">
        <v>2015</v>
      </c>
      <c r="D4923">
        <v>23</v>
      </c>
      <c r="E4923">
        <v>6</v>
      </c>
      <c r="F4923">
        <v>2.7</v>
      </c>
      <c r="G4923">
        <v>2.7</v>
      </c>
      <c r="I4923" s="1">
        <v>42178</v>
      </c>
      <c r="J4923">
        <v>2.7</v>
      </c>
      <c r="K4923">
        <f t="shared" si="456"/>
        <v>4058</v>
      </c>
      <c r="L4923" s="7">
        <f t="shared" si="459"/>
        <v>79.850452577725306</v>
      </c>
      <c r="M4923">
        <f t="shared" si="460"/>
        <v>2.5714285714285716</v>
      </c>
      <c r="N4923">
        <f t="shared" si="461"/>
        <v>2.0599999999999996</v>
      </c>
      <c r="O4923">
        <f>G4923/WatershedCalcs!$F$18</f>
        <v>0.1680194802830895</v>
      </c>
    </row>
    <row r="4924" spans="1:15" x14ac:dyDescent="0.25">
      <c r="A4924">
        <f t="shared" si="457"/>
        <v>2015</v>
      </c>
      <c r="B4924">
        <f t="shared" si="458"/>
        <v>9</v>
      </c>
      <c r="C4924">
        <v>2015</v>
      </c>
      <c r="D4924">
        <v>24</v>
      </c>
      <c r="E4924">
        <v>6</v>
      </c>
      <c r="F4924">
        <v>2.8</v>
      </c>
      <c r="G4924">
        <v>2.8</v>
      </c>
      <c r="I4924" s="1">
        <v>42179</v>
      </c>
      <c r="J4924">
        <v>2.8</v>
      </c>
      <c r="K4924">
        <f t="shared" si="456"/>
        <v>4018</v>
      </c>
      <c r="L4924" s="7">
        <f t="shared" si="459"/>
        <v>79.063360881542692</v>
      </c>
      <c r="M4924">
        <f t="shared" si="460"/>
        <v>2.5142857142857138</v>
      </c>
      <c r="N4924">
        <f t="shared" si="461"/>
        <v>2.0299999999999994</v>
      </c>
      <c r="O4924">
        <f>G4924/WatershedCalcs!$F$18</f>
        <v>0.17424242399727796</v>
      </c>
    </row>
    <row r="4925" spans="1:15" x14ac:dyDescent="0.25">
      <c r="A4925">
        <f t="shared" si="457"/>
        <v>2015</v>
      </c>
      <c r="B4925">
        <f t="shared" si="458"/>
        <v>9</v>
      </c>
      <c r="C4925">
        <v>2015</v>
      </c>
      <c r="D4925">
        <v>25</v>
      </c>
      <c r="E4925">
        <v>6</v>
      </c>
      <c r="F4925">
        <v>2.5</v>
      </c>
      <c r="G4925">
        <v>2.5</v>
      </c>
      <c r="I4925" s="1">
        <v>42180</v>
      </c>
      <c r="J4925">
        <v>2.5</v>
      </c>
      <c r="K4925">
        <f t="shared" si="456"/>
        <v>4136</v>
      </c>
      <c r="L4925" s="7">
        <f t="shared" si="459"/>
        <v>81.385281385281388</v>
      </c>
      <c r="M4925">
        <f t="shared" si="460"/>
        <v>2.4285714285714284</v>
      </c>
      <c r="N4925">
        <f t="shared" si="461"/>
        <v>1.9999999999999993</v>
      </c>
      <c r="O4925">
        <f>G4925/WatershedCalcs!$F$18</f>
        <v>0.15557359285471248</v>
      </c>
    </row>
    <row r="4926" spans="1:15" x14ac:dyDescent="0.25">
      <c r="A4926">
        <f t="shared" si="457"/>
        <v>2015</v>
      </c>
      <c r="B4926">
        <f t="shared" si="458"/>
        <v>9</v>
      </c>
      <c r="C4926">
        <v>2015</v>
      </c>
      <c r="D4926">
        <v>26</v>
      </c>
      <c r="E4926">
        <v>6</v>
      </c>
      <c r="F4926">
        <v>2.5</v>
      </c>
      <c r="G4926">
        <v>2.5</v>
      </c>
      <c r="I4926" s="1">
        <v>42181</v>
      </c>
      <c r="J4926">
        <v>2.5</v>
      </c>
      <c r="K4926">
        <f t="shared" si="456"/>
        <v>4136</v>
      </c>
      <c r="L4926" s="7">
        <f t="shared" si="459"/>
        <v>81.385281385281388</v>
      </c>
      <c r="M4926">
        <f t="shared" si="460"/>
        <v>2.3857142857142857</v>
      </c>
      <c r="N4926">
        <f t="shared" si="461"/>
        <v>1.9966666666666659</v>
      </c>
      <c r="O4926">
        <f>G4926/WatershedCalcs!$F$18</f>
        <v>0.15557359285471248</v>
      </c>
    </row>
    <row r="4927" spans="1:15" x14ac:dyDescent="0.25">
      <c r="A4927">
        <f t="shared" si="457"/>
        <v>2015</v>
      </c>
      <c r="B4927">
        <f t="shared" si="458"/>
        <v>9</v>
      </c>
      <c r="C4927">
        <v>2015</v>
      </c>
      <c r="D4927">
        <v>27</v>
      </c>
      <c r="E4927">
        <v>6</v>
      </c>
      <c r="F4927">
        <v>2.2999999999999998</v>
      </c>
      <c r="G4927">
        <v>2.2999999999999998</v>
      </c>
      <c r="I4927" s="1">
        <v>42182</v>
      </c>
      <c r="J4927">
        <v>2.2999999999999998</v>
      </c>
      <c r="K4927">
        <f t="shared" si="456"/>
        <v>4227</v>
      </c>
      <c r="L4927" s="7">
        <f t="shared" si="459"/>
        <v>83.175914994096814</v>
      </c>
      <c r="M4927">
        <f t="shared" si="460"/>
        <v>2.2999999999999998</v>
      </c>
      <c r="N4927">
        <f t="shared" si="461"/>
        <v>1.9933333333333327</v>
      </c>
      <c r="O4927">
        <f>G4927/WatershedCalcs!$F$18</f>
        <v>0.14312770542633546</v>
      </c>
    </row>
    <row r="4928" spans="1:15" x14ac:dyDescent="0.25">
      <c r="A4928">
        <f t="shared" si="457"/>
        <v>2015</v>
      </c>
      <c r="B4928">
        <f t="shared" si="458"/>
        <v>9</v>
      </c>
      <c r="C4928">
        <v>2015</v>
      </c>
      <c r="D4928">
        <v>28</v>
      </c>
      <c r="E4928">
        <v>6</v>
      </c>
      <c r="F4928">
        <v>2.6</v>
      </c>
      <c r="G4928">
        <v>2.6</v>
      </c>
      <c r="I4928" s="1">
        <v>42183</v>
      </c>
      <c r="J4928">
        <v>2.6</v>
      </c>
      <c r="K4928">
        <f t="shared" si="456"/>
        <v>4098</v>
      </c>
      <c r="L4928" s="7">
        <f t="shared" si="459"/>
        <v>80.637544273907906</v>
      </c>
      <c r="M4928">
        <f t="shared" si="460"/>
        <v>2.2428571428571429</v>
      </c>
      <c r="N4928">
        <f t="shared" si="461"/>
        <v>1.9866666666666659</v>
      </c>
      <c r="O4928">
        <f>G4928/WatershedCalcs!$F$18</f>
        <v>0.161796536568901</v>
      </c>
    </row>
    <row r="4929" spans="1:15" x14ac:dyDescent="0.25">
      <c r="A4929">
        <f t="shared" si="457"/>
        <v>2015</v>
      </c>
      <c r="B4929">
        <f t="shared" si="458"/>
        <v>9</v>
      </c>
      <c r="C4929">
        <v>2015</v>
      </c>
      <c r="D4929">
        <v>29</v>
      </c>
      <c r="E4929">
        <v>6</v>
      </c>
      <c r="F4929">
        <v>2.6</v>
      </c>
      <c r="G4929">
        <v>2.6</v>
      </c>
      <c r="I4929" s="1">
        <v>42184</v>
      </c>
      <c r="J4929">
        <v>2.6</v>
      </c>
      <c r="K4929">
        <f t="shared" si="456"/>
        <v>4098</v>
      </c>
      <c r="L4929" s="7">
        <f t="shared" si="459"/>
        <v>80.637544273907906</v>
      </c>
      <c r="M4929">
        <f t="shared" si="460"/>
        <v>2.1428571428571432</v>
      </c>
      <c r="N4929">
        <f t="shared" si="461"/>
        <v>1.9599999999999997</v>
      </c>
      <c r="O4929">
        <f>G4929/WatershedCalcs!$F$18</f>
        <v>0.161796536568901</v>
      </c>
    </row>
    <row r="4930" spans="1:15" x14ac:dyDescent="0.25">
      <c r="A4930">
        <f t="shared" si="457"/>
        <v>2015</v>
      </c>
      <c r="B4930">
        <f t="shared" si="458"/>
        <v>9</v>
      </c>
      <c r="C4930">
        <v>2015</v>
      </c>
      <c r="D4930">
        <v>30</v>
      </c>
      <c r="E4930">
        <v>6</v>
      </c>
      <c r="F4930">
        <v>2.2999999999999998</v>
      </c>
      <c r="G4930">
        <v>2.2999999999999998</v>
      </c>
      <c r="I4930" s="1">
        <v>42185</v>
      </c>
      <c r="J4930">
        <v>2.2999999999999998</v>
      </c>
      <c r="K4930">
        <f t="shared" ref="K4930:K4993" si="462">RANK(J4930,$J$2:$J$5114,0)</f>
        <v>4227</v>
      </c>
      <c r="L4930" s="7">
        <f t="shared" si="459"/>
        <v>83.175914994096814</v>
      </c>
      <c r="M4930">
        <f t="shared" si="460"/>
        <v>2.0142857142857142</v>
      </c>
      <c r="N4930">
        <f t="shared" si="461"/>
        <v>1.9299999999999997</v>
      </c>
      <c r="O4930">
        <f>G4930/WatershedCalcs!$F$18</f>
        <v>0.14312770542633546</v>
      </c>
    </row>
    <row r="4931" spans="1:15" x14ac:dyDescent="0.25">
      <c r="A4931">
        <f t="shared" ref="A4931:A4994" si="463">IF(E4931&gt;9,C4931+1,C4931)</f>
        <v>2015</v>
      </c>
      <c r="B4931">
        <f t="shared" ref="B4931:B4994" si="464">IF(E4931&gt;9,(E4931-9),(E4931+3))</f>
        <v>10</v>
      </c>
      <c r="C4931">
        <v>2015</v>
      </c>
      <c r="D4931">
        <v>1</v>
      </c>
      <c r="E4931">
        <v>7</v>
      </c>
      <c r="F4931">
        <v>2.2000000000000002</v>
      </c>
      <c r="G4931">
        <v>2.2000000000000002</v>
      </c>
      <c r="I4931" s="1">
        <v>42186</v>
      </c>
      <c r="J4931">
        <v>2.2000000000000002</v>
      </c>
      <c r="K4931">
        <f t="shared" si="462"/>
        <v>4282</v>
      </c>
      <c r="L4931" s="7">
        <f t="shared" ref="L4931:L4994" si="465">100*(K4931/(COUNT($K$2:$K$5114)+1))</f>
        <v>84.258166076347891</v>
      </c>
      <c r="M4931">
        <f t="shared" ref="M4931:M4994" si="466">AVERAGE(J4931:J4937)</f>
        <v>1.9571428571428573</v>
      </c>
      <c r="N4931">
        <f t="shared" ref="N4931:N4994" si="467">AVERAGE(J4931:J4960)</f>
        <v>1.9066666666666663</v>
      </c>
      <c r="O4931">
        <f>G4931/WatershedCalcs!$F$18</f>
        <v>0.13690476171214699</v>
      </c>
    </row>
    <row r="4932" spans="1:15" x14ac:dyDescent="0.25">
      <c r="A4932">
        <f t="shared" si="463"/>
        <v>2015</v>
      </c>
      <c r="B4932">
        <f t="shared" si="464"/>
        <v>10</v>
      </c>
      <c r="C4932">
        <v>2015</v>
      </c>
      <c r="D4932">
        <v>2</v>
      </c>
      <c r="E4932">
        <v>7</v>
      </c>
      <c r="F4932">
        <v>2.2000000000000002</v>
      </c>
      <c r="G4932">
        <v>2.2000000000000002</v>
      </c>
      <c r="I4932" s="1">
        <v>42187</v>
      </c>
      <c r="J4932">
        <v>2.2000000000000002</v>
      </c>
      <c r="K4932">
        <f t="shared" si="462"/>
        <v>4282</v>
      </c>
      <c r="L4932" s="7">
        <f t="shared" si="465"/>
        <v>84.258166076347891</v>
      </c>
      <c r="M4932">
        <f t="shared" si="466"/>
        <v>1.9285714285714286</v>
      </c>
      <c r="N4932">
        <f t="shared" si="467"/>
        <v>1.8833333333333329</v>
      </c>
      <c r="O4932">
        <f>G4932/WatershedCalcs!$F$18</f>
        <v>0.13690476171214699</v>
      </c>
    </row>
    <row r="4933" spans="1:15" x14ac:dyDescent="0.25">
      <c r="A4933">
        <f t="shared" si="463"/>
        <v>2015</v>
      </c>
      <c r="B4933">
        <f t="shared" si="464"/>
        <v>10</v>
      </c>
      <c r="C4933">
        <v>2015</v>
      </c>
      <c r="D4933">
        <v>3</v>
      </c>
      <c r="E4933">
        <v>7</v>
      </c>
      <c r="F4933">
        <v>1.9</v>
      </c>
      <c r="G4933">
        <v>1.9</v>
      </c>
      <c r="I4933" s="1">
        <v>42188</v>
      </c>
      <c r="J4933">
        <v>1.9</v>
      </c>
      <c r="K4933">
        <f t="shared" si="462"/>
        <v>4479</v>
      </c>
      <c r="L4933" s="7">
        <f t="shared" si="465"/>
        <v>88.134592680047234</v>
      </c>
      <c r="M4933">
        <f t="shared" si="466"/>
        <v>1.8714285714285714</v>
      </c>
      <c r="N4933">
        <f t="shared" si="467"/>
        <v>1.856666666666666</v>
      </c>
      <c r="O4933">
        <f>G4933/WatershedCalcs!$F$18</f>
        <v>0.11823593056958148</v>
      </c>
    </row>
    <row r="4934" spans="1:15" x14ac:dyDescent="0.25">
      <c r="A4934">
        <f t="shared" si="463"/>
        <v>2015</v>
      </c>
      <c r="B4934">
        <f t="shared" si="464"/>
        <v>10</v>
      </c>
      <c r="C4934">
        <v>2015</v>
      </c>
      <c r="D4934">
        <v>4</v>
      </c>
      <c r="E4934">
        <v>7</v>
      </c>
      <c r="F4934">
        <v>1.9</v>
      </c>
      <c r="G4934">
        <v>1.9</v>
      </c>
      <c r="I4934" s="1">
        <v>42189</v>
      </c>
      <c r="J4934">
        <v>1.9</v>
      </c>
      <c r="K4934">
        <f t="shared" si="462"/>
        <v>4479</v>
      </c>
      <c r="L4934" s="7">
        <f t="shared" si="465"/>
        <v>88.134592680047234</v>
      </c>
      <c r="M4934">
        <f t="shared" si="466"/>
        <v>1.842857142857143</v>
      </c>
      <c r="N4934">
        <f t="shared" si="467"/>
        <v>1.843333333333333</v>
      </c>
      <c r="O4934">
        <f>G4934/WatershedCalcs!$F$18</f>
        <v>0.11823593056958148</v>
      </c>
    </row>
    <row r="4935" spans="1:15" x14ac:dyDescent="0.25">
      <c r="A4935">
        <f t="shared" si="463"/>
        <v>2015</v>
      </c>
      <c r="B4935">
        <f t="shared" si="464"/>
        <v>10</v>
      </c>
      <c r="C4935">
        <v>2015</v>
      </c>
      <c r="D4935">
        <v>5</v>
      </c>
      <c r="E4935">
        <v>7</v>
      </c>
      <c r="F4935">
        <v>1.9</v>
      </c>
      <c r="G4935">
        <v>1.9</v>
      </c>
      <c r="I4935" s="1">
        <v>42190</v>
      </c>
      <c r="J4935">
        <v>1.9</v>
      </c>
      <c r="K4935">
        <f t="shared" si="462"/>
        <v>4479</v>
      </c>
      <c r="L4935" s="7">
        <f t="shared" si="465"/>
        <v>88.134592680047234</v>
      </c>
      <c r="M4935">
        <f t="shared" si="466"/>
        <v>1.8285714285714287</v>
      </c>
      <c r="N4935">
        <f t="shared" si="467"/>
        <v>1.8399999999999996</v>
      </c>
      <c r="O4935">
        <f>G4935/WatershedCalcs!$F$18</f>
        <v>0.11823593056958148</v>
      </c>
    </row>
    <row r="4936" spans="1:15" x14ac:dyDescent="0.25">
      <c r="A4936">
        <f t="shared" si="463"/>
        <v>2015</v>
      </c>
      <c r="B4936">
        <f t="shared" si="464"/>
        <v>10</v>
      </c>
      <c r="C4936">
        <v>2015</v>
      </c>
      <c r="D4936">
        <v>6</v>
      </c>
      <c r="E4936">
        <v>7</v>
      </c>
      <c r="F4936">
        <v>1.7</v>
      </c>
      <c r="G4936">
        <v>1.7</v>
      </c>
      <c r="I4936" s="1">
        <v>42191</v>
      </c>
      <c r="J4936">
        <v>1.7</v>
      </c>
      <c r="K4936">
        <f t="shared" si="462"/>
        <v>4673</v>
      </c>
      <c r="L4936" s="7">
        <f t="shared" si="465"/>
        <v>91.951987406532865</v>
      </c>
      <c r="M4936">
        <f t="shared" si="466"/>
        <v>1.842857142857143</v>
      </c>
      <c r="N4936">
        <f t="shared" si="467"/>
        <v>1.8366666666666662</v>
      </c>
      <c r="O4936">
        <f>G4936/WatershedCalcs!$F$18</f>
        <v>0.10579004314120449</v>
      </c>
    </row>
    <row r="4937" spans="1:15" x14ac:dyDescent="0.25">
      <c r="A4937">
        <f t="shared" si="463"/>
        <v>2015</v>
      </c>
      <c r="B4937">
        <f t="shared" si="464"/>
        <v>10</v>
      </c>
      <c r="C4937">
        <v>2015</v>
      </c>
      <c r="D4937">
        <v>7</v>
      </c>
      <c r="E4937">
        <v>7</v>
      </c>
      <c r="F4937">
        <v>1.9</v>
      </c>
      <c r="G4937">
        <v>1.9</v>
      </c>
      <c r="I4937" s="1">
        <v>42192</v>
      </c>
      <c r="J4937">
        <v>1.9</v>
      </c>
      <c r="K4937">
        <f t="shared" si="462"/>
        <v>4479</v>
      </c>
      <c r="L4937" s="7">
        <f t="shared" si="465"/>
        <v>88.134592680047234</v>
      </c>
      <c r="M4937">
        <f t="shared" si="466"/>
        <v>1.9000000000000001</v>
      </c>
      <c r="N4937">
        <f t="shared" si="467"/>
        <v>1.8366666666666667</v>
      </c>
      <c r="O4937">
        <f>G4937/WatershedCalcs!$F$18</f>
        <v>0.11823593056958148</v>
      </c>
    </row>
    <row r="4938" spans="1:15" x14ac:dyDescent="0.25">
      <c r="A4938">
        <f t="shared" si="463"/>
        <v>2015</v>
      </c>
      <c r="B4938">
        <f t="shared" si="464"/>
        <v>10</v>
      </c>
      <c r="C4938">
        <v>2015</v>
      </c>
      <c r="D4938">
        <v>8</v>
      </c>
      <c r="E4938">
        <v>7</v>
      </c>
      <c r="F4938">
        <v>2</v>
      </c>
      <c r="G4938">
        <v>2</v>
      </c>
      <c r="I4938" s="1">
        <v>42193</v>
      </c>
      <c r="J4938">
        <v>2</v>
      </c>
      <c r="K4938">
        <f t="shared" si="462"/>
        <v>4416</v>
      </c>
      <c r="L4938" s="7">
        <f t="shared" si="465"/>
        <v>86.894923258559615</v>
      </c>
      <c r="M4938">
        <f t="shared" si="466"/>
        <v>1.9000000000000001</v>
      </c>
      <c r="N4938">
        <f t="shared" si="467"/>
        <v>1.8233333333333333</v>
      </c>
      <c r="O4938">
        <f>G4938/WatershedCalcs!$F$18</f>
        <v>0.12445887428376999</v>
      </c>
    </row>
    <row r="4939" spans="1:15" x14ac:dyDescent="0.25">
      <c r="A4939">
        <f t="shared" si="463"/>
        <v>2015</v>
      </c>
      <c r="B4939">
        <f t="shared" si="464"/>
        <v>10</v>
      </c>
      <c r="C4939">
        <v>2015</v>
      </c>
      <c r="D4939">
        <v>9</v>
      </c>
      <c r="E4939">
        <v>7</v>
      </c>
      <c r="F4939">
        <v>1.8</v>
      </c>
      <c r="G4939">
        <v>1.8</v>
      </c>
      <c r="I4939" s="1">
        <v>42194</v>
      </c>
      <c r="J4939">
        <v>1.8</v>
      </c>
      <c r="K4939">
        <f t="shared" si="462"/>
        <v>4568</v>
      </c>
      <c r="L4939" s="7">
        <f t="shared" si="465"/>
        <v>89.885871704053528</v>
      </c>
      <c r="M4939">
        <f t="shared" si="466"/>
        <v>1.9000000000000001</v>
      </c>
      <c r="N4939">
        <f t="shared" si="467"/>
        <v>1.81</v>
      </c>
      <c r="O4939">
        <f>G4939/WatershedCalcs!$F$18</f>
        <v>0.11201298685539299</v>
      </c>
    </row>
    <row r="4940" spans="1:15" x14ac:dyDescent="0.25">
      <c r="A4940">
        <f t="shared" si="463"/>
        <v>2015</v>
      </c>
      <c r="B4940">
        <f t="shared" si="464"/>
        <v>10</v>
      </c>
      <c r="C4940">
        <v>2015</v>
      </c>
      <c r="D4940">
        <v>10</v>
      </c>
      <c r="E4940">
        <v>7</v>
      </c>
      <c r="F4940">
        <v>1.7</v>
      </c>
      <c r="G4940">
        <v>1.7</v>
      </c>
      <c r="I4940" s="1">
        <v>42195</v>
      </c>
      <c r="J4940">
        <v>1.7</v>
      </c>
      <c r="K4940">
        <f t="shared" si="462"/>
        <v>4673</v>
      </c>
      <c r="L4940" s="7">
        <f t="shared" si="465"/>
        <v>91.951987406532865</v>
      </c>
      <c r="M4940">
        <f t="shared" si="466"/>
        <v>1.9142857142857144</v>
      </c>
      <c r="N4940">
        <f t="shared" si="467"/>
        <v>1.8066666666666669</v>
      </c>
      <c r="O4940">
        <f>G4940/WatershedCalcs!$F$18</f>
        <v>0.10579004314120449</v>
      </c>
    </row>
    <row r="4941" spans="1:15" x14ac:dyDescent="0.25">
      <c r="A4941">
        <f t="shared" si="463"/>
        <v>2015</v>
      </c>
      <c r="B4941">
        <f t="shared" si="464"/>
        <v>10</v>
      </c>
      <c r="C4941">
        <v>2015</v>
      </c>
      <c r="D4941">
        <v>11</v>
      </c>
      <c r="E4941">
        <v>7</v>
      </c>
      <c r="F4941">
        <v>1.8</v>
      </c>
      <c r="G4941">
        <v>1.8</v>
      </c>
      <c r="I4941" s="1">
        <v>42196</v>
      </c>
      <c r="J4941">
        <v>1.8</v>
      </c>
      <c r="K4941">
        <f t="shared" si="462"/>
        <v>4568</v>
      </c>
      <c r="L4941" s="7">
        <f t="shared" si="465"/>
        <v>89.885871704053528</v>
      </c>
      <c r="M4941">
        <f t="shared" si="466"/>
        <v>1.9142857142857144</v>
      </c>
      <c r="N4941">
        <f t="shared" si="467"/>
        <v>1.8133333333333332</v>
      </c>
      <c r="O4941">
        <f>G4941/WatershedCalcs!$F$18</f>
        <v>0.11201298685539299</v>
      </c>
    </row>
    <row r="4942" spans="1:15" x14ac:dyDescent="0.25">
      <c r="A4942">
        <f t="shared" si="463"/>
        <v>2015</v>
      </c>
      <c r="B4942">
        <f t="shared" si="464"/>
        <v>10</v>
      </c>
      <c r="C4942">
        <v>2015</v>
      </c>
      <c r="D4942">
        <v>12</v>
      </c>
      <c r="E4942">
        <v>7</v>
      </c>
      <c r="F4942">
        <v>2</v>
      </c>
      <c r="G4942">
        <v>2</v>
      </c>
      <c r="I4942" s="1">
        <v>42197</v>
      </c>
      <c r="J4942">
        <v>2</v>
      </c>
      <c r="K4942">
        <f t="shared" si="462"/>
        <v>4416</v>
      </c>
      <c r="L4942" s="7">
        <f t="shared" si="465"/>
        <v>86.894923258559615</v>
      </c>
      <c r="M4942">
        <f t="shared" si="466"/>
        <v>1.9142857142857144</v>
      </c>
      <c r="N4942">
        <f t="shared" si="467"/>
        <v>1.8133333333333332</v>
      </c>
      <c r="O4942">
        <f>G4942/WatershedCalcs!$F$18</f>
        <v>0.12445887428376999</v>
      </c>
    </row>
    <row r="4943" spans="1:15" x14ac:dyDescent="0.25">
      <c r="A4943">
        <f t="shared" si="463"/>
        <v>2015</v>
      </c>
      <c r="B4943">
        <f t="shared" si="464"/>
        <v>10</v>
      </c>
      <c r="C4943">
        <v>2015</v>
      </c>
      <c r="D4943">
        <v>13</v>
      </c>
      <c r="E4943">
        <v>7</v>
      </c>
      <c r="F4943">
        <v>2.1</v>
      </c>
      <c r="G4943">
        <v>2.1</v>
      </c>
      <c r="I4943" s="1">
        <v>42198</v>
      </c>
      <c r="J4943">
        <v>2.1</v>
      </c>
      <c r="K4943">
        <f t="shared" si="462"/>
        <v>4352</v>
      </c>
      <c r="L4943" s="7">
        <f t="shared" si="465"/>
        <v>85.635576544667458</v>
      </c>
      <c r="M4943">
        <f t="shared" si="466"/>
        <v>1.9000000000000001</v>
      </c>
      <c r="N4943">
        <f t="shared" si="467"/>
        <v>1.8066666666666664</v>
      </c>
      <c r="O4943">
        <f>G4943/WatershedCalcs!$F$18</f>
        <v>0.1306818179979585</v>
      </c>
    </row>
    <row r="4944" spans="1:15" x14ac:dyDescent="0.25">
      <c r="A4944">
        <f t="shared" si="463"/>
        <v>2015</v>
      </c>
      <c r="B4944">
        <f t="shared" si="464"/>
        <v>10</v>
      </c>
      <c r="C4944">
        <v>2015</v>
      </c>
      <c r="D4944">
        <v>14</v>
      </c>
      <c r="E4944">
        <v>7</v>
      </c>
      <c r="F4944">
        <v>1.9</v>
      </c>
      <c r="G4944">
        <v>1.9</v>
      </c>
      <c r="I4944" s="1">
        <v>42199</v>
      </c>
      <c r="J4944">
        <v>1.9</v>
      </c>
      <c r="K4944">
        <f t="shared" si="462"/>
        <v>4479</v>
      </c>
      <c r="L4944" s="7">
        <f t="shared" si="465"/>
        <v>88.134592680047234</v>
      </c>
      <c r="M4944">
        <f t="shared" si="466"/>
        <v>1.8285714285714287</v>
      </c>
      <c r="N4944">
        <f t="shared" si="467"/>
        <v>1.8033333333333332</v>
      </c>
      <c r="O4944">
        <f>G4944/WatershedCalcs!$F$18</f>
        <v>0.11823593056958148</v>
      </c>
    </row>
    <row r="4945" spans="1:15" x14ac:dyDescent="0.25">
      <c r="A4945">
        <f t="shared" si="463"/>
        <v>2015</v>
      </c>
      <c r="B4945">
        <f t="shared" si="464"/>
        <v>10</v>
      </c>
      <c r="C4945">
        <v>2015</v>
      </c>
      <c r="D4945">
        <v>15</v>
      </c>
      <c r="E4945">
        <v>7</v>
      </c>
      <c r="F4945">
        <v>2</v>
      </c>
      <c r="G4945">
        <v>2</v>
      </c>
      <c r="I4945" s="1">
        <v>42200</v>
      </c>
      <c r="J4945">
        <v>2</v>
      </c>
      <c r="K4945">
        <f t="shared" si="462"/>
        <v>4416</v>
      </c>
      <c r="L4945" s="7">
        <f t="shared" si="465"/>
        <v>86.894923258559615</v>
      </c>
      <c r="M4945">
        <f t="shared" si="466"/>
        <v>1.8142857142857143</v>
      </c>
      <c r="N4945">
        <f t="shared" si="467"/>
        <v>1.7966666666666666</v>
      </c>
      <c r="O4945">
        <f>G4945/WatershedCalcs!$F$18</f>
        <v>0.12445887428376999</v>
      </c>
    </row>
    <row r="4946" spans="1:15" x14ac:dyDescent="0.25">
      <c r="A4946">
        <f t="shared" si="463"/>
        <v>2015</v>
      </c>
      <c r="B4946">
        <f t="shared" si="464"/>
        <v>10</v>
      </c>
      <c r="C4946">
        <v>2015</v>
      </c>
      <c r="D4946">
        <v>16</v>
      </c>
      <c r="E4946">
        <v>7</v>
      </c>
      <c r="F4946">
        <v>1.9</v>
      </c>
      <c r="G4946">
        <v>1.9</v>
      </c>
      <c r="I4946" s="1">
        <v>42201</v>
      </c>
      <c r="J4946">
        <v>1.9</v>
      </c>
      <c r="K4946">
        <f t="shared" si="462"/>
        <v>4479</v>
      </c>
      <c r="L4946" s="7">
        <f t="shared" si="465"/>
        <v>88.134592680047234</v>
      </c>
      <c r="M4946">
        <f t="shared" si="466"/>
        <v>1.7857142857142858</v>
      </c>
      <c r="N4946">
        <f t="shared" si="467"/>
        <v>1.8066666666666662</v>
      </c>
      <c r="O4946">
        <f>G4946/WatershedCalcs!$F$18</f>
        <v>0.11823593056958148</v>
      </c>
    </row>
    <row r="4947" spans="1:15" x14ac:dyDescent="0.25">
      <c r="A4947">
        <f t="shared" si="463"/>
        <v>2015</v>
      </c>
      <c r="B4947">
        <f t="shared" si="464"/>
        <v>10</v>
      </c>
      <c r="C4947">
        <v>2015</v>
      </c>
      <c r="D4947">
        <v>17</v>
      </c>
      <c r="E4947">
        <v>7</v>
      </c>
      <c r="F4947">
        <v>1.7</v>
      </c>
      <c r="G4947">
        <v>1.7</v>
      </c>
      <c r="I4947" s="1">
        <v>42202</v>
      </c>
      <c r="J4947">
        <v>1.7</v>
      </c>
      <c r="K4947">
        <f t="shared" si="462"/>
        <v>4673</v>
      </c>
      <c r="L4947" s="7">
        <f t="shared" si="465"/>
        <v>91.951987406532865</v>
      </c>
      <c r="M4947">
        <f t="shared" si="466"/>
        <v>1.7714285714285718</v>
      </c>
      <c r="N4947">
        <f t="shared" si="467"/>
        <v>1.8266666666666667</v>
      </c>
      <c r="O4947">
        <f>G4947/WatershedCalcs!$F$18</f>
        <v>0.10579004314120449</v>
      </c>
    </row>
    <row r="4948" spans="1:15" x14ac:dyDescent="0.25">
      <c r="A4948">
        <f t="shared" si="463"/>
        <v>2015</v>
      </c>
      <c r="B4948">
        <f t="shared" si="464"/>
        <v>10</v>
      </c>
      <c r="C4948">
        <v>2015</v>
      </c>
      <c r="D4948">
        <v>18</v>
      </c>
      <c r="E4948">
        <v>7</v>
      </c>
      <c r="F4948">
        <v>1.8</v>
      </c>
      <c r="G4948">
        <v>1.8</v>
      </c>
      <c r="I4948" s="1">
        <v>42203</v>
      </c>
      <c r="J4948">
        <v>1.8</v>
      </c>
      <c r="K4948">
        <f t="shared" si="462"/>
        <v>4568</v>
      </c>
      <c r="L4948" s="7">
        <f t="shared" si="465"/>
        <v>89.885871704053528</v>
      </c>
      <c r="M4948">
        <f t="shared" si="466"/>
        <v>1.8000000000000003</v>
      </c>
      <c r="N4948">
        <f t="shared" si="467"/>
        <v>1.84</v>
      </c>
      <c r="O4948">
        <f>G4948/WatershedCalcs!$F$18</f>
        <v>0.11201298685539299</v>
      </c>
    </row>
    <row r="4949" spans="1:15" x14ac:dyDescent="0.25">
      <c r="A4949">
        <f t="shared" si="463"/>
        <v>2015</v>
      </c>
      <c r="B4949">
        <f t="shared" si="464"/>
        <v>10</v>
      </c>
      <c r="C4949">
        <v>2015</v>
      </c>
      <c r="D4949">
        <v>19</v>
      </c>
      <c r="E4949">
        <v>7</v>
      </c>
      <c r="F4949">
        <v>1.9</v>
      </c>
      <c r="G4949">
        <v>1.9</v>
      </c>
      <c r="I4949" s="1">
        <v>42204</v>
      </c>
      <c r="J4949">
        <v>1.9</v>
      </c>
      <c r="K4949">
        <f t="shared" si="462"/>
        <v>4479</v>
      </c>
      <c r="L4949" s="7">
        <f t="shared" si="465"/>
        <v>88.134592680047234</v>
      </c>
      <c r="M4949">
        <f t="shared" si="466"/>
        <v>1.8857142857142859</v>
      </c>
      <c r="N4949">
        <f t="shared" si="467"/>
        <v>1.8433333333333335</v>
      </c>
      <c r="O4949">
        <f>G4949/WatershedCalcs!$F$18</f>
        <v>0.11823593056958148</v>
      </c>
    </row>
    <row r="4950" spans="1:15" x14ac:dyDescent="0.25">
      <c r="A4950">
        <f t="shared" si="463"/>
        <v>2015</v>
      </c>
      <c r="B4950">
        <f t="shared" si="464"/>
        <v>10</v>
      </c>
      <c r="C4950">
        <v>2015</v>
      </c>
      <c r="D4950">
        <v>20</v>
      </c>
      <c r="E4950">
        <v>7</v>
      </c>
      <c r="F4950">
        <v>1.6</v>
      </c>
      <c r="G4950">
        <v>1.6</v>
      </c>
      <c r="I4950" s="1">
        <v>42205</v>
      </c>
      <c r="J4950">
        <v>1.6</v>
      </c>
      <c r="K4950">
        <f t="shared" si="462"/>
        <v>4775</v>
      </c>
      <c r="L4950" s="7">
        <f t="shared" si="465"/>
        <v>93.959071231798504</v>
      </c>
      <c r="M4950">
        <f t="shared" si="466"/>
        <v>1.9571428571428573</v>
      </c>
      <c r="N4950">
        <f t="shared" si="467"/>
        <v>1.8399999999999999</v>
      </c>
      <c r="O4950">
        <f>G4950/WatershedCalcs!$F$18</f>
        <v>9.9567099427015998E-2</v>
      </c>
    </row>
    <row r="4951" spans="1:15" x14ac:dyDescent="0.25">
      <c r="A4951">
        <f t="shared" si="463"/>
        <v>2015</v>
      </c>
      <c r="B4951">
        <f t="shared" si="464"/>
        <v>10</v>
      </c>
      <c r="C4951">
        <v>2015</v>
      </c>
      <c r="D4951">
        <v>21</v>
      </c>
      <c r="E4951">
        <v>7</v>
      </c>
      <c r="F4951">
        <v>1.8</v>
      </c>
      <c r="G4951">
        <v>1.8</v>
      </c>
      <c r="I4951" s="1">
        <v>42206</v>
      </c>
      <c r="J4951">
        <v>1.8</v>
      </c>
      <c r="K4951">
        <f t="shared" si="462"/>
        <v>4568</v>
      </c>
      <c r="L4951" s="7">
        <f t="shared" si="465"/>
        <v>89.885871704053528</v>
      </c>
      <c r="M4951">
        <f t="shared" si="466"/>
        <v>2.0285714285714289</v>
      </c>
      <c r="N4951">
        <f t="shared" si="467"/>
        <v>1.8433333333333333</v>
      </c>
      <c r="O4951">
        <f>G4951/WatershedCalcs!$F$18</f>
        <v>0.11201298685539299</v>
      </c>
    </row>
    <row r="4952" spans="1:15" x14ac:dyDescent="0.25">
      <c r="A4952">
        <f t="shared" si="463"/>
        <v>2015</v>
      </c>
      <c r="B4952">
        <f t="shared" si="464"/>
        <v>10</v>
      </c>
      <c r="C4952">
        <v>2015</v>
      </c>
      <c r="D4952">
        <v>22</v>
      </c>
      <c r="E4952">
        <v>7</v>
      </c>
      <c r="F4952">
        <v>1.8</v>
      </c>
      <c r="G4952">
        <v>1.8</v>
      </c>
      <c r="I4952" s="1">
        <v>42207</v>
      </c>
      <c r="J4952">
        <v>1.8</v>
      </c>
      <c r="K4952">
        <f t="shared" si="462"/>
        <v>4568</v>
      </c>
      <c r="L4952" s="7">
        <f t="shared" si="465"/>
        <v>89.885871704053528</v>
      </c>
      <c r="M4952">
        <f t="shared" si="466"/>
        <v>2.0285714285714289</v>
      </c>
      <c r="N4952">
        <f t="shared" si="467"/>
        <v>1.8399999999999999</v>
      </c>
      <c r="O4952">
        <f>G4952/WatershedCalcs!$F$18</f>
        <v>0.11201298685539299</v>
      </c>
    </row>
    <row r="4953" spans="1:15" x14ac:dyDescent="0.25">
      <c r="A4953">
        <f t="shared" si="463"/>
        <v>2015</v>
      </c>
      <c r="B4953">
        <f t="shared" si="464"/>
        <v>10</v>
      </c>
      <c r="C4953">
        <v>2015</v>
      </c>
      <c r="D4953">
        <v>23</v>
      </c>
      <c r="E4953">
        <v>7</v>
      </c>
      <c r="F4953">
        <v>1.8</v>
      </c>
      <c r="G4953">
        <v>1.8</v>
      </c>
      <c r="I4953" s="1">
        <v>42208</v>
      </c>
      <c r="J4953">
        <v>1.8</v>
      </c>
      <c r="K4953">
        <f t="shared" si="462"/>
        <v>4568</v>
      </c>
      <c r="L4953" s="7">
        <f t="shared" si="465"/>
        <v>89.885871704053528</v>
      </c>
      <c r="M4953">
        <f t="shared" si="466"/>
        <v>2.0142857142857142</v>
      </c>
      <c r="N4953">
        <f t="shared" si="467"/>
        <v>1.8399999999999999</v>
      </c>
      <c r="O4953">
        <f>G4953/WatershedCalcs!$F$18</f>
        <v>0.11201298685539299</v>
      </c>
    </row>
    <row r="4954" spans="1:15" x14ac:dyDescent="0.25">
      <c r="A4954">
        <f t="shared" si="463"/>
        <v>2015</v>
      </c>
      <c r="B4954">
        <f t="shared" si="464"/>
        <v>10</v>
      </c>
      <c r="C4954">
        <v>2015</v>
      </c>
      <c r="D4954">
        <v>24</v>
      </c>
      <c r="E4954">
        <v>7</v>
      </c>
      <c r="F4954">
        <v>1.9</v>
      </c>
      <c r="G4954">
        <v>1.9</v>
      </c>
      <c r="I4954" s="1">
        <v>42209</v>
      </c>
      <c r="J4954">
        <v>1.9</v>
      </c>
      <c r="K4954">
        <f t="shared" si="462"/>
        <v>4479</v>
      </c>
      <c r="L4954" s="7">
        <f t="shared" si="465"/>
        <v>88.134592680047234</v>
      </c>
      <c r="M4954">
        <f t="shared" si="466"/>
        <v>1.9857142857142855</v>
      </c>
      <c r="N4954">
        <f t="shared" si="467"/>
        <v>1.8366666666666664</v>
      </c>
      <c r="O4954">
        <f>G4954/WatershedCalcs!$F$18</f>
        <v>0.11823593056958148</v>
      </c>
    </row>
    <row r="4955" spans="1:15" x14ac:dyDescent="0.25">
      <c r="A4955">
        <f t="shared" si="463"/>
        <v>2015</v>
      </c>
      <c r="B4955">
        <f t="shared" si="464"/>
        <v>10</v>
      </c>
      <c r="C4955">
        <v>2015</v>
      </c>
      <c r="D4955">
        <v>25</v>
      </c>
      <c r="E4955">
        <v>7</v>
      </c>
      <c r="F4955">
        <v>2.4</v>
      </c>
      <c r="G4955">
        <v>2.4</v>
      </c>
      <c r="I4955" s="1">
        <v>42210</v>
      </c>
      <c r="J4955">
        <v>2.4</v>
      </c>
      <c r="K4955">
        <f t="shared" si="462"/>
        <v>4180</v>
      </c>
      <c r="L4955" s="7">
        <f t="shared" si="465"/>
        <v>82.251082251082252</v>
      </c>
      <c r="M4955">
        <f t="shared" si="466"/>
        <v>1.9285714285714286</v>
      </c>
      <c r="N4955">
        <f t="shared" si="467"/>
        <v>1.8366666666666667</v>
      </c>
      <c r="O4955">
        <f>G4955/WatershedCalcs!$F$18</f>
        <v>0.14935064914052398</v>
      </c>
    </row>
    <row r="4956" spans="1:15" x14ac:dyDescent="0.25">
      <c r="A4956">
        <f t="shared" si="463"/>
        <v>2015</v>
      </c>
      <c r="B4956">
        <f t="shared" si="464"/>
        <v>10</v>
      </c>
      <c r="C4956">
        <v>2015</v>
      </c>
      <c r="D4956">
        <v>26</v>
      </c>
      <c r="E4956">
        <v>7</v>
      </c>
      <c r="F4956">
        <v>2.4</v>
      </c>
      <c r="G4956">
        <v>2.4</v>
      </c>
      <c r="I4956" s="1">
        <v>42211</v>
      </c>
      <c r="J4956">
        <v>2.4</v>
      </c>
      <c r="K4956">
        <f t="shared" si="462"/>
        <v>4180</v>
      </c>
      <c r="L4956" s="7">
        <f t="shared" si="465"/>
        <v>82.251082251082252</v>
      </c>
      <c r="M4956">
        <f t="shared" si="466"/>
        <v>1.7857142857142858</v>
      </c>
      <c r="N4956">
        <f t="shared" si="467"/>
        <v>1.8166666666666667</v>
      </c>
      <c r="O4956">
        <f>G4956/WatershedCalcs!$F$18</f>
        <v>0.14935064914052398</v>
      </c>
    </row>
    <row r="4957" spans="1:15" x14ac:dyDescent="0.25">
      <c r="A4957">
        <f t="shared" si="463"/>
        <v>2015</v>
      </c>
      <c r="B4957">
        <f t="shared" si="464"/>
        <v>10</v>
      </c>
      <c r="C4957">
        <v>2015</v>
      </c>
      <c r="D4957">
        <v>27</v>
      </c>
      <c r="E4957">
        <v>7</v>
      </c>
      <c r="F4957">
        <v>2.1</v>
      </c>
      <c r="G4957">
        <v>2.1</v>
      </c>
      <c r="I4957" s="1">
        <v>42212</v>
      </c>
      <c r="J4957">
        <v>2.1</v>
      </c>
      <c r="K4957">
        <f t="shared" si="462"/>
        <v>4352</v>
      </c>
      <c r="L4957" s="7">
        <f t="shared" si="465"/>
        <v>85.635576544667458</v>
      </c>
      <c r="M4957">
        <f t="shared" si="466"/>
        <v>1.6571428571428573</v>
      </c>
      <c r="N4957">
        <f t="shared" si="467"/>
        <v>1.7933333333333334</v>
      </c>
      <c r="O4957">
        <f>G4957/WatershedCalcs!$F$18</f>
        <v>0.1306818179979585</v>
      </c>
    </row>
    <row r="4958" spans="1:15" x14ac:dyDescent="0.25">
      <c r="A4958">
        <f t="shared" si="463"/>
        <v>2015</v>
      </c>
      <c r="B4958">
        <f t="shared" si="464"/>
        <v>10</v>
      </c>
      <c r="C4958">
        <v>2015</v>
      </c>
      <c r="D4958">
        <v>28</v>
      </c>
      <c r="E4958">
        <v>7</v>
      </c>
      <c r="F4958">
        <v>1.8</v>
      </c>
      <c r="G4958">
        <v>1.8</v>
      </c>
      <c r="I4958" s="1">
        <v>42213</v>
      </c>
      <c r="J4958">
        <v>1.8</v>
      </c>
      <c r="K4958">
        <f t="shared" si="462"/>
        <v>4568</v>
      </c>
      <c r="L4958" s="7">
        <f t="shared" si="465"/>
        <v>89.885871704053528</v>
      </c>
      <c r="M4958">
        <f t="shared" si="466"/>
        <v>1.6142857142857143</v>
      </c>
      <c r="N4958">
        <f t="shared" si="467"/>
        <v>1.7833333333333334</v>
      </c>
      <c r="O4958">
        <f>G4958/WatershedCalcs!$F$18</f>
        <v>0.11201298685539299</v>
      </c>
    </row>
    <row r="4959" spans="1:15" x14ac:dyDescent="0.25">
      <c r="A4959">
        <f t="shared" si="463"/>
        <v>2015</v>
      </c>
      <c r="B4959">
        <f t="shared" si="464"/>
        <v>10</v>
      </c>
      <c r="C4959">
        <v>2015</v>
      </c>
      <c r="D4959">
        <v>29</v>
      </c>
      <c r="E4959">
        <v>7</v>
      </c>
      <c r="F4959">
        <v>1.7</v>
      </c>
      <c r="G4959">
        <v>1.7</v>
      </c>
      <c r="I4959" s="1">
        <v>42214</v>
      </c>
      <c r="J4959">
        <v>1.7</v>
      </c>
      <c r="K4959">
        <f t="shared" si="462"/>
        <v>4673</v>
      </c>
      <c r="L4959" s="7">
        <f t="shared" si="465"/>
        <v>91.951987406532865</v>
      </c>
      <c r="M4959">
        <f t="shared" si="466"/>
        <v>1.6142857142857143</v>
      </c>
      <c r="N4959">
        <f t="shared" si="467"/>
        <v>1.783333333333333</v>
      </c>
      <c r="O4959">
        <f>G4959/WatershedCalcs!$F$18</f>
        <v>0.10579004314120449</v>
      </c>
    </row>
    <row r="4960" spans="1:15" x14ac:dyDescent="0.25">
      <c r="A4960">
        <f t="shared" si="463"/>
        <v>2015</v>
      </c>
      <c r="B4960">
        <f t="shared" si="464"/>
        <v>10</v>
      </c>
      <c r="C4960">
        <v>2015</v>
      </c>
      <c r="D4960">
        <v>30</v>
      </c>
      <c r="E4960">
        <v>7</v>
      </c>
      <c r="F4960">
        <v>1.6</v>
      </c>
      <c r="G4960">
        <v>1.6</v>
      </c>
      <c r="I4960" s="1">
        <v>42215</v>
      </c>
      <c r="J4960">
        <v>1.6</v>
      </c>
      <c r="K4960">
        <f t="shared" si="462"/>
        <v>4775</v>
      </c>
      <c r="L4960" s="7">
        <f t="shared" si="465"/>
        <v>93.959071231798504</v>
      </c>
      <c r="M4960">
        <f t="shared" si="466"/>
        <v>1.6142857142857141</v>
      </c>
      <c r="N4960">
        <f t="shared" si="467"/>
        <v>1.7866666666666662</v>
      </c>
      <c r="O4960">
        <f>G4960/WatershedCalcs!$F$18</f>
        <v>9.9567099427015998E-2</v>
      </c>
    </row>
    <row r="4961" spans="1:15" x14ac:dyDescent="0.25">
      <c r="A4961">
        <f t="shared" si="463"/>
        <v>2015</v>
      </c>
      <c r="B4961">
        <f t="shared" si="464"/>
        <v>10</v>
      </c>
      <c r="C4961">
        <v>2015</v>
      </c>
      <c r="D4961">
        <v>31</v>
      </c>
      <c r="E4961">
        <v>7</v>
      </c>
      <c r="F4961">
        <v>1.5</v>
      </c>
      <c r="G4961">
        <v>1.5</v>
      </c>
      <c r="I4961" s="1">
        <v>42216</v>
      </c>
      <c r="J4961">
        <v>1.5</v>
      </c>
      <c r="K4961">
        <f t="shared" si="462"/>
        <v>4848</v>
      </c>
      <c r="L4961" s="7">
        <f t="shared" si="465"/>
        <v>95.395513577331755</v>
      </c>
      <c r="M4961">
        <f t="shared" si="466"/>
        <v>1.5999999999999999</v>
      </c>
      <c r="N4961">
        <f t="shared" si="467"/>
        <v>1.8933333333333331</v>
      </c>
      <c r="O4961">
        <f>G4961/WatershedCalcs!$F$18</f>
        <v>9.334415571282749E-2</v>
      </c>
    </row>
    <row r="4962" spans="1:15" x14ac:dyDescent="0.25">
      <c r="A4962">
        <f t="shared" si="463"/>
        <v>2015</v>
      </c>
      <c r="B4962">
        <f t="shared" si="464"/>
        <v>11</v>
      </c>
      <c r="C4962">
        <v>2015</v>
      </c>
      <c r="D4962">
        <v>1</v>
      </c>
      <c r="E4962">
        <v>8</v>
      </c>
      <c r="F4962">
        <v>1.4</v>
      </c>
      <c r="G4962">
        <v>1.4</v>
      </c>
      <c r="I4962" s="1">
        <v>42217</v>
      </c>
      <c r="J4962">
        <v>1.4</v>
      </c>
      <c r="K4962">
        <f t="shared" si="462"/>
        <v>4899</v>
      </c>
      <c r="L4962" s="7">
        <f t="shared" si="465"/>
        <v>96.399055489964582</v>
      </c>
      <c r="M4962">
        <f t="shared" si="466"/>
        <v>1.6142857142857141</v>
      </c>
      <c r="N4962">
        <f t="shared" si="467"/>
        <v>2.2099999999999995</v>
      </c>
      <c r="O4962">
        <f>G4962/WatershedCalcs!$F$18</f>
        <v>8.7121211998638981E-2</v>
      </c>
    </row>
    <row r="4963" spans="1:15" x14ac:dyDescent="0.25">
      <c r="A4963">
        <f t="shared" si="463"/>
        <v>2015</v>
      </c>
      <c r="B4963">
        <f t="shared" si="464"/>
        <v>11</v>
      </c>
      <c r="C4963">
        <v>2015</v>
      </c>
      <c r="D4963">
        <v>2</v>
      </c>
      <c r="E4963">
        <v>8</v>
      </c>
      <c r="F4963">
        <v>1.5</v>
      </c>
      <c r="G4963">
        <v>1.5</v>
      </c>
      <c r="I4963" s="1">
        <v>42218</v>
      </c>
      <c r="J4963">
        <v>1.5</v>
      </c>
      <c r="K4963">
        <f t="shared" si="462"/>
        <v>4848</v>
      </c>
      <c r="L4963" s="7">
        <f t="shared" si="465"/>
        <v>95.395513577331755</v>
      </c>
      <c r="M4963">
        <f t="shared" si="466"/>
        <v>1.657142857142857</v>
      </c>
      <c r="N4963">
        <f t="shared" si="467"/>
        <v>2.2633333333333332</v>
      </c>
      <c r="O4963">
        <f>G4963/WatershedCalcs!$F$18</f>
        <v>9.334415571282749E-2</v>
      </c>
    </row>
    <row r="4964" spans="1:15" x14ac:dyDescent="0.25">
      <c r="A4964">
        <f t="shared" si="463"/>
        <v>2015</v>
      </c>
      <c r="B4964">
        <f t="shared" si="464"/>
        <v>11</v>
      </c>
      <c r="C4964">
        <v>2015</v>
      </c>
      <c r="D4964">
        <v>3</v>
      </c>
      <c r="E4964">
        <v>8</v>
      </c>
      <c r="F4964">
        <v>1.8</v>
      </c>
      <c r="G4964">
        <v>1.8</v>
      </c>
      <c r="I4964" s="1">
        <v>42219</v>
      </c>
      <c r="J4964">
        <v>1.8</v>
      </c>
      <c r="K4964">
        <f t="shared" si="462"/>
        <v>4568</v>
      </c>
      <c r="L4964" s="7">
        <f t="shared" si="465"/>
        <v>89.885871704053528</v>
      </c>
      <c r="M4964">
        <f t="shared" si="466"/>
        <v>1.7142857142857142</v>
      </c>
      <c r="N4964">
        <f t="shared" si="467"/>
        <v>2.2766666666666664</v>
      </c>
      <c r="O4964">
        <f>G4964/WatershedCalcs!$F$18</f>
        <v>0.11201298685539299</v>
      </c>
    </row>
    <row r="4965" spans="1:15" x14ac:dyDescent="0.25">
      <c r="A4965">
        <f t="shared" si="463"/>
        <v>2015</v>
      </c>
      <c r="B4965">
        <f t="shared" si="464"/>
        <v>11</v>
      </c>
      <c r="C4965">
        <v>2015</v>
      </c>
      <c r="D4965">
        <v>4</v>
      </c>
      <c r="E4965">
        <v>8</v>
      </c>
      <c r="F4965">
        <v>1.8</v>
      </c>
      <c r="G4965">
        <v>1.8</v>
      </c>
      <c r="I4965" s="1">
        <v>42220</v>
      </c>
      <c r="J4965">
        <v>1.8</v>
      </c>
      <c r="K4965">
        <f t="shared" si="462"/>
        <v>4568</v>
      </c>
      <c r="L4965" s="7">
        <f t="shared" si="465"/>
        <v>89.885871704053528</v>
      </c>
      <c r="M4965">
        <f t="shared" si="466"/>
        <v>1.7142857142857142</v>
      </c>
      <c r="N4965">
        <f t="shared" si="467"/>
        <v>2.2766666666666664</v>
      </c>
      <c r="O4965">
        <f>G4965/WatershedCalcs!$F$18</f>
        <v>0.11201298685539299</v>
      </c>
    </row>
    <row r="4966" spans="1:15" x14ac:dyDescent="0.25">
      <c r="A4966">
        <f t="shared" si="463"/>
        <v>2015</v>
      </c>
      <c r="B4966">
        <f t="shared" si="464"/>
        <v>11</v>
      </c>
      <c r="C4966">
        <v>2015</v>
      </c>
      <c r="D4966">
        <v>5</v>
      </c>
      <c r="E4966">
        <v>8</v>
      </c>
      <c r="F4966">
        <v>1.7</v>
      </c>
      <c r="G4966">
        <v>1.7</v>
      </c>
      <c r="I4966" s="1">
        <v>42221</v>
      </c>
      <c r="J4966">
        <v>1.7</v>
      </c>
      <c r="K4966">
        <f t="shared" si="462"/>
        <v>4673</v>
      </c>
      <c r="L4966" s="7">
        <f t="shared" si="465"/>
        <v>91.951987406532865</v>
      </c>
      <c r="M4966">
        <f t="shared" si="466"/>
        <v>1.7142857142857146</v>
      </c>
      <c r="N4966">
        <f t="shared" si="467"/>
        <v>2.273333333333333</v>
      </c>
      <c r="O4966">
        <f>G4966/WatershedCalcs!$F$18</f>
        <v>0.10579004314120449</v>
      </c>
    </row>
    <row r="4967" spans="1:15" x14ac:dyDescent="0.25">
      <c r="A4967">
        <f t="shared" si="463"/>
        <v>2015</v>
      </c>
      <c r="B4967">
        <f t="shared" si="464"/>
        <v>11</v>
      </c>
      <c r="C4967">
        <v>2015</v>
      </c>
      <c r="D4967">
        <v>6</v>
      </c>
      <c r="E4967">
        <v>8</v>
      </c>
      <c r="F4967">
        <v>1.5</v>
      </c>
      <c r="G4967">
        <v>1.5</v>
      </c>
      <c r="I4967" s="1">
        <v>42222</v>
      </c>
      <c r="J4967">
        <v>1.5</v>
      </c>
      <c r="K4967">
        <f t="shared" si="462"/>
        <v>4848</v>
      </c>
      <c r="L4967" s="7">
        <f t="shared" si="465"/>
        <v>95.395513577331755</v>
      </c>
      <c r="M4967">
        <f t="shared" si="466"/>
        <v>1.7571428571428573</v>
      </c>
      <c r="N4967">
        <f t="shared" si="467"/>
        <v>2.276666666666666</v>
      </c>
      <c r="O4967">
        <f>G4967/WatershedCalcs!$F$18</f>
        <v>9.334415571282749E-2</v>
      </c>
    </row>
    <row r="4968" spans="1:15" x14ac:dyDescent="0.25">
      <c r="A4968">
        <f t="shared" si="463"/>
        <v>2015</v>
      </c>
      <c r="B4968">
        <f t="shared" si="464"/>
        <v>11</v>
      </c>
      <c r="C4968">
        <v>2015</v>
      </c>
      <c r="D4968">
        <v>7</v>
      </c>
      <c r="E4968">
        <v>8</v>
      </c>
      <c r="F4968">
        <v>1.6</v>
      </c>
      <c r="G4968">
        <v>1.6</v>
      </c>
      <c r="I4968" s="1">
        <v>42223</v>
      </c>
      <c r="J4968">
        <v>1.6</v>
      </c>
      <c r="K4968">
        <f t="shared" si="462"/>
        <v>4775</v>
      </c>
      <c r="L4968" s="7">
        <f t="shared" si="465"/>
        <v>93.959071231798504</v>
      </c>
      <c r="M4968">
        <f t="shared" si="466"/>
        <v>1.7857142857142854</v>
      </c>
      <c r="N4968">
        <f t="shared" si="467"/>
        <v>2.2833333333333328</v>
      </c>
      <c r="O4968">
        <f>G4968/WatershedCalcs!$F$18</f>
        <v>9.9567099427015998E-2</v>
      </c>
    </row>
    <row r="4969" spans="1:15" x14ac:dyDescent="0.25">
      <c r="A4969">
        <f t="shared" si="463"/>
        <v>2015</v>
      </c>
      <c r="B4969">
        <f t="shared" si="464"/>
        <v>11</v>
      </c>
      <c r="C4969">
        <v>2015</v>
      </c>
      <c r="D4969">
        <v>8</v>
      </c>
      <c r="E4969">
        <v>8</v>
      </c>
      <c r="F4969">
        <v>1.7</v>
      </c>
      <c r="G4969">
        <v>1.7</v>
      </c>
      <c r="I4969" s="1">
        <v>42224</v>
      </c>
      <c r="J4969">
        <v>1.7</v>
      </c>
      <c r="K4969">
        <f t="shared" si="462"/>
        <v>4673</v>
      </c>
      <c r="L4969" s="7">
        <f t="shared" si="465"/>
        <v>91.951987406532865</v>
      </c>
      <c r="M4969">
        <f t="shared" si="466"/>
        <v>1.8857142857142857</v>
      </c>
      <c r="N4969">
        <f t="shared" si="467"/>
        <v>2.2899999999999996</v>
      </c>
      <c r="O4969">
        <f>G4969/WatershedCalcs!$F$18</f>
        <v>0.10579004314120449</v>
      </c>
    </row>
    <row r="4970" spans="1:15" x14ac:dyDescent="0.25">
      <c r="A4970">
        <f t="shared" si="463"/>
        <v>2015</v>
      </c>
      <c r="B4970">
        <f t="shared" si="464"/>
        <v>11</v>
      </c>
      <c r="C4970">
        <v>2015</v>
      </c>
      <c r="D4970">
        <v>9</v>
      </c>
      <c r="E4970">
        <v>8</v>
      </c>
      <c r="F4970">
        <v>1.9</v>
      </c>
      <c r="G4970">
        <v>1.9</v>
      </c>
      <c r="I4970" s="1">
        <v>42225</v>
      </c>
      <c r="J4970">
        <v>1.9</v>
      </c>
      <c r="K4970">
        <f t="shared" si="462"/>
        <v>4479</v>
      </c>
      <c r="L4970" s="7">
        <f t="shared" si="465"/>
        <v>88.134592680047234</v>
      </c>
      <c r="M4970">
        <f t="shared" si="466"/>
        <v>2</v>
      </c>
      <c r="N4970">
        <f t="shared" si="467"/>
        <v>2.2999999999999994</v>
      </c>
      <c r="O4970">
        <f>G4970/WatershedCalcs!$F$18</f>
        <v>0.11823593056958148</v>
      </c>
    </row>
    <row r="4971" spans="1:15" x14ac:dyDescent="0.25">
      <c r="A4971">
        <f t="shared" si="463"/>
        <v>2015</v>
      </c>
      <c r="B4971">
        <f t="shared" si="464"/>
        <v>11</v>
      </c>
      <c r="C4971">
        <v>2015</v>
      </c>
      <c r="D4971">
        <v>10</v>
      </c>
      <c r="E4971">
        <v>8</v>
      </c>
      <c r="F4971">
        <v>1.8</v>
      </c>
      <c r="G4971">
        <v>1.8</v>
      </c>
      <c r="I4971" s="1">
        <v>42226</v>
      </c>
      <c r="J4971">
        <v>1.8</v>
      </c>
      <c r="K4971">
        <f t="shared" si="462"/>
        <v>4568</v>
      </c>
      <c r="L4971" s="7">
        <f t="shared" si="465"/>
        <v>89.885871704053528</v>
      </c>
      <c r="M4971">
        <f t="shared" si="466"/>
        <v>2.0285714285714285</v>
      </c>
      <c r="N4971">
        <f t="shared" si="467"/>
        <v>2.2999999999999998</v>
      </c>
      <c r="O4971">
        <f>G4971/WatershedCalcs!$F$18</f>
        <v>0.11201298685539299</v>
      </c>
    </row>
    <row r="4972" spans="1:15" x14ac:dyDescent="0.25">
      <c r="A4972">
        <f t="shared" si="463"/>
        <v>2015</v>
      </c>
      <c r="B4972">
        <f t="shared" si="464"/>
        <v>11</v>
      </c>
      <c r="C4972">
        <v>2015</v>
      </c>
      <c r="D4972">
        <v>11</v>
      </c>
      <c r="E4972">
        <v>8</v>
      </c>
      <c r="F4972">
        <v>1.8</v>
      </c>
      <c r="G4972">
        <v>1.8</v>
      </c>
      <c r="I4972" s="1">
        <v>42227</v>
      </c>
      <c r="J4972">
        <v>1.8</v>
      </c>
      <c r="K4972">
        <f t="shared" si="462"/>
        <v>4568</v>
      </c>
      <c r="L4972" s="7">
        <f t="shared" si="465"/>
        <v>89.885871704053528</v>
      </c>
      <c r="M4972">
        <f t="shared" si="466"/>
        <v>2.0428571428571431</v>
      </c>
      <c r="N4972">
        <f t="shared" si="467"/>
        <v>2.3033333333333332</v>
      </c>
      <c r="O4972">
        <f>G4972/WatershedCalcs!$F$18</f>
        <v>0.11201298685539299</v>
      </c>
    </row>
    <row r="4973" spans="1:15" x14ac:dyDescent="0.25">
      <c r="A4973">
        <f t="shared" si="463"/>
        <v>2015</v>
      </c>
      <c r="B4973">
        <f t="shared" si="464"/>
        <v>11</v>
      </c>
      <c r="C4973">
        <v>2015</v>
      </c>
      <c r="D4973">
        <v>12</v>
      </c>
      <c r="E4973">
        <v>8</v>
      </c>
      <c r="F4973">
        <v>2</v>
      </c>
      <c r="G4973">
        <v>2</v>
      </c>
      <c r="I4973" s="1">
        <v>42228</v>
      </c>
      <c r="J4973">
        <v>2</v>
      </c>
      <c r="K4973">
        <f t="shared" si="462"/>
        <v>4416</v>
      </c>
      <c r="L4973" s="7">
        <f t="shared" si="465"/>
        <v>86.894923258559615</v>
      </c>
      <c r="M4973">
        <f t="shared" si="466"/>
        <v>2.0428571428571431</v>
      </c>
      <c r="N4973">
        <f t="shared" si="467"/>
        <v>2.2999999999999998</v>
      </c>
      <c r="O4973">
        <f>G4973/WatershedCalcs!$F$18</f>
        <v>0.12445887428376999</v>
      </c>
    </row>
    <row r="4974" spans="1:15" x14ac:dyDescent="0.25">
      <c r="A4974">
        <f t="shared" si="463"/>
        <v>2015</v>
      </c>
      <c r="B4974">
        <f t="shared" si="464"/>
        <v>11</v>
      </c>
      <c r="C4974">
        <v>2015</v>
      </c>
      <c r="D4974">
        <v>13</v>
      </c>
      <c r="E4974">
        <v>8</v>
      </c>
      <c r="F4974">
        <v>1.7</v>
      </c>
      <c r="G4974">
        <v>1.7</v>
      </c>
      <c r="I4974" s="1">
        <v>42229</v>
      </c>
      <c r="J4974">
        <v>1.7</v>
      </c>
      <c r="K4974">
        <f t="shared" si="462"/>
        <v>4673</v>
      </c>
      <c r="L4974" s="7">
        <f t="shared" si="465"/>
        <v>91.951987406532865</v>
      </c>
      <c r="M4974">
        <f t="shared" si="466"/>
        <v>2</v>
      </c>
      <c r="N4974">
        <f t="shared" si="467"/>
        <v>2.2933333333333334</v>
      </c>
      <c r="O4974">
        <f>G4974/WatershedCalcs!$F$18</f>
        <v>0.10579004314120449</v>
      </c>
    </row>
    <row r="4975" spans="1:15" x14ac:dyDescent="0.25">
      <c r="A4975">
        <f t="shared" si="463"/>
        <v>2015</v>
      </c>
      <c r="B4975">
        <f t="shared" si="464"/>
        <v>11</v>
      </c>
      <c r="C4975">
        <v>2015</v>
      </c>
      <c r="D4975">
        <v>14</v>
      </c>
      <c r="E4975">
        <v>8</v>
      </c>
      <c r="F4975">
        <v>2.2999999999999998</v>
      </c>
      <c r="G4975">
        <v>2.2999999999999998</v>
      </c>
      <c r="I4975" s="1">
        <v>42230</v>
      </c>
      <c r="J4975">
        <v>2.2999999999999998</v>
      </c>
      <c r="K4975">
        <f t="shared" si="462"/>
        <v>4227</v>
      </c>
      <c r="L4975" s="7">
        <f t="shared" si="465"/>
        <v>83.175914994096814</v>
      </c>
      <c r="M4975">
        <f t="shared" si="466"/>
        <v>2</v>
      </c>
      <c r="N4975">
        <f t="shared" si="467"/>
        <v>2.2933333333333334</v>
      </c>
      <c r="O4975">
        <f>G4975/WatershedCalcs!$F$18</f>
        <v>0.14312770542633546</v>
      </c>
    </row>
    <row r="4976" spans="1:15" x14ac:dyDescent="0.25">
      <c r="A4976">
        <f t="shared" si="463"/>
        <v>2015</v>
      </c>
      <c r="B4976">
        <f t="shared" si="464"/>
        <v>11</v>
      </c>
      <c r="C4976">
        <v>2015</v>
      </c>
      <c r="D4976">
        <v>15</v>
      </c>
      <c r="E4976">
        <v>8</v>
      </c>
      <c r="F4976">
        <v>2.5</v>
      </c>
      <c r="G4976">
        <v>2.5</v>
      </c>
      <c r="I4976" s="1">
        <v>42231</v>
      </c>
      <c r="J4976">
        <v>2.5</v>
      </c>
      <c r="K4976">
        <f t="shared" si="462"/>
        <v>4136</v>
      </c>
      <c r="L4976" s="7">
        <f t="shared" si="465"/>
        <v>81.385281385281388</v>
      </c>
      <c r="M4976">
        <f t="shared" si="466"/>
        <v>1.9285714285714286</v>
      </c>
      <c r="N4976">
        <f t="shared" si="467"/>
        <v>2.2733333333333334</v>
      </c>
      <c r="O4976">
        <f>G4976/WatershedCalcs!$F$18</f>
        <v>0.15557359285471248</v>
      </c>
    </row>
    <row r="4977" spans="1:15" x14ac:dyDescent="0.25">
      <c r="A4977">
        <f t="shared" si="463"/>
        <v>2015</v>
      </c>
      <c r="B4977">
        <f t="shared" si="464"/>
        <v>11</v>
      </c>
      <c r="C4977">
        <v>2015</v>
      </c>
      <c r="D4977">
        <v>16</v>
      </c>
      <c r="E4977">
        <v>8</v>
      </c>
      <c r="F4977">
        <v>2.1</v>
      </c>
      <c r="G4977">
        <v>2.1</v>
      </c>
      <c r="I4977" s="1">
        <v>42232</v>
      </c>
      <c r="J4977">
        <v>2.1</v>
      </c>
      <c r="K4977">
        <f t="shared" si="462"/>
        <v>4352</v>
      </c>
      <c r="L4977" s="7">
        <f t="shared" si="465"/>
        <v>85.635576544667458</v>
      </c>
      <c r="M4977">
        <f t="shared" si="466"/>
        <v>1.8142857142857143</v>
      </c>
      <c r="N4977">
        <f t="shared" si="467"/>
        <v>2.253333333333333</v>
      </c>
      <c r="O4977">
        <f>G4977/WatershedCalcs!$F$18</f>
        <v>0.1306818179979585</v>
      </c>
    </row>
    <row r="4978" spans="1:15" x14ac:dyDescent="0.25">
      <c r="A4978">
        <f t="shared" si="463"/>
        <v>2015</v>
      </c>
      <c r="B4978">
        <f t="shared" si="464"/>
        <v>11</v>
      </c>
      <c r="C4978">
        <v>2015</v>
      </c>
      <c r="D4978">
        <v>17</v>
      </c>
      <c r="E4978">
        <v>8</v>
      </c>
      <c r="F4978">
        <v>1.9</v>
      </c>
      <c r="G4978">
        <v>1.9</v>
      </c>
      <c r="I4978" s="1">
        <v>42233</v>
      </c>
      <c r="J4978">
        <v>1.9</v>
      </c>
      <c r="K4978">
        <f t="shared" si="462"/>
        <v>4479</v>
      </c>
      <c r="L4978" s="7">
        <f t="shared" si="465"/>
        <v>88.134592680047234</v>
      </c>
      <c r="M4978">
        <f t="shared" si="466"/>
        <v>1.7857142857142858</v>
      </c>
      <c r="N4978">
        <f t="shared" si="467"/>
        <v>2.25</v>
      </c>
      <c r="O4978">
        <f>G4978/WatershedCalcs!$F$18</f>
        <v>0.11823593056958148</v>
      </c>
    </row>
    <row r="4979" spans="1:15" x14ac:dyDescent="0.25">
      <c r="A4979">
        <f t="shared" si="463"/>
        <v>2015</v>
      </c>
      <c r="B4979">
        <f t="shared" si="464"/>
        <v>11</v>
      </c>
      <c r="C4979">
        <v>2015</v>
      </c>
      <c r="D4979">
        <v>18</v>
      </c>
      <c r="E4979">
        <v>8</v>
      </c>
      <c r="F4979">
        <v>1.8</v>
      </c>
      <c r="G4979">
        <v>1.8</v>
      </c>
      <c r="I4979" s="1">
        <v>42234</v>
      </c>
      <c r="J4979">
        <v>1.8</v>
      </c>
      <c r="K4979">
        <f t="shared" si="462"/>
        <v>4568</v>
      </c>
      <c r="L4979" s="7">
        <f t="shared" si="465"/>
        <v>89.885871704053528</v>
      </c>
      <c r="M4979">
        <f t="shared" si="466"/>
        <v>1.7714285714285716</v>
      </c>
      <c r="N4979">
        <f t="shared" si="467"/>
        <v>2.253333333333333</v>
      </c>
      <c r="O4979">
        <f>G4979/WatershedCalcs!$F$18</f>
        <v>0.11201298685539299</v>
      </c>
    </row>
    <row r="4980" spans="1:15" x14ac:dyDescent="0.25">
      <c r="A4980">
        <f t="shared" si="463"/>
        <v>2015</v>
      </c>
      <c r="B4980">
        <f t="shared" si="464"/>
        <v>11</v>
      </c>
      <c r="C4980">
        <v>2015</v>
      </c>
      <c r="D4980">
        <v>19</v>
      </c>
      <c r="E4980">
        <v>8</v>
      </c>
      <c r="F4980">
        <v>1.7</v>
      </c>
      <c r="G4980">
        <v>1.7</v>
      </c>
      <c r="I4980" s="1">
        <v>42235</v>
      </c>
      <c r="J4980">
        <v>1.7</v>
      </c>
      <c r="K4980">
        <f t="shared" si="462"/>
        <v>4673</v>
      </c>
      <c r="L4980" s="7">
        <f t="shared" si="465"/>
        <v>91.951987406532865</v>
      </c>
      <c r="M4980">
        <f t="shared" si="466"/>
        <v>1.7571428571428573</v>
      </c>
      <c r="N4980">
        <f t="shared" si="467"/>
        <v>2.4033333333333333</v>
      </c>
      <c r="O4980">
        <f>G4980/WatershedCalcs!$F$18</f>
        <v>0.10579004314120449</v>
      </c>
    </row>
    <row r="4981" spans="1:15" x14ac:dyDescent="0.25">
      <c r="A4981">
        <f t="shared" si="463"/>
        <v>2015</v>
      </c>
      <c r="B4981">
        <f t="shared" si="464"/>
        <v>11</v>
      </c>
      <c r="C4981">
        <v>2015</v>
      </c>
      <c r="D4981">
        <v>20</v>
      </c>
      <c r="E4981">
        <v>8</v>
      </c>
      <c r="F4981">
        <v>1.7</v>
      </c>
      <c r="G4981">
        <v>1.7</v>
      </c>
      <c r="I4981" s="1">
        <v>42236</v>
      </c>
      <c r="J4981">
        <v>1.7</v>
      </c>
      <c r="K4981">
        <f t="shared" si="462"/>
        <v>4673</v>
      </c>
      <c r="L4981" s="7">
        <f t="shared" si="465"/>
        <v>91.951987406532865</v>
      </c>
      <c r="M4981">
        <f t="shared" si="466"/>
        <v>1.7714285714285716</v>
      </c>
      <c r="N4981">
        <f t="shared" si="467"/>
        <v>2.4466666666666663</v>
      </c>
      <c r="O4981">
        <f>G4981/WatershedCalcs!$F$18</f>
        <v>0.10579004314120449</v>
      </c>
    </row>
    <row r="4982" spans="1:15" x14ac:dyDescent="0.25">
      <c r="A4982">
        <f t="shared" si="463"/>
        <v>2015</v>
      </c>
      <c r="B4982">
        <f t="shared" si="464"/>
        <v>11</v>
      </c>
      <c r="C4982">
        <v>2015</v>
      </c>
      <c r="D4982">
        <v>21</v>
      </c>
      <c r="E4982">
        <v>8</v>
      </c>
      <c r="F4982">
        <v>1.8</v>
      </c>
      <c r="G4982">
        <v>1.8</v>
      </c>
      <c r="I4982" s="1">
        <v>42237</v>
      </c>
      <c r="J4982">
        <v>1.8</v>
      </c>
      <c r="K4982">
        <f t="shared" si="462"/>
        <v>4568</v>
      </c>
      <c r="L4982" s="7">
        <f t="shared" si="465"/>
        <v>89.885871704053528</v>
      </c>
      <c r="M4982">
        <f t="shared" si="466"/>
        <v>1.785714285714286</v>
      </c>
      <c r="N4982">
        <f t="shared" si="467"/>
        <v>2.46</v>
      </c>
      <c r="O4982">
        <f>G4982/WatershedCalcs!$F$18</f>
        <v>0.11201298685539299</v>
      </c>
    </row>
    <row r="4983" spans="1:15" x14ac:dyDescent="0.25">
      <c r="A4983">
        <f t="shared" si="463"/>
        <v>2015</v>
      </c>
      <c r="B4983">
        <f t="shared" si="464"/>
        <v>11</v>
      </c>
      <c r="C4983">
        <v>2015</v>
      </c>
      <c r="D4983">
        <v>22</v>
      </c>
      <c r="E4983">
        <v>8</v>
      </c>
      <c r="F4983">
        <v>1.7</v>
      </c>
      <c r="G4983">
        <v>1.7</v>
      </c>
      <c r="I4983" s="1">
        <v>42238</v>
      </c>
      <c r="J4983">
        <v>1.7</v>
      </c>
      <c r="K4983">
        <f t="shared" si="462"/>
        <v>4673</v>
      </c>
      <c r="L4983" s="7">
        <f t="shared" si="465"/>
        <v>91.951987406532865</v>
      </c>
      <c r="M4983">
        <f t="shared" si="466"/>
        <v>1.785714285714286</v>
      </c>
      <c r="N4983">
        <f t="shared" si="467"/>
        <v>2.46</v>
      </c>
      <c r="O4983">
        <f>G4983/WatershedCalcs!$F$18</f>
        <v>0.10579004314120449</v>
      </c>
    </row>
    <row r="4984" spans="1:15" x14ac:dyDescent="0.25">
      <c r="A4984">
        <f t="shared" si="463"/>
        <v>2015</v>
      </c>
      <c r="B4984">
        <f t="shared" si="464"/>
        <v>11</v>
      </c>
      <c r="C4984">
        <v>2015</v>
      </c>
      <c r="D4984">
        <v>23</v>
      </c>
      <c r="E4984">
        <v>8</v>
      </c>
      <c r="F4984">
        <v>1.9</v>
      </c>
      <c r="G4984">
        <v>1.9</v>
      </c>
      <c r="I4984" s="1">
        <v>42239</v>
      </c>
      <c r="J4984">
        <v>1.9</v>
      </c>
      <c r="K4984">
        <f t="shared" si="462"/>
        <v>4479</v>
      </c>
      <c r="L4984" s="7">
        <f t="shared" si="465"/>
        <v>88.134592680047234</v>
      </c>
      <c r="M4984">
        <f t="shared" si="466"/>
        <v>2.2285714285714286</v>
      </c>
      <c r="N4984">
        <f t="shared" si="467"/>
        <v>2.4633333333333329</v>
      </c>
      <c r="O4984">
        <f>G4984/WatershedCalcs!$F$18</f>
        <v>0.11823593056958148</v>
      </c>
    </row>
    <row r="4985" spans="1:15" x14ac:dyDescent="0.25">
      <c r="A4985">
        <f t="shared" si="463"/>
        <v>2015</v>
      </c>
      <c r="B4985">
        <f t="shared" si="464"/>
        <v>11</v>
      </c>
      <c r="C4985">
        <v>2015</v>
      </c>
      <c r="D4985">
        <v>24</v>
      </c>
      <c r="E4985">
        <v>8</v>
      </c>
      <c r="F4985">
        <v>1.8</v>
      </c>
      <c r="G4985">
        <v>1.8</v>
      </c>
      <c r="I4985" s="1">
        <v>42240</v>
      </c>
      <c r="J4985">
        <v>1.8</v>
      </c>
      <c r="K4985">
        <f t="shared" si="462"/>
        <v>4568</v>
      </c>
      <c r="L4985" s="7">
        <f t="shared" si="465"/>
        <v>89.885871704053528</v>
      </c>
      <c r="M4985">
        <f t="shared" si="466"/>
        <v>3.5285714285714285</v>
      </c>
      <c r="N4985">
        <f t="shared" si="467"/>
        <v>2.4599999999999995</v>
      </c>
      <c r="O4985">
        <f>G4985/WatershedCalcs!$F$18</f>
        <v>0.11201298685539299</v>
      </c>
    </row>
    <row r="4986" spans="1:15" x14ac:dyDescent="0.25">
      <c r="A4986">
        <f t="shared" si="463"/>
        <v>2015</v>
      </c>
      <c r="B4986">
        <f t="shared" si="464"/>
        <v>11</v>
      </c>
      <c r="C4986">
        <v>2015</v>
      </c>
      <c r="D4986">
        <v>25</v>
      </c>
      <c r="E4986">
        <v>8</v>
      </c>
      <c r="F4986">
        <v>1.7</v>
      </c>
      <c r="G4986">
        <v>1.7</v>
      </c>
      <c r="I4986" s="1">
        <v>42241</v>
      </c>
      <c r="J4986">
        <v>1.7</v>
      </c>
      <c r="K4986">
        <f t="shared" si="462"/>
        <v>4673</v>
      </c>
      <c r="L4986" s="7">
        <f t="shared" si="465"/>
        <v>91.951987406532865</v>
      </c>
      <c r="M4986">
        <f t="shared" si="466"/>
        <v>3.6999999999999997</v>
      </c>
      <c r="N4986">
        <f t="shared" si="467"/>
        <v>2.4566666666666661</v>
      </c>
      <c r="O4986">
        <f>G4986/WatershedCalcs!$F$18</f>
        <v>0.10579004314120449</v>
      </c>
    </row>
    <row r="4987" spans="1:15" x14ac:dyDescent="0.25">
      <c r="A4987">
        <f t="shared" si="463"/>
        <v>2015</v>
      </c>
      <c r="B4987">
        <f t="shared" si="464"/>
        <v>11</v>
      </c>
      <c r="C4987">
        <v>2015</v>
      </c>
      <c r="D4987">
        <v>26</v>
      </c>
      <c r="E4987">
        <v>8</v>
      </c>
      <c r="F4987">
        <v>1.8</v>
      </c>
      <c r="G4987">
        <v>1.8</v>
      </c>
      <c r="I4987" s="1">
        <v>42242</v>
      </c>
      <c r="J4987">
        <v>1.8</v>
      </c>
      <c r="K4987">
        <f t="shared" si="462"/>
        <v>4568</v>
      </c>
      <c r="L4987" s="7">
        <f t="shared" si="465"/>
        <v>89.885871704053528</v>
      </c>
      <c r="M4987">
        <f t="shared" si="466"/>
        <v>3.7285714285714282</v>
      </c>
      <c r="N4987">
        <f t="shared" si="467"/>
        <v>2.4533333333333327</v>
      </c>
      <c r="O4987">
        <f>G4987/WatershedCalcs!$F$18</f>
        <v>0.11201298685539299</v>
      </c>
    </row>
    <row r="4988" spans="1:15" x14ac:dyDescent="0.25">
      <c r="A4988">
        <f t="shared" si="463"/>
        <v>2015</v>
      </c>
      <c r="B4988">
        <f t="shared" si="464"/>
        <v>11</v>
      </c>
      <c r="C4988">
        <v>2015</v>
      </c>
      <c r="D4988">
        <v>27</v>
      </c>
      <c r="E4988">
        <v>8</v>
      </c>
      <c r="F4988">
        <v>1.8</v>
      </c>
      <c r="G4988">
        <v>1.8</v>
      </c>
      <c r="I4988" s="1">
        <v>42243</v>
      </c>
      <c r="J4988">
        <v>1.8</v>
      </c>
      <c r="K4988">
        <f t="shared" si="462"/>
        <v>4568</v>
      </c>
      <c r="L4988" s="7">
        <f t="shared" si="465"/>
        <v>89.885871704053528</v>
      </c>
      <c r="M4988">
        <f t="shared" si="466"/>
        <v>3.7285714285714282</v>
      </c>
      <c r="N4988">
        <f t="shared" si="467"/>
        <v>2.5033333333333325</v>
      </c>
      <c r="O4988">
        <f>G4988/WatershedCalcs!$F$18</f>
        <v>0.11201298685539299</v>
      </c>
    </row>
    <row r="4989" spans="1:15" x14ac:dyDescent="0.25">
      <c r="A4989">
        <f t="shared" si="463"/>
        <v>2015</v>
      </c>
      <c r="B4989">
        <f t="shared" si="464"/>
        <v>11</v>
      </c>
      <c r="C4989">
        <v>2015</v>
      </c>
      <c r="D4989">
        <v>28</v>
      </c>
      <c r="E4989">
        <v>8</v>
      </c>
      <c r="F4989">
        <v>1.8</v>
      </c>
      <c r="G4989">
        <v>1.8</v>
      </c>
      <c r="I4989" s="1">
        <v>42244</v>
      </c>
      <c r="J4989">
        <v>1.8</v>
      </c>
      <c r="K4989">
        <f t="shared" si="462"/>
        <v>4568</v>
      </c>
      <c r="L4989" s="7">
        <f t="shared" si="465"/>
        <v>89.885871704053528</v>
      </c>
      <c r="M4989">
        <f t="shared" si="466"/>
        <v>3.7142857142857144</v>
      </c>
      <c r="N4989">
        <f t="shared" si="467"/>
        <v>2.526666666666666</v>
      </c>
      <c r="O4989">
        <f>G4989/WatershedCalcs!$F$18</f>
        <v>0.11201298685539299</v>
      </c>
    </row>
    <row r="4990" spans="1:15" x14ac:dyDescent="0.25">
      <c r="A4990">
        <f t="shared" si="463"/>
        <v>2015</v>
      </c>
      <c r="B4990">
        <f t="shared" si="464"/>
        <v>11</v>
      </c>
      <c r="C4990">
        <v>2015</v>
      </c>
      <c r="D4990">
        <v>29</v>
      </c>
      <c r="E4990">
        <v>8</v>
      </c>
      <c r="F4990">
        <v>4.8</v>
      </c>
      <c r="G4990">
        <v>4.8</v>
      </c>
      <c r="I4990" s="1">
        <v>42245</v>
      </c>
      <c r="J4990">
        <v>4.8</v>
      </c>
      <c r="K4990">
        <f t="shared" si="462"/>
        <v>3498</v>
      </c>
      <c r="L4990" s="7">
        <f t="shared" si="465"/>
        <v>68.831168831168839</v>
      </c>
      <c r="M4990">
        <f t="shared" si="466"/>
        <v>3.7142857142857144</v>
      </c>
      <c r="N4990">
        <f t="shared" si="467"/>
        <v>2.526666666666666</v>
      </c>
      <c r="O4990">
        <f>G4990/WatershedCalcs!$F$18</f>
        <v>0.29870129828104797</v>
      </c>
    </row>
    <row r="4991" spans="1:15" x14ac:dyDescent="0.25">
      <c r="A4991">
        <f t="shared" si="463"/>
        <v>2015</v>
      </c>
      <c r="B4991">
        <f t="shared" si="464"/>
        <v>11</v>
      </c>
      <c r="C4991">
        <v>2015</v>
      </c>
      <c r="D4991">
        <v>30</v>
      </c>
      <c r="E4991">
        <v>8</v>
      </c>
      <c r="F4991">
        <v>11</v>
      </c>
      <c r="G4991">
        <v>11</v>
      </c>
      <c r="I4991" s="1">
        <v>42246</v>
      </c>
      <c r="J4991">
        <v>11</v>
      </c>
      <c r="K4991">
        <f t="shared" si="462"/>
        <v>2599</v>
      </c>
      <c r="L4991" s="7">
        <f t="shared" si="465"/>
        <v>51.141282959464775</v>
      </c>
      <c r="M4991">
        <f t="shared" si="466"/>
        <v>3.2714285714285714</v>
      </c>
      <c r="N4991">
        <f t="shared" si="467"/>
        <v>2.4199999999999995</v>
      </c>
      <c r="O4991">
        <f>G4991/WatershedCalcs!$F$18</f>
        <v>0.68452380856073491</v>
      </c>
    </row>
    <row r="4992" spans="1:15" x14ac:dyDescent="0.25">
      <c r="A4992">
        <f t="shared" si="463"/>
        <v>2015</v>
      </c>
      <c r="B4992">
        <f t="shared" si="464"/>
        <v>11</v>
      </c>
      <c r="C4992">
        <v>2015</v>
      </c>
      <c r="D4992">
        <v>31</v>
      </c>
      <c r="E4992">
        <v>8</v>
      </c>
      <c r="F4992">
        <v>3</v>
      </c>
      <c r="G4992">
        <v>3</v>
      </c>
      <c r="I4992" s="1">
        <v>42247</v>
      </c>
      <c r="J4992">
        <v>3</v>
      </c>
      <c r="K4992">
        <f t="shared" si="462"/>
        <v>3941</v>
      </c>
      <c r="L4992" s="7">
        <f t="shared" si="465"/>
        <v>77.548209366391191</v>
      </c>
      <c r="M4992">
        <f t="shared" si="466"/>
        <v>1.9571428571428573</v>
      </c>
      <c r="N4992">
        <f t="shared" si="467"/>
        <v>2.1066666666666665</v>
      </c>
      <c r="O4992">
        <f>G4992/WatershedCalcs!$F$18</f>
        <v>0.18668831142565498</v>
      </c>
    </row>
    <row r="4993" spans="1:15" x14ac:dyDescent="0.25">
      <c r="A4993">
        <f t="shared" si="463"/>
        <v>2015</v>
      </c>
      <c r="B4993">
        <f t="shared" si="464"/>
        <v>12</v>
      </c>
      <c r="C4993">
        <v>2015</v>
      </c>
      <c r="D4993">
        <v>1</v>
      </c>
      <c r="E4993">
        <v>9</v>
      </c>
      <c r="F4993">
        <v>1.9</v>
      </c>
      <c r="G4993">
        <v>1.9</v>
      </c>
      <c r="I4993" s="1">
        <v>42248</v>
      </c>
      <c r="J4993">
        <v>1.9</v>
      </c>
      <c r="K4993">
        <f t="shared" si="462"/>
        <v>4479</v>
      </c>
      <c r="L4993" s="7">
        <f t="shared" si="465"/>
        <v>88.134592680047234</v>
      </c>
      <c r="M4993">
        <f t="shared" si="466"/>
        <v>1.8142857142857145</v>
      </c>
      <c r="N4993">
        <f t="shared" si="467"/>
        <v>2.0599999999999996</v>
      </c>
      <c r="O4993">
        <f>G4993/WatershedCalcs!$F$18</f>
        <v>0.11823593056958148</v>
      </c>
    </row>
    <row r="4994" spans="1:15" x14ac:dyDescent="0.25">
      <c r="A4994">
        <f t="shared" si="463"/>
        <v>2015</v>
      </c>
      <c r="B4994">
        <f t="shared" si="464"/>
        <v>12</v>
      </c>
      <c r="C4994">
        <v>2015</v>
      </c>
      <c r="D4994">
        <v>2</v>
      </c>
      <c r="E4994">
        <v>9</v>
      </c>
      <c r="F4994">
        <v>1.8</v>
      </c>
      <c r="G4994">
        <v>1.8</v>
      </c>
      <c r="I4994" s="1">
        <v>42249</v>
      </c>
      <c r="J4994">
        <v>1.8</v>
      </c>
      <c r="K4994">
        <f t="shared" ref="K4994:K5057" si="468">RANK(J4994,$J$2:$J$5114,0)</f>
        <v>4568</v>
      </c>
      <c r="L4994" s="7">
        <f t="shared" si="465"/>
        <v>89.885871704053528</v>
      </c>
      <c r="M4994">
        <f t="shared" si="466"/>
        <v>1.8142857142857145</v>
      </c>
      <c r="N4994">
        <f t="shared" si="467"/>
        <v>2.0499999999999998</v>
      </c>
      <c r="O4994">
        <f>G4994/WatershedCalcs!$F$18</f>
        <v>0.11201298685539299</v>
      </c>
    </row>
    <row r="4995" spans="1:15" x14ac:dyDescent="0.25">
      <c r="A4995">
        <f t="shared" ref="A4995:A5058" si="469">IF(E4995&gt;9,C4995+1,C4995)</f>
        <v>2015</v>
      </c>
      <c r="B4995">
        <f t="shared" ref="B4995:B5058" si="470">IF(E4995&gt;9,(E4995-9),(E4995+3))</f>
        <v>12</v>
      </c>
      <c r="C4995">
        <v>2015</v>
      </c>
      <c r="D4995">
        <v>3</v>
      </c>
      <c r="E4995">
        <v>9</v>
      </c>
      <c r="F4995">
        <v>1.7</v>
      </c>
      <c r="G4995">
        <v>1.7</v>
      </c>
      <c r="I4995" s="1">
        <v>42250</v>
      </c>
      <c r="J4995">
        <v>1.7</v>
      </c>
      <c r="K4995">
        <f t="shared" si="468"/>
        <v>4673</v>
      </c>
      <c r="L4995" s="7">
        <f t="shared" ref="L4995:L5058" si="471">100*(K4995/(COUNT($K$2:$K$5114)+1))</f>
        <v>91.951987406532865</v>
      </c>
      <c r="M4995">
        <f t="shared" ref="M4995:M5058" si="472">AVERAGE(J4995:J5001)</f>
        <v>1.8285714285714287</v>
      </c>
      <c r="N4995">
        <f t="shared" ref="N4995:N5058" si="473">AVERAGE(J4995:J5024)</f>
        <v>2.04</v>
      </c>
      <c r="O4995">
        <f>G4995/WatershedCalcs!$F$18</f>
        <v>0.10579004314120449</v>
      </c>
    </row>
    <row r="4996" spans="1:15" x14ac:dyDescent="0.25">
      <c r="A4996">
        <f t="shared" si="469"/>
        <v>2015</v>
      </c>
      <c r="B4996">
        <f t="shared" si="470"/>
        <v>12</v>
      </c>
      <c r="C4996">
        <v>2015</v>
      </c>
      <c r="D4996">
        <v>4</v>
      </c>
      <c r="E4996">
        <v>9</v>
      </c>
      <c r="F4996">
        <v>1.8</v>
      </c>
      <c r="G4996">
        <v>1.8</v>
      </c>
      <c r="I4996" s="1">
        <v>42251</v>
      </c>
      <c r="J4996">
        <v>1.8</v>
      </c>
      <c r="K4996">
        <f t="shared" si="468"/>
        <v>4568</v>
      </c>
      <c r="L4996" s="7">
        <f t="shared" si="471"/>
        <v>89.885871704053528</v>
      </c>
      <c r="M4996">
        <f t="shared" si="472"/>
        <v>1.8285714285714285</v>
      </c>
      <c r="N4996">
        <f t="shared" si="473"/>
        <v>2.0366666666666666</v>
      </c>
      <c r="O4996">
        <f>G4996/WatershedCalcs!$F$18</f>
        <v>0.11201298685539299</v>
      </c>
    </row>
    <row r="4997" spans="1:15" x14ac:dyDescent="0.25">
      <c r="A4997">
        <f t="shared" si="469"/>
        <v>2015</v>
      </c>
      <c r="B4997">
        <f t="shared" si="470"/>
        <v>12</v>
      </c>
      <c r="C4997">
        <v>2015</v>
      </c>
      <c r="D4997">
        <v>5</v>
      </c>
      <c r="E4997">
        <v>9</v>
      </c>
      <c r="F4997">
        <v>1.7</v>
      </c>
      <c r="G4997">
        <v>1.7</v>
      </c>
      <c r="I4997" s="1">
        <v>42252</v>
      </c>
      <c r="J4997">
        <v>1.7</v>
      </c>
      <c r="K4997">
        <f t="shared" si="468"/>
        <v>4673</v>
      </c>
      <c r="L4997" s="7">
        <f t="shared" si="471"/>
        <v>91.951987406532865</v>
      </c>
      <c r="M4997">
        <f t="shared" si="472"/>
        <v>1.8285714285714287</v>
      </c>
      <c r="N4997">
        <f t="shared" si="473"/>
        <v>2.0299999999999998</v>
      </c>
      <c r="O4997">
        <f>G4997/WatershedCalcs!$F$18</f>
        <v>0.10579004314120449</v>
      </c>
    </row>
    <row r="4998" spans="1:15" x14ac:dyDescent="0.25">
      <c r="A4998">
        <f t="shared" si="469"/>
        <v>2015</v>
      </c>
      <c r="B4998">
        <f t="shared" si="470"/>
        <v>12</v>
      </c>
      <c r="C4998">
        <v>2015</v>
      </c>
      <c r="D4998">
        <v>6</v>
      </c>
      <c r="E4998">
        <v>9</v>
      </c>
      <c r="F4998">
        <v>1.8</v>
      </c>
      <c r="G4998">
        <v>1.8</v>
      </c>
      <c r="I4998" s="1">
        <v>42253</v>
      </c>
      <c r="J4998">
        <v>1.8</v>
      </c>
      <c r="K4998">
        <f t="shared" si="468"/>
        <v>4568</v>
      </c>
      <c r="L4998" s="7">
        <f t="shared" si="471"/>
        <v>89.885871704053528</v>
      </c>
      <c r="M4998">
        <f t="shared" si="472"/>
        <v>1.8285714285714285</v>
      </c>
      <c r="N4998">
        <f t="shared" si="473"/>
        <v>2.0266666666666668</v>
      </c>
      <c r="O4998">
        <f>G4998/WatershedCalcs!$F$18</f>
        <v>0.11201298685539299</v>
      </c>
    </row>
    <row r="4999" spans="1:15" x14ac:dyDescent="0.25">
      <c r="A4999">
        <f t="shared" si="469"/>
        <v>2015</v>
      </c>
      <c r="B4999">
        <f t="shared" si="470"/>
        <v>12</v>
      </c>
      <c r="C4999">
        <v>2015</v>
      </c>
      <c r="D4999">
        <v>7</v>
      </c>
      <c r="E4999">
        <v>9</v>
      </c>
      <c r="F4999">
        <v>2</v>
      </c>
      <c r="G4999">
        <v>2</v>
      </c>
      <c r="I4999" s="1">
        <v>42254</v>
      </c>
      <c r="J4999">
        <v>2</v>
      </c>
      <c r="K4999">
        <f t="shared" si="468"/>
        <v>4416</v>
      </c>
      <c r="L4999" s="7">
        <f t="shared" si="471"/>
        <v>86.894923258559615</v>
      </c>
      <c r="M4999">
        <f t="shared" si="472"/>
        <v>1.8142857142857143</v>
      </c>
      <c r="N4999">
        <f t="shared" si="473"/>
        <v>2.0200000000000005</v>
      </c>
      <c r="O4999">
        <f>G4999/WatershedCalcs!$F$18</f>
        <v>0.12445887428376999</v>
      </c>
    </row>
    <row r="5000" spans="1:15" x14ac:dyDescent="0.25">
      <c r="A5000">
        <f t="shared" si="469"/>
        <v>2015</v>
      </c>
      <c r="B5000">
        <f t="shared" si="470"/>
        <v>12</v>
      </c>
      <c r="C5000">
        <v>2015</v>
      </c>
      <c r="D5000">
        <v>8</v>
      </c>
      <c r="E5000">
        <v>9</v>
      </c>
      <c r="F5000">
        <v>1.9</v>
      </c>
      <c r="G5000">
        <v>1.9</v>
      </c>
      <c r="I5000" s="1">
        <v>42255</v>
      </c>
      <c r="J5000">
        <v>1.9</v>
      </c>
      <c r="K5000">
        <f t="shared" si="468"/>
        <v>4479</v>
      </c>
      <c r="L5000" s="7">
        <f t="shared" si="471"/>
        <v>88.134592680047234</v>
      </c>
      <c r="M5000">
        <f t="shared" si="472"/>
        <v>1.8</v>
      </c>
      <c r="N5000">
        <f t="shared" si="473"/>
        <v>2.0200000000000005</v>
      </c>
      <c r="O5000">
        <f>G5000/WatershedCalcs!$F$18</f>
        <v>0.11823593056958148</v>
      </c>
    </row>
    <row r="5001" spans="1:15" x14ac:dyDescent="0.25">
      <c r="A5001">
        <f t="shared" si="469"/>
        <v>2015</v>
      </c>
      <c r="B5001">
        <f t="shared" si="470"/>
        <v>12</v>
      </c>
      <c r="C5001">
        <v>2015</v>
      </c>
      <c r="D5001">
        <v>9</v>
      </c>
      <c r="E5001">
        <v>9</v>
      </c>
      <c r="F5001">
        <v>1.9</v>
      </c>
      <c r="G5001">
        <v>1.9</v>
      </c>
      <c r="I5001" s="1">
        <v>42256</v>
      </c>
      <c r="J5001">
        <v>1.9</v>
      </c>
      <c r="K5001">
        <f t="shared" si="468"/>
        <v>4479</v>
      </c>
      <c r="L5001" s="7">
        <f t="shared" si="471"/>
        <v>88.134592680047234</v>
      </c>
      <c r="M5001">
        <f t="shared" si="472"/>
        <v>1.8142857142857143</v>
      </c>
      <c r="N5001">
        <f t="shared" si="473"/>
        <v>2.0266666666666668</v>
      </c>
      <c r="O5001">
        <f>G5001/WatershedCalcs!$F$18</f>
        <v>0.11823593056958148</v>
      </c>
    </row>
    <row r="5002" spans="1:15" x14ac:dyDescent="0.25">
      <c r="A5002">
        <f t="shared" si="469"/>
        <v>2015</v>
      </c>
      <c r="B5002">
        <f t="shared" si="470"/>
        <v>12</v>
      </c>
      <c r="C5002">
        <v>2015</v>
      </c>
      <c r="D5002">
        <v>10</v>
      </c>
      <c r="E5002">
        <v>9</v>
      </c>
      <c r="F5002">
        <v>1.7</v>
      </c>
      <c r="G5002">
        <v>1.7</v>
      </c>
      <c r="I5002" s="1">
        <v>42257</v>
      </c>
      <c r="J5002">
        <v>1.7</v>
      </c>
      <c r="K5002">
        <f t="shared" si="468"/>
        <v>4673</v>
      </c>
      <c r="L5002" s="7">
        <f t="shared" si="471"/>
        <v>91.951987406532865</v>
      </c>
      <c r="M5002">
        <f t="shared" si="472"/>
        <v>1.8285714285714287</v>
      </c>
      <c r="N5002">
        <f t="shared" si="473"/>
        <v>2.0300000000000002</v>
      </c>
      <c r="O5002">
        <f>G5002/WatershedCalcs!$F$18</f>
        <v>0.10579004314120449</v>
      </c>
    </row>
    <row r="5003" spans="1:15" x14ac:dyDescent="0.25">
      <c r="A5003">
        <f t="shared" si="469"/>
        <v>2015</v>
      </c>
      <c r="B5003">
        <f t="shared" si="470"/>
        <v>12</v>
      </c>
      <c r="C5003">
        <v>2015</v>
      </c>
      <c r="D5003">
        <v>11</v>
      </c>
      <c r="E5003">
        <v>9</v>
      </c>
      <c r="F5003">
        <v>1.8</v>
      </c>
      <c r="G5003">
        <v>1.8</v>
      </c>
      <c r="I5003" s="1">
        <v>42258</v>
      </c>
      <c r="J5003">
        <v>1.8</v>
      </c>
      <c r="K5003">
        <f t="shared" si="468"/>
        <v>4568</v>
      </c>
      <c r="L5003" s="7">
        <f t="shared" si="471"/>
        <v>89.885871704053528</v>
      </c>
      <c r="M5003">
        <f t="shared" si="472"/>
        <v>2.4857142857142853</v>
      </c>
      <c r="N5003">
        <f t="shared" si="473"/>
        <v>2.183333333333334</v>
      </c>
      <c r="O5003">
        <f>G5003/WatershedCalcs!$F$18</f>
        <v>0.11201298685539299</v>
      </c>
    </row>
    <row r="5004" spans="1:15" x14ac:dyDescent="0.25">
      <c r="A5004">
        <f t="shared" si="469"/>
        <v>2015</v>
      </c>
      <c r="B5004">
        <f t="shared" si="470"/>
        <v>12</v>
      </c>
      <c r="C5004">
        <v>2015</v>
      </c>
      <c r="D5004">
        <v>12</v>
      </c>
      <c r="E5004">
        <v>9</v>
      </c>
      <c r="F5004">
        <v>1.7</v>
      </c>
      <c r="G5004">
        <v>1.7</v>
      </c>
      <c r="I5004" s="1">
        <v>42259</v>
      </c>
      <c r="J5004">
        <v>1.7</v>
      </c>
      <c r="K5004">
        <f t="shared" si="468"/>
        <v>4673</v>
      </c>
      <c r="L5004" s="7">
        <f t="shared" si="471"/>
        <v>91.951987406532865</v>
      </c>
      <c r="M5004">
        <f t="shared" si="472"/>
        <v>2.6571428571428575</v>
      </c>
      <c r="N5004">
        <f t="shared" si="473"/>
        <v>2.3233333333333337</v>
      </c>
      <c r="O5004">
        <f>G5004/WatershedCalcs!$F$18</f>
        <v>0.10579004314120449</v>
      </c>
    </row>
    <row r="5005" spans="1:15" x14ac:dyDescent="0.25">
      <c r="A5005">
        <f t="shared" si="469"/>
        <v>2015</v>
      </c>
      <c r="B5005">
        <f t="shared" si="470"/>
        <v>12</v>
      </c>
      <c r="C5005">
        <v>2015</v>
      </c>
      <c r="D5005">
        <v>13</v>
      </c>
      <c r="E5005">
        <v>9</v>
      </c>
      <c r="F5005">
        <v>1.7</v>
      </c>
      <c r="G5005">
        <v>1.7</v>
      </c>
      <c r="I5005" s="1">
        <v>42260</v>
      </c>
      <c r="J5005">
        <v>1.7</v>
      </c>
      <c r="K5005">
        <f t="shared" si="468"/>
        <v>4673</v>
      </c>
      <c r="L5005" s="7">
        <f t="shared" si="471"/>
        <v>91.951987406532865</v>
      </c>
      <c r="M5005">
        <f t="shared" si="472"/>
        <v>2.7142857142857144</v>
      </c>
      <c r="N5005">
        <f t="shared" si="473"/>
        <v>2.3333333333333335</v>
      </c>
      <c r="O5005">
        <f>G5005/WatershedCalcs!$F$18</f>
        <v>0.10579004314120449</v>
      </c>
    </row>
    <row r="5006" spans="1:15" x14ac:dyDescent="0.25">
      <c r="A5006">
        <f t="shared" si="469"/>
        <v>2015</v>
      </c>
      <c r="B5006">
        <f t="shared" si="470"/>
        <v>12</v>
      </c>
      <c r="C5006">
        <v>2015</v>
      </c>
      <c r="D5006">
        <v>14</v>
      </c>
      <c r="E5006">
        <v>9</v>
      </c>
      <c r="F5006">
        <v>1.9</v>
      </c>
      <c r="G5006">
        <v>1.9</v>
      </c>
      <c r="I5006" s="1">
        <v>42261</v>
      </c>
      <c r="J5006">
        <v>1.9</v>
      </c>
      <c r="K5006">
        <f t="shared" si="468"/>
        <v>4479</v>
      </c>
      <c r="L5006" s="7">
        <f t="shared" si="471"/>
        <v>88.134592680047234</v>
      </c>
      <c r="M5006">
        <f t="shared" si="472"/>
        <v>2.7285714285714286</v>
      </c>
      <c r="N5006">
        <f t="shared" si="473"/>
        <v>2.33</v>
      </c>
      <c r="O5006">
        <f>G5006/WatershedCalcs!$F$18</f>
        <v>0.11823593056958148</v>
      </c>
    </row>
    <row r="5007" spans="1:15" x14ac:dyDescent="0.25">
      <c r="A5007">
        <f t="shared" si="469"/>
        <v>2015</v>
      </c>
      <c r="B5007">
        <f t="shared" si="470"/>
        <v>12</v>
      </c>
      <c r="C5007">
        <v>2015</v>
      </c>
      <c r="D5007">
        <v>15</v>
      </c>
      <c r="E5007">
        <v>9</v>
      </c>
      <c r="F5007">
        <v>2</v>
      </c>
      <c r="G5007">
        <v>2</v>
      </c>
      <c r="I5007" s="1">
        <v>42262</v>
      </c>
      <c r="J5007">
        <v>2</v>
      </c>
      <c r="K5007">
        <f t="shared" si="468"/>
        <v>4416</v>
      </c>
      <c r="L5007" s="7">
        <f t="shared" si="471"/>
        <v>86.894923258559615</v>
      </c>
      <c r="M5007">
        <f t="shared" si="472"/>
        <v>2.7142857142857144</v>
      </c>
      <c r="N5007">
        <f t="shared" si="473"/>
        <v>2.3233333333333333</v>
      </c>
      <c r="O5007">
        <f>G5007/WatershedCalcs!$F$18</f>
        <v>0.12445887428376999</v>
      </c>
    </row>
    <row r="5008" spans="1:15" x14ac:dyDescent="0.25">
      <c r="A5008">
        <f t="shared" si="469"/>
        <v>2015</v>
      </c>
      <c r="B5008">
        <f t="shared" si="470"/>
        <v>12</v>
      </c>
      <c r="C5008">
        <v>2015</v>
      </c>
      <c r="D5008">
        <v>16</v>
      </c>
      <c r="E5008">
        <v>9</v>
      </c>
      <c r="F5008">
        <v>2</v>
      </c>
      <c r="G5008">
        <v>2</v>
      </c>
      <c r="I5008" s="1">
        <v>42263</v>
      </c>
      <c r="J5008">
        <v>2</v>
      </c>
      <c r="K5008">
        <f t="shared" si="468"/>
        <v>4416</v>
      </c>
      <c r="L5008" s="7">
        <f t="shared" si="471"/>
        <v>86.894923258559615</v>
      </c>
      <c r="M5008">
        <f t="shared" si="472"/>
        <v>2.6857142857142859</v>
      </c>
      <c r="N5008">
        <f t="shared" si="473"/>
        <v>2.3166666666666669</v>
      </c>
      <c r="O5008">
        <f>G5008/WatershedCalcs!$F$18</f>
        <v>0.12445887428376999</v>
      </c>
    </row>
    <row r="5009" spans="1:15" x14ac:dyDescent="0.25">
      <c r="A5009">
        <f t="shared" si="469"/>
        <v>2015</v>
      </c>
      <c r="B5009">
        <f t="shared" si="470"/>
        <v>12</v>
      </c>
      <c r="C5009">
        <v>2015</v>
      </c>
      <c r="D5009">
        <v>17</v>
      </c>
      <c r="E5009">
        <v>9</v>
      </c>
      <c r="F5009">
        <v>6.3</v>
      </c>
      <c r="G5009">
        <v>6.3</v>
      </c>
      <c r="I5009" s="1">
        <v>42264</v>
      </c>
      <c r="J5009">
        <v>6.3</v>
      </c>
      <c r="K5009">
        <f t="shared" si="468"/>
        <v>3200</v>
      </c>
      <c r="L5009" s="7">
        <f t="shared" si="471"/>
        <v>62.967335694608416</v>
      </c>
      <c r="M5009">
        <f t="shared" si="472"/>
        <v>2.6428571428571428</v>
      </c>
      <c r="N5009">
        <f t="shared" si="473"/>
        <v>2.3133333333333339</v>
      </c>
      <c r="O5009">
        <f>G5009/WatershedCalcs!$F$18</f>
        <v>0.39204545399387547</v>
      </c>
    </row>
    <row r="5010" spans="1:15" x14ac:dyDescent="0.25">
      <c r="A5010">
        <f t="shared" si="469"/>
        <v>2015</v>
      </c>
      <c r="B5010">
        <f t="shared" si="470"/>
        <v>12</v>
      </c>
      <c r="C5010">
        <v>2015</v>
      </c>
      <c r="D5010">
        <v>18</v>
      </c>
      <c r="E5010">
        <v>9</v>
      </c>
      <c r="F5010">
        <v>3</v>
      </c>
      <c r="G5010">
        <v>3</v>
      </c>
      <c r="I5010" s="1">
        <v>42265</v>
      </c>
      <c r="J5010">
        <v>3</v>
      </c>
      <c r="K5010">
        <f t="shared" si="468"/>
        <v>3941</v>
      </c>
      <c r="L5010" s="7">
        <f t="shared" si="471"/>
        <v>77.548209366391191</v>
      </c>
      <c r="M5010">
        <f t="shared" si="472"/>
        <v>1.9714285714285713</v>
      </c>
      <c r="N5010">
        <f t="shared" si="473"/>
        <v>2.1766666666666672</v>
      </c>
      <c r="O5010">
        <f>G5010/WatershedCalcs!$F$18</f>
        <v>0.18668831142565498</v>
      </c>
    </row>
    <row r="5011" spans="1:15" x14ac:dyDescent="0.25">
      <c r="A5011">
        <f t="shared" si="469"/>
        <v>2015</v>
      </c>
      <c r="B5011">
        <f t="shared" si="470"/>
        <v>12</v>
      </c>
      <c r="C5011">
        <v>2015</v>
      </c>
      <c r="D5011">
        <v>19</v>
      </c>
      <c r="E5011">
        <v>9</v>
      </c>
      <c r="F5011">
        <v>2.1</v>
      </c>
      <c r="G5011">
        <v>2.1</v>
      </c>
      <c r="I5011" s="1">
        <v>42266</v>
      </c>
      <c r="J5011">
        <v>2.1</v>
      </c>
      <c r="K5011">
        <f t="shared" si="468"/>
        <v>4352</v>
      </c>
      <c r="L5011" s="7">
        <f t="shared" si="471"/>
        <v>85.635576544667458</v>
      </c>
      <c r="M5011">
        <f t="shared" si="472"/>
        <v>2.0142857142857138</v>
      </c>
      <c r="N5011">
        <f t="shared" si="473"/>
        <v>2.2133333333333334</v>
      </c>
      <c r="O5011">
        <f>G5011/WatershedCalcs!$F$18</f>
        <v>0.1306818179979585</v>
      </c>
    </row>
    <row r="5012" spans="1:15" x14ac:dyDescent="0.25">
      <c r="A5012">
        <f t="shared" si="469"/>
        <v>2015</v>
      </c>
      <c r="B5012">
        <f t="shared" si="470"/>
        <v>12</v>
      </c>
      <c r="C5012">
        <v>2015</v>
      </c>
      <c r="D5012">
        <v>20</v>
      </c>
      <c r="E5012">
        <v>9</v>
      </c>
      <c r="F5012">
        <v>1.8</v>
      </c>
      <c r="G5012">
        <v>1.8</v>
      </c>
      <c r="I5012" s="1">
        <v>42267</v>
      </c>
      <c r="J5012">
        <v>1.8</v>
      </c>
      <c r="K5012">
        <f t="shared" si="468"/>
        <v>4568</v>
      </c>
      <c r="L5012" s="7">
        <f t="shared" si="471"/>
        <v>89.885871704053528</v>
      </c>
      <c r="M5012">
        <f t="shared" si="472"/>
        <v>2.0714285714285716</v>
      </c>
      <c r="N5012">
        <f t="shared" si="473"/>
        <v>2.2400000000000007</v>
      </c>
      <c r="O5012">
        <f>G5012/WatershedCalcs!$F$18</f>
        <v>0.11201298685539299</v>
      </c>
    </row>
    <row r="5013" spans="1:15" x14ac:dyDescent="0.25">
      <c r="A5013">
        <f t="shared" si="469"/>
        <v>2015</v>
      </c>
      <c r="B5013">
        <f t="shared" si="470"/>
        <v>12</v>
      </c>
      <c r="C5013">
        <v>2015</v>
      </c>
      <c r="D5013">
        <v>21</v>
      </c>
      <c r="E5013">
        <v>9</v>
      </c>
      <c r="F5013">
        <v>1.8</v>
      </c>
      <c r="G5013">
        <v>1.8</v>
      </c>
      <c r="I5013" s="1">
        <v>42268</v>
      </c>
      <c r="J5013">
        <v>1.8</v>
      </c>
      <c r="K5013">
        <f t="shared" si="468"/>
        <v>4568</v>
      </c>
      <c r="L5013" s="7">
        <f t="shared" si="471"/>
        <v>89.885871704053528</v>
      </c>
      <c r="M5013">
        <f t="shared" si="472"/>
        <v>2.0714285714285716</v>
      </c>
      <c r="N5013">
        <f t="shared" si="473"/>
        <v>2.2700000000000009</v>
      </c>
      <c r="O5013">
        <f>G5013/WatershedCalcs!$F$18</f>
        <v>0.11201298685539299</v>
      </c>
    </row>
    <row r="5014" spans="1:15" x14ac:dyDescent="0.25">
      <c r="A5014">
        <f t="shared" si="469"/>
        <v>2015</v>
      </c>
      <c r="B5014">
        <f t="shared" si="470"/>
        <v>12</v>
      </c>
      <c r="C5014">
        <v>2015</v>
      </c>
      <c r="D5014">
        <v>22</v>
      </c>
      <c r="E5014">
        <v>9</v>
      </c>
      <c r="F5014">
        <v>1.8</v>
      </c>
      <c r="G5014">
        <v>1.8</v>
      </c>
      <c r="I5014" s="1">
        <v>42269</v>
      </c>
      <c r="J5014">
        <v>1.8</v>
      </c>
      <c r="K5014">
        <f t="shared" si="468"/>
        <v>4568</v>
      </c>
      <c r="L5014" s="7">
        <f t="shared" si="471"/>
        <v>89.885871704053528</v>
      </c>
      <c r="M5014">
        <f t="shared" si="472"/>
        <v>2.0428571428571427</v>
      </c>
      <c r="N5014">
        <f t="shared" si="473"/>
        <v>2.2900000000000005</v>
      </c>
      <c r="O5014">
        <f>G5014/WatershedCalcs!$F$18</f>
        <v>0.11201298685539299</v>
      </c>
    </row>
    <row r="5015" spans="1:15" x14ac:dyDescent="0.25">
      <c r="A5015">
        <f t="shared" si="469"/>
        <v>2015</v>
      </c>
      <c r="B5015">
        <f t="shared" si="470"/>
        <v>12</v>
      </c>
      <c r="C5015">
        <v>2015</v>
      </c>
      <c r="D5015">
        <v>23</v>
      </c>
      <c r="E5015">
        <v>9</v>
      </c>
      <c r="F5015">
        <v>1.7</v>
      </c>
      <c r="G5015">
        <v>1.7</v>
      </c>
      <c r="I5015" s="1">
        <v>42270</v>
      </c>
      <c r="J5015">
        <v>1.7</v>
      </c>
      <c r="K5015">
        <f t="shared" si="468"/>
        <v>4673</v>
      </c>
      <c r="L5015" s="7">
        <f t="shared" si="471"/>
        <v>91.951987406532865</v>
      </c>
      <c r="M5015">
        <f t="shared" si="472"/>
        <v>2.0142857142857142</v>
      </c>
      <c r="N5015">
        <f t="shared" si="473"/>
        <v>2.3033333333333341</v>
      </c>
      <c r="O5015">
        <f>G5015/WatershedCalcs!$F$18</f>
        <v>0.10579004314120449</v>
      </c>
    </row>
    <row r="5016" spans="1:15" x14ac:dyDescent="0.25">
      <c r="A5016">
        <f t="shared" si="469"/>
        <v>2015</v>
      </c>
      <c r="B5016">
        <f t="shared" si="470"/>
        <v>12</v>
      </c>
      <c r="C5016">
        <v>2015</v>
      </c>
      <c r="D5016">
        <v>24</v>
      </c>
      <c r="E5016">
        <v>9</v>
      </c>
      <c r="F5016">
        <v>1.6</v>
      </c>
      <c r="G5016">
        <v>1.6</v>
      </c>
      <c r="I5016" s="1">
        <v>42271</v>
      </c>
      <c r="J5016">
        <v>1.6</v>
      </c>
      <c r="K5016">
        <f t="shared" si="468"/>
        <v>4775</v>
      </c>
      <c r="L5016" s="7">
        <f t="shared" si="471"/>
        <v>93.959071231798504</v>
      </c>
      <c r="M5016">
        <f t="shared" si="472"/>
        <v>2</v>
      </c>
      <c r="N5016">
        <f t="shared" si="473"/>
        <v>2.3200000000000007</v>
      </c>
      <c r="O5016">
        <f>G5016/WatershedCalcs!$F$18</f>
        <v>9.9567099427015998E-2</v>
      </c>
    </row>
    <row r="5017" spans="1:15" x14ac:dyDescent="0.25">
      <c r="A5017">
        <f t="shared" si="469"/>
        <v>2015</v>
      </c>
      <c r="B5017">
        <f t="shared" si="470"/>
        <v>12</v>
      </c>
      <c r="C5017">
        <v>2015</v>
      </c>
      <c r="D5017">
        <v>25</v>
      </c>
      <c r="E5017">
        <v>9</v>
      </c>
      <c r="F5017">
        <v>3.3</v>
      </c>
      <c r="G5017">
        <v>3.3</v>
      </c>
      <c r="I5017" s="1">
        <v>42272</v>
      </c>
      <c r="J5017">
        <v>3.3</v>
      </c>
      <c r="K5017">
        <f t="shared" si="468"/>
        <v>3852</v>
      </c>
      <c r="L5017" s="7">
        <f t="shared" si="471"/>
        <v>75.796930342384883</v>
      </c>
      <c r="M5017">
        <f t="shared" si="472"/>
        <v>1.9999999999999998</v>
      </c>
      <c r="N5017">
        <f t="shared" si="473"/>
        <v>2.3366666666666669</v>
      </c>
      <c r="O5017">
        <f>G5017/WatershedCalcs!$F$18</f>
        <v>0.20535714256822046</v>
      </c>
    </row>
    <row r="5018" spans="1:15" x14ac:dyDescent="0.25">
      <c r="A5018">
        <f t="shared" si="469"/>
        <v>2015</v>
      </c>
      <c r="B5018">
        <f t="shared" si="470"/>
        <v>12</v>
      </c>
      <c r="C5018">
        <v>2015</v>
      </c>
      <c r="D5018">
        <v>26</v>
      </c>
      <c r="E5018">
        <v>9</v>
      </c>
      <c r="F5018">
        <v>2.5</v>
      </c>
      <c r="G5018">
        <v>2.5</v>
      </c>
      <c r="I5018" s="1">
        <v>42273</v>
      </c>
      <c r="J5018">
        <v>2.5</v>
      </c>
      <c r="K5018">
        <f t="shared" si="468"/>
        <v>4136</v>
      </c>
      <c r="L5018" s="7">
        <f t="shared" si="471"/>
        <v>81.385281385281388</v>
      </c>
      <c r="M5018">
        <f t="shared" si="472"/>
        <v>1.7428571428571427</v>
      </c>
      <c r="N5018">
        <f t="shared" si="473"/>
        <v>2.7266666666666666</v>
      </c>
      <c r="O5018">
        <f>G5018/WatershedCalcs!$F$18</f>
        <v>0.15557359285471248</v>
      </c>
    </row>
    <row r="5019" spans="1:15" x14ac:dyDescent="0.25">
      <c r="A5019">
        <f t="shared" si="469"/>
        <v>2015</v>
      </c>
      <c r="B5019">
        <f t="shared" si="470"/>
        <v>12</v>
      </c>
      <c r="C5019">
        <v>2015</v>
      </c>
      <c r="D5019">
        <v>27</v>
      </c>
      <c r="E5019">
        <v>9</v>
      </c>
      <c r="F5019">
        <v>1.8</v>
      </c>
      <c r="G5019">
        <v>1.8</v>
      </c>
      <c r="I5019" s="1">
        <v>42274</v>
      </c>
      <c r="J5019">
        <v>1.8</v>
      </c>
      <c r="K5019">
        <f t="shared" si="468"/>
        <v>4568</v>
      </c>
      <c r="L5019" s="7">
        <f t="shared" si="471"/>
        <v>89.885871704053528</v>
      </c>
      <c r="M5019">
        <f t="shared" si="472"/>
        <v>1.6142857142857141</v>
      </c>
      <c r="N5019">
        <f t="shared" si="473"/>
        <v>3.0433333333333339</v>
      </c>
      <c r="O5019">
        <f>G5019/WatershedCalcs!$F$18</f>
        <v>0.11201298685539299</v>
      </c>
    </row>
    <row r="5020" spans="1:15" x14ac:dyDescent="0.25">
      <c r="A5020">
        <f t="shared" si="469"/>
        <v>2015</v>
      </c>
      <c r="B5020">
        <f t="shared" si="470"/>
        <v>12</v>
      </c>
      <c r="C5020">
        <v>2015</v>
      </c>
      <c r="D5020">
        <v>28</v>
      </c>
      <c r="E5020">
        <v>9</v>
      </c>
      <c r="F5020">
        <v>1.6</v>
      </c>
      <c r="G5020">
        <v>1.6</v>
      </c>
      <c r="I5020" s="1">
        <v>42275</v>
      </c>
      <c r="J5020">
        <v>1.6</v>
      </c>
      <c r="K5020">
        <f t="shared" si="468"/>
        <v>4775</v>
      </c>
      <c r="L5020" s="7">
        <f t="shared" si="471"/>
        <v>93.959071231798504</v>
      </c>
      <c r="M5020">
        <f t="shared" si="472"/>
        <v>1.5857142857142856</v>
      </c>
      <c r="N5020">
        <f t="shared" si="473"/>
        <v>3.1333333333333337</v>
      </c>
      <c r="O5020">
        <f>G5020/WatershedCalcs!$F$18</f>
        <v>9.9567099427015998E-2</v>
      </c>
    </row>
    <row r="5021" spans="1:15" x14ac:dyDescent="0.25">
      <c r="A5021">
        <f t="shared" si="469"/>
        <v>2015</v>
      </c>
      <c r="B5021">
        <f t="shared" si="470"/>
        <v>12</v>
      </c>
      <c r="C5021">
        <v>2015</v>
      </c>
      <c r="D5021">
        <v>29</v>
      </c>
      <c r="E5021">
        <v>9</v>
      </c>
      <c r="F5021">
        <v>1.6</v>
      </c>
      <c r="G5021">
        <v>1.6</v>
      </c>
      <c r="I5021" s="1">
        <v>42276</v>
      </c>
      <c r="J5021">
        <v>1.6</v>
      </c>
      <c r="K5021">
        <f t="shared" si="468"/>
        <v>4775</v>
      </c>
      <c r="L5021" s="7">
        <f t="shared" si="471"/>
        <v>93.959071231798504</v>
      </c>
      <c r="M5021">
        <f t="shared" si="472"/>
        <v>1.5857142857142856</v>
      </c>
      <c r="N5021">
        <f t="shared" si="473"/>
        <v>3.2966666666666669</v>
      </c>
      <c r="O5021">
        <f>G5021/WatershedCalcs!$F$18</f>
        <v>9.9567099427015998E-2</v>
      </c>
    </row>
    <row r="5022" spans="1:15" x14ac:dyDescent="0.25">
      <c r="A5022">
        <f t="shared" si="469"/>
        <v>2015</v>
      </c>
      <c r="B5022">
        <f t="shared" si="470"/>
        <v>12</v>
      </c>
      <c r="C5022">
        <v>2015</v>
      </c>
      <c r="D5022">
        <v>30</v>
      </c>
      <c r="E5022">
        <v>9</v>
      </c>
      <c r="F5022">
        <v>1.6</v>
      </c>
      <c r="G5022">
        <v>1.6</v>
      </c>
      <c r="I5022" s="1">
        <v>42277</v>
      </c>
      <c r="J5022">
        <v>1.6</v>
      </c>
      <c r="K5022">
        <f t="shared" si="468"/>
        <v>4775</v>
      </c>
      <c r="L5022" s="7">
        <f t="shared" si="471"/>
        <v>93.959071231798504</v>
      </c>
      <c r="M5022">
        <f t="shared" si="472"/>
        <v>1.5857142857142856</v>
      </c>
      <c r="N5022">
        <f t="shared" si="473"/>
        <v>3.3933333333333335</v>
      </c>
      <c r="O5022">
        <f>G5022/WatershedCalcs!$F$18</f>
        <v>9.9567099427015998E-2</v>
      </c>
    </row>
    <row r="5023" spans="1:15" x14ac:dyDescent="0.25">
      <c r="A5023">
        <f t="shared" si="469"/>
        <v>2016</v>
      </c>
      <c r="B5023">
        <f t="shared" si="470"/>
        <v>1</v>
      </c>
      <c r="C5023">
        <v>2015</v>
      </c>
      <c r="D5023">
        <v>1</v>
      </c>
      <c r="E5023">
        <v>10</v>
      </c>
      <c r="F5023">
        <v>1.6</v>
      </c>
      <c r="G5023">
        <v>1.6</v>
      </c>
      <c r="I5023" s="1">
        <v>42278</v>
      </c>
      <c r="J5023">
        <v>1.6</v>
      </c>
      <c r="K5023">
        <f t="shared" si="468"/>
        <v>4775</v>
      </c>
      <c r="L5023" s="7">
        <f t="shared" si="471"/>
        <v>93.959071231798504</v>
      </c>
      <c r="M5023">
        <f t="shared" si="472"/>
        <v>1.6428571428571428</v>
      </c>
      <c r="N5023">
        <f t="shared" si="473"/>
        <v>3.5766666666666671</v>
      </c>
      <c r="O5023">
        <f>G5023/WatershedCalcs!$F$18</f>
        <v>9.9567099427015998E-2</v>
      </c>
    </row>
    <row r="5024" spans="1:15" x14ac:dyDescent="0.25">
      <c r="A5024">
        <f t="shared" si="469"/>
        <v>2016</v>
      </c>
      <c r="B5024">
        <f t="shared" si="470"/>
        <v>1</v>
      </c>
      <c r="C5024">
        <v>2015</v>
      </c>
      <c r="D5024">
        <v>2</v>
      </c>
      <c r="E5024">
        <v>10</v>
      </c>
      <c r="F5024">
        <v>1.5</v>
      </c>
      <c r="G5024">
        <v>1.5</v>
      </c>
      <c r="I5024" s="1">
        <v>42279</v>
      </c>
      <c r="J5024">
        <v>1.5</v>
      </c>
      <c r="K5024">
        <f t="shared" si="468"/>
        <v>4848</v>
      </c>
      <c r="L5024" s="7">
        <f t="shared" si="471"/>
        <v>95.395513577331755</v>
      </c>
      <c r="M5024">
        <f t="shared" si="472"/>
        <v>1.7142857142857142</v>
      </c>
      <c r="N5024">
        <f t="shared" si="473"/>
        <v>5.2233333333333327</v>
      </c>
      <c r="O5024">
        <f>G5024/WatershedCalcs!$F$18</f>
        <v>9.334415571282749E-2</v>
      </c>
    </row>
    <row r="5025" spans="1:15" x14ac:dyDescent="0.25">
      <c r="A5025">
        <f t="shared" si="469"/>
        <v>2016</v>
      </c>
      <c r="B5025">
        <f t="shared" si="470"/>
        <v>1</v>
      </c>
      <c r="C5025">
        <v>2015</v>
      </c>
      <c r="D5025">
        <v>3</v>
      </c>
      <c r="E5025">
        <v>10</v>
      </c>
      <c r="F5025">
        <v>1.6</v>
      </c>
      <c r="G5025">
        <v>1.6</v>
      </c>
      <c r="I5025" s="1">
        <v>42280</v>
      </c>
      <c r="J5025">
        <v>1.6</v>
      </c>
      <c r="K5025">
        <f t="shared" si="468"/>
        <v>4775</v>
      </c>
      <c r="L5025" s="7">
        <f t="shared" si="471"/>
        <v>93.959071231798504</v>
      </c>
      <c r="M5025">
        <f t="shared" si="472"/>
        <v>1.7857142857142858</v>
      </c>
      <c r="N5025">
        <f t="shared" si="473"/>
        <v>6.5733333333333341</v>
      </c>
      <c r="O5025">
        <f>G5025/WatershedCalcs!$F$18</f>
        <v>9.9567099427015998E-2</v>
      </c>
    </row>
    <row r="5026" spans="1:15" x14ac:dyDescent="0.25">
      <c r="A5026">
        <f t="shared" si="469"/>
        <v>2016</v>
      </c>
      <c r="B5026">
        <f t="shared" si="470"/>
        <v>1</v>
      </c>
      <c r="C5026">
        <v>2015</v>
      </c>
      <c r="D5026">
        <v>4</v>
      </c>
      <c r="E5026">
        <v>10</v>
      </c>
      <c r="F5026">
        <v>1.6</v>
      </c>
      <c r="G5026">
        <v>1.6</v>
      </c>
      <c r="I5026" s="1">
        <v>42281</v>
      </c>
      <c r="J5026">
        <v>1.6</v>
      </c>
      <c r="K5026">
        <f t="shared" si="468"/>
        <v>4775</v>
      </c>
      <c r="L5026" s="7">
        <f t="shared" si="471"/>
        <v>93.959071231798504</v>
      </c>
      <c r="M5026">
        <f t="shared" si="472"/>
        <v>2.4571428571428569</v>
      </c>
      <c r="N5026">
        <f t="shared" si="473"/>
        <v>7.3533333333333344</v>
      </c>
      <c r="O5026">
        <f>G5026/WatershedCalcs!$F$18</f>
        <v>9.9567099427015998E-2</v>
      </c>
    </row>
    <row r="5027" spans="1:15" x14ac:dyDescent="0.25">
      <c r="A5027">
        <f t="shared" si="469"/>
        <v>2016</v>
      </c>
      <c r="B5027">
        <f t="shared" si="470"/>
        <v>1</v>
      </c>
      <c r="C5027">
        <v>2015</v>
      </c>
      <c r="D5027">
        <v>5</v>
      </c>
      <c r="E5027">
        <v>10</v>
      </c>
      <c r="F5027">
        <v>1.6</v>
      </c>
      <c r="G5027">
        <v>1.6</v>
      </c>
      <c r="I5027" s="1">
        <v>42282</v>
      </c>
      <c r="J5027">
        <v>1.6</v>
      </c>
      <c r="K5027">
        <f t="shared" si="468"/>
        <v>4775</v>
      </c>
      <c r="L5027" s="7">
        <f t="shared" si="471"/>
        <v>93.959071231798504</v>
      </c>
      <c r="M5027">
        <f t="shared" si="472"/>
        <v>3.0857142857142859</v>
      </c>
      <c r="N5027">
        <f t="shared" si="473"/>
        <v>7.6333333333333337</v>
      </c>
      <c r="O5027">
        <f>G5027/WatershedCalcs!$F$18</f>
        <v>9.9567099427015998E-2</v>
      </c>
    </row>
    <row r="5028" spans="1:15" x14ac:dyDescent="0.25">
      <c r="A5028">
        <f t="shared" si="469"/>
        <v>2016</v>
      </c>
      <c r="B5028">
        <f t="shared" si="470"/>
        <v>1</v>
      </c>
      <c r="C5028">
        <v>2015</v>
      </c>
      <c r="D5028">
        <v>6</v>
      </c>
      <c r="E5028">
        <v>10</v>
      </c>
      <c r="F5028">
        <v>1.6</v>
      </c>
      <c r="G5028">
        <v>1.6</v>
      </c>
      <c r="I5028" s="1">
        <v>42283</v>
      </c>
      <c r="J5028">
        <v>1.6</v>
      </c>
      <c r="K5028">
        <f t="shared" si="468"/>
        <v>4775</v>
      </c>
      <c r="L5028" s="7">
        <f t="shared" si="471"/>
        <v>93.959071231798504</v>
      </c>
      <c r="M5028">
        <f t="shared" si="472"/>
        <v>3.1428571428571428</v>
      </c>
      <c r="N5028">
        <f t="shared" si="473"/>
        <v>7.8166666666666664</v>
      </c>
      <c r="O5028">
        <f>G5028/WatershedCalcs!$F$18</f>
        <v>9.9567099427015998E-2</v>
      </c>
    </row>
    <row r="5029" spans="1:15" x14ac:dyDescent="0.25">
      <c r="A5029">
        <f t="shared" si="469"/>
        <v>2016</v>
      </c>
      <c r="B5029">
        <f t="shared" si="470"/>
        <v>1</v>
      </c>
      <c r="C5029">
        <v>2015</v>
      </c>
      <c r="D5029">
        <v>7</v>
      </c>
      <c r="E5029">
        <v>10</v>
      </c>
      <c r="F5029">
        <v>2</v>
      </c>
      <c r="G5029">
        <v>2</v>
      </c>
      <c r="I5029" s="1">
        <v>42284</v>
      </c>
      <c r="J5029">
        <v>2</v>
      </c>
      <c r="K5029">
        <f t="shared" si="468"/>
        <v>4416</v>
      </c>
      <c r="L5029" s="7">
        <f t="shared" si="471"/>
        <v>86.894923258559615</v>
      </c>
      <c r="M5029">
        <f t="shared" si="472"/>
        <v>3.1428571428571428</v>
      </c>
      <c r="N5029">
        <f t="shared" si="473"/>
        <v>7.9533333333333331</v>
      </c>
      <c r="O5029">
        <f>G5029/WatershedCalcs!$F$18</f>
        <v>0.12445887428376999</v>
      </c>
    </row>
    <row r="5030" spans="1:15" x14ac:dyDescent="0.25">
      <c r="A5030">
        <f t="shared" si="469"/>
        <v>2016</v>
      </c>
      <c r="B5030">
        <f t="shared" si="470"/>
        <v>1</v>
      </c>
      <c r="C5030">
        <v>2015</v>
      </c>
      <c r="D5030">
        <v>8</v>
      </c>
      <c r="E5030">
        <v>10</v>
      </c>
      <c r="F5030">
        <v>2.1</v>
      </c>
      <c r="G5030">
        <v>2.1</v>
      </c>
      <c r="I5030" s="1">
        <v>42285</v>
      </c>
      <c r="J5030">
        <v>2.1</v>
      </c>
      <c r="K5030">
        <f t="shared" si="468"/>
        <v>4352</v>
      </c>
      <c r="L5030" s="7">
        <f t="shared" si="471"/>
        <v>85.635576544667458</v>
      </c>
      <c r="M5030">
        <f t="shared" si="472"/>
        <v>3.1</v>
      </c>
      <c r="N5030">
        <f t="shared" si="473"/>
        <v>8.0533333333333328</v>
      </c>
      <c r="O5030">
        <f>G5030/WatershedCalcs!$F$18</f>
        <v>0.1306818179979585</v>
      </c>
    </row>
    <row r="5031" spans="1:15" x14ac:dyDescent="0.25">
      <c r="A5031">
        <f t="shared" si="469"/>
        <v>2016</v>
      </c>
      <c r="B5031">
        <f t="shared" si="470"/>
        <v>1</v>
      </c>
      <c r="C5031">
        <v>2015</v>
      </c>
      <c r="D5031">
        <v>9</v>
      </c>
      <c r="E5031">
        <v>10</v>
      </c>
      <c r="F5031">
        <v>2</v>
      </c>
      <c r="G5031">
        <v>2</v>
      </c>
      <c r="I5031" s="1">
        <v>42286</v>
      </c>
      <c r="J5031">
        <v>2</v>
      </c>
      <c r="K5031">
        <f t="shared" si="468"/>
        <v>4416</v>
      </c>
      <c r="L5031" s="7">
        <f t="shared" si="471"/>
        <v>86.894923258559615</v>
      </c>
      <c r="M5031">
        <f t="shared" si="472"/>
        <v>3.0571428571428574</v>
      </c>
      <c r="N5031">
        <f t="shared" si="473"/>
        <v>8.4166666666666661</v>
      </c>
      <c r="O5031">
        <f>G5031/WatershedCalcs!$F$18</f>
        <v>0.12445887428376999</v>
      </c>
    </row>
    <row r="5032" spans="1:15" x14ac:dyDescent="0.25">
      <c r="A5032">
        <f t="shared" si="469"/>
        <v>2016</v>
      </c>
      <c r="B5032">
        <f t="shared" si="470"/>
        <v>1</v>
      </c>
      <c r="C5032">
        <v>2015</v>
      </c>
      <c r="D5032">
        <v>10</v>
      </c>
      <c r="E5032">
        <v>10</v>
      </c>
      <c r="F5032">
        <v>6.3</v>
      </c>
      <c r="G5032">
        <v>6.3</v>
      </c>
      <c r="I5032" s="1">
        <v>42287</v>
      </c>
      <c r="J5032">
        <v>6.3</v>
      </c>
      <c r="K5032">
        <f t="shared" si="468"/>
        <v>3200</v>
      </c>
      <c r="L5032" s="7">
        <f t="shared" si="471"/>
        <v>62.967335694608416</v>
      </c>
      <c r="M5032">
        <f t="shared" si="472"/>
        <v>3.0428571428571431</v>
      </c>
      <c r="N5032">
        <f t="shared" si="473"/>
        <v>8.8833333333333329</v>
      </c>
      <c r="O5032">
        <f>G5032/WatershedCalcs!$F$18</f>
        <v>0.39204545399387547</v>
      </c>
    </row>
    <row r="5033" spans="1:15" x14ac:dyDescent="0.25">
      <c r="A5033">
        <f t="shared" si="469"/>
        <v>2016</v>
      </c>
      <c r="B5033">
        <f t="shared" si="470"/>
        <v>1</v>
      </c>
      <c r="C5033">
        <v>2015</v>
      </c>
      <c r="D5033">
        <v>11</v>
      </c>
      <c r="E5033">
        <v>10</v>
      </c>
      <c r="F5033">
        <v>6</v>
      </c>
      <c r="G5033">
        <v>6</v>
      </c>
      <c r="I5033" s="1">
        <v>42288</v>
      </c>
      <c r="J5033">
        <v>6</v>
      </c>
      <c r="K5033">
        <f t="shared" si="468"/>
        <v>3252</v>
      </c>
      <c r="L5033" s="7">
        <f t="shared" si="471"/>
        <v>63.990554899645815</v>
      </c>
      <c r="M5033">
        <f t="shared" si="472"/>
        <v>2.4571428571428569</v>
      </c>
      <c r="N5033">
        <f t="shared" si="473"/>
        <v>9.0033333333333303</v>
      </c>
      <c r="O5033">
        <f>G5033/WatershedCalcs!$F$18</f>
        <v>0.37337662285130996</v>
      </c>
    </row>
    <row r="5034" spans="1:15" x14ac:dyDescent="0.25">
      <c r="A5034">
        <f t="shared" si="469"/>
        <v>2016</v>
      </c>
      <c r="B5034">
        <f t="shared" si="470"/>
        <v>1</v>
      </c>
      <c r="C5034">
        <v>2015</v>
      </c>
      <c r="D5034">
        <v>12</v>
      </c>
      <c r="E5034">
        <v>10</v>
      </c>
      <c r="F5034">
        <v>2</v>
      </c>
      <c r="G5034">
        <v>2</v>
      </c>
      <c r="I5034" s="1">
        <v>42289</v>
      </c>
      <c r="J5034">
        <v>2</v>
      </c>
      <c r="K5034">
        <f t="shared" si="468"/>
        <v>4416</v>
      </c>
      <c r="L5034" s="7">
        <f t="shared" si="471"/>
        <v>86.894923258559615</v>
      </c>
      <c r="M5034">
        <f t="shared" si="472"/>
        <v>2.1857142857142855</v>
      </c>
      <c r="N5034">
        <f t="shared" si="473"/>
        <v>9.0366666666666653</v>
      </c>
      <c r="O5034">
        <f>G5034/WatershedCalcs!$F$18</f>
        <v>0.12445887428376999</v>
      </c>
    </row>
    <row r="5035" spans="1:15" x14ac:dyDescent="0.25">
      <c r="A5035">
        <f t="shared" si="469"/>
        <v>2016</v>
      </c>
      <c r="B5035">
        <f t="shared" si="470"/>
        <v>1</v>
      </c>
      <c r="C5035">
        <v>2015</v>
      </c>
      <c r="D5035">
        <v>13</v>
      </c>
      <c r="E5035">
        <v>10</v>
      </c>
      <c r="F5035">
        <v>1.6</v>
      </c>
      <c r="G5035">
        <v>1.6</v>
      </c>
      <c r="I5035" s="1">
        <v>42290</v>
      </c>
      <c r="J5035">
        <v>1.6</v>
      </c>
      <c r="K5035">
        <f t="shared" si="468"/>
        <v>4775</v>
      </c>
      <c r="L5035" s="7">
        <f t="shared" si="471"/>
        <v>93.959071231798504</v>
      </c>
      <c r="M5035">
        <f t="shared" si="472"/>
        <v>2.3142857142857141</v>
      </c>
      <c r="N5035">
        <f t="shared" si="473"/>
        <v>9.2466666666666661</v>
      </c>
      <c r="O5035">
        <f>G5035/WatershedCalcs!$F$18</f>
        <v>9.9567099427015998E-2</v>
      </c>
    </row>
    <row r="5036" spans="1:15" x14ac:dyDescent="0.25">
      <c r="A5036">
        <f t="shared" si="469"/>
        <v>2016</v>
      </c>
      <c r="B5036">
        <f t="shared" si="470"/>
        <v>1</v>
      </c>
      <c r="C5036">
        <v>2015</v>
      </c>
      <c r="D5036">
        <v>14</v>
      </c>
      <c r="E5036">
        <v>10</v>
      </c>
      <c r="F5036">
        <v>1.7</v>
      </c>
      <c r="G5036">
        <v>1.7</v>
      </c>
      <c r="I5036" s="1">
        <v>42291</v>
      </c>
      <c r="J5036">
        <v>1.7</v>
      </c>
      <c r="K5036">
        <f t="shared" si="468"/>
        <v>4673</v>
      </c>
      <c r="L5036" s="7">
        <f t="shared" si="471"/>
        <v>91.951987406532865</v>
      </c>
      <c r="M5036">
        <f t="shared" si="472"/>
        <v>2.4714285714285715</v>
      </c>
      <c r="N5036">
        <f t="shared" si="473"/>
        <v>9.4233333333333338</v>
      </c>
      <c r="O5036">
        <f>G5036/WatershedCalcs!$F$18</f>
        <v>0.10579004314120449</v>
      </c>
    </row>
    <row r="5037" spans="1:15" x14ac:dyDescent="0.25">
      <c r="A5037">
        <f t="shared" si="469"/>
        <v>2016</v>
      </c>
      <c r="B5037">
        <f t="shared" si="470"/>
        <v>1</v>
      </c>
      <c r="C5037">
        <v>2015</v>
      </c>
      <c r="D5037">
        <v>15</v>
      </c>
      <c r="E5037">
        <v>10</v>
      </c>
      <c r="F5037">
        <v>1.8</v>
      </c>
      <c r="G5037">
        <v>1.8</v>
      </c>
      <c r="I5037" s="1">
        <v>42292</v>
      </c>
      <c r="J5037">
        <v>1.8</v>
      </c>
      <c r="K5037">
        <f t="shared" si="468"/>
        <v>4568</v>
      </c>
      <c r="L5037" s="7">
        <f t="shared" si="471"/>
        <v>89.885871704053528</v>
      </c>
      <c r="M5037">
        <f t="shared" si="472"/>
        <v>2.5714285714285716</v>
      </c>
      <c r="N5037">
        <f t="shared" si="473"/>
        <v>9.6166666666666654</v>
      </c>
      <c r="O5037">
        <f>G5037/WatershedCalcs!$F$18</f>
        <v>0.11201298685539299</v>
      </c>
    </row>
    <row r="5038" spans="1:15" x14ac:dyDescent="0.25">
      <c r="A5038">
        <f t="shared" si="469"/>
        <v>2016</v>
      </c>
      <c r="B5038">
        <f t="shared" si="470"/>
        <v>1</v>
      </c>
      <c r="C5038">
        <v>2015</v>
      </c>
      <c r="D5038">
        <v>16</v>
      </c>
      <c r="E5038">
        <v>10</v>
      </c>
      <c r="F5038">
        <v>1.9</v>
      </c>
      <c r="G5038">
        <v>1.9</v>
      </c>
      <c r="I5038" s="1">
        <v>42293</v>
      </c>
      <c r="J5038">
        <v>1.9</v>
      </c>
      <c r="K5038">
        <f t="shared" si="468"/>
        <v>4479</v>
      </c>
      <c r="L5038" s="7">
        <f t="shared" si="471"/>
        <v>88.134592680047234</v>
      </c>
      <c r="M5038">
        <f t="shared" si="472"/>
        <v>2.6285714285714286</v>
      </c>
      <c r="N5038">
        <f t="shared" si="473"/>
        <v>9.81</v>
      </c>
      <c r="O5038">
        <f>G5038/WatershedCalcs!$F$18</f>
        <v>0.11823593056958148</v>
      </c>
    </row>
    <row r="5039" spans="1:15" x14ac:dyDescent="0.25">
      <c r="A5039">
        <f t="shared" si="469"/>
        <v>2016</v>
      </c>
      <c r="B5039">
        <f t="shared" si="470"/>
        <v>1</v>
      </c>
      <c r="C5039">
        <v>2015</v>
      </c>
      <c r="D5039">
        <v>17</v>
      </c>
      <c r="E5039">
        <v>10</v>
      </c>
      <c r="F5039">
        <v>2.2000000000000002</v>
      </c>
      <c r="G5039">
        <v>2.2000000000000002</v>
      </c>
      <c r="I5039" s="1">
        <v>42294</v>
      </c>
      <c r="J5039">
        <v>2.2000000000000002</v>
      </c>
      <c r="K5039">
        <f t="shared" si="468"/>
        <v>4282</v>
      </c>
      <c r="L5039" s="7">
        <f t="shared" si="471"/>
        <v>84.258166076347891</v>
      </c>
      <c r="M5039">
        <f t="shared" si="472"/>
        <v>2.6714285714285713</v>
      </c>
      <c r="N5039">
        <f t="shared" si="473"/>
        <v>10.246666666666666</v>
      </c>
      <c r="O5039">
        <f>G5039/WatershedCalcs!$F$18</f>
        <v>0.13690476171214699</v>
      </c>
    </row>
    <row r="5040" spans="1:15" x14ac:dyDescent="0.25">
      <c r="A5040">
        <f t="shared" si="469"/>
        <v>2016</v>
      </c>
      <c r="B5040">
        <f t="shared" si="470"/>
        <v>1</v>
      </c>
      <c r="C5040">
        <v>2015</v>
      </c>
      <c r="D5040">
        <v>18</v>
      </c>
      <c r="E5040">
        <v>10</v>
      </c>
      <c r="F5040">
        <v>4.0999999999999996</v>
      </c>
      <c r="G5040">
        <v>4.0999999999999996</v>
      </c>
      <c r="I5040" s="1">
        <v>42295</v>
      </c>
      <c r="J5040">
        <v>4.0999999999999996</v>
      </c>
      <c r="K5040">
        <f t="shared" si="468"/>
        <v>3656</v>
      </c>
      <c r="L5040" s="7">
        <f t="shared" si="471"/>
        <v>71.94018103109012</v>
      </c>
      <c r="M5040">
        <f t="shared" si="472"/>
        <v>2.6571428571428575</v>
      </c>
      <c r="N5040">
        <f t="shared" si="473"/>
        <v>10.673333333333334</v>
      </c>
      <c r="O5040">
        <f>G5040/WatershedCalcs!$F$18</f>
        <v>0.25514069228172848</v>
      </c>
    </row>
    <row r="5041" spans="1:15" x14ac:dyDescent="0.25">
      <c r="A5041">
        <f t="shared" si="469"/>
        <v>2016</v>
      </c>
      <c r="B5041">
        <f t="shared" si="470"/>
        <v>1</v>
      </c>
      <c r="C5041">
        <v>2015</v>
      </c>
      <c r="D5041">
        <v>19</v>
      </c>
      <c r="E5041">
        <v>10</v>
      </c>
      <c r="F5041">
        <v>2.9</v>
      </c>
      <c r="G5041">
        <v>2.9</v>
      </c>
      <c r="I5041" s="1">
        <v>42296</v>
      </c>
      <c r="J5041">
        <v>2.9</v>
      </c>
      <c r="K5041">
        <f t="shared" si="468"/>
        <v>3982</v>
      </c>
      <c r="L5041" s="7">
        <f t="shared" si="471"/>
        <v>78.354978354978357</v>
      </c>
      <c r="M5041">
        <f t="shared" si="472"/>
        <v>4.2142857142857144</v>
      </c>
      <c r="N5041">
        <f t="shared" si="473"/>
        <v>12.403333333333332</v>
      </c>
      <c r="O5041">
        <f>G5041/WatershedCalcs!$F$18</f>
        <v>0.18046536771146648</v>
      </c>
    </row>
    <row r="5042" spans="1:15" x14ac:dyDescent="0.25">
      <c r="A5042">
        <f t="shared" si="469"/>
        <v>2016</v>
      </c>
      <c r="B5042">
        <f t="shared" si="470"/>
        <v>1</v>
      </c>
      <c r="C5042">
        <v>2015</v>
      </c>
      <c r="D5042">
        <v>20</v>
      </c>
      <c r="E5042">
        <v>10</v>
      </c>
      <c r="F5042">
        <v>2.7</v>
      </c>
      <c r="G5042">
        <v>2.7</v>
      </c>
      <c r="I5042" s="1">
        <v>42297</v>
      </c>
      <c r="J5042">
        <v>2.7</v>
      </c>
      <c r="K5042">
        <f t="shared" si="468"/>
        <v>4058</v>
      </c>
      <c r="L5042" s="7">
        <f t="shared" si="471"/>
        <v>79.850452577725306</v>
      </c>
      <c r="M5042">
        <f t="shared" si="472"/>
        <v>5.5142857142857142</v>
      </c>
      <c r="N5042">
        <f t="shared" si="473"/>
        <v>13.906666666666666</v>
      </c>
      <c r="O5042">
        <f>G5042/WatershedCalcs!$F$18</f>
        <v>0.1680194802830895</v>
      </c>
    </row>
    <row r="5043" spans="1:15" x14ac:dyDescent="0.25">
      <c r="A5043">
        <f t="shared" si="469"/>
        <v>2016</v>
      </c>
      <c r="B5043">
        <f t="shared" si="470"/>
        <v>1</v>
      </c>
      <c r="C5043">
        <v>2015</v>
      </c>
      <c r="D5043">
        <v>21</v>
      </c>
      <c r="E5043">
        <v>10</v>
      </c>
      <c r="F5043">
        <v>2.4</v>
      </c>
      <c r="G5043">
        <v>2.4</v>
      </c>
      <c r="I5043" s="1">
        <v>42298</v>
      </c>
      <c r="J5043">
        <v>2.4</v>
      </c>
      <c r="K5043">
        <f t="shared" si="468"/>
        <v>4180</v>
      </c>
      <c r="L5043" s="7">
        <f t="shared" si="471"/>
        <v>82.251082251082252</v>
      </c>
      <c r="M5043">
        <f t="shared" si="472"/>
        <v>5.7714285714285714</v>
      </c>
      <c r="N5043">
        <f t="shared" si="473"/>
        <v>16.583333333333332</v>
      </c>
      <c r="O5043">
        <f>G5043/WatershedCalcs!$F$18</f>
        <v>0.14935064914052398</v>
      </c>
    </row>
    <row r="5044" spans="1:15" x14ac:dyDescent="0.25">
      <c r="A5044">
        <f t="shared" si="469"/>
        <v>2016</v>
      </c>
      <c r="B5044">
        <f t="shared" si="470"/>
        <v>1</v>
      </c>
      <c r="C5044">
        <v>2015</v>
      </c>
      <c r="D5044">
        <v>22</v>
      </c>
      <c r="E5044">
        <v>10</v>
      </c>
      <c r="F5044">
        <v>2.2000000000000002</v>
      </c>
      <c r="G5044">
        <v>2.2000000000000002</v>
      </c>
      <c r="I5044" s="1">
        <v>42299</v>
      </c>
      <c r="J5044">
        <v>2.2000000000000002</v>
      </c>
      <c r="K5044">
        <f t="shared" si="468"/>
        <v>4282</v>
      </c>
      <c r="L5044" s="7">
        <f t="shared" si="471"/>
        <v>84.258166076347891</v>
      </c>
      <c r="M5044">
        <f t="shared" si="472"/>
        <v>6.3571428571428568</v>
      </c>
      <c r="N5044">
        <f t="shared" si="473"/>
        <v>17.803333333333331</v>
      </c>
      <c r="O5044">
        <f>G5044/WatershedCalcs!$F$18</f>
        <v>0.13690476171214699</v>
      </c>
    </row>
    <row r="5045" spans="1:15" x14ac:dyDescent="0.25">
      <c r="A5045">
        <f t="shared" si="469"/>
        <v>2016</v>
      </c>
      <c r="B5045">
        <f t="shared" si="470"/>
        <v>1</v>
      </c>
      <c r="C5045">
        <v>2015</v>
      </c>
      <c r="D5045">
        <v>23</v>
      </c>
      <c r="E5045">
        <v>10</v>
      </c>
      <c r="F5045">
        <v>2.2000000000000002</v>
      </c>
      <c r="G5045">
        <v>2.2000000000000002</v>
      </c>
      <c r="I5045" s="1">
        <v>42300</v>
      </c>
      <c r="J5045">
        <v>2.2000000000000002</v>
      </c>
      <c r="K5045">
        <f t="shared" si="468"/>
        <v>4282</v>
      </c>
      <c r="L5045" s="7">
        <f t="shared" si="471"/>
        <v>84.258166076347891</v>
      </c>
      <c r="M5045">
        <f t="shared" si="472"/>
        <v>6.6857142857142851</v>
      </c>
      <c r="N5045">
        <f t="shared" si="473"/>
        <v>18.730000000000004</v>
      </c>
      <c r="O5045">
        <f>G5045/WatershedCalcs!$F$18</f>
        <v>0.13690476171214699</v>
      </c>
    </row>
    <row r="5046" spans="1:15" x14ac:dyDescent="0.25">
      <c r="A5046">
        <f t="shared" si="469"/>
        <v>2016</v>
      </c>
      <c r="B5046">
        <f t="shared" si="470"/>
        <v>1</v>
      </c>
      <c r="C5046">
        <v>2015</v>
      </c>
      <c r="D5046">
        <v>24</v>
      </c>
      <c r="E5046">
        <v>10</v>
      </c>
      <c r="F5046">
        <v>2.1</v>
      </c>
      <c r="G5046">
        <v>2.1</v>
      </c>
      <c r="I5046" s="1">
        <v>42301</v>
      </c>
      <c r="J5046">
        <v>2.1</v>
      </c>
      <c r="K5046">
        <f t="shared" si="468"/>
        <v>4352</v>
      </c>
      <c r="L5046" s="7">
        <f t="shared" si="471"/>
        <v>85.635576544667458</v>
      </c>
      <c r="M5046">
        <f t="shared" si="472"/>
        <v>7.3857142857142861</v>
      </c>
      <c r="N5046">
        <f t="shared" si="473"/>
        <v>19.456666666666667</v>
      </c>
      <c r="O5046">
        <f>G5046/WatershedCalcs!$F$18</f>
        <v>0.1306818179979585</v>
      </c>
    </row>
    <row r="5047" spans="1:15" x14ac:dyDescent="0.25">
      <c r="A5047">
        <f t="shared" si="469"/>
        <v>2016</v>
      </c>
      <c r="B5047">
        <f t="shared" si="470"/>
        <v>1</v>
      </c>
      <c r="C5047">
        <v>2015</v>
      </c>
      <c r="D5047">
        <v>25</v>
      </c>
      <c r="E5047">
        <v>10</v>
      </c>
      <c r="F5047">
        <v>15</v>
      </c>
      <c r="G5047">
        <v>15</v>
      </c>
      <c r="I5047" s="1">
        <v>42302</v>
      </c>
      <c r="J5047">
        <v>15</v>
      </c>
      <c r="K5047">
        <f t="shared" si="468"/>
        <v>2213</v>
      </c>
      <c r="L5047" s="7">
        <f t="shared" si="471"/>
        <v>43.545848091302638</v>
      </c>
      <c r="M5047">
        <f t="shared" si="472"/>
        <v>14.37142857142857</v>
      </c>
      <c r="N5047">
        <f t="shared" si="473"/>
        <v>20.053333333333335</v>
      </c>
      <c r="O5047">
        <f>G5047/WatershedCalcs!$F$18</f>
        <v>0.93344155712827492</v>
      </c>
    </row>
    <row r="5048" spans="1:15" x14ac:dyDescent="0.25">
      <c r="A5048">
        <f t="shared" si="469"/>
        <v>2016</v>
      </c>
      <c r="B5048">
        <f t="shared" si="470"/>
        <v>1</v>
      </c>
      <c r="C5048">
        <v>2015</v>
      </c>
      <c r="D5048">
        <v>26</v>
      </c>
      <c r="E5048">
        <v>10</v>
      </c>
      <c r="F5048">
        <v>12</v>
      </c>
      <c r="G5048">
        <v>12</v>
      </c>
      <c r="I5048" s="1">
        <v>42303</v>
      </c>
      <c r="J5048">
        <v>12</v>
      </c>
      <c r="K5048">
        <f t="shared" si="468"/>
        <v>2499</v>
      </c>
      <c r="L5048" s="7">
        <f t="shared" si="471"/>
        <v>49.173553719008268</v>
      </c>
      <c r="M5048">
        <f t="shared" si="472"/>
        <v>18.228571428571428</v>
      </c>
      <c r="N5048">
        <f t="shared" si="473"/>
        <v>20.720000000000002</v>
      </c>
      <c r="O5048">
        <f>G5048/WatershedCalcs!$F$18</f>
        <v>0.74675324570261992</v>
      </c>
    </row>
    <row r="5049" spans="1:15" x14ac:dyDescent="0.25">
      <c r="A5049">
        <f t="shared" si="469"/>
        <v>2016</v>
      </c>
      <c r="B5049">
        <f t="shared" si="470"/>
        <v>1</v>
      </c>
      <c r="C5049">
        <v>2015</v>
      </c>
      <c r="D5049">
        <v>27</v>
      </c>
      <c r="E5049">
        <v>10</v>
      </c>
      <c r="F5049">
        <v>4.5</v>
      </c>
      <c r="G5049">
        <v>4.5</v>
      </c>
      <c r="I5049" s="1">
        <v>42304</v>
      </c>
      <c r="J5049">
        <v>4.5</v>
      </c>
      <c r="K5049">
        <f t="shared" si="468"/>
        <v>3571</v>
      </c>
      <c r="L5049" s="7">
        <f t="shared" si="471"/>
        <v>70.267611176702076</v>
      </c>
      <c r="M5049">
        <f t="shared" si="472"/>
        <v>20.085714285714285</v>
      </c>
      <c r="N5049">
        <f t="shared" si="473"/>
        <v>21.086666666666666</v>
      </c>
      <c r="O5049">
        <f>G5049/WatershedCalcs!$F$18</f>
        <v>0.28003246713848245</v>
      </c>
    </row>
    <row r="5050" spans="1:15" x14ac:dyDescent="0.25">
      <c r="A5050">
        <f t="shared" si="469"/>
        <v>2016</v>
      </c>
      <c r="B5050">
        <f t="shared" si="470"/>
        <v>1</v>
      </c>
      <c r="C5050">
        <v>2015</v>
      </c>
      <c r="D5050">
        <v>28</v>
      </c>
      <c r="E5050">
        <v>10</v>
      </c>
      <c r="F5050">
        <v>6.5</v>
      </c>
      <c r="G5050">
        <v>6.5</v>
      </c>
      <c r="I5050" s="1">
        <v>42305</v>
      </c>
      <c r="J5050">
        <v>6.5</v>
      </c>
      <c r="K5050">
        <f t="shared" si="468"/>
        <v>3162</v>
      </c>
      <c r="L5050" s="7">
        <f t="shared" si="471"/>
        <v>62.219598583234948</v>
      </c>
      <c r="M5050">
        <f t="shared" si="472"/>
        <v>20.87142857142857</v>
      </c>
      <c r="N5050">
        <f t="shared" si="473"/>
        <v>21.57</v>
      </c>
      <c r="O5050">
        <f>G5050/WatershedCalcs!$F$18</f>
        <v>0.40449134142225246</v>
      </c>
    </row>
    <row r="5051" spans="1:15" x14ac:dyDescent="0.25">
      <c r="A5051">
        <f t="shared" si="469"/>
        <v>2016</v>
      </c>
      <c r="B5051">
        <f t="shared" si="470"/>
        <v>1</v>
      </c>
      <c r="C5051">
        <v>2015</v>
      </c>
      <c r="D5051">
        <v>29</v>
      </c>
      <c r="E5051">
        <v>10</v>
      </c>
      <c r="F5051">
        <v>4.5</v>
      </c>
      <c r="G5051">
        <v>4.5</v>
      </c>
      <c r="I5051" s="1">
        <v>42306</v>
      </c>
      <c r="J5051">
        <v>4.5</v>
      </c>
      <c r="K5051">
        <f t="shared" si="468"/>
        <v>3571</v>
      </c>
      <c r="L5051" s="7">
        <f t="shared" si="471"/>
        <v>70.267611176702076</v>
      </c>
      <c r="M5051">
        <f t="shared" si="472"/>
        <v>20.957142857142856</v>
      </c>
      <c r="N5051">
        <f t="shared" si="473"/>
        <v>21.886666666666667</v>
      </c>
      <c r="O5051">
        <f>G5051/WatershedCalcs!$F$18</f>
        <v>0.28003246713848245</v>
      </c>
    </row>
    <row r="5052" spans="1:15" x14ac:dyDescent="0.25">
      <c r="A5052">
        <f t="shared" si="469"/>
        <v>2016</v>
      </c>
      <c r="B5052">
        <f t="shared" si="470"/>
        <v>1</v>
      </c>
      <c r="C5052">
        <v>2015</v>
      </c>
      <c r="D5052">
        <v>30</v>
      </c>
      <c r="E5052">
        <v>10</v>
      </c>
      <c r="F5052">
        <v>7.1</v>
      </c>
      <c r="G5052">
        <v>7.1</v>
      </c>
      <c r="I5052" s="1">
        <v>42307</v>
      </c>
      <c r="J5052">
        <v>7.1</v>
      </c>
      <c r="K5052">
        <f t="shared" si="468"/>
        <v>3074</v>
      </c>
      <c r="L5052" s="7">
        <f t="shared" si="471"/>
        <v>60.48799685163322</v>
      </c>
      <c r="M5052">
        <f t="shared" si="472"/>
        <v>21.128571428571426</v>
      </c>
      <c r="N5052">
        <f t="shared" si="473"/>
        <v>22.203333333333333</v>
      </c>
      <c r="O5052">
        <f>G5052/WatershedCalcs!$F$18</f>
        <v>0.44182900370738343</v>
      </c>
    </row>
    <row r="5053" spans="1:15" x14ac:dyDescent="0.25">
      <c r="A5053">
        <f t="shared" si="469"/>
        <v>2016</v>
      </c>
      <c r="B5053">
        <f t="shared" si="470"/>
        <v>1</v>
      </c>
      <c r="C5053">
        <v>2015</v>
      </c>
      <c r="D5053">
        <v>31</v>
      </c>
      <c r="E5053">
        <v>10</v>
      </c>
      <c r="F5053">
        <v>51</v>
      </c>
      <c r="G5053">
        <v>51</v>
      </c>
      <c r="I5053" s="1">
        <v>42308</v>
      </c>
      <c r="J5053">
        <v>51</v>
      </c>
      <c r="K5053">
        <f t="shared" si="468"/>
        <v>623</v>
      </c>
      <c r="L5053" s="7">
        <f t="shared" si="471"/>
        <v>12.258953168044078</v>
      </c>
      <c r="M5053">
        <f t="shared" si="472"/>
        <v>20.828571428571426</v>
      </c>
      <c r="N5053">
        <f t="shared" si="473"/>
        <v>22.366666666666667</v>
      </c>
      <c r="O5053">
        <f>G5053/WatershedCalcs!$F$18</f>
        <v>3.1737012942361349</v>
      </c>
    </row>
    <row r="5054" spans="1:15" x14ac:dyDescent="0.25">
      <c r="A5054">
        <f t="shared" si="469"/>
        <v>2016</v>
      </c>
      <c r="B5054">
        <f t="shared" si="470"/>
        <v>2</v>
      </c>
      <c r="C5054">
        <v>2015</v>
      </c>
      <c r="D5054">
        <v>1</v>
      </c>
      <c r="E5054">
        <v>11</v>
      </c>
      <c r="F5054">
        <v>42</v>
      </c>
      <c r="G5054">
        <v>42</v>
      </c>
      <c r="I5054" s="1">
        <v>42309</v>
      </c>
      <c r="J5054">
        <v>42</v>
      </c>
      <c r="K5054">
        <f t="shared" si="468"/>
        <v>843</v>
      </c>
      <c r="L5054" s="7">
        <f t="shared" si="471"/>
        <v>16.587957497048407</v>
      </c>
      <c r="M5054">
        <f t="shared" si="472"/>
        <v>15.4</v>
      </c>
      <c r="N5054">
        <f t="shared" si="473"/>
        <v>21</v>
      </c>
      <c r="O5054">
        <f>G5054/WatershedCalcs!$F$18</f>
        <v>2.6136363599591697</v>
      </c>
    </row>
    <row r="5055" spans="1:15" x14ac:dyDescent="0.25">
      <c r="A5055">
        <f t="shared" si="469"/>
        <v>2016</v>
      </c>
      <c r="B5055">
        <f t="shared" si="470"/>
        <v>2</v>
      </c>
      <c r="C5055">
        <v>2015</v>
      </c>
      <c r="D5055">
        <v>2</v>
      </c>
      <c r="E5055">
        <v>11</v>
      </c>
      <c r="F5055">
        <v>25</v>
      </c>
      <c r="G5055">
        <v>25</v>
      </c>
      <c r="I5055" s="1">
        <v>42310</v>
      </c>
      <c r="J5055">
        <v>25</v>
      </c>
      <c r="K5055">
        <f t="shared" si="468"/>
        <v>1500</v>
      </c>
      <c r="L5055" s="7">
        <f t="shared" si="471"/>
        <v>29.515938606847698</v>
      </c>
      <c r="M5055">
        <f t="shared" si="472"/>
        <v>11.685714285714287</v>
      </c>
      <c r="N5055">
        <f t="shared" si="473"/>
        <v>20</v>
      </c>
      <c r="O5055">
        <f>G5055/WatershedCalcs!$F$18</f>
        <v>1.5557359285471248</v>
      </c>
    </row>
    <row r="5056" spans="1:15" x14ac:dyDescent="0.25">
      <c r="A5056">
        <f t="shared" si="469"/>
        <v>2016</v>
      </c>
      <c r="B5056">
        <f t="shared" si="470"/>
        <v>2</v>
      </c>
      <c r="C5056">
        <v>2015</v>
      </c>
      <c r="D5056">
        <v>3</v>
      </c>
      <c r="E5056">
        <v>11</v>
      </c>
      <c r="F5056">
        <v>10</v>
      </c>
      <c r="G5056">
        <v>10</v>
      </c>
      <c r="I5056" s="1">
        <v>42311</v>
      </c>
      <c r="J5056">
        <v>10</v>
      </c>
      <c r="K5056">
        <f t="shared" si="468"/>
        <v>2728</v>
      </c>
      <c r="L5056" s="7">
        <f t="shared" si="471"/>
        <v>53.679653679653683</v>
      </c>
      <c r="M5056">
        <f t="shared" si="472"/>
        <v>9.5285714285714285</v>
      </c>
      <c r="N5056">
        <f t="shared" si="473"/>
        <v>20.266666666666666</v>
      </c>
      <c r="O5056">
        <f>G5056/WatershedCalcs!$F$18</f>
        <v>0.62229437141884991</v>
      </c>
    </row>
    <row r="5057" spans="1:15" x14ac:dyDescent="0.25">
      <c r="A5057">
        <f t="shared" si="469"/>
        <v>2016</v>
      </c>
      <c r="B5057">
        <f t="shared" si="470"/>
        <v>2</v>
      </c>
      <c r="C5057">
        <v>2015</v>
      </c>
      <c r="D5057">
        <v>4</v>
      </c>
      <c r="E5057">
        <v>11</v>
      </c>
      <c r="F5057">
        <v>7.1</v>
      </c>
      <c r="G5057">
        <v>7.1</v>
      </c>
      <c r="I5057" s="1">
        <v>42312</v>
      </c>
      <c r="J5057">
        <v>7.1</v>
      </c>
      <c r="K5057">
        <f t="shared" si="468"/>
        <v>3074</v>
      </c>
      <c r="L5057" s="7">
        <f t="shared" si="471"/>
        <v>60.48799685163322</v>
      </c>
      <c r="M5057">
        <f t="shared" si="472"/>
        <v>9.1</v>
      </c>
      <c r="N5057">
        <f t="shared" si="473"/>
        <v>21.5</v>
      </c>
      <c r="O5057">
        <f>G5057/WatershedCalcs!$F$18</f>
        <v>0.44182900370738343</v>
      </c>
    </row>
    <row r="5058" spans="1:15" x14ac:dyDescent="0.25">
      <c r="A5058">
        <f t="shared" si="469"/>
        <v>2016</v>
      </c>
      <c r="B5058">
        <f t="shared" si="470"/>
        <v>2</v>
      </c>
      <c r="C5058">
        <v>2015</v>
      </c>
      <c r="D5058">
        <v>5</v>
      </c>
      <c r="E5058">
        <v>11</v>
      </c>
      <c r="F5058">
        <v>5.7</v>
      </c>
      <c r="G5058">
        <v>5.7</v>
      </c>
      <c r="I5058" s="1">
        <v>42313</v>
      </c>
      <c r="J5058">
        <v>5.7</v>
      </c>
      <c r="K5058">
        <f t="shared" ref="K5058:K5114" si="474">RANK(J5058,$J$2:$J$5114,0)</f>
        <v>3307</v>
      </c>
      <c r="L5058" s="7">
        <f t="shared" si="471"/>
        <v>65.072805981896892</v>
      </c>
      <c r="M5058">
        <f t="shared" si="472"/>
        <v>9.2714285714285722</v>
      </c>
      <c r="N5058">
        <f t="shared" si="473"/>
        <v>22.963333333333331</v>
      </c>
      <c r="O5058">
        <f>G5058/WatershedCalcs!$F$18</f>
        <v>0.3547077917087445</v>
      </c>
    </row>
    <row r="5059" spans="1:15" x14ac:dyDescent="0.25">
      <c r="A5059">
        <f t="shared" ref="A5059:A5114" si="475">IF(E5059&gt;9,C5059+1,C5059)</f>
        <v>2016</v>
      </c>
      <c r="B5059">
        <f t="shared" ref="B5059:B5114" si="476">IF(E5059&gt;9,(E5059-9),(E5059+3))</f>
        <v>2</v>
      </c>
      <c r="C5059">
        <v>2015</v>
      </c>
      <c r="D5059">
        <v>6</v>
      </c>
      <c r="E5059">
        <v>11</v>
      </c>
      <c r="F5059">
        <v>5</v>
      </c>
      <c r="G5059">
        <v>5</v>
      </c>
      <c r="I5059" s="1">
        <v>42314</v>
      </c>
      <c r="J5059">
        <v>5</v>
      </c>
      <c r="K5059">
        <f t="shared" si="474"/>
        <v>3465</v>
      </c>
      <c r="L5059" s="7">
        <f t="shared" ref="L5059:L5114" si="477">100*(K5059/(COUNT($K$2:$K$5114)+1))</f>
        <v>68.181818181818173</v>
      </c>
      <c r="M5059">
        <f t="shared" ref="M5059:M5090" si="478">AVERAGE(J5059:J5065)</f>
        <v>9.4428571428571448</v>
      </c>
      <c r="N5059">
        <f t="shared" ref="N5059:N5085" si="479">AVERAGE(J5059:J5088)</f>
        <v>24.306666666666668</v>
      </c>
      <c r="O5059">
        <f>G5059/WatershedCalcs!$F$18</f>
        <v>0.31114718570942496</v>
      </c>
    </row>
    <row r="5060" spans="1:15" x14ac:dyDescent="0.25">
      <c r="A5060">
        <f t="shared" si="475"/>
        <v>2016</v>
      </c>
      <c r="B5060">
        <f t="shared" si="476"/>
        <v>2</v>
      </c>
      <c r="C5060">
        <v>2015</v>
      </c>
      <c r="D5060">
        <v>7</v>
      </c>
      <c r="E5060">
        <v>11</v>
      </c>
      <c r="F5060">
        <v>13</v>
      </c>
      <c r="G5060">
        <v>13</v>
      </c>
      <c r="I5060" s="1">
        <v>42315</v>
      </c>
      <c r="J5060">
        <v>13</v>
      </c>
      <c r="K5060">
        <f t="shared" si="474"/>
        <v>2405</v>
      </c>
      <c r="L5060" s="7">
        <f t="shared" si="477"/>
        <v>47.323888232979144</v>
      </c>
      <c r="M5060">
        <f t="shared" si="478"/>
        <v>9.7999999999999989</v>
      </c>
      <c r="N5060">
        <f t="shared" si="479"/>
        <v>26.273333333333333</v>
      </c>
      <c r="O5060">
        <f>G5060/WatershedCalcs!$F$18</f>
        <v>0.80898268284450492</v>
      </c>
    </row>
    <row r="5061" spans="1:15" x14ac:dyDescent="0.25">
      <c r="A5061">
        <f t="shared" si="475"/>
        <v>2016</v>
      </c>
      <c r="B5061">
        <f t="shared" si="476"/>
        <v>2</v>
      </c>
      <c r="C5061">
        <v>2015</v>
      </c>
      <c r="D5061">
        <v>8</v>
      </c>
      <c r="E5061">
        <v>11</v>
      </c>
      <c r="F5061">
        <v>16</v>
      </c>
      <c r="G5061">
        <v>16</v>
      </c>
      <c r="I5061" s="1">
        <v>42316</v>
      </c>
      <c r="J5061">
        <v>16</v>
      </c>
      <c r="K5061">
        <f t="shared" si="474"/>
        <v>2135</v>
      </c>
      <c r="L5061" s="7">
        <f t="shared" si="477"/>
        <v>42.011019283746556</v>
      </c>
      <c r="M5061">
        <f t="shared" si="478"/>
        <v>9.0285714285714285</v>
      </c>
      <c r="N5061">
        <f t="shared" si="479"/>
        <v>35.673333333333332</v>
      </c>
      <c r="O5061">
        <f>G5061/WatershedCalcs!$F$18</f>
        <v>0.99567099427015993</v>
      </c>
    </row>
    <row r="5062" spans="1:15" x14ac:dyDescent="0.25">
      <c r="A5062">
        <f t="shared" si="475"/>
        <v>2016</v>
      </c>
      <c r="B5062">
        <f t="shared" si="476"/>
        <v>2</v>
      </c>
      <c r="C5062">
        <v>2015</v>
      </c>
      <c r="D5062">
        <v>9</v>
      </c>
      <c r="E5062">
        <v>11</v>
      </c>
      <c r="F5062">
        <v>9.9</v>
      </c>
      <c r="G5062">
        <v>9.9</v>
      </c>
      <c r="I5062" s="1">
        <v>42317</v>
      </c>
      <c r="J5062">
        <v>9.9</v>
      </c>
      <c r="K5062">
        <f t="shared" si="474"/>
        <v>2766</v>
      </c>
      <c r="L5062" s="7">
        <f t="shared" si="477"/>
        <v>54.42739079102715</v>
      </c>
      <c r="M5062">
        <f t="shared" si="478"/>
        <v>8.8857142857142861</v>
      </c>
      <c r="N5062">
        <f t="shared" si="479"/>
        <v>45.073333333333338</v>
      </c>
      <c r="O5062">
        <f>G5062/WatershedCalcs!$F$18</f>
        <v>0.6160714277046615</v>
      </c>
    </row>
    <row r="5063" spans="1:15" x14ac:dyDescent="0.25">
      <c r="A5063">
        <f t="shared" si="475"/>
        <v>2016</v>
      </c>
      <c r="B5063">
        <f t="shared" si="476"/>
        <v>2</v>
      </c>
      <c r="C5063">
        <v>2015</v>
      </c>
      <c r="D5063">
        <v>10</v>
      </c>
      <c r="E5063">
        <v>11</v>
      </c>
      <c r="F5063">
        <v>7</v>
      </c>
      <c r="G5063">
        <v>7</v>
      </c>
      <c r="I5063" s="1">
        <v>42318</v>
      </c>
      <c r="J5063">
        <v>7</v>
      </c>
      <c r="K5063">
        <f t="shared" si="474"/>
        <v>3088</v>
      </c>
      <c r="L5063" s="7">
        <f t="shared" si="477"/>
        <v>60.763478945297123</v>
      </c>
      <c r="M5063">
        <f t="shared" si="478"/>
        <v>9.6142857142857157</v>
      </c>
      <c r="N5063">
        <f t="shared" si="479"/>
        <v>55.676666666666662</v>
      </c>
      <c r="O5063">
        <f>G5063/WatershedCalcs!$F$18</f>
        <v>0.43560605999319496</v>
      </c>
    </row>
    <row r="5064" spans="1:15" x14ac:dyDescent="0.25">
      <c r="A5064">
        <f t="shared" si="475"/>
        <v>2016</v>
      </c>
      <c r="B5064">
        <f t="shared" si="476"/>
        <v>2</v>
      </c>
      <c r="C5064">
        <v>2015</v>
      </c>
      <c r="D5064">
        <v>11</v>
      </c>
      <c r="E5064">
        <v>11</v>
      </c>
      <c r="F5064">
        <v>8.3000000000000007</v>
      </c>
      <c r="G5064">
        <v>8.3000000000000007</v>
      </c>
      <c r="I5064" s="1">
        <v>42319</v>
      </c>
      <c r="J5064">
        <v>8.3000000000000007</v>
      </c>
      <c r="K5064">
        <f t="shared" si="474"/>
        <v>2933</v>
      </c>
      <c r="L5064" s="7">
        <f t="shared" si="477"/>
        <v>57.713498622589533</v>
      </c>
      <c r="M5064">
        <f t="shared" si="478"/>
        <v>16.614285714285717</v>
      </c>
      <c r="N5064">
        <f t="shared" si="479"/>
        <v>64.976666666666659</v>
      </c>
      <c r="O5064">
        <f>G5064/WatershedCalcs!$F$18</f>
        <v>0.51650432827764547</v>
      </c>
    </row>
    <row r="5065" spans="1:15" x14ac:dyDescent="0.25">
      <c r="A5065">
        <f t="shared" si="475"/>
        <v>2016</v>
      </c>
      <c r="B5065">
        <f t="shared" si="476"/>
        <v>2</v>
      </c>
      <c r="C5065">
        <v>2015</v>
      </c>
      <c r="D5065">
        <v>12</v>
      </c>
      <c r="E5065">
        <v>11</v>
      </c>
      <c r="F5065">
        <v>6.9</v>
      </c>
      <c r="G5065">
        <v>6.9</v>
      </c>
      <c r="I5065" s="1">
        <v>42320</v>
      </c>
      <c r="J5065">
        <v>6.9</v>
      </c>
      <c r="K5065">
        <f t="shared" si="474"/>
        <v>3106</v>
      </c>
      <c r="L5065" s="7">
        <f t="shared" si="477"/>
        <v>61.117670208579298</v>
      </c>
      <c r="M5065">
        <f t="shared" si="478"/>
        <v>22.285714285714285</v>
      </c>
      <c r="N5065">
        <f t="shared" si="479"/>
        <v>72.766666666666666</v>
      </c>
      <c r="O5065">
        <f>G5065/WatershedCalcs!$F$18</f>
        <v>0.42938311627900649</v>
      </c>
    </row>
    <row r="5066" spans="1:15" x14ac:dyDescent="0.25">
      <c r="A5066">
        <f t="shared" si="475"/>
        <v>2016</v>
      </c>
      <c r="B5066">
        <f t="shared" si="476"/>
        <v>2</v>
      </c>
      <c r="C5066">
        <v>2015</v>
      </c>
      <c r="D5066">
        <v>13</v>
      </c>
      <c r="E5066">
        <v>11</v>
      </c>
      <c r="F5066">
        <v>7.5</v>
      </c>
      <c r="G5066">
        <v>7.5</v>
      </c>
      <c r="I5066" s="1">
        <v>42321</v>
      </c>
      <c r="J5066">
        <v>7.5</v>
      </c>
      <c r="K5066">
        <f t="shared" si="474"/>
        <v>3026</v>
      </c>
      <c r="L5066" s="7">
        <f t="shared" si="477"/>
        <v>59.543486816214084</v>
      </c>
      <c r="M5066">
        <f t="shared" si="478"/>
        <v>33.157142857142858</v>
      </c>
      <c r="N5066">
        <f t="shared" si="479"/>
        <v>80.00333333333333</v>
      </c>
      <c r="O5066">
        <f>G5066/WatershedCalcs!$F$18</f>
        <v>0.46672077856413746</v>
      </c>
    </row>
    <row r="5067" spans="1:15" x14ac:dyDescent="0.25">
      <c r="A5067">
        <f t="shared" si="475"/>
        <v>2016</v>
      </c>
      <c r="B5067">
        <f t="shared" si="476"/>
        <v>2</v>
      </c>
      <c r="C5067">
        <v>2015</v>
      </c>
      <c r="D5067">
        <v>14</v>
      </c>
      <c r="E5067">
        <v>11</v>
      </c>
      <c r="F5067">
        <v>7.6</v>
      </c>
      <c r="G5067">
        <v>7.6</v>
      </c>
      <c r="I5067" s="1">
        <v>42322</v>
      </c>
      <c r="J5067">
        <v>7.6</v>
      </c>
      <c r="K5067">
        <f t="shared" si="474"/>
        <v>3015</v>
      </c>
      <c r="L5067" s="7">
        <f t="shared" si="477"/>
        <v>59.327036599763872</v>
      </c>
      <c r="M5067">
        <f t="shared" si="478"/>
        <v>37.657142857142858</v>
      </c>
      <c r="N5067">
        <f t="shared" si="479"/>
        <v>87.75333333333333</v>
      </c>
      <c r="O5067">
        <f>G5067/WatershedCalcs!$F$18</f>
        <v>0.47294372227832593</v>
      </c>
    </row>
    <row r="5068" spans="1:15" x14ac:dyDescent="0.25">
      <c r="A5068">
        <f t="shared" si="475"/>
        <v>2016</v>
      </c>
      <c r="B5068">
        <f t="shared" si="476"/>
        <v>2</v>
      </c>
      <c r="C5068">
        <v>2015</v>
      </c>
      <c r="D5068">
        <v>15</v>
      </c>
      <c r="E5068">
        <v>11</v>
      </c>
      <c r="F5068">
        <v>15</v>
      </c>
      <c r="G5068">
        <v>15</v>
      </c>
      <c r="I5068" s="1">
        <v>42323</v>
      </c>
      <c r="J5068">
        <v>15</v>
      </c>
      <c r="K5068">
        <f t="shared" si="474"/>
        <v>2213</v>
      </c>
      <c r="L5068" s="7">
        <f t="shared" si="477"/>
        <v>43.545848091302638</v>
      </c>
      <c r="M5068">
        <f t="shared" si="478"/>
        <v>40.857142857142854</v>
      </c>
      <c r="N5068">
        <f t="shared" si="479"/>
        <v>92.966666666666669</v>
      </c>
      <c r="O5068">
        <f>G5068/WatershedCalcs!$F$18</f>
        <v>0.93344155712827492</v>
      </c>
    </row>
    <row r="5069" spans="1:15" x14ac:dyDescent="0.25">
      <c r="A5069">
        <f t="shared" si="475"/>
        <v>2016</v>
      </c>
      <c r="B5069">
        <f t="shared" si="476"/>
        <v>2</v>
      </c>
      <c r="C5069">
        <v>2015</v>
      </c>
      <c r="D5069">
        <v>16</v>
      </c>
      <c r="E5069">
        <v>11</v>
      </c>
      <c r="F5069">
        <v>15</v>
      </c>
      <c r="G5069">
        <v>15</v>
      </c>
      <c r="I5069" s="1">
        <v>42324</v>
      </c>
      <c r="J5069">
        <v>15</v>
      </c>
      <c r="K5069">
        <f t="shared" si="474"/>
        <v>2213</v>
      </c>
      <c r="L5069" s="7">
        <f t="shared" si="477"/>
        <v>43.545848091302638</v>
      </c>
      <c r="M5069">
        <f t="shared" si="478"/>
        <v>42.142857142857146</v>
      </c>
      <c r="N5069">
        <f t="shared" si="479"/>
        <v>96.033333333333331</v>
      </c>
      <c r="O5069">
        <f>G5069/WatershedCalcs!$F$18</f>
        <v>0.93344155712827492</v>
      </c>
    </row>
    <row r="5070" spans="1:15" x14ac:dyDescent="0.25">
      <c r="A5070">
        <f t="shared" si="475"/>
        <v>2016</v>
      </c>
      <c r="B5070">
        <f t="shared" si="476"/>
        <v>2</v>
      </c>
      <c r="C5070">
        <v>2015</v>
      </c>
      <c r="D5070">
        <v>17</v>
      </c>
      <c r="E5070">
        <v>11</v>
      </c>
      <c r="F5070">
        <v>56</v>
      </c>
      <c r="G5070">
        <v>56</v>
      </c>
      <c r="I5070" s="1">
        <v>42325</v>
      </c>
      <c r="J5070">
        <v>56</v>
      </c>
      <c r="K5070">
        <f t="shared" si="474"/>
        <v>552</v>
      </c>
      <c r="L5070" s="7">
        <f t="shared" si="477"/>
        <v>10.861865407319952</v>
      </c>
      <c r="M5070">
        <f t="shared" si="478"/>
        <v>42.857142857142854</v>
      </c>
      <c r="N5070">
        <f t="shared" si="479"/>
        <v>98.1</v>
      </c>
      <c r="O5070">
        <f>G5070/WatershedCalcs!$F$18</f>
        <v>3.4848484799455597</v>
      </c>
    </row>
    <row r="5071" spans="1:15" x14ac:dyDescent="0.25">
      <c r="A5071">
        <f t="shared" si="475"/>
        <v>2016</v>
      </c>
      <c r="B5071">
        <f t="shared" si="476"/>
        <v>2</v>
      </c>
      <c r="C5071">
        <v>2015</v>
      </c>
      <c r="D5071">
        <v>18</v>
      </c>
      <c r="E5071">
        <v>11</v>
      </c>
      <c r="F5071">
        <v>48</v>
      </c>
      <c r="G5071">
        <v>48</v>
      </c>
      <c r="I5071" s="1">
        <v>42326</v>
      </c>
      <c r="J5071">
        <v>48</v>
      </c>
      <c r="K5071">
        <f t="shared" si="474"/>
        <v>675</v>
      </c>
      <c r="L5071" s="7">
        <f t="shared" si="477"/>
        <v>13.282172373081464</v>
      </c>
      <c r="M5071">
        <f t="shared" si="478"/>
        <v>39.857142857142854</v>
      </c>
      <c r="N5071">
        <f t="shared" si="479"/>
        <v>103.93333333333334</v>
      </c>
      <c r="O5071">
        <f>G5071/WatershedCalcs!$F$18</f>
        <v>2.9870129828104797</v>
      </c>
    </row>
    <row r="5072" spans="1:15" x14ac:dyDescent="0.25">
      <c r="A5072">
        <f t="shared" si="475"/>
        <v>2016</v>
      </c>
      <c r="B5072">
        <f t="shared" si="476"/>
        <v>2</v>
      </c>
      <c r="C5072">
        <v>2015</v>
      </c>
      <c r="D5072">
        <v>19</v>
      </c>
      <c r="E5072">
        <v>11</v>
      </c>
      <c r="F5072">
        <v>83</v>
      </c>
      <c r="G5072">
        <v>83</v>
      </c>
      <c r="I5072" s="1">
        <v>42327</v>
      </c>
      <c r="J5072">
        <v>83</v>
      </c>
      <c r="K5072">
        <f t="shared" si="474"/>
        <v>350</v>
      </c>
      <c r="L5072" s="7">
        <f t="shared" si="477"/>
        <v>6.887052341597796</v>
      </c>
      <c r="M5072">
        <f t="shared" si="478"/>
        <v>36.285714285714285</v>
      </c>
      <c r="N5072">
        <f t="shared" si="479"/>
        <v>113.06666666666666</v>
      </c>
      <c r="O5072">
        <f>G5072/WatershedCalcs!$F$18</f>
        <v>5.1650432827764545</v>
      </c>
    </row>
    <row r="5073" spans="1:15" x14ac:dyDescent="0.25">
      <c r="A5073">
        <f t="shared" si="475"/>
        <v>2016</v>
      </c>
      <c r="B5073">
        <f t="shared" si="476"/>
        <v>2</v>
      </c>
      <c r="C5073">
        <v>2015</v>
      </c>
      <c r="D5073">
        <v>20</v>
      </c>
      <c r="E5073">
        <v>11</v>
      </c>
      <c r="F5073">
        <v>39</v>
      </c>
      <c r="G5073">
        <v>39</v>
      </c>
      <c r="I5073" s="1">
        <v>42328</v>
      </c>
      <c r="J5073">
        <v>39</v>
      </c>
      <c r="K5073">
        <f t="shared" si="474"/>
        <v>928</v>
      </c>
      <c r="L5073" s="7">
        <f t="shared" si="477"/>
        <v>18.260527351436444</v>
      </c>
      <c r="M5073">
        <f t="shared" si="478"/>
        <v>27.142857142857142</v>
      </c>
      <c r="N5073">
        <f t="shared" si="479"/>
        <v>118.13333333333334</v>
      </c>
      <c r="O5073">
        <f>G5073/WatershedCalcs!$F$18</f>
        <v>2.4269480485335149</v>
      </c>
    </row>
    <row r="5074" spans="1:15" x14ac:dyDescent="0.25">
      <c r="A5074">
        <f t="shared" si="475"/>
        <v>2016</v>
      </c>
      <c r="B5074">
        <f t="shared" si="476"/>
        <v>2</v>
      </c>
      <c r="C5074">
        <v>2015</v>
      </c>
      <c r="D5074">
        <v>21</v>
      </c>
      <c r="E5074">
        <v>11</v>
      </c>
      <c r="F5074">
        <v>30</v>
      </c>
      <c r="G5074">
        <v>30</v>
      </c>
      <c r="I5074" s="1">
        <v>42329</v>
      </c>
      <c r="J5074">
        <v>30</v>
      </c>
      <c r="K5074">
        <f t="shared" si="474"/>
        <v>1276</v>
      </c>
      <c r="L5074" s="7">
        <f t="shared" si="477"/>
        <v>25.108225108225106</v>
      </c>
      <c r="M5074">
        <f t="shared" si="478"/>
        <v>23.857142857142858</v>
      </c>
      <c r="N5074">
        <f t="shared" si="479"/>
        <v>122.5</v>
      </c>
      <c r="O5074">
        <f>G5074/WatershedCalcs!$F$18</f>
        <v>1.8668831142565498</v>
      </c>
    </row>
    <row r="5075" spans="1:15" x14ac:dyDescent="0.25">
      <c r="A5075">
        <f t="shared" si="475"/>
        <v>2016</v>
      </c>
      <c r="B5075">
        <f t="shared" si="476"/>
        <v>2</v>
      </c>
      <c r="C5075">
        <v>2015</v>
      </c>
      <c r="D5075">
        <v>22</v>
      </c>
      <c r="E5075">
        <v>11</v>
      </c>
      <c r="F5075">
        <v>24</v>
      </c>
      <c r="G5075">
        <v>24</v>
      </c>
      <c r="I5075" s="1">
        <v>42330</v>
      </c>
      <c r="J5075">
        <v>24</v>
      </c>
      <c r="K5075">
        <f t="shared" si="474"/>
        <v>1550</v>
      </c>
      <c r="L5075" s="7">
        <f t="shared" si="477"/>
        <v>30.499803227075954</v>
      </c>
      <c r="M5075">
        <f t="shared" si="478"/>
        <v>21.571428571428573</v>
      </c>
      <c r="N5075">
        <f t="shared" si="479"/>
        <v>129.63333333333333</v>
      </c>
      <c r="O5075">
        <f>G5075/WatershedCalcs!$F$18</f>
        <v>1.4935064914052398</v>
      </c>
    </row>
    <row r="5076" spans="1:15" x14ac:dyDescent="0.25">
      <c r="A5076">
        <f t="shared" si="475"/>
        <v>2016</v>
      </c>
      <c r="B5076">
        <f t="shared" si="476"/>
        <v>2</v>
      </c>
      <c r="C5076">
        <v>2015</v>
      </c>
      <c r="D5076">
        <v>23</v>
      </c>
      <c r="E5076">
        <v>11</v>
      </c>
      <c r="F5076">
        <v>20</v>
      </c>
      <c r="G5076">
        <v>20</v>
      </c>
      <c r="I5076" s="1">
        <v>42331</v>
      </c>
      <c r="J5076">
        <v>20</v>
      </c>
      <c r="K5076">
        <f t="shared" si="474"/>
        <v>1826</v>
      </c>
      <c r="L5076" s="7">
        <f t="shared" si="477"/>
        <v>35.930735930735928</v>
      </c>
      <c r="M5076">
        <f t="shared" si="478"/>
        <v>19.857142857142858</v>
      </c>
      <c r="N5076">
        <f t="shared" si="479"/>
        <v>135.30000000000001</v>
      </c>
      <c r="O5076">
        <f>G5076/WatershedCalcs!$F$18</f>
        <v>1.2445887428376998</v>
      </c>
    </row>
    <row r="5077" spans="1:15" x14ac:dyDescent="0.25">
      <c r="A5077">
        <f t="shared" si="475"/>
        <v>2016</v>
      </c>
      <c r="B5077">
        <f t="shared" si="476"/>
        <v>2</v>
      </c>
      <c r="C5077">
        <v>2015</v>
      </c>
      <c r="D5077">
        <v>24</v>
      </c>
      <c r="E5077">
        <v>11</v>
      </c>
      <c r="F5077">
        <v>35</v>
      </c>
      <c r="G5077">
        <v>35</v>
      </c>
      <c r="I5077" s="1">
        <v>42332</v>
      </c>
      <c r="J5077">
        <v>35</v>
      </c>
      <c r="K5077">
        <f t="shared" si="474"/>
        <v>1053</v>
      </c>
      <c r="L5077" s="7">
        <f t="shared" si="477"/>
        <v>20.720188902007084</v>
      </c>
      <c r="M5077">
        <f t="shared" si="478"/>
        <v>18.428571428571427</v>
      </c>
      <c r="N5077">
        <f t="shared" si="479"/>
        <v>141.46666666666667</v>
      </c>
      <c r="O5077">
        <f>G5077/WatershedCalcs!$F$18</f>
        <v>2.1780302999659749</v>
      </c>
    </row>
    <row r="5078" spans="1:15" x14ac:dyDescent="0.25">
      <c r="A5078">
        <f t="shared" si="475"/>
        <v>2016</v>
      </c>
      <c r="B5078">
        <f t="shared" si="476"/>
        <v>2</v>
      </c>
      <c r="C5078">
        <v>2015</v>
      </c>
      <c r="D5078">
        <v>25</v>
      </c>
      <c r="E5078">
        <v>11</v>
      </c>
      <c r="F5078">
        <v>23</v>
      </c>
      <c r="G5078">
        <v>23</v>
      </c>
      <c r="I5078" s="1">
        <v>42333</v>
      </c>
      <c r="J5078">
        <v>23</v>
      </c>
      <c r="K5078">
        <f t="shared" si="474"/>
        <v>1613</v>
      </c>
      <c r="L5078" s="7">
        <f t="shared" si="477"/>
        <v>31.739472648563559</v>
      </c>
      <c r="M5078">
        <f t="shared" si="478"/>
        <v>15.142857142857142</v>
      </c>
      <c r="N5078">
        <f t="shared" si="479"/>
        <v>146.43333333333334</v>
      </c>
      <c r="O5078">
        <f>G5078/WatershedCalcs!$F$18</f>
        <v>1.4312770542633548</v>
      </c>
    </row>
    <row r="5079" spans="1:15" x14ac:dyDescent="0.25">
      <c r="A5079">
        <f t="shared" si="475"/>
        <v>2016</v>
      </c>
      <c r="B5079">
        <f t="shared" si="476"/>
        <v>2</v>
      </c>
      <c r="C5079">
        <v>2015</v>
      </c>
      <c r="D5079">
        <v>26</v>
      </c>
      <c r="E5079">
        <v>11</v>
      </c>
      <c r="F5079">
        <v>19</v>
      </c>
      <c r="G5079">
        <v>19</v>
      </c>
      <c r="I5079" s="1">
        <v>42334</v>
      </c>
      <c r="J5079">
        <v>19</v>
      </c>
      <c r="K5079">
        <f t="shared" si="474"/>
        <v>1898</v>
      </c>
      <c r="L5079" s="7">
        <f t="shared" si="477"/>
        <v>37.34750098386462</v>
      </c>
      <c r="M5079">
        <f t="shared" si="478"/>
        <v>16.571428571428573</v>
      </c>
      <c r="N5079">
        <f t="shared" si="479"/>
        <v>149.69999999999999</v>
      </c>
      <c r="O5079">
        <f>G5079/WatershedCalcs!$F$18</f>
        <v>1.1823593056958148</v>
      </c>
    </row>
    <row r="5080" spans="1:15" x14ac:dyDescent="0.25">
      <c r="A5080">
        <f t="shared" si="475"/>
        <v>2016</v>
      </c>
      <c r="B5080">
        <f t="shared" si="476"/>
        <v>2</v>
      </c>
      <c r="C5080">
        <v>2015</v>
      </c>
      <c r="D5080">
        <v>27</v>
      </c>
      <c r="E5080">
        <v>11</v>
      </c>
      <c r="F5080">
        <v>16</v>
      </c>
      <c r="G5080">
        <v>16</v>
      </c>
      <c r="I5080" s="1">
        <v>42335</v>
      </c>
      <c r="J5080">
        <v>16</v>
      </c>
      <c r="K5080">
        <f t="shared" si="474"/>
        <v>2135</v>
      </c>
      <c r="L5080" s="7">
        <f t="shared" si="477"/>
        <v>42.011019283746556</v>
      </c>
      <c r="M5080">
        <f t="shared" si="478"/>
        <v>20.571428571428573</v>
      </c>
      <c r="N5080">
        <f t="shared" si="479"/>
        <v>151.73333333333332</v>
      </c>
      <c r="O5080">
        <f>G5080/WatershedCalcs!$F$18</f>
        <v>0.99567099427015993</v>
      </c>
    </row>
    <row r="5081" spans="1:15" x14ac:dyDescent="0.25">
      <c r="A5081">
        <f t="shared" si="475"/>
        <v>2016</v>
      </c>
      <c r="B5081">
        <f t="shared" si="476"/>
        <v>2</v>
      </c>
      <c r="C5081">
        <v>2015</v>
      </c>
      <c r="D5081">
        <v>28</v>
      </c>
      <c r="E5081">
        <v>11</v>
      </c>
      <c r="F5081">
        <v>14</v>
      </c>
      <c r="G5081">
        <v>14</v>
      </c>
      <c r="I5081" s="1">
        <v>42336</v>
      </c>
      <c r="J5081">
        <v>14</v>
      </c>
      <c r="K5081">
        <f t="shared" si="474"/>
        <v>2302</v>
      </c>
      <c r="L5081" s="7">
        <f t="shared" si="477"/>
        <v>45.297127115308932</v>
      </c>
      <c r="M5081">
        <f t="shared" si="478"/>
        <v>25.571428571428573</v>
      </c>
      <c r="N5081">
        <f t="shared" si="479"/>
        <v>153.6</v>
      </c>
      <c r="O5081">
        <f>G5081/WatershedCalcs!$F$18</f>
        <v>0.87121211998638992</v>
      </c>
    </row>
    <row r="5082" spans="1:15" x14ac:dyDescent="0.25">
      <c r="A5082">
        <f t="shared" si="475"/>
        <v>2016</v>
      </c>
      <c r="B5082">
        <f t="shared" si="476"/>
        <v>2</v>
      </c>
      <c r="C5082">
        <v>2015</v>
      </c>
      <c r="D5082">
        <v>29</v>
      </c>
      <c r="E5082">
        <v>11</v>
      </c>
      <c r="F5082">
        <v>12</v>
      </c>
      <c r="G5082">
        <v>12</v>
      </c>
      <c r="I5082" s="1">
        <v>42337</v>
      </c>
      <c r="J5082">
        <v>12</v>
      </c>
      <c r="K5082">
        <f t="shared" si="474"/>
        <v>2499</v>
      </c>
      <c r="L5082" s="7">
        <f t="shared" si="477"/>
        <v>49.173553719008268</v>
      </c>
      <c r="M5082">
        <f t="shared" si="478"/>
        <v>30.142857142857142</v>
      </c>
      <c r="N5082">
        <f t="shared" si="479"/>
        <v>155.36666666666667</v>
      </c>
      <c r="O5082">
        <f>G5082/WatershedCalcs!$F$18</f>
        <v>0.74675324570261992</v>
      </c>
    </row>
    <row r="5083" spans="1:15" x14ac:dyDescent="0.25">
      <c r="A5083">
        <f t="shared" si="475"/>
        <v>2016</v>
      </c>
      <c r="B5083">
        <f t="shared" si="476"/>
        <v>2</v>
      </c>
      <c r="C5083">
        <v>2015</v>
      </c>
      <c r="D5083">
        <v>30</v>
      </c>
      <c r="E5083">
        <v>11</v>
      </c>
      <c r="F5083">
        <v>10</v>
      </c>
      <c r="G5083">
        <v>10</v>
      </c>
      <c r="I5083" s="1">
        <v>42338</v>
      </c>
      <c r="J5083">
        <v>10</v>
      </c>
      <c r="K5083">
        <f t="shared" si="474"/>
        <v>2728</v>
      </c>
      <c r="L5083" s="7">
        <f t="shared" si="477"/>
        <v>53.679653679653683</v>
      </c>
      <c r="M5083">
        <f t="shared" si="478"/>
        <v>37.571428571428569</v>
      </c>
      <c r="N5083">
        <f t="shared" si="479"/>
        <v>156.76666666666668</v>
      </c>
      <c r="O5083">
        <f>G5083/WatershedCalcs!$F$18</f>
        <v>0.62229437141884991</v>
      </c>
    </row>
    <row r="5084" spans="1:15" x14ac:dyDescent="0.25">
      <c r="A5084">
        <f t="shared" si="475"/>
        <v>2016</v>
      </c>
      <c r="B5084">
        <f t="shared" si="476"/>
        <v>3</v>
      </c>
      <c r="C5084">
        <v>2015</v>
      </c>
      <c r="D5084">
        <v>1</v>
      </c>
      <c r="E5084">
        <v>12</v>
      </c>
      <c r="F5084">
        <v>12</v>
      </c>
      <c r="G5084">
        <v>12</v>
      </c>
      <c r="I5084" s="1">
        <v>42339</v>
      </c>
      <c r="J5084">
        <v>12</v>
      </c>
      <c r="K5084">
        <f t="shared" si="474"/>
        <v>2499</v>
      </c>
      <c r="L5084" s="7">
        <f t="shared" si="477"/>
        <v>49.173553719008268</v>
      </c>
      <c r="M5084">
        <f t="shared" si="478"/>
        <v>78.285714285714292</v>
      </c>
      <c r="N5084">
        <f t="shared" si="479"/>
        <v>158.03333333333333</v>
      </c>
      <c r="O5084">
        <f>G5084/WatershedCalcs!$F$18</f>
        <v>0.74675324570261992</v>
      </c>
    </row>
    <row r="5085" spans="1:15" x14ac:dyDescent="0.25">
      <c r="A5085">
        <f t="shared" si="475"/>
        <v>2016</v>
      </c>
      <c r="B5085">
        <f t="shared" si="476"/>
        <v>3</v>
      </c>
      <c r="C5085">
        <v>2015</v>
      </c>
      <c r="D5085">
        <v>2</v>
      </c>
      <c r="E5085">
        <v>12</v>
      </c>
      <c r="F5085">
        <v>33</v>
      </c>
      <c r="G5085">
        <v>33</v>
      </c>
      <c r="I5085" s="1">
        <v>42340</v>
      </c>
      <c r="J5085">
        <v>33</v>
      </c>
      <c r="K5085">
        <f t="shared" si="474"/>
        <v>1148</v>
      </c>
      <c r="L5085" s="7">
        <f t="shared" si="477"/>
        <v>22.589531680440771</v>
      </c>
      <c r="M5085">
        <f t="shared" si="478"/>
        <v>119.14285714285714</v>
      </c>
      <c r="N5085">
        <f t="shared" si="479"/>
        <v>159.06666666666666</v>
      </c>
      <c r="O5085">
        <f>G5085/WatershedCalcs!$F$18</f>
        <v>2.0535714256822049</v>
      </c>
    </row>
    <row r="5086" spans="1:15" x14ac:dyDescent="0.25">
      <c r="A5086">
        <f t="shared" si="475"/>
        <v>2016</v>
      </c>
      <c r="B5086">
        <f t="shared" si="476"/>
        <v>3</v>
      </c>
      <c r="C5086">
        <v>2015</v>
      </c>
      <c r="D5086">
        <v>3</v>
      </c>
      <c r="E5086">
        <v>12</v>
      </c>
      <c r="F5086">
        <v>47</v>
      </c>
      <c r="G5086">
        <v>47</v>
      </c>
      <c r="I5086" s="1">
        <v>42341</v>
      </c>
      <c r="J5086">
        <v>47</v>
      </c>
      <c r="K5086">
        <f t="shared" si="474"/>
        <v>700</v>
      </c>
      <c r="L5086" s="7">
        <f t="shared" si="477"/>
        <v>13.774104683195592</v>
      </c>
      <c r="M5086">
        <f t="shared" si="478"/>
        <v>161.28571428571428</v>
      </c>
      <c r="O5086">
        <f>G5086/WatershedCalcs!$F$18</f>
        <v>2.9247835456685949</v>
      </c>
    </row>
    <row r="5087" spans="1:15" x14ac:dyDescent="0.25">
      <c r="A5087">
        <f t="shared" si="475"/>
        <v>2016</v>
      </c>
      <c r="B5087">
        <f t="shared" si="476"/>
        <v>3</v>
      </c>
      <c r="C5087">
        <v>2015</v>
      </c>
      <c r="D5087">
        <v>4</v>
      </c>
      <c r="E5087">
        <v>12</v>
      </c>
      <c r="F5087">
        <v>51</v>
      </c>
      <c r="G5087">
        <v>51</v>
      </c>
      <c r="I5087" s="1">
        <v>42342</v>
      </c>
      <c r="J5087">
        <v>51</v>
      </c>
      <c r="K5087">
        <f t="shared" si="474"/>
        <v>623</v>
      </c>
      <c r="L5087" s="7">
        <f t="shared" si="477"/>
        <v>12.258953168044078</v>
      </c>
      <c r="M5087">
        <f t="shared" si="478"/>
        <v>195.42857142857142</v>
      </c>
      <c r="O5087">
        <f>G5087/WatershedCalcs!$F$18</f>
        <v>3.1737012942361349</v>
      </c>
    </row>
    <row r="5088" spans="1:15" x14ac:dyDescent="0.25">
      <c r="A5088">
        <f t="shared" si="475"/>
        <v>2016</v>
      </c>
      <c r="B5088">
        <f t="shared" si="476"/>
        <v>3</v>
      </c>
      <c r="C5088">
        <v>2015</v>
      </c>
      <c r="D5088">
        <v>5</v>
      </c>
      <c r="E5088">
        <v>12</v>
      </c>
      <c r="F5088">
        <v>46</v>
      </c>
      <c r="G5088">
        <v>46</v>
      </c>
      <c r="I5088" s="1">
        <v>42343</v>
      </c>
      <c r="J5088">
        <v>46</v>
      </c>
      <c r="K5088">
        <f t="shared" si="474"/>
        <v>715</v>
      </c>
      <c r="L5088" s="7">
        <f t="shared" si="477"/>
        <v>14.06926406926407</v>
      </c>
      <c r="M5088">
        <f t="shared" si="478"/>
        <v>222.71428571428572</v>
      </c>
      <c r="O5088">
        <f>G5088/WatershedCalcs!$F$18</f>
        <v>2.8625541085267097</v>
      </c>
    </row>
    <row r="5089" spans="1:15" x14ac:dyDescent="0.25">
      <c r="A5089">
        <f t="shared" si="475"/>
        <v>2016</v>
      </c>
      <c r="B5089">
        <f t="shared" si="476"/>
        <v>3</v>
      </c>
      <c r="C5089">
        <v>2015</v>
      </c>
      <c r="D5089">
        <v>6</v>
      </c>
      <c r="E5089">
        <v>12</v>
      </c>
      <c r="F5089">
        <v>64</v>
      </c>
      <c r="G5089">
        <v>64</v>
      </c>
      <c r="I5089" s="1">
        <v>42344</v>
      </c>
      <c r="J5089">
        <v>64</v>
      </c>
      <c r="K5089">
        <f t="shared" si="474"/>
        <v>471</v>
      </c>
      <c r="L5089" s="7">
        <f t="shared" si="477"/>
        <v>9.2680047225501774</v>
      </c>
      <c r="M5089">
        <f t="shared" si="478"/>
        <v>248.14285714285714</v>
      </c>
      <c r="O5089">
        <f>G5089/WatershedCalcs!$F$18</f>
        <v>3.9826839770806397</v>
      </c>
    </row>
    <row r="5090" spans="1:15" x14ac:dyDescent="0.25">
      <c r="A5090">
        <f t="shared" si="475"/>
        <v>2016</v>
      </c>
      <c r="B5090">
        <f t="shared" si="476"/>
        <v>3</v>
      </c>
      <c r="C5090">
        <v>2015</v>
      </c>
      <c r="D5090">
        <v>7</v>
      </c>
      <c r="E5090">
        <v>12</v>
      </c>
      <c r="F5090">
        <v>295</v>
      </c>
      <c r="G5090">
        <v>295</v>
      </c>
      <c r="I5090" s="1">
        <v>42345</v>
      </c>
      <c r="J5090">
        <v>295</v>
      </c>
      <c r="K5090">
        <f t="shared" si="474"/>
        <v>16</v>
      </c>
      <c r="L5090" s="7">
        <f t="shared" si="477"/>
        <v>0.31483667847304209</v>
      </c>
      <c r="M5090">
        <f t="shared" si="478"/>
        <v>273.28571428571428</v>
      </c>
      <c r="O5090">
        <f>G5090/WatershedCalcs!$F$18</f>
        <v>18.357683956856071</v>
      </c>
    </row>
    <row r="5091" spans="1:15" x14ac:dyDescent="0.25">
      <c r="A5091">
        <f t="shared" si="475"/>
        <v>2016</v>
      </c>
      <c r="B5091">
        <f t="shared" si="476"/>
        <v>3</v>
      </c>
      <c r="C5091">
        <v>2015</v>
      </c>
      <c r="D5091">
        <v>8</v>
      </c>
      <c r="E5091">
        <v>12</v>
      </c>
      <c r="F5091">
        <v>298</v>
      </c>
      <c r="G5091">
        <v>298</v>
      </c>
      <c r="I5091" s="1">
        <v>42346</v>
      </c>
      <c r="J5091">
        <v>298</v>
      </c>
      <c r="K5091">
        <f t="shared" si="474"/>
        <v>15</v>
      </c>
      <c r="L5091" s="7">
        <f t="shared" si="477"/>
        <v>0.29515938606847697</v>
      </c>
      <c r="M5091">
        <f t="shared" ref="M5091:M5108" si="480">AVERAGE(J5091:J5097)</f>
        <v>254.57142857142858</v>
      </c>
      <c r="O5091">
        <f>G5091/WatershedCalcs!$F$18</f>
        <v>18.544372268281727</v>
      </c>
    </row>
    <row r="5092" spans="1:15" x14ac:dyDescent="0.25">
      <c r="A5092">
        <f t="shared" si="475"/>
        <v>2016</v>
      </c>
      <c r="B5092">
        <f t="shared" si="476"/>
        <v>3</v>
      </c>
      <c r="C5092">
        <v>2015</v>
      </c>
      <c r="D5092">
        <v>9</v>
      </c>
      <c r="E5092">
        <v>12</v>
      </c>
      <c r="F5092">
        <v>328</v>
      </c>
      <c r="G5092">
        <v>328</v>
      </c>
      <c r="I5092" s="1">
        <v>42347</v>
      </c>
      <c r="J5092">
        <v>328</v>
      </c>
      <c r="K5092">
        <f t="shared" si="474"/>
        <v>9</v>
      </c>
      <c r="L5092" s="7">
        <f t="shared" si="477"/>
        <v>0.17709563164108619</v>
      </c>
      <c r="M5092">
        <f t="shared" si="480"/>
        <v>227.28571428571428</v>
      </c>
      <c r="O5092">
        <f>G5092/WatershedCalcs!$F$18</f>
        <v>20.411255382538279</v>
      </c>
    </row>
    <row r="5093" spans="1:15" x14ac:dyDescent="0.25">
      <c r="A5093">
        <f t="shared" si="475"/>
        <v>2016</v>
      </c>
      <c r="B5093">
        <f t="shared" si="476"/>
        <v>3</v>
      </c>
      <c r="C5093">
        <v>2015</v>
      </c>
      <c r="D5093">
        <v>10</v>
      </c>
      <c r="E5093">
        <v>12</v>
      </c>
      <c r="F5093">
        <v>286</v>
      </c>
      <c r="G5093">
        <v>286</v>
      </c>
      <c r="I5093" s="1">
        <v>42348</v>
      </c>
      <c r="J5093">
        <v>286</v>
      </c>
      <c r="K5093">
        <f t="shared" si="474"/>
        <v>19</v>
      </c>
      <c r="L5093" s="7">
        <f t="shared" si="477"/>
        <v>0.37386855568673749</v>
      </c>
      <c r="M5093">
        <f t="shared" si="480"/>
        <v>191.42857142857142</v>
      </c>
      <c r="O5093">
        <f>G5093/WatershedCalcs!$F$18</f>
        <v>17.797619022579109</v>
      </c>
    </row>
    <row r="5094" spans="1:15" x14ac:dyDescent="0.25">
      <c r="A5094">
        <f t="shared" si="475"/>
        <v>2016</v>
      </c>
      <c r="B5094">
        <f t="shared" si="476"/>
        <v>3</v>
      </c>
      <c r="C5094">
        <v>2015</v>
      </c>
      <c r="D5094">
        <v>11</v>
      </c>
      <c r="E5094">
        <v>12</v>
      </c>
      <c r="F5094">
        <v>242</v>
      </c>
      <c r="G5094">
        <v>242</v>
      </c>
      <c r="I5094" s="1">
        <v>42349</v>
      </c>
      <c r="J5094">
        <v>242</v>
      </c>
      <c r="K5094">
        <f t="shared" si="474"/>
        <v>41</v>
      </c>
      <c r="L5094" s="7">
        <f t="shared" si="477"/>
        <v>0.80676898858717039</v>
      </c>
      <c r="M5094">
        <f t="shared" si="480"/>
        <v>183.57142857142858</v>
      </c>
      <c r="O5094">
        <f>G5094/WatershedCalcs!$F$18</f>
        <v>15.059523788336168</v>
      </c>
    </row>
    <row r="5095" spans="1:15" x14ac:dyDescent="0.25">
      <c r="A5095">
        <f t="shared" si="475"/>
        <v>2016</v>
      </c>
      <c r="B5095">
        <f t="shared" si="476"/>
        <v>3</v>
      </c>
      <c r="C5095">
        <v>2015</v>
      </c>
      <c r="D5095">
        <v>12</v>
      </c>
      <c r="E5095">
        <v>12</v>
      </c>
      <c r="F5095">
        <v>224</v>
      </c>
      <c r="G5095">
        <v>224</v>
      </c>
      <c r="I5095" s="1">
        <v>42350</v>
      </c>
      <c r="J5095">
        <v>224</v>
      </c>
      <c r="K5095">
        <f t="shared" si="474"/>
        <v>59</v>
      </c>
      <c r="L5095" s="7">
        <f t="shared" si="477"/>
        <v>1.1609602518693429</v>
      </c>
      <c r="M5095">
        <f t="shared" si="480"/>
        <v>195</v>
      </c>
      <c r="O5095">
        <f>G5095/WatershedCalcs!$F$18</f>
        <v>13.939393919782239</v>
      </c>
    </row>
    <row r="5096" spans="1:15" x14ac:dyDescent="0.25">
      <c r="A5096">
        <f t="shared" si="475"/>
        <v>2016</v>
      </c>
      <c r="B5096">
        <f t="shared" si="476"/>
        <v>3</v>
      </c>
      <c r="C5096">
        <v>2015</v>
      </c>
      <c r="D5096">
        <v>13</v>
      </c>
      <c r="E5096">
        <v>12</v>
      </c>
      <c r="F5096">
        <v>240</v>
      </c>
      <c r="G5096">
        <v>240</v>
      </c>
      <c r="I5096" s="1">
        <v>42351</v>
      </c>
      <c r="J5096">
        <v>240</v>
      </c>
      <c r="K5096">
        <f t="shared" si="474"/>
        <v>42</v>
      </c>
      <c r="L5096" s="7">
        <f t="shared" si="477"/>
        <v>0.82644628099173556</v>
      </c>
      <c r="M5096">
        <f t="shared" si="480"/>
        <v>196.57142857142858</v>
      </c>
      <c r="O5096">
        <f>G5096/WatershedCalcs!$F$18</f>
        <v>14.935064914052399</v>
      </c>
    </row>
    <row r="5097" spans="1:15" x14ac:dyDescent="0.25">
      <c r="A5097">
        <f t="shared" si="475"/>
        <v>2016</v>
      </c>
      <c r="B5097">
        <f t="shared" si="476"/>
        <v>3</v>
      </c>
      <c r="C5097">
        <v>2015</v>
      </c>
      <c r="D5097">
        <v>14</v>
      </c>
      <c r="E5097">
        <v>12</v>
      </c>
      <c r="F5097">
        <v>164</v>
      </c>
      <c r="G5097">
        <v>164</v>
      </c>
      <c r="I5097" s="1">
        <v>42352</v>
      </c>
      <c r="J5097">
        <v>164</v>
      </c>
      <c r="K5097">
        <f t="shared" si="474"/>
        <v>143</v>
      </c>
      <c r="L5097" s="7">
        <f t="shared" si="477"/>
        <v>2.8138528138528138</v>
      </c>
      <c r="M5097">
        <f t="shared" si="480"/>
        <v>186.57142857142858</v>
      </c>
      <c r="O5097">
        <f>G5097/WatershedCalcs!$F$18</f>
        <v>10.205627691269139</v>
      </c>
    </row>
    <row r="5098" spans="1:15" x14ac:dyDescent="0.25">
      <c r="A5098">
        <f t="shared" si="475"/>
        <v>2016</v>
      </c>
      <c r="B5098">
        <f t="shared" si="476"/>
        <v>3</v>
      </c>
      <c r="C5098">
        <v>2015</v>
      </c>
      <c r="D5098">
        <v>15</v>
      </c>
      <c r="E5098">
        <v>12</v>
      </c>
      <c r="F5098">
        <v>107</v>
      </c>
      <c r="G5098">
        <v>107</v>
      </c>
      <c r="I5098" s="1">
        <v>42353</v>
      </c>
      <c r="J5098">
        <v>107</v>
      </c>
      <c r="K5098">
        <f t="shared" si="474"/>
        <v>263</v>
      </c>
      <c r="L5098" s="7">
        <f t="shared" si="477"/>
        <v>5.1751279024006296</v>
      </c>
      <c r="M5098">
        <f t="shared" si="480"/>
        <v>198</v>
      </c>
      <c r="O5098">
        <f>G5098/WatershedCalcs!$F$18</f>
        <v>6.6585497741816946</v>
      </c>
    </row>
    <row r="5099" spans="1:15" x14ac:dyDescent="0.25">
      <c r="A5099">
        <f t="shared" si="475"/>
        <v>2016</v>
      </c>
      <c r="B5099">
        <f t="shared" si="476"/>
        <v>3</v>
      </c>
      <c r="C5099">
        <v>2015</v>
      </c>
      <c r="D5099">
        <v>16</v>
      </c>
      <c r="E5099">
        <v>12</v>
      </c>
      <c r="F5099">
        <v>77</v>
      </c>
      <c r="G5099">
        <v>77</v>
      </c>
      <c r="I5099" s="1">
        <v>42354</v>
      </c>
      <c r="J5099">
        <v>77</v>
      </c>
      <c r="K5099">
        <f t="shared" si="474"/>
        <v>383</v>
      </c>
      <c r="L5099" s="7">
        <f t="shared" si="477"/>
        <v>7.5364029909484458</v>
      </c>
      <c r="M5099">
        <f t="shared" si="480"/>
        <v>210.42857142857142</v>
      </c>
      <c r="O5099">
        <f>G5099/WatershedCalcs!$F$18</f>
        <v>4.791666659925145</v>
      </c>
    </row>
    <row r="5100" spans="1:15" x14ac:dyDescent="0.25">
      <c r="A5100">
        <f t="shared" si="475"/>
        <v>2016</v>
      </c>
      <c r="B5100">
        <f t="shared" si="476"/>
        <v>3</v>
      </c>
      <c r="C5100">
        <v>2015</v>
      </c>
      <c r="D5100">
        <v>17</v>
      </c>
      <c r="E5100">
        <v>12</v>
      </c>
      <c r="F5100">
        <v>231</v>
      </c>
      <c r="G5100">
        <v>231</v>
      </c>
      <c r="I5100" s="1">
        <v>42355</v>
      </c>
      <c r="J5100">
        <v>231</v>
      </c>
      <c r="K5100">
        <f t="shared" si="474"/>
        <v>50</v>
      </c>
      <c r="L5100" s="7">
        <f t="shared" si="477"/>
        <v>0.98386462022825649</v>
      </c>
      <c r="M5100">
        <f t="shared" si="480"/>
        <v>228.71428571428572</v>
      </c>
      <c r="O5100">
        <f>G5100/WatershedCalcs!$F$18</f>
        <v>14.374999979775433</v>
      </c>
    </row>
    <row r="5101" spans="1:15" x14ac:dyDescent="0.25">
      <c r="A5101">
        <f t="shared" si="475"/>
        <v>2016</v>
      </c>
      <c r="B5101">
        <f t="shared" si="476"/>
        <v>3</v>
      </c>
      <c r="C5101">
        <v>2015</v>
      </c>
      <c r="D5101">
        <v>18</v>
      </c>
      <c r="E5101">
        <v>12</v>
      </c>
      <c r="F5101">
        <v>322</v>
      </c>
      <c r="G5101">
        <v>322</v>
      </c>
      <c r="I5101" s="1">
        <v>42356</v>
      </c>
      <c r="J5101">
        <v>322</v>
      </c>
      <c r="K5101">
        <f t="shared" si="474"/>
        <v>10</v>
      </c>
      <c r="L5101" s="7">
        <f t="shared" si="477"/>
        <v>0.19677292404565133</v>
      </c>
      <c r="M5101">
        <f t="shared" si="480"/>
        <v>222</v>
      </c>
      <c r="O5101">
        <f>G5101/WatershedCalcs!$F$18</f>
        <v>20.037878759686969</v>
      </c>
    </row>
    <row r="5102" spans="1:15" x14ac:dyDescent="0.25">
      <c r="A5102">
        <f t="shared" si="475"/>
        <v>2016</v>
      </c>
      <c r="B5102">
        <f t="shared" si="476"/>
        <v>3</v>
      </c>
      <c r="C5102">
        <v>2015</v>
      </c>
      <c r="D5102">
        <v>19</v>
      </c>
      <c r="E5102">
        <v>12</v>
      </c>
      <c r="F5102">
        <v>235</v>
      </c>
      <c r="G5102">
        <v>235</v>
      </c>
      <c r="I5102" s="1">
        <v>42357</v>
      </c>
      <c r="J5102">
        <v>235</v>
      </c>
      <c r="K5102">
        <f t="shared" si="474"/>
        <v>47</v>
      </c>
      <c r="L5102" s="7">
        <f t="shared" si="477"/>
        <v>0.9248327430145612</v>
      </c>
      <c r="M5102">
        <f t="shared" si="480"/>
        <v>193.28571428571428</v>
      </c>
      <c r="O5102">
        <f>G5102/WatershedCalcs!$F$18</f>
        <v>14.623917728342974</v>
      </c>
    </row>
    <row r="5103" spans="1:15" x14ac:dyDescent="0.25">
      <c r="A5103">
        <f t="shared" si="475"/>
        <v>2016</v>
      </c>
      <c r="B5103">
        <f t="shared" si="476"/>
        <v>3</v>
      </c>
      <c r="C5103">
        <v>2015</v>
      </c>
      <c r="D5103">
        <v>20</v>
      </c>
      <c r="E5103">
        <v>12</v>
      </c>
      <c r="F5103">
        <v>170</v>
      </c>
      <c r="G5103">
        <v>170</v>
      </c>
      <c r="I5103" s="1">
        <v>42358</v>
      </c>
      <c r="J5103">
        <v>170</v>
      </c>
      <c r="K5103">
        <f t="shared" si="474"/>
        <v>132</v>
      </c>
      <c r="L5103" s="7">
        <f t="shared" si="477"/>
        <v>2.5974025974025974</v>
      </c>
      <c r="M5103">
        <f t="shared" si="480"/>
        <v>171.14285714285714</v>
      </c>
      <c r="O5103">
        <f>G5103/WatershedCalcs!$F$18</f>
        <v>10.579004314120448</v>
      </c>
    </row>
    <row r="5104" spans="1:15" x14ac:dyDescent="0.25">
      <c r="A5104">
        <f t="shared" si="475"/>
        <v>2016</v>
      </c>
      <c r="B5104">
        <f t="shared" si="476"/>
        <v>3</v>
      </c>
      <c r="C5104">
        <v>2015</v>
      </c>
      <c r="D5104">
        <v>21</v>
      </c>
      <c r="E5104">
        <v>12</v>
      </c>
      <c r="F5104">
        <v>244</v>
      </c>
      <c r="G5104">
        <v>244</v>
      </c>
      <c r="I5104" s="1">
        <v>42359</v>
      </c>
      <c r="J5104">
        <v>244</v>
      </c>
      <c r="K5104">
        <f t="shared" si="474"/>
        <v>39</v>
      </c>
      <c r="L5104" s="7">
        <f t="shared" si="477"/>
        <v>0.76741440377804016</v>
      </c>
      <c r="M5104">
        <f t="shared" si="480"/>
        <v>157.14285714285714</v>
      </c>
      <c r="O5104">
        <f>G5104/WatershedCalcs!$F$18</f>
        <v>15.183982662619938</v>
      </c>
    </row>
    <row r="5105" spans="1:15" x14ac:dyDescent="0.25">
      <c r="A5105">
        <f t="shared" si="475"/>
        <v>2016</v>
      </c>
      <c r="B5105">
        <f t="shared" si="476"/>
        <v>3</v>
      </c>
      <c r="C5105">
        <v>2015</v>
      </c>
      <c r="D5105">
        <v>22</v>
      </c>
      <c r="E5105">
        <v>12</v>
      </c>
      <c r="F5105">
        <v>194</v>
      </c>
      <c r="G5105">
        <v>194</v>
      </c>
      <c r="I5105" s="1">
        <v>42360</v>
      </c>
      <c r="J5105">
        <v>194</v>
      </c>
      <c r="K5105">
        <f t="shared" si="474"/>
        <v>91</v>
      </c>
      <c r="L5105" s="7">
        <f t="shared" si="477"/>
        <v>1.7906336088154271</v>
      </c>
      <c r="M5105">
        <f t="shared" si="480"/>
        <v>131.85714285714286</v>
      </c>
      <c r="O5105">
        <f>G5105/WatershedCalcs!$F$18</f>
        <v>12.072510805525688</v>
      </c>
    </row>
    <row r="5106" spans="1:15" x14ac:dyDescent="0.25">
      <c r="A5106">
        <f t="shared" si="475"/>
        <v>2016</v>
      </c>
      <c r="B5106">
        <f t="shared" si="476"/>
        <v>3</v>
      </c>
      <c r="C5106">
        <v>2015</v>
      </c>
      <c r="D5106">
        <v>23</v>
      </c>
      <c r="E5106">
        <v>12</v>
      </c>
      <c r="F5106">
        <v>205</v>
      </c>
      <c r="G5106">
        <v>205</v>
      </c>
      <c r="I5106" s="1">
        <v>42361</v>
      </c>
      <c r="J5106">
        <v>205</v>
      </c>
      <c r="K5106">
        <f t="shared" si="474"/>
        <v>75</v>
      </c>
      <c r="L5106" s="7">
        <f t="shared" si="477"/>
        <v>1.475796930342385</v>
      </c>
      <c r="M5106">
        <f t="shared" si="480"/>
        <v>111.85714285714286</v>
      </c>
      <c r="O5106">
        <f>G5106/WatershedCalcs!$F$18</f>
        <v>12.757034614086423</v>
      </c>
    </row>
    <row r="5107" spans="1:15" x14ac:dyDescent="0.25">
      <c r="A5107">
        <f t="shared" si="475"/>
        <v>2016</v>
      </c>
      <c r="B5107">
        <f t="shared" si="476"/>
        <v>3</v>
      </c>
      <c r="C5107">
        <v>2015</v>
      </c>
      <c r="D5107">
        <v>24</v>
      </c>
      <c r="E5107">
        <v>12</v>
      </c>
      <c r="F5107">
        <v>184</v>
      </c>
      <c r="G5107">
        <v>184</v>
      </c>
      <c r="I5107" s="1">
        <v>42362</v>
      </c>
      <c r="J5107">
        <v>184</v>
      </c>
      <c r="K5107">
        <f t="shared" si="474"/>
        <v>106</v>
      </c>
      <c r="L5107" s="7">
        <f t="shared" si="477"/>
        <v>2.0857929948839038</v>
      </c>
      <c r="M5107">
        <f t="shared" si="480"/>
        <v>89.428571428571431</v>
      </c>
      <c r="O5107">
        <f>G5107/WatershedCalcs!$F$18</f>
        <v>11.450216434106839</v>
      </c>
    </row>
    <row r="5108" spans="1:15" x14ac:dyDescent="0.25">
      <c r="A5108">
        <f t="shared" si="475"/>
        <v>2016</v>
      </c>
      <c r="B5108">
        <f t="shared" si="476"/>
        <v>3</v>
      </c>
      <c r="C5108">
        <v>2015</v>
      </c>
      <c r="D5108">
        <v>25</v>
      </c>
      <c r="E5108">
        <v>12</v>
      </c>
      <c r="F5108">
        <v>121</v>
      </c>
      <c r="G5108">
        <v>121</v>
      </c>
      <c r="I5108" s="1">
        <v>42363</v>
      </c>
      <c r="J5108">
        <v>121</v>
      </c>
      <c r="K5108">
        <f t="shared" si="474"/>
        <v>221</v>
      </c>
      <c r="L5108" s="7">
        <f t="shared" si="477"/>
        <v>4.3486816214088941</v>
      </c>
      <c r="M5108">
        <f t="shared" si="480"/>
        <v>69.285714285714292</v>
      </c>
      <c r="O5108">
        <f>G5108/WatershedCalcs!$F$18</f>
        <v>7.5297618941680842</v>
      </c>
    </row>
    <row r="5109" spans="1:15" x14ac:dyDescent="0.25">
      <c r="A5109">
        <f t="shared" si="475"/>
        <v>2016</v>
      </c>
      <c r="B5109">
        <f t="shared" si="476"/>
        <v>3</v>
      </c>
      <c r="C5109">
        <v>2015</v>
      </c>
      <c r="D5109">
        <v>26</v>
      </c>
      <c r="E5109">
        <v>12</v>
      </c>
      <c r="F5109">
        <v>80</v>
      </c>
      <c r="G5109">
        <v>80</v>
      </c>
      <c r="I5109" s="1">
        <v>42364</v>
      </c>
      <c r="J5109">
        <v>80</v>
      </c>
      <c r="K5109">
        <f t="shared" si="474"/>
        <v>366</v>
      </c>
      <c r="L5109" s="7">
        <f t="shared" si="477"/>
        <v>7.2018890200708379</v>
      </c>
      <c r="O5109">
        <f>G5109/WatershedCalcs!$F$18</f>
        <v>4.9783549713507993</v>
      </c>
    </row>
    <row r="5110" spans="1:15" x14ac:dyDescent="0.25">
      <c r="A5110">
        <f t="shared" si="475"/>
        <v>2016</v>
      </c>
      <c r="B5110">
        <f t="shared" si="476"/>
        <v>3</v>
      </c>
      <c r="C5110">
        <v>2015</v>
      </c>
      <c r="D5110">
        <v>27</v>
      </c>
      <c r="E5110">
        <v>12</v>
      </c>
      <c r="F5110">
        <v>72</v>
      </c>
      <c r="G5110">
        <v>72</v>
      </c>
      <c r="I5110" s="1">
        <v>42365</v>
      </c>
      <c r="J5110">
        <v>72</v>
      </c>
      <c r="K5110">
        <f t="shared" si="474"/>
        <v>413</v>
      </c>
      <c r="L5110" s="7">
        <f t="shared" si="477"/>
        <v>8.1267217630853992</v>
      </c>
      <c r="O5110">
        <f>G5110/WatershedCalcs!$F$18</f>
        <v>4.4805194742157193</v>
      </c>
    </row>
    <row r="5111" spans="1:15" x14ac:dyDescent="0.25">
      <c r="A5111">
        <f t="shared" si="475"/>
        <v>2016</v>
      </c>
      <c r="B5111">
        <f t="shared" si="476"/>
        <v>3</v>
      </c>
      <c r="C5111">
        <v>2015</v>
      </c>
      <c r="D5111">
        <v>28</v>
      </c>
      <c r="E5111">
        <v>12</v>
      </c>
      <c r="F5111">
        <v>67</v>
      </c>
      <c r="G5111">
        <v>67</v>
      </c>
      <c r="I5111" s="1">
        <v>42366</v>
      </c>
      <c r="J5111">
        <v>67</v>
      </c>
      <c r="K5111">
        <f t="shared" si="474"/>
        <v>444</v>
      </c>
      <c r="L5111" s="7">
        <f t="shared" si="477"/>
        <v>8.7367178276269186</v>
      </c>
      <c r="O5111">
        <f>G5111/WatershedCalcs!$F$18</f>
        <v>4.1693722885062945</v>
      </c>
    </row>
    <row r="5112" spans="1:15" x14ac:dyDescent="0.25">
      <c r="A5112">
        <f t="shared" si="475"/>
        <v>2016</v>
      </c>
      <c r="B5112">
        <f t="shared" si="476"/>
        <v>3</v>
      </c>
      <c r="C5112">
        <v>2015</v>
      </c>
      <c r="D5112">
        <v>29</v>
      </c>
      <c r="E5112">
        <v>12</v>
      </c>
      <c r="F5112">
        <v>54</v>
      </c>
      <c r="G5112">
        <v>54</v>
      </c>
      <c r="I5112" s="1">
        <v>42367</v>
      </c>
      <c r="J5112">
        <v>54</v>
      </c>
      <c r="K5112">
        <f t="shared" si="474"/>
        <v>587</v>
      </c>
      <c r="L5112" s="7">
        <f t="shared" si="477"/>
        <v>11.550570641479732</v>
      </c>
      <c r="O5112">
        <f>G5112/WatershedCalcs!$F$18</f>
        <v>3.3603896056617897</v>
      </c>
    </row>
    <row r="5113" spans="1:15" x14ac:dyDescent="0.25">
      <c r="A5113">
        <f t="shared" si="475"/>
        <v>2016</v>
      </c>
      <c r="B5113">
        <f t="shared" si="476"/>
        <v>3</v>
      </c>
      <c r="C5113">
        <v>2015</v>
      </c>
      <c r="D5113">
        <v>30</v>
      </c>
      <c r="E5113">
        <v>12</v>
      </c>
      <c r="F5113">
        <v>48</v>
      </c>
      <c r="G5113">
        <v>48</v>
      </c>
      <c r="I5113" s="1">
        <v>42368</v>
      </c>
      <c r="J5113">
        <v>48</v>
      </c>
      <c r="K5113">
        <f t="shared" si="474"/>
        <v>675</v>
      </c>
      <c r="L5113" s="7">
        <f t="shared" si="477"/>
        <v>13.282172373081464</v>
      </c>
      <c r="O5113">
        <f>G5113/WatershedCalcs!$F$18</f>
        <v>2.9870129828104797</v>
      </c>
    </row>
    <row r="5114" spans="1:15" x14ac:dyDescent="0.25">
      <c r="A5114">
        <f t="shared" si="475"/>
        <v>2016</v>
      </c>
      <c r="B5114">
        <f t="shared" si="476"/>
        <v>3</v>
      </c>
      <c r="C5114">
        <v>2015</v>
      </c>
      <c r="D5114">
        <v>31</v>
      </c>
      <c r="E5114">
        <v>12</v>
      </c>
      <c r="F5114">
        <v>43</v>
      </c>
      <c r="G5114">
        <v>43</v>
      </c>
      <c r="I5114" s="1">
        <v>42369</v>
      </c>
      <c r="J5114">
        <v>43</v>
      </c>
      <c r="K5114">
        <f t="shared" si="474"/>
        <v>809</v>
      </c>
      <c r="L5114" s="7">
        <f t="shared" si="477"/>
        <v>15.91892955529319</v>
      </c>
      <c r="O5114">
        <f>G5114/WatershedCalcs!$F$18</f>
        <v>2.6758657971010549</v>
      </c>
    </row>
  </sheetData>
  <autoFilter ref="A1:N5114"/>
  <conditionalFormatting sqref="N5086:N5108">
    <cfRule type="colorScale" priority="6">
      <colorScale>
        <cfvo type="min"/>
        <cfvo type="max"/>
        <color rgb="FFFF7128"/>
        <color rgb="FFFFEF9C"/>
      </colorScale>
    </cfRule>
  </conditionalFormatting>
  <conditionalFormatting sqref="M2:M5108">
    <cfRule type="cellIs" dxfId="4" priority="3" operator="lessThan">
      <formula>2</formula>
    </cfRule>
    <cfRule type="expression" dxfId="3" priority="5">
      <formula>"&lt;2"</formula>
    </cfRule>
  </conditionalFormatting>
  <conditionalFormatting sqref="M2">
    <cfRule type="cellIs" dxfId="2" priority="4" operator="lessThan">
      <formula>2</formula>
    </cfRule>
  </conditionalFormatting>
  <conditionalFormatting sqref="N2:N5085">
    <cfRule type="cellIs" dxfId="1" priority="1" operator="lessThan">
      <formula>2</formula>
    </cfRule>
    <cfRule type="cellIs" dxfId="0" priority="2" operator="lessThan">
      <formula>5</formula>
    </cfRule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31" sqref="H31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WatershedCalcs</vt:lpstr>
      <vt:lpstr>TOC</vt:lpstr>
      <vt:lpstr>Pivot_Tables</vt:lpstr>
      <vt:lpstr>ChickenCreek_all_years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Wright, Maria</dc:creator>
  <cp:lastModifiedBy>Wright, Maria</cp:lastModifiedBy>
  <dcterms:created xsi:type="dcterms:W3CDTF">2017-09-21T23:17:59Z</dcterms:created>
  <dcterms:modified xsi:type="dcterms:W3CDTF">2017-10-25T00:18:33Z</dcterms:modified>
</cp:coreProperties>
</file>